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860" yWindow="810" windowWidth="19440" windowHeight="11190" firstSheet="1" activeTab="1"/>
  </bookViews>
  <sheets>
    <sheet name="FuzzyLookup_AddIn_Undo_Sheet" sheetId="5" state="hidden" r:id="rId1"/>
    <sheet name="Model" sheetId="14" r:id="rId2"/>
    <sheet name="TmNames" sheetId="6" r:id="rId3"/>
    <sheet name="Schedule" sheetId="12" r:id="rId4"/>
    <sheet name="Weights" sheetId="15" r:id="rId5"/>
    <sheet name="Sheet1" sheetId="16" r:id="rId6"/>
  </sheets>
  <definedNames>
    <definedName name="_xlnm._FilterDatabase" localSheetId="1" hidden="1">Model!$Q$1:$Z$1</definedName>
    <definedName name="_xlnm._FilterDatabase" localSheetId="3" hidden="1">Schedule!$A$1:$L$1</definedName>
    <definedName name="ABS">Model!$AE$2:$AE$5779</definedName>
    <definedName name="AvgRATING">Model!$M$12</definedName>
    <definedName name="HomeEdge">Model!$M$2</definedName>
    <definedName name="OpenSolver_ChosenSolver" localSheetId="1" hidden="1">CBC</definedName>
    <definedName name="OpenSolver_DualsNewSheet" localSheetId="1" hidden="1">FALSE</definedName>
    <definedName name="OpenSolver_UpdateSensitivity" localSheetId="1" hidden="1">TRUE</definedName>
    <definedName name="Ratings">Model!$C$2:$C$353</definedName>
    <definedName name="SAE">Model!$M$8</definedName>
    <definedName name="solver_adj" localSheetId="1" hidden="1">Model!$M$2,Model!$C$2:$C$353,Model!$AE$2:$AE$5779</definedName>
    <definedName name="solver_cvg" localSheetId="1" hidden="1">0.0001</definedName>
    <definedName name="solver_drv" localSheetId="1" hidden="1">1</definedName>
    <definedName name="solver_eng" localSheetId="1" hidden="1">2</definedName>
    <definedName name="solver_est" localSheetId="1" hidden="1">1</definedName>
    <definedName name="solver_itr" localSheetId="1" hidden="1">2147483647</definedName>
    <definedName name="solver_lhs1" localSheetId="1" hidden="1">Model!$AC$2:$AC$5779</definedName>
    <definedName name="solver_lhs2" localSheetId="1" hidden="1">Model!$AD$2:$AD$5779</definedName>
    <definedName name="solver_lhs3" localSheetId="1" hidden="1">Model!$M$12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2</definedName>
    <definedName name="solver_nod" localSheetId="1" hidden="1">2147483647</definedName>
    <definedName name="solver_num" localSheetId="1" hidden="1">3</definedName>
    <definedName name="solver_nwt" localSheetId="1" hidden="1">1</definedName>
    <definedName name="solver_opt" localSheetId="1" hidden="1">Model!$M$8</definedName>
    <definedName name="solver_pre" localSheetId="1" hidden="1">0.000001</definedName>
    <definedName name="solver_rbv" localSheetId="1" hidden="1">1</definedName>
    <definedName name="solver_rel1" localSheetId="1" hidden="1">1</definedName>
    <definedName name="solver_rel2" localSheetId="1" hidden="1">1</definedName>
    <definedName name="solver_rel3" localSheetId="1" hidden="1">2</definedName>
    <definedName name="solver_rhs1" localSheetId="1" hidden="1">Model!$AE$2:$AE$5779</definedName>
    <definedName name="solver_rhs2" localSheetId="1" hidden="1">Model!$AE$2:$AE$5779</definedName>
    <definedName name="solver_rhs3" localSheetId="1" hidden="1">80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0</definedName>
    <definedName name="solver_ver" localSheetId="1" hidden="1">3</definedName>
    <definedName name="SSE">Model!$M$5</definedName>
    <definedName name="TmList">Model!$A$2:$C$353</definedName>
  </definedNames>
  <calcPr calcId="145621"/>
</workbook>
</file>

<file path=xl/calcChain.xml><?xml version="1.0" encoding="utf-8"?>
<calcChain xmlns="http://schemas.openxmlformats.org/spreadsheetml/2006/main">
  <c r="M8" i="14" l="1"/>
  <c r="E17" i="16" l="1"/>
  <c r="E33" i="16"/>
  <c r="E35" i="16"/>
  <c r="E41" i="16"/>
  <c r="E43" i="16"/>
  <c r="E45" i="16"/>
  <c r="E47" i="16"/>
  <c r="E49" i="16"/>
  <c r="E51" i="16"/>
  <c r="E53" i="16"/>
  <c r="E55" i="16"/>
  <c r="E61" i="16"/>
  <c r="E63" i="16"/>
  <c r="E65" i="16"/>
  <c r="D46" i="16"/>
  <c r="D52" i="16"/>
  <c r="D62" i="16"/>
  <c r="C22" i="16"/>
  <c r="C45" i="16"/>
  <c r="D44" i="16" s="1"/>
  <c r="C49" i="16"/>
  <c r="D48" i="16" s="1"/>
  <c r="E23" i="16" l="1"/>
  <c r="H74" i="14"/>
  <c r="H329" i="14"/>
  <c r="H330" i="14"/>
  <c r="H103" i="14"/>
  <c r="H12" i="14"/>
  <c r="H133" i="14"/>
  <c r="H347" i="14"/>
  <c r="H126" i="14"/>
  <c r="H194" i="14"/>
  <c r="H321" i="14"/>
  <c r="H339" i="14"/>
  <c r="H209" i="14"/>
  <c r="H212" i="14"/>
  <c r="H22" i="14"/>
  <c r="H35" i="14"/>
  <c r="H167" i="14"/>
  <c r="H213" i="14"/>
  <c r="H289" i="14"/>
  <c r="H148" i="14"/>
  <c r="H344" i="14"/>
  <c r="H233" i="14"/>
  <c r="H65" i="14"/>
  <c r="H98" i="14"/>
  <c r="H125" i="14"/>
  <c r="H184" i="14"/>
  <c r="H351" i="14"/>
  <c r="H214" i="14"/>
  <c r="H232" i="14"/>
  <c r="H164" i="14"/>
  <c r="H170" i="14"/>
  <c r="H158" i="14"/>
  <c r="H14" i="14"/>
  <c r="H277" i="14"/>
  <c r="H122" i="14"/>
  <c r="H331" i="14"/>
  <c r="H327" i="14"/>
  <c r="H36" i="14"/>
  <c r="H86" i="14"/>
  <c r="H99" i="14"/>
  <c r="H283" i="14"/>
  <c r="H152" i="14"/>
  <c r="H307" i="14"/>
  <c r="H251" i="14"/>
  <c r="H205" i="14"/>
  <c r="H43" i="14"/>
  <c r="H259" i="14"/>
  <c r="H26" i="14"/>
  <c r="H66" i="14"/>
  <c r="H119" i="14"/>
  <c r="H134" i="14"/>
  <c r="H49" i="14"/>
  <c r="H216" i="14"/>
  <c r="H246" i="14"/>
  <c r="H278" i="14"/>
  <c r="H282" i="14"/>
  <c r="H290" i="14"/>
  <c r="H97" i="14"/>
  <c r="H262" i="14"/>
  <c r="H55" i="14"/>
  <c r="H215" i="14"/>
  <c r="H156" i="14"/>
  <c r="H236" i="14"/>
  <c r="H60" i="14"/>
  <c r="H91" i="14"/>
  <c r="H101" i="14"/>
  <c r="H166" i="14"/>
  <c r="H219" i="14"/>
  <c r="H279" i="14"/>
  <c r="H5" i="14"/>
  <c r="H13" i="14"/>
  <c r="H109" i="14"/>
  <c r="H34" i="14"/>
  <c r="H352" i="14"/>
  <c r="H57" i="14"/>
  <c r="H223" i="14"/>
  <c r="H264" i="14"/>
  <c r="H162" i="14"/>
  <c r="H248" i="14"/>
  <c r="H226" i="14"/>
  <c r="H238" i="14"/>
  <c r="H274" i="14"/>
  <c r="H303" i="14"/>
  <c r="H185" i="14"/>
  <c r="H189" i="14"/>
  <c r="H70" i="14"/>
  <c r="H300" i="14"/>
  <c r="H305" i="14"/>
  <c r="H50" i="14"/>
  <c r="H54" i="14"/>
  <c r="H120" i="14"/>
  <c r="H196" i="14"/>
  <c r="H207" i="14"/>
  <c r="H296" i="14"/>
  <c r="H110" i="14"/>
  <c r="H147" i="14"/>
  <c r="H285" i="14"/>
  <c r="H38" i="14"/>
  <c r="H317" i="14"/>
  <c r="H8" i="14"/>
  <c r="H29" i="14"/>
  <c r="H160" i="14"/>
  <c r="H268" i="14"/>
  <c r="H102" i="14"/>
  <c r="H345" i="14"/>
  <c r="H250" i="14"/>
  <c r="H266" i="14"/>
  <c r="H284" i="14"/>
  <c r="H52" i="14"/>
  <c r="H106" i="14"/>
  <c r="H225" i="14"/>
  <c r="H294" i="14"/>
  <c r="H302" i="14"/>
  <c r="H326" i="14"/>
  <c r="H27" i="14"/>
  <c r="H181" i="14"/>
  <c r="H335" i="14"/>
  <c r="H4" i="14"/>
  <c r="H112" i="14"/>
  <c r="H325" i="14"/>
  <c r="H138" i="14"/>
  <c r="H227" i="14"/>
  <c r="H332" i="14"/>
  <c r="H336" i="14"/>
  <c r="H348" i="14"/>
  <c r="H124" i="14"/>
  <c r="H281" i="14"/>
  <c r="H309" i="14"/>
  <c r="H318" i="14"/>
  <c r="H136" i="14"/>
  <c r="H193" i="14"/>
  <c r="H201" i="14"/>
  <c r="H111" i="14"/>
  <c r="H172" i="14"/>
  <c r="H252" i="14"/>
  <c r="H56" i="14"/>
  <c r="H83" i="14"/>
  <c r="H328" i="14"/>
  <c r="H149" i="14"/>
  <c r="H240" i="14"/>
  <c r="H199" i="14"/>
  <c r="H145" i="14"/>
  <c r="H46" i="14"/>
  <c r="H51" i="14"/>
  <c r="H220" i="14"/>
  <c r="H37" i="14"/>
  <c r="H40" i="14"/>
  <c r="H81" i="14"/>
  <c r="H100" i="14"/>
  <c r="H178" i="14"/>
  <c r="H322" i="14"/>
  <c r="H231" i="14"/>
  <c r="H350" i="14"/>
  <c r="H188" i="14"/>
  <c r="H276" i="14"/>
  <c r="H343" i="14"/>
  <c r="H19" i="14"/>
  <c r="H47" i="14"/>
  <c r="H241" i="14"/>
  <c r="H244" i="14"/>
  <c r="H53" i="14"/>
  <c r="H176" i="14"/>
  <c r="H210" i="14"/>
  <c r="H75" i="14"/>
  <c r="H80" i="14"/>
  <c r="H163" i="14"/>
  <c r="H45" i="14"/>
  <c r="H139" i="14"/>
  <c r="H187" i="14"/>
  <c r="H316" i="14"/>
  <c r="H154" i="14"/>
  <c r="H337" i="14"/>
  <c r="H96" i="14"/>
  <c r="H123" i="14"/>
  <c r="H239" i="14"/>
  <c r="H342" i="14"/>
  <c r="H59" i="14"/>
  <c r="H71" i="14"/>
  <c r="H182" i="14"/>
  <c r="H23" i="14"/>
  <c r="H198" i="14"/>
  <c r="H301" i="14"/>
  <c r="H33" i="14"/>
  <c r="H77" i="14"/>
  <c r="H175" i="14"/>
  <c r="H254" i="14"/>
  <c r="H267" i="14"/>
  <c r="H89" i="14"/>
  <c r="H234" i="14"/>
  <c r="H235" i="14"/>
  <c r="H288" i="14"/>
  <c r="H127" i="14"/>
  <c r="H132" i="14"/>
  <c r="H151" i="14"/>
  <c r="H180" i="14"/>
  <c r="H204" i="14"/>
  <c r="H242" i="14"/>
  <c r="H310" i="14"/>
  <c r="H78" i="14"/>
  <c r="H79" i="14"/>
  <c r="H168" i="14"/>
  <c r="H173" i="14"/>
  <c r="H247" i="14"/>
  <c r="H324" i="14"/>
  <c r="H3" i="14"/>
  <c r="H304" i="14"/>
  <c r="H243" i="14"/>
  <c r="H275" i="14"/>
  <c r="H10" i="14"/>
  <c r="H76" i="14"/>
  <c r="H95" i="14"/>
  <c r="H202" i="14"/>
  <c r="H32" i="14"/>
  <c r="H69" i="14"/>
  <c r="H141" i="14"/>
  <c r="H165" i="14"/>
  <c r="H218" i="14"/>
  <c r="H93" i="14"/>
  <c r="H94" i="14"/>
  <c r="H208" i="14"/>
  <c r="H271" i="14"/>
  <c r="H28" i="14"/>
  <c r="H222" i="14"/>
  <c r="H346" i="14"/>
  <c r="H121" i="14"/>
  <c r="H257" i="14"/>
  <c r="H292" i="14"/>
  <c r="H16" i="14"/>
  <c r="H18" i="14"/>
  <c r="H64" i="14"/>
  <c r="H68" i="14"/>
  <c r="H73" i="14"/>
  <c r="H82" i="14"/>
  <c r="H293" i="14"/>
  <c r="H314" i="14"/>
  <c r="H30" i="14"/>
  <c r="H31" i="14"/>
  <c r="H92" i="14"/>
  <c r="H114" i="14"/>
  <c r="H159" i="14"/>
  <c r="H174" i="14"/>
  <c r="H249" i="14"/>
  <c r="H299" i="14"/>
  <c r="H340" i="14"/>
  <c r="H237" i="14"/>
  <c r="H287" i="14"/>
  <c r="H21" i="14"/>
  <c r="H203" i="14"/>
  <c r="H297" i="14"/>
  <c r="H113" i="14"/>
  <c r="H144" i="14"/>
  <c r="H261" i="14"/>
  <c r="H228" i="14"/>
  <c r="H245" i="14"/>
  <c r="H291" i="14"/>
  <c r="H260" i="14"/>
  <c r="H44" i="14"/>
  <c r="H217" i="14"/>
  <c r="H67" i="14"/>
  <c r="H107" i="14"/>
  <c r="H108" i="14"/>
  <c r="H229" i="14"/>
  <c r="H338" i="14"/>
  <c r="H62" i="14"/>
  <c r="H72" i="14"/>
  <c r="H169" i="14"/>
  <c r="H313" i="14"/>
  <c r="H183" i="14"/>
  <c r="H263" i="14"/>
  <c r="H63" i="14"/>
  <c r="H116" i="14"/>
  <c r="H211" i="14"/>
  <c r="H306" i="14"/>
  <c r="H333" i="14"/>
  <c r="H15" i="14"/>
  <c r="H88" i="14"/>
  <c r="H90" i="14"/>
  <c r="H117" i="14"/>
  <c r="H128" i="14"/>
  <c r="H258" i="14"/>
  <c r="H197" i="14"/>
  <c r="H224" i="14"/>
  <c r="H269" i="14"/>
  <c r="H7" i="14"/>
  <c r="H140" i="14"/>
  <c r="H200" i="14"/>
  <c r="H353" i="14"/>
  <c r="H61" i="14"/>
  <c r="H157" i="14"/>
  <c r="H295" i="14"/>
  <c r="H298" i="14"/>
  <c r="H11" i="14"/>
  <c r="H39" i="14"/>
  <c r="H105" i="14"/>
  <c r="H270" i="14"/>
  <c r="H186" i="14"/>
  <c r="H190" i="14"/>
  <c r="H206" i="14"/>
  <c r="H315" i="14"/>
  <c r="H273" i="14"/>
  <c r="H150" i="14"/>
  <c r="H311" i="14"/>
  <c r="H334" i="14"/>
  <c r="H272" i="14"/>
  <c r="H349" i="14"/>
  <c r="H308" i="14"/>
  <c r="H118" i="14"/>
  <c r="H85" i="14"/>
  <c r="H84" i="14"/>
  <c r="H161" i="14"/>
  <c r="H320" i="14"/>
  <c r="H143" i="14"/>
  <c r="H323" i="14"/>
  <c r="H25" i="14"/>
  <c r="H115" i="14"/>
  <c r="H131" i="14"/>
  <c r="H146" i="14"/>
  <c r="H155" i="14"/>
  <c r="H58" i="14"/>
  <c r="H256" i="14"/>
  <c r="H265" i="14"/>
  <c r="H341" i="14"/>
  <c r="H24" i="14"/>
  <c r="H195" i="14"/>
  <c r="H129" i="14"/>
  <c r="H6" i="14"/>
  <c r="H191" i="14"/>
  <c r="H255" i="14"/>
  <c r="H177" i="14"/>
  <c r="H286" i="14"/>
  <c r="H48" i="14"/>
  <c r="H312" i="14"/>
  <c r="H20" i="14"/>
  <c r="H179" i="14"/>
  <c r="H42" i="14"/>
  <c r="H2" i="14"/>
  <c r="H17" i="14"/>
  <c r="H230" i="14"/>
  <c r="H142" i="14"/>
  <c r="H135" i="14"/>
  <c r="H319" i="14"/>
  <c r="H153" i="14"/>
  <c r="H280" i="14"/>
  <c r="H41" i="14"/>
  <c r="H192" i="14"/>
  <c r="H130" i="14"/>
  <c r="H253" i="14"/>
  <c r="H9" i="14"/>
  <c r="H171" i="14"/>
  <c r="H87" i="14"/>
  <c r="H104" i="14"/>
  <c r="H221" i="14"/>
  <c r="H137" i="14"/>
  <c r="G74" i="14"/>
  <c r="J74" i="14" s="1"/>
  <c r="G329" i="14"/>
  <c r="J329" i="14" s="1"/>
  <c r="G330" i="14"/>
  <c r="J330" i="14" s="1"/>
  <c r="G103" i="14"/>
  <c r="J103" i="14" s="1"/>
  <c r="G12" i="14"/>
  <c r="J12" i="14" s="1"/>
  <c r="G133" i="14"/>
  <c r="J133" i="14" s="1"/>
  <c r="G347" i="14"/>
  <c r="J347" i="14" s="1"/>
  <c r="G126" i="14"/>
  <c r="J126" i="14" s="1"/>
  <c r="G194" i="14"/>
  <c r="J194" i="14" s="1"/>
  <c r="G321" i="14"/>
  <c r="J321" i="14" s="1"/>
  <c r="G339" i="14"/>
  <c r="J339" i="14" s="1"/>
  <c r="G209" i="14"/>
  <c r="J209" i="14" s="1"/>
  <c r="G212" i="14"/>
  <c r="J212" i="14" s="1"/>
  <c r="G22" i="14"/>
  <c r="J22" i="14" s="1"/>
  <c r="G35" i="14"/>
  <c r="J35" i="14" s="1"/>
  <c r="G167" i="14"/>
  <c r="J167" i="14" s="1"/>
  <c r="G213" i="14"/>
  <c r="J213" i="14" s="1"/>
  <c r="G289" i="14"/>
  <c r="J289" i="14" s="1"/>
  <c r="G148" i="14"/>
  <c r="J148" i="14" s="1"/>
  <c r="G344" i="14"/>
  <c r="J344" i="14" s="1"/>
  <c r="G233" i="14"/>
  <c r="J233" i="14" s="1"/>
  <c r="G65" i="14"/>
  <c r="J65" i="14" s="1"/>
  <c r="G98" i="14"/>
  <c r="J98" i="14" s="1"/>
  <c r="G125" i="14"/>
  <c r="J125" i="14" s="1"/>
  <c r="G184" i="14"/>
  <c r="J184" i="14" s="1"/>
  <c r="G351" i="14"/>
  <c r="J351" i="14" s="1"/>
  <c r="G214" i="14"/>
  <c r="J214" i="14" s="1"/>
  <c r="G232" i="14"/>
  <c r="J232" i="14" s="1"/>
  <c r="G164" i="14"/>
  <c r="J164" i="14" s="1"/>
  <c r="G170" i="14"/>
  <c r="J170" i="14" s="1"/>
  <c r="G158" i="14"/>
  <c r="J158" i="14" s="1"/>
  <c r="G14" i="14"/>
  <c r="J14" i="14" s="1"/>
  <c r="G277" i="14"/>
  <c r="J277" i="14" s="1"/>
  <c r="G122" i="14"/>
  <c r="J122" i="14" s="1"/>
  <c r="G331" i="14"/>
  <c r="J331" i="14" s="1"/>
  <c r="G327" i="14"/>
  <c r="J327" i="14" s="1"/>
  <c r="G36" i="14"/>
  <c r="J36" i="14" s="1"/>
  <c r="G86" i="14"/>
  <c r="J86" i="14" s="1"/>
  <c r="G99" i="14"/>
  <c r="J99" i="14" s="1"/>
  <c r="G283" i="14"/>
  <c r="J283" i="14" s="1"/>
  <c r="G152" i="14"/>
  <c r="J152" i="14" s="1"/>
  <c r="G307" i="14"/>
  <c r="J307" i="14" s="1"/>
  <c r="G251" i="14"/>
  <c r="J251" i="14" s="1"/>
  <c r="G205" i="14"/>
  <c r="J205" i="14" s="1"/>
  <c r="G43" i="14"/>
  <c r="J43" i="14" s="1"/>
  <c r="G259" i="14"/>
  <c r="J259" i="14" s="1"/>
  <c r="G26" i="14"/>
  <c r="J26" i="14" s="1"/>
  <c r="G66" i="14"/>
  <c r="J66" i="14" s="1"/>
  <c r="G119" i="14"/>
  <c r="J119" i="14" s="1"/>
  <c r="G134" i="14"/>
  <c r="J134" i="14" s="1"/>
  <c r="G49" i="14"/>
  <c r="J49" i="14" s="1"/>
  <c r="G216" i="14"/>
  <c r="J216" i="14" s="1"/>
  <c r="G246" i="14"/>
  <c r="J246" i="14" s="1"/>
  <c r="G278" i="14"/>
  <c r="J278" i="14" s="1"/>
  <c r="G282" i="14"/>
  <c r="J282" i="14" s="1"/>
  <c r="G290" i="14"/>
  <c r="J290" i="14" s="1"/>
  <c r="G97" i="14"/>
  <c r="J97" i="14" s="1"/>
  <c r="G262" i="14"/>
  <c r="J262" i="14" s="1"/>
  <c r="G55" i="14"/>
  <c r="J55" i="14" s="1"/>
  <c r="G215" i="14"/>
  <c r="J215" i="14" s="1"/>
  <c r="G156" i="14"/>
  <c r="J156" i="14" s="1"/>
  <c r="G236" i="14"/>
  <c r="J236" i="14" s="1"/>
  <c r="G60" i="14"/>
  <c r="J60" i="14" s="1"/>
  <c r="G91" i="14"/>
  <c r="J91" i="14" s="1"/>
  <c r="G101" i="14"/>
  <c r="J101" i="14" s="1"/>
  <c r="G166" i="14"/>
  <c r="J166" i="14" s="1"/>
  <c r="G219" i="14"/>
  <c r="J219" i="14" s="1"/>
  <c r="G279" i="14"/>
  <c r="J279" i="14" s="1"/>
  <c r="G5" i="14"/>
  <c r="J5" i="14" s="1"/>
  <c r="G13" i="14"/>
  <c r="J13" i="14" s="1"/>
  <c r="G109" i="14"/>
  <c r="J109" i="14" s="1"/>
  <c r="G34" i="14"/>
  <c r="J34" i="14" s="1"/>
  <c r="G352" i="14"/>
  <c r="J352" i="14" s="1"/>
  <c r="G57" i="14"/>
  <c r="J57" i="14" s="1"/>
  <c r="G223" i="14"/>
  <c r="J223" i="14" s="1"/>
  <c r="G264" i="14"/>
  <c r="J264" i="14" s="1"/>
  <c r="G162" i="14"/>
  <c r="J162" i="14" s="1"/>
  <c r="G248" i="14"/>
  <c r="J248" i="14" s="1"/>
  <c r="G226" i="14"/>
  <c r="J226" i="14" s="1"/>
  <c r="G238" i="14"/>
  <c r="J238" i="14" s="1"/>
  <c r="G274" i="14"/>
  <c r="J274" i="14" s="1"/>
  <c r="G303" i="14"/>
  <c r="J303" i="14" s="1"/>
  <c r="G185" i="14"/>
  <c r="J185" i="14" s="1"/>
  <c r="G189" i="14"/>
  <c r="J189" i="14" s="1"/>
  <c r="G70" i="14"/>
  <c r="J70" i="14" s="1"/>
  <c r="G300" i="14"/>
  <c r="J300" i="14" s="1"/>
  <c r="G305" i="14"/>
  <c r="J305" i="14" s="1"/>
  <c r="G50" i="14"/>
  <c r="J50" i="14" s="1"/>
  <c r="G54" i="14"/>
  <c r="J54" i="14" s="1"/>
  <c r="G120" i="14"/>
  <c r="J120" i="14" s="1"/>
  <c r="G196" i="14"/>
  <c r="J196" i="14" s="1"/>
  <c r="G207" i="14"/>
  <c r="J207" i="14" s="1"/>
  <c r="G296" i="14"/>
  <c r="J296" i="14" s="1"/>
  <c r="G110" i="14"/>
  <c r="J110" i="14" s="1"/>
  <c r="G147" i="14"/>
  <c r="J147" i="14" s="1"/>
  <c r="G285" i="14"/>
  <c r="J285" i="14" s="1"/>
  <c r="G38" i="14"/>
  <c r="J38" i="14" s="1"/>
  <c r="G317" i="14"/>
  <c r="J317" i="14" s="1"/>
  <c r="G8" i="14"/>
  <c r="J8" i="14" s="1"/>
  <c r="G29" i="14"/>
  <c r="J29" i="14" s="1"/>
  <c r="G160" i="14"/>
  <c r="J160" i="14" s="1"/>
  <c r="G268" i="14"/>
  <c r="J268" i="14" s="1"/>
  <c r="G102" i="14"/>
  <c r="J102" i="14" s="1"/>
  <c r="G345" i="14"/>
  <c r="J345" i="14" s="1"/>
  <c r="G250" i="14"/>
  <c r="J250" i="14" s="1"/>
  <c r="G266" i="14"/>
  <c r="J266" i="14" s="1"/>
  <c r="G284" i="14"/>
  <c r="J284" i="14" s="1"/>
  <c r="G52" i="14"/>
  <c r="J52" i="14" s="1"/>
  <c r="G106" i="14"/>
  <c r="J106" i="14" s="1"/>
  <c r="G225" i="14"/>
  <c r="J225" i="14" s="1"/>
  <c r="G294" i="14"/>
  <c r="J294" i="14" s="1"/>
  <c r="G302" i="14"/>
  <c r="J302" i="14" s="1"/>
  <c r="G326" i="14"/>
  <c r="J326" i="14" s="1"/>
  <c r="G27" i="14"/>
  <c r="J27" i="14" s="1"/>
  <c r="G181" i="14"/>
  <c r="J181" i="14" s="1"/>
  <c r="G335" i="14"/>
  <c r="J335" i="14" s="1"/>
  <c r="G4" i="14"/>
  <c r="J4" i="14" s="1"/>
  <c r="G112" i="14"/>
  <c r="J112" i="14" s="1"/>
  <c r="G325" i="14"/>
  <c r="J325" i="14" s="1"/>
  <c r="G138" i="14"/>
  <c r="J138" i="14" s="1"/>
  <c r="G227" i="14"/>
  <c r="J227" i="14" s="1"/>
  <c r="G332" i="14"/>
  <c r="J332" i="14" s="1"/>
  <c r="G336" i="14"/>
  <c r="J336" i="14" s="1"/>
  <c r="G348" i="14"/>
  <c r="J348" i="14" s="1"/>
  <c r="G124" i="14"/>
  <c r="J124" i="14" s="1"/>
  <c r="G281" i="14"/>
  <c r="J281" i="14" s="1"/>
  <c r="G309" i="14"/>
  <c r="J309" i="14" s="1"/>
  <c r="G318" i="14"/>
  <c r="J318" i="14" s="1"/>
  <c r="G136" i="14"/>
  <c r="J136" i="14" s="1"/>
  <c r="G193" i="14"/>
  <c r="J193" i="14" s="1"/>
  <c r="G201" i="14"/>
  <c r="J201" i="14" s="1"/>
  <c r="G111" i="14"/>
  <c r="J111" i="14" s="1"/>
  <c r="G172" i="14"/>
  <c r="J172" i="14" s="1"/>
  <c r="G252" i="14"/>
  <c r="J252" i="14" s="1"/>
  <c r="G56" i="14"/>
  <c r="J56" i="14" s="1"/>
  <c r="G83" i="14"/>
  <c r="J83" i="14" s="1"/>
  <c r="G328" i="14"/>
  <c r="J328" i="14" s="1"/>
  <c r="G149" i="14"/>
  <c r="J149" i="14" s="1"/>
  <c r="G240" i="14"/>
  <c r="J240" i="14" s="1"/>
  <c r="G199" i="14"/>
  <c r="J199" i="14" s="1"/>
  <c r="G145" i="14"/>
  <c r="J145" i="14" s="1"/>
  <c r="G46" i="14"/>
  <c r="J46" i="14" s="1"/>
  <c r="G51" i="14"/>
  <c r="J51" i="14" s="1"/>
  <c r="G220" i="14"/>
  <c r="J220" i="14" s="1"/>
  <c r="G37" i="14"/>
  <c r="J37" i="14" s="1"/>
  <c r="G40" i="14"/>
  <c r="J40" i="14" s="1"/>
  <c r="G81" i="14"/>
  <c r="J81" i="14" s="1"/>
  <c r="G100" i="14"/>
  <c r="J100" i="14" s="1"/>
  <c r="G178" i="14"/>
  <c r="J178" i="14" s="1"/>
  <c r="G322" i="14"/>
  <c r="J322" i="14" s="1"/>
  <c r="G231" i="14"/>
  <c r="J231" i="14" s="1"/>
  <c r="G350" i="14"/>
  <c r="J350" i="14" s="1"/>
  <c r="G188" i="14"/>
  <c r="J188" i="14" s="1"/>
  <c r="G276" i="14"/>
  <c r="J276" i="14" s="1"/>
  <c r="G343" i="14"/>
  <c r="J343" i="14" s="1"/>
  <c r="G19" i="14"/>
  <c r="J19" i="14" s="1"/>
  <c r="G47" i="14"/>
  <c r="J47" i="14" s="1"/>
  <c r="G241" i="14"/>
  <c r="J241" i="14" s="1"/>
  <c r="G244" i="14"/>
  <c r="J244" i="14" s="1"/>
  <c r="G53" i="14"/>
  <c r="J53" i="14" s="1"/>
  <c r="G176" i="14"/>
  <c r="J176" i="14" s="1"/>
  <c r="G210" i="14"/>
  <c r="J210" i="14" s="1"/>
  <c r="G75" i="14"/>
  <c r="J75" i="14" s="1"/>
  <c r="G80" i="14"/>
  <c r="J80" i="14" s="1"/>
  <c r="G163" i="14"/>
  <c r="J163" i="14" s="1"/>
  <c r="G45" i="14"/>
  <c r="J45" i="14" s="1"/>
  <c r="G139" i="14"/>
  <c r="J139" i="14" s="1"/>
  <c r="G187" i="14"/>
  <c r="J187" i="14" s="1"/>
  <c r="G316" i="14"/>
  <c r="J316" i="14" s="1"/>
  <c r="G154" i="14"/>
  <c r="J154" i="14" s="1"/>
  <c r="G337" i="14"/>
  <c r="J337" i="14" s="1"/>
  <c r="G96" i="14"/>
  <c r="J96" i="14" s="1"/>
  <c r="G123" i="14"/>
  <c r="J123" i="14" s="1"/>
  <c r="G239" i="14"/>
  <c r="J239" i="14" s="1"/>
  <c r="G342" i="14"/>
  <c r="J342" i="14" s="1"/>
  <c r="G59" i="14"/>
  <c r="J59" i="14" s="1"/>
  <c r="G71" i="14"/>
  <c r="J71" i="14" s="1"/>
  <c r="G182" i="14"/>
  <c r="J182" i="14" s="1"/>
  <c r="G23" i="14"/>
  <c r="J23" i="14" s="1"/>
  <c r="G198" i="14"/>
  <c r="J198" i="14" s="1"/>
  <c r="G301" i="14"/>
  <c r="J301" i="14" s="1"/>
  <c r="G33" i="14"/>
  <c r="J33" i="14" s="1"/>
  <c r="G77" i="14"/>
  <c r="J77" i="14" s="1"/>
  <c r="G175" i="14"/>
  <c r="J175" i="14" s="1"/>
  <c r="G254" i="14"/>
  <c r="J254" i="14" s="1"/>
  <c r="G267" i="14"/>
  <c r="J267" i="14" s="1"/>
  <c r="G89" i="14"/>
  <c r="J89" i="14" s="1"/>
  <c r="G234" i="14"/>
  <c r="J234" i="14" s="1"/>
  <c r="G235" i="14"/>
  <c r="J235" i="14" s="1"/>
  <c r="G288" i="14"/>
  <c r="J288" i="14" s="1"/>
  <c r="G127" i="14"/>
  <c r="J127" i="14" s="1"/>
  <c r="G132" i="14"/>
  <c r="J132" i="14" s="1"/>
  <c r="G151" i="14"/>
  <c r="J151" i="14" s="1"/>
  <c r="G180" i="14"/>
  <c r="J180" i="14" s="1"/>
  <c r="G204" i="14"/>
  <c r="J204" i="14" s="1"/>
  <c r="G242" i="14"/>
  <c r="J242" i="14" s="1"/>
  <c r="G310" i="14"/>
  <c r="J310" i="14" s="1"/>
  <c r="G78" i="14"/>
  <c r="J78" i="14" s="1"/>
  <c r="G79" i="14"/>
  <c r="J79" i="14" s="1"/>
  <c r="G168" i="14"/>
  <c r="J168" i="14" s="1"/>
  <c r="G173" i="14"/>
  <c r="J173" i="14" s="1"/>
  <c r="G247" i="14"/>
  <c r="J247" i="14" s="1"/>
  <c r="G324" i="14"/>
  <c r="J324" i="14" s="1"/>
  <c r="G3" i="14"/>
  <c r="J3" i="14" s="1"/>
  <c r="G304" i="14"/>
  <c r="J304" i="14" s="1"/>
  <c r="G243" i="14"/>
  <c r="J243" i="14" s="1"/>
  <c r="G275" i="14"/>
  <c r="J275" i="14" s="1"/>
  <c r="G10" i="14"/>
  <c r="J10" i="14" s="1"/>
  <c r="G76" i="14"/>
  <c r="J76" i="14" s="1"/>
  <c r="G95" i="14"/>
  <c r="J95" i="14" s="1"/>
  <c r="G202" i="14"/>
  <c r="J202" i="14" s="1"/>
  <c r="G32" i="14"/>
  <c r="J32" i="14" s="1"/>
  <c r="G69" i="14"/>
  <c r="J69" i="14" s="1"/>
  <c r="G141" i="14"/>
  <c r="J141" i="14" s="1"/>
  <c r="G165" i="14"/>
  <c r="J165" i="14" s="1"/>
  <c r="G218" i="14"/>
  <c r="J218" i="14" s="1"/>
  <c r="G93" i="14"/>
  <c r="G94" i="14"/>
  <c r="J94" i="14" s="1"/>
  <c r="G208" i="14"/>
  <c r="J208" i="14" s="1"/>
  <c r="G271" i="14"/>
  <c r="J271" i="14" s="1"/>
  <c r="G28" i="14"/>
  <c r="J28" i="14" s="1"/>
  <c r="G222" i="14"/>
  <c r="J222" i="14" s="1"/>
  <c r="G346" i="14"/>
  <c r="J346" i="14" s="1"/>
  <c r="G121" i="14"/>
  <c r="J121" i="14" s="1"/>
  <c r="G257" i="14"/>
  <c r="J257" i="14" s="1"/>
  <c r="G292" i="14"/>
  <c r="J292" i="14" s="1"/>
  <c r="G16" i="14"/>
  <c r="J16" i="14" s="1"/>
  <c r="G18" i="14"/>
  <c r="J18" i="14" s="1"/>
  <c r="G64" i="14"/>
  <c r="G68" i="14"/>
  <c r="J68" i="14" s="1"/>
  <c r="G73" i="14"/>
  <c r="J73" i="14" s="1"/>
  <c r="G82" i="14"/>
  <c r="J82" i="14" s="1"/>
  <c r="G293" i="14"/>
  <c r="J293" i="14" s="1"/>
  <c r="G314" i="14"/>
  <c r="J314" i="14" s="1"/>
  <c r="G30" i="14"/>
  <c r="J30" i="14" s="1"/>
  <c r="G31" i="14"/>
  <c r="J31" i="14" s="1"/>
  <c r="G92" i="14"/>
  <c r="J92" i="14" s="1"/>
  <c r="G114" i="14"/>
  <c r="J114" i="14" s="1"/>
  <c r="G159" i="14"/>
  <c r="J159" i="14" s="1"/>
  <c r="G174" i="14"/>
  <c r="J174" i="14" s="1"/>
  <c r="G249" i="14"/>
  <c r="J249" i="14" s="1"/>
  <c r="G299" i="14"/>
  <c r="J299" i="14" s="1"/>
  <c r="G340" i="14"/>
  <c r="J340" i="14" s="1"/>
  <c r="G237" i="14"/>
  <c r="J237" i="14" s="1"/>
  <c r="G287" i="14"/>
  <c r="J287" i="14" s="1"/>
  <c r="G21" i="14"/>
  <c r="J21" i="14" s="1"/>
  <c r="G203" i="14"/>
  <c r="J203" i="14" s="1"/>
  <c r="G297" i="14"/>
  <c r="J297" i="14" s="1"/>
  <c r="G113" i="14"/>
  <c r="J113" i="14" s="1"/>
  <c r="G144" i="14"/>
  <c r="J144" i="14" s="1"/>
  <c r="G261" i="14"/>
  <c r="J261" i="14" s="1"/>
  <c r="G228" i="14"/>
  <c r="J228" i="14" s="1"/>
  <c r="G245" i="14"/>
  <c r="J245" i="14" s="1"/>
  <c r="G291" i="14"/>
  <c r="J291" i="14" s="1"/>
  <c r="G260" i="14"/>
  <c r="J260" i="14" s="1"/>
  <c r="G44" i="14"/>
  <c r="J44" i="14" s="1"/>
  <c r="G217" i="14"/>
  <c r="J217" i="14" s="1"/>
  <c r="G67" i="14"/>
  <c r="J67" i="14" s="1"/>
  <c r="G107" i="14"/>
  <c r="J107" i="14" s="1"/>
  <c r="G108" i="14"/>
  <c r="J108" i="14" s="1"/>
  <c r="G229" i="14"/>
  <c r="J229" i="14" s="1"/>
  <c r="G338" i="14"/>
  <c r="J338" i="14" s="1"/>
  <c r="G62" i="14"/>
  <c r="J62" i="14" s="1"/>
  <c r="G72" i="14"/>
  <c r="J72" i="14" s="1"/>
  <c r="G169" i="14"/>
  <c r="J169" i="14" s="1"/>
  <c r="G313" i="14"/>
  <c r="J313" i="14" s="1"/>
  <c r="G183" i="14"/>
  <c r="J183" i="14" s="1"/>
  <c r="G263" i="14"/>
  <c r="J263" i="14" s="1"/>
  <c r="G63" i="14"/>
  <c r="J63" i="14" s="1"/>
  <c r="G116" i="14"/>
  <c r="J116" i="14" s="1"/>
  <c r="G211" i="14"/>
  <c r="J211" i="14" s="1"/>
  <c r="G306" i="14"/>
  <c r="J306" i="14" s="1"/>
  <c r="G333" i="14"/>
  <c r="J333" i="14" s="1"/>
  <c r="G15" i="14"/>
  <c r="J15" i="14" s="1"/>
  <c r="G88" i="14"/>
  <c r="J88" i="14" s="1"/>
  <c r="G90" i="14"/>
  <c r="J90" i="14" s="1"/>
  <c r="G117" i="14"/>
  <c r="J117" i="14" s="1"/>
  <c r="G128" i="14"/>
  <c r="J128" i="14" s="1"/>
  <c r="G258" i="14"/>
  <c r="J258" i="14" s="1"/>
  <c r="G197" i="14"/>
  <c r="J197" i="14" s="1"/>
  <c r="G224" i="14"/>
  <c r="J224" i="14" s="1"/>
  <c r="G269" i="14"/>
  <c r="J269" i="14" s="1"/>
  <c r="G7" i="14"/>
  <c r="J7" i="14" s="1"/>
  <c r="G140" i="14"/>
  <c r="J140" i="14" s="1"/>
  <c r="G200" i="14"/>
  <c r="J200" i="14" s="1"/>
  <c r="G353" i="14"/>
  <c r="J353" i="14" s="1"/>
  <c r="G61" i="14"/>
  <c r="J61" i="14" s="1"/>
  <c r="G157" i="14"/>
  <c r="J157" i="14" s="1"/>
  <c r="G295" i="14"/>
  <c r="J295" i="14" s="1"/>
  <c r="G298" i="14"/>
  <c r="J298" i="14" s="1"/>
  <c r="G11" i="14"/>
  <c r="J11" i="14" s="1"/>
  <c r="G39" i="14"/>
  <c r="J39" i="14" s="1"/>
  <c r="G105" i="14"/>
  <c r="J105" i="14" s="1"/>
  <c r="G270" i="14"/>
  <c r="J270" i="14" s="1"/>
  <c r="G186" i="14"/>
  <c r="J186" i="14" s="1"/>
  <c r="G190" i="14"/>
  <c r="J190" i="14" s="1"/>
  <c r="G206" i="14"/>
  <c r="J206" i="14" s="1"/>
  <c r="G315" i="14"/>
  <c r="J315" i="14" s="1"/>
  <c r="G273" i="14"/>
  <c r="J273" i="14" s="1"/>
  <c r="G150" i="14"/>
  <c r="J150" i="14" s="1"/>
  <c r="G311" i="14"/>
  <c r="J311" i="14" s="1"/>
  <c r="G334" i="14"/>
  <c r="J334" i="14" s="1"/>
  <c r="G272" i="14"/>
  <c r="J272" i="14" s="1"/>
  <c r="G349" i="14"/>
  <c r="J349" i="14" s="1"/>
  <c r="G308" i="14"/>
  <c r="J308" i="14" s="1"/>
  <c r="G118" i="14"/>
  <c r="J118" i="14" s="1"/>
  <c r="G85" i="14"/>
  <c r="J85" i="14" s="1"/>
  <c r="G84" i="14"/>
  <c r="J84" i="14" s="1"/>
  <c r="G161" i="14"/>
  <c r="J161" i="14" s="1"/>
  <c r="G320" i="14"/>
  <c r="J320" i="14" s="1"/>
  <c r="G143" i="14"/>
  <c r="J143" i="14" s="1"/>
  <c r="G323" i="14"/>
  <c r="J323" i="14" s="1"/>
  <c r="G25" i="14"/>
  <c r="J25" i="14" s="1"/>
  <c r="G115" i="14"/>
  <c r="J115" i="14" s="1"/>
  <c r="G131" i="14"/>
  <c r="J131" i="14" s="1"/>
  <c r="G146" i="14"/>
  <c r="J146" i="14" s="1"/>
  <c r="G155" i="14"/>
  <c r="J155" i="14" s="1"/>
  <c r="G58" i="14"/>
  <c r="J58" i="14" s="1"/>
  <c r="G256" i="14"/>
  <c r="J256" i="14" s="1"/>
  <c r="G265" i="14"/>
  <c r="J265" i="14" s="1"/>
  <c r="G341" i="14"/>
  <c r="J341" i="14" s="1"/>
  <c r="G24" i="14"/>
  <c r="J24" i="14" s="1"/>
  <c r="G195" i="14"/>
  <c r="J195" i="14" s="1"/>
  <c r="G129" i="14"/>
  <c r="J129" i="14" s="1"/>
  <c r="G6" i="14"/>
  <c r="J6" i="14" s="1"/>
  <c r="G191" i="14"/>
  <c r="J191" i="14" s="1"/>
  <c r="G255" i="14"/>
  <c r="J255" i="14" s="1"/>
  <c r="G177" i="14"/>
  <c r="J177" i="14" s="1"/>
  <c r="G286" i="14"/>
  <c r="J286" i="14" s="1"/>
  <c r="G48" i="14"/>
  <c r="J48" i="14" s="1"/>
  <c r="G312" i="14"/>
  <c r="J312" i="14" s="1"/>
  <c r="G20" i="14"/>
  <c r="J20" i="14" s="1"/>
  <c r="G179" i="14"/>
  <c r="J179" i="14" s="1"/>
  <c r="G42" i="14"/>
  <c r="J42" i="14" s="1"/>
  <c r="G2" i="14"/>
  <c r="J2" i="14" s="1"/>
  <c r="G17" i="14"/>
  <c r="J17" i="14" s="1"/>
  <c r="G230" i="14"/>
  <c r="J230" i="14" s="1"/>
  <c r="G142" i="14"/>
  <c r="J142" i="14" s="1"/>
  <c r="G135" i="14"/>
  <c r="J135" i="14" s="1"/>
  <c r="G319" i="14"/>
  <c r="J319" i="14" s="1"/>
  <c r="G153" i="14"/>
  <c r="J153" i="14" s="1"/>
  <c r="G280" i="14"/>
  <c r="J280" i="14" s="1"/>
  <c r="G41" i="14"/>
  <c r="J41" i="14" s="1"/>
  <c r="G192" i="14"/>
  <c r="J192" i="14" s="1"/>
  <c r="G130" i="14"/>
  <c r="J130" i="14" s="1"/>
  <c r="G253" i="14"/>
  <c r="J253" i="14" s="1"/>
  <c r="G9" i="14"/>
  <c r="J9" i="14" s="1"/>
  <c r="G171" i="14"/>
  <c r="J171" i="14" s="1"/>
  <c r="G87" i="14"/>
  <c r="J87" i="14" s="1"/>
  <c r="G104" i="14"/>
  <c r="J104" i="14" s="1"/>
  <c r="G221" i="14"/>
  <c r="J221" i="14" s="1"/>
  <c r="G137" i="14"/>
  <c r="J137" i="14" s="1"/>
  <c r="J64" i="14" l="1"/>
  <c r="J93" i="14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2" i="15"/>
  <c r="AF596" i="14" s="1"/>
  <c r="AA6" i="14"/>
  <c r="AA7" i="14"/>
  <c r="AA8" i="14"/>
  <c r="AA9" i="14"/>
  <c r="AA10" i="14"/>
  <c r="AA11" i="14"/>
  <c r="AA12" i="14"/>
  <c r="AA13" i="14"/>
  <c r="AA14" i="14"/>
  <c r="AA15" i="14"/>
  <c r="AA16" i="14"/>
  <c r="AA17" i="14"/>
  <c r="AA18" i="14"/>
  <c r="AA19" i="14"/>
  <c r="AA20" i="14"/>
  <c r="AA21" i="14"/>
  <c r="AA22" i="14"/>
  <c r="AA23" i="14"/>
  <c r="AA24" i="14"/>
  <c r="AA25" i="14"/>
  <c r="AA26" i="14"/>
  <c r="AA27" i="14"/>
  <c r="AA28" i="14"/>
  <c r="AA29" i="14"/>
  <c r="AA30" i="14"/>
  <c r="AA31" i="14"/>
  <c r="AA32" i="14"/>
  <c r="AA33" i="14"/>
  <c r="AA34" i="14"/>
  <c r="AA35" i="14"/>
  <c r="AA36" i="14"/>
  <c r="AA37" i="14"/>
  <c r="AA38" i="14"/>
  <c r="AA39" i="14"/>
  <c r="AA40" i="14"/>
  <c r="AA41" i="14"/>
  <c r="AA42" i="14"/>
  <c r="AA43" i="14"/>
  <c r="AA44" i="14"/>
  <c r="AA45" i="14"/>
  <c r="AA46" i="14"/>
  <c r="AA47" i="14"/>
  <c r="AA48" i="14"/>
  <c r="AA49" i="14"/>
  <c r="AA50" i="14"/>
  <c r="AA51" i="14"/>
  <c r="AA52" i="14"/>
  <c r="AA53" i="14"/>
  <c r="AA54" i="14"/>
  <c r="AA55" i="14"/>
  <c r="AA56" i="14"/>
  <c r="AA57" i="14"/>
  <c r="AA58" i="14"/>
  <c r="AA59" i="14"/>
  <c r="AA60" i="14"/>
  <c r="AA61" i="14"/>
  <c r="AA62" i="14"/>
  <c r="AA63" i="14"/>
  <c r="AA64" i="14"/>
  <c r="AA65" i="14"/>
  <c r="AA66" i="14"/>
  <c r="AA67" i="14"/>
  <c r="AA68" i="14"/>
  <c r="AA69" i="14"/>
  <c r="AA70" i="14"/>
  <c r="AA71" i="14"/>
  <c r="AA72" i="14"/>
  <c r="AA73" i="14"/>
  <c r="AA74" i="14"/>
  <c r="AA75" i="14"/>
  <c r="AA76" i="14"/>
  <c r="AA77" i="14"/>
  <c r="AA78" i="14"/>
  <c r="AA79" i="14"/>
  <c r="AA80" i="14"/>
  <c r="AA81" i="14"/>
  <c r="AA82" i="14"/>
  <c r="AA83" i="14"/>
  <c r="AA84" i="14"/>
  <c r="AA85" i="14"/>
  <c r="AA86" i="14"/>
  <c r="AA87" i="14"/>
  <c r="AA88" i="14"/>
  <c r="AA89" i="14"/>
  <c r="AA90" i="14"/>
  <c r="AA91" i="14"/>
  <c r="AA92" i="14"/>
  <c r="AA93" i="14"/>
  <c r="AA94" i="14"/>
  <c r="AA95" i="14"/>
  <c r="AA96" i="14"/>
  <c r="AA97" i="14"/>
  <c r="AA98" i="14"/>
  <c r="AA99" i="14"/>
  <c r="AA100" i="14"/>
  <c r="AA101" i="14"/>
  <c r="AA102" i="14"/>
  <c r="AA103" i="14"/>
  <c r="AA104" i="14"/>
  <c r="AA105" i="14"/>
  <c r="AA106" i="14"/>
  <c r="AA107" i="14"/>
  <c r="AA108" i="14"/>
  <c r="AA109" i="14"/>
  <c r="AA110" i="14"/>
  <c r="AA111" i="14"/>
  <c r="AA112" i="14"/>
  <c r="AA113" i="14"/>
  <c r="AA114" i="14"/>
  <c r="AA115" i="14"/>
  <c r="AA116" i="14"/>
  <c r="AA117" i="14"/>
  <c r="AA118" i="14"/>
  <c r="AA119" i="14"/>
  <c r="AA120" i="14"/>
  <c r="AA121" i="14"/>
  <c r="AA122" i="14"/>
  <c r="AA123" i="14"/>
  <c r="AA124" i="14"/>
  <c r="AA125" i="14"/>
  <c r="AA126" i="14"/>
  <c r="AA127" i="14"/>
  <c r="AA128" i="14"/>
  <c r="AA129" i="14"/>
  <c r="AA130" i="14"/>
  <c r="AA131" i="14"/>
  <c r="AA132" i="14"/>
  <c r="AA133" i="14"/>
  <c r="AA134" i="14"/>
  <c r="AA135" i="14"/>
  <c r="AA136" i="14"/>
  <c r="AA137" i="14"/>
  <c r="AA138" i="14"/>
  <c r="AA139" i="14"/>
  <c r="AA140" i="14"/>
  <c r="AA141" i="14"/>
  <c r="AA142" i="14"/>
  <c r="AA143" i="14"/>
  <c r="AA144" i="14"/>
  <c r="AA145" i="14"/>
  <c r="AA146" i="14"/>
  <c r="AA147" i="14"/>
  <c r="AA148" i="14"/>
  <c r="AA149" i="14"/>
  <c r="AA150" i="14"/>
  <c r="AA151" i="14"/>
  <c r="AA152" i="14"/>
  <c r="AA153" i="14"/>
  <c r="AA154" i="14"/>
  <c r="AA155" i="14"/>
  <c r="AA156" i="14"/>
  <c r="AA157" i="14"/>
  <c r="AA158" i="14"/>
  <c r="AA159" i="14"/>
  <c r="AA160" i="14"/>
  <c r="AA161" i="14"/>
  <c r="AA162" i="14"/>
  <c r="AA163" i="14"/>
  <c r="AA164" i="14"/>
  <c r="AA165" i="14"/>
  <c r="AA166" i="14"/>
  <c r="AA167" i="14"/>
  <c r="AA168" i="14"/>
  <c r="AA169" i="14"/>
  <c r="AA170" i="14"/>
  <c r="AA171" i="14"/>
  <c r="AA172" i="14"/>
  <c r="AA173" i="14"/>
  <c r="AA174" i="14"/>
  <c r="AA175" i="14"/>
  <c r="AA176" i="14"/>
  <c r="AA177" i="14"/>
  <c r="AA178" i="14"/>
  <c r="AA179" i="14"/>
  <c r="AA180" i="14"/>
  <c r="AA181" i="14"/>
  <c r="AA182" i="14"/>
  <c r="AA183" i="14"/>
  <c r="AA184" i="14"/>
  <c r="AA185" i="14"/>
  <c r="AA186" i="14"/>
  <c r="AA187" i="14"/>
  <c r="AA188" i="14"/>
  <c r="AA189" i="14"/>
  <c r="AA190" i="14"/>
  <c r="AA191" i="14"/>
  <c r="AA192" i="14"/>
  <c r="AA193" i="14"/>
  <c r="AA194" i="14"/>
  <c r="AA195" i="14"/>
  <c r="AA196" i="14"/>
  <c r="AA197" i="14"/>
  <c r="AA198" i="14"/>
  <c r="AA199" i="14"/>
  <c r="AA200" i="14"/>
  <c r="AA201" i="14"/>
  <c r="AA202" i="14"/>
  <c r="AA203" i="14"/>
  <c r="AA204" i="14"/>
  <c r="AA205" i="14"/>
  <c r="AA206" i="14"/>
  <c r="AA207" i="14"/>
  <c r="AA208" i="14"/>
  <c r="AA209" i="14"/>
  <c r="AA210" i="14"/>
  <c r="AA211" i="14"/>
  <c r="AA212" i="14"/>
  <c r="AA213" i="14"/>
  <c r="AA214" i="14"/>
  <c r="AA215" i="14"/>
  <c r="AA216" i="14"/>
  <c r="AA217" i="14"/>
  <c r="AA218" i="14"/>
  <c r="AA219" i="14"/>
  <c r="AA220" i="14"/>
  <c r="AA221" i="14"/>
  <c r="AA222" i="14"/>
  <c r="AA223" i="14"/>
  <c r="AA224" i="14"/>
  <c r="AA225" i="14"/>
  <c r="AA226" i="14"/>
  <c r="AA227" i="14"/>
  <c r="AA228" i="14"/>
  <c r="AA229" i="14"/>
  <c r="AA230" i="14"/>
  <c r="AA231" i="14"/>
  <c r="AA232" i="14"/>
  <c r="AA233" i="14"/>
  <c r="AA234" i="14"/>
  <c r="AA235" i="14"/>
  <c r="AA236" i="14"/>
  <c r="AA237" i="14"/>
  <c r="AA238" i="14"/>
  <c r="AA239" i="14"/>
  <c r="AA240" i="14"/>
  <c r="AA241" i="14"/>
  <c r="AA242" i="14"/>
  <c r="AA243" i="14"/>
  <c r="AA244" i="14"/>
  <c r="AA245" i="14"/>
  <c r="AA246" i="14"/>
  <c r="AA247" i="14"/>
  <c r="AA248" i="14"/>
  <c r="AA249" i="14"/>
  <c r="AA250" i="14"/>
  <c r="AA251" i="14"/>
  <c r="AA252" i="14"/>
  <c r="AA253" i="14"/>
  <c r="AA254" i="14"/>
  <c r="AA255" i="14"/>
  <c r="AA256" i="14"/>
  <c r="AA257" i="14"/>
  <c r="AA258" i="14"/>
  <c r="AA259" i="14"/>
  <c r="AA260" i="14"/>
  <c r="AA261" i="14"/>
  <c r="AA262" i="14"/>
  <c r="AA263" i="14"/>
  <c r="AA264" i="14"/>
  <c r="AA265" i="14"/>
  <c r="AA266" i="14"/>
  <c r="AA267" i="14"/>
  <c r="AA268" i="14"/>
  <c r="AA269" i="14"/>
  <c r="AA270" i="14"/>
  <c r="AA271" i="14"/>
  <c r="AA272" i="14"/>
  <c r="AA273" i="14"/>
  <c r="AA274" i="14"/>
  <c r="AA275" i="14"/>
  <c r="AA276" i="14"/>
  <c r="AA277" i="14"/>
  <c r="AA278" i="14"/>
  <c r="AA279" i="14"/>
  <c r="AA280" i="14"/>
  <c r="AA281" i="14"/>
  <c r="AA282" i="14"/>
  <c r="AA283" i="14"/>
  <c r="AA284" i="14"/>
  <c r="AA285" i="14"/>
  <c r="AA286" i="14"/>
  <c r="AA287" i="14"/>
  <c r="AA288" i="14"/>
  <c r="AA289" i="14"/>
  <c r="AA290" i="14"/>
  <c r="AA291" i="14"/>
  <c r="AA292" i="14"/>
  <c r="AA293" i="14"/>
  <c r="AA294" i="14"/>
  <c r="AA295" i="14"/>
  <c r="AA296" i="14"/>
  <c r="AA297" i="14"/>
  <c r="AA298" i="14"/>
  <c r="AA299" i="14"/>
  <c r="AA300" i="14"/>
  <c r="AA301" i="14"/>
  <c r="AA302" i="14"/>
  <c r="AA303" i="14"/>
  <c r="AA304" i="14"/>
  <c r="AA305" i="14"/>
  <c r="AA306" i="14"/>
  <c r="AA307" i="14"/>
  <c r="AA308" i="14"/>
  <c r="AA309" i="14"/>
  <c r="AA310" i="14"/>
  <c r="AA311" i="14"/>
  <c r="AA312" i="14"/>
  <c r="AA313" i="14"/>
  <c r="AA314" i="14"/>
  <c r="AA315" i="14"/>
  <c r="AA316" i="14"/>
  <c r="AA317" i="14"/>
  <c r="AA318" i="14"/>
  <c r="AA319" i="14"/>
  <c r="AA320" i="14"/>
  <c r="AA321" i="14"/>
  <c r="AA322" i="14"/>
  <c r="AA323" i="14"/>
  <c r="AA324" i="14"/>
  <c r="AA325" i="14"/>
  <c r="AA326" i="14"/>
  <c r="AA327" i="14"/>
  <c r="AA328" i="14"/>
  <c r="AA329" i="14"/>
  <c r="AA330" i="14"/>
  <c r="AA331" i="14"/>
  <c r="AA332" i="14"/>
  <c r="AA333" i="14"/>
  <c r="AA334" i="14"/>
  <c r="AA335" i="14"/>
  <c r="AA336" i="14"/>
  <c r="AA337" i="14"/>
  <c r="AA338" i="14"/>
  <c r="AA339" i="14"/>
  <c r="AA340" i="14"/>
  <c r="AA341" i="14"/>
  <c r="AA342" i="14"/>
  <c r="AA343" i="14"/>
  <c r="AA344" i="14"/>
  <c r="AA345" i="14"/>
  <c r="AA346" i="14"/>
  <c r="AA347" i="14"/>
  <c r="AA348" i="14"/>
  <c r="AA349" i="14"/>
  <c r="AA350" i="14"/>
  <c r="AA351" i="14"/>
  <c r="AA352" i="14"/>
  <c r="AA353" i="14"/>
  <c r="AA354" i="14"/>
  <c r="AA355" i="14"/>
  <c r="AA356" i="14"/>
  <c r="AA357" i="14"/>
  <c r="AA358" i="14"/>
  <c r="AA359" i="14"/>
  <c r="AA360" i="14"/>
  <c r="AA361" i="14"/>
  <c r="AA362" i="14"/>
  <c r="AA363" i="14"/>
  <c r="AA364" i="14"/>
  <c r="AA365" i="14"/>
  <c r="AA366" i="14"/>
  <c r="AA367" i="14"/>
  <c r="AA368" i="14"/>
  <c r="AA369" i="14"/>
  <c r="AA370" i="14"/>
  <c r="AA371" i="14"/>
  <c r="AA372" i="14"/>
  <c r="AA373" i="14"/>
  <c r="AA374" i="14"/>
  <c r="AA375" i="14"/>
  <c r="AA376" i="14"/>
  <c r="AA377" i="14"/>
  <c r="AA378" i="14"/>
  <c r="AA379" i="14"/>
  <c r="AA380" i="14"/>
  <c r="AA381" i="14"/>
  <c r="AA382" i="14"/>
  <c r="AA383" i="14"/>
  <c r="AA384" i="14"/>
  <c r="AA385" i="14"/>
  <c r="AA386" i="14"/>
  <c r="AA387" i="14"/>
  <c r="AA388" i="14"/>
  <c r="AA389" i="14"/>
  <c r="AA390" i="14"/>
  <c r="AA391" i="14"/>
  <c r="AA392" i="14"/>
  <c r="AA393" i="14"/>
  <c r="AA394" i="14"/>
  <c r="AA395" i="14"/>
  <c r="AA396" i="14"/>
  <c r="AA397" i="14"/>
  <c r="AA398" i="14"/>
  <c r="AA399" i="14"/>
  <c r="AA400" i="14"/>
  <c r="AA401" i="14"/>
  <c r="AA402" i="14"/>
  <c r="AA403" i="14"/>
  <c r="AA404" i="14"/>
  <c r="AA405" i="14"/>
  <c r="AA406" i="14"/>
  <c r="AA407" i="14"/>
  <c r="AA408" i="14"/>
  <c r="AA409" i="14"/>
  <c r="AA410" i="14"/>
  <c r="AA411" i="14"/>
  <c r="AA412" i="14"/>
  <c r="AA413" i="14"/>
  <c r="AA414" i="14"/>
  <c r="AA415" i="14"/>
  <c r="AA416" i="14"/>
  <c r="AA417" i="14"/>
  <c r="AA418" i="14"/>
  <c r="AA419" i="14"/>
  <c r="AA420" i="14"/>
  <c r="AA421" i="14"/>
  <c r="AA422" i="14"/>
  <c r="AA423" i="14"/>
  <c r="AA424" i="14"/>
  <c r="AA425" i="14"/>
  <c r="AA426" i="14"/>
  <c r="AA427" i="14"/>
  <c r="AA428" i="14"/>
  <c r="AA429" i="14"/>
  <c r="AA430" i="14"/>
  <c r="AA431" i="14"/>
  <c r="AA432" i="14"/>
  <c r="AA433" i="14"/>
  <c r="AA434" i="14"/>
  <c r="AA435" i="14"/>
  <c r="AA436" i="14"/>
  <c r="AA437" i="14"/>
  <c r="AA438" i="14"/>
  <c r="AA439" i="14"/>
  <c r="AA440" i="14"/>
  <c r="AA441" i="14"/>
  <c r="AA442" i="14"/>
  <c r="AA443" i="14"/>
  <c r="AA444" i="14"/>
  <c r="AA445" i="14"/>
  <c r="AA446" i="14"/>
  <c r="AA447" i="14"/>
  <c r="AA448" i="14"/>
  <c r="AA449" i="14"/>
  <c r="AA450" i="14"/>
  <c r="AA451" i="14"/>
  <c r="AA452" i="14"/>
  <c r="AA453" i="14"/>
  <c r="AA454" i="14"/>
  <c r="AA455" i="14"/>
  <c r="AA456" i="14"/>
  <c r="AA457" i="14"/>
  <c r="AA458" i="14"/>
  <c r="AA459" i="14"/>
  <c r="AA460" i="14"/>
  <c r="AA461" i="14"/>
  <c r="AA462" i="14"/>
  <c r="AA463" i="14"/>
  <c r="AA464" i="14"/>
  <c r="AA465" i="14"/>
  <c r="AA466" i="14"/>
  <c r="AA467" i="14"/>
  <c r="AA468" i="14"/>
  <c r="AA469" i="14"/>
  <c r="AA470" i="14"/>
  <c r="AA471" i="14"/>
  <c r="AA472" i="14"/>
  <c r="AA473" i="14"/>
  <c r="AA474" i="14"/>
  <c r="AA475" i="14"/>
  <c r="AA476" i="14"/>
  <c r="AA477" i="14"/>
  <c r="AA478" i="14"/>
  <c r="AA479" i="14"/>
  <c r="AA480" i="14"/>
  <c r="AA481" i="14"/>
  <c r="AA482" i="14"/>
  <c r="AA483" i="14"/>
  <c r="AA484" i="14"/>
  <c r="AA485" i="14"/>
  <c r="AA486" i="14"/>
  <c r="AA487" i="14"/>
  <c r="AA488" i="14"/>
  <c r="AA489" i="14"/>
  <c r="AA490" i="14"/>
  <c r="AA491" i="14"/>
  <c r="AA492" i="14"/>
  <c r="AA493" i="14"/>
  <c r="AA494" i="14"/>
  <c r="AA495" i="14"/>
  <c r="AA496" i="14"/>
  <c r="AA497" i="14"/>
  <c r="AA498" i="14"/>
  <c r="AA499" i="14"/>
  <c r="AA500" i="14"/>
  <c r="AA501" i="14"/>
  <c r="AA502" i="14"/>
  <c r="AA503" i="14"/>
  <c r="AA504" i="14"/>
  <c r="AA505" i="14"/>
  <c r="AA506" i="14"/>
  <c r="AA507" i="14"/>
  <c r="AA508" i="14"/>
  <c r="AA509" i="14"/>
  <c r="AA510" i="14"/>
  <c r="AA511" i="14"/>
  <c r="AA512" i="14"/>
  <c r="AA513" i="14"/>
  <c r="AA514" i="14"/>
  <c r="AA515" i="14"/>
  <c r="AA516" i="14"/>
  <c r="AA517" i="14"/>
  <c r="AA518" i="14"/>
  <c r="AA519" i="14"/>
  <c r="AA520" i="14"/>
  <c r="AA521" i="14"/>
  <c r="AA522" i="14"/>
  <c r="AA523" i="14"/>
  <c r="AA524" i="14"/>
  <c r="AA525" i="14"/>
  <c r="AA526" i="14"/>
  <c r="AA527" i="14"/>
  <c r="AA528" i="14"/>
  <c r="AA529" i="14"/>
  <c r="AA530" i="14"/>
  <c r="AA531" i="14"/>
  <c r="AA532" i="14"/>
  <c r="AA533" i="14"/>
  <c r="AA534" i="14"/>
  <c r="AA535" i="14"/>
  <c r="AA536" i="14"/>
  <c r="AA537" i="14"/>
  <c r="AA538" i="14"/>
  <c r="AA539" i="14"/>
  <c r="AA540" i="14"/>
  <c r="AA541" i="14"/>
  <c r="AA542" i="14"/>
  <c r="AA543" i="14"/>
  <c r="AA544" i="14"/>
  <c r="AA545" i="14"/>
  <c r="AA546" i="14"/>
  <c r="AA547" i="14"/>
  <c r="AA548" i="14"/>
  <c r="AA549" i="14"/>
  <c r="AA550" i="14"/>
  <c r="AA551" i="14"/>
  <c r="AA552" i="14"/>
  <c r="AA553" i="14"/>
  <c r="AA554" i="14"/>
  <c r="AA555" i="14"/>
  <c r="AA556" i="14"/>
  <c r="AA557" i="14"/>
  <c r="AA558" i="14"/>
  <c r="AA559" i="14"/>
  <c r="AA560" i="14"/>
  <c r="AA561" i="14"/>
  <c r="AA562" i="14"/>
  <c r="AA563" i="14"/>
  <c r="AA564" i="14"/>
  <c r="AA565" i="14"/>
  <c r="AA566" i="14"/>
  <c r="AA567" i="14"/>
  <c r="AA568" i="14"/>
  <c r="AA569" i="14"/>
  <c r="AA570" i="14"/>
  <c r="AA571" i="14"/>
  <c r="AA572" i="14"/>
  <c r="AA573" i="14"/>
  <c r="AA574" i="14"/>
  <c r="AA575" i="14"/>
  <c r="AA576" i="14"/>
  <c r="AA577" i="14"/>
  <c r="AA578" i="14"/>
  <c r="AA579" i="14"/>
  <c r="AA580" i="14"/>
  <c r="AA581" i="14"/>
  <c r="AA582" i="14"/>
  <c r="AA583" i="14"/>
  <c r="AA584" i="14"/>
  <c r="AA585" i="14"/>
  <c r="AA586" i="14"/>
  <c r="AA587" i="14"/>
  <c r="AA588" i="14"/>
  <c r="AA589" i="14"/>
  <c r="AA590" i="14"/>
  <c r="AA591" i="14"/>
  <c r="AA592" i="14"/>
  <c r="AA593" i="14"/>
  <c r="AA594" i="14"/>
  <c r="AA595" i="14"/>
  <c r="AA596" i="14"/>
  <c r="AA597" i="14"/>
  <c r="AA598" i="14"/>
  <c r="AA599" i="14"/>
  <c r="AA600" i="14"/>
  <c r="AA601" i="14"/>
  <c r="AA602" i="14"/>
  <c r="AA603" i="14"/>
  <c r="AA604" i="14"/>
  <c r="AA605" i="14"/>
  <c r="AA606" i="14"/>
  <c r="AA607" i="14"/>
  <c r="AA608" i="14"/>
  <c r="AA609" i="14"/>
  <c r="AA610" i="14"/>
  <c r="AA611" i="14"/>
  <c r="AA612" i="14"/>
  <c r="AA613" i="14"/>
  <c r="AA614" i="14"/>
  <c r="AA615" i="14"/>
  <c r="AA616" i="14"/>
  <c r="AA617" i="14"/>
  <c r="AA618" i="14"/>
  <c r="AA619" i="14"/>
  <c r="AA620" i="14"/>
  <c r="AA621" i="14"/>
  <c r="AA622" i="14"/>
  <c r="AA623" i="14"/>
  <c r="AA624" i="14"/>
  <c r="AA625" i="14"/>
  <c r="AA626" i="14"/>
  <c r="AA627" i="14"/>
  <c r="AA628" i="14"/>
  <c r="AA629" i="14"/>
  <c r="AA630" i="14"/>
  <c r="AA631" i="14"/>
  <c r="AA632" i="14"/>
  <c r="AA633" i="14"/>
  <c r="AA634" i="14"/>
  <c r="AA635" i="14"/>
  <c r="AA636" i="14"/>
  <c r="AA637" i="14"/>
  <c r="AA638" i="14"/>
  <c r="AA639" i="14"/>
  <c r="AA640" i="14"/>
  <c r="AA641" i="14"/>
  <c r="AA642" i="14"/>
  <c r="AA643" i="14"/>
  <c r="AA644" i="14"/>
  <c r="AA645" i="14"/>
  <c r="AA646" i="14"/>
  <c r="AA647" i="14"/>
  <c r="AA648" i="14"/>
  <c r="AA649" i="14"/>
  <c r="AA650" i="14"/>
  <c r="AA651" i="14"/>
  <c r="AA652" i="14"/>
  <c r="AA653" i="14"/>
  <c r="AA654" i="14"/>
  <c r="AA655" i="14"/>
  <c r="AA656" i="14"/>
  <c r="AA657" i="14"/>
  <c r="AA658" i="14"/>
  <c r="AA659" i="14"/>
  <c r="AA660" i="14"/>
  <c r="AA661" i="14"/>
  <c r="AA662" i="14"/>
  <c r="AA663" i="14"/>
  <c r="AA664" i="14"/>
  <c r="AA665" i="14"/>
  <c r="AA666" i="14"/>
  <c r="AA667" i="14"/>
  <c r="AA668" i="14"/>
  <c r="AA669" i="14"/>
  <c r="AA670" i="14"/>
  <c r="AA671" i="14"/>
  <c r="AA672" i="14"/>
  <c r="AA673" i="14"/>
  <c r="AA674" i="14"/>
  <c r="AA675" i="14"/>
  <c r="AA676" i="14"/>
  <c r="AA677" i="14"/>
  <c r="AA678" i="14"/>
  <c r="AA679" i="14"/>
  <c r="AA680" i="14"/>
  <c r="AA681" i="14"/>
  <c r="AA682" i="14"/>
  <c r="AA683" i="14"/>
  <c r="AA684" i="14"/>
  <c r="AA685" i="14"/>
  <c r="AA686" i="14"/>
  <c r="AA687" i="14"/>
  <c r="AA688" i="14"/>
  <c r="AA689" i="14"/>
  <c r="AA690" i="14"/>
  <c r="AA691" i="14"/>
  <c r="AA692" i="14"/>
  <c r="AA693" i="14"/>
  <c r="AA694" i="14"/>
  <c r="AA695" i="14"/>
  <c r="AA696" i="14"/>
  <c r="AA697" i="14"/>
  <c r="AA698" i="14"/>
  <c r="AA699" i="14"/>
  <c r="AA700" i="14"/>
  <c r="AA701" i="14"/>
  <c r="AA702" i="14"/>
  <c r="AA703" i="14"/>
  <c r="AA704" i="14"/>
  <c r="AA705" i="14"/>
  <c r="AA706" i="14"/>
  <c r="AA707" i="14"/>
  <c r="AA708" i="14"/>
  <c r="AA709" i="14"/>
  <c r="AA710" i="14"/>
  <c r="AA711" i="14"/>
  <c r="AA712" i="14"/>
  <c r="AA713" i="14"/>
  <c r="AA714" i="14"/>
  <c r="AA715" i="14"/>
  <c r="AA716" i="14"/>
  <c r="AA717" i="14"/>
  <c r="AA718" i="14"/>
  <c r="AA719" i="14"/>
  <c r="AA720" i="14"/>
  <c r="AA721" i="14"/>
  <c r="AA722" i="14"/>
  <c r="AA723" i="14"/>
  <c r="AA724" i="14"/>
  <c r="AA725" i="14"/>
  <c r="AA726" i="14"/>
  <c r="AA727" i="14"/>
  <c r="AA728" i="14"/>
  <c r="AA729" i="14"/>
  <c r="AA730" i="14"/>
  <c r="AA731" i="14"/>
  <c r="AA732" i="14"/>
  <c r="AA733" i="14"/>
  <c r="AA734" i="14"/>
  <c r="AA735" i="14"/>
  <c r="AA736" i="14"/>
  <c r="AA737" i="14"/>
  <c r="AA738" i="14"/>
  <c r="AA739" i="14"/>
  <c r="AA740" i="14"/>
  <c r="AA741" i="14"/>
  <c r="AA742" i="14"/>
  <c r="AA743" i="14"/>
  <c r="AA744" i="14"/>
  <c r="AA745" i="14"/>
  <c r="AA746" i="14"/>
  <c r="AA747" i="14"/>
  <c r="AA748" i="14"/>
  <c r="AA749" i="14"/>
  <c r="AA750" i="14"/>
  <c r="AA751" i="14"/>
  <c r="AA752" i="14"/>
  <c r="AA753" i="14"/>
  <c r="AA754" i="14"/>
  <c r="AA755" i="14"/>
  <c r="AA756" i="14"/>
  <c r="AA757" i="14"/>
  <c r="AA758" i="14"/>
  <c r="AA759" i="14"/>
  <c r="AA760" i="14"/>
  <c r="AA761" i="14"/>
  <c r="AA762" i="14"/>
  <c r="AA763" i="14"/>
  <c r="AA764" i="14"/>
  <c r="AA765" i="14"/>
  <c r="AA766" i="14"/>
  <c r="AA767" i="14"/>
  <c r="AA768" i="14"/>
  <c r="AA769" i="14"/>
  <c r="AA770" i="14"/>
  <c r="AA771" i="14"/>
  <c r="AA772" i="14"/>
  <c r="AA773" i="14"/>
  <c r="AA774" i="14"/>
  <c r="AA775" i="14"/>
  <c r="AA776" i="14"/>
  <c r="AA777" i="14"/>
  <c r="AA778" i="14"/>
  <c r="AA779" i="14"/>
  <c r="AA780" i="14"/>
  <c r="AA781" i="14"/>
  <c r="AA782" i="14"/>
  <c r="AA783" i="14"/>
  <c r="AA784" i="14"/>
  <c r="AA785" i="14"/>
  <c r="AA786" i="14"/>
  <c r="AA787" i="14"/>
  <c r="AA788" i="14"/>
  <c r="AA789" i="14"/>
  <c r="AA790" i="14"/>
  <c r="AA791" i="14"/>
  <c r="AA792" i="14"/>
  <c r="AA793" i="14"/>
  <c r="AA794" i="14"/>
  <c r="AA795" i="14"/>
  <c r="AA796" i="14"/>
  <c r="AA797" i="14"/>
  <c r="AA798" i="14"/>
  <c r="AA799" i="14"/>
  <c r="AA800" i="14"/>
  <c r="AA801" i="14"/>
  <c r="AA802" i="14"/>
  <c r="AA803" i="14"/>
  <c r="AA804" i="14"/>
  <c r="AA805" i="14"/>
  <c r="AA806" i="14"/>
  <c r="AA807" i="14"/>
  <c r="AA808" i="14"/>
  <c r="AA809" i="14"/>
  <c r="AA810" i="14"/>
  <c r="AA811" i="14"/>
  <c r="AA812" i="14"/>
  <c r="AA813" i="14"/>
  <c r="AA814" i="14"/>
  <c r="AA815" i="14"/>
  <c r="AA816" i="14"/>
  <c r="AA817" i="14"/>
  <c r="AA818" i="14"/>
  <c r="AA819" i="14"/>
  <c r="AA820" i="14"/>
  <c r="AA821" i="14"/>
  <c r="AA822" i="14"/>
  <c r="AA823" i="14"/>
  <c r="AA824" i="14"/>
  <c r="AA825" i="14"/>
  <c r="AA826" i="14"/>
  <c r="AA827" i="14"/>
  <c r="AA828" i="14"/>
  <c r="AA829" i="14"/>
  <c r="AA830" i="14"/>
  <c r="AA831" i="14"/>
  <c r="AA832" i="14"/>
  <c r="AA833" i="14"/>
  <c r="AA834" i="14"/>
  <c r="AA835" i="14"/>
  <c r="AA836" i="14"/>
  <c r="AA837" i="14"/>
  <c r="AA838" i="14"/>
  <c r="AA839" i="14"/>
  <c r="AA840" i="14"/>
  <c r="AA841" i="14"/>
  <c r="AA842" i="14"/>
  <c r="AA843" i="14"/>
  <c r="AA844" i="14"/>
  <c r="AA845" i="14"/>
  <c r="AA846" i="14"/>
  <c r="AA847" i="14"/>
  <c r="AA848" i="14"/>
  <c r="AA849" i="14"/>
  <c r="AA850" i="14"/>
  <c r="AA851" i="14"/>
  <c r="AA852" i="14"/>
  <c r="AA853" i="14"/>
  <c r="AA854" i="14"/>
  <c r="AA855" i="14"/>
  <c r="AA856" i="14"/>
  <c r="AA857" i="14"/>
  <c r="AA858" i="14"/>
  <c r="AA859" i="14"/>
  <c r="AA860" i="14"/>
  <c r="AA861" i="14"/>
  <c r="AA862" i="14"/>
  <c r="AA863" i="14"/>
  <c r="AA864" i="14"/>
  <c r="AA865" i="14"/>
  <c r="AA866" i="14"/>
  <c r="AA867" i="14"/>
  <c r="AA868" i="14"/>
  <c r="AA869" i="14"/>
  <c r="AA870" i="14"/>
  <c r="AA871" i="14"/>
  <c r="AA872" i="14"/>
  <c r="AA873" i="14"/>
  <c r="AA874" i="14"/>
  <c r="AA875" i="14"/>
  <c r="AA876" i="14"/>
  <c r="AA877" i="14"/>
  <c r="AA878" i="14"/>
  <c r="AA879" i="14"/>
  <c r="AA880" i="14"/>
  <c r="AA881" i="14"/>
  <c r="AA882" i="14"/>
  <c r="AA883" i="14"/>
  <c r="AA884" i="14"/>
  <c r="AA885" i="14"/>
  <c r="AA886" i="14"/>
  <c r="AA887" i="14"/>
  <c r="AA888" i="14"/>
  <c r="AA889" i="14"/>
  <c r="AA890" i="14"/>
  <c r="AA891" i="14"/>
  <c r="AA892" i="14"/>
  <c r="AA893" i="14"/>
  <c r="AA894" i="14"/>
  <c r="AA895" i="14"/>
  <c r="AA896" i="14"/>
  <c r="AA897" i="14"/>
  <c r="AA898" i="14"/>
  <c r="AA899" i="14"/>
  <c r="AA900" i="14"/>
  <c r="AA901" i="14"/>
  <c r="AA902" i="14"/>
  <c r="AA903" i="14"/>
  <c r="AA904" i="14"/>
  <c r="AA905" i="14"/>
  <c r="AA906" i="14"/>
  <c r="AA907" i="14"/>
  <c r="AA908" i="14"/>
  <c r="AA909" i="14"/>
  <c r="AA910" i="14"/>
  <c r="AA911" i="14"/>
  <c r="AA912" i="14"/>
  <c r="AA913" i="14"/>
  <c r="AA914" i="14"/>
  <c r="AA915" i="14"/>
  <c r="AA916" i="14"/>
  <c r="AA917" i="14"/>
  <c r="AA918" i="14"/>
  <c r="AA919" i="14"/>
  <c r="AA920" i="14"/>
  <c r="AA921" i="14"/>
  <c r="AA922" i="14"/>
  <c r="AA923" i="14"/>
  <c r="AA924" i="14"/>
  <c r="AA925" i="14"/>
  <c r="AA926" i="14"/>
  <c r="AA927" i="14"/>
  <c r="AA928" i="14"/>
  <c r="AA929" i="14"/>
  <c r="AA930" i="14"/>
  <c r="AA931" i="14"/>
  <c r="AA932" i="14"/>
  <c r="AA933" i="14"/>
  <c r="AA934" i="14"/>
  <c r="AA935" i="14"/>
  <c r="AA936" i="14"/>
  <c r="AA937" i="14"/>
  <c r="AA938" i="14"/>
  <c r="AA939" i="14"/>
  <c r="AA940" i="14"/>
  <c r="AA941" i="14"/>
  <c r="AA942" i="14"/>
  <c r="AA943" i="14"/>
  <c r="AA944" i="14"/>
  <c r="AA945" i="14"/>
  <c r="AA946" i="14"/>
  <c r="AA947" i="14"/>
  <c r="AA948" i="14"/>
  <c r="AA949" i="14"/>
  <c r="AA950" i="14"/>
  <c r="AA951" i="14"/>
  <c r="AA952" i="14"/>
  <c r="AA953" i="14"/>
  <c r="AA954" i="14"/>
  <c r="AA955" i="14"/>
  <c r="AA956" i="14"/>
  <c r="AA957" i="14"/>
  <c r="AA958" i="14"/>
  <c r="AA959" i="14"/>
  <c r="AA960" i="14"/>
  <c r="AA961" i="14"/>
  <c r="AA962" i="14"/>
  <c r="AA963" i="14"/>
  <c r="AA964" i="14"/>
  <c r="AA965" i="14"/>
  <c r="AA966" i="14"/>
  <c r="AA967" i="14"/>
  <c r="AA968" i="14"/>
  <c r="AA969" i="14"/>
  <c r="AA970" i="14"/>
  <c r="AA971" i="14"/>
  <c r="AA972" i="14"/>
  <c r="AA973" i="14"/>
  <c r="AA974" i="14"/>
  <c r="AA975" i="14"/>
  <c r="AA976" i="14"/>
  <c r="AA977" i="14"/>
  <c r="AA978" i="14"/>
  <c r="AA979" i="14"/>
  <c r="AA980" i="14"/>
  <c r="AA981" i="14"/>
  <c r="AA982" i="14"/>
  <c r="AA983" i="14"/>
  <c r="AA984" i="14"/>
  <c r="AA985" i="14"/>
  <c r="AA986" i="14"/>
  <c r="AA987" i="14"/>
  <c r="AA988" i="14"/>
  <c r="AA989" i="14"/>
  <c r="AA990" i="14"/>
  <c r="AA991" i="14"/>
  <c r="AA992" i="14"/>
  <c r="AA993" i="14"/>
  <c r="AA994" i="14"/>
  <c r="AA995" i="14"/>
  <c r="AA996" i="14"/>
  <c r="AA997" i="14"/>
  <c r="AA998" i="14"/>
  <c r="AA999" i="14"/>
  <c r="AA1000" i="14"/>
  <c r="AA1001" i="14"/>
  <c r="AA1002" i="14"/>
  <c r="AA1003" i="14"/>
  <c r="AA1004" i="14"/>
  <c r="AA1005" i="14"/>
  <c r="AA1006" i="14"/>
  <c r="AA1007" i="14"/>
  <c r="AA1008" i="14"/>
  <c r="AA1009" i="14"/>
  <c r="AA1010" i="14"/>
  <c r="AA1011" i="14"/>
  <c r="AA1012" i="14"/>
  <c r="AA1013" i="14"/>
  <c r="AA1014" i="14"/>
  <c r="AA1015" i="14"/>
  <c r="AA1016" i="14"/>
  <c r="AA1017" i="14"/>
  <c r="AA1018" i="14"/>
  <c r="AA1019" i="14"/>
  <c r="AA1020" i="14"/>
  <c r="AA1021" i="14"/>
  <c r="AA1022" i="14"/>
  <c r="AA1023" i="14"/>
  <c r="AA1024" i="14"/>
  <c r="AA1025" i="14"/>
  <c r="AA1026" i="14"/>
  <c r="AA1027" i="14"/>
  <c r="AA1028" i="14"/>
  <c r="AA1029" i="14"/>
  <c r="AA1030" i="14"/>
  <c r="AA1031" i="14"/>
  <c r="AA1032" i="14"/>
  <c r="AA1033" i="14"/>
  <c r="AA1034" i="14"/>
  <c r="AA1035" i="14"/>
  <c r="AA1036" i="14"/>
  <c r="AA1037" i="14"/>
  <c r="AA1038" i="14"/>
  <c r="AA1039" i="14"/>
  <c r="AA1040" i="14"/>
  <c r="AA1041" i="14"/>
  <c r="AA1042" i="14"/>
  <c r="AA1043" i="14"/>
  <c r="AA1044" i="14"/>
  <c r="AA1045" i="14"/>
  <c r="AA1046" i="14"/>
  <c r="AA1047" i="14"/>
  <c r="AA1048" i="14"/>
  <c r="AA1049" i="14"/>
  <c r="AA1050" i="14"/>
  <c r="AA1051" i="14"/>
  <c r="AA1052" i="14"/>
  <c r="AA1053" i="14"/>
  <c r="AA1054" i="14"/>
  <c r="AA1055" i="14"/>
  <c r="AA1056" i="14"/>
  <c r="AA1057" i="14"/>
  <c r="AA1058" i="14"/>
  <c r="AA1059" i="14"/>
  <c r="AA1060" i="14"/>
  <c r="AA1061" i="14"/>
  <c r="AA1062" i="14"/>
  <c r="AA1063" i="14"/>
  <c r="AA1064" i="14"/>
  <c r="AA1065" i="14"/>
  <c r="AA1066" i="14"/>
  <c r="AA1067" i="14"/>
  <c r="AA1068" i="14"/>
  <c r="AA1069" i="14"/>
  <c r="AA1070" i="14"/>
  <c r="AA1071" i="14"/>
  <c r="AA1072" i="14"/>
  <c r="AA1073" i="14"/>
  <c r="AA1074" i="14"/>
  <c r="AA1075" i="14"/>
  <c r="AA1076" i="14"/>
  <c r="AA1077" i="14"/>
  <c r="AA1078" i="14"/>
  <c r="AA1079" i="14"/>
  <c r="AA1080" i="14"/>
  <c r="AA1081" i="14"/>
  <c r="AA1082" i="14"/>
  <c r="AA1083" i="14"/>
  <c r="AA1084" i="14"/>
  <c r="AA1085" i="14"/>
  <c r="AA1086" i="14"/>
  <c r="AA1087" i="14"/>
  <c r="AA1088" i="14"/>
  <c r="AA1089" i="14"/>
  <c r="AA1090" i="14"/>
  <c r="AA1091" i="14"/>
  <c r="AA1092" i="14"/>
  <c r="AA1093" i="14"/>
  <c r="AA1094" i="14"/>
  <c r="AA1095" i="14"/>
  <c r="AA1096" i="14"/>
  <c r="AA1097" i="14"/>
  <c r="AA1098" i="14"/>
  <c r="AA1099" i="14"/>
  <c r="AA1100" i="14"/>
  <c r="AA1101" i="14"/>
  <c r="AA1102" i="14"/>
  <c r="AA1103" i="14"/>
  <c r="AA1104" i="14"/>
  <c r="AA1105" i="14"/>
  <c r="AA1106" i="14"/>
  <c r="AA1107" i="14"/>
  <c r="AA1108" i="14"/>
  <c r="AA1109" i="14"/>
  <c r="AA1110" i="14"/>
  <c r="AA1111" i="14"/>
  <c r="AA1112" i="14"/>
  <c r="AA1113" i="14"/>
  <c r="AA1114" i="14"/>
  <c r="AA1115" i="14"/>
  <c r="AA1116" i="14"/>
  <c r="AA1117" i="14"/>
  <c r="AA1118" i="14"/>
  <c r="AA1119" i="14"/>
  <c r="AA1120" i="14"/>
  <c r="AA1121" i="14"/>
  <c r="AA1122" i="14"/>
  <c r="AA1123" i="14"/>
  <c r="AA1124" i="14"/>
  <c r="AA1125" i="14"/>
  <c r="AA1126" i="14"/>
  <c r="AA1127" i="14"/>
  <c r="AA1128" i="14"/>
  <c r="AA1129" i="14"/>
  <c r="AA1130" i="14"/>
  <c r="AA1131" i="14"/>
  <c r="AA1132" i="14"/>
  <c r="AA1133" i="14"/>
  <c r="AA1134" i="14"/>
  <c r="AA1135" i="14"/>
  <c r="AA1136" i="14"/>
  <c r="AA1137" i="14"/>
  <c r="AA1138" i="14"/>
  <c r="AA1139" i="14"/>
  <c r="AA1140" i="14"/>
  <c r="AA1141" i="14"/>
  <c r="AA1142" i="14"/>
  <c r="AA1143" i="14"/>
  <c r="AA1144" i="14"/>
  <c r="AA1145" i="14"/>
  <c r="AA1146" i="14"/>
  <c r="AA1147" i="14"/>
  <c r="AA1148" i="14"/>
  <c r="AA1149" i="14"/>
  <c r="AA1150" i="14"/>
  <c r="AA1151" i="14"/>
  <c r="AA1152" i="14"/>
  <c r="AA1153" i="14"/>
  <c r="AA1154" i="14"/>
  <c r="AA1155" i="14"/>
  <c r="AA1156" i="14"/>
  <c r="AA1157" i="14"/>
  <c r="AA1158" i="14"/>
  <c r="AA1159" i="14"/>
  <c r="AA1160" i="14"/>
  <c r="AA1161" i="14"/>
  <c r="AA1162" i="14"/>
  <c r="AA1163" i="14"/>
  <c r="AA1164" i="14"/>
  <c r="AA1165" i="14"/>
  <c r="AA1166" i="14"/>
  <c r="AA1167" i="14"/>
  <c r="AA1168" i="14"/>
  <c r="AA1169" i="14"/>
  <c r="AA1170" i="14"/>
  <c r="AA1171" i="14"/>
  <c r="AA1172" i="14"/>
  <c r="AA1173" i="14"/>
  <c r="AA1174" i="14"/>
  <c r="AA1175" i="14"/>
  <c r="AA1176" i="14"/>
  <c r="AA1177" i="14"/>
  <c r="AA1178" i="14"/>
  <c r="AA1179" i="14"/>
  <c r="AA1180" i="14"/>
  <c r="AA1181" i="14"/>
  <c r="AA1182" i="14"/>
  <c r="AA1183" i="14"/>
  <c r="AA1184" i="14"/>
  <c r="AA1185" i="14"/>
  <c r="AA1186" i="14"/>
  <c r="AA1187" i="14"/>
  <c r="AA1188" i="14"/>
  <c r="AA1189" i="14"/>
  <c r="AA1190" i="14"/>
  <c r="AA1191" i="14"/>
  <c r="AA1192" i="14"/>
  <c r="AA1193" i="14"/>
  <c r="AA1194" i="14"/>
  <c r="AA1195" i="14"/>
  <c r="AA1196" i="14"/>
  <c r="AA1197" i="14"/>
  <c r="AA1198" i="14"/>
  <c r="AA1199" i="14"/>
  <c r="AA1200" i="14"/>
  <c r="AA1201" i="14"/>
  <c r="AA1202" i="14"/>
  <c r="AA1203" i="14"/>
  <c r="AA1204" i="14"/>
  <c r="AA1205" i="14"/>
  <c r="AA1206" i="14"/>
  <c r="AA1207" i="14"/>
  <c r="AA1208" i="14"/>
  <c r="AA1209" i="14"/>
  <c r="AA1210" i="14"/>
  <c r="AA1211" i="14"/>
  <c r="AA1212" i="14"/>
  <c r="AA1213" i="14"/>
  <c r="AA1214" i="14"/>
  <c r="AA1215" i="14"/>
  <c r="AA1216" i="14"/>
  <c r="AA1217" i="14"/>
  <c r="AA1218" i="14"/>
  <c r="AA1219" i="14"/>
  <c r="AA1220" i="14"/>
  <c r="AA1221" i="14"/>
  <c r="AA1222" i="14"/>
  <c r="AA1223" i="14"/>
  <c r="AA1224" i="14"/>
  <c r="AA1225" i="14"/>
  <c r="AA1226" i="14"/>
  <c r="AA1227" i="14"/>
  <c r="AA1228" i="14"/>
  <c r="AA1229" i="14"/>
  <c r="AA1230" i="14"/>
  <c r="AA1231" i="14"/>
  <c r="AA1232" i="14"/>
  <c r="AA1233" i="14"/>
  <c r="AA1234" i="14"/>
  <c r="AA1235" i="14"/>
  <c r="AA1236" i="14"/>
  <c r="AA1237" i="14"/>
  <c r="AA1238" i="14"/>
  <c r="AA1239" i="14"/>
  <c r="AA1240" i="14"/>
  <c r="AA1241" i="14"/>
  <c r="AA1242" i="14"/>
  <c r="AA1243" i="14"/>
  <c r="AA1244" i="14"/>
  <c r="AA1245" i="14"/>
  <c r="AA1246" i="14"/>
  <c r="AA1247" i="14"/>
  <c r="AA1248" i="14"/>
  <c r="AA1249" i="14"/>
  <c r="AA1250" i="14"/>
  <c r="AA1251" i="14"/>
  <c r="AA1252" i="14"/>
  <c r="AA1253" i="14"/>
  <c r="AA1254" i="14"/>
  <c r="AA1255" i="14"/>
  <c r="AA1256" i="14"/>
  <c r="AA1257" i="14"/>
  <c r="AA1258" i="14"/>
  <c r="AA1259" i="14"/>
  <c r="AA1260" i="14"/>
  <c r="AA1261" i="14"/>
  <c r="AA1262" i="14"/>
  <c r="AA1263" i="14"/>
  <c r="AA1264" i="14"/>
  <c r="AA1265" i="14"/>
  <c r="AA1266" i="14"/>
  <c r="AA1267" i="14"/>
  <c r="AA1268" i="14"/>
  <c r="AA1269" i="14"/>
  <c r="AA1270" i="14"/>
  <c r="AA1271" i="14"/>
  <c r="AA1272" i="14"/>
  <c r="AA1273" i="14"/>
  <c r="AA1274" i="14"/>
  <c r="AA1275" i="14"/>
  <c r="AA1276" i="14"/>
  <c r="AA1277" i="14"/>
  <c r="AA1278" i="14"/>
  <c r="AA1279" i="14"/>
  <c r="AA1280" i="14"/>
  <c r="AA1281" i="14"/>
  <c r="AA1282" i="14"/>
  <c r="AA1283" i="14"/>
  <c r="AA1284" i="14"/>
  <c r="AA1285" i="14"/>
  <c r="AA1286" i="14"/>
  <c r="AA1287" i="14"/>
  <c r="AA1288" i="14"/>
  <c r="AA1289" i="14"/>
  <c r="AA1290" i="14"/>
  <c r="AA1291" i="14"/>
  <c r="AA1292" i="14"/>
  <c r="AA1293" i="14"/>
  <c r="AA1294" i="14"/>
  <c r="AA1295" i="14"/>
  <c r="AA1296" i="14"/>
  <c r="AA1297" i="14"/>
  <c r="AA1298" i="14"/>
  <c r="AA1299" i="14"/>
  <c r="AA1300" i="14"/>
  <c r="AA1301" i="14"/>
  <c r="AA1302" i="14"/>
  <c r="AA1303" i="14"/>
  <c r="AA1304" i="14"/>
  <c r="AA1305" i="14"/>
  <c r="AA1306" i="14"/>
  <c r="AA1307" i="14"/>
  <c r="AA1308" i="14"/>
  <c r="AA1309" i="14"/>
  <c r="AA1310" i="14"/>
  <c r="AA1311" i="14"/>
  <c r="AA1312" i="14"/>
  <c r="AA1313" i="14"/>
  <c r="AA1314" i="14"/>
  <c r="AA1315" i="14"/>
  <c r="AA1316" i="14"/>
  <c r="AA1317" i="14"/>
  <c r="AA1318" i="14"/>
  <c r="AA1319" i="14"/>
  <c r="AA1320" i="14"/>
  <c r="AA1321" i="14"/>
  <c r="AA1322" i="14"/>
  <c r="AA1323" i="14"/>
  <c r="AA1324" i="14"/>
  <c r="AA1325" i="14"/>
  <c r="AA1326" i="14"/>
  <c r="AA1327" i="14"/>
  <c r="AA1328" i="14"/>
  <c r="AA1329" i="14"/>
  <c r="AA1330" i="14"/>
  <c r="AA1331" i="14"/>
  <c r="AA1332" i="14"/>
  <c r="AA1333" i="14"/>
  <c r="AA1334" i="14"/>
  <c r="AA1335" i="14"/>
  <c r="AA1336" i="14"/>
  <c r="AA1337" i="14"/>
  <c r="AA1338" i="14"/>
  <c r="AA1339" i="14"/>
  <c r="AA1340" i="14"/>
  <c r="AA1341" i="14"/>
  <c r="AA1342" i="14"/>
  <c r="AA1343" i="14"/>
  <c r="AA1344" i="14"/>
  <c r="AA1345" i="14"/>
  <c r="AA1346" i="14"/>
  <c r="AA1347" i="14"/>
  <c r="AA1348" i="14"/>
  <c r="AA1349" i="14"/>
  <c r="AA1350" i="14"/>
  <c r="AA1351" i="14"/>
  <c r="AA1352" i="14"/>
  <c r="AA1353" i="14"/>
  <c r="AA1354" i="14"/>
  <c r="AA1355" i="14"/>
  <c r="AA1356" i="14"/>
  <c r="AA1357" i="14"/>
  <c r="AA1358" i="14"/>
  <c r="AA1359" i="14"/>
  <c r="AA1360" i="14"/>
  <c r="AA1361" i="14"/>
  <c r="AA1362" i="14"/>
  <c r="AA1363" i="14"/>
  <c r="AA1364" i="14"/>
  <c r="AA1365" i="14"/>
  <c r="AA1366" i="14"/>
  <c r="AA1367" i="14"/>
  <c r="AA1368" i="14"/>
  <c r="AA1369" i="14"/>
  <c r="AA1370" i="14"/>
  <c r="AA1371" i="14"/>
  <c r="AA1372" i="14"/>
  <c r="AA1373" i="14"/>
  <c r="AA1374" i="14"/>
  <c r="AA1375" i="14"/>
  <c r="AA1376" i="14"/>
  <c r="AA1377" i="14"/>
  <c r="AA1378" i="14"/>
  <c r="AA1379" i="14"/>
  <c r="AA1380" i="14"/>
  <c r="AA1381" i="14"/>
  <c r="AA1382" i="14"/>
  <c r="AA1383" i="14"/>
  <c r="AA1384" i="14"/>
  <c r="AA1385" i="14"/>
  <c r="AA1386" i="14"/>
  <c r="AA1387" i="14"/>
  <c r="AA1388" i="14"/>
  <c r="AA1389" i="14"/>
  <c r="AA1390" i="14"/>
  <c r="AA1391" i="14"/>
  <c r="AA1392" i="14"/>
  <c r="AA1393" i="14"/>
  <c r="AA1394" i="14"/>
  <c r="AA1395" i="14"/>
  <c r="AA1396" i="14"/>
  <c r="AA1397" i="14"/>
  <c r="AA1398" i="14"/>
  <c r="AA1399" i="14"/>
  <c r="AA1400" i="14"/>
  <c r="AA1401" i="14"/>
  <c r="AA1402" i="14"/>
  <c r="AA1403" i="14"/>
  <c r="AA1404" i="14"/>
  <c r="AA1405" i="14"/>
  <c r="AA1406" i="14"/>
  <c r="AA1407" i="14"/>
  <c r="AA1408" i="14"/>
  <c r="AA1409" i="14"/>
  <c r="AA1410" i="14"/>
  <c r="AA1411" i="14"/>
  <c r="AA1412" i="14"/>
  <c r="AA1413" i="14"/>
  <c r="AA1414" i="14"/>
  <c r="AA1415" i="14"/>
  <c r="AA1416" i="14"/>
  <c r="AA1417" i="14"/>
  <c r="AA1418" i="14"/>
  <c r="AA1419" i="14"/>
  <c r="AA1420" i="14"/>
  <c r="AA1421" i="14"/>
  <c r="AA1422" i="14"/>
  <c r="AA1423" i="14"/>
  <c r="AA1424" i="14"/>
  <c r="AA1425" i="14"/>
  <c r="AA1426" i="14"/>
  <c r="AA1427" i="14"/>
  <c r="AA1428" i="14"/>
  <c r="AA1429" i="14"/>
  <c r="AA1430" i="14"/>
  <c r="AA1431" i="14"/>
  <c r="AA1432" i="14"/>
  <c r="AA1433" i="14"/>
  <c r="AA1434" i="14"/>
  <c r="AA1435" i="14"/>
  <c r="AA1436" i="14"/>
  <c r="AA1437" i="14"/>
  <c r="AA1438" i="14"/>
  <c r="AA1439" i="14"/>
  <c r="AA1440" i="14"/>
  <c r="AA1441" i="14"/>
  <c r="AA1442" i="14"/>
  <c r="AA1443" i="14"/>
  <c r="AA1444" i="14"/>
  <c r="AA1445" i="14"/>
  <c r="AA1446" i="14"/>
  <c r="AA1447" i="14"/>
  <c r="AA1448" i="14"/>
  <c r="AA1449" i="14"/>
  <c r="AA1450" i="14"/>
  <c r="AA1451" i="14"/>
  <c r="AA1452" i="14"/>
  <c r="AA1453" i="14"/>
  <c r="AA1454" i="14"/>
  <c r="AA1455" i="14"/>
  <c r="AA1456" i="14"/>
  <c r="AA1457" i="14"/>
  <c r="AA1458" i="14"/>
  <c r="AA1459" i="14"/>
  <c r="AA1460" i="14"/>
  <c r="AA1461" i="14"/>
  <c r="AA1462" i="14"/>
  <c r="AA1463" i="14"/>
  <c r="AA1464" i="14"/>
  <c r="AA1465" i="14"/>
  <c r="AA1466" i="14"/>
  <c r="AA1467" i="14"/>
  <c r="AA1468" i="14"/>
  <c r="AA1469" i="14"/>
  <c r="AA1470" i="14"/>
  <c r="AA1471" i="14"/>
  <c r="AA1472" i="14"/>
  <c r="AA1473" i="14"/>
  <c r="AA1474" i="14"/>
  <c r="AA1475" i="14"/>
  <c r="AA1476" i="14"/>
  <c r="AA1477" i="14"/>
  <c r="AA1478" i="14"/>
  <c r="AA1479" i="14"/>
  <c r="AA1480" i="14"/>
  <c r="AA1481" i="14"/>
  <c r="AA1482" i="14"/>
  <c r="AA1483" i="14"/>
  <c r="AA1484" i="14"/>
  <c r="AA1485" i="14"/>
  <c r="AA1486" i="14"/>
  <c r="AA1487" i="14"/>
  <c r="AA1488" i="14"/>
  <c r="AA1489" i="14"/>
  <c r="AA1490" i="14"/>
  <c r="AA1491" i="14"/>
  <c r="AA1492" i="14"/>
  <c r="AA1493" i="14"/>
  <c r="AA1494" i="14"/>
  <c r="AA1495" i="14"/>
  <c r="AA1496" i="14"/>
  <c r="AA1497" i="14"/>
  <c r="AA1498" i="14"/>
  <c r="AA1499" i="14"/>
  <c r="AA1500" i="14"/>
  <c r="AA1501" i="14"/>
  <c r="AA1502" i="14"/>
  <c r="AA1503" i="14"/>
  <c r="AA1504" i="14"/>
  <c r="AA1505" i="14"/>
  <c r="AA1506" i="14"/>
  <c r="AA1507" i="14"/>
  <c r="AA1508" i="14"/>
  <c r="AA1509" i="14"/>
  <c r="AA1510" i="14"/>
  <c r="AA1511" i="14"/>
  <c r="AA1512" i="14"/>
  <c r="AA1513" i="14"/>
  <c r="AA1514" i="14"/>
  <c r="AA1515" i="14"/>
  <c r="AA1516" i="14"/>
  <c r="AA1517" i="14"/>
  <c r="AA1518" i="14"/>
  <c r="AA1519" i="14"/>
  <c r="AA1520" i="14"/>
  <c r="AA1521" i="14"/>
  <c r="AA1522" i="14"/>
  <c r="AA1523" i="14"/>
  <c r="AA1524" i="14"/>
  <c r="AA1525" i="14"/>
  <c r="AA1526" i="14"/>
  <c r="AA1527" i="14"/>
  <c r="AA1528" i="14"/>
  <c r="AA1529" i="14"/>
  <c r="AA1530" i="14"/>
  <c r="AA1531" i="14"/>
  <c r="AA1532" i="14"/>
  <c r="AA1533" i="14"/>
  <c r="AA1534" i="14"/>
  <c r="AA1535" i="14"/>
  <c r="AA1536" i="14"/>
  <c r="AA1537" i="14"/>
  <c r="AA1538" i="14"/>
  <c r="AA1539" i="14"/>
  <c r="AA1540" i="14"/>
  <c r="AA1541" i="14"/>
  <c r="AA1542" i="14"/>
  <c r="AA1543" i="14"/>
  <c r="AA1544" i="14"/>
  <c r="AA1545" i="14"/>
  <c r="AA1546" i="14"/>
  <c r="AA1547" i="14"/>
  <c r="AA1548" i="14"/>
  <c r="AA1549" i="14"/>
  <c r="AA1550" i="14"/>
  <c r="AA1551" i="14"/>
  <c r="AA1552" i="14"/>
  <c r="AA1553" i="14"/>
  <c r="AA1554" i="14"/>
  <c r="AA1555" i="14"/>
  <c r="AA1556" i="14"/>
  <c r="AA1557" i="14"/>
  <c r="AA1558" i="14"/>
  <c r="AA1559" i="14"/>
  <c r="AA1560" i="14"/>
  <c r="AA1561" i="14"/>
  <c r="AA1562" i="14"/>
  <c r="AA1563" i="14"/>
  <c r="AA1564" i="14"/>
  <c r="AA1565" i="14"/>
  <c r="AA1566" i="14"/>
  <c r="AA1567" i="14"/>
  <c r="AA1568" i="14"/>
  <c r="AA1569" i="14"/>
  <c r="AA1570" i="14"/>
  <c r="AA1571" i="14"/>
  <c r="AA1572" i="14"/>
  <c r="AA1573" i="14"/>
  <c r="AA1574" i="14"/>
  <c r="AA1575" i="14"/>
  <c r="AA1576" i="14"/>
  <c r="AA1577" i="14"/>
  <c r="AA1578" i="14"/>
  <c r="AA1579" i="14"/>
  <c r="AA1580" i="14"/>
  <c r="AA1581" i="14"/>
  <c r="AA1582" i="14"/>
  <c r="AA1583" i="14"/>
  <c r="AA1584" i="14"/>
  <c r="AA1585" i="14"/>
  <c r="AA1586" i="14"/>
  <c r="AA1587" i="14"/>
  <c r="AA1588" i="14"/>
  <c r="AA1589" i="14"/>
  <c r="AA1590" i="14"/>
  <c r="AA1591" i="14"/>
  <c r="AA1592" i="14"/>
  <c r="AA1593" i="14"/>
  <c r="AA1594" i="14"/>
  <c r="AA1595" i="14"/>
  <c r="AA1596" i="14"/>
  <c r="AA1597" i="14"/>
  <c r="AA1598" i="14"/>
  <c r="AA1599" i="14"/>
  <c r="AA1600" i="14"/>
  <c r="AA1601" i="14"/>
  <c r="AA1602" i="14"/>
  <c r="AA1603" i="14"/>
  <c r="AA1604" i="14"/>
  <c r="AA1605" i="14"/>
  <c r="AA1606" i="14"/>
  <c r="AA1607" i="14"/>
  <c r="AA1608" i="14"/>
  <c r="AA1609" i="14"/>
  <c r="AA1610" i="14"/>
  <c r="AA1611" i="14"/>
  <c r="AA1612" i="14"/>
  <c r="AA1613" i="14"/>
  <c r="AA1614" i="14"/>
  <c r="AA1615" i="14"/>
  <c r="AA1616" i="14"/>
  <c r="AA1617" i="14"/>
  <c r="AA1618" i="14"/>
  <c r="AA1619" i="14"/>
  <c r="AA1620" i="14"/>
  <c r="AA1621" i="14"/>
  <c r="AA1622" i="14"/>
  <c r="AA1623" i="14"/>
  <c r="AA1624" i="14"/>
  <c r="AA1625" i="14"/>
  <c r="AA1626" i="14"/>
  <c r="AA1627" i="14"/>
  <c r="AA1628" i="14"/>
  <c r="AA1629" i="14"/>
  <c r="AA1630" i="14"/>
  <c r="AA1631" i="14"/>
  <c r="AA1632" i="14"/>
  <c r="AA1633" i="14"/>
  <c r="AA1634" i="14"/>
  <c r="AA1635" i="14"/>
  <c r="AA1636" i="14"/>
  <c r="AA1637" i="14"/>
  <c r="AA1638" i="14"/>
  <c r="AA1639" i="14"/>
  <c r="AA1640" i="14"/>
  <c r="AA1641" i="14"/>
  <c r="AA1642" i="14"/>
  <c r="AA1643" i="14"/>
  <c r="AA1644" i="14"/>
  <c r="AA1645" i="14"/>
  <c r="AA1646" i="14"/>
  <c r="AA1647" i="14"/>
  <c r="AA1648" i="14"/>
  <c r="AA1649" i="14"/>
  <c r="AA1650" i="14"/>
  <c r="AA1651" i="14"/>
  <c r="AA1652" i="14"/>
  <c r="AA1653" i="14"/>
  <c r="AA1654" i="14"/>
  <c r="AA1655" i="14"/>
  <c r="AA1656" i="14"/>
  <c r="AA1657" i="14"/>
  <c r="AA1658" i="14"/>
  <c r="AA1659" i="14"/>
  <c r="AA1660" i="14"/>
  <c r="AA1661" i="14"/>
  <c r="AA1662" i="14"/>
  <c r="AA1663" i="14"/>
  <c r="AA1664" i="14"/>
  <c r="AA1665" i="14"/>
  <c r="AA1666" i="14"/>
  <c r="AA1667" i="14"/>
  <c r="AA1668" i="14"/>
  <c r="AA1669" i="14"/>
  <c r="AA1670" i="14"/>
  <c r="AA1671" i="14"/>
  <c r="AA1672" i="14"/>
  <c r="AA1673" i="14"/>
  <c r="AA1674" i="14"/>
  <c r="AA1675" i="14"/>
  <c r="AA1676" i="14"/>
  <c r="AA1677" i="14"/>
  <c r="AA1678" i="14"/>
  <c r="AA1679" i="14"/>
  <c r="AA1680" i="14"/>
  <c r="AA1681" i="14"/>
  <c r="AA1682" i="14"/>
  <c r="AA1683" i="14"/>
  <c r="AA1684" i="14"/>
  <c r="AA1685" i="14"/>
  <c r="AA1686" i="14"/>
  <c r="AA1687" i="14"/>
  <c r="AA1688" i="14"/>
  <c r="AA1689" i="14"/>
  <c r="AA1690" i="14"/>
  <c r="AA1691" i="14"/>
  <c r="AA1692" i="14"/>
  <c r="AA1693" i="14"/>
  <c r="AA1694" i="14"/>
  <c r="AA1695" i="14"/>
  <c r="AA1696" i="14"/>
  <c r="AA1697" i="14"/>
  <c r="AA1698" i="14"/>
  <c r="AA1699" i="14"/>
  <c r="AA1700" i="14"/>
  <c r="AA1701" i="14"/>
  <c r="AA1702" i="14"/>
  <c r="AA1703" i="14"/>
  <c r="AA1704" i="14"/>
  <c r="AA1705" i="14"/>
  <c r="AA1706" i="14"/>
  <c r="AA1707" i="14"/>
  <c r="AA1708" i="14"/>
  <c r="AA1709" i="14"/>
  <c r="AA1710" i="14"/>
  <c r="AA1711" i="14"/>
  <c r="AA1712" i="14"/>
  <c r="AA1713" i="14"/>
  <c r="AA1714" i="14"/>
  <c r="AA1715" i="14"/>
  <c r="AA1716" i="14"/>
  <c r="AA1717" i="14"/>
  <c r="AA1718" i="14"/>
  <c r="AA1719" i="14"/>
  <c r="AA1720" i="14"/>
  <c r="AA1721" i="14"/>
  <c r="AA1722" i="14"/>
  <c r="AA1723" i="14"/>
  <c r="AA1724" i="14"/>
  <c r="AA1725" i="14"/>
  <c r="AA1726" i="14"/>
  <c r="AA1727" i="14"/>
  <c r="AA1728" i="14"/>
  <c r="AA1729" i="14"/>
  <c r="AA1730" i="14"/>
  <c r="AA1731" i="14"/>
  <c r="AA1732" i="14"/>
  <c r="AA1733" i="14"/>
  <c r="AA1734" i="14"/>
  <c r="AA1735" i="14"/>
  <c r="AA1736" i="14"/>
  <c r="AA1737" i="14"/>
  <c r="AA1738" i="14"/>
  <c r="AA1739" i="14"/>
  <c r="AA1740" i="14"/>
  <c r="AA1741" i="14"/>
  <c r="AA1742" i="14"/>
  <c r="AA1743" i="14"/>
  <c r="AA1744" i="14"/>
  <c r="AA1745" i="14"/>
  <c r="AA1746" i="14"/>
  <c r="AA1747" i="14"/>
  <c r="AA1748" i="14"/>
  <c r="AA1749" i="14"/>
  <c r="AA1750" i="14"/>
  <c r="AA1751" i="14"/>
  <c r="AA1752" i="14"/>
  <c r="AA1753" i="14"/>
  <c r="AA1754" i="14"/>
  <c r="AA1755" i="14"/>
  <c r="AA1756" i="14"/>
  <c r="AA1757" i="14"/>
  <c r="AA1758" i="14"/>
  <c r="AA1759" i="14"/>
  <c r="AA1760" i="14"/>
  <c r="AA1761" i="14"/>
  <c r="AA1762" i="14"/>
  <c r="AA1763" i="14"/>
  <c r="AA1764" i="14"/>
  <c r="AA1765" i="14"/>
  <c r="AA1766" i="14"/>
  <c r="AA1767" i="14"/>
  <c r="AA1768" i="14"/>
  <c r="AA1769" i="14"/>
  <c r="AA1770" i="14"/>
  <c r="AA1771" i="14"/>
  <c r="AA1772" i="14"/>
  <c r="AA1773" i="14"/>
  <c r="AA1774" i="14"/>
  <c r="AA1775" i="14"/>
  <c r="AA1776" i="14"/>
  <c r="AA1777" i="14"/>
  <c r="AA1778" i="14"/>
  <c r="AA1779" i="14"/>
  <c r="AA1780" i="14"/>
  <c r="AA1781" i="14"/>
  <c r="AA1782" i="14"/>
  <c r="AA1783" i="14"/>
  <c r="AA1784" i="14"/>
  <c r="AA1785" i="14"/>
  <c r="AA1786" i="14"/>
  <c r="AA1787" i="14"/>
  <c r="AA1788" i="14"/>
  <c r="AA1789" i="14"/>
  <c r="AA1790" i="14"/>
  <c r="AA1791" i="14"/>
  <c r="AA1792" i="14"/>
  <c r="AA1793" i="14"/>
  <c r="AA1794" i="14"/>
  <c r="AA1795" i="14"/>
  <c r="AA1796" i="14"/>
  <c r="AA1797" i="14"/>
  <c r="AA1798" i="14"/>
  <c r="AA1799" i="14"/>
  <c r="AA1800" i="14"/>
  <c r="AA1801" i="14"/>
  <c r="AA1802" i="14"/>
  <c r="AA1803" i="14"/>
  <c r="AA1804" i="14"/>
  <c r="AA1805" i="14"/>
  <c r="AA1806" i="14"/>
  <c r="AA1807" i="14"/>
  <c r="AA1808" i="14"/>
  <c r="AA1809" i="14"/>
  <c r="AA1810" i="14"/>
  <c r="AA1811" i="14"/>
  <c r="AA1812" i="14"/>
  <c r="AA1813" i="14"/>
  <c r="AA1814" i="14"/>
  <c r="AA1815" i="14"/>
  <c r="AA1816" i="14"/>
  <c r="AA1817" i="14"/>
  <c r="AA1818" i="14"/>
  <c r="AA1819" i="14"/>
  <c r="AA1820" i="14"/>
  <c r="AA1821" i="14"/>
  <c r="AA1822" i="14"/>
  <c r="AA1823" i="14"/>
  <c r="AA1824" i="14"/>
  <c r="AA1825" i="14"/>
  <c r="AA1826" i="14"/>
  <c r="AA1827" i="14"/>
  <c r="AA1828" i="14"/>
  <c r="AA1829" i="14"/>
  <c r="AA1830" i="14"/>
  <c r="AA1831" i="14"/>
  <c r="AA1832" i="14"/>
  <c r="AA1833" i="14"/>
  <c r="AA1834" i="14"/>
  <c r="AA1835" i="14"/>
  <c r="AA1836" i="14"/>
  <c r="AA1837" i="14"/>
  <c r="AA1838" i="14"/>
  <c r="AA1839" i="14"/>
  <c r="AA1840" i="14"/>
  <c r="AA1841" i="14"/>
  <c r="AA1842" i="14"/>
  <c r="AA1843" i="14"/>
  <c r="AA1844" i="14"/>
  <c r="AA1845" i="14"/>
  <c r="AA1846" i="14"/>
  <c r="AA1847" i="14"/>
  <c r="AA1848" i="14"/>
  <c r="AA1849" i="14"/>
  <c r="AA1850" i="14"/>
  <c r="AA1851" i="14"/>
  <c r="AA1852" i="14"/>
  <c r="AA1853" i="14"/>
  <c r="AA1854" i="14"/>
  <c r="AA1855" i="14"/>
  <c r="AA1856" i="14"/>
  <c r="AA1857" i="14"/>
  <c r="AA1858" i="14"/>
  <c r="AA1859" i="14"/>
  <c r="AA1860" i="14"/>
  <c r="AA1861" i="14"/>
  <c r="AA1862" i="14"/>
  <c r="AA1863" i="14"/>
  <c r="AA1864" i="14"/>
  <c r="AA1865" i="14"/>
  <c r="AA1866" i="14"/>
  <c r="AA1867" i="14"/>
  <c r="AA1868" i="14"/>
  <c r="AA1869" i="14"/>
  <c r="AA1870" i="14"/>
  <c r="AA1871" i="14"/>
  <c r="AA1872" i="14"/>
  <c r="AA1873" i="14"/>
  <c r="AA1874" i="14"/>
  <c r="AA1875" i="14"/>
  <c r="AA1876" i="14"/>
  <c r="AA1877" i="14"/>
  <c r="AA1878" i="14"/>
  <c r="AA1879" i="14"/>
  <c r="AA1880" i="14"/>
  <c r="AA1881" i="14"/>
  <c r="AA1882" i="14"/>
  <c r="AA1883" i="14"/>
  <c r="AA1884" i="14"/>
  <c r="AA1885" i="14"/>
  <c r="AA1886" i="14"/>
  <c r="AA1887" i="14"/>
  <c r="AA1888" i="14"/>
  <c r="AA1889" i="14"/>
  <c r="AA1890" i="14"/>
  <c r="AA1891" i="14"/>
  <c r="AA1892" i="14"/>
  <c r="AA1893" i="14"/>
  <c r="AA1894" i="14"/>
  <c r="AA1895" i="14"/>
  <c r="AA1896" i="14"/>
  <c r="AA1897" i="14"/>
  <c r="AA1898" i="14"/>
  <c r="AA1899" i="14"/>
  <c r="AA1900" i="14"/>
  <c r="AA1901" i="14"/>
  <c r="AA1902" i="14"/>
  <c r="AA1903" i="14"/>
  <c r="AA1904" i="14"/>
  <c r="AA1905" i="14"/>
  <c r="AA1906" i="14"/>
  <c r="AA1907" i="14"/>
  <c r="AA1908" i="14"/>
  <c r="AA1909" i="14"/>
  <c r="AA1910" i="14"/>
  <c r="AA1911" i="14"/>
  <c r="AA1912" i="14"/>
  <c r="AA1913" i="14"/>
  <c r="AA1914" i="14"/>
  <c r="AA1915" i="14"/>
  <c r="AA1916" i="14"/>
  <c r="AA1917" i="14"/>
  <c r="AA1918" i="14"/>
  <c r="AA1919" i="14"/>
  <c r="AA1920" i="14"/>
  <c r="AA1921" i="14"/>
  <c r="AA1922" i="14"/>
  <c r="AA1923" i="14"/>
  <c r="AA1924" i="14"/>
  <c r="AA1925" i="14"/>
  <c r="AA1926" i="14"/>
  <c r="AA1927" i="14"/>
  <c r="AA1928" i="14"/>
  <c r="AA1929" i="14"/>
  <c r="AA1930" i="14"/>
  <c r="AA1931" i="14"/>
  <c r="AA1932" i="14"/>
  <c r="AA1933" i="14"/>
  <c r="AA1934" i="14"/>
  <c r="AA1935" i="14"/>
  <c r="AA1936" i="14"/>
  <c r="AA1937" i="14"/>
  <c r="AA1938" i="14"/>
  <c r="AA1939" i="14"/>
  <c r="AA1940" i="14"/>
  <c r="AA1941" i="14"/>
  <c r="AA1942" i="14"/>
  <c r="AA1943" i="14"/>
  <c r="AA1944" i="14"/>
  <c r="AA1945" i="14"/>
  <c r="AA1946" i="14"/>
  <c r="AA1947" i="14"/>
  <c r="AA1948" i="14"/>
  <c r="AA1949" i="14"/>
  <c r="AA1950" i="14"/>
  <c r="AA1951" i="14"/>
  <c r="AA1952" i="14"/>
  <c r="AA1953" i="14"/>
  <c r="AA1954" i="14"/>
  <c r="AA1955" i="14"/>
  <c r="AA1956" i="14"/>
  <c r="AA1957" i="14"/>
  <c r="AA1958" i="14"/>
  <c r="AA1959" i="14"/>
  <c r="AA1960" i="14"/>
  <c r="AA1961" i="14"/>
  <c r="AA1962" i="14"/>
  <c r="AA1963" i="14"/>
  <c r="AA1964" i="14"/>
  <c r="AA1965" i="14"/>
  <c r="AA1966" i="14"/>
  <c r="AA1967" i="14"/>
  <c r="AA1968" i="14"/>
  <c r="AA1969" i="14"/>
  <c r="AA1970" i="14"/>
  <c r="AA1971" i="14"/>
  <c r="AA1972" i="14"/>
  <c r="AA1973" i="14"/>
  <c r="AA1974" i="14"/>
  <c r="AA1975" i="14"/>
  <c r="AA1976" i="14"/>
  <c r="AA1977" i="14"/>
  <c r="AA1978" i="14"/>
  <c r="AA1979" i="14"/>
  <c r="AA1980" i="14"/>
  <c r="AA1981" i="14"/>
  <c r="AA1982" i="14"/>
  <c r="AA1983" i="14"/>
  <c r="AA1984" i="14"/>
  <c r="AA1985" i="14"/>
  <c r="AA1986" i="14"/>
  <c r="AA1987" i="14"/>
  <c r="AA1988" i="14"/>
  <c r="AA1989" i="14"/>
  <c r="AA1990" i="14"/>
  <c r="AA1991" i="14"/>
  <c r="AA1992" i="14"/>
  <c r="AA1993" i="14"/>
  <c r="AA1994" i="14"/>
  <c r="AA1995" i="14"/>
  <c r="AA1996" i="14"/>
  <c r="AA1997" i="14"/>
  <c r="AA1998" i="14"/>
  <c r="AA1999" i="14"/>
  <c r="AA2000" i="14"/>
  <c r="AA2001" i="14"/>
  <c r="AA2002" i="14"/>
  <c r="AA2003" i="14"/>
  <c r="AA2004" i="14"/>
  <c r="AA2005" i="14"/>
  <c r="AA2006" i="14"/>
  <c r="AA2007" i="14"/>
  <c r="AA2008" i="14"/>
  <c r="AA2009" i="14"/>
  <c r="AA2010" i="14"/>
  <c r="AA2011" i="14"/>
  <c r="AA2012" i="14"/>
  <c r="AA2013" i="14"/>
  <c r="AA2014" i="14"/>
  <c r="AA2015" i="14"/>
  <c r="AA2016" i="14"/>
  <c r="AA2017" i="14"/>
  <c r="AA2018" i="14"/>
  <c r="AA2019" i="14"/>
  <c r="AA2020" i="14"/>
  <c r="AA2021" i="14"/>
  <c r="AA2022" i="14"/>
  <c r="AA2023" i="14"/>
  <c r="AA2024" i="14"/>
  <c r="AA2025" i="14"/>
  <c r="AA2026" i="14"/>
  <c r="AA2027" i="14"/>
  <c r="AA2028" i="14"/>
  <c r="AA2029" i="14"/>
  <c r="AA2030" i="14"/>
  <c r="AA2031" i="14"/>
  <c r="AA2032" i="14"/>
  <c r="AA2033" i="14"/>
  <c r="AA2034" i="14"/>
  <c r="AA2035" i="14"/>
  <c r="AA2036" i="14"/>
  <c r="AA2037" i="14"/>
  <c r="AA2038" i="14"/>
  <c r="AA2039" i="14"/>
  <c r="AA2040" i="14"/>
  <c r="AA2041" i="14"/>
  <c r="AA2042" i="14"/>
  <c r="AA2043" i="14"/>
  <c r="AA2044" i="14"/>
  <c r="AA2045" i="14"/>
  <c r="AA2046" i="14"/>
  <c r="AA2047" i="14"/>
  <c r="AA2048" i="14"/>
  <c r="AA2049" i="14"/>
  <c r="AA2050" i="14"/>
  <c r="AA2051" i="14"/>
  <c r="AA2052" i="14"/>
  <c r="AA2053" i="14"/>
  <c r="AA2054" i="14"/>
  <c r="AA2055" i="14"/>
  <c r="AA2056" i="14"/>
  <c r="AA2057" i="14"/>
  <c r="AA2058" i="14"/>
  <c r="AA2059" i="14"/>
  <c r="AA2060" i="14"/>
  <c r="AA2061" i="14"/>
  <c r="AA2062" i="14"/>
  <c r="AA2063" i="14"/>
  <c r="AA2064" i="14"/>
  <c r="AA2065" i="14"/>
  <c r="AA2066" i="14"/>
  <c r="AA2067" i="14"/>
  <c r="AA2068" i="14"/>
  <c r="AA2069" i="14"/>
  <c r="AA2070" i="14"/>
  <c r="AA2071" i="14"/>
  <c r="AA2072" i="14"/>
  <c r="AA2073" i="14"/>
  <c r="AA2074" i="14"/>
  <c r="AA2075" i="14"/>
  <c r="AA2076" i="14"/>
  <c r="AA2077" i="14"/>
  <c r="AA2078" i="14"/>
  <c r="AA2079" i="14"/>
  <c r="AA2080" i="14"/>
  <c r="AA2081" i="14"/>
  <c r="AA2082" i="14"/>
  <c r="AA2083" i="14"/>
  <c r="AA2084" i="14"/>
  <c r="AA2085" i="14"/>
  <c r="AA2086" i="14"/>
  <c r="AA2087" i="14"/>
  <c r="AA2088" i="14"/>
  <c r="AA2089" i="14"/>
  <c r="AA2090" i="14"/>
  <c r="AA2091" i="14"/>
  <c r="AA2092" i="14"/>
  <c r="AA2093" i="14"/>
  <c r="AA2094" i="14"/>
  <c r="AA2095" i="14"/>
  <c r="AA2096" i="14"/>
  <c r="AA2097" i="14"/>
  <c r="AA2098" i="14"/>
  <c r="AA2099" i="14"/>
  <c r="AA2100" i="14"/>
  <c r="AA2101" i="14"/>
  <c r="AA2102" i="14"/>
  <c r="AA2103" i="14"/>
  <c r="AA2104" i="14"/>
  <c r="AA2105" i="14"/>
  <c r="AA2106" i="14"/>
  <c r="AA2107" i="14"/>
  <c r="AA2108" i="14"/>
  <c r="AA2109" i="14"/>
  <c r="AA2110" i="14"/>
  <c r="AA2111" i="14"/>
  <c r="AA2112" i="14"/>
  <c r="AA2113" i="14"/>
  <c r="AA2114" i="14"/>
  <c r="AA2115" i="14"/>
  <c r="AA2116" i="14"/>
  <c r="AA2117" i="14"/>
  <c r="AA2118" i="14"/>
  <c r="AA2119" i="14"/>
  <c r="AA2120" i="14"/>
  <c r="AA2121" i="14"/>
  <c r="AA2122" i="14"/>
  <c r="AA2123" i="14"/>
  <c r="AA2124" i="14"/>
  <c r="AA2125" i="14"/>
  <c r="AA2126" i="14"/>
  <c r="AA2127" i="14"/>
  <c r="AA2128" i="14"/>
  <c r="AA2129" i="14"/>
  <c r="AA2130" i="14"/>
  <c r="AA2131" i="14"/>
  <c r="AA2132" i="14"/>
  <c r="AA2133" i="14"/>
  <c r="AA2134" i="14"/>
  <c r="AA2135" i="14"/>
  <c r="AA2136" i="14"/>
  <c r="AA2137" i="14"/>
  <c r="AA2138" i="14"/>
  <c r="AA2139" i="14"/>
  <c r="AA2140" i="14"/>
  <c r="AA2141" i="14"/>
  <c r="AA2142" i="14"/>
  <c r="AA2143" i="14"/>
  <c r="AA2144" i="14"/>
  <c r="AA2145" i="14"/>
  <c r="AA2146" i="14"/>
  <c r="AA2147" i="14"/>
  <c r="AA2148" i="14"/>
  <c r="AA2149" i="14"/>
  <c r="AA2150" i="14"/>
  <c r="AA2151" i="14"/>
  <c r="AA2152" i="14"/>
  <c r="AA2153" i="14"/>
  <c r="AA2154" i="14"/>
  <c r="AA2155" i="14"/>
  <c r="AA2156" i="14"/>
  <c r="AA2157" i="14"/>
  <c r="AA2158" i="14"/>
  <c r="AA2159" i="14"/>
  <c r="AA2160" i="14"/>
  <c r="AA2161" i="14"/>
  <c r="AA2162" i="14"/>
  <c r="AA2163" i="14"/>
  <c r="AA2164" i="14"/>
  <c r="AA2165" i="14"/>
  <c r="AA2166" i="14"/>
  <c r="AA2167" i="14"/>
  <c r="AA2168" i="14"/>
  <c r="AA2169" i="14"/>
  <c r="AA2170" i="14"/>
  <c r="AA2171" i="14"/>
  <c r="AA2172" i="14"/>
  <c r="AA2173" i="14"/>
  <c r="AA2174" i="14"/>
  <c r="AA2175" i="14"/>
  <c r="AA2176" i="14"/>
  <c r="AA2177" i="14"/>
  <c r="AA2178" i="14"/>
  <c r="AA2179" i="14"/>
  <c r="AA2180" i="14"/>
  <c r="AA2181" i="14"/>
  <c r="AA2182" i="14"/>
  <c r="AA2183" i="14"/>
  <c r="AA2184" i="14"/>
  <c r="AA2185" i="14"/>
  <c r="AA2186" i="14"/>
  <c r="AA2187" i="14"/>
  <c r="AA2188" i="14"/>
  <c r="AA2189" i="14"/>
  <c r="AA2190" i="14"/>
  <c r="AA2191" i="14"/>
  <c r="AA2192" i="14"/>
  <c r="AA2193" i="14"/>
  <c r="AA2194" i="14"/>
  <c r="AA2195" i="14"/>
  <c r="AA2196" i="14"/>
  <c r="AA2197" i="14"/>
  <c r="AA2198" i="14"/>
  <c r="AA2199" i="14"/>
  <c r="AA2200" i="14"/>
  <c r="AA2201" i="14"/>
  <c r="AA2202" i="14"/>
  <c r="AA2203" i="14"/>
  <c r="AA2204" i="14"/>
  <c r="AA2205" i="14"/>
  <c r="AA2206" i="14"/>
  <c r="AA2207" i="14"/>
  <c r="AA2208" i="14"/>
  <c r="AA2209" i="14"/>
  <c r="AA2210" i="14"/>
  <c r="AA2211" i="14"/>
  <c r="AA2212" i="14"/>
  <c r="AA2213" i="14"/>
  <c r="AA2214" i="14"/>
  <c r="AA2215" i="14"/>
  <c r="AA2216" i="14"/>
  <c r="AA2217" i="14"/>
  <c r="AA2218" i="14"/>
  <c r="AA2219" i="14"/>
  <c r="AA2220" i="14"/>
  <c r="AA2221" i="14"/>
  <c r="AA2222" i="14"/>
  <c r="AA2223" i="14"/>
  <c r="AA2224" i="14"/>
  <c r="AA2225" i="14"/>
  <c r="AA2226" i="14"/>
  <c r="AA2227" i="14"/>
  <c r="AA2228" i="14"/>
  <c r="AA2229" i="14"/>
  <c r="AA2230" i="14"/>
  <c r="AA2231" i="14"/>
  <c r="AA2232" i="14"/>
  <c r="AA2233" i="14"/>
  <c r="AA2234" i="14"/>
  <c r="AA2235" i="14"/>
  <c r="AA2236" i="14"/>
  <c r="AA2237" i="14"/>
  <c r="AA2238" i="14"/>
  <c r="AA2239" i="14"/>
  <c r="AA2240" i="14"/>
  <c r="AA2241" i="14"/>
  <c r="AA2242" i="14"/>
  <c r="AA2243" i="14"/>
  <c r="AA2244" i="14"/>
  <c r="AA2245" i="14"/>
  <c r="AA2246" i="14"/>
  <c r="AA2247" i="14"/>
  <c r="AA2248" i="14"/>
  <c r="AA2249" i="14"/>
  <c r="AA2250" i="14"/>
  <c r="AA2251" i="14"/>
  <c r="AA2252" i="14"/>
  <c r="AA2253" i="14"/>
  <c r="AA2254" i="14"/>
  <c r="AA2255" i="14"/>
  <c r="AA2256" i="14"/>
  <c r="AA2257" i="14"/>
  <c r="AA2258" i="14"/>
  <c r="AA2259" i="14"/>
  <c r="AA2260" i="14"/>
  <c r="AA2261" i="14"/>
  <c r="AA2262" i="14"/>
  <c r="AA2263" i="14"/>
  <c r="AA2264" i="14"/>
  <c r="AA2265" i="14"/>
  <c r="AA2266" i="14"/>
  <c r="AA2267" i="14"/>
  <c r="AA2268" i="14"/>
  <c r="AA2269" i="14"/>
  <c r="AA2270" i="14"/>
  <c r="AA2271" i="14"/>
  <c r="AA2272" i="14"/>
  <c r="AA2273" i="14"/>
  <c r="AA2274" i="14"/>
  <c r="AA2275" i="14"/>
  <c r="AA2276" i="14"/>
  <c r="AA2277" i="14"/>
  <c r="AA2278" i="14"/>
  <c r="AA2279" i="14"/>
  <c r="AA2280" i="14"/>
  <c r="AA2281" i="14"/>
  <c r="AA2282" i="14"/>
  <c r="AA2283" i="14"/>
  <c r="AA2284" i="14"/>
  <c r="AA2285" i="14"/>
  <c r="AA2286" i="14"/>
  <c r="AA2287" i="14"/>
  <c r="AA2288" i="14"/>
  <c r="AA2289" i="14"/>
  <c r="AA2290" i="14"/>
  <c r="AA2291" i="14"/>
  <c r="AA2292" i="14"/>
  <c r="AA2293" i="14"/>
  <c r="AA2294" i="14"/>
  <c r="AA2295" i="14"/>
  <c r="AA2296" i="14"/>
  <c r="AA2297" i="14"/>
  <c r="AA2298" i="14"/>
  <c r="AA2299" i="14"/>
  <c r="AA2300" i="14"/>
  <c r="AA2301" i="14"/>
  <c r="AA2302" i="14"/>
  <c r="AA2303" i="14"/>
  <c r="AA2304" i="14"/>
  <c r="AA2305" i="14"/>
  <c r="AA2306" i="14"/>
  <c r="AA2307" i="14"/>
  <c r="AA2308" i="14"/>
  <c r="AA2309" i="14"/>
  <c r="AA2310" i="14"/>
  <c r="AA2311" i="14"/>
  <c r="AA2312" i="14"/>
  <c r="AA2313" i="14"/>
  <c r="AA2314" i="14"/>
  <c r="AA2315" i="14"/>
  <c r="AA2316" i="14"/>
  <c r="AA2317" i="14"/>
  <c r="AA2318" i="14"/>
  <c r="AA2319" i="14"/>
  <c r="AA2320" i="14"/>
  <c r="AA2321" i="14"/>
  <c r="AA2322" i="14"/>
  <c r="AA2323" i="14"/>
  <c r="AA2324" i="14"/>
  <c r="AA2325" i="14"/>
  <c r="AA2326" i="14"/>
  <c r="AA2327" i="14"/>
  <c r="AA2328" i="14"/>
  <c r="AA2329" i="14"/>
  <c r="AA2330" i="14"/>
  <c r="AA2331" i="14"/>
  <c r="AA2332" i="14"/>
  <c r="AA2333" i="14"/>
  <c r="AA2334" i="14"/>
  <c r="AA2335" i="14"/>
  <c r="AA2336" i="14"/>
  <c r="AA2337" i="14"/>
  <c r="AA2338" i="14"/>
  <c r="AA2339" i="14"/>
  <c r="AA2340" i="14"/>
  <c r="AA2341" i="14"/>
  <c r="AA2342" i="14"/>
  <c r="AA2343" i="14"/>
  <c r="AA2344" i="14"/>
  <c r="AA2345" i="14"/>
  <c r="AA2346" i="14"/>
  <c r="AA2347" i="14"/>
  <c r="AA2348" i="14"/>
  <c r="AA2349" i="14"/>
  <c r="AA2350" i="14"/>
  <c r="AA2351" i="14"/>
  <c r="AA2352" i="14"/>
  <c r="AA2353" i="14"/>
  <c r="AA2354" i="14"/>
  <c r="AA2355" i="14"/>
  <c r="AA2356" i="14"/>
  <c r="AA2357" i="14"/>
  <c r="AA2358" i="14"/>
  <c r="AA2359" i="14"/>
  <c r="AA2360" i="14"/>
  <c r="AA2361" i="14"/>
  <c r="AA2362" i="14"/>
  <c r="AA2363" i="14"/>
  <c r="AA2364" i="14"/>
  <c r="AA2365" i="14"/>
  <c r="AA2366" i="14"/>
  <c r="AA2367" i="14"/>
  <c r="AA2368" i="14"/>
  <c r="AA2369" i="14"/>
  <c r="AA2370" i="14"/>
  <c r="AA2371" i="14"/>
  <c r="AA2372" i="14"/>
  <c r="AA2373" i="14"/>
  <c r="AA2374" i="14"/>
  <c r="AA2375" i="14"/>
  <c r="AA2376" i="14"/>
  <c r="AA2377" i="14"/>
  <c r="AA2378" i="14"/>
  <c r="AA2379" i="14"/>
  <c r="AA2380" i="14"/>
  <c r="AA2381" i="14"/>
  <c r="AA2382" i="14"/>
  <c r="AA2383" i="14"/>
  <c r="AA2384" i="14"/>
  <c r="AA2385" i="14"/>
  <c r="AA2386" i="14"/>
  <c r="AA2387" i="14"/>
  <c r="AA2388" i="14"/>
  <c r="AA2389" i="14"/>
  <c r="AA2390" i="14"/>
  <c r="AA2391" i="14"/>
  <c r="AA2392" i="14"/>
  <c r="AA2393" i="14"/>
  <c r="AA2394" i="14"/>
  <c r="AA2395" i="14"/>
  <c r="AA2396" i="14"/>
  <c r="AA2397" i="14"/>
  <c r="AA2398" i="14"/>
  <c r="AA2399" i="14"/>
  <c r="AA2400" i="14"/>
  <c r="AA2401" i="14"/>
  <c r="AA2402" i="14"/>
  <c r="AA2403" i="14"/>
  <c r="AA2404" i="14"/>
  <c r="AA2405" i="14"/>
  <c r="AA2406" i="14"/>
  <c r="AA2407" i="14"/>
  <c r="AA2408" i="14"/>
  <c r="AA2409" i="14"/>
  <c r="AA2410" i="14"/>
  <c r="AA2411" i="14"/>
  <c r="AA2412" i="14"/>
  <c r="AA2413" i="14"/>
  <c r="AA2414" i="14"/>
  <c r="AA2415" i="14"/>
  <c r="AA2416" i="14"/>
  <c r="AA2417" i="14"/>
  <c r="AA2418" i="14"/>
  <c r="AA2419" i="14"/>
  <c r="AA2420" i="14"/>
  <c r="AA2421" i="14"/>
  <c r="AA2422" i="14"/>
  <c r="AA2423" i="14"/>
  <c r="AA2424" i="14"/>
  <c r="AA2425" i="14"/>
  <c r="AA2426" i="14"/>
  <c r="AA2427" i="14"/>
  <c r="AA2428" i="14"/>
  <c r="AA2429" i="14"/>
  <c r="AA2430" i="14"/>
  <c r="AA2431" i="14"/>
  <c r="AA2432" i="14"/>
  <c r="AA2433" i="14"/>
  <c r="AA2434" i="14"/>
  <c r="AA2435" i="14"/>
  <c r="AA2436" i="14"/>
  <c r="AA2437" i="14"/>
  <c r="AA2438" i="14"/>
  <c r="AA2439" i="14"/>
  <c r="AA2440" i="14"/>
  <c r="AA2441" i="14"/>
  <c r="AA2442" i="14"/>
  <c r="AA2443" i="14"/>
  <c r="AA2444" i="14"/>
  <c r="AA2445" i="14"/>
  <c r="AA2446" i="14"/>
  <c r="AA2447" i="14"/>
  <c r="AA2448" i="14"/>
  <c r="AA2449" i="14"/>
  <c r="AA2450" i="14"/>
  <c r="AA2451" i="14"/>
  <c r="AA2452" i="14"/>
  <c r="AA2453" i="14"/>
  <c r="AA2454" i="14"/>
  <c r="AA2455" i="14"/>
  <c r="AA2456" i="14"/>
  <c r="AA2457" i="14"/>
  <c r="AA2458" i="14"/>
  <c r="AA2459" i="14"/>
  <c r="AA2460" i="14"/>
  <c r="AA2461" i="14"/>
  <c r="AA2462" i="14"/>
  <c r="AA2463" i="14"/>
  <c r="AA2464" i="14"/>
  <c r="AA2465" i="14"/>
  <c r="AA2466" i="14"/>
  <c r="AA2467" i="14"/>
  <c r="AA2468" i="14"/>
  <c r="AA2469" i="14"/>
  <c r="AA2470" i="14"/>
  <c r="AA2471" i="14"/>
  <c r="AA2472" i="14"/>
  <c r="AA2473" i="14"/>
  <c r="AA2474" i="14"/>
  <c r="AA2475" i="14"/>
  <c r="AA2476" i="14"/>
  <c r="AA2477" i="14"/>
  <c r="AA2478" i="14"/>
  <c r="AA2479" i="14"/>
  <c r="AA2480" i="14"/>
  <c r="AA2481" i="14"/>
  <c r="AA2482" i="14"/>
  <c r="AA2483" i="14"/>
  <c r="AA2484" i="14"/>
  <c r="AA2485" i="14"/>
  <c r="AA2486" i="14"/>
  <c r="AA2487" i="14"/>
  <c r="AA2488" i="14"/>
  <c r="AA2489" i="14"/>
  <c r="AA2490" i="14"/>
  <c r="AA2491" i="14"/>
  <c r="AA2492" i="14"/>
  <c r="AA2493" i="14"/>
  <c r="AA2494" i="14"/>
  <c r="AA2495" i="14"/>
  <c r="AA2496" i="14"/>
  <c r="AA2497" i="14"/>
  <c r="AA2498" i="14"/>
  <c r="AA2499" i="14"/>
  <c r="AA2500" i="14"/>
  <c r="AA2501" i="14"/>
  <c r="AA2502" i="14"/>
  <c r="AA2503" i="14"/>
  <c r="AA2504" i="14"/>
  <c r="AA2505" i="14"/>
  <c r="AA2506" i="14"/>
  <c r="AA2507" i="14"/>
  <c r="AA2508" i="14"/>
  <c r="AA2509" i="14"/>
  <c r="AA2510" i="14"/>
  <c r="AA2511" i="14"/>
  <c r="AA2512" i="14"/>
  <c r="AA2513" i="14"/>
  <c r="AA2514" i="14"/>
  <c r="AA2515" i="14"/>
  <c r="AA2516" i="14"/>
  <c r="AA2517" i="14"/>
  <c r="AA2518" i="14"/>
  <c r="AA2519" i="14"/>
  <c r="AA2520" i="14"/>
  <c r="AA2521" i="14"/>
  <c r="AA2522" i="14"/>
  <c r="AA2523" i="14"/>
  <c r="AA2524" i="14"/>
  <c r="AA2525" i="14"/>
  <c r="AA2526" i="14"/>
  <c r="AA2527" i="14"/>
  <c r="AA2528" i="14"/>
  <c r="AA2529" i="14"/>
  <c r="AA2530" i="14"/>
  <c r="AA2531" i="14"/>
  <c r="AA2532" i="14"/>
  <c r="AA2533" i="14"/>
  <c r="AA2534" i="14"/>
  <c r="AA2535" i="14"/>
  <c r="AA2536" i="14"/>
  <c r="AA2537" i="14"/>
  <c r="AA2538" i="14"/>
  <c r="AA2539" i="14"/>
  <c r="AA2540" i="14"/>
  <c r="AA2541" i="14"/>
  <c r="AA2542" i="14"/>
  <c r="AA2543" i="14"/>
  <c r="AA2544" i="14"/>
  <c r="AA2545" i="14"/>
  <c r="AA2546" i="14"/>
  <c r="AA2547" i="14"/>
  <c r="AA2548" i="14"/>
  <c r="AA2549" i="14"/>
  <c r="AA2550" i="14"/>
  <c r="AA2551" i="14"/>
  <c r="AA2552" i="14"/>
  <c r="AA2553" i="14"/>
  <c r="AA2554" i="14"/>
  <c r="AA2555" i="14"/>
  <c r="AA2556" i="14"/>
  <c r="AA2557" i="14"/>
  <c r="AA2558" i="14"/>
  <c r="AA2559" i="14"/>
  <c r="AA2560" i="14"/>
  <c r="AA2561" i="14"/>
  <c r="AA2562" i="14"/>
  <c r="AA2563" i="14"/>
  <c r="AA2564" i="14"/>
  <c r="AA2565" i="14"/>
  <c r="AA2566" i="14"/>
  <c r="AA2567" i="14"/>
  <c r="AA2568" i="14"/>
  <c r="AA2569" i="14"/>
  <c r="AA2570" i="14"/>
  <c r="AA2571" i="14"/>
  <c r="AA2572" i="14"/>
  <c r="AA2573" i="14"/>
  <c r="AA2574" i="14"/>
  <c r="AA2575" i="14"/>
  <c r="AA2576" i="14"/>
  <c r="AA2577" i="14"/>
  <c r="AA2578" i="14"/>
  <c r="AA2579" i="14"/>
  <c r="AA2580" i="14"/>
  <c r="AA2581" i="14"/>
  <c r="AA2582" i="14"/>
  <c r="AA2583" i="14"/>
  <c r="AA2584" i="14"/>
  <c r="AA2585" i="14"/>
  <c r="AA2586" i="14"/>
  <c r="AA2587" i="14"/>
  <c r="AA2588" i="14"/>
  <c r="AA2589" i="14"/>
  <c r="AA2590" i="14"/>
  <c r="AA2591" i="14"/>
  <c r="AA2592" i="14"/>
  <c r="AA2593" i="14"/>
  <c r="AA2594" i="14"/>
  <c r="AA2595" i="14"/>
  <c r="AA2596" i="14"/>
  <c r="AA2597" i="14"/>
  <c r="AA2598" i="14"/>
  <c r="AA2599" i="14"/>
  <c r="AA2600" i="14"/>
  <c r="AA2601" i="14"/>
  <c r="AA2602" i="14"/>
  <c r="AA2603" i="14"/>
  <c r="AA2604" i="14"/>
  <c r="AA2605" i="14"/>
  <c r="AA2606" i="14"/>
  <c r="AA2607" i="14"/>
  <c r="AA2608" i="14"/>
  <c r="AA2609" i="14"/>
  <c r="AA2610" i="14"/>
  <c r="AA2611" i="14"/>
  <c r="AA2612" i="14"/>
  <c r="AA2613" i="14"/>
  <c r="AA2614" i="14"/>
  <c r="AA2615" i="14"/>
  <c r="AA2616" i="14"/>
  <c r="AA2617" i="14"/>
  <c r="AA2618" i="14"/>
  <c r="AA2619" i="14"/>
  <c r="AA2620" i="14"/>
  <c r="AA2621" i="14"/>
  <c r="AA2622" i="14"/>
  <c r="AA2623" i="14"/>
  <c r="AA2624" i="14"/>
  <c r="AA2625" i="14"/>
  <c r="AA2626" i="14"/>
  <c r="AA2627" i="14"/>
  <c r="AA2628" i="14"/>
  <c r="AA2629" i="14"/>
  <c r="AA2630" i="14"/>
  <c r="AA2631" i="14"/>
  <c r="AA2632" i="14"/>
  <c r="AA2633" i="14"/>
  <c r="AA2634" i="14"/>
  <c r="AA2635" i="14"/>
  <c r="AA2636" i="14"/>
  <c r="AA2637" i="14"/>
  <c r="AA2638" i="14"/>
  <c r="AA2639" i="14"/>
  <c r="AA2640" i="14"/>
  <c r="AA2641" i="14"/>
  <c r="AA2642" i="14"/>
  <c r="AA2643" i="14"/>
  <c r="AA2644" i="14"/>
  <c r="AA2645" i="14"/>
  <c r="AA2646" i="14"/>
  <c r="AA2647" i="14"/>
  <c r="AA2648" i="14"/>
  <c r="AA2649" i="14"/>
  <c r="AA2650" i="14"/>
  <c r="AA2651" i="14"/>
  <c r="AA2652" i="14"/>
  <c r="AA2653" i="14"/>
  <c r="AA2654" i="14"/>
  <c r="AA2655" i="14"/>
  <c r="AA2656" i="14"/>
  <c r="AA2657" i="14"/>
  <c r="AA2658" i="14"/>
  <c r="AA2659" i="14"/>
  <c r="AA2660" i="14"/>
  <c r="AA2661" i="14"/>
  <c r="AA2662" i="14"/>
  <c r="AA2663" i="14"/>
  <c r="AA2664" i="14"/>
  <c r="AA2665" i="14"/>
  <c r="AA2666" i="14"/>
  <c r="AA2667" i="14"/>
  <c r="AA2668" i="14"/>
  <c r="AA2669" i="14"/>
  <c r="AA2670" i="14"/>
  <c r="AA2671" i="14"/>
  <c r="AA2672" i="14"/>
  <c r="AA2673" i="14"/>
  <c r="AA2674" i="14"/>
  <c r="AA2675" i="14"/>
  <c r="AA2676" i="14"/>
  <c r="AA2677" i="14"/>
  <c r="AA2678" i="14"/>
  <c r="AA2679" i="14"/>
  <c r="AA2680" i="14"/>
  <c r="AA2681" i="14"/>
  <c r="AA2682" i="14"/>
  <c r="AA2683" i="14"/>
  <c r="AA2684" i="14"/>
  <c r="AA2685" i="14"/>
  <c r="AA2686" i="14"/>
  <c r="AA2687" i="14"/>
  <c r="AA2688" i="14"/>
  <c r="AA2689" i="14"/>
  <c r="AA2690" i="14"/>
  <c r="AA2691" i="14"/>
  <c r="AA2692" i="14"/>
  <c r="AA2693" i="14"/>
  <c r="AA2694" i="14"/>
  <c r="AA2695" i="14"/>
  <c r="AA2696" i="14"/>
  <c r="AA2697" i="14"/>
  <c r="AA2698" i="14"/>
  <c r="AA2699" i="14"/>
  <c r="AA2700" i="14"/>
  <c r="AA2701" i="14"/>
  <c r="AA2702" i="14"/>
  <c r="AA2703" i="14"/>
  <c r="AA2704" i="14"/>
  <c r="AA2705" i="14"/>
  <c r="AA2706" i="14"/>
  <c r="AA2707" i="14"/>
  <c r="AA2708" i="14"/>
  <c r="AA2709" i="14"/>
  <c r="AA2710" i="14"/>
  <c r="AA2711" i="14"/>
  <c r="AA2712" i="14"/>
  <c r="AA2713" i="14"/>
  <c r="AA2714" i="14"/>
  <c r="AA2715" i="14"/>
  <c r="AA2716" i="14"/>
  <c r="AA2717" i="14"/>
  <c r="AA2718" i="14"/>
  <c r="AA2719" i="14"/>
  <c r="AA2720" i="14"/>
  <c r="AA2721" i="14"/>
  <c r="AA2722" i="14"/>
  <c r="AA2723" i="14"/>
  <c r="AA2724" i="14"/>
  <c r="AA2725" i="14"/>
  <c r="AA2726" i="14"/>
  <c r="AA2727" i="14"/>
  <c r="AA2728" i="14"/>
  <c r="AA2729" i="14"/>
  <c r="AA2730" i="14"/>
  <c r="AA2731" i="14"/>
  <c r="AA2732" i="14"/>
  <c r="AA2733" i="14"/>
  <c r="AA2734" i="14"/>
  <c r="AA2735" i="14"/>
  <c r="AA2736" i="14"/>
  <c r="AA2737" i="14"/>
  <c r="AA2738" i="14"/>
  <c r="AA2739" i="14"/>
  <c r="AA2740" i="14"/>
  <c r="AA2741" i="14"/>
  <c r="AA2742" i="14"/>
  <c r="AA2743" i="14"/>
  <c r="AA2744" i="14"/>
  <c r="AA2745" i="14"/>
  <c r="AA2746" i="14"/>
  <c r="AA2747" i="14"/>
  <c r="AA2748" i="14"/>
  <c r="AA2749" i="14"/>
  <c r="AA2750" i="14"/>
  <c r="AA2751" i="14"/>
  <c r="AA2752" i="14"/>
  <c r="AA2753" i="14"/>
  <c r="AA2754" i="14"/>
  <c r="AA2755" i="14"/>
  <c r="AA2756" i="14"/>
  <c r="AA2757" i="14"/>
  <c r="AA2758" i="14"/>
  <c r="AA2759" i="14"/>
  <c r="AA2760" i="14"/>
  <c r="AA2761" i="14"/>
  <c r="AA2762" i="14"/>
  <c r="AA2763" i="14"/>
  <c r="AA2764" i="14"/>
  <c r="AA2765" i="14"/>
  <c r="AA2766" i="14"/>
  <c r="AA2767" i="14"/>
  <c r="AA2768" i="14"/>
  <c r="AA2769" i="14"/>
  <c r="AA2770" i="14"/>
  <c r="AA2771" i="14"/>
  <c r="AA2772" i="14"/>
  <c r="AA2773" i="14"/>
  <c r="AA2774" i="14"/>
  <c r="AA2775" i="14"/>
  <c r="AA2776" i="14"/>
  <c r="AA2777" i="14"/>
  <c r="AA2778" i="14"/>
  <c r="AA2779" i="14"/>
  <c r="AA2780" i="14"/>
  <c r="AA2781" i="14"/>
  <c r="AA2782" i="14"/>
  <c r="AA2783" i="14"/>
  <c r="AA2784" i="14"/>
  <c r="AA2785" i="14"/>
  <c r="AA2786" i="14"/>
  <c r="AA2787" i="14"/>
  <c r="AA2788" i="14"/>
  <c r="AA2789" i="14"/>
  <c r="AA2790" i="14"/>
  <c r="AA2791" i="14"/>
  <c r="AA2792" i="14"/>
  <c r="AA2793" i="14"/>
  <c r="AA2794" i="14"/>
  <c r="AA2795" i="14"/>
  <c r="AA2796" i="14"/>
  <c r="AA2797" i="14"/>
  <c r="AA2798" i="14"/>
  <c r="AA2799" i="14"/>
  <c r="AA2800" i="14"/>
  <c r="AA2801" i="14"/>
  <c r="AA2802" i="14"/>
  <c r="AA2803" i="14"/>
  <c r="AA2804" i="14"/>
  <c r="AA2805" i="14"/>
  <c r="AA2806" i="14"/>
  <c r="AA2807" i="14"/>
  <c r="AA2808" i="14"/>
  <c r="AA2809" i="14"/>
  <c r="AA2810" i="14"/>
  <c r="AA2811" i="14"/>
  <c r="AA2812" i="14"/>
  <c r="AA2813" i="14"/>
  <c r="AA2814" i="14"/>
  <c r="AA2815" i="14"/>
  <c r="AA2816" i="14"/>
  <c r="AA2817" i="14"/>
  <c r="AA2818" i="14"/>
  <c r="AA2819" i="14"/>
  <c r="AA2820" i="14"/>
  <c r="AA2821" i="14"/>
  <c r="AA2822" i="14"/>
  <c r="AA2823" i="14"/>
  <c r="AA2824" i="14"/>
  <c r="AA2825" i="14"/>
  <c r="AA2826" i="14"/>
  <c r="AA2827" i="14"/>
  <c r="AA2828" i="14"/>
  <c r="AA2829" i="14"/>
  <c r="AA2830" i="14"/>
  <c r="AA2831" i="14"/>
  <c r="AA2832" i="14"/>
  <c r="AA2833" i="14"/>
  <c r="AA2834" i="14"/>
  <c r="AA2835" i="14"/>
  <c r="AA2836" i="14"/>
  <c r="AA2837" i="14"/>
  <c r="AA2838" i="14"/>
  <c r="AA2839" i="14"/>
  <c r="AA2840" i="14"/>
  <c r="AA2841" i="14"/>
  <c r="AA2842" i="14"/>
  <c r="AA2843" i="14"/>
  <c r="AA2844" i="14"/>
  <c r="AA2845" i="14"/>
  <c r="AA2846" i="14"/>
  <c r="AA2847" i="14"/>
  <c r="AA2848" i="14"/>
  <c r="AA2849" i="14"/>
  <c r="AA2850" i="14"/>
  <c r="AA2851" i="14"/>
  <c r="AA2852" i="14"/>
  <c r="AA2853" i="14"/>
  <c r="AA2854" i="14"/>
  <c r="AA2855" i="14"/>
  <c r="AA2856" i="14"/>
  <c r="AA2857" i="14"/>
  <c r="AA2858" i="14"/>
  <c r="AA2859" i="14"/>
  <c r="AA2860" i="14"/>
  <c r="AA2861" i="14"/>
  <c r="AA2862" i="14"/>
  <c r="AA2863" i="14"/>
  <c r="AA2864" i="14"/>
  <c r="AA2865" i="14"/>
  <c r="AA2866" i="14"/>
  <c r="AA2867" i="14"/>
  <c r="AA2868" i="14"/>
  <c r="AA2869" i="14"/>
  <c r="AA2870" i="14"/>
  <c r="AA2871" i="14"/>
  <c r="AA2872" i="14"/>
  <c r="AA2873" i="14"/>
  <c r="AA2874" i="14"/>
  <c r="AA2875" i="14"/>
  <c r="AA2876" i="14"/>
  <c r="AA2877" i="14"/>
  <c r="AA2878" i="14"/>
  <c r="AA2879" i="14"/>
  <c r="AA2880" i="14"/>
  <c r="AA2881" i="14"/>
  <c r="AA2882" i="14"/>
  <c r="AA2883" i="14"/>
  <c r="AA2884" i="14"/>
  <c r="AA2885" i="14"/>
  <c r="AA2886" i="14"/>
  <c r="AA2887" i="14"/>
  <c r="AA2888" i="14"/>
  <c r="AA2889" i="14"/>
  <c r="AA2890" i="14"/>
  <c r="AA2891" i="14"/>
  <c r="AA2892" i="14"/>
  <c r="AA2893" i="14"/>
  <c r="AA2894" i="14"/>
  <c r="AA2895" i="14"/>
  <c r="AA2896" i="14"/>
  <c r="AA2897" i="14"/>
  <c r="AA2898" i="14"/>
  <c r="AA2899" i="14"/>
  <c r="AA2900" i="14"/>
  <c r="AA2901" i="14"/>
  <c r="AA2902" i="14"/>
  <c r="AA2903" i="14"/>
  <c r="AA2904" i="14"/>
  <c r="AA2905" i="14"/>
  <c r="AA2906" i="14"/>
  <c r="AA2907" i="14"/>
  <c r="AA2908" i="14"/>
  <c r="AA2909" i="14"/>
  <c r="AA2910" i="14"/>
  <c r="AA2911" i="14"/>
  <c r="AA2912" i="14"/>
  <c r="AA2913" i="14"/>
  <c r="AA2914" i="14"/>
  <c r="AA2915" i="14"/>
  <c r="AA2916" i="14"/>
  <c r="AA2917" i="14"/>
  <c r="AA2918" i="14"/>
  <c r="AA2919" i="14"/>
  <c r="AA2920" i="14"/>
  <c r="AA2921" i="14"/>
  <c r="AA2922" i="14"/>
  <c r="AA2923" i="14"/>
  <c r="AA2924" i="14"/>
  <c r="AA2925" i="14"/>
  <c r="AA2926" i="14"/>
  <c r="AA2927" i="14"/>
  <c r="AA2928" i="14"/>
  <c r="AA2929" i="14"/>
  <c r="AA2930" i="14"/>
  <c r="AA2931" i="14"/>
  <c r="AA2932" i="14"/>
  <c r="AA2933" i="14"/>
  <c r="AA2934" i="14"/>
  <c r="AA2935" i="14"/>
  <c r="AA2936" i="14"/>
  <c r="AA2937" i="14"/>
  <c r="AA2938" i="14"/>
  <c r="AA2939" i="14"/>
  <c r="AA2940" i="14"/>
  <c r="AA2941" i="14"/>
  <c r="AA2942" i="14"/>
  <c r="AA2943" i="14"/>
  <c r="AA2944" i="14"/>
  <c r="AA2945" i="14"/>
  <c r="AA2946" i="14"/>
  <c r="AA2947" i="14"/>
  <c r="AA2948" i="14"/>
  <c r="AA2949" i="14"/>
  <c r="AA2950" i="14"/>
  <c r="AA2951" i="14"/>
  <c r="AA2952" i="14"/>
  <c r="AA2953" i="14"/>
  <c r="AA2954" i="14"/>
  <c r="AA2955" i="14"/>
  <c r="AA2956" i="14"/>
  <c r="AA2957" i="14"/>
  <c r="AA2958" i="14"/>
  <c r="AA2959" i="14"/>
  <c r="AA2960" i="14"/>
  <c r="AA2961" i="14"/>
  <c r="AA2962" i="14"/>
  <c r="AA2963" i="14"/>
  <c r="AA2964" i="14"/>
  <c r="AA2965" i="14"/>
  <c r="AA2966" i="14"/>
  <c r="AA2967" i="14"/>
  <c r="AA2968" i="14"/>
  <c r="AA2969" i="14"/>
  <c r="AA2970" i="14"/>
  <c r="AA2971" i="14"/>
  <c r="AA2972" i="14"/>
  <c r="AA2973" i="14"/>
  <c r="AA2974" i="14"/>
  <c r="AA2975" i="14"/>
  <c r="AA2976" i="14"/>
  <c r="AA2977" i="14"/>
  <c r="AA2978" i="14"/>
  <c r="AA2979" i="14"/>
  <c r="AA2980" i="14"/>
  <c r="AA2981" i="14"/>
  <c r="AA2982" i="14"/>
  <c r="AA2983" i="14"/>
  <c r="AA2984" i="14"/>
  <c r="AA2985" i="14"/>
  <c r="AA2986" i="14"/>
  <c r="AA2987" i="14"/>
  <c r="AA2988" i="14"/>
  <c r="AA2989" i="14"/>
  <c r="AA2990" i="14"/>
  <c r="AA2991" i="14"/>
  <c r="AA2992" i="14"/>
  <c r="AA2993" i="14"/>
  <c r="AA2994" i="14"/>
  <c r="AA2995" i="14"/>
  <c r="AA2996" i="14"/>
  <c r="AA2997" i="14"/>
  <c r="AA2998" i="14"/>
  <c r="AA2999" i="14"/>
  <c r="AA3000" i="14"/>
  <c r="AA3001" i="14"/>
  <c r="AA3002" i="14"/>
  <c r="AA3003" i="14"/>
  <c r="AA3004" i="14"/>
  <c r="AA3005" i="14"/>
  <c r="AA3006" i="14"/>
  <c r="AA3007" i="14"/>
  <c r="AA3008" i="14"/>
  <c r="AA3009" i="14"/>
  <c r="AA3010" i="14"/>
  <c r="AA3011" i="14"/>
  <c r="AA3012" i="14"/>
  <c r="AA3013" i="14"/>
  <c r="AA3014" i="14"/>
  <c r="AA3015" i="14"/>
  <c r="AA3016" i="14"/>
  <c r="AA3017" i="14"/>
  <c r="AA3018" i="14"/>
  <c r="AA3019" i="14"/>
  <c r="AA3020" i="14"/>
  <c r="AA3021" i="14"/>
  <c r="AA3022" i="14"/>
  <c r="AA3023" i="14"/>
  <c r="AA3024" i="14"/>
  <c r="AA3025" i="14"/>
  <c r="AA3026" i="14"/>
  <c r="AA3027" i="14"/>
  <c r="AA3028" i="14"/>
  <c r="AA3029" i="14"/>
  <c r="AA3030" i="14"/>
  <c r="AA3031" i="14"/>
  <c r="AA3032" i="14"/>
  <c r="AA3033" i="14"/>
  <c r="AA3034" i="14"/>
  <c r="AA3035" i="14"/>
  <c r="AA3036" i="14"/>
  <c r="AA3037" i="14"/>
  <c r="AA3038" i="14"/>
  <c r="AA3039" i="14"/>
  <c r="AA3040" i="14"/>
  <c r="AA3041" i="14"/>
  <c r="AA3042" i="14"/>
  <c r="AA3043" i="14"/>
  <c r="AA3044" i="14"/>
  <c r="AA3045" i="14"/>
  <c r="AA3046" i="14"/>
  <c r="AA3047" i="14"/>
  <c r="AA3048" i="14"/>
  <c r="AA3049" i="14"/>
  <c r="AA3050" i="14"/>
  <c r="AA3051" i="14"/>
  <c r="AA3052" i="14"/>
  <c r="AA3053" i="14"/>
  <c r="AA3054" i="14"/>
  <c r="AA3055" i="14"/>
  <c r="AA3056" i="14"/>
  <c r="AA3057" i="14"/>
  <c r="AA3058" i="14"/>
  <c r="AA3059" i="14"/>
  <c r="AA3060" i="14"/>
  <c r="AA3061" i="14"/>
  <c r="AA3062" i="14"/>
  <c r="AA3063" i="14"/>
  <c r="AA3064" i="14"/>
  <c r="AA3065" i="14"/>
  <c r="AA3066" i="14"/>
  <c r="AA3067" i="14"/>
  <c r="AA3068" i="14"/>
  <c r="AA3069" i="14"/>
  <c r="AA3070" i="14"/>
  <c r="AA3071" i="14"/>
  <c r="AA3072" i="14"/>
  <c r="AA3073" i="14"/>
  <c r="AA3074" i="14"/>
  <c r="AA3075" i="14"/>
  <c r="AA3076" i="14"/>
  <c r="AA3077" i="14"/>
  <c r="AA3078" i="14"/>
  <c r="AA3079" i="14"/>
  <c r="AA3080" i="14"/>
  <c r="AA3081" i="14"/>
  <c r="AA3082" i="14"/>
  <c r="AA3083" i="14"/>
  <c r="AA3084" i="14"/>
  <c r="AA3085" i="14"/>
  <c r="AA3086" i="14"/>
  <c r="AA3087" i="14"/>
  <c r="AA3088" i="14"/>
  <c r="AA3089" i="14"/>
  <c r="AA3090" i="14"/>
  <c r="AA3091" i="14"/>
  <c r="AA3092" i="14"/>
  <c r="AA3093" i="14"/>
  <c r="AA3094" i="14"/>
  <c r="AA3095" i="14"/>
  <c r="AA3096" i="14"/>
  <c r="AA3097" i="14"/>
  <c r="AA3098" i="14"/>
  <c r="AA3099" i="14"/>
  <c r="AA3100" i="14"/>
  <c r="AA3101" i="14"/>
  <c r="AA3102" i="14"/>
  <c r="AA3103" i="14"/>
  <c r="AA3104" i="14"/>
  <c r="AA3105" i="14"/>
  <c r="AA3106" i="14"/>
  <c r="AA3107" i="14"/>
  <c r="AA3108" i="14"/>
  <c r="AA3109" i="14"/>
  <c r="AA3110" i="14"/>
  <c r="AA3111" i="14"/>
  <c r="AA3112" i="14"/>
  <c r="AA3113" i="14"/>
  <c r="AA3114" i="14"/>
  <c r="AA3115" i="14"/>
  <c r="AA3116" i="14"/>
  <c r="AA3117" i="14"/>
  <c r="AA3118" i="14"/>
  <c r="AA3119" i="14"/>
  <c r="AA3120" i="14"/>
  <c r="AA3121" i="14"/>
  <c r="AA3122" i="14"/>
  <c r="AA3123" i="14"/>
  <c r="AA3124" i="14"/>
  <c r="AA3125" i="14"/>
  <c r="AA3126" i="14"/>
  <c r="AA3127" i="14"/>
  <c r="AA3128" i="14"/>
  <c r="AA3129" i="14"/>
  <c r="AA3130" i="14"/>
  <c r="AA3131" i="14"/>
  <c r="AA3132" i="14"/>
  <c r="AA3133" i="14"/>
  <c r="AA3134" i="14"/>
  <c r="AA3135" i="14"/>
  <c r="AA3136" i="14"/>
  <c r="AA3137" i="14"/>
  <c r="AA3138" i="14"/>
  <c r="AA3139" i="14"/>
  <c r="AA3140" i="14"/>
  <c r="AA3141" i="14"/>
  <c r="AA3142" i="14"/>
  <c r="AA3143" i="14"/>
  <c r="AA3144" i="14"/>
  <c r="AA3145" i="14"/>
  <c r="AA3146" i="14"/>
  <c r="AA3147" i="14"/>
  <c r="AA3148" i="14"/>
  <c r="AA3149" i="14"/>
  <c r="AA3150" i="14"/>
  <c r="AA3151" i="14"/>
  <c r="AA3152" i="14"/>
  <c r="AA3153" i="14"/>
  <c r="AA3154" i="14"/>
  <c r="AA3155" i="14"/>
  <c r="AA3156" i="14"/>
  <c r="AA3157" i="14"/>
  <c r="AA3158" i="14"/>
  <c r="AA3159" i="14"/>
  <c r="AA3160" i="14"/>
  <c r="AA3161" i="14"/>
  <c r="AA3162" i="14"/>
  <c r="AA3163" i="14"/>
  <c r="AA3164" i="14"/>
  <c r="AA3165" i="14"/>
  <c r="AA3166" i="14"/>
  <c r="AA3167" i="14"/>
  <c r="AA3168" i="14"/>
  <c r="AA3169" i="14"/>
  <c r="AA3170" i="14"/>
  <c r="AA3171" i="14"/>
  <c r="AA3172" i="14"/>
  <c r="AA3173" i="14"/>
  <c r="AA3174" i="14"/>
  <c r="AA3175" i="14"/>
  <c r="AA3176" i="14"/>
  <c r="AA3177" i="14"/>
  <c r="AA3178" i="14"/>
  <c r="AA3179" i="14"/>
  <c r="AA3180" i="14"/>
  <c r="AA3181" i="14"/>
  <c r="AA3182" i="14"/>
  <c r="AA3183" i="14"/>
  <c r="AA3184" i="14"/>
  <c r="AA3185" i="14"/>
  <c r="AA3186" i="14"/>
  <c r="AA3187" i="14"/>
  <c r="AA3188" i="14"/>
  <c r="AA3189" i="14"/>
  <c r="AA3190" i="14"/>
  <c r="AA3191" i="14"/>
  <c r="AA3192" i="14"/>
  <c r="AA3193" i="14"/>
  <c r="AA3194" i="14"/>
  <c r="AA3195" i="14"/>
  <c r="AA3196" i="14"/>
  <c r="AA3197" i="14"/>
  <c r="AA3198" i="14"/>
  <c r="AA3199" i="14"/>
  <c r="AA3200" i="14"/>
  <c r="AA3201" i="14"/>
  <c r="AA3202" i="14"/>
  <c r="AA3203" i="14"/>
  <c r="AA3204" i="14"/>
  <c r="AA3205" i="14"/>
  <c r="AA3206" i="14"/>
  <c r="AA3207" i="14"/>
  <c r="AA3208" i="14"/>
  <c r="AA3209" i="14"/>
  <c r="AA3210" i="14"/>
  <c r="AA3211" i="14"/>
  <c r="AA3212" i="14"/>
  <c r="AA3213" i="14"/>
  <c r="AA3214" i="14"/>
  <c r="AA3215" i="14"/>
  <c r="AA3216" i="14"/>
  <c r="AA3217" i="14"/>
  <c r="AA3218" i="14"/>
  <c r="AA3219" i="14"/>
  <c r="AA3220" i="14"/>
  <c r="AA3221" i="14"/>
  <c r="AA3222" i="14"/>
  <c r="AA3223" i="14"/>
  <c r="AA3224" i="14"/>
  <c r="AA3225" i="14"/>
  <c r="AA3226" i="14"/>
  <c r="AA3227" i="14"/>
  <c r="AA3228" i="14"/>
  <c r="AA3229" i="14"/>
  <c r="AA3230" i="14"/>
  <c r="AA3231" i="14"/>
  <c r="AA3232" i="14"/>
  <c r="AA3233" i="14"/>
  <c r="AA3234" i="14"/>
  <c r="AA3235" i="14"/>
  <c r="AA3236" i="14"/>
  <c r="AA3237" i="14"/>
  <c r="AA3238" i="14"/>
  <c r="AA3239" i="14"/>
  <c r="AA3240" i="14"/>
  <c r="AA3241" i="14"/>
  <c r="AA3242" i="14"/>
  <c r="AA3243" i="14"/>
  <c r="AA3244" i="14"/>
  <c r="AA3245" i="14"/>
  <c r="AA3246" i="14"/>
  <c r="AA3247" i="14"/>
  <c r="AA3248" i="14"/>
  <c r="AA3249" i="14"/>
  <c r="AA3250" i="14"/>
  <c r="AA3251" i="14"/>
  <c r="AA3252" i="14"/>
  <c r="AA3253" i="14"/>
  <c r="AA3254" i="14"/>
  <c r="AA3255" i="14"/>
  <c r="AA3256" i="14"/>
  <c r="AA3257" i="14"/>
  <c r="AA3258" i="14"/>
  <c r="AA3259" i="14"/>
  <c r="AA3260" i="14"/>
  <c r="AA3261" i="14"/>
  <c r="AA3262" i="14"/>
  <c r="AA3263" i="14"/>
  <c r="AA3264" i="14"/>
  <c r="AA3265" i="14"/>
  <c r="AA3266" i="14"/>
  <c r="AA3267" i="14"/>
  <c r="AA3268" i="14"/>
  <c r="AA3269" i="14"/>
  <c r="AA3270" i="14"/>
  <c r="AA3271" i="14"/>
  <c r="AA3272" i="14"/>
  <c r="AA3273" i="14"/>
  <c r="AA3274" i="14"/>
  <c r="AA3275" i="14"/>
  <c r="AA3276" i="14"/>
  <c r="AA3277" i="14"/>
  <c r="AA3278" i="14"/>
  <c r="AA3279" i="14"/>
  <c r="AA3280" i="14"/>
  <c r="AA3281" i="14"/>
  <c r="AA3282" i="14"/>
  <c r="AA3283" i="14"/>
  <c r="AA3284" i="14"/>
  <c r="AA3285" i="14"/>
  <c r="AA3286" i="14"/>
  <c r="AA3287" i="14"/>
  <c r="AA3288" i="14"/>
  <c r="AA3289" i="14"/>
  <c r="AA3290" i="14"/>
  <c r="AA3291" i="14"/>
  <c r="AA3292" i="14"/>
  <c r="AA3293" i="14"/>
  <c r="AA3294" i="14"/>
  <c r="AA3295" i="14"/>
  <c r="AA3296" i="14"/>
  <c r="AA3297" i="14"/>
  <c r="AA3298" i="14"/>
  <c r="AA3299" i="14"/>
  <c r="AA3300" i="14"/>
  <c r="AA3301" i="14"/>
  <c r="AA3302" i="14"/>
  <c r="AA3303" i="14"/>
  <c r="AA3304" i="14"/>
  <c r="AA3305" i="14"/>
  <c r="AA3306" i="14"/>
  <c r="AA3307" i="14"/>
  <c r="AA3308" i="14"/>
  <c r="AA3309" i="14"/>
  <c r="AA3310" i="14"/>
  <c r="AA3311" i="14"/>
  <c r="AA3312" i="14"/>
  <c r="AA3313" i="14"/>
  <c r="AA3314" i="14"/>
  <c r="AA3315" i="14"/>
  <c r="AA3316" i="14"/>
  <c r="AA3317" i="14"/>
  <c r="AA3318" i="14"/>
  <c r="AA3319" i="14"/>
  <c r="AA3320" i="14"/>
  <c r="AA3321" i="14"/>
  <c r="AA3322" i="14"/>
  <c r="AA3323" i="14"/>
  <c r="AA3324" i="14"/>
  <c r="AA3325" i="14"/>
  <c r="AA3326" i="14"/>
  <c r="AA3327" i="14"/>
  <c r="AA3328" i="14"/>
  <c r="AA3329" i="14"/>
  <c r="AA3330" i="14"/>
  <c r="AA3331" i="14"/>
  <c r="AA3332" i="14"/>
  <c r="AA3333" i="14"/>
  <c r="AA3334" i="14"/>
  <c r="AA3335" i="14"/>
  <c r="AA3336" i="14"/>
  <c r="AA3337" i="14"/>
  <c r="AA3338" i="14"/>
  <c r="AA3339" i="14"/>
  <c r="AA3340" i="14"/>
  <c r="AA3341" i="14"/>
  <c r="AA3342" i="14"/>
  <c r="AA3343" i="14"/>
  <c r="AA3344" i="14"/>
  <c r="AA3345" i="14"/>
  <c r="AA3346" i="14"/>
  <c r="AA3347" i="14"/>
  <c r="AA3348" i="14"/>
  <c r="AA3349" i="14"/>
  <c r="AA3350" i="14"/>
  <c r="AA3351" i="14"/>
  <c r="AA3352" i="14"/>
  <c r="AA3353" i="14"/>
  <c r="AA3354" i="14"/>
  <c r="AA3355" i="14"/>
  <c r="AA3356" i="14"/>
  <c r="AA3357" i="14"/>
  <c r="AA3358" i="14"/>
  <c r="AA3359" i="14"/>
  <c r="AA3360" i="14"/>
  <c r="AA3361" i="14"/>
  <c r="AA3362" i="14"/>
  <c r="AA3363" i="14"/>
  <c r="AA3364" i="14"/>
  <c r="AA3365" i="14"/>
  <c r="AA3366" i="14"/>
  <c r="AA3367" i="14"/>
  <c r="AA3368" i="14"/>
  <c r="AA3369" i="14"/>
  <c r="AA3370" i="14"/>
  <c r="AA3371" i="14"/>
  <c r="AA3372" i="14"/>
  <c r="AA3373" i="14"/>
  <c r="AA3374" i="14"/>
  <c r="AA3375" i="14"/>
  <c r="AA3376" i="14"/>
  <c r="AA3377" i="14"/>
  <c r="AA3378" i="14"/>
  <c r="AA3379" i="14"/>
  <c r="AA3380" i="14"/>
  <c r="AA3381" i="14"/>
  <c r="AA3382" i="14"/>
  <c r="AA3383" i="14"/>
  <c r="AA3384" i="14"/>
  <c r="AA3385" i="14"/>
  <c r="AA3386" i="14"/>
  <c r="AA3387" i="14"/>
  <c r="AA3388" i="14"/>
  <c r="AA3389" i="14"/>
  <c r="AA3390" i="14"/>
  <c r="AA3391" i="14"/>
  <c r="AA3392" i="14"/>
  <c r="AA3393" i="14"/>
  <c r="AA3394" i="14"/>
  <c r="AA3395" i="14"/>
  <c r="AA3396" i="14"/>
  <c r="AA3397" i="14"/>
  <c r="AA3398" i="14"/>
  <c r="AA3399" i="14"/>
  <c r="AA3400" i="14"/>
  <c r="AA3401" i="14"/>
  <c r="AA3402" i="14"/>
  <c r="AA3403" i="14"/>
  <c r="AA3404" i="14"/>
  <c r="AA3405" i="14"/>
  <c r="AA3406" i="14"/>
  <c r="AA3407" i="14"/>
  <c r="AA3408" i="14"/>
  <c r="AA3409" i="14"/>
  <c r="AA3410" i="14"/>
  <c r="AA3411" i="14"/>
  <c r="AA3412" i="14"/>
  <c r="AA3413" i="14"/>
  <c r="AA3414" i="14"/>
  <c r="AA3415" i="14"/>
  <c r="AA3416" i="14"/>
  <c r="AA3417" i="14"/>
  <c r="AA3418" i="14"/>
  <c r="AA3419" i="14"/>
  <c r="AA3420" i="14"/>
  <c r="AA3421" i="14"/>
  <c r="AA3422" i="14"/>
  <c r="AA3423" i="14"/>
  <c r="AA3424" i="14"/>
  <c r="AA3425" i="14"/>
  <c r="AA3426" i="14"/>
  <c r="AA3427" i="14"/>
  <c r="AA3428" i="14"/>
  <c r="AA3429" i="14"/>
  <c r="AA3430" i="14"/>
  <c r="AA3431" i="14"/>
  <c r="AA3432" i="14"/>
  <c r="AA3433" i="14"/>
  <c r="AA3434" i="14"/>
  <c r="AA3435" i="14"/>
  <c r="AA3436" i="14"/>
  <c r="AA3437" i="14"/>
  <c r="AA3438" i="14"/>
  <c r="AA3439" i="14"/>
  <c r="AA3440" i="14"/>
  <c r="AA3441" i="14"/>
  <c r="AA3442" i="14"/>
  <c r="AA3443" i="14"/>
  <c r="AA3444" i="14"/>
  <c r="AA3445" i="14"/>
  <c r="AA3446" i="14"/>
  <c r="AA3447" i="14"/>
  <c r="AA3448" i="14"/>
  <c r="AA3449" i="14"/>
  <c r="AA3450" i="14"/>
  <c r="AA3451" i="14"/>
  <c r="AA3452" i="14"/>
  <c r="AA3453" i="14"/>
  <c r="AA3454" i="14"/>
  <c r="AA3455" i="14"/>
  <c r="AA3456" i="14"/>
  <c r="AA3457" i="14"/>
  <c r="AA3458" i="14"/>
  <c r="AA3459" i="14"/>
  <c r="AA3460" i="14"/>
  <c r="AA3461" i="14"/>
  <c r="AA3462" i="14"/>
  <c r="AA3463" i="14"/>
  <c r="AA3464" i="14"/>
  <c r="AA3465" i="14"/>
  <c r="AA3466" i="14"/>
  <c r="AA3467" i="14"/>
  <c r="AA3468" i="14"/>
  <c r="AA3469" i="14"/>
  <c r="AA3470" i="14"/>
  <c r="AA3471" i="14"/>
  <c r="AA3472" i="14"/>
  <c r="AA3473" i="14"/>
  <c r="AA3474" i="14"/>
  <c r="AA3475" i="14"/>
  <c r="AA3476" i="14"/>
  <c r="AA3477" i="14"/>
  <c r="AA3478" i="14"/>
  <c r="AA3479" i="14"/>
  <c r="AA3480" i="14"/>
  <c r="AA3481" i="14"/>
  <c r="AA3482" i="14"/>
  <c r="AA3483" i="14"/>
  <c r="AA3484" i="14"/>
  <c r="AA3485" i="14"/>
  <c r="AA3486" i="14"/>
  <c r="AA3487" i="14"/>
  <c r="AA3488" i="14"/>
  <c r="AA3489" i="14"/>
  <c r="AA3490" i="14"/>
  <c r="AA3491" i="14"/>
  <c r="AA3492" i="14"/>
  <c r="AA3493" i="14"/>
  <c r="AA3494" i="14"/>
  <c r="AA3495" i="14"/>
  <c r="AA3496" i="14"/>
  <c r="AA3497" i="14"/>
  <c r="AA3498" i="14"/>
  <c r="AA3499" i="14"/>
  <c r="AA3500" i="14"/>
  <c r="AA3501" i="14"/>
  <c r="AA3502" i="14"/>
  <c r="AA3503" i="14"/>
  <c r="AA3504" i="14"/>
  <c r="AA3505" i="14"/>
  <c r="AA3506" i="14"/>
  <c r="AA3507" i="14"/>
  <c r="AA3508" i="14"/>
  <c r="AA3509" i="14"/>
  <c r="AA3510" i="14"/>
  <c r="AA3511" i="14"/>
  <c r="AA3512" i="14"/>
  <c r="AA3513" i="14"/>
  <c r="AA3514" i="14"/>
  <c r="AA3515" i="14"/>
  <c r="AA3516" i="14"/>
  <c r="AA3517" i="14"/>
  <c r="AA3518" i="14"/>
  <c r="AA3519" i="14"/>
  <c r="AA3520" i="14"/>
  <c r="AA3521" i="14"/>
  <c r="AA3522" i="14"/>
  <c r="AA3523" i="14"/>
  <c r="AA3524" i="14"/>
  <c r="AA3525" i="14"/>
  <c r="AA3526" i="14"/>
  <c r="AA3527" i="14"/>
  <c r="AA3528" i="14"/>
  <c r="AA3529" i="14"/>
  <c r="AA3530" i="14"/>
  <c r="AA3531" i="14"/>
  <c r="AA3532" i="14"/>
  <c r="AA3533" i="14"/>
  <c r="AA3534" i="14"/>
  <c r="AA3535" i="14"/>
  <c r="AA3536" i="14"/>
  <c r="AA3537" i="14"/>
  <c r="AA3538" i="14"/>
  <c r="AA3539" i="14"/>
  <c r="AA3540" i="14"/>
  <c r="AA3541" i="14"/>
  <c r="AA3542" i="14"/>
  <c r="AA3543" i="14"/>
  <c r="AA3544" i="14"/>
  <c r="AA3545" i="14"/>
  <c r="AA3546" i="14"/>
  <c r="AA3547" i="14"/>
  <c r="AA3548" i="14"/>
  <c r="AA3549" i="14"/>
  <c r="AA3550" i="14"/>
  <c r="AA3551" i="14"/>
  <c r="AA3552" i="14"/>
  <c r="AA3553" i="14"/>
  <c r="AA3554" i="14"/>
  <c r="AA3555" i="14"/>
  <c r="AA3556" i="14"/>
  <c r="AA3557" i="14"/>
  <c r="AA3558" i="14"/>
  <c r="AA3559" i="14"/>
  <c r="AA3560" i="14"/>
  <c r="AA3561" i="14"/>
  <c r="AA3562" i="14"/>
  <c r="AA3563" i="14"/>
  <c r="AA3564" i="14"/>
  <c r="AA3565" i="14"/>
  <c r="AA3566" i="14"/>
  <c r="AA3567" i="14"/>
  <c r="AA3568" i="14"/>
  <c r="AA3569" i="14"/>
  <c r="AA3570" i="14"/>
  <c r="AA3571" i="14"/>
  <c r="AA3572" i="14"/>
  <c r="AA3573" i="14"/>
  <c r="AA3574" i="14"/>
  <c r="AA3575" i="14"/>
  <c r="AA3576" i="14"/>
  <c r="AA3577" i="14"/>
  <c r="AA3578" i="14"/>
  <c r="AA3579" i="14"/>
  <c r="AA3580" i="14"/>
  <c r="AA3581" i="14"/>
  <c r="AA3582" i="14"/>
  <c r="AA3583" i="14"/>
  <c r="AA3584" i="14"/>
  <c r="AA3585" i="14"/>
  <c r="AA3586" i="14"/>
  <c r="AA3587" i="14"/>
  <c r="AA3588" i="14"/>
  <c r="AA3589" i="14"/>
  <c r="AA3590" i="14"/>
  <c r="AA3591" i="14"/>
  <c r="AA3592" i="14"/>
  <c r="AA3593" i="14"/>
  <c r="AA3594" i="14"/>
  <c r="AA3595" i="14"/>
  <c r="AA3596" i="14"/>
  <c r="AA3597" i="14"/>
  <c r="AA3598" i="14"/>
  <c r="AA3599" i="14"/>
  <c r="AA3600" i="14"/>
  <c r="AA3601" i="14"/>
  <c r="AA3602" i="14"/>
  <c r="AA3603" i="14"/>
  <c r="AA3604" i="14"/>
  <c r="AA3605" i="14"/>
  <c r="AA3606" i="14"/>
  <c r="AA3607" i="14"/>
  <c r="AA3608" i="14"/>
  <c r="AA3609" i="14"/>
  <c r="AA3610" i="14"/>
  <c r="AA3611" i="14"/>
  <c r="AA3612" i="14"/>
  <c r="AA3613" i="14"/>
  <c r="AA3614" i="14"/>
  <c r="AA3615" i="14"/>
  <c r="AA3616" i="14"/>
  <c r="AA3617" i="14"/>
  <c r="AA3618" i="14"/>
  <c r="AA3619" i="14"/>
  <c r="AA3620" i="14"/>
  <c r="AA3621" i="14"/>
  <c r="AA3622" i="14"/>
  <c r="AA3623" i="14"/>
  <c r="AA3624" i="14"/>
  <c r="AA3625" i="14"/>
  <c r="AA3626" i="14"/>
  <c r="AA3627" i="14"/>
  <c r="AA3628" i="14"/>
  <c r="AA3629" i="14"/>
  <c r="AA3630" i="14"/>
  <c r="AA3631" i="14"/>
  <c r="AA3632" i="14"/>
  <c r="AA3633" i="14"/>
  <c r="AA3634" i="14"/>
  <c r="AA3635" i="14"/>
  <c r="AA3636" i="14"/>
  <c r="AA3637" i="14"/>
  <c r="AA3638" i="14"/>
  <c r="AA3639" i="14"/>
  <c r="AA3640" i="14"/>
  <c r="AA3641" i="14"/>
  <c r="AA3642" i="14"/>
  <c r="AA3643" i="14"/>
  <c r="AA3644" i="14"/>
  <c r="AA3645" i="14"/>
  <c r="AA3646" i="14"/>
  <c r="AA3647" i="14"/>
  <c r="AA3648" i="14"/>
  <c r="AA3649" i="14"/>
  <c r="AA3650" i="14"/>
  <c r="AA3651" i="14"/>
  <c r="AA3652" i="14"/>
  <c r="AA3653" i="14"/>
  <c r="AA3654" i="14"/>
  <c r="AA3655" i="14"/>
  <c r="AA3656" i="14"/>
  <c r="AA3657" i="14"/>
  <c r="AA3658" i="14"/>
  <c r="AA3659" i="14"/>
  <c r="AA3660" i="14"/>
  <c r="AA3661" i="14"/>
  <c r="AA3662" i="14"/>
  <c r="AA3663" i="14"/>
  <c r="AA3664" i="14"/>
  <c r="AA3665" i="14"/>
  <c r="AA3666" i="14"/>
  <c r="AA3667" i="14"/>
  <c r="AA3668" i="14"/>
  <c r="AA3669" i="14"/>
  <c r="AA3670" i="14"/>
  <c r="AA3671" i="14"/>
  <c r="AA3672" i="14"/>
  <c r="AA3673" i="14"/>
  <c r="AA3674" i="14"/>
  <c r="AA3675" i="14"/>
  <c r="AA3676" i="14"/>
  <c r="AA3677" i="14"/>
  <c r="AA3678" i="14"/>
  <c r="AA3679" i="14"/>
  <c r="AA3680" i="14"/>
  <c r="AA3681" i="14"/>
  <c r="AA3682" i="14"/>
  <c r="AA3683" i="14"/>
  <c r="AA3684" i="14"/>
  <c r="AA3685" i="14"/>
  <c r="AA3686" i="14"/>
  <c r="AA3687" i="14"/>
  <c r="AA3688" i="14"/>
  <c r="AA3689" i="14"/>
  <c r="AA3690" i="14"/>
  <c r="AA3691" i="14"/>
  <c r="AA3692" i="14"/>
  <c r="AA3693" i="14"/>
  <c r="AA3694" i="14"/>
  <c r="AA3695" i="14"/>
  <c r="AA3696" i="14"/>
  <c r="AA3697" i="14"/>
  <c r="AA3698" i="14"/>
  <c r="AA3699" i="14"/>
  <c r="AA3700" i="14"/>
  <c r="AA3701" i="14"/>
  <c r="AA3702" i="14"/>
  <c r="AA3703" i="14"/>
  <c r="AA3704" i="14"/>
  <c r="AA3705" i="14"/>
  <c r="AA3706" i="14"/>
  <c r="AA3707" i="14"/>
  <c r="AA3708" i="14"/>
  <c r="AA3709" i="14"/>
  <c r="AA3710" i="14"/>
  <c r="AA3711" i="14"/>
  <c r="AA3712" i="14"/>
  <c r="AA3713" i="14"/>
  <c r="AA3714" i="14"/>
  <c r="AA3715" i="14"/>
  <c r="AA3716" i="14"/>
  <c r="AA3717" i="14"/>
  <c r="AA3718" i="14"/>
  <c r="AA3719" i="14"/>
  <c r="AA3720" i="14"/>
  <c r="AA3721" i="14"/>
  <c r="AA3722" i="14"/>
  <c r="AA3723" i="14"/>
  <c r="AA3724" i="14"/>
  <c r="AA3725" i="14"/>
  <c r="AA3726" i="14"/>
  <c r="AA3727" i="14"/>
  <c r="AA3728" i="14"/>
  <c r="AA3729" i="14"/>
  <c r="AA3730" i="14"/>
  <c r="AA3731" i="14"/>
  <c r="AA3732" i="14"/>
  <c r="AA3733" i="14"/>
  <c r="AA3734" i="14"/>
  <c r="AA3735" i="14"/>
  <c r="AA3736" i="14"/>
  <c r="AA3737" i="14"/>
  <c r="AA3738" i="14"/>
  <c r="AA3739" i="14"/>
  <c r="AA3740" i="14"/>
  <c r="AA3741" i="14"/>
  <c r="AA3742" i="14"/>
  <c r="AA3743" i="14"/>
  <c r="AA3744" i="14"/>
  <c r="AA3745" i="14"/>
  <c r="AA3746" i="14"/>
  <c r="AA3747" i="14"/>
  <c r="AA3748" i="14"/>
  <c r="AA3749" i="14"/>
  <c r="AA3750" i="14"/>
  <c r="AA3751" i="14"/>
  <c r="AA3752" i="14"/>
  <c r="AA3753" i="14"/>
  <c r="AA3754" i="14"/>
  <c r="AA3755" i="14"/>
  <c r="AA3756" i="14"/>
  <c r="AA3757" i="14"/>
  <c r="AA3758" i="14"/>
  <c r="AA3759" i="14"/>
  <c r="AA3760" i="14"/>
  <c r="AA3761" i="14"/>
  <c r="AA3762" i="14"/>
  <c r="AA3763" i="14"/>
  <c r="AA3764" i="14"/>
  <c r="AA3765" i="14"/>
  <c r="AA3766" i="14"/>
  <c r="AA3767" i="14"/>
  <c r="AA3768" i="14"/>
  <c r="AA3769" i="14"/>
  <c r="AA3770" i="14"/>
  <c r="AA3771" i="14"/>
  <c r="AA3772" i="14"/>
  <c r="AA3773" i="14"/>
  <c r="AA3774" i="14"/>
  <c r="AA3775" i="14"/>
  <c r="AA3776" i="14"/>
  <c r="AA3777" i="14"/>
  <c r="AA3778" i="14"/>
  <c r="AA3779" i="14"/>
  <c r="AA3780" i="14"/>
  <c r="AA3781" i="14"/>
  <c r="AA3782" i="14"/>
  <c r="AA3783" i="14"/>
  <c r="AA3784" i="14"/>
  <c r="AA3785" i="14"/>
  <c r="AA3786" i="14"/>
  <c r="AA3787" i="14"/>
  <c r="AA3788" i="14"/>
  <c r="AA3789" i="14"/>
  <c r="AA3790" i="14"/>
  <c r="AA3791" i="14"/>
  <c r="AA3792" i="14"/>
  <c r="AA3793" i="14"/>
  <c r="AA3794" i="14"/>
  <c r="AA3795" i="14"/>
  <c r="AA3796" i="14"/>
  <c r="AA3797" i="14"/>
  <c r="AA3798" i="14"/>
  <c r="AA3799" i="14"/>
  <c r="AA3800" i="14"/>
  <c r="AA3801" i="14"/>
  <c r="AA3802" i="14"/>
  <c r="AA3803" i="14"/>
  <c r="AA3804" i="14"/>
  <c r="AA3805" i="14"/>
  <c r="AA3806" i="14"/>
  <c r="AA3807" i="14"/>
  <c r="AA3808" i="14"/>
  <c r="AA3809" i="14"/>
  <c r="AA3810" i="14"/>
  <c r="AA3811" i="14"/>
  <c r="AA3812" i="14"/>
  <c r="AA3813" i="14"/>
  <c r="AA3814" i="14"/>
  <c r="AA3815" i="14"/>
  <c r="AA3816" i="14"/>
  <c r="AA3817" i="14"/>
  <c r="AA3818" i="14"/>
  <c r="AA3819" i="14"/>
  <c r="AA3820" i="14"/>
  <c r="AA3821" i="14"/>
  <c r="AA3822" i="14"/>
  <c r="AA3823" i="14"/>
  <c r="AA3824" i="14"/>
  <c r="AA3825" i="14"/>
  <c r="AA3826" i="14"/>
  <c r="AA3827" i="14"/>
  <c r="AA3828" i="14"/>
  <c r="AA3829" i="14"/>
  <c r="AA3830" i="14"/>
  <c r="AA3831" i="14"/>
  <c r="AA3832" i="14"/>
  <c r="AA3833" i="14"/>
  <c r="AA3834" i="14"/>
  <c r="AA3835" i="14"/>
  <c r="AA3836" i="14"/>
  <c r="AA3837" i="14"/>
  <c r="AA3838" i="14"/>
  <c r="AA3839" i="14"/>
  <c r="AA3840" i="14"/>
  <c r="AA3841" i="14"/>
  <c r="AA3842" i="14"/>
  <c r="AA3843" i="14"/>
  <c r="AA3844" i="14"/>
  <c r="AA3845" i="14"/>
  <c r="AA3846" i="14"/>
  <c r="AA3847" i="14"/>
  <c r="AA3848" i="14"/>
  <c r="AA3849" i="14"/>
  <c r="AA3850" i="14"/>
  <c r="AA3851" i="14"/>
  <c r="AA3852" i="14"/>
  <c r="AA3853" i="14"/>
  <c r="AA3854" i="14"/>
  <c r="AA3855" i="14"/>
  <c r="AA3856" i="14"/>
  <c r="AA3857" i="14"/>
  <c r="AA3858" i="14"/>
  <c r="AA3859" i="14"/>
  <c r="AA3860" i="14"/>
  <c r="AA3861" i="14"/>
  <c r="AA3862" i="14"/>
  <c r="AA3863" i="14"/>
  <c r="AA3864" i="14"/>
  <c r="AA3865" i="14"/>
  <c r="AA3866" i="14"/>
  <c r="AA3867" i="14"/>
  <c r="AA3868" i="14"/>
  <c r="AA3869" i="14"/>
  <c r="AA3870" i="14"/>
  <c r="AA3871" i="14"/>
  <c r="AA3872" i="14"/>
  <c r="AA3873" i="14"/>
  <c r="AA3874" i="14"/>
  <c r="AA3875" i="14"/>
  <c r="AA3876" i="14"/>
  <c r="AA3877" i="14"/>
  <c r="AA3878" i="14"/>
  <c r="AA3879" i="14"/>
  <c r="AA3880" i="14"/>
  <c r="AA3881" i="14"/>
  <c r="AA3882" i="14"/>
  <c r="AA3883" i="14"/>
  <c r="AA3884" i="14"/>
  <c r="AA3885" i="14"/>
  <c r="AA3886" i="14"/>
  <c r="AA3887" i="14"/>
  <c r="AA3888" i="14"/>
  <c r="AA3889" i="14"/>
  <c r="AA3890" i="14"/>
  <c r="AA3891" i="14"/>
  <c r="AA3892" i="14"/>
  <c r="AA3893" i="14"/>
  <c r="AA3894" i="14"/>
  <c r="AA3895" i="14"/>
  <c r="AA3896" i="14"/>
  <c r="AA3897" i="14"/>
  <c r="AA3898" i="14"/>
  <c r="AA3899" i="14"/>
  <c r="AA3900" i="14"/>
  <c r="AA3901" i="14"/>
  <c r="AA3902" i="14"/>
  <c r="AA3903" i="14"/>
  <c r="AA3904" i="14"/>
  <c r="AA3905" i="14"/>
  <c r="AA3906" i="14"/>
  <c r="AA3907" i="14"/>
  <c r="AA3908" i="14"/>
  <c r="AA3909" i="14"/>
  <c r="AA3910" i="14"/>
  <c r="AA3911" i="14"/>
  <c r="AA3912" i="14"/>
  <c r="AA3913" i="14"/>
  <c r="AA3914" i="14"/>
  <c r="AA3915" i="14"/>
  <c r="AA3916" i="14"/>
  <c r="AA3917" i="14"/>
  <c r="AA3918" i="14"/>
  <c r="AA3919" i="14"/>
  <c r="AA3920" i="14"/>
  <c r="AA3921" i="14"/>
  <c r="AA3922" i="14"/>
  <c r="AA3923" i="14"/>
  <c r="AA3924" i="14"/>
  <c r="AA3925" i="14"/>
  <c r="AA3926" i="14"/>
  <c r="AA3927" i="14"/>
  <c r="AA3928" i="14"/>
  <c r="AA3929" i="14"/>
  <c r="AA3930" i="14"/>
  <c r="AA3931" i="14"/>
  <c r="AA3932" i="14"/>
  <c r="AA3933" i="14"/>
  <c r="AA3934" i="14"/>
  <c r="AA3935" i="14"/>
  <c r="AA3936" i="14"/>
  <c r="AA3937" i="14"/>
  <c r="AA3938" i="14"/>
  <c r="AA3939" i="14"/>
  <c r="AA3940" i="14"/>
  <c r="AA3941" i="14"/>
  <c r="AA3942" i="14"/>
  <c r="AA3943" i="14"/>
  <c r="AA3944" i="14"/>
  <c r="AA3945" i="14"/>
  <c r="AA3946" i="14"/>
  <c r="AA3947" i="14"/>
  <c r="AA3948" i="14"/>
  <c r="AA3949" i="14"/>
  <c r="AA3950" i="14"/>
  <c r="AA3951" i="14"/>
  <c r="AA3952" i="14"/>
  <c r="AA3953" i="14"/>
  <c r="AA3954" i="14"/>
  <c r="AA3955" i="14"/>
  <c r="AA3956" i="14"/>
  <c r="AA3957" i="14"/>
  <c r="AA3958" i="14"/>
  <c r="AA3959" i="14"/>
  <c r="AA3960" i="14"/>
  <c r="AA3961" i="14"/>
  <c r="AA3962" i="14"/>
  <c r="AA3963" i="14"/>
  <c r="AA3964" i="14"/>
  <c r="AA3965" i="14"/>
  <c r="AA3966" i="14"/>
  <c r="AA3967" i="14"/>
  <c r="AA3968" i="14"/>
  <c r="AA3969" i="14"/>
  <c r="AA3970" i="14"/>
  <c r="AA3971" i="14"/>
  <c r="AA3972" i="14"/>
  <c r="AA3973" i="14"/>
  <c r="AA3974" i="14"/>
  <c r="AA3975" i="14"/>
  <c r="AA3976" i="14"/>
  <c r="AA3977" i="14"/>
  <c r="AA3978" i="14"/>
  <c r="AA3979" i="14"/>
  <c r="AA3980" i="14"/>
  <c r="AA3981" i="14"/>
  <c r="AA3982" i="14"/>
  <c r="AA3983" i="14"/>
  <c r="AA3984" i="14"/>
  <c r="AA3985" i="14"/>
  <c r="AA3986" i="14"/>
  <c r="AA3987" i="14"/>
  <c r="AA3988" i="14"/>
  <c r="AA3989" i="14"/>
  <c r="AA3990" i="14"/>
  <c r="AA3991" i="14"/>
  <c r="AA3992" i="14"/>
  <c r="AA3993" i="14"/>
  <c r="AA3994" i="14"/>
  <c r="AA3995" i="14"/>
  <c r="AA3996" i="14"/>
  <c r="AA3997" i="14"/>
  <c r="AA3998" i="14"/>
  <c r="AA3999" i="14"/>
  <c r="AA4000" i="14"/>
  <c r="AA4001" i="14"/>
  <c r="AA4002" i="14"/>
  <c r="AA4003" i="14"/>
  <c r="AA4004" i="14"/>
  <c r="AA4005" i="14"/>
  <c r="AA4006" i="14"/>
  <c r="AA4007" i="14"/>
  <c r="AA4008" i="14"/>
  <c r="AA4009" i="14"/>
  <c r="AA4010" i="14"/>
  <c r="AA4011" i="14"/>
  <c r="AA4012" i="14"/>
  <c r="AA4013" i="14"/>
  <c r="AA4014" i="14"/>
  <c r="AA4015" i="14"/>
  <c r="AA4016" i="14"/>
  <c r="AA4017" i="14"/>
  <c r="AA4018" i="14"/>
  <c r="AA4019" i="14"/>
  <c r="AA4020" i="14"/>
  <c r="AA4021" i="14"/>
  <c r="AA4022" i="14"/>
  <c r="AA4023" i="14"/>
  <c r="AA4024" i="14"/>
  <c r="AA4025" i="14"/>
  <c r="AA4026" i="14"/>
  <c r="AA4027" i="14"/>
  <c r="AA4028" i="14"/>
  <c r="AA4029" i="14"/>
  <c r="AA4030" i="14"/>
  <c r="AA4031" i="14"/>
  <c r="AA4032" i="14"/>
  <c r="AA4033" i="14"/>
  <c r="AA4034" i="14"/>
  <c r="AA4035" i="14"/>
  <c r="AA4036" i="14"/>
  <c r="AA4037" i="14"/>
  <c r="AA4038" i="14"/>
  <c r="AA4039" i="14"/>
  <c r="AA4040" i="14"/>
  <c r="AA4041" i="14"/>
  <c r="AA4042" i="14"/>
  <c r="AA4043" i="14"/>
  <c r="AA4044" i="14"/>
  <c r="AA4045" i="14"/>
  <c r="AA4046" i="14"/>
  <c r="AA4047" i="14"/>
  <c r="AA4048" i="14"/>
  <c r="AA4049" i="14"/>
  <c r="AA4050" i="14"/>
  <c r="AA4051" i="14"/>
  <c r="AA4052" i="14"/>
  <c r="AA4053" i="14"/>
  <c r="AA4054" i="14"/>
  <c r="AA4055" i="14"/>
  <c r="AA4056" i="14"/>
  <c r="AA4057" i="14"/>
  <c r="AA4058" i="14"/>
  <c r="AA4059" i="14"/>
  <c r="AA4060" i="14"/>
  <c r="AA4061" i="14"/>
  <c r="AA4062" i="14"/>
  <c r="AA4063" i="14"/>
  <c r="AA4064" i="14"/>
  <c r="AA4065" i="14"/>
  <c r="AA4066" i="14"/>
  <c r="AA4067" i="14"/>
  <c r="AA4068" i="14"/>
  <c r="AA4069" i="14"/>
  <c r="AA4070" i="14"/>
  <c r="AA4071" i="14"/>
  <c r="AA4072" i="14"/>
  <c r="AA4073" i="14"/>
  <c r="AA4074" i="14"/>
  <c r="AA4075" i="14"/>
  <c r="AA4076" i="14"/>
  <c r="AA4077" i="14"/>
  <c r="AA4078" i="14"/>
  <c r="AA4079" i="14"/>
  <c r="AA4080" i="14"/>
  <c r="AA4081" i="14"/>
  <c r="AA4082" i="14"/>
  <c r="AA4083" i="14"/>
  <c r="AA4084" i="14"/>
  <c r="AA4085" i="14"/>
  <c r="AA4086" i="14"/>
  <c r="AA4087" i="14"/>
  <c r="AA4088" i="14"/>
  <c r="AA4089" i="14"/>
  <c r="AA4090" i="14"/>
  <c r="AA4091" i="14"/>
  <c r="AA4092" i="14"/>
  <c r="AA4093" i="14"/>
  <c r="AA4094" i="14"/>
  <c r="AA4095" i="14"/>
  <c r="AA4096" i="14"/>
  <c r="AA4097" i="14"/>
  <c r="AA4098" i="14"/>
  <c r="AA4099" i="14"/>
  <c r="AA4100" i="14"/>
  <c r="AA4101" i="14"/>
  <c r="AA4102" i="14"/>
  <c r="AA4103" i="14"/>
  <c r="AA4104" i="14"/>
  <c r="AA4105" i="14"/>
  <c r="AA4106" i="14"/>
  <c r="AA4107" i="14"/>
  <c r="AA4108" i="14"/>
  <c r="AA4109" i="14"/>
  <c r="AA4110" i="14"/>
  <c r="AA4111" i="14"/>
  <c r="AA4112" i="14"/>
  <c r="AA4113" i="14"/>
  <c r="AA4114" i="14"/>
  <c r="AA4115" i="14"/>
  <c r="AA4116" i="14"/>
  <c r="AA4117" i="14"/>
  <c r="AA4118" i="14"/>
  <c r="AA4119" i="14"/>
  <c r="AA4120" i="14"/>
  <c r="AA4121" i="14"/>
  <c r="AA4122" i="14"/>
  <c r="AA4123" i="14"/>
  <c r="AA4124" i="14"/>
  <c r="AA4125" i="14"/>
  <c r="AA4126" i="14"/>
  <c r="AA4127" i="14"/>
  <c r="AA4128" i="14"/>
  <c r="AA4129" i="14"/>
  <c r="AA4130" i="14"/>
  <c r="AA4131" i="14"/>
  <c r="AA4132" i="14"/>
  <c r="AA4133" i="14"/>
  <c r="AA4134" i="14"/>
  <c r="AA4135" i="14"/>
  <c r="AA4136" i="14"/>
  <c r="AA4137" i="14"/>
  <c r="AA4138" i="14"/>
  <c r="AA4139" i="14"/>
  <c r="AA4140" i="14"/>
  <c r="AA4141" i="14"/>
  <c r="AA4142" i="14"/>
  <c r="AA4143" i="14"/>
  <c r="AA4144" i="14"/>
  <c r="AA4145" i="14"/>
  <c r="AA4146" i="14"/>
  <c r="AA4147" i="14"/>
  <c r="AA4148" i="14"/>
  <c r="AA4149" i="14"/>
  <c r="AA4150" i="14"/>
  <c r="AA4151" i="14"/>
  <c r="AA4152" i="14"/>
  <c r="AA4153" i="14"/>
  <c r="AA4154" i="14"/>
  <c r="AA4155" i="14"/>
  <c r="AA4156" i="14"/>
  <c r="AA4157" i="14"/>
  <c r="AA4158" i="14"/>
  <c r="AA4159" i="14"/>
  <c r="AA4160" i="14"/>
  <c r="AA4161" i="14"/>
  <c r="AA4162" i="14"/>
  <c r="AA4163" i="14"/>
  <c r="AA4164" i="14"/>
  <c r="AA4165" i="14"/>
  <c r="AA4166" i="14"/>
  <c r="AA4167" i="14"/>
  <c r="AA4168" i="14"/>
  <c r="AA4169" i="14"/>
  <c r="AA4170" i="14"/>
  <c r="AA4171" i="14"/>
  <c r="AA4172" i="14"/>
  <c r="AA4173" i="14"/>
  <c r="AA4174" i="14"/>
  <c r="AA4175" i="14"/>
  <c r="AA4176" i="14"/>
  <c r="AA4177" i="14"/>
  <c r="AA4178" i="14"/>
  <c r="AA4179" i="14"/>
  <c r="AA4180" i="14"/>
  <c r="AA4181" i="14"/>
  <c r="AA4182" i="14"/>
  <c r="AA4183" i="14"/>
  <c r="AA4184" i="14"/>
  <c r="AA4185" i="14"/>
  <c r="AA4186" i="14"/>
  <c r="AA4187" i="14"/>
  <c r="AA4188" i="14"/>
  <c r="AA4189" i="14"/>
  <c r="AA4190" i="14"/>
  <c r="AA4191" i="14"/>
  <c r="AA4192" i="14"/>
  <c r="AA4193" i="14"/>
  <c r="AA4194" i="14"/>
  <c r="AA4195" i="14"/>
  <c r="AA4196" i="14"/>
  <c r="AA4197" i="14"/>
  <c r="AA4198" i="14"/>
  <c r="AA4199" i="14"/>
  <c r="AA4200" i="14"/>
  <c r="AA4201" i="14"/>
  <c r="AA4202" i="14"/>
  <c r="AA4203" i="14"/>
  <c r="AA4204" i="14"/>
  <c r="AA4205" i="14"/>
  <c r="AA4206" i="14"/>
  <c r="AA4207" i="14"/>
  <c r="AA4208" i="14"/>
  <c r="AA4209" i="14"/>
  <c r="AA4210" i="14"/>
  <c r="AA4211" i="14"/>
  <c r="AA4212" i="14"/>
  <c r="AA4213" i="14"/>
  <c r="AA4214" i="14"/>
  <c r="AA4215" i="14"/>
  <c r="AA4216" i="14"/>
  <c r="AA4217" i="14"/>
  <c r="AA4218" i="14"/>
  <c r="AA4219" i="14"/>
  <c r="AA4220" i="14"/>
  <c r="AA4221" i="14"/>
  <c r="AA4222" i="14"/>
  <c r="AA4223" i="14"/>
  <c r="AA4224" i="14"/>
  <c r="AA4225" i="14"/>
  <c r="AA4226" i="14"/>
  <c r="AA4227" i="14"/>
  <c r="AA4228" i="14"/>
  <c r="AA4229" i="14"/>
  <c r="AA4230" i="14"/>
  <c r="AA4231" i="14"/>
  <c r="AA4232" i="14"/>
  <c r="AA4233" i="14"/>
  <c r="AA4234" i="14"/>
  <c r="AA4235" i="14"/>
  <c r="AA4236" i="14"/>
  <c r="AA4237" i="14"/>
  <c r="AA4238" i="14"/>
  <c r="AA4239" i="14"/>
  <c r="AA4240" i="14"/>
  <c r="AA4241" i="14"/>
  <c r="AA4242" i="14"/>
  <c r="AA4243" i="14"/>
  <c r="AA4244" i="14"/>
  <c r="AA4245" i="14"/>
  <c r="AA4246" i="14"/>
  <c r="AA4247" i="14"/>
  <c r="AA4248" i="14"/>
  <c r="AA4249" i="14"/>
  <c r="AA4250" i="14"/>
  <c r="AA4251" i="14"/>
  <c r="AA4252" i="14"/>
  <c r="AA4253" i="14"/>
  <c r="AA4254" i="14"/>
  <c r="AA4255" i="14"/>
  <c r="AA4256" i="14"/>
  <c r="AA4257" i="14"/>
  <c r="AA4258" i="14"/>
  <c r="AA4259" i="14"/>
  <c r="AA4260" i="14"/>
  <c r="AA4261" i="14"/>
  <c r="AA4262" i="14"/>
  <c r="AA4263" i="14"/>
  <c r="AA4264" i="14"/>
  <c r="AA4265" i="14"/>
  <c r="AA4266" i="14"/>
  <c r="AA4267" i="14"/>
  <c r="AA4268" i="14"/>
  <c r="AA4269" i="14"/>
  <c r="AA4270" i="14"/>
  <c r="AA4271" i="14"/>
  <c r="AA4272" i="14"/>
  <c r="AA4273" i="14"/>
  <c r="AA4274" i="14"/>
  <c r="AA4275" i="14"/>
  <c r="AA4276" i="14"/>
  <c r="AA4277" i="14"/>
  <c r="AA4278" i="14"/>
  <c r="AA4279" i="14"/>
  <c r="AA4280" i="14"/>
  <c r="AA4281" i="14"/>
  <c r="AA4282" i="14"/>
  <c r="AA4283" i="14"/>
  <c r="AA4284" i="14"/>
  <c r="AA4285" i="14"/>
  <c r="AA4286" i="14"/>
  <c r="AA4287" i="14"/>
  <c r="AA4288" i="14"/>
  <c r="AA4289" i="14"/>
  <c r="AA4290" i="14"/>
  <c r="AA4291" i="14"/>
  <c r="AA4292" i="14"/>
  <c r="AA4293" i="14"/>
  <c r="AA4294" i="14"/>
  <c r="AA4295" i="14"/>
  <c r="AA4296" i="14"/>
  <c r="AA4297" i="14"/>
  <c r="AA4298" i="14"/>
  <c r="AA4299" i="14"/>
  <c r="AA4300" i="14"/>
  <c r="AA4301" i="14"/>
  <c r="AA4302" i="14"/>
  <c r="AA4303" i="14"/>
  <c r="AA4304" i="14"/>
  <c r="AA4305" i="14"/>
  <c r="AA4306" i="14"/>
  <c r="AA4307" i="14"/>
  <c r="AA4308" i="14"/>
  <c r="AA4309" i="14"/>
  <c r="AA4310" i="14"/>
  <c r="AA4311" i="14"/>
  <c r="AA4312" i="14"/>
  <c r="AA4313" i="14"/>
  <c r="AA4314" i="14"/>
  <c r="AA4315" i="14"/>
  <c r="AA4316" i="14"/>
  <c r="AA4317" i="14"/>
  <c r="AA4318" i="14"/>
  <c r="AA4319" i="14"/>
  <c r="AA4320" i="14"/>
  <c r="AA4321" i="14"/>
  <c r="AA4322" i="14"/>
  <c r="AA4323" i="14"/>
  <c r="AA4324" i="14"/>
  <c r="AA4325" i="14"/>
  <c r="AA4326" i="14"/>
  <c r="AA4327" i="14"/>
  <c r="AA4328" i="14"/>
  <c r="AA4329" i="14"/>
  <c r="AA4330" i="14"/>
  <c r="AA4331" i="14"/>
  <c r="AA4332" i="14"/>
  <c r="AA4333" i="14"/>
  <c r="AA4334" i="14"/>
  <c r="AA4335" i="14"/>
  <c r="AA4336" i="14"/>
  <c r="AA4337" i="14"/>
  <c r="AA4338" i="14"/>
  <c r="AA4339" i="14"/>
  <c r="AA4340" i="14"/>
  <c r="AA4341" i="14"/>
  <c r="AA4342" i="14"/>
  <c r="AA4343" i="14"/>
  <c r="AA4344" i="14"/>
  <c r="AA4345" i="14"/>
  <c r="AA4346" i="14"/>
  <c r="AA4347" i="14"/>
  <c r="AA4348" i="14"/>
  <c r="AA4349" i="14"/>
  <c r="AA4350" i="14"/>
  <c r="AA4351" i="14"/>
  <c r="AA4352" i="14"/>
  <c r="AA4353" i="14"/>
  <c r="AA4354" i="14"/>
  <c r="AA4355" i="14"/>
  <c r="AA4356" i="14"/>
  <c r="AA4357" i="14"/>
  <c r="AA4358" i="14"/>
  <c r="AA4359" i="14"/>
  <c r="AA4360" i="14"/>
  <c r="AA4361" i="14"/>
  <c r="AA4362" i="14"/>
  <c r="AA4363" i="14"/>
  <c r="AA4364" i="14"/>
  <c r="AA4365" i="14"/>
  <c r="AA4366" i="14"/>
  <c r="AA4367" i="14"/>
  <c r="AA4368" i="14"/>
  <c r="AA4369" i="14"/>
  <c r="AA4370" i="14"/>
  <c r="AA4371" i="14"/>
  <c r="AA4372" i="14"/>
  <c r="AA4373" i="14"/>
  <c r="AA4374" i="14"/>
  <c r="AA4375" i="14"/>
  <c r="AA4376" i="14"/>
  <c r="AA4377" i="14"/>
  <c r="AA4378" i="14"/>
  <c r="AA4379" i="14"/>
  <c r="AA4380" i="14"/>
  <c r="AA4381" i="14"/>
  <c r="AA4382" i="14"/>
  <c r="AA4383" i="14"/>
  <c r="AA4384" i="14"/>
  <c r="AA4385" i="14"/>
  <c r="AA4386" i="14"/>
  <c r="AA4387" i="14"/>
  <c r="AA4388" i="14"/>
  <c r="AA4389" i="14"/>
  <c r="AA4390" i="14"/>
  <c r="AA4391" i="14"/>
  <c r="AA4392" i="14"/>
  <c r="AA4393" i="14"/>
  <c r="AA4394" i="14"/>
  <c r="AA4395" i="14"/>
  <c r="AA4396" i="14"/>
  <c r="AA4397" i="14"/>
  <c r="AA4398" i="14"/>
  <c r="AA4399" i="14"/>
  <c r="AA4400" i="14"/>
  <c r="AA4401" i="14"/>
  <c r="AA4402" i="14"/>
  <c r="AA4403" i="14"/>
  <c r="AA4404" i="14"/>
  <c r="AA4405" i="14"/>
  <c r="AA4406" i="14"/>
  <c r="AA4407" i="14"/>
  <c r="AA4408" i="14"/>
  <c r="AA4409" i="14"/>
  <c r="AA4410" i="14"/>
  <c r="AA4411" i="14"/>
  <c r="AA4412" i="14"/>
  <c r="AA4413" i="14"/>
  <c r="AA4414" i="14"/>
  <c r="AA4415" i="14"/>
  <c r="AA4416" i="14"/>
  <c r="AA4417" i="14"/>
  <c r="AA4418" i="14"/>
  <c r="AA4419" i="14"/>
  <c r="AA4420" i="14"/>
  <c r="AA4421" i="14"/>
  <c r="AA4422" i="14"/>
  <c r="AA4423" i="14"/>
  <c r="AA4424" i="14"/>
  <c r="AA4425" i="14"/>
  <c r="AA4426" i="14"/>
  <c r="AA4427" i="14"/>
  <c r="AA4428" i="14"/>
  <c r="AA4429" i="14"/>
  <c r="AA4430" i="14"/>
  <c r="AA4431" i="14"/>
  <c r="AA4432" i="14"/>
  <c r="AA4433" i="14"/>
  <c r="AA4434" i="14"/>
  <c r="AA4435" i="14"/>
  <c r="AA4436" i="14"/>
  <c r="AA4437" i="14"/>
  <c r="AA4438" i="14"/>
  <c r="AA4439" i="14"/>
  <c r="AA4440" i="14"/>
  <c r="AA4441" i="14"/>
  <c r="AA4442" i="14"/>
  <c r="AA4443" i="14"/>
  <c r="AA4444" i="14"/>
  <c r="AA4445" i="14"/>
  <c r="AA4446" i="14"/>
  <c r="AA4447" i="14"/>
  <c r="AA4448" i="14"/>
  <c r="AA4449" i="14"/>
  <c r="AA4450" i="14"/>
  <c r="AA4451" i="14"/>
  <c r="AA4452" i="14"/>
  <c r="AA4453" i="14"/>
  <c r="AA4454" i="14"/>
  <c r="AA4455" i="14"/>
  <c r="AA4456" i="14"/>
  <c r="AA4457" i="14"/>
  <c r="AA4458" i="14"/>
  <c r="AA4459" i="14"/>
  <c r="AA4460" i="14"/>
  <c r="AA4461" i="14"/>
  <c r="AA4462" i="14"/>
  <c r="AA4463" i="14"/>
  <c r="AA4464" i="14"/>
  <c r="AA4465" i="14"/>
  <c r="AA4466" i="14"/>
  <c r="AA4467" i="14"/>
  <c r="AA4468" i="14"/>
  <c r="AA4469" i="14"/>
  <c r="AA4470" i="14"/>
  <c r="AA4471" i="14"/>
  <c r="AA4472" i="14"/>
  <c r="AA4473" i="14"/>
  <c r="AA4474" i="14"/>
  <c r="AA4475" i="14"/>
  <c r="AA4476" i="14"/>
  <c r="AA4477" i="14"/>
  <c r="AA4478" i="14"/>
  <c r="AA4479" i="14"/>
  <c r="AA4480" i="14"/>
  <c r="AA4481" i="14"/>
  <c r="AA4482" i="14"/>
  <c r="AA4483" i="14"/>
  <c r="AA4484" i="14"/>
  <c r="AA4485" i="14"/>
  <c r="AA4486" i="14"/>
  <c r="AA4487" i="14"/>
  <c r="AA4488" i="14"/>
  <c r="AA4489" i="14"/>
  <c r="AA4490" i="14"/>
  <c r="AA4491" i="14"/>
  <c r="AA4492" i="14"/>
  <c r="AA4493" i="14"/>
  <c r="AA4494" i="14"/>
  <c r="AA4495" i="14"/>
  <c r="AA4496" i="14"/>
  <c r="AA4497" i="14"/>
  <c r="AA4498" i="14"/>
  <c r="AA4499" i="14"/>
  <c r="AA4500" i="14"/>
  <c r="AA4501" i="14"/>
  <c r="AA4502" i="14"/>
  <c r="AA4503" i="14"/>
  <c r="AA4504" i="14"/>
  <c r="AA4505" i="14"/>
  <c r="AA4506" i="14"/>
  <c r="AA4507" i="14"/>
  <c r="AA4508" i="14"/>
  <c r="AA4509" i="14"/>
  <c r="AA4510" i="14"/>
  <c r="AA4511" i="14"/>
  <c r="AA4512" i="14"/>
  <c r="AA4513" i="14"/>
  <c r="AA4514" i="14"/>
  <c r="AA4515" i="14"/>
  <c r="AA4516" i="14"/>
  <c r="AA4517" i="14"/>
  <c r="AA4518" i="14"/>
  <c r="AA4519" i="14"/>
  <c r="AA4520" i="14"/>
  <c r="AA4521" i="14"/>
  <c r="AA4522" i="14"/>
  <c r="AA4523" i="14"/>
  <c r="AA4524" i="14"/>
  <c r="AA4525" i="14"/>
  <c r="AA4526" i="14"/>
  <c r="AA4527" i="14"/>
  <c r="AA4528" i="14"/>
  <c r="AA4529" i="14"/>
  <c r="AA4530" i="14"/>
  <c r="AA4531" i="14"/>
  <c r="AA4532" i="14"/>
  <c r="AA4533" i="14"/>
  <c r="AA4534" i="14"/>
  <c r="AA4535" i="14"/>
  <c r="AA4536" i="14"/>
  <c r="AA4537" i="14"/>
  <c r="AA4538" i="14"/>
  <c r="AA4539" i="14"/>
  <c r="AA4540" i="14"/>
  <c r="AA4541" i="14"/>
  <c r="AA4542" i="14"/>
  <c r="AA4543" i="14"/>
  <c r="AA4544" i="14"/>
  <c r="AA4545" i="14"/>
  <c r="AA4546" i="14"/>
  <c r="AA4547" i="14"/>
  <c r="AA4548" i="14"/>
  <c r="AA4549" i="14"/>
  <c r="AA4550" i="14"/>
  <c r="AA4551" i="14"/>
  <c r="AA4552" i="14"/>
  <c r="AA4553" i="14"/>
  <c r="AA4554" i="14"/>
  <c r="AA4555" i="14"/>
  <c r="AA4556" i="14"/>
  <c r="AA4557" i="14"/>
  <c r="AA4558" i="14"/>
  <c r="AA4559" i="14"/>
  <c r="AA4560" i="14"/>
  <c r="AA4561" i="14"/>
  <c r="AA4562" i="14"/>
  <c r="AA4563" i="14"/>
  <c r="AA4564" i="14"/>
  <c r="AA4565" i="14"/>
  <c r="AA4566" i="14"/>
  <c r="AA4567" i="14"/>
  <c r="AA4568" i="14"/>
  <c r="AA4569" i="14"/>
  <c r="AA4570" i="14"/>
  <c r="AA4571" i="14"/>
  <c r="AA4572" i="14"/>
  <c r="AA4573" i="14"/>
  <c r="AA4574" i="14"/>
  <c r="AA4575" i="14"/>
  <c r="AA4576" i="14"/>
  <c r="AA4577" i="14"/>
  <c r="AA4578" i="14"/>
  <c r="AA4579" i="14"/>
  <c r="AA4580" i="14"/>
  <c r="AA4581" i="14"/>
  <c r="AA4582" i="14"/>
  <c r="AA4583" i="14"/>
  <c r="AA4584" i="14"/>
  <c r="AA4585" i="14"/>
  <c r="AA4586" i="14"/>
  <c r="AA4587" i="14"/>
  <c r="AA4588" i="14"/>
  <c r="AA4589" i="14"/>
  <c r="AA4590" i="14"/>
  <c r="AA4591" i="14"/>
  <c r="AA4592" i="14"/>
  <c r="AA4593" i="14"/>
  <c r="AA4594" i="14"/>
  <c r="AA4595" i="14"/>
  <c r="AA4596" i="14"/>
  <c r="AA4597" i="14"/>
  <c r="AA4598" i="14"/>
  <c r="AA4599" i="14"/>
  <c r="AA4600" i="14"/>
  <c r="AA4601" i="14"/>
  <c r="AA4602" i="14"/>
  <c r="AA4603" i="14"/>
  <c r="AA4604" i="14"/>
  <c r="AA4605" i="14"/>
  <c r="AA4606" i="14"/>
  <c r="AA4607" i="14"/>
  <c r="AA4608" i="14"/>
  <c r="AA4609" i="14"/>
  <c r="AA4610" i="14"/>
  <c r="AA4611" i="14"/>
  <c r="AA4612" i="14"/>
  <c r="AA4613" i="14"/>
  <c r="AA4614" i="14"/>
  <c r="AA4615" i="14"/>
  <c r="AA4616" i="14"/>
  <c r="AA4617" i="14"/>
  <c r="AA4618" i="14"/>
  <c r="AA4619" i="14"/>
  <c r="AA4620" i="14"/>
  <c r="AA4621" i="14"/>
  <c r="AA4622" i="14"/>
  <c r="AA4623" i="14"/>
  <c r="AA4624" i="14"/>
  <c r="AA4625" i="14"/>
  <c r="AA4626" i="14"/>
  <c r="AA4627" i="14"/>
  <c r="AA4628" i="14"/>
  <c r="AA4629" i="14"/>
  <c r="AA4630" i="14"/>
  <c r="AA4631" i="14"/>
  <c r="AA4632" i="14"/>
  <c r="AA4633" i="14"/>
  <c r="AA4634" i="14"/>
  <c r="AA4635" i="14"/>
  <c r="AA4636" i="14"/>
  <c r="AA4637" i="14"/>
  <c r="AA4638" i="14"/>
  <c r="AA4639" i="14"/>
  <c r="AA4640" i="14"/>
  <c r="AA4641" i="14"/>
  <c r="AA4642" i="14"/>
  <c r="AA4643" i="14"/>
  <c r="AA4644" i="14"/>
  <c r="AA4645" i="14"/>
  <c r="AA4646" i="14"/>
  <c r="AA4647" i="14"/>
  <c r="AA4648" i="14"/>
  <c r="AA4649" i="14"/>
  <c r="AA4650" i="14"/>
  <c r="AA4651" i="14"/>
  <c r="AA4652" i="14"/>
  <c r="AA4653" i="14"/>
  <c r="AA4654" i="14"/>
  <c r="AA4655" i="14"/>
  <c r="AA4656" i="14"/>
  <c r="AA4657" i="14"/>
  <c r="AA4658" i="14"/>
  <c r="AA4659" i="14"/>
  <c r="AA4660" i="14"/>
  <c r="AA4661" i="14"/>
  <c r="AA4662" i="14"/>
  <c r="AA4663" i="14"/>
  <c r="AA4664" i="14"/>
  <c r="AA4665" i="14"/>
  <c r="AA4666" i="14"/>
  <c r="AA4667" i="14"/>
  <c r="AA4668" i="14"/>
  <c r="AA4669" i="14"/>
  <c r="AA4670" i="14"/>
  <c r="AA4671" i="14"/>
  <c r="AA4672" i="14"/>
  <c r="AA4673" i="14"/>
  <c r="AA4674" i="14"/>
  <c r="AA4675" i="14"/>
  <c r="AA4676" i="14"/>
  <c r="AA4677" i="14"/>
  <c r="AA4678" i="14"/>
  <c r="AA4679" i="14"/>
  <c r="AA4680" i="14"/>
  <c r="AA4681" i="14"/>
  <c r="AA4682" i="14"/>
  <c r="AA4683" i="14"/>
  <c r="AA4684" i="14"/>
  <c r="AA4685" i="14"/>
  <c r="AA4686" i="14"/>
  <c r="AA4687" i="14"/>
  <c r="AA4688" i="14"/>
  <c r="AA4689" i="14"/>
  <c r="AA4690" i="14"/>
  <c r="AA4691" i="14"/>
  <c r="AA4692" i="14"/>
  <c r="AA4693" i="14"/>
  <c r="AA4694" i="14"/>
  <c r="AA4695" i="14"/>
  <c r="AA4696" i="14"/>
  <c r="AA4697" i="14"/>
  <c r="AA4698" i="14"/>
  <c r="AA4699" i="14"/>
  <c r="AA4700" i="14"/>
  <c r="AA4701" i="14"/>
  <c r="AA4702" i="14"/>
  <c r="AA4703" i="14"/>
  <c r="AA4704" i="14"/>
  <c r="AA4705" i="14"/>
  <c r="AA4706" i="14"/>
  <c r="AA4707" i="14"/>
  <c r="AA4708" i="14"/>
  <c r="AA4709" i="14"/>
  <c r="AA4710" i="14"/>
  <c r="AA4711" i="14"/>
  <c r="AA4712" i="14"/>
  <c r="AA4713" i="14"/>
  <c r="AA4714" i="14"/>
  <c r="AA4715" i="14"/>
  <c r="AA4716" i="14"/>
  <c r="AA4717" i="14"/>
  <c r="AA4718" i="14"/>
  <c r="AA4719" i="14"/>
  <c r="AA4720" i="14"/>
  <c r="AA4721" i="14"/>
  <c r="AA4722" i="14"/>
  <c r="AA4723" i="14"/>
  <c r="AA4724" i="14"/>
  <c r="AA4725" i="14"/>
  <c r="AA4726" i="14"/>
  <c r="AA4727" i="14"/>
  <c r="AA4728" i="14"/>
  <c r="AA4729" i="14"/>
  <c r="AA4730" i="14"/>
  <c r="AA4731" i="14"/>
  <c r="AA4732" i="14"/>
  <c r="AA4733" i="14"/>
  <c r="AA4734" i="14"/>
  <c r="AA4735" i="14"/>
  <c r="AA4736" i="14"/>
  <c r="AA4737" i="14"/>
  <c r="AA4738" i="14"/>
  <c r="AA4739" i="14"/>
  <c r="AA4740" i="14"/>
  <c r="AA4741" i="14"/>
  <c r="AA4742" i="14"/>
  <c r="AA4743" i="14"/>
  <c r="AA4744" i="14"/>
  <c r="AA4745" i="14"/>
  <c r="AA4746" i="14"/>
  <c r="AA4747" i="14"/>
  <c r="AA4748" i="14"/>
  <c r="AA4749" i="14"/>
  <c r="AA4750" i="14"/>
  <c r="AA4751" i="14"/>
  <c r="AA4752" i="14"/>
  <c r="AA4753" i="14"/>
  <c r="AA4754" i="14"/>
  <c r="AA4755" i="14"/>
  <c r="AA4756" i="14"/>
  <c r="AA4757" i="14"/>
  <c r="AA4758" i="14"/>
  <c r="AA4759" i="14"/>
  <c r="AA4760" i="14"/>
  <c r="AA4761" i="14"/>
  <c r="AA4762" i="14"/>
  <c r="AA4763" i="14"/>
  <c r="AA4764" i="14"/>
  <c r="AA4765" i="14"/>
  <c r="AA4766" i="14"/>
  <c r="AA4767" i="14"/>
  <c r="AA4768" i="14"/>
  <c r="AA4769" i="14"/>
  <c r="AA4770" i="14"/>
  <c r="AA4771" i="14"/>
  <c r="AA4772" i="14"/>
  <c r="AA4773" i="14"/>
  <c r="AA4774" i="14"/>
  <c r="AA4775" i="14"/>
  <c r="AA4776" i="14"/>
  <c r="AA4777" i="14"/>
  <c r="AA4778" i="14"/>
  <c r="AA4779" i="14"/>
  <c r="AA4780" i="14"/>
  <c r="AA4781" i="14"/>
  <c r="AA4782" i="14"/>
  <c r="AA4783" i="14"/>
  <c r="AA4784" i="14"/>
  <c r="AA4785" i="14"/>
  <c r="AA4786" i="14"/>
  <c r="AA4787" i="14"/>
  <c r="AA4788" i="14"/>
  <c r="AA4789" i="14"/>
  <c r="AA4790" i="14"/>
  <c r="AA4791" i="14"/>
  <c r="AA4792" i="14"/>
  <c r="AA4793" i="14"/>
  <c r="AA4794" i="14"/>
  <c r="AA4795" i="14"/>
  <c r="AA4796" i="14"/>
  <c r="AA4797" i="14"/>
  <c r="AA4798" i="14"/>
  <c r="AA4799" i="14"/>
  <c r="AA4800" i="14"/>
  <c r="AA4801" i="14"/>
  <c r="AA4802" i="14"/>
  <c r="AA4803" i="14"/>
  <c r="AA4804" i="14"/>
  <c r="AA4805" i="14"/>
  <c r="AA4806" i="14"/>
  <c r="AA4807" i="14"/>
  <c r="AA4808" i="14"/>
  <c r="AA4809" i="14"/>
  <c r="AA4810" i="14"/>
  <c r="AA4811" i="14"/>
  <c r="AA4812" i="14"/>
  <c r="AA4813" i="14"/>
  <c r="AA4814" i="14"/>
  <c r="AA4815" i="14"/>
  <c r="AA4816" i="14"/>
  <c r="AA4817" i="14"/>
  <c r="AA4818" i="14"/>
  <c r="AA4819" i="14"/>
  <c r="AA4820" i="14"/>
  <c r="AA4821" i="14"/>
  <c r="AA4822" i="14"/>
  <c r="AA4823" i="14"/>
  <c r="AA4824" i="14"/>
  <c r="AA4825" i="14"/>
  <c r="AA4826" i="14"/>
  <c r="AA4827" i="14"/>
  <c r="AA4828" i="14"/>
  <c r="AA4829" i="14"/>
  <c r="AA4830" i="14"/>
  <c r="AA4831" i="14"/>
  <c r="AA4832" i="14"/>
  <c r="AA4833" i="14"/>
  <c r="AA4834" i="14"/>
  <c r="AA4835" i="14"/>
  <c r="AA4836" i="14"/>
  <c r="AA4837" i="14"/>
  <c r="AA4838" i="14"/>
  <c r="AA4839" i="14"/>
  <c r="AA4840" i="14"/>
  <c r="AA4841" i="14"/>
  <c r="AA4842" i="14"/>
  <c r="AA4843" i="14"/>
  <c r="AA4844" i="14"/>
  <c r="AA4845" i="14"/>
  <c r="AA4846" i="14"/>
  <c r="AA4847" i="14"/>
  <c r="AA4848" i="14"/>
  <c r="AA4849" i="14"/>
  <c r="AA4850" i="14"/>
  <c r="AA4851" i="14"/>
  <c r="AA4852" i="14"/>
  <c r="AA4853" i="14"/>
  <c r="AA4854" i="14"/>
  <c r="AA4855" i="14"/>
  <c r="AA4856" i="14"/>
  <c r="AA4857" i="14"/>
  <c r="AA4858" i="14"/>
  <c r="AA4859" i="14"/>
  <c r="AA4860" i="14"/>
  <c r="AA4861" i="14"/>
  <c r="AA4862" i="14"/>
  <c r="AA4863" i="14"/>
  <c r="AA4864" i="14"/>
  <c r="AA4865" i="14"/>
  <c r="AA4866" i="14"/>
  <c r="AA4867" i="14"/>
  <c r="AA4868" i="14"/>
  <c r="AA4869" i="14"/>
  <c r="AA4870" i="14"/>
  <c r="AA4871" i="14"/>
  <c r="AA4872" i="14"/>
  <c r="AA4873" i="14"/>
  <c r="AA4874" i="14"/>
  <c r="AA4875" i="14"/>
  <c r="AA4876" i="14"/>
  <c r="AA4877" i="14"/>
  <c r="AA4878" i="14"/>
  <c r="AA4879" i="14"/>
  <c r="AA4880" i="14"/>
  <c r="AA4881" i="14"/>
  <c r="AA4882" i="14"/>
  <c r="AA4883" i="14"/>
  <c r="AA4884" i="14"/>
  <c r="AA4885" i="14"/>
  <c r="AA4886" i="14"/>
  <c r="AA4887" i="14"/>
  <c r="AA4888" i="14"/>
  <c r="AA4889" i="14"/>
  <c r="AA4890" i="14"/>
  <c r="AA4891" i="14"/>
  <c r="AA4892" i="14"/>
  <c r="AA4893" i="14"/>
  <c r="AA4894" i="14"/>
  <c r="AA4895" i="14"/>
  <c r="AA4896" i="14"/>
  <c r="AA4897" i="14"/>
  <c r="AA4898" i="14"/>
  <c r="AA4899" i="14"/>
  <c r="AA4900" i="14"/>
  <c r="AA4901" i="14"/>
  <c r="AA4902" i="14"/>
  <c r="AA4903" i="14"/>
  <c r="AA4904" i="14"/>
  <c r="AA4905" i="14"/>
  <c r="AA4906" i="14"/>
  <c r="AA4907" i="14"/>
  <c r="AA4908" i="14"/>
  <c r="AA4909" i="14"/>
  <c r="AA4910" i="14"/>
  <c r="AA4911" i="14"/>
  <c r="AA4912" i="14"/>
  <c r="AA4913" i="14"/>
  <c r="AA4914" i="14"/>
  <c r="AA4915" i="14"/>
  <c r="AA4916" i="14"/>
  <c r="AA4917" i="14"/>
  <c r="AA4918" i="14"/>
  <c r="AA4919" i="14"/>
  <c r="AA4920" i="14"/>
  <c r="AA4921" i="14"/>
  <c r="AA4922" i="14"/>
  <c r="AA4923" i="14"/>
  <c r="AA4924" i="14"/>
  <c r="AA4925" i="14"/>
  <c r="AA4926" i="14"/>
  <c r="AA4927" i="14"/>
  <c r="AA4928" i="14"/>
  <c r="AA4929" i="14"/>
  <c r="AA4930" i="14"/>
  <c r="AA4931" i="14"/>
  <c r="AA4932" i="14"/>
  <c r="AA4933" i="14"/>
  <c r="AA4934" i="14"/>
  <c r="AA4935" i="14"/>
  <c r="AA4936" i="14"/>
  <c r="AA4937" i="14"/>
  <c r="AA4938" i="14"/>
  <c r="AA4939" i="14"/>
  <c r="AA4940" i="14"/>
  <c r="AA4941" i="14"/>
  <c r="AA4942" i="14"/>
  <c r="AA4943" i="14"/>
  <c r="AA4944" i="14"/>
  <c r="AA4945" i="14"/>
  <c r="AA4946" i="14"/>
  <c r="AA4947" i="14"/>
  <c r="AA4948" i="14"/>
  <c r="AA4949" i="14"/>
  <c r="AA4950" i="14"/>
  <c r="AA4951" i="14"/>
  <c r="AA4952" i="14"/>
  <c r="AA4953" i="14"/>
  <c r="AA4954" i="14"/>
  <c r="AA4955" i="14"/>
  <c r="AA4956" i="14"/>
  <c r="AA4957" i="14"/>
  <c r="AA4958" i="14"/>
  <c r="AA4959" i="14"/>
  <c r="AA4960" i="14"/>
  <c r="AA4961" i="14"/>
  <c r="AA4962" i="14"/>
  <c r="AA4963" i="14"/>
  <c r="AA4964" i="14"/>
  <c r="AA4965" i="14"/>
  <c r="AA4966" i="14"/>
  <c r="AA4967" i="14"/>
  <c r="AA4968" i="14"/>
  <c r="AA4969" i="14"/>
  <c r="AA4970" i="14"/>
  <c r="AA4971" i="14"/>
  <c r="AA4972" i="14"/>
  <c r="AA4973" i="14"/>
  <c r="AA4974" i="14"/>
  <c r="AA4975" i="14"/>
  <c r="AA4976" i="14"/>
  <c r="AA4977" i="14"/>
  <c r="AA4978" i="14"/>
  <c r="AA4979" i="14"/>
  <c r="AA4980" i="14"/>
  <c r="AA4981" i="14"/>
  <c r="AA4982" i="14"/>
  <c r="AA4983" i="14"/>
  <c r="AA4984" i="14"/>
  <c r="AA4985" i="14"/>
  <c r="AA4986" i="14"/>
  <c r="AA4987" i="14"/>
  <c r="AA4988" i="14"/>
  <c r="AA4989" i="14"/>
  <c r="AA4990" i="14"/>
  <c r="AA4991" i="14"/>
  <c r="AA4992" i="14"/>
  <c r="AA4993" i="14"/>
  <c r="AA4994" i="14"/>
  <c r="AA4995" i="14"/>
  <c r="AA4996" i="14"/>
  <c r="AA4997" i="14"/>
  <c r="AA4998" i="14"/>
  <c r="AA4999" i="14"/>
  <c r="AA5000" i="14"/>
  <c r="AA5001" i="14"/>
  <c r="AA5002" i="14"/>
  <c r="AA5003" i="14"/>
  <c r="AA5004" i="14"/>
  <c r="AA5005" i="14"/>
  <c r="AA5006" i="14"/>
  <c r="AA5007" i="14"/>
  <c r="AA5008" i="14"/>
  <c r="AA5009" i="14"/>
  <c r="AA5010" i="14"/>
  <c r="AA5011" i="14"/>
  <c r="AA5012" i="14"/>
  <c r="AA5013" i="14"/>
  <c r="AA5014" i="14"/>
  <c r="AA5015" i="14"/>
  <c r="AA5016" i="14"/>
  <c r="AA5017" i="14"/>
  <c r="AA5018" i="14"/>
  <c r="AA5019" i="14"/>
  <c r="AA5020" i="14"/>
  <c r="AA5021" i="14"/>
  <c r="AA5022" i="14"/>
  <c r="AA5023" i="14"/>
  <c r="AA5024" i="14"/>
  <c r="AA5025" i="14"/>
  <c r="AA5026" i="14"/>
  <c r="AA5027" i="14"/>
  <c r="AA5028" i="14"/>
  <c r="AA5029" i="14"/>
  <c r="AA5030" i="14"/>
  <c r="AA5031" i="14"/>
  <c r="AA5032" i="14"/>
  <c r="AA5033" i="14"/>
  <c r="AA5034" i="14"/>
  <c r="AA5035" i="14"/>
  <c r="AA5036" i="14"/>
  <c r="AA5037" i="14"/>
  <c r="AA5038" i="14"/>
  <c r="AA5039" i="14"/>
  <c r="AA5040" i="14"/>
  <c r="AA5041" i="14"/>
  <c r="AA5042" i="14"/>
  <c r="AA5043" i="14"/>
  <c r="AA5044" i="14"/>
  <c r="AA5045" i="14"/>
  <c r="AA5046" i="14"/>
  <c r="AA5047" i="14"/>
  <c r="AA5048" i="14"/>
  <c r="AA5049" i="14"/>
  <c r="AA5050" i="14"/>
  <c r="AA5051" i="14"/>
  <c r="AA5052" i="14"/>
  <c r="AA5053" i="14"/>
  <c r="AA5054" i="14"/>
  <c r="AA5055" i="14"/>
  <c r="AA5056" i="14"/>
  <c r="AA5057" i="14"/>
  <c r="AA5058" i="14"/>
  <c r="AA5059" i="14"/>
  <c r="AA5060" i="14"/>
  <c r="AA5061" i="14"/>
  <c r="AA5062" i="14"/>
  <c r="AA5063" i="14"/>
  <c r="AA5064" i="14"/>
  <c r="AA5065" i="14"/>
  <c r="AA5066" i="14"/>
  <c r="AA5067" i="14"/>
  <c r="AA5068" i="14"/>
  <c r="AA5069" i="14"/>
  <c r="AA5070" i="14"/>
  <c r="AA5071" i="14"/>
  <c r="AA5072" i="14"/>
  <c r="AA5073" i="14"/>
  <c r="AA5074" i="14"/>
  <c r="AA5075" i="14"/>
  <c r="AA5076" i="14"/>
  <c r="AA5077" i="14"/>
  <c r="AA5078" i="14"/>
  <c r="AA5079" i="14"/>
  <c r="AA5080" i="14"/>
  <c r="AA5081" i="14"/>
  <c r="AA5082" i="14"/>
  <c r="AA5083" i="14"/>
  <c r="AA5084" i="14"/>
  <c r="AA5085" i="14"/>
  <c r="AA5086" i="14"/>
  <c r="AA5087" i="14"/>
  <c r="AA5088" i="14"/>
  <c r="AA5089" i="14"/>
  <c r="AA5090" i="14"/>
  <c r="AA5091" i="14"/>
  <c r="AA5092" i="14"/>
  <c r="AA5093" i="14"/>
  <c r="AA5094" i="14"/>
  <c r="AA5095" i="14"/>
  <c r="AA5096" i="14"/>
  <c r="AA5097" i="14"/>
  <c r="AA5098" i="14"/>
  <c r="AA5099" i="14"/>
  <c r="AA5100" i="14"/>
  <c r="AA5101" i="14"/>
  <c r="AA5102" i="14"/>
  <c r="AA5103" i="14"/>
  <c r="AA5104" i="14"/>
  <c r="AA5105" i="14"/>
  <c r="AA5106" i="14"/>
  <c r="AA5107" i="14"/>
  <c r="AA5108" i="14"/>
  <c r="AA5109" i="14"/>
  <c r="AA5110" i="14"/>
  <c r="AA5111" i="14"/>
  <c r="AA5112" i="14"/>
  <c r="AA5113" i="14"/>
  <c r="AA5114" i="14"/>
  <c r="AA5115" i="14"/>
  <c r="AA5116" i="14"/>
  <c r="AA5117" i="14"/>
  <c r="AA5118" i="14"/>
  <c r="AA5119" i="14"/>
  <c r="AA5120" i="14"/>
  <c r="AA5121" i="14"/>
  <c r="AA5122" i="14"/>
  <c r="AA5123" i="14"/>
  <c r="AA5124" i="14"/>
  <c r="AA5125" i="14"/>
  <c r="AA5126" i="14"/>
  <c r="AA5127" i="14"/>
  <c r="AA5128" i="14"/>
  <c r="AA5129" i="14"/>
  <c r="AA5130" i="14"/>
  <c r="AA5131" i="14"/>
  <c r="AA5132" i="14"/>
  <c r="AA5133" i="14"/>
  <c r="AA5134" i="14"/>
  <c r="AA5135" i="14"/>
  <c r="AA5136" i="14"/>
  <c r="AA5137" i="14"/>
  <c r="AA5138" i="14"/>
  <c r="AA5139" i="14"/>
  <c r="AA5140" i="14"/>
  <c r="AA5141" i="14"/>
  <c r="AA5142" i="14"/>
  <c r="AA5143" i="14"/>
  <c r="AA5144" i="14"/>
  <c r="AA5145" i="14"/>
  <c r="AA5146" i="14"/>
  <c r="AA5147" i="14"/>
  <c r="AA5148" i="14"/>
  <c r="AA5149" i="14"/>
  <c r="AA5150" i="14"/>
  <c r="AA5151" i="14"/>
  <c r="AA5152" i="14"/>
  <c r="AA5153" i="14"/>
  <c r="AA5154" i="14"/>
  <c r="AA5155" i="14"/>
  <c r="AA5156" i="14"/>
  <c r="AA5157" i="14"/>
  <c r="AA5158" i="14"/>
  <c r="AA5159" i="14"/>
  <c r="AA5160" i="14"/>
  <c r="AA5161" i="14"/>
  <c r="AA5162" i="14"/>
  <c r="AA5163" i="14"/>
  <c r="AA5164" i="14"/>
  <c r="AA5165" i="14"/>
  <c r="AA5166" i="14"/>
  <c r="AA5167" i="14"/>
  <c r="AA5168" i="14"/>
  <c r="AA5169" i="14"/>
  <c r="AA5170" i="14"/>
  <c r="AA5171" i="14"/>
  <c r="AA5172" i="14"/>
  <c r="AA5173" i="14"/>
  <c r="AA5174" i="14"/>
  <c r="AA5175" i="14"/>
  <c r="AA5176" i="14"/>
  <c r="AA5177" i="14"/>
  <c r="AA5178" i="14"/>
  <c r="AA5179" i="14"/>
  <c r="AA5180" i="14"/>
  <c r="AA5181" i="14"/>
  <c r="AA5182" i="14"/>
  <c r="AA5183" i="14"/>
  <c r="AA5184" i="14"/>
  <c r="AA5185" i="14"/>
  <c r="AA5186" i="14"/>
  <c r="AA5187" i="14"/>
  <c r="AA5188" i="14"/>
  <c r="AA5189" i="14"/>
  <c r="AA5190" i="14"/>
  <c r="AA5191" i="14"/>
  <c r="AA5192" i="14"/>
  <c r="AA5193" i="14"/>
  <c r="AA5194" i="14"/>
  <c r="AA5195" i="14"/>
  <c r="AA5196" i="14"/>
  <c r="AA5197" i="14"/>
  <c r="AA5198" i="14"/>
  <c r="AA5199" i="14"/>
  <c r="AA5200" i="14"/>
  <c r="AA5201" i="14"/>
  <c r="AA5202" i="14"/>
  <c r="AA5203" i="14"/>
  <c r="AA5204" i="14"/>
  <c r="AA5205" i="14"/>
  <c r="AA5206" i="14"/>
  <c r="AA5207" i="14"/>
  <c r="AA5208" i="14"/>
  <c r="AA5209" i="14"/>
  <c r="AA5210" i="14"/>
  <c r="AA5211" i="14"/>
  <c r="AA5212" i="14"/>
  <c r="AA5213" i="14"/>
  <c r="AA5214" i="14"/>
  <c r="AA5215" i="14"/>
  <c r="AA5216" i="14"/>
  <c r="AA5217" i="14"/>
  <c r="AA5218" i="14"/>
  <c r="AA5219" i="14"/>
  <c r="AA5220" i="14"/>
  <c r="AA5221" i="14"/>
  <c r="AA5222" i="14"/>
  <c r="AA5223" i="14"/>
  <c r="AA5224" i="14"/>
  <c r="AA5225" i="14"/>
  <c r="AA5226" i="14"/>
  <c r="AA5227" i="14"/>
  <c r="AA5228" i="14"/>
  <c r="AA5229" i="14"/>
  <c r="AA5230" i="14"/>
  <c r="AA5231" i="14"/>
  <c r="AA5232" i="14"/>
  <c r="AA5233" i="14"/>
  <c r="AA5234" i="14"/>
  <c r="AA5235" i="14"/>
  <c r="AA5236" i="14"/>
  <c r="AA5237" i="14"/>
  <c r="AA5238" i="14"/>
  <c r="AA5239" i="14"/>
  <c r="AA5240" i="14"/>
  <c r="AA5241" i="14"/>
  <c r="AA5242" i="14"/>
  <c r="AA5243" i="14"/>
  <c r="AA5244" i="14"/>
  <c r="AA5245" i="14"/>
  <c r="AA5246" i="14"/>
  <c r="AA5247" i="14"/>
  <c r="AA5248" i="14"/>
  <c r="AA5249" i="14"/>
  <c r="AA5250" i="14"/>
  <c r="AA5251" i="14"/>
  <c r="AA5252" i="14"/>
  <c r="AA5253" i="14"/>
  <c r="AA5254" i="14"/>
  <c r="AA5255" i="14"/>
  <c r="AA5256" i="14"/>
  <c r="AA5257" i="14"/>
  <c r="AA5258" i="14"/>
  <c r="AA5259" i="14"/>
  <c r="AA5260" i="14"/>
  <c r="AA5261" i="14"/>
  <c r="AA5262" i="14"/>
  <c r="AA5263" i="14"/>
  <c r="AA5264" i="14"/>
  <c r="AA5265" i="14"/>
  <c r="AA5266" i="14"/>
  <c r="AA5267" i="14"/>
  <c r="AA5268" i="14"/>
  <c r="AA5269" i="14"/>
  <c r="AA5270" i="14"/>
  <c r="AA5271" i="14"/>
  <c r="AA5272" i="14"/>
  <c r="AA5273" i="14"/>
  <c r="AA5274" i="14"/>
  <c r="AA5275" i="14"/>
  <c r="AA5276" i="14"/>
  <c r="AA5277" i="14"/>
  <c r="AA5278" i="14"/>
  <c r="AA5279" i="14"/>
  <c r="AA5280" i="14"/>
  <c r="AA5281" i="14"/>
  <c r="AA5282" i="14"/>
  <c r="AA5283" i="14"/>
  <c r="AA5284" i="14"/>
  <c r="AA5285" i="14"/>
  <c r="AA5286" i="14"/>
  <c r="AA5287" i="14"/>
  <c r="AA5288" i="14"/>
  <c r="AA5289" i="14"/>
  <c r="AA5290" i="14"/>
  <c r="AA5291" i="14"/>
  <c r="AA5292" i="14"/>
  <c r="AA5293" i="14"/>
  <c r="AA5294" i="14"/>
  <c r="AA5295" i="14"/>
  <c r="AA5296" i="14"/>
  <c r="AA5297" i="14"/>
  <c r="AA5298" i="14"/>
  <c r="AA5299" i="14"/>
  <c r="AA5300" i="14"/>
  <c r="AA5301" i="14"/>
  <c r="AA5302" i="14"/>
  <c r="AA5303" i="14"/>
  <c r="AA5304" i="14"/>
  <c r="AA5305" i="14"/>
  <c r="AA5306" i="14"/>
  <c r="AA5307" i="14"/>
  <c r="AA5308" i="14"/>
  <c r="AA5309" i="14"/>
  <c r="AA5310" i="14"/>
  <c r="AA5311" i="14"/>
  <c r="AA5312" i="14"/>
  <c r="AA5313" i="14"/>
  <c r="AA5314" i="14"/>
  <c r="AA5315" i="14"/>
  <c r="AA5316" i="14"/>
  <c r="AA5317" i="14"/>
  <c r="AA5318" i="14"/>
  <c r="AA5319" i="14"/>
  <c r="AA5320" i="14"/>
  <c r="AA5321" i="14"/>
  <c r="AA5322" i="14"/>
  <c r="AA5323" i="14"/>
  <c r="AA5324" i="14"/>
  <c r="AA5325" i="14"/>
  <c r="AA5326" i="14"/>
  <c r="AA5327" i="14"/>
  <c r="AA5328" i="14"/>
  <c r="AA5329" i="14"/>
  <c r="AA5330" i="14"/>
  <c r="AA5331" i="14"/>
  <c r="AA5332" i="14"/>
  <c r="AA5333" i="14"/>
  <c r="AA5334" i="14"/>
  <c r="AA5335" i="14"/>
  <c r="AA5336" i="14"/>
  <c r="AA5337" i="14"/>
  <c r="AA5338" i="14"/>
  <c r="AA5339" i="14"/>
  <c r="AA5340" i="14"/>
  <c r="AA5341" i="14"/>
  <c r="AA5342" i="14"/>
  <c r="AA5343" i="14"/>
  <c r="AA5344" i="14"/>
  <c r="AA5345" i="14"/>
  <c r="AA5346" i="14"/>
  <c r="AA5347" i="14"/>
  <c r="AA5348" i="14"/>
  <c r="AA5349" i="14"/>
  <c r="AA5350" i="14"/>
  <c r="AA5351" i="14"/>
  <c r="AA5352" i="14"/>
  <c r="AA5353" i="14"/>
  <c r="AA5354" i="14"/>
  <c r="AA5355" i="14"/>
  <c r="AA5356" i="14"/>
  <c r="AA5357" i="14"/>
  <c r="AA5358" i="14"/>
  <c r="AA5359" i="14"/>
  <c r="AA5360" i="14"/>
  <c r="AA5361" i="14"/>
  <c r="AA5362" i="14"/>
  <c r="AA5363" i="14"/>
  <c r="AA5364" i="14"/>
  <c r="AA5365" i="14"/>
  <c r="AA5366" i="14"/>
  <c r="AA5367" i="14"/>
  <c r="AA5368" i="14"/>
  <c r="AA5369" i="14"/>
  <c r="AA5370" i="14"/>
  <c r="AA5371" i="14"/>
  <c r="AA5372" i="14"/>
  <c r="AA5373" i="14"/>
  <c r="AA5374" i="14"/>
  <c r="AA5375" i="14"/>
  <c r="AA5376" i="14"/>
  <c r="AA5377" i="14"/>
  <c r="AA5378" i="14"/>
  <c r="AA5379" i="14"/>
  <c r="AA5380" i="14"/>
  <c r="AA5381" i="14"/>
  <c r="AA5382" i="14"/>
  <c r="AA5383" i="14"/>
  <c r="AA5384" i="14"/>
  <c r="AA5385" i="14"/>
  <c r="AA5386" i="14"/>
  <c r="AA5387" i="14"/>
  <c r="AA5388" i="14"/>
  <c r="AA5389" i="14"/>
  <c r="AA5390" i="14"/>
  <c r="AA5391" i="14"/>
  <c r="AA5392" i="14"/>
  <c r="AA5393" i="14"/>
  <c r="AA5394" i="14"/>
  <c r="AA5395" i="14"/>
  <c r="AA5396" i="14"/>
  <c r="AA5397" i="14"/>
  <c r="AA5398" i="14"/>
  <c r="AA5399" i="14"/>
  <c r="AA5400" i="14"/>
  <c r="AA5401" i="14"/>
  <c r="AA5402" i="14"/>
  <c r="AA5403" i="14"/>
  <c r="AA5404" i="14"/>
  <c r="AA5405" i="14"/>
  <c r="AA5406" i="14"/>
  <c r="AA5407" i="14"/>
  <c r="AA5408" i="14"/>
  <c r="AA5409" i="14"/>
  <c r="AA5410" i="14"/>
  <c r="AA5411" i="14"/>
  <c r="AA5412" i="14"/>
  <c r="AA5413" i="14"/>
  <c r="AA5414" i="14"/>
  <c r="AA5415" i="14"/>
  <c r="AA5416" i="14"/>
  <c r="AA5417" i="14"/>
  <c r="AA5418" i="14"/>
  <c r="AA5419" i="14"/>
  <c r="AA5420" i="14"/>
  <c r="AA5421" i="14"/>
  <c r="AA5422" i="14"/>
  <c r="AA5423" i="14"/>
  <c r="AA5424" i="14"/>
  <c r="AA5425" i="14"/>
  <c r="AA5426" i="14"/>
  <c r="AA5427" i="14"/>
  <c r="AA5428" i="14"/>
  <c r="AA5429" i="14"/>
  <c r="AA5430" i="14"/>
  <c r="AA5431" i="14"/>
  <c r="AA5432" i="14"/>
  <c r="AA5433" i="14"/>
  <c r="AA5434" i="14"/>
  <c r="AA5435" i="14"/>
  <c r="AA5436" i="14"/>
  <c r="AA5437" i="14"/>
  <c r="AA5438" i="14"/>
  <c r="AA5439" i="14"/>
  <c r="AA5440" i="14"/>
  <c r="AA5441" i="14"/>
  <c r="AA5442" i="14"/>
  <c r="AA5443" i="14"/>
  <c r="AA5444" i="14"/>
  <c r="AA5445" i="14"/>
  <c r="AA5446" i="14"/>
  <c r="AA5447" i="14"/>
  <c r="AA5448" i="14"/>
  <c r="AA5449" i="14"/>
  <c r="AA5450" i="14"/>
  <c r="AA5451" i="14"/>
  <c r="AA5452" i="14"/>
  <c r="AA5453" i="14"/>
  <c r="AA5454" i="14"/>
  <c r="AA5455" i="14"/>
  <c r="AA5456" i="14"/>
  <c r="AA5457" i="14"/>
  <c r="AA5458" i="14"/>
  <c r="AA5459" i="14"/>
  <c r="AA5460" i="14"/>
  <c r="AA5461" i="14"/>
  <c r="AA5462" i="14"/>
  <c r="AA5463" i="14"/>
  <c r="AA5464" i="14"/>
  <c r="AA5465" i="14"/>
  <c r="AA5466" i="14"/>
  <c r="AA5467" i="14"/>
  <c r="AA5468" i="14"/>
  <c r="AA5469" i="14"/>
  <c r="AA5470" i="14"/>
  <c r="AA5471" i="14"/>
  <c r="AA5472" i="14"/>
  <c r="AA5473" i="14"/>
  <c r="AA5474" i="14"/>
  <c r="AA5475" i="14"/>
  <c r="AA5476" i="14"/>
  <c r="AA5477" i="14"/>
  <c r="AA5478" i="14"/>
  <c r="AA5479" i="14"/>
  <c r="AA5480" i="14"/>
  <c r="AA5481" i="14"/>
  <c r="AA5482" i="14"/>
  <c r="AA5483" i="14"/>
  <c r="AA5484" i="14"/>
  <c r="AA5485" i="14"/>
  <c r="AA5486" i="14"/>
  <c r="AA5487" i="14"/>
  <c r="AA5488" i="14"/>
  <c r="AA5489" i="14"/>
  <c r="AA5490" i="14"/>
  <c r="AA5491" i="14"/>
  <c r="AA5492" i="14"/>
  <c r="AA5493" i="14"/>
  <c r="AA5494" i="14"/>
  <c r="AA5495" i="14"/>
  <c r="AA5496" i="14"/>
  <c r="AA5497" i="14"/>
  <c r="AA5498" i="14"/>
  <c r="AA5499" i="14"/>
  <c r="AA5500" i="14"/>
  <c r="AA5501" i="14"/>
  <c r="AA5502" i="14"/>
  <c r="AA5503" i="14"/>
  <c r="AA5504" i="14"/>
  <c r="AA5505" i="14"/>
  <c r="AA5506" i="14"/>
  <c r="AA5507" i="14"/>
  <c r="AA5508" i="14"/>
  <c r="AA5509" i="14"/>
  <c r="AA5510" i="14"/>
  <c r="AA5511" i="14"/>
  <c r="AA5512" i="14"/>
  <c r="AA5513" i="14"/>
  <c r="AA5514" i="14"/>
  <c r="AA5515" i="14"/>
  <c r="AA5516" i="14"/>
  <c r="AA5517" i="14"/>
  <c r="AA5518" i="14"/>
  <c r="AA5519" i="14"/>
  <c r="AA5520" i="14"/>
  <c r="AA5521" i="14"/>
  <c r="AA5522" i="14"/>
  <c r="AA5523" i="14"/>
  <c r="AA5524" i="14"/>
  <c r="AA5525" i="14"/>
  <c r="AA5526" i="14"/>
  <c r="AA5527" i="14"/>
  <c r="AA5528" i="14"/>
  <c r="AA5529" i="14"/>
  <c r="AA5530" i="14"/>
  <c r="AA5531" i="14"/>
  <c r="AA5532" i="14"/>
  <c r="AA5533" i="14"/>
  <c r="AA5534" i="14"/>
  <c r="AA5535" i="14"/>
  <c r="AA5536" i="14"/>
  <c r="AA5537" i="14"/>
  <c r="AA5538" i="14"/>
  <c r="AA5539" i="14"/>
  <c r="AA5540" i="14"/>
  <c r="AA5541" i="14"/>
  <c r="AA5542" i="14"/>
  <c r="AA5543" i="14"/>
  <c r="AA5544" i="14"/>
  <c r="AA5545" i="14"/>
  <c r="AA5546" i="14"/>
  <c r="AA5547" i="14"/>
  <c r="AA5548" i="14"/>
  <c r="AA5549" i="14"/>
  <c r="AA5550" i="14"/>
  <c r="AA5551" i="14"/>
  <c r="AA5552" i="14"/>
  <c r="AA5553" i="14"/>
  <c r="AA5554" i="14"/>
  <c r="AA5555" i="14"/>
  <c r="AA5556" i="14"/>
  <c r="AA5557" i="14"/>
  <c r="AA5558" i="14"/>
  <c r="AA5559" i="14"/>
  <c r="AA5560" i="14"/>
  <c r="AA5561" i="14"/>
  <c r="AA5562" i="14"/>
  <c r="AA5563" i="14"/>
  <c r="AA5564" i="14"/>
  <c r="AA5565" i="14"/>
  <c r="AA5566" i="14"/>
  <c r="AA5567" i="14"/>
  <c r="AA5568" i="14"/>
  <c r="AA5569" i="14"/>
  <c r="AA5570" i="14"/>
  <c r="AA5571" i="14"/>
  <c r="AA5572" i="14"/>
  <c r="AA5573" i="14"/>
  <c r="AA5574" i="14"/>
  <c r="AA5575" i="14"/>
  <c r="AA5576" i="14"/>
  <c r="AA5577" i="14"/>
  <c r="AA5578" i="14"/>
  <c r="AA5579" i="14"/>
  <c r="AA5580" i="14"/>
  <c r="AA5581" i="14"/>
  <c r="AA5582" i="14"/>
  <c r="AA5583" i="14"/>
  <c r="AA5584" i="14"/>
  <c r="AA5585" i="14"/>
  <c r="AA5586" i="14"/>
  <c r="AA5587" i="14"/>
  <c r="AA5588" i="14"/>
  <c r="AA5589" i="14"/>
  <c r="AA5590" i="14"/>
  <c r="AA5591" i="14"/>
  <c r="AA5592" i="14"/>
  <c r="AA5593" i="14"/>
  <c r="AA5594" i="14"/>
  <c r="AA5595" i="14"/>
  <c r="AA5596" i="14"/>
  <c r="AA5597" i="14"/>
  <c r="AA5598" i="14"/>
  <c r="AA5599" i="14"/>
  <c r="AA5600" i="14"/>
  <c r="AA5601" i="14"/>
  <c r="AA5602" i="14"/>
  <c r="AA5603" i="14"/>
  <c r="AA5604" i="14"/>
  <c r="AA5605" i="14"/>
  <c r="AA5606" i="14"/>
  <c r="AA5607" i="14"/>
  <c r="AA5608" i="14"/>
  <c r="AA5609" i="14"/>
  <c r="AA5610" i="14"/>
  <c r="AA5611" i="14"/>
  <c r="AA5612" i="14"/>
  <c r="AA5613" i="14"/>
  <c r="AA5614" i="14"/>
  <c r="AA5615" i="14"/>
  <c r="AA5616" i="14"/>
  <c r="AA5617" i="14"/>
  <c r="AA5618" i="14"/>
  <c r="AA5619" i="14"/>
  <c r="AA5620" i="14"/>
  <c r="AA5621" i="14"/>
  <c r="AA5622" i="14"/>
  <c r="AA5623" i="14"/>
  <c r="AA5624" i="14"/>
  <c r="AA5625" i="14"/>
  <c r="AA5626" i="14"/>
  <c r="AA5627" i="14"/>
  <c r="AA5628" i="14"/>
  <c r="AA5629" i="14"/>
  <c r="AA5630" i="14"/>
  <c r="AA5631" i="14"/>
  <c r="AA5632" i="14"/>
  <c r="AA5633" i="14"/>
  <c r="AA5634" i="14"/>
  <c r="AA5635" i="14"/>
  <c r="AA5636" i="14"/>
  <c r="AA5637" i="14"/>
  <c r="AA5638" i="14"/>
  <c r="AA5639" i="14"/>
  <c r="AA5640" i="14"/>
  <c r="AA5641" i="14"/>
  <c r="AA5642" i="14"/>
  <c r="AA5643" i="14"/>
  <c r="AA5644" i="14"/>
  <c r="AA5645" i="14"/>
  <c r="AA5646" i="14"/>
  <c r="AA5647" i="14"/>
  <c r="AA5648" i="14"/>
  <c r="AA5649" i="14"/>
  <c r="AA5650" i="14"/>
  <c r="AA5651" i="14"/>
  <c r="AA5652" i="14"/>
  <c r="AA5653" i="14"/>
  <c r="AA5654" i="14"/>
  <c r="AA5655" i="14"/>
  <c r="AA5656" i="14"/>
  <c r="AA5657" i="14"/>
  <c r="AA5658" i="14"/>
  <c r="AA5659" i="14"/>
  <c r="AA5660" i="14"/>
  <c r="AA5661" i="14"/>
  <c r="AA5662" i="14"/>
  <c r="AA5663" i="14"/>
  <c r="AA5664" i="14"/>
  <c r="AA5665" i="14"/>
  <c r="AA5666" i="14"/>
  <c r="AA5667" i="14"/>
  <c r="AA5668" i="14"/>
  <c r="AA5669" i="14"/>
  <c r="AA5670" i="14"/>
  <c r="AA5671" i="14"/>
  <c r="AA5672" i="14"/>
  <c r="AA5673" i="14"/>
  <c r="AA5674" i="14"/>
  <c r="AA5675" i="14"/>
  <c r="AA5676" i="14"/>
  <c r="AA5677" i="14"/>
  <c r="AA5678" i="14"/>
  <c r="AA5679" i="14"/>
  <c r="AA5680" i="14"/>
  <c r="AA5681" i="14"/>
  <c r="AA5682" i="14"/>
  <c r="AA5683" i="14"/>
  <c r="AA5684" i="14"/>
  <c r="AA5685" i="14"/>
  <c r="AA5686" i="14"/>
  <c r="AA5687" i="14"/>
  <c r="AA5688" i="14"/>
  <c r="AA5689" i="14"/>
  <c r="AA5690" i="14"/>
  <c r="AA5691" i="14"/>
  <c r="AA5692" i="14"/>
  <c r="AA5693" i="14"/>
  <c r="AA5694" i="14"/>
  <c r="AA5695" i="14"/>
  <c r="AA5696" i="14"/>
  <c r="AA5697" i="14"/>
  <c r="AA5698" i="14"/>
  <c r="AA5699" i="14"/>
  <c r="AA5700" i="14"/>
  <c r="AA5701" i="14"/>
  <c r="AA5702" i="14"/>
  <c r="AA5703" i="14"/>
  <c r="AA5704" i="14"/>
  <c r="AA5705" i="14"/>
  <c r="AA5706" i="14"/>
  <c r="AA5707" i="14"/>
  <c r="AA5708" i="14"/>
  <c r="AA5709" i="14"/>
  <c r="AA5710" i="14"/>
  <c r="AA5711" i="14"/>
  <c r="AA5712" i="14"/>
  <c r="AA5713" i="14"/>
  <c r="AA5714" i="14"/>
  <c r="AA5715" i="14"/>
  <c r="AA5716" i="14"/>
  <c r="AA5717" i="14"/>
  <c r="AA5718" i="14"/>
  <c r="AA5719" i="14"/>
  <c r="AA5720" i="14"/>
  <c r="AA5721" i="14"/>
  <c r="AA5722" i="14"/>
  <c r="AA5723" i="14"/>
  <c r="AA5724" i="14"/>
  <c r="AA5725" i="14"/>
  <c r="AA5726" i="14"/>
  <c r="AA5727" i="14"/>
  <c r="AA5728" i="14"/>
  <c r="AA5729" i="14"/>
  <c r="AA5730" i="14"/>
  <c r="AA5731" i="14"/>
  <c r="AA5732" i="14"/>
  <c r="AA5733" i="14"/>
  <c r="AA5734" i="14"/>
  <c r="AA5735" i="14"/>
  <c r="AA5736" i="14"/>
  <c r="AA5737" i="14"/>
  <c r="AA5738" i="14"/>
  <c r="AA5739" i="14"/>
  <c r="AA5740" i="14"/>
  <c r="AA5741" i="14"/>
  <c r="AA5742" i="14"/>
  <c r="AA5743" i="14"/>
  <c r="AA5744" i="14"/>
  <c r="AA5745" i="14"/>
  <c r="AA5746" i="14"/>
  <c r="AA5747" i="14"/>
  <c r="AA5748" i="14"/>
  <c r="AA5749" i="14"/>
  <c r="AA5750" i="14"/>
  <c r="AA5751" i="14"/>
  <c r="AA5752" i="14"/>
  <c r="AA5753" i="14"/>
  <c r="AA5754" i="14"/>
  <c r="AA5755" i="14"/>
  <c r="AA5756" i="14"/>
  <c r="AA5757" i="14"/>
  <c r="AA5758" i="14"/>
  <c r="AA5759" i="14"/>
  <c r="AA5760" i="14"/>
  <c r="AA5761" i="14"/>
  <c r="AA5762" i="14"/>
  <c r="AA5763" i="14"/>
  <c r="AA5764" i="14"/>
  <c r="AA5765" i="14"/>
  <c r="AA5766" i="14"/>
  <c r="AA5767" i="14"/>
  <c r="AA5768" i="14"/>
  <c r="AA5769" i="14"/>
  <c r="AA5770" i="14"/>
  <c r="AA5771" i="14"/>
  <c r="AA5772" i="14"/>
  <c r="AA5773" i="14"/>
  <c r="AA5774" i="14"/>
  <c r="AA5775" i="14"/>
  <c r="AA5776" i="14"/>
  <c r="AA5777" i="14"/>
  <c r="AA5778" i="14"/>
  <c r="AA5779" i="14"/>
  <c r="AA3" i="14"/>
  <c r="AA4" i="14"/>
  <c r="AA5" i="14"/>
  <c r="AA2" i="14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221" i="14"/>
  <c r="D222" i="14"/>
  <c r="D2" i="14"/>
  <c r="M12" i="14"/>
  <c r="AK5777" i="14" l="1"/>
  <c r="AJ5777" i="14"/>
  <c r="AK5765" i="14"/>
  <c r="AJ5765" i="14"/>
  <c r="AK5753" i="14"/>
  <c r="AJ5753" i="14"/>
  <c r="AK5741" i="14"/>
  <c r="AJ5741" i="14"/>
  <c r="AK5729" i="14"/>
  <c r="AJ5729" i="14"/>
  <c r="AK5713" i="14"/>
  <c r="AJ5713" i="14"/>
  <c r="AK5697" i="14"/>
  <c r="AJ5697" i="14"/>
  <c r="AK5681" i="14"/>
  <c r="AJ5681" i="14"/>
  <c r="AK5669" i="14"/>
  <c r="AJ5669" i="14"/>
  <c r="AK5653" i="14"/>
  <c r="AJ5653" i="14"/>
  <c r="AK5641" i="14"/>
  <c r="AJ5641" i="14"/>
  <c r="AK5625" i="14"/>
  <c r="AJ5625" i="14"/>
  <c r="AK5617" i="14"/>
  <c r="AJ5617" i="14"/>
  <c r="AK5597" i="14"/>
  <c r="AJ5597" i="14"/>
  <c r="AK5585" i="14"/>
  <c r="AJ5585" i="14"/>
  <c r="AK5573" i="14"/>
  <c r="AJ5573" i="14"/>
  <c r="AK5557" i="14"/>
  <c r="AJ5557" i="14"/>
  <c r="AK5545" i="14"/>
  <c r="AJ5545" i="14"/>
  <c r="AK5533" i="14"/>
  <c r="AJ5533" i="14"/>
  <c r="AK5517" i="14"/>
  <c r="AJ5517" i="14"/>
  <c r="AK5505" i="14"/>
  <c r="AJ5505" i="14"/>
  <c r="AK5493" i="14"/>
  <c r="AJ5493" i="14"/>
  <c r="AK5477" i="14"/>
  <c r="AJ5477" i="14"/>
  <c r="AK5465" i="14"/>
  <c r="AJ5465" i="14"/>
  <c r="AK5449" i="14"/>
  <c r="AJ5449" i="14"/>
  <c r="AK5433" i="14"/>
  <c r="AJ5433" i="14"/>
  <c r="AK5425" i="14"/>
  <c r="AJ5425" i="14"/>
  <c r="AK5409" i="14"/>
  <c r="AJ5409" i="14"/>
  <c r="AK5393" i="14"/>
  <c r="AJ5393" i="14"/>
  <c r="AK5381" i="14"/>
  <c r="AJ5381" i="14"/>
  <c r="AK5365" i="14"/>
  <c r="AJ5365" i="14"/>
  <c r="AK5353" i="14"/>
  <c r="AJ5353" i="14"/>
  <c r="AK5333" i="14"/>
  <c r="AJ5333" i="14"/>
  <c r="AK5321" i="14"/>
  <c r="AJ5321" i="14"/>
  <c r="AK5305" i="14"/>
  <c r="AJ5305" i="14"/>
  <c r="AK5293" i="14"/>
  <c r="AJ5293" i="14"/>
  <c r="AK5277" i="14"/>
  <c r="AJ5277" i="14"/>
  <c r="AK5265" i="14"/>
  <c r="AJ5265" i="14"/>
  <c r="AK5249" i="14"/>
  <c r="AJ5249" i="14"/>
  <c r="AK5233" i="14"/>
  <c r="AJ5233" i="14"/>
  <c r="AK5225" i="14"/>
  <c r="AJ5225" i="14"/>
  <c r="AK5213" i="14"/>
  <c r="AJ5213" i="14"/>
  <c r="AK5197" i="14"/>
  <c r="AJ5197" i="14"/>
  <c r="AK5185" i="14"/>
  <c r="AJ5185" i="14"/>
  <c r="AK5173" i="14"/>
  <c r="AJ5173" i="14"/>
  <c r="AK5165" i="14"/>
  <c r="AJ5165" i="14"/>
  <c r="AK5153" i="14"/>
  <c r="AJ5153" i="14"/>
  <c r="AK5141" i="14"/>
  <c r="AJ5141" i="14"/>
  <c r="AK5129" i="14"/>
  <c r="AJ5129" i="14"/>
  <c r="AK5121" i="14"/>
  <c r="AJ5121" i="14"/>
  <c r="AK5109" i="14"/>
  <c r="AJ5109" i="14"/>
  <c r="AK5097" i="14"/>
  <c r="AJ5097" i="14"/>
  <c r="AK5089" i="14"/>
  <c r="AJ5089" i="14"/>
  <c r="AK5081" i="14"/>
  <c r="AJ5081" i="14"/>
  <c r="AK5069" i="14"/>
  <c r="AJ5069" i="14"/>
  <c r="AK5061" i="14"/>
  <c r="AJ5061" i="14"/>
  <c r="AK5049" i="14"/>
  <c r="AJ5049" i="14"/>
  <c r="AK5041" i="14"/>
  <c r="AJ5041" i="14"/>
  <c r="AK5033" i="14"/>
  <c r="AJ5033" i="14"/>
  <c r="AK5021" i="14"/>
  <c r="AJ5021" i="14"/>
  <c r="AK5013" i="14"/>
  <c r="AJ5013" i="14"/>
  <c r="AK5001" i="14"/>
  <c r="AJ5001" i="14"/>
  <c r="AK4993" i="14"/>
  <c r="AJ4993" i="14"/>
  <c r="AK4981" i="14"/>
  <c r="AJ4981" i="14"/>
  <c r="AK4973" i="14"/>
  <c r="AJ4973" i="14"/>
  <c r="AK4965" i="14"/>
  <c r="AJ4965" i="14"/>
  <c r="AK4957" i="14"/>
  <c r="AJ4957" i="14"/>
  <c r="AK4945" i="14"/>
  <c r="AJ4945" i="14"/>
  <c r="AK4933" i="14"/>
  <c r="AJ4933" i="14"/>
  <c r="AK4925" i="14"/>
  <c r="AJ4925" i="14"/>
  <c r="AK4913" i="14"/>
  <c r="AJ4913" i="14"/>
  <c r="AK4905" i="14"/>
  <c r="AJ4905" i="14"/>
  <c r="AK4897" i="14"/>
  <c r="AJ4897" i="14"/>
  <c r="AK4885" i="14"/>
  <c r="AJ4885" i="14"/>
  <c r="AK4877" i="14"/>
  <c r="AJ4877" i="14"/>
  <c r="AK4865" i="14"/>
  <c r="AJ4865" i="14"/>
  <c r="AK4857" i="14"/>
  <c r="AJ4857" i="14"/>
  <c r="AK4849" i="14"/>
  <c r="AJ4849" i="14"/>
  <c r="AK4837" i="14"/>
  <c r="AJ4837" i="14"/>
  <c r="AK4829" i="14"/>
  <c r="AJ4829" i="14"/>
  <c r="AK4821" i="14"/>
  <c r="AJ4821" i="14"/>
  <c r="AK4809" i="14"/>
  <c r="AJ4809" i="14"/>
  <c r="AK4801" i="14"/>
  <c r="AJ4801" i="14"/>
  <c r="AK4793" i="14"/>
  <c r="AJ4793" i="14"/>
  <c r="AK4781" i="14"/>
  <c r="AJ4781" i="14"/>
  <c r="AK4773" i="14"/>
  <c r="AJ4773" i="14"/>
  <c r="AK4765" i="14"/>
  <c r="AJ4765" i="14"/>
  <c r="AK4753" i="14"/>
  <c r="AJ4753" i="14"/>
  <c r="AK4745" i="14"/>
  <c r="AJ4745" i="14"/>
  <c r="AK4733" i="14"/>
  <c r="AJ4733" i="14"/>
  <c r="AK4725" i="14"/>
  <c r="AJ4725" i="14"/>
  <c r="AK4717" i="14"/>
  <c r="AJ4717" i="14"/>
  <c r="AK4709" i="14"/>
  <c r="AJ4709" i="14"/>
  <c r="AK4701" i="14"/>
  <c r="AJ4701" i="14"/>
  <c r="AK4689" i="14"/>
  <c r="AJ4689" i="14"/>
  <c r="AK4681" i="14"/>
  <c r="AJ4681" i="14"/>
  <c r="AK4673" i="14"/>
  <c r="AJ4673" i="14"/>
  <c r="AK4661" i="14"/>
  <c r="AJ4661" i="14"/>
  <c r="AK4653" i="14"/>
  <c r="AJ4653" i="14"/>
  <c r="AK4645" i="14"/>
  <c r="AJ4645" i="14"/>
  <c r="AK4637" i="14"/>
  <c r="AJ4637" i="14"/>
  <c r="AK4629" i="14"/>
  <c r="AJ4629" i="14"/>
  <c r="AK4617" i="14"/>
  <c r="AJ4617" i="14"/>
  <c r="AK4609" i="14"/>
  <c r="AJ4609" i="14"/>
  <c r="AK4601" i="14"/>
  <c r="AJ4601" i="14"/>
  <c r="AK4589" i="14"/>
  <c r="AJ4589" i="14"/>
  <c r="AK4581" i="14"/>
  <c r="AJ4581" i="14"/>
  <c r="AK4573" i="14"/>
  <c r="AJ4573" i="14"/>
  <c r="AK4565" i="14"/>
  <c r="AJ4565" i="14"/>
  <c r="AK4553" i="14"/>
  <c r="AJ4553" i="14"/>
  <c r="AK4545" i="14"/>
  <c r="AJ4545" i="14"/>
  <c r="AK4533" i="14"/>
  <c r="AJ4533" i="14"/>
  <c r="AK4525" i="14"/>
  <c r="AJ4525" i="14"/>
  <c r="AK4521" i="14"/>
  <c r="AJ4521" i="14"/>
  <c r="AK4513" i="14"/>
  <c r="AJ4513" i="14"/>
  <c r="AK4509" i="14"/>
  <c r="AJ4509" i="14"/>
  <c r="AK4505" i="14"/>
  <c r="AJ4505" i="14"/>
  <c r="AK4501" i="14"/>
  <c r="AJ4501" i="14"/>
  <c r="AK4497" i="14"/>
  <c r="AJ4497" i="14"/>
  <c r="AK4489" i="14"/>
  <c r="AJ4489" i="14"/>
  <c r="AK4485" i="14"/>
  <c r="AJ4485" i="14"/>
  <c r="AK4481" i="14"/>
  <c r="AJ4481" i="14"/>
  <c r="AK4477" i="14"/>
  <c r="AJ4477" i="14"/>
  <c r="AK4473" i="14"/>
  <c r="AJ4473" i="14"/>
  <c r="AK4469" i="14"/>
  <c r="AJ4469" i="14"/>
  <c r="AK4461" i="14"/>
  <c r="AJ4461" i="14"/>
  <c r="AK4449" i="14"/>
  <c r="AJ4449" i="14"/>
  <c r="AK4445" i="14"/>
  <c r="AJ4445" i="14"/>
  <c r="AK4437" i="14"/>
  <c r="AJ4437" i="14"/>
  <c r="AK4429" i="14"/>
  <c r="AJ4429" i="14"/>
  <c r="AK4421" i="14"/>
  <c r="AJ4421" i="14"/>
  <c r="AK4413" i="14"/>
  <c r="AJ4413" i="14"/>
  <c r="AK4393" i="14"/>
  <c r="AJ4393" i="14"/>
  <c r="AK4037" i="14"/>
  <c r="AJ4037" i="14"/>
  <c r="AK5" i="14"/>
  <c r="AJ5" i="14"/>
  <c r="AK5778" i="14"/>
  <c r="AJ5778" i="14"/>
  <c r="AK5774" i="14"/>
  <c r="AJ5774" i="14"/>
  <c r="AK5770" i="14"/>
  <c r="AJ5770" i="14"/>
  <c r="AK5766" i="14"/>
  <c r="AJ5766" i="14"/>
  <c r="AK5762" i="14"/>
  <c r="AJ5762" i="14"/>
  <c r="AK5758" i="14"/>
  <c r="AJ5758" i="14"/>
  <c r="AK5754" i="14"/>
  <c r="AJ5754" i="14"/>
  <c r="AK5750" i="14"/>
  <c r="AJ5750" i="14"/>
  <c r="AK5746" i="14"/>
  <c r="AJ5746" i="14"/>
  <c r="AK5742" i="14"/>
  <c r="AJ5742" i="14"/>
  <c r="AK5738" i="14"/>
  <c r="AJ5738" i="14"/>
  <c r="AK5734" i="14"/>
  <c r="AJ5734" i="14"/>
  <c r="AK5730" i="14"/>
  <c r="AJ5730" i="14"/>
  <c r="AK5726" i="14"/>
  <c r="AJ5726" i="14"/>
  <c r="AK5722" i="14"/>
  <c r="AJ5722" i="14"/>
  <c r="AK5718" i="14"/>
  <c r="AJ5718" i="14"/>
  <c r="AK5714" i="14"/>
  <c r="AJ5714" i="14"/>
  <c r="AK5710" i="14"/>
  <c r="AJ5710" i="14"/>
  <c r="AK5706" i="14"/>
  <c r="AJ5706" i="14"/>
  <c r="AK5702" i="14"/>
  <c r="AJ5702" i="14"/>
  <c r="AK5698" i="14"/>
  <c r="AJ5698" i="14"/>
  <c r="AK5694" i="14"/>
  <c r="AJ5694" i="14"/>
  <c r="AK5690" i="14"/>
  <c r="AJ5690" i="14"/>
  <c r="AK5686" i="14"/>
  <c r="AJ5686" i="14"/>
  <c r="AK5682" i="14"/>
  <c r="AJ5682" i="14"/>
  <c r="AK5678" i="14"/>
  <c r="AJ5678" i="14"/>
  <c r="AK5674" i="14"/>
  <c r="AJ5674" i="14"/>
  <c r="AK5670" i="14"/>
  <c r="AJ5670" i="14"/>
  <c r="AK5666" i="14"/>
  <c r="AJ5666" i="14"/>
  <c r="AK5662" i="14"/>
  <c r="AJ5662" i="14"/>
  <c r="AK5658" i="14"/>
  <c r="AJ5658" i="14"/>
  <c r="AK5654" i="14"/>
  <c r="AJ5654" i="14"/>
  <c r="AK5650" i="14"/>
  <c r="AJ5650" i="14"/>
  <c r="AK5646" i="14"/>
  <c r="AJ5646" i="14"/>
  <c r="AK5642" i="14"/>
  <c r="AJ5642" i="14"/>
  <c r="AK5638" i="14"/>
  <c r="AJ5638" i="14"/>
  <c r="AK5634" i="14"/>
  <c r="AJ5634" i="14"/>
  <c r="AK5630" i="14"/>
  <c r="AJ5630" i="14"/>
  <c r="AK5626" i="14"/>
  <c r="AJ5626" i="14"/>
  <c r="AK5622" i="14"/>
  <c r="AJ5622" i="14"/>
  <c r="AK5618" i="14"/>
  <c r="AJ5618" i="14"/>
  <c r="AK5614" i="14"/>
  <c r="AJ5614" i="14"/>
  <c r="AK5610" i="14"/>
  <c r="AJ5610" i="14"/>
  <c r="AK5606" i="14"/>
  <c r="AJ5606" i="14"/>
  <c r="AK5602" i="14"/>
  <c r="AJ5602" i="14"/>
  <c r="AK5598" i="14"/>
  <c r="AJ5598" i="14"/>
  <c r="AK5594" i="14"/>
  <c r="AJ5594" i="14"/>
  <c r="AK5590" i="14"/>
  <c r="AJ5590" i="14"/>
  <c r="AK5586" i="14"/>
  <c r="AJ5586" i="14"/>
  <c r="AK5582" i="14"/>
  <c r="AJ5582" i="14"/>
  <c r="AK5578" i="14"/>
  <c r="AJ5578" i="14"/>
  <c r="AK5574" i="14"/>
  <c r="AJ5574" i="14"/>
  <c r="AK5570" i="14"/>
  <c r="AJ5570" i="14"/>
  <c r="AK5566" i="14"/>
  <c r="AJ5566" i="14"/>
  <c r="AK5562" i="14"/>
  <c r="AJ5562" i="14"/>
  <c r="AK5558" i="14"/>
  <c r="AJ5558" i="14"/>
  <c r="AK5554" i="14"/>
  <c r="AJ5554" i="14"/>
  <c r="AK5550" i="14"/>
  <c r="AJ5550" i="14"/>
  <c r="AK5546" i="14"/>
  <c r="AJ5546" i="14"/>
  <c r="AK5542" i="14"/>
  <c r="AJ5542" i="14"/>
  <c r="AK5538" i="14"/>
  <c r="AJ5538" i="14"/>
  <c r="AK5534" i="14"/>
  <c r="AJ5534" i="14"/>
  <c r="AK5530" i="14"/>
  <c r="AJ5530" i="14"/>
  <c r="AK5526" i="14"/>
  <c r="AJ5526" i="14"/>
  <c r="AK5522" i="14"/>
  <c r="AJ5522" i="14"/>
  <c r="AK5518" i="14"/>
  <c r="AJ5518" i="14"/>
  <c r="AK5514" i="14"/>
  <c r="AJ5514" i="14"/>
  <c r="AK5510" i="14"/>
  <c r="AJ5510" i="14"/>
  <c r="AK5506" i="14"/>
  <c r="AJ5506" i="14"/>
  <c r="AK5502" i="14"/>
  <c r="AJ5502" i="14"/>
  <c r="AK5498" i="14"/>
  <c r="AJ5498" i="14"/>
  <c r="AK5494" i="14"/>
  <c r="AJ5494" i="14"/>
  <c r="AK5490" i="14"/>
  <c r="AJ5490" i="14"/>
  <c r="AK5486" i="14"/>
  <c r="AJ5486" i="14"/>
  <c r="AK5482" i="14"/>
  <c r="AJ5482" i="14"/>
  <c r="AK5478" i="14"/>
  <c r="AJ5478" i="14"/>
  <c r="AK5474" i="14"/>
  <c r="AJ5474" i="14"/>
  <c r="AK5470" i="14"/>
  <c r="AJ5470" i="14"/>
  <c r="AK5466" i="14"/>
  <c r="AJ5466" i="14"/>
  <c r="AK5462" i="14"/>
  <c r="AJ5462" i="14"/>
  <c r="AK5458" i="14"/>
  <c r="AJ5458" i="14"/>
  <c r="AK5454" i="14"/>
  <c r="AJ5454" i="14"/>
  <c r="AK5450" i="14"/>
  <c r="AJ5450" i="14"/>
  <c r="AK5446" i="14"/>
  <c r="AJ5446" i="14"/>
  <c r="AK5442" i="14"/>
  <c r="AJ5442" i="14"/>
  <c r="AK5438" i="14"/>
  <c r="AJ5438" i="14"/>
  <c r="AK5434" i="14"/>
  <c r="AJ5434" i="14"/>
  <c r="AK5430" i="14"/>
  <c r="AJ5430" i="14"/>
  <c r="AK5426" i="14"/>
  <c r="AJ5426" i="14"/>
  <c r="AK5422" i="14"/>
  <c r="AJ5422" i="14"/>
  <c r="AK5418" i="14"/>
  <c r="AJ5418" i="14"/>
  <c r="AK5414" i="14"/>
  <c r="AJ5414" i="14"/>
  <c r="AK5410" i="14"/>
  <c r="AJ5410" i="14"/>
  <c r="AK5406" i="14"/>
  <c r="AJ5406" i="14"/>
  <c r="AK5402" i="14"/>
  <c r="AJ5402" i="14"/>
  <c r="AK5398" i="14"/>
  <c r="AJ5398" i="14"/>
  <c r="AK5394" i="14"/>
  <c r="AJ5394" i="14"/>
  <c r="AK5390" i="14"/>
  <c r="AJ5390" i="14"/>
  <c r="AK5386" i="14"/>
  <c r="AJ5386" i="14"/>
  <c r="AK5382" i="14"/>
  <c r="AJ5382" i="14"/>
  <c r="AK5378" i="14"/>
  <c r="AJ5378" i="14"/>
  <c r="AK5374" i="14"/>
  <c r="AJ5374" i="14"/>
  <c r="AK5370" i="14"/>
  <c r="AJ5370" i="14"/>
  <c r="AK5366" i="14"/>
  <c r="AJ5366" i="14"/>
  <c r="AK5362" i="14"/>
  <c r="AJ5362" i="14"/>
  <c r="AK5358" i="14"/>
  <c r="AJ5358" i="14"/>
  <c r="AK5354" i="14"/>
  <c r="AJ5354" i="14"/>
  <c r="AK5350" i="14"/>
  <c r="AJ5350" i="14"/>
  <c r="AK5346" i="14"/>
  <c r="AJ5346" i="14"/>
  <c r="AK5342" i="14"/>
  <c r="AJ5342" i="14"/>
  <c r="AK5338" i="14"/>
  <c r="AJ5338" i="14"/>
  <c r="AK5334" i="14"/>
  <c r="AJ5334" i="14"/>
  <c r="AK5330" i="14"/>
  <c r="AJ5330" i="14"/>
  <c r="AK5326" i="14"/>
  <c r="AJ5326" i="14"/>
  <c r="AK5322" i="14"/>
  <c r="AJ5322" i="14"/>
  <c r="AK5318" i="14"/>
  <c r="AJ5318" i="14"/>
  <c r="AK5314" i="14"/>
  <c r="AJ5314" i="14"/>
  <c r="AK5310" i="14"/>
  <c r="AJ5310" i="14"/>
  <c r="AK5306" i="14"/>
  <c r="AJ5306" i="14"/>
  <c r="AK5302" i="14"/>
  <c r="AJ5302" i="14"/>
  <c r="AK5298" i="14"/>
  <c r="AJ5298" i="14"/>
  <c r="AK5294" i="14"/>
  <c r="AJ5294" i="14"/>
  <c r="AK5290" i="14"/>
  <c r="AJ5290" i="14"/>
  <c r="AK5286" i="14"/>
  <c r="AJ5286" i="14"/>
  <c r="AK5282" i="14"/>
  <c r="AJ5282" i="14"/>
  <c r="AK5278" i="14"/>
  <c r="AJ5278" i="14"/>
  <c r="AK5274" i="14"/>
  <c r="AJ5274" i="14"/>
  <c r="AK5270" i="14"/>
  <c r="AJ5270" i="14"/>
  <c r="AK5266" i="14"/>
  <c r="AJ5266" i="14"/>
  <c r="AK5262" i="14"/>
  <c r="AJ5262" i="14"/>
  <c r="AK5258" i="14"/>
  <c r="AJ5258" i="14"/>
  <c r="AK5254" i="14"/>
  <c r="AJ5254" i="14"/>
  <c r="AK5250" i="14"/>
  <c r="AJ5250" i="14"/>
  <c r="AK5246" i="14"/>
  <c r="AJ5246" i="14"/>
  <c r="AK5242" i="14"/>
  <c r="AJ5242" i="14"/>
  <c r="AK5238" i="14"/>
  <c r="AJ5238" i="14"/>
  <c r="AK5234" i="14"/>
  <c r="AJ5234" i="14"/>
  <c r="AK5230" i="14"/>
  <c r="AJ5230" i="14"/>
  <c r="AK5226" i="14"/>
  <c r="AJ5226" i="14"/>
  <c r="AK5222" i="14"/>
  <c r="AJ5222" i="14"/>
  <c r="AK5218" i="14"/>
  <c r="AJ5218" i="14"/>
  <c r="AK5214" i="14"/>
  <c r="AJ5214" i="14"/>
  <c r="AK5210" i="14"/>
  <c r="AJ5210" i="14"/>
  <c r="AK5206" i="14"/>
  <c r="AJ5206" i="14"/>
  <c r="AK5202" i="14"/>
  <c r="AJ5202" i="14"/>
  <c r="AK5198" i="14"/>
  <c r="AJ5198" i="14"/>
  <c r="AK5194" i="14"/>
  <c r="AJ5194" i="14"/>
  <c r="AK5190" i="14"/>
  <c r="AJ5190" i="14"/>
  <c r="AK5186" i="14"/>
  <c r="AJ5186" i="14"/>
  <c r="AK5182" i="14"/>
  <c r="AJ5182" i="14"/>
  <c r="AK5178" i="14"/>
  <c r="AJ5178" i="14"/>
  <c r="AK5174" i="14"/>
  <c r="AJ5174" i="14"/>
  <c r="AK5170" i="14"/>
  <c r="AJ5170" i="14"/>
  <c r="AK5166" i="14"/>
  <c r="AJ5166" i="14"/>
  <c r="AK5162" i="14"/>
  <c r="AJ5162" i="14"/>
  <c r="AK5158" i="14"/>
  <c r="AJ5158" i="14"/>
  <c r="AK5154" i="14"/>
  <c r="AJ5154" i="14"/>
  <c r="AK5150" i="14"/>
  <c r="AJ5150" i="14"/>
  <c r="AK5146" i="14"/>
  <c r="AJ5146" i="14"/>
  <c r="AK5142" i="14"/>
  <c r="AJ5142" i="14"/>
  <c r="AK5138" i="14"/>
  <c r="AJ5138" i="14"/>
  <c r="AK5134" i="14"/>
  <c r="AJ5134" i="14"/>
  <c r="AK5130" i="14"/>
  <c r="AJ5130" i="14"/>
  <c r="AK5126" i="14"/>
  <c r="AJ5126" i="14"/>
  <c r="AK5122" i="14"/>
  <c r="AJ5122" i="14"/>
  <c r="AK5118" i="14"/>
  <c r="AJ5118" i="14"/>
  <c r="AK5114" i="14"/>
  <c r="AJ5114" i="14"/>
  <c r="AK5110" i="14"/>
  <c r="AJ5110" i="14"/>
  <c r="AK5106" i="14"/>
  <c r="AJ5106" i="14"/>
  <c r="AK5102" i="14"/>
  <c r="AJ5102" i="14"/>
  <c r="AK5098" i="14"/>
  <c r="AJ5098" i="14"/>
  <c r="AK5094" i="14"/>
  <c r="AJ5094" i="14"/>
  <c r="AK5090" i="14"/>
  <c r="AJ5090" i="14"/>
  <c r="AK5086" i="14"/>
  <c r="AJ5086" i="14"/>
  <c r="AK5082" i="14"/>
  <c r="AJ5082" i="14"/>
  <c r="AK5078" i="14"/>
  <c r="AJ5078" i="14"/>
  <c r="AK5074" i="14"/>
  <c r="AJ5074" i="14"/>
  <c r="AK5070" i="14"/>
  <c r="AJ5070" i="14"/>
  <c r="AK5066" i="14"/>
  <c r="AJ5066" i="14"/>
  <c r="AK5062" i="14"/>
  <c r="AJ5062" i="14"/>
  <c r="AK5058" i="14"/>
  <c r="AJ5058" i="14"/>
  <c r="AK5054" i="14"/>
  <c r="AJ5054" i="14"/>
  <c r="AK5050" i="14"/>
  <c r="AJ5050" i="14"/>
  <c r="AK5046" i="14"/>
  <c r="AJ5046" i="14"/>
  <c r="AK5042" i="14"/>
  <c r="AJ5042" i="14"/>
  <c r="AK5038" i="14"/>
  <c r="AJ5038" i="14"/>
  <c r="AK5034" i="14"/>
  <c r="AJ5034" i="14"/>
  <c r="AK5030" i="14"/>
  <c r="AJ5030" i="14"/>
  <c r="AK5026" i="14"/>
  <c r="AJ5026" i="14"/>
  <c r="AK5022" i="14"/>
  <c r="AJ5022" i="14"/>
  <c r="AK5018" i="14"/>
  <c r="AJ5018" i="14"/>
  <c r="AK5014" i="14"/>
  <c r="AJ5014" i="14"/>
  <c r="AK5010" i="14"/>
  <c r="AJ5010" i="14"/>
  <c r="AK5006" i="14"/>
  <c r="AJ5006" i="14"/>
  <c r="AK5002" i="14"/>
  <c r="AJ5002" i="14"/>
  <c r="AK4998" i="14"/>
  <c r="AJ4998" i="14"/>
  <c r="AK4994" i="14"/>
  <c r="AJ4994" i="14"/>
  <c r="AK4990" i="14"/>
  <c r="AJ4990" i="14"/>
  <c r="AK4986" i="14"/>
  <c r="AJ4986" i="14"/>
  <c r="AK4982" i="14"/>
  <c r="AJ4982" i="14"/>
  <c r="AK4978" i="14"/>
  <c r="AJ4978" i="14"/>
  <c r="AK4974" i="14"/>
  <c r="AJ4974" i="14"/>
  <c r="AK4970" i="14"/>
  <c r="AJ4970" i="14"/>
  <c r="AK4966" i="14"/>
  <c r="AJ4966" i="14"/>
  <c r="AK4962" i="14"/>
  <c r="AJ4962" i="14"/>
  <c r="AK4958" i="14"/>
  <c r="AJ4958" i="14"/>
  <c r="AK4954" i="14"/>
  <c r="AJ4954" i="14"/>
  <c r="AK4950" i="14"/>
  <c r="AJ4950" i="14"/>
  <c r="AK4946" i="14"/>
  <c r="AJ4946" i="14"/>
  <c r="AK4942" i="14"/>
  <c r="AJ4942" i="14"/>
  <c r="AK4938" i="14"/>
  <c r="AJ4938" i="14"/>
  <c r="AK4934" i="14"/>
  <c r="AJ4934" i="14"/>
  <c r="AK4930" i="14"/>
  <c r="AJ4930" i="14"/>
  <c r="AK4926" i="14"/>
  <c r="AJ4926" i="14"/>
  <c r="AK4922" i="14"/>
  <c r="AJ4922" i="14"/>
  <c r="AK4918" i="14"/>
  <c r="AJ4918" i="14"/>
  <c r="AK4914" i="14"/>
  <c r="AJ4914" i="14"/>
  <c r="AK4910" i="14"/>
  <c r="AJ4910" i="14"/>
  <c r="AK4906" i="14"/>
  <c r="AJ4906" i="14"/>
  <c r="AK4902" i="14"/>
  <c r="AJ4902" i="14"/>
  <c r="AK4898" i="14"/>
  <c r="AJ4898" i="14"/>
  <c r="AK4894" i="14"/>
  <c r="AJ4894" i="14"/>
  <c r="AK4890" i="14"/>
  <c r="AJ4890" i="14"/>
  <c r="AK4886" i="14"/>
  <c r="AJ4886" i="14"/>
  <c r="AK4882" i="14"/>
  <c r="AJ4882" i="14"/>
  <c r="AK4878" i="14"/>
  <c r="AJ4878" i="14"/>
  <c r="AK4874" i="14"/>
  <c r="AJ4874" i="14"/>
  <c r="AK4870" i="14"/>
  <c r="AJ4870" i="14"/>
  <c r="AK4866" i="14"/>
  <c r="AJ4866" i="14"/>
  <c r="AK4862" i="14"/>
  <c r="AJ4862" i="14"/>
  <c r="AK4858" i="14"/>
  <c r="AJ4858" i="14"/>
  <c r="AK4854" i="14"/>
  <c r="AJ4854" i="14"/>
  <c r="AK4850" i="14"/>
  <c r="AJ4850" i="14"/>
  <c r="AK4846" i="14"/>
  <c r="AJ4846" i="14"/>
  <c r="AK4842" i="14"/>
  <c r="AJ4842" i="14"/>
  <c r="AK4838" i="14"/>
  <c r="AJ4838" i="14"/>
  <c r="AK4834" i="14"/>
  <c r="AJ4834" i="14"/>
  <c r="AK4830" i="14"/>
  <c r="AJ4830" i="14"/>
  <c r="AK4826" i="14"/>
  <c r="AJ4826" i="14"/>
  <c r="AK4822" i="14"/>
  <c r="AJ4822" i="14"/>
  <c r="AK4818" i="14"/>
  <c r="AJ4818" i="14"/>
  <c r="AK4814" i="14"/>
  <c r="AJ4814" i="14"/>
  <c r="AK4810" i="14"/>
  <c r="AJ4810" i="14"/>
  <c r="AK4806" i="14"/>
  <c r="AJ4806" i="14"/>
  <c r="AK4802" i="14"/>
  <c r="AJ4802" i="14"/>
  <c r="AK4798" i="14"/>
  <c r="AJ4798" i="14"/>
  <c r="AK4794" i="14"/>
  <c r="AJ4794" i="14"/>
  <c r="AK4790" i="14"/>
  <c r="AJ4790" i="14"/>
  <c r="AK4786" i="14"/>
  <c r="AJ4786" i="14"/>
  <c r="AK4782" i="14"/>
  <c r="AJ4782" i="14"/>
  <c r="AK4778" i="14"/>
  <c r="AJ4778" i="14"/>
  <c r="AK4774" i="14"/>
  <c r="AJ4774" i="14"/>
  <c r="AK4770" i="14"/>
  <c r="AJ4770" i="14"/>
  <c r="AK4766" i="14"/>
  <c r="AJ4766" i="14"/>
  <c r="AK4762" i="14"/>
  <c r="AJ4762" i="14"/>
  <c r="AK4758" i="14"/>
  <c r="AJ4758" i="14"/>
  <c r="AK4754" i="14"/>
  <c r="AJ4754" i="14"/>
  <c r="AK4750" i="14"/>
  <c r="AJ4750" i="14"/>
  <c r="AK4746" i="14"/>
  <c r="AJ4746" i="14"/>
  <c r="AK4742" i="14"/>
  <c r="AJ4742" i="14"/>
  <c r="AK4738" i="14"/>
  <c r="AJ4738" i="14"/>
  <c r="AK4734" i="14"/>
  <c r="AJ4734" i="14"/>
  <c r="AK4730" i="14"/>
  <c r="AJ4730" i="14"/>
  <c r="AK4726" i="14"/>
  <c r="AJ4726" i="14"/>
  <c r="AK4722" i="14"/>
  <c r="AJ4722" i="14"/>
  <c r="AK4718" i="14"/>
  <c r="AJ4718" i="14"/>
  <c r="AK4714" i="14"/>
  <c r="AJ4714" i="14"/>
  <c r="AK4710" i="14"/>
  <c r="AJ4710" i="14"/>
  <c r="AK4706" i="14"/>
  <c r="AJ4706" i="14"/>
  <c r="AK4702" i="14"/>
  <c r="AJ4702" i="14"/>
  <c r="AK4698" i="14"/>
  <c r="AJ4698" i="14"/>
  <c r="AK4694" i="14"/>
  <c r="AJ4694" i="14"/>
  <c r="AK4690" i="14"/>
  <c r="AJ4690" i="14"/>
  <c r="AK4686" i="14"/>
  <c r="AJ4686" i="14"/>
  <c r="AK4682" i="14"/>
  <c r="AJ4682" i="14"/>
  <c r="AK4678" i="14"/>
  <c r="AJ4678" i="14"/>
  <c r="AK4674" i="14"/>
  <c r="AJ4674" i="14"/>
  <c r="AK4670" i="14"/>
  <c r="AJ4670" i="14"/>
  <c r="AK4666" i="14"/>
  <c r="AJ4666" i="14"/>
  <c r="AK4662" i="14"/>
  <c r="AJ4662" i="14"/>
  <c r="AK4658" i="14"/>
  <c r="AJ4658" i="14"/>
  <c r="AK4654" i="14"/>
  <c r="AJ4654" i="14"/>
  <c r="AK4650" i="14"/>
  <c r="AJ4650" i="14"/>
  <c r="AK4646" i="14"/>
  <c r="AJ4646" i="14"/>
  <c r="AK4642" i="14"/>
  <c r="AJ4642" i="14"/>
  <c r="AK4638" i="14"/>
  <c r="AJ4638" i="14"/>
  <c r="AK4634" i="14"/>
  <c r="AJ4634" i="14"/>
  <c r="AK4630" i="14"/>
  <c r="AJ4630" i="14"/>
  <c r="AK4626" i="14"/>
  <c r="AJ4626" i="14"/>
  <c r="AK4622" i="14"/>
  <c r="AJ4622" i="14"/>
  <c r="AK4618" i="14"/>
  <c r="AJ4618" i="14"/>
  <c r="AK4614" i="14"/>
  <c r="AJ4614" i="14"/>
  <c r="AK4610" i="14"/>
  <c r="AJ4610" i="14"/>
  <c r="AK4606" i="14"/>
  <c r="AJ4606" i="14"/>
  <c r="AK4602" i="14"/>
  <c r="AJ4602" i="14"/>
  <c r="AK4598" i="14"/>
  <c r="AJ4598" i="14"/>
  <c r="AK4594" i="14"/>
  <c r="AJ4594" i="14"/>
  <c r="AK4590" i="14"/>
  <c r="AJ4590" i="14"/>
  <c r="AK4586" i="14"/>
  <c r="AJ4586" i="14"/>
  <c r="AK4582" i="14"/>
  <c r="AJ4582" i="14"/>
  <c r="AK4578" i="14"/>
  <c r="AJ4578" i="14"/>
  <c r="AK4574" i="14"/>
  <c r="AJ4574" i="14"/>
  <c r="AK4570" i="14"/>
  <c r="AJ4570" i="14"/>
  <c r="AK4566" i="14"/>
  <c r="AJ4566" i="14"/>
  <c r="AK4562" i="14"/>
  <c r="AJ4562" i="14"/>
  <c r="AK4558" i="14"/>
  <c r="AJ4558" i="14"/>
  <c r="AK4554" i="14"/>
  <c r="AJ4554" i="14"/>
  <c r="AK4550" i="14"/>
  <c r="AJ4550" i="14"/>
  <c r="AK4546" i="14"/>
  <c r="AJ4546" i="14"/>
  <c r="AK4542" i="14"/>
  <c r="AJ4542" i="14"/>
  <c r="AK4538" i="14"/>
  <c r="AJ4538" i="14"/>
  <c r="AK4534" i="14"/>
  <c r="AJ4534" i="14"/>
  <c r="AK4530" i="14"/>
  <c r="AJ4530" i="14"/>
  <c r="AK4526" i="14"/>
  <c r="AJ4526" i="14"/>
  <c r="AK4522" i="14"/>
  <c r="AJ4522" i="14"/>
  <c r="AK4518" i="14"/>
  <c r="AJ4518" i="14"/>
  <c r="AK4514" i="14"/>
  <c r="AJ4514" i="14"/>
  <c r="AK4510" i="14"/>
  <c r="AJ4510" i="14"/>
  <c r="AK4506" i="14"/>
  <c r="AJ4506" i="14"/>
  <c r="AK4502" i="14"/>
  <c r="AJ4502" i="14"/>
  <c r="AK4498" i="14"/>
  <c r="AJ4498" i="14"/>
  <c r="AK4494" i="14"/>
  <c r="AJ4494" i="14"/>
  <c r="AK4490" i="14"/>
  <c r="AJ4490" i="14"/>
  <c r="AK4486" i="14"/>
  <c r="AJ4486" i="14"/>
  <c r="AK4482" i="14"/>
  <c r="AJ4482" i="14"/>
  <c r="AK4478" i="14"/>
  <c r="AJ4478" i="14"/>
  <c r="AK4474" i="14"/>
  <c r="AJ4474" i="14"/>
  <c r="AK4470" i="14"/>
  <c r="AJ4470" i="14"/>
  <c r="AK4466" i="14"/>
  <c r="AJ4466" i="14"/>
  <c r="AK4462" i="14"/>
  <c r="AJ4462" i="14"/>
  <c r="AK4458" i="14"/>
  <c r="AJ4458" i="14"/>
  <c r="AK4454" i="14"/>
  <c r="AJ4454" i="14"/>
  <c r="AK4450" i="14"/>
  <c r="AJ4450" i="14"/>
  <c r="AK4446" i="14"/>
  <c r="AJ4446" i="14"/>
  <c r="AK4442" i="14"/>
  <c r="AJ4442" i="14"/>
  <c r="AK4438" i="14"/>
  <c r="AJ4438" i="14"/>
  <c r="AK4434" i="14"/>
  <c r="AJ4434" i="14"/>
  <c r="AK4430" i="14"/>
  <c r="AJ4430" i="14"/>
  <c r="AK4426" i="14"/>
  <c r="AJ4426" i="14"/>
  <c r="AK4422" i="14"/>
  <c r="AJ4422" i="14"/>
  <c r="AK4418" i="14"/>
  <c r="AJ4418" i="14"/>
  <c r="AK4414" i="14"/>
  <c r="AJ4414" i="14"/>
  <c r="AK4410" i="14"/>
  <c r="AJ4410" i="14"/>
  <c r="AK4406" i="14"/>
  <c r="AJ4406" i="14"/>
  <c r="AK4402" i="14"/>
  <c r="AJ4402" i="14"/>
  <c r="AK4398" i="14"/>
  <c r="AJ4398" i="14"/>
  <c r="AK4394" i="14"/>
  <c r="AJ4394" i="14"/>
  <c r="AK4390" i="14"/>
  <c r="AJ4390" i="14"/>
  <c r="AK4386" i="14"/>
  <c r="AJ4386" i="14"/>
  <c r="AK4382" i="14"/>
  <c r="AJ4382" i="14"/>
  <c r="AK4378" i="14"/>
  <c r="AJ4378" i="14"/>
  <c r="AK4374" i="14"/>
  <c r="AJ4374" i="14"/>
  <c r="AK4370" i="14"/>
  <c r="AJ4370" i="14"/>
  <c r="AK4366" i="14"/>
  <c r="AJ4366" i="14"/>
  <c r="AK4362" i="14"/>
  <c r="AJ4362" i="14"/>
  <c r="AK4358" i="14"/>
  <c r="AJ4358" i="14"/>
  <c r="AK4354" i="14"/>
  <c r="AJ4354" i="14"/>
  <c r="AK4350" i="14"/>
  <c r="AJ4350" i="14"/>
  <c r="AK4346" i="14"/>
  <c r="AJ4346" i="14"/>
  <c r="AK4342" i="14"/>
  <c r="AJ4342" i="14"/>
  <c r="AK4338" i="14"/>
  <c r="AJ4338" i="14"/>
  <c r="AK4334" i="14"/>
  <c r="AJ4334" i="14"/>
  <c r="AK4330" i="14"/>
  <c r="AJ4330" i="14"/>
  <c r="AK4326" i="14"/>
  <c r="AJ4326" i="14"/>
  <c r="AK4322" i="14"/>
  <c r="AJ4322" i="14"/>
  <c r="AK4318" i="14"/>
  <c r="AJ4318" i="14"/>
  <c r="AK4314" i="14"/>
  <c r="AJ4314" i="14"/>
  <c r="AK4310" i="14"/>
  <c r="AJ4310" i="14"/>
  <c r="AK4306" i="14"/>
  <c r="AJ4306" i="14"/>
  <c r="AK4302" i="14"/>
  <c r="AJ4302" i="14"/>
  <c r="AK4298" i="14"/>
  <c r="AJ4298" i="14"/>
  <c r="AK4294" i="14"/>
  <c r="AJ4294" i="14"/>
  <c r="AK4290" i="14"/>
  <c r="AJ4290" i="14"/>
  <c r="AK4286" i="14"/>
  <c r="AJ4286" i="14"/>
  <c r="AK4282" i="14"/>
  <c r="AJ4282" i="14"/>
  <c r="AK4278" i="14"/>
  <c r="AJ4278" i="14"/>
  <c r="AK4274" i="14"/>
  <c r="AJ4274" i="14"/>
  <c r="AK4270" i="14"/>
  <c r="AJ4270" i="14"/>
  <c r="AK4266" i="14"/>
  <c r="AJ4266" i="14"/>
  <c r="AK4262" i="14"/>
  <c r="AJ4262" i="14"/>
  <c r="AK4258" i="14"/>
  <c r="AJ4258" i="14"/>
  <c r="AK4254" i="14"/>
  <c r="AJ4254" i="14"/>
  <c r="AK4250" i="14"/>
  <c r="AJ4250" i="14"/>
  <c r="AK4246" i="14"/>
  <c r="AJ4246" i="14"/>
  <c r="AK4242" i="14"/>
  <c r="AJ4242" i="14"/>
  <c r="AK4238" i="14"/>
  <c r="AJ4238" i="14"/>
  <c r="AK4234" i="14"/>
  <c r="AJ4234" i="14"/>
  <c r="AK4230" i="14"/>
  <c r="AJ4230" i="14"/>
  <c r="AK4226" i="14"/>
  <c r="AJ4226" i="14"/>
  <c r="AK4222" i="14"/>
  <c r="AJ4222" i="14"/>
  <c r="AK4218" i="14"/>
  <c r="AJ4218" i="14"/>
  <c r="AK4214" i="14"/>
  <c r="AJ4214" i="14"/>
  <c r="AK4210" i="14"/>
  <c r="AJ4210" i="14"/>
  <c r="AK4206" i="14"/>
  <c r="AJ4206" i="14"/>
  <c r="AK4202" i="14"/>
  <c r="AJ4202" i="14"/>
  <c r="AK4198" i="14"/>
  <c r="AJ4198" i="14"/>
  <c r="AK4194" i="14"/>
  <c r="AJ4194" i="14"/>
  <c r="AK4190" i="14"/>
  <c r="AJ4190" i="14"/>
  <c r="AK4186" i="14"/>
  <c r="AJ4186" i="14"/>
  <c r="AK4182" i="14"/>
  <c r="AJ4182" i="14"/>
  <c r="AK4178" i="14"/>
  <c r="AJ4178" i="14"/>
  <c r="AK4174" i="14"/>
  <c r="AJ4174" i="14"/>
  <c r="AK4170" i="14"/>
  <c r="AJ4170" i="14"/>
  <c r="AK4166" i="14"/>
  <c r="AJ4166" i="14"/>
  <c r="AK4162" i="14"/>
  <c r="AJ4162" i="14"/>
  <c r="AK4158" i="14"/>
  <c r="AJ4158" i="14"/>
  <c r="AK4154" i="14"/>
  <c r="AJ4154" i="14"/>
  <c r="AK4150" i="14"/>
  <c r="AJ4150" i="14"/>
  <c r="AK4146" i="14"/>
  <c r="AJ4146" i="14"/>
  <c r="AK4142" i="14"/>
  <c r="AJ4142" i="14"/>
  <c r="AK4138" i="14"/>
  <c r="AJ4138" i="14"/>
  <c r="AK4134" i="14"/>
  <c r="AJ4134" i="14"/>
  <c r="AK4130" i="14"/>
  <c r="AJ4130" i="14"/>
  <c r="AK4126" i="14"/>
  <c r="AJ4126" i="14"/>
  <c r="AK4122" i="14"/>
  <c r="AJ4122" i="14"/>
  <c r="AK4118" i="14"/>
  <c r="AJ4118" i="14"/>
  <c r="AK4114" i="14"/>
  <c r="AJ4114" i="14"/>
  <c r="AK4110" i="14"/>
  <c r="AJ4110" i="14"/>
  <c r="AK4106" i="14"/>
  <c r="AJ4106" i="14"/>
  <c r="AK4102" i="14"/>
  <c r="AJ4102" i="14"/>
  <c r="AK4098" i="14"/>
  <c r="AJ4098" i="14"/>
  <c r="AK4094" i="14"/>
  <c r="AJ4094" i="14"/>
  <c r="AK4090" i="14"/>
  <c r="AJ4090" i="14"/>
  <c r="AK4086" i="14"/>
  <c r="AJ4086" i="14"/>
  <c r="AK4082" i="14"/>
  <c r="AJ4082" i="14"/>
  <c r="AK4078" i="14"/>
  <c r="AJ4078" i="14"/>
  <c r="AK4074" i="14"/>
  <c r="AJ4074" i="14"/>
  <c r="AK4070" i="14"/>
  <c r="AJ4070" i="14"/>
  <c r="AK4066" i="14"/>
  <c r="AJ4066" i="14"/>
  <c r="AK4062" i="14"/>
  <c r="AJ4062" i="14"/>
  <c r="AK4058" i="14"/>
  <c r="AJ4058" i="14"/>
  <c r="AK4054" i="14"/>
  <c r="AJ4054" i="14"/>
  <c r="AK4050" i="14"/>
  <c r="AJ4050" i="14"/>
  <c r="AK4046" i="14"/>
  <c r="AJ4046" i="14"/>
  <c r="AK4042" i="14"/>
  <c r="AJ4042" i="14"/>
  <c r="AK4038" i="14"/>
  <c r="AJ4038" i="14"/>
  <c r="AK4034" i="14"/>
  <c r="AJ4034" i="14"/>
  <c r="AK4030" i="14"/>
  <c r="AJ4030" i="14"/>
  <c r="AK4026" i="14"/>
  <c r="AJ4026" i="14"/>
  <c r="AK4022" i="14"/>
  <c r="AJ4022" i="14"/>
  <c r="AK4018" i="14"/>
  <c r="AJ4018" i="14"/>
  <c r="AK4014" i="14"/>
  <c r="AJ4014" i="14"/>
  <c r="AK4010" i="14"/>
  <c r="AJ4010" i="14"/>
  <c r="AK4006" i="14"/>
  <c r="AJ4006" i="14"/>
  <c r="AK4002" i="14"/>
  <c r="AJ4002" i="14"/>
  <c r="AK3998" i="14"/>
  <c r="AJ3998" i="14"/>
  <c r="AK3994" i="14"/>
  <c r="AJ3994" i="14"/>
  <c r="AK3990" i="14"/>
  <c r="AJ3990" i="14"/>
  <c r="AK3986" i="14"/>
  <c r="AJ3986" i="14"/>
  <c r="AK3982" i="14"/>
  <c r="AJ3982" i="14"/>
  <c r="AK3978" i="14"/>
  <c r="AJ3978" i="14"/>
  <c r="AK3974" i="14"/>
  <c r="AJ3974" i="14"/>
  <c r="AK3970" i="14"/>
  <c r="AJ3970" i="14"/>
  <c r="AK3966" i="14"/>
  <c r="AJ3966" i="14"/>
  <c r="AK3962" i="14"/>
  <c r="AJ3962" i="14"/>
  <c r="AK3958" i="14"/>
  <c r="AJ3958" i="14"/>
  <c r="AK3954" i="14"/>
  <c r="AJ3954" i="14"/>
  <c r="AK3950" i="14"/>
  <c r="AJ3950" i="14"/>
  <c r="AK3946" i="14"/>
  <c r="AJ3946" i="14"/>
  <c r="AK3942" i="14"/>
  <c r="AJ3942" i="14"/>
  <c r="AK3938" i="14"/>
  <c r="AJ3938" i="14"/>
  <c r="AK3934" i="14"/>
  <c r="AJ3934" i="14"/>
  <c r="AK3930" i="14"/>
  <c r="AJ3930" i="14"/>
  <c r="AK3926" i="14"/>
  <c r="AJ3926" i="14"/>
  <c r="AK3922" i="14"/>
  <c r="AJ3922" i="14"/>
  <c r="AK3918" i="14"/>
  <c r="AJ3918" i="14"/>
  <c r="AK3914" i="14"/>
  <c r="AJ3914" i="14"/>
  <c r="AK3910" i="14"/>
  <c r="AJ3910" i="14"/>
  <c r="AK3906" i="14"/>
  <c r="AJ3906" i="14"/>
  <c r="AK3902" i="14"/>
  <c r="AJ3902" i="14"/>
  <c r="AK3898" i="14"/>
  <c r="AJ3898" i="14"/>
  <c r="AK3894" i="14"/>
  <c r="AJ3894" i="14"/>
  <c r="AK3890" i="14"/>
  <c r="AJ3890" i="14"/>
  <c r="AK3886" i="14"/>
  <c r="AJ3886" i="14"/>
  <c r="AK3882" i="14"/>
  <c r="AJ3882" i="14"/>
  <c r="AK3878" i="14"/>
  <c r="AJ3878" i="14"/>
  <c r="AK3874" i="14"/>
  <c r="AJ3874" i="14"/>
  <c r="AK3870" i="14"/>
  <c r="AJ3870" i="14"/>
  <c r="AK3866" i="14"/>
  <c r="AJ3866" i="14"/>
  <c r="AK3862" i="14"/>
  <c r="AJ3862" i="14"/>
  <c r="AK3858" i="14"/>
  <c r="AJ3858" i="14"/>
  <c r="AK3854" i="14"/>
  <c r="AJ3854" i="14"/>
  <c r="AK3850" i="14"/>
  <c r="AJ3850" i="14"/>
  <c r="AK3846" i="14"/>
  <c r="AJ3846" i="14"/>
  <c r="AK3842" i="14"/>
  <c r="AJ3842" i="14"/>
  <c r="AK3838" i="14"/>
  <c r="AJ3838" i="14"/>
  <c r="AK3834" i="14"/>
  <c r="AJ3834" i="14"/>
  <c r="AK3830" i="14"/>
  <c r="AJ3830" i="14"/>
  <c r="AK3826" i="14"/>
  <c r="AJ3826" i="14"/>
  <c r="AK3822" i="14"/>
  <c r="AJ3822" i="14"/>
  <c r="AK3818" i="14"/>
  <c r="AJ3818" i="14"/>
  <c r="AK3814" i="14"/>
  <c r="AJ3814" i="14"/>
  <c r="AK3810" i="14"/>
  <c r="AJ3810" i="14"/>
  <c r="AK3806" i="14"/>
  <c r="AJ3806" i="14"/>
  <c r="AK3802" i="14"/>
  <c r="AJ3802" i="14"/>
  <c r="AK3798" i="14"/>
  <c r="AJ3798" i="14"/>
  <c r="AK3794" i="14"/>
  <c r="AJ3794" i="14"/>
  <c r="AK3790" i="14"/>
  <c r="AJ3790" i="14"/>
  <c r="AK3786" i="14"/>
  <c r="AJ3786" i="14"/>
  <c r="AK3782" i="14"/>
  <c r="AJ3782" i="14"/>
  <c r="AK3778" i="14"/>
  <c r="AJ3778" i="14"/>
  <c r="AK3774" i="14"/>
  <c r="AJ3774" i="14"/>
  <c r="AK3770" i="14"/>
  <c r="AJ3770" i="14"/>
  <c r="AK3766" i="14"/>
  <c r="AJ3766" i="14"/>
  <c r="AK3762" i="14"/>
  <c r="AJ3762" i="14"/>
  <c r="AK3758" i="14"/>
  <c r="AJ3758" i="14"/>
  <c r="AK3754" i="14"/>
  <c r="AJ3754" i="14"/>
  <c r="AK3750" i="14"/>
  <c r="AJ3750" i="14"/>
  <c r="AK3746" i="14"/>
  <c r="AJ3746" i="14"/>
  <c r="AK3742" i="14"/>
  <c r="AJ3742" i="14"/>
  <c r="AK3738" i="14"/>
  <c r="AJ3738" i="14"/>
  <c r="AK3734" i="14"/>
  <c r="AJ3734" i="14"/>
  <c r="AK3730" i="14"/>
  <c r="AJ3730" i="14"/>
  <c r="AK3726" i="14"/>
  <c r="AJ3726" i="14"/>
  <c r="AK3722" i="14"/>
  <c r="AJ3722" i="14"/>
  <c r="AK3718" i="14"/>
  <c r="AJ3718" i="14"/>
  <c r="AK3714" i="14"/>
  <c r="AJ3714" i="14"/>
  <c r="AK3710" i="14"/>
  <c r="AJ3710" i="14"/>
  <c r="AK3706" i="14"/>
  <c r="AJ3706" i="14"/>
  <c r="AK3702" i="14"/>
  <c r="AJ3702" i="14"/>
  <c r="AK3698" i="14"/>
  <c r="AJ3698" i="14"/>
  <c r="AK3694" i="14"/>
  <c r="AJ3694" i="14"/>
  <c r="AK3690" i="14"/>
  <c r="AJ3690" i="14"/>
  <c r="AK3686" i="14"/>
  <c r="AJ3686" i="14"/>
  <c r="AK3682" i="14"/>
  <c r="AJ3682" i="14"/>
  <c r="AK3678" i="14"/>
  <c r="AJ3678" i="14"/>
  <c r="AK3674" i="14"/>
  <c r="AJ3674" i="14"/>
  <c r="AK3670" i="14"/>
  <c r="AJ3670" i="14"/>
  <c r="AK3666" i="14"/>
  <c r="AJ3666" i="14"/>
  <c r="AK3662" i="14"/>
  <c r="AJ3662" i="14"/>
  <c r="AK3658" i="14"/>
  <c r="AJ3658" i="14"/>
  <c r="AK3654" i="14"/>
  <c r="AJ3654" i="14"/>
  <c r="AK3650" i="14"/>
  <c r="AJ3650" i="14"/>
  <c r="AK3646" i="14"/>
  <c r="AJ3646" i="14"/>
  <c r="AK3642" i="14"/>
  <c r="AJ3642" i="14"/>
  <c r="AK3638" i="14"/>
  <c r="AJ3638" i="14"/>
  <c r="AK3634" i="14"/>
  <c r="AJ3634" i="14"/>
  <c r="AK3630" i="14"/>
  <c r="AJ3630" i="14"/>
  <c r="AK3626" i="14"/>
  <c r="AJ3626" i="14"/>
  <c r="AK3622" i="14"/>
  <c r="AJ3622" i="14"/>
  <c r="AK3618" i="14"/>
  <c r="AJ3618" i="14"/>
  <c r="AK3614" i="14"/>
  <c r="AJ3614" i="14"/>
  <c r="AK3610" i="14"/>
  <c r="AJ3610" i="14"/>
  <c r="AK3606" i="14"/>
  <c r="AJ3606" i="14"/>
  <c r="AK3602" i="14"/>
  <c r="AJ3602" i="14"/>
  <c r="AK3598" i="14"/>
  <c r="AJ3598" i="14"/>
  <c r="AK3594" i="14"/>
  <c r="AJ3594" i="14"/>
  <c r="AK3590" i="14"/>
  <c r="AJ3590" i="14"/>
  <c r="AK3586" i="14"/>
  <c r="AJ3586" i="14"/>
  <c r="AK3582" i="14"/>
  <c r="AJ3582" i="14"/>
  <c r="AK3578" i="14"/>
  <c r="AJ3578" i="14"/>
  <c r="AK3574" i="14"/>
  <c r="AJ3574" i="14"/>
  <c r="AK3570" i="14"/>
  <c r="AJ3570" i="14"/>
  <c r="AK3566" i="14"/>
  <c r="AJ3566" i="14"/>
  <c r="AK3562" i="14"/>
  <c r="AJ3562" i="14"/>
  <c r="AK3558" i="14"/>
  <c r="AJ3558" i="14"/>
  <c r="AK3554" i="14"/>
  <c r="AJ3554" i="14"/>
  <c r="AK3550" i="14"/>
  <c r="AJ3550" i="14"/>
  <c r="AK3546" i="14"/>
  <c r="AJ3546" i="14"/>
  <c r="AK3542" i="14"/>
  <c r="AJ3542" i="14"/>
  <c r="AK3538" i="14"/>
  <c r="AJ3538" i="14"/>
  <c r="AK3534" i="14"/>
  <c r="AJ3534" i="14"/>
  <c r="AK3530" i="14"/>
  <c r="AJ3530" i="14"/>
  <c r="AK3526" i="14"/>
  <c r="AJ3526" i="14"/>
  <c r="AK3522" i="14"/>
  <c r="AJ3522" i="14"/>
  <c r="AK3518" i="14"/>
  <c r="AJ3518" i="14"/>
  <c r="AK3514" i="14"/>
  <c r="AJ3514" i="14"/>
  <c r="AK3510" i="14"/>
  <c r="AJ3510" i="14"/>
  <c r="AK3506" i="14"/>
  <c r="AJ3506" i="14"/>
  <c r="AK3502" i="14"/>
  <c r="AJ3502" i="14"/>
  <c r="AK3498" i="14"/>
  <c r="AJ3498" i="14"/>
  <c r="AK3494" i="14"/>
  <c r="AJ3494" i="14"/>
  <c r="AK3490" i="14"/>
  <c r="AJ3490" i="14"/>
  <c r="AK3486" i="14"/>
  <c r="AJ3486" i="14"/>
  <c r="AK3482" i="14"/>
  <c r="AJ3482" i="14"/>
  <c r="AK3478" i="14"/>
  <c r="AJ3478" i="14"/>
  <c r="AK3474" i="14"/>
  <c r="AJ3474" i="14"/>
  <c r="AK3470" i="14"/>
  <c r="AJ3470" i="14"/>
  <c r="AK3466" i="14"/>
  <c r="AJ3466" i="14"/>
  <c r="AK3462" i="14"/>
  <c r="AJ3462" i="14"/>
  <c r="AK3458" i="14"/>
  <c r="AJ3458" i="14"/>
  <c r="AK3454" i="14"/>
  <c r="AJ3454" i="14"/>
  <c r="AK3450" i="14"/>
  <c r="AJ3450" i="14"/>
  <c r="AK3446" i="14"/>
  <c r="AJ3446" i="14"/>
  <c r="AK3442" i="14"/>
  <c r="AJ3442" i="14"/>
  <c r="AK3438" i="14"/>
  <c r="AJ3438" i="14"/>
  <c r="AK3434" i="14"/>
  <c r="AJ3434" i="14"/>
  <c r="AK3430" i="14"/>
  <c r="AJ3430" i="14"/>
  <c r="AK3426" i="14"/>
  <c r="AJ3426" i="14"/>
  <c r="AK3422" i="14"/>
  <c r="AJ3422" i="14"/>
  <c r="AK3418" i="14"/>
  <c r="AJ3418" i="14"/>
  <c r="AK3414" i="14"/>
  <c r="AJ3414" i="14"/>
  <c r="AK3410" i="14"/>
  <c r="AJ3410" i="14"/>
  <c r="AK3406" i="14"/>
  <c r="AJ3406" i="14"/>
  <c r="AK3402" i="14"/>
  <c r="AJ3402" i="14"/>
  <c r="AK3398" i="14"/>
  <c r="AJ3398" i="14"/>
  <c r="AK3394" i="14"/>
  <c r="AJ3394" i="14"/>
  <c r="AK3390" i="14"/>
  <c r="AJ3390" i="14"/>
  <c r="AK3386" i="14"/>
  <c r="AJ3386" i="14"/>
  <c r="AK3382" i="14"/>
  <c r="AJ3382" i="14"/>
  <c r="AK3378" i="14"/>
  <c r="AJ3378" i="14"/>
  <c r="AK3374" i="14"/>
  <c r="AJ3374" i="14"/>
  <c r="AK3370" i="14"/>
  <c r="AJ3370" i="14"/>
  <c r="AK3366" i="14"/>
  <c r="AJ3366" i="14"/>
  <c r="AK3362" i="14"/>
  <c r="AJ3362" i="14"/>
  <c r="AK3358" i="14"/>
  <c r="AJ3358" i="14"/>
  <c r="AK3354" i="14"/>
  <c r="AJ3354" i="14"/>
  <c r="AK3350" i="14"/>
  <c r="AJ3350" i="14"/>
  <c r="AK3346" i="14"/>
  <c r="AJ3346" i="14"/>
  <c r="AK3342" i="14"/>
  <c r="AJ3342" i="14"/>
  <c r="AK3338" i="14"/>
  <c r="AJ3338" i="14"/>
  <c r="AK3334" i="14"/>
  <c r="AJ3334" i="14"/>
  <c r="AK3330" i="14"/>
  <c r="AJ3330" i="14"/>
  <c r="AK3326" i="14"/>
  <c r="AJ3326" i="14"/>
  <c r="AK3322" i="14"/>
  <c r="AJ3322" i="14"/>
  <c r="AK3318" i="14"/>
  <c r="AJ3318" i="14"/>
  <c r="AK3314" i="14"/>
  <c r="AJ3314" i="14"/>
  <c r="AK3310" i="14"/>
  <c r="AJ3310" i="14"/>
  <c r="AK3306" i="14"/>
  <c r="AJ3306" i="14"/>
  <c r="AK3302" i="14"/>
  <c r="AJ3302" i="14"/>
  <c r="AK3298" i="14"/>
  <c r="AJ3298" i="14"/>
  <c r="AK3294" i="14"/>
  <c r="AJ3294" i="14"/>
  <c r="AK3290" i="14"/>
  <c r="AJ3290" i="14"/>
  <c r="AK3286" i="14"/>
  <c r="AJ3286" i="14"/>
  <c r="AK3282" i="14"/>
  <c r="AJ3282" i="14"/>
  <c r="AK3278" i="14"/>
  <c r="AJ3278" i="14"/>
  <c r="AK3274" i="14"/>
  <c r="AJ3274" i="14"/>
  <c r="AK3270" i="14"/>
  <c r="AJ3270" i="14"/>
  <c r="AK3266" i="14"/>
  <c r="AJ3266" i="14"/>
  <c r="AK3262" i="14"/>
  <c r="AJ3262" i="14"/>
  <c r="AK3258" i="14"/>
  <c r="AJ3258" i="14"/>
  <c r="AK3254" i="14"/>
  <c r="AJ3254" i="14"/>
  <c r="AK3250" i="14"/>
  <c r="AJ3250" i="14"/>
  <c r="AK3246" i="14"/>
  <c r="AJ3246" i="14"/>
  <c r="AK3242" i="14"/>
  <c r="AJ3242" i="14"/>
  <c r="AK3238" i="14"/>
  <c r="AJ3238" i="14"/>
  <c r="AK3234" i="14"/>
  <c r="AJ3234" i="14"/>
  <c r="AK3230" i="14"/>
  <c r="AJ3230" i="14"/>
  <c r="AK3226" i="14"/>
  <c r="AJ3226" i="14"/>
  <c r="AK3222" i="14"/>
  <c r="AJ3222" i="14"/>
  <c r="AK3218" i="14"/>
  <c r="AJ3218" i="14"/>
  <c r="AK3214" i="14"/>
  <c r="AJ3214" i="14"/>
  <c r="AK3210" i="14"/>
  <c r="AJ3210" i="14"/>
  <c r="AK3206" i="14"/>
  <c r="AJ3206" i="14"/>
  <c r="AK3202" i="14"/>
  <c r="AJ3202" i="14"/>
  <c r="AK3198" i="14"/>
  <c r="AJ3198" i="14"/>
  <c r="AK3194" i="14"/>
  <c r="AJ3194" i="14"/>
  <c r="AK3190" i="14"/>
  <c r="AJ3190" i="14"/>
  <c r="AK3186" i="14"/>
  <c r="AJ3186" i="14"/>
  <c r="AK3182" i="14"/>
  <c r="AJ3182" i="14"/>
  <c r="AK3178" i="14"/>
  <c r="AJ3178" i="14"/>
  <c r="AK3174" i="14"/>
  <c r="AJ3174" i="14"/>
  <c r="AK3170" i="14"/>
  <c r="AJ3170" i="14"/>
  <c r="AK3166" i="14"/>
  <c r="AJ3166" i="14"/>
  <c r="AK3162" i="14"/>
  <c r="AJ3162" i="14"/>
  <c r="AK3158" i="14"/>
  <c r="AJ3158" i="14"/>
  <c r="AK3154" i="14"/>
  <c r="AJ3154" i="14"/>
  <c r="AK3150" i="14"/>
  <c r="AJ3150" i="14"/>
  <c r="AK3146" i="14"/>
  <c r="AJ3146" i="14"/>
  <c r="AK3142" i="14"/>
  <c r="AJ3142" i="14"/>
  <c r="AK3138" i="14"/>
  <c r="AJ3138" i="14"/>
  <c r="AK3134" i="14"/>
  <c r="AJ3134" i="14"/>
  <c r="AK3130" i="14"/>
  <c r="AJ3130" i="14"/>
  <c r="AK3126" i="14"/>
  <c r="AJ3126" i="14"/>
  <c r="AK3122" i="14"/>
  <c r="AJ3122" i="14"/>
  <c r="AK3118" i="14"/>
  <c r="AJ3118" i="14"/>
  <c r="AK3114" i="14"/>
  <c r="AJ3114" i="14"/>
  <c r="AK3110" i="14"/>
  <c r="AJ3110" i="14"/>
  <c r="AK3106" i="14"/>
  <c r="AJ3106" i="14"/>
  <c r="AK3102" i="14"/>
  <c r="AJ3102" i="14"/>
  <c r="AK3098" i="14"/>
  <c r="AJ3098" i="14"/>
  <c r="AK3094" i="14"/>
  <c r="AJ3094" i="14"/>
  <c r="AK3090" i="14"/>
  <c r="AJ3090" i="14"/>
  <c r="AK3086" i="14"/>
  <c r="AJ3086" i="14"/>
  <c r="AK3082" i="14"/>
  <c r="AJ3082" i="14"/>
  <c r="AK3078" i="14"/>
  <c r="AJ3078" i="14"/>
  <c r="AK3074" i="14"/>
  <c r="AJ3074" i="14"/>
  <c r="AK3070" i="14"/>
  <c r="AJ3070" i="14"/>
  <c r="AK3066" i="14"/>
  <c r="AJ3066" i="14"/>
  <c r="AK3062" i="14"/>
  <c r="AJ3062" i="14"/>
  <c r="AK3058" i="14"/>
  <c r="AJ3058" i="14"/>
  <c r="AK3054" i="14"/>
  <c r="AJ3054" i="14"/>
  <c r="AK3050" i="14"/>
  <c r="AJ3050" i="14"/>
  <c r="AK3046" i="14"/>
  <c r="AJ3046" i="14"/>
  <c r="AK3042" i="14"/>
  <c r="AJ3042" i="14"/>
  <c r="AK3038" i="14"/>
  <c r="AJ3038" i="14"/>
  <c r="AK3034" i="14"/>
  <c r="AJ3034" i="14"/>
  <c r="AK3030" i="14"/>
  <c r="AJ3030" i="14"/>
  <c r="AK3026" i="14"/>
  <c r="AJ3026" i="14"/>
  <c r="AK3022" i="14"/>
  <c r="AJ3022" i="14"/>
  <c r="AK3018" i="14"/>
  <c r="AJ3018" i="14"/>
  <c r="AK3014" i="14"/>
  <c r="AJ3014" i="14"/>
  <c r="AK3010" i="14"/>
  <c r="AJ3010" i="14"/>
  <c r="AK3006" i="14"/>
  <c r="AJ3006" i="14"/>
  <c r="AK3002" i="14"/>
  <c r="AJ3002" i="14"/>
  <c r="AK2998" i="14"/>
  <c r="AJ2998" i="14"/>
  <c r="AK2994" i="14"/>
  <c r="AJ2994" i="14"/>
  <c r="AK2990" i="14"/>
  <c r="AJ2990" i="14"/>
  <c r="AK2986" i="14"/>
  <c r="AJ2986" i="14"/>
  <c r="AK2982" i="14"/>
  <c r="AJ2982" i="14"/>
  <c r="AK2978" i="14"/>
  <c r="AJ2978" i="14"/>
  <c r="AK2974" i="14"/>
  <c r="AJ2974" i="14"/>
  <c r="AK2970" i="14"/>
  <c r="AJ2970" i="14"/>
  <c r="AK2966" i="14"/>
  <c r="AJ2966" i="14"/>
  <c r="AK2962" i="14"/>
  <c r="AJ2962" i="14"/>
  <c r="AK2958" i="14"/>
  <c r="AJ2958" i="14"/>
  <c r="AK2954" i="14"/>
  <c r="AJ2954" i="14"/>
  <c r="AK2950" i="14"/>
  <c r="AJ2950" i="14"/>
  <c r="AK2946" i="14"/>
  <c r="AJ2946" i="14"/>
  <c r="AK2942" i="14"/>
  <c r="AJ2942" i="14"/>
  <c r="AK2938" i="14"/>
  <c r="AJ2938" i="14"/>
  <c r="AK2934" i="14"/>
  <c r="AJ2934" i="14"/>
  <c r="AK2930" i="14"/>
  <c r="AJ2930" i="14"/>
  <c r="AK2926" i="14"/>
  <c r="AJ2926" i="14"/>
  <c r="AK2922" i="14"/>
  <c r="AJ2922" i="14"/>
  <c r="AK2918" i="14"/>
  <c r="AJ2918" i="14"/>
  <c r="AK2914" i="14"/>
  <c r="AJ2914" i="14"/>
  <c r="AK2910" i="14"/>
  <c r="AJ2910" i="14"/>
  <c r="AK2906" i="14"/>
  <c r="AJ2906" i="14"/>
  <c r="AK2902" i="14"/>
  <c r="AJ2902" i="14"/>
  <c r="AK2898" i="14"/>
  <c r="AJ2898" i="14"/>
  <c r="AK2894" i="14"/>
  <c r="AJ2894" i="14"/>
  <c r="AK2890" i="14"/>
  <c r="AJ2890" i="14"/>
  <c r="AK2886" i="14"/>
  <c r="AJ2886" i="14"/>
  <c r="AK2882" i="14"/>
  <c r="AJ2882" i="14"/>
  <c r="AK2878" i="14"/>
  <c r="AJ2878" i="14"/>
  <c r="AK2874" i="14"/>
  <c r="AJ2874" i="14"/>
  <c r="AK2870" i="14"/>
  <c r="AJ2870" i="14"/>
  <c r="AK2866" i="14"/>
  <c r="AJ2866" i="14"/>
  <c r="AK2862" i="14"/>
  <c r="AJ2862" i="14"/>
  <c r="AK2858" i="14"/>
  <c r="AJ2858" i="14"/>
  <c r="AK2854" i="14"/>
  <c r="AJ2854" i="14"/>
  <c r="AK2850" i="14"/>
  <c r="AJ2850" i="14"/>
  <c r="AK2846" i="14"/>
  <c r="AJ2846" i="14"/>
  <c r="AK2842" i="14"/>
  <c r="AJ2842" i="14"/>
  <c r="AK2838" i="14"/>
  <c r="AJ2838" i="14"/>
  <c r="AK2834" i="14"/>
  <c r="AJ2834" i="14"/>
  <c r="AK2830" i="14"/>
  <c r="AJ2830" i="14"/>
  <c r="AK2826" i="14"/>
  <c r="AJ2826" i="14"/>
  <c r="AK2822" i="14"/>
  <c r="AJ2822" i="14"/>
  <c r="AK2818" i="14"/>
  <c r="AJ2818" i="14"/>
  <c r="AK2814" i="14"/>
  <c r="AJ2814" i="14"/>
  <c r="AK2810" i="14"/>
  <c r="AJ2810" i="14"/>
  <c r="AK2806" i="14"/>
  <c r="AJ2806" i="14"/>
  <c r="AK2802" i="14"/>
  <c r="AJ2802" i="14"/>
  <c r="AK2798" i="14"/>
  <c r="AJ2798" i="14"/>
  <c r="AK2794" i="14"/>
  <c r="AJ2794" i="14"/>
  <c r="AK2790" i="14"/>
  <c r="AJ2790" i="14"/>
  <c r="AK2786" i="14"/>
  <c r="AJ2786" i="14"/>
  <c r="AK2782" i="14"/>
  <c r="AJ2782" i="14"/>
  <c r="AK2778" i="14"/>
  <c r="AJ2778" i="14"/>
  <c r="AK2774" i="14"/>
  <c r="AJ2774" i="14"/>
  <c r="AK2770" i="14"/>
  <c r="AJ2770" i="14"/>
  <c r="AK2766" i="14"/>
  <c r="AJ2766" i="14"/>
  <c r="AK2762" i="14"/>
  <c r="AJ2762" i="14"/>
  <c r="AK2758" i="14"/>
  <c r="AJ2758" i="14"/>
  <c r="AK2754" i="14"/>
  <c r="AJ2754" i="14"/>
  <c r="AK2750" i="14"/>
  <c r="AJ2750" i="14"/>
  <c r="AK2746" i="14"/>
  <c r="AJ2746" i="14"/>
  <c r="AK2742" i="14"/>
  <c r="AJ2742" i="14"/>
  <c r="AK2738" i="14"/>
  <c r="AJ2738" i="14"/>
  <c r="AK2734" i="14"/>
  <c r="AJ2734" i="14"/>
  <c r="AK2730" i="14"/>
  <c r="AJ2730" i="14"/>
  <c r="AK2726" i="14"/>
  <c r="AJ2726" i="14"/>
  <c r="AK2722" i="14"/>
  <c r="AJ2722" i="14"/>
  <c r="AK2718" i="14"/>
  <c r="AJ2718" i="14"/>
  <c r="AK2714" i="14"/>
  <c r="AJ2714" i="14"/>
  <c r="AK2710" i="14"/>
  <c r="AJ2710" i="14"/>
  <c r="AK2706" i="14"/>
  <c r="AJ2706" i="14"/>
  <c r="AK2702" i="14"/>
  <c r="AJ2702" i="14"/>
  <c r="AK2698" i="14"/>
  <c r="AJ2698" i="14"/>
  <c r="AK2694" i="14"/>
  <c r="AJ2694" i="14"/>
  <c r="AK2690" i="14"/>
  <c r="AJ2690" i="14"/>
  <c r="AK2686" i="14"/>
  <c r="AJ2686" i="14"/>
  <c r="AK2682" i="14"/>
  <c r="AJ2682" i="14"/>
  <c r="AK2678" i="14"/>
  <c r="AJ2678" i="14"/>
  <c r="AK2674" i="14"/>
  <c r="AJ2674" i="14"/>
  <c r="AK2670" i="14"/>
  <c r="AJ2670" i="14"/>
  <c r="AK2666" i="14"/>
  <c r="AJ2666" i="14"/>
  <c r="AK2662" i="14"/>
  <c r="AJ2662" i="14"/>
  <c r="AK2658" i="14"/>
  <c r="AJ2658" i="14"/>
  <c r="AK2654" i="14"/>
  <c r="AJ2654" i="14"/>
  <c r="AK2650" i="14"/>
  <c r="AJ2650" i="14"/>
  <c r="AK2646" i="14"/>
  <c r="AJ2646" i="14"/>
  <c r="AK2642" i="14"/>
  <c r="AJ2642" i="14"/>
  <c r="AK2638" i="14"/>
  <c r="AJ2638" i="14"/>
  <c r="AK2634" i="14"/>
  <c r="AJ2634" i="14"/>
  <c r="AK2630" i="14"/>
  <c r="AJ2630" i="14"/>
  <c r="AK2626" i="14"/>
  <c r="AJ2626" i="14"/>
  <c r="AK2622" i="14"/>
  <c r="AJ2622" i="14"/>
  <c r="AK2618" i="14"/>
  <c r="AJ2618" i="14"/>
  <c r="AK2614" i="14"/>
  <c r="AJ2614" i="14"/>
  <c r="AK2610" i="14"/>
  <c r="AJ2610" i="14"/>
  <c r="AK2606" i="14"/>
  <c r="AJ2606" i="14"/>
  <c r="AK2602" i="14"/>
  <c r="AJ2602" i="14"/>
  <c r="AK2598" i="14"/>
  <c r="AJ2598" i="14"/>
  <c r="AK2594" i="14"/>
  <c r="AJ2594" i="14"/>
  <c r="AK2590" i="14"/>
  <c r="AJ2590" i="14"/>
  <c r="AK2586" i="14"/>
  <c r="AJ2586" i="14"/>
  <c r="AK2582" i="14"/>
  <c r="AJ2582" i="14"/>
  <c r="AK2578" i="14"/>
  <c r="AJ2578" i="14"/>
  <c r="AK2574" i="14"/>
  <c r="AJ2574" i="14"/>
  <c r="AK2570" i="14"/>
  <c r="AJ2570" i="14"/>
  <c r="AK2566" i="14"/>
  <c r="AJ2566" i="14"/>
  <c r="AK2562" i="14"/>
  <c r="AJ2562" i="14"/>
  <c r="AK2558" i="14"/>
  <c r="AJ2558" i="14"/>
  <c r="AK2554" i="14"/>
  <c r="AJ2554" i="14"/>
  <c r="AK2550" i="14"/>
  <c r="AJ2550" i="14"/>
  <c r="AK2546" i="14"/>
  <c r="AJ2546" i="14"/>
  <c r="AK2542" i="14"/>
  <c r="AJ2542" i="14"/>
  <c r="AK2538" i="14"/>
  <c r="AJ2538" i="14"/>
  <c r="AK2534" i="14"/>
  <c r="AJ2534" i="14"/>
  <c r="AK2530" i="14"/>
  <c r="AJ2530" i="14"/>
  <c r="AK2526" i="14"/>
  <c r="AJ2526" i="14"/>
  <c r="AK2522" i="14"/>
  <c r="AJ2522" i="14"/>
  <c r="AK2518" i="14"/>
  <c r="AJ2518" i="14"/>
  <c r="AK2514" i="14"/>
  <c r="AJ2514" i="14"/>
  <c r="AK2510" i="14"/>
  <c r="AJ2510" i="14"/>
  <c r="AK2506" i="14"/>
  <c r="AJ2506" i="14"/>
  <c r="AK2502" i="14"/>
  <c r="AJ2502" i="14"/>
  <c r="AK2498" i="14"/>
  <c r="AJ2498" i="14"/>
  <c r="AK2494" i="14"/>
  <c r="AJ2494" i="14"/>
  <c r="AK2490" i="14"/>
  <c r="AJ2490" i="14"/>
  <c r="AK2486" i="14"/>
  <c r="AJ2486" i="14"/>
  <c r="AK2482" i="14"/>
  <c r="AJ2482" i="14"/>
  <c r="AK2478" i="14"/>
  <c r="AJ2478" i="14"/>
  <c r="AK2474" i="14"/>
  <c r="AJ2474" i="14"/>
  <c r="AK2470" i="14"/>
  <c r="AJ2470" i="14"/>
  <c r="AK2466" i="14"/>
  <c r="AJ2466" i="14"/>
  <c r="AK2462" i="14"/>
  <c r="AJ2462" i="14"/>
  <c r="AK2458" i="14"/>
  <c r="AJ2458" i="14"/>
  <c r="AK2454" i="14"/>
  <c r="AJ2454" i="14"/>
  <c r="AK2450" i="14"/>
  <c r="AJ2450" i="14"/>
  <c r="AK2446" i="14"/>
  <c r="AJ2446" i="14"/>
  <c r="AK2442" i="14"/>
  <c r="AJ2442" i="14"/>
  <c r="AK2438" i="14"/>
  <c r="AJ2438" i="14"/>
  <c r="AK2434" i="14"/>
  <c r="AJ2434" i="14"/>
  <c r="AK2430" i="14"/>
  <c r="AJ2430" i="14"/>
  <c r="AK2426" i="14"/>
  <c r="AJ2426" i="14"/>
  <c r="AK2422" i="14"/>
  <c r="AJ2422" i="14"/>
  <c r="AK2418" i="14"/>
  <c r="AJ2418" i="14"/>
  <c r="AK2414" i="14"/>
  <c r="AJ2414" i="14"/>
  <c r="AK2410" i="14"/>
  <c r="AJ2410" i="14"/>
  <c r="AK2406" i="14"/>
  <c r="AJ2406" i="14"/>
  <c r="AK2402" i="14"/>
  <c r="AJ2402" i="14"/>
  <c r="AK2398" i="14"/>
  <c r="AJ2398" i="14"/>
  <c r="AK2394" i="14"/>
  <c r="AJ2394" i="14"/>
  <c r="AK2390" i="14"/>
  <c r="AJ2390" i="14"/>
  <c r="AK2386" i="14"/>
  <c r="AJ2386" i="14"/>
  <c r="AK2382" i="14"/>
  <c r="AJ2382" i="14"/>
  <c r="AK2378" i="14"/>
  <c r="AJ2378" i="14"/>
  <c r="AK2374" i="14"/>
  <c r="AJ2374" i="14"/>
  <c r="AK2370" i="14"/>
  <c r="AJ2370" i="14"/>
  <c r="AK2366" i="14"/>
  <c r="AJ2366" i="14"/>
  <c r="AK2362" i="14"/>
  <c r="AJ2362" i="14"/>
  <c r="AK2358" i="14"/>
  <c r="AJ2358" i="14"/>
  <c r="AK2354" i="14"/>
  <c r="AJ2354" i="14"/>
  <c r="AK2350" i="14"/>
  <c r="AJ2350" i="14"/>
  <c r="AK2346" i="14"/>
  <c r="AJ2346" i="14"/>
  <c r="AK2342" i="14"/>
  <c r="AJ2342" i="14"/>
  <c r="AK2338" i="14"/>
  <c r="AJ2338" i="14"/>
  <c r="AK2334" i="14"/>
  <c r="AJ2334" i="14"/>
  <c r="AK2330" i="14"/>
  <c r="AJ2330" i="14"/>
  <c r="AK2326" i="14"/>
  <c r="AJ2326" i="14"/>
  <c r="AK2322" i="14"/>
  <c r="AJ2322" i="14"/>
  <c r="AK2318" i="14"/>
  <c r="AJ2318" i="14"/>
  <c r="AK2314" i="14"/>
  <c r="AJ2314" i="14"/>
  <c r="AK2310" i="14"/>
  <c r="AJ2310" i="14"/>
  <c r="AK2306" i="14"/>
  <c r="AJ2306" i="14"/>
  <c r="AK2302" i="14"/>
  <c r="AJ2302" i="14"/>
  <c r="AK2298" i="14"/>
  <c r="AJ2298" i="14"/>
  <c r="AK2294" i="14"/>
  <c r="AJ2294" i="14"/>
  <c r="AK2290" i="14"/>
  <c r="AJ2290" i="14"/>
  <c r="AK2286" i="14"/>
  <c r="AJ2286" i="14"/>
  <c r="AK2282" i="14"/>
  <c r="AJ2282" i="14"/>
  <c r="AK2278" i="14"/>
  <c r="AJ2278" i="14"/>
  <c r="AK2274" i="14"/>
  <c r="AJ2274" i="14"/>
  <c r="AK2270" i="14"/>
  <c r="AJ2270" i="14"/>
  <c r="AK2266" i="14"/>
  <c r="AJ2266" i="14"/>
  <c r="AK2262" i="14"/>
  <c r="AJ2262" i="14"/>
  <c r="AK2258" i="14"/>
  <c r="AJ2258" i="14"/>
  <c r="AK2254" i="14"/>
  <c r="AJ2254" i="14"/>
  <c r="AK2250" i="14"/>
  <c r="AJ2250" i="14"/>
  <c r="AK2246" i="14"/>
  <c r="AJ2246" i="14"/>
  <c r="AK2242" i="14"/>
  <c r="AJ2242" i="14"/>
  <c r="AK2238" i="14"/>
  <c r="AJ2238" i="14"/>
  <c r="AK2234" i="14"/>
  <c r="AJ2234" i="14"/>
  <c r="AK2230" i="14"/>
  <c r="AJ2230" i="14"/>
  <c r="AK2226" i="14"/>
  <c r="AJ2226" i="14"/>
  <c r="AK2222" i="14"/>
  <c r="AJ2222" i="14"/>
  <c r="AK2218" i="14"/>
  <c r="AJ2218" i="14"/>
  <c r="AK2214" i="14"/>
  <c r="AJ2214" i="14"/>
  <c r="AK2210" i="14"/>
  <c r="AJ2210" i="14"/>
  <c r="AK2206" i="14"/>
  <c r="AJ2206" i="14"/>
  <c r="AK2202" i="14"/>
  <c r="AJ2202" i="14"/>
  <c r="AK2198" i="14"/>
  <c r="AJ2198" i="14"/>
  <c r="AK2194" i="14"/>
  <c r="AJ2194" i="14"/>
  <c r="AK2190" i="14"/>
  <c r="AJ2190" i="14"/>
  <c r="AK2186" i="14"/>
  <c r="AJ2186" i="14"/>
  <c r="AK2182" i="14"/>
  <c r="AJ2182" i="14"/>
  <c r="AK2178" i="14"/>
  <c r="AJ2178" i="14"/>
  <c r="AK2174" i="14"/>
  <c r="AJ2174" i="14"/>
  <c r="AK2170" i="14"/>
  <c r="AJ2170" i="14"/>
  <c r="AK2166" i="14"/>
  <c r="AJ2166" i="14"/>
  <c r="AK2162" i="14"/>
  <c r="AJ2162" i="14"/>
  <c r="AK2158" i="14"/>
  <c r="AJ2158" i="14"/>
  <c r="AK2154" i="14"/>
  <c r="AJ2154" i="14"/>
  <c r="AK2150" i="14"/>
  <c r="AJ2150" i="14"/>
  <c r="AK2146" i="14"/>
  <c r="AJ2146" i="14"/>
  <c r="AK2142" i="14"/>
  <c r="AJ2142" i="14"/>
  <c r="AK2138" i="14"/>
  <c r="AJ2138" i="14"/>
  <c r="AK2134" i="14"/>
  <c r="AJ2134" i="14"/>
  <c r="AK2130" i="14"/>
  <c r="AJ2130" i="14"/>
  <c r="AK2126" i="14"/>
  <c r="AJ2126" i="14"/>
  <c r="AK2122" i="14"/>
  <c r="AJ2122" i="14"/>
  <c r="AK2118" i="14"/>
  <c r="AJ2118" i="14"/>
  <c r="AK2114" i="14"/>
  <c r="AJ2114" i="14"/>
  <c r="AK2110" i="14"/>
  <c r="AJ2110" i="14"/>
  <c r="AK2106" i="14"/>
  <c r="AJ2106" i="14"/>
  <c r="AK2102" i="14"/>
  <c r="AJ2102" i="14"/>
  <c r="AK2098" i="14"/>
  <c r="AJ2098" i="14"/>
  <c r="AK2094" i="14"/>
  <c r="AJ2094" i="14"/>
  <c r="AK2090" i="14"/>
  <c r="AJ2090" i="14"/>
  <c r="AK2086" i="14"/>
  <c r="AJ2086" i="14"/>
  <c r="AK2082" i="14"/>
  <c r="AJ2082" i="14"/>
  <c r="AK2078" i="14"/>
  <c r="AJ2078" i="14"/>
  <c r="AK2074" i="14"/>
  <c r="AJ2074" i="14"/>
  <c r="AK2070" i="14"/>
  <c r="AJ2070" i="14"/>
  <c r="AK2066" i="14"/>
  <c r="AJ2066" i="14"/>
  <c r="AK2062" i="14"/>
  <c r="AJ2062" i="14"/>
  <c r="AK2058" i="14"/>
  <c r="AJ2058" i="14"/>
  <c r="AK2054" i="14"/>
  <c r="AJ2054" i="14"/>
  <c r="AK2050" i="14"/>
  <c r="AJ2050" i="14"/>
  <c r="AK2046" i="14"/>
  <c r="AJ2046" i="14"/>
  <c r="AK2042" i="14"/>
  <c r="AJ2042" i="14"/>
  <c r="AK2038" i="14"/>
  <c r="AJ2038" i="14"/>
  <c r="AK2034" i="14"/>
  <c r="AJ2034" i="14"/>
  <c r="AK2030" i="14"/>
  <c r="AJ2030" i="14"/>
  <c r="AK2026" i="14"/>
  <c r="AJ2026" i="14"/>
  <c r="AK2022" i="14"/>
  <c r="AJ2022" i="14"/>
  <c r="AK2018" i="14"/>
  <c r="AJ2018" i="14"/>
  <c r="AK2014" i="14"/>
  <c r="AJ2014" i="14"/>
  <c r="AK2010" i="14"/>
  <c r="AJ2010" i="14"/>
  <c r="AK2006" i="14"/>
  <c r="AJ2006" i="14"/>
  <c r="AK2002" i="14"/>
  <c r="AJ2002" i="14"/>
  <c r="AK1998" i="14"/>
  <c r="AJ1998" i="14"/>
  <c r="AK1994" i="14"/>
  <c r="AJ1994" i="14"/>
  <c r="AK1990" i="14"/>
  <c r="AJ1990" i="14"/>
  <c r="AK1986" i="14"/>
  <c r="AJ1986" i="14"/>
  <c r="AK1982" i="14"/>
  <c r="AJ1982" i="14"/>
  <c r="AK1978" i="14"/>
  <c r="AJ1978" i="14"/>
  <c r="AK1974" i="14"/>
  <c r="AJ1974" i="14"/>
  <c r="AK1970" i="14"/>
  <c r="AJ1970" i="14"/>
  <c r="AK1966" i="14"/>
  <c r="AJ1966" i="14"/>
  <c r="AK1962" i="14"/>
  <c r="AJ1962" i="14"/>
  <c r="AK1958" i="14"/>
  <c r="AJ1958" i="14"/>
  <c r="AK1954" i="14"/>
  <c r="AJ1954" i="14"/>
  <c r="AK1950" i="14"/>
  <c r="AJ1950" i="14"/>
  <c r="AK1946" i="14"/>
  <c r="AJ1946" i="14"/>
  <c r="AK1942" i="14"/>
  <c r="AJ1942" i="14"/>
  <c r="AK1938" i="14"/>
  <c r="AJ1938" i="14"/>
  <c r="AK1934" i="14"/>
  <c r="AJ1934" i="14"/>
  <c r="AK1930" i="14"/>
  <c r="AJ1930" i="14"/>
  <c r="AK1926" i="14"/>
  <c r="AJ1926" i="14"/>
  <c r="AK1922" i="14"/>
  <c r="AJ1922" i="14"/>
  <c r="AK1918" i="14"/>
  <c r="AJ1918" i="14"/>
  <c r="AK1914" i="14"/>
  <c r="AJ1914" i="14"/>
  <c r="AK1910" i="14"/>
  <c r="AJ1910" i="14"/>
  <c r="AK1906" i="14"/>
  <c r="AJ1906" i="14"/>
  <c r="AK1902" i="14"/>
  <c r="AJ1902" i="14"/>
  <c r="AK1898" i="14"/>
  <c r="AJ1898" i="14"/>
  <c r="AK1894" i="14"/>
  <c r="AJ1894" i="14"/>
  <c r="AK1890" i="14"/>
  <c r="AJ1890" i="14"/>
  <c r="AK1886" i="14"/>
  <c r="AJ1886" i="14"/>
  <c r="AK1882" i="14"/>
  <c r="AJ1882" i="14"/>
  <c r="AK1878" i="14"/>
  <c r="AJ1878" i="14"/>
  <c r="AK1874" i="14"/>
  <c r="AJ1874" i="14"/>
  <c r="AK1870" i="14"/>
  <c r="AJ1870" i="14"/>
  <c r="AK1866" i="14"/>
  <c r="AJ1866" i="14"/>
  <c r="AK1862" i="14"/>
  <c r="AJ1862" i="14"/>
  <c r="AK1858" i="14"/>
  <c r="AJ1858" i="14"/>
  <c r="AK1854" i="14"/>
  <c r="AJ1854" i="14"/>
  <c r="AK1850" i="14"/>
  <c r="AJ1850" i="14"/>
  <c r="AK1846" i="14"/>
  <c r="AJ1846" i="14"/>
  <c r="AK1842" i="14"/>
  <c r="AJ1842" i="14"/>
  <c r="AK1838" i="14"/>
  <c r="AJ1838" i="14"/>
  <c r="AK1834" i="14"/>
  <c r="AJ1834" i="14"/>
  <c r="AK1830" i="14"/>
  <c r="AJ1830" i="14"/>
  <c r="AK1826" i="14"/>
  <c r="AJ1826" i="14"/>
  <c r="AK1822" i="14"/>
  <c r="AJ1822" i="14"/>
  <c r="AK1818" i="14"/>
  <c r="AJ1818" i="14"/>
  <c r="AK1814" i="14"/>
  <c r="AJ1814" i="14"/>
  <c r="AK1810" i="14"/>
  <c r="AJ1810" i="14"/>
  <c r="AK1806" i="14"/>
  <c r="AJ1806" i="14"/>
  <c r="AK1802" i="14"/>
  <c r="AJ1802" i="14"/>
  <c r="AK1798" i="14"/>
  <c r="AJ1798" i="14"/>
  <c r="AK1794" i="14"/>
  <c r="AJ1794" i="14"/>
  <c r="AK1790" i="14"/>
  <c r="AJ1790" i="14"/>
  <c r="AK1786" i="14"/>
  <c r="AJ1786" i="14"/>
  <c r="AK1782" i="14"/>
  <c r="AJ1782" i="14"/>
  <c r="AK1778" i="14"/>
  <c r="AJ1778" i="14"/>
  <c r="AK1774" i="14"/>
  <c r="AJ1774" i="14"/>
  <c r="AK1770" i="14"/>
  <c r="AJ1770" i="14"/>
  <c r="AK1766" i="14"/>
  <c r="AJ1766" i="14"/>
  <c r="AK1762" i="14"/>
  <c r="AJ1762" i="14"/>
  <c r="AK1758" i="14"/>
  <c r="AJ1758" i="14"/>
  <c r="AK1754" i="14"/>
  <c r="AJ1754" i="14"/>
  <c r="AK1750" i="14"/>
  <c r="AJ1750" i="14"/>
  <c r="AK1746" i="14"/>
  <c r="AJ1746" i="14"/>
  <c r="AK1742" i="14"/>
  <c r="AJ1742" i="14"/>
  <c r="AK1738" i="14"/>
  <c r="AJ1738" i="14"/>
  <c r="AK1734" i="14"/>
  <c r="AJ1734" i="14"/>
  <c r="AK1730" i="14"/>
  <c r="AJ1730" i="14"/>
  <c r="AK1726" i="14"/>
  <c r="AJ1726" i="14"/>
  <c r="AK1722" i="14"/>
  <c r="AJ1722" i="14"/>
  <c r="AK1718" i="14"/>
  <c r="AJ1718" i="14"/>
  <c r="AK1714" i="14"/>
  <c r="AJ1714" i="14"/>
  <c r="AK1710" i="14"/>
  <c r="AJ1710" i="14"/>
  <c r="AK1706" i="14"/>
  <c r="AJ1706" i="14"/>
  <c r="AK1702" i="14"/>
  <c r="AJ1702" i="14"/>
  <c r="AK1698" i="14"/>
  <c r="AJ1698" i="14"/>
  <c r="AK1694" i="14"/>
  <c r="AJ1694" i="14"/>
  <c r="AK1690" i="14"/>
  <c r="AJ1690" i="14"/>
  <c r="AK1686" i="14"/>
  <c r="AJ1686" i="14"/>
  <c r="AK1682" i="14"/>
  <c r="AJ1682" i="14"/>
  <c r="AK1678" i="14"/>
  <c r="AJ1678" i="14"/>
  <c r="AK1674" i="14"/>
  <c r="AJ1674" i="14"/>
  <c r="AK1670" i="14"/>
  <c r="AJ1670" i="14"/>
  <c r="AK1666" i="14"/>
  <c r="AJ1666" i="14"/>
  <c r="AK1662" i="14"/>
  <c r="AJ1662" i="14"/>
  <c r="AK1658" i="14"/>
  <c r="AJ1658" i="14"/>
  <c r="AK1654" i="14"/>
  <c r="AJ1654" i="14"/>
  <c r="AK1650" i="14"/>
  <c r="AJ1650" i="14"/>
  <c r="AK1646" i="14"/>
  <c r="AJ1646" i="14"/>
  <c r="AK1642" i="14"/>
  <c r="AJ1642" i="14"/>
  <c r="AK1638" i="14"/>
  <c r="AJ1638" i="14"/>
  <c r="AK1634" i="14"/>
  <c r="AJ1634" i="14"/>
  <c r="AK1630" i="14"/>
  <c r="AJ1630" i="14"/>
  <c r="AK1626" i="14"/>
  <c r="AJ1626" i="14"/>
  <c r="AK1622" i="14"/>
  <c r="AJ1622" i="14"/>
  <c r="AK1618" i="14"/>
  <c r="AJ1618" i="14"/>
  <c r="AK1614" i="14"/>
  <c r="AJ1614" i="14"/>
  <c r="AK1610" i="14"/>
  <c r="AJ1610" i="14"/>
  <c r="AK1606" i="14"/>
  <c r="AJ1606" i="14"/>
  <c r="AK1602" i="14"/>
  <c r="AJ1602" i="14"/>
  <c r="AK1598" i="14"/>
  <c r="AJ1598" i="14"/>
  <c r="AK1594" i="14"/>
  <c r="AJ1594" i="14"/>
  <c r="AK1590" i="14"/>
  <c r="AJ1590" i="14"/>
  <c r="AK1586" i="14"/>
  <c r="AJ1586" i="14"/>
  <c r="AK1582" i="14"/>
  <c r="AJ1582" i="14"/>
  <c r="AK1578" i="14"/>
  <c r="AJ1578" i="14"/>
  <c r="AK1574" i="14"/>
  <c r="AJ1574" i="14"/>
  <c r="AK1570" i="14"/>
  <c r="AJ1570" i="14"/>
  <c r="AK1566" i="14"/>
  <c r="AJ1566" i="14"/>
  <c r="AK1562" i="14"/>
  <c r="AJ1562" i="14"/>
  <c r="AK1558" i="14"/>
  <c r="AJ1558" i="14"/>
  <c r="AK1554" i="14"/>
  <c r="AJ1554" i="14"/>
  <c r="AK1550" i="14"/>
  <c r="AJ1550" i="14"/>
  <c r="AK1546" i="14"/>
  <c r="AJ1546" i="14"/>
  <c r="AK1542" i="14"/>
  <c r="AJ1542" i="14"/>
  <c r="AK1538" i="14"/>
  <c r="AJ1538" i="14"/>
  <c r="AK1534" i="14"/>
  <c r="AJ1534" i="14"/>
  <c r="AK1530" i="14"/>
  <c r="AJ1530" i="14"/>
  <c r="AK1526" i="14"/>
  <c r="AJ1526" i="14"/>
  <c r="AK1522" i="14"/>
  <c r="AJ1522" i="14"/>
  <c r="AK1518" i="14"/>
  <c r="AJ1518" i="14"/>
  <c r="AK1514" i="14"/>
  <c r="AJ1514" i="14"/>
  <c r="AK1510" i="14"/>
  <c r="AJ1510" i="14"/>
  <c r="AK1506" i="14"/>
  <c r="AJ1506" i="14"/>
  <c r="AK1502" i="14"/>
  <c r="AJ1502" i="14"/>
  <c r="AK1498" i="14"/>
  <c r="AJ1498" i="14"/>
  <c r="AK1494" i="14"/>
  <c r="AJ1494" i="14"/>
  <c r="AK1490" i="14"/>
  <c r="AJ1490" i="14"/>
  <c r="AK1486" i="14"/>
  <c r="AJ1486" i="14"/>
  <c r="AK1482" i="14"/>
  <c r="AJ1482" i="14"/>
  <c r="AK1478" i="14"/>
  <c r="AJ1478" i="14"/>
  <c r="AK1474" i="14"/>
  <c r="AJ1474" i="14"/>
  <c r="AK1470" i="14"/>
  <c r="AJ1470" i="14"/>
  <c r="AK1466" i="14"/>
  <c r="AJ1466" i="14"/>
  <c r="AK1462" i="14"/>
  <c r="AJ1462" i="14"/>
  <c r="AK1458" i="14"/>
  <c r="AJ1458" i="14"/>
  <c r="AK1454" i="14"/>
  <c r="AJ1454" i="14"/>
  <c r="AK1450" i="14"/>
  <c r="AJ1450" i="14"/>
  <c r="AK1446" i="14"/>
  <c r="AJ1446" i="14"/>
  <c r="AK1442" i="14"/>
  <c r="AJ1442" i="14"/>
  <c r="AK1438" i="14"/>
  <c r="AJ1438" i="14"/>
  <c r="AK1434" i="14"/>
  <c r="AJ1434" i="14"/>
  <c r="AK1430" i="14"/>
  <c r="AJ1430" i="14"/>
  <c r="AK1426" i="14"/>
  <c r="AJ1426" i="14"/>
  <c r="AK1422" i="14"/>
  <c r="AJ1422" i="14"/>
  <c r="AK1418" i="14"/>
  <c r="AJ1418" i="14"/>
  <c r="AK1414" i="14"/>
  <c r="AJ1414" i="14"/>
  <c r="AK1410" i="14"/>
  <c r="AJ1410" i="14"/>
  <c r="AK1406" i="14"/>
  <c r="AJ1406" i="14"/>
  <c r="AK1402" i="14"/>
  <c r="AJ1402" i="14"/>
  <c r="AK1398" i="14"/>
  <c r="AJ1398" i="14"/>
  <c r="AK1394" i="14"/>
  <c r="AJ1394" i="14"/>
  <c r="AK1390" i="14"/>
  <c r="AJ1390" i="14"/>
  <c r="AK1386" i="14"/>
  <c r="AJ1386" i="14"/>
  <c r="AK1382" i="14"/>
  <c r="AJ1382" i="14"/>
  <c r="AK1378" i="14"/>
  <c r="AJ1378" i="14"/>
  <c r="AK1374" i="14"/>
  <c r="AJ1374" i="14"/>
  <c r="AK1370" i="14"/>
  <c r="AJ1370" i="14"/>
  <c r="AK1366" i="14"/>
  <c r="AJ1366" i="14"/>
  <c r="AK1362" i="14"/>
  <c r="AJ1362" i="14"/>
  <c r="AK1358" i="14"/>
  <c r="AJ1358" i="14"/>
  <c r="AK1354" i="14"/>
  <c r="AJ1354" i="14"/>
  <c r="AK1350" i="14"/>
  <c r="AJ1350" i="14"/>
  <c r="AK1346" i="14"/>
  <c r="AJ1346" i="14"/>
  <c r="AK1342" i="14"/>
  <c r="AJ1342" i="14"/>
  <c r="AK1338" i="14"/>
  <c r="AJ1338" i="14"/>
  <c r="AK1334" i="14"/>
  <c r="AJ1334" i="14"/>
  <c r="AK1330" i="14"/>
  <c r="AJ1330" i="14"/>
  <c r="AK1326" i="14"/>
  <c r="AJ1326" i="14"/>
  <c r="AK1322" i="14"/>
  <c r="AJ1322" i="14"/>
  <c r="AK1318" i="14"/>
  <c r="AJ1318" i="14"/>
  <c r="AK1314" i="14"/>
  <c r="AJ1314" i="14"/>
  <c r="AK1310" i="14"/>
  <c r="AJ1310" i="14"/>
  <c r="AK1306" i="14"/>
  <c r="AJ1306" i="14"/>
  <c r="AK1302" i="14"/>
  <c r="AJ1302" i="14"/>
  <c r="AK1298" i="14"/>
  <c r="AJ1298" i="14"/>
  <c r="AK1294" i="14"/>
  <c r="AJ1294" i="14"/>
  <c r="AK1290" i="14"/>
  <c r="AJ1290" i="14"/>
  <c r="AK1286" i="14"/>
  <c r="AJ1286" i="14"/>
  <c r="AK1282" i="14"/>
  <c r="AJ1282" i="14"/>
  <c r="AK1278" i="14"/>
  <c r="AJ1278" i="14"/>
  <c r="AK1274" i="14"/>
  <c r="AJ1274" i="14"/>
  <c r="AK1270" i="14"/>
  <c r="AJ1270" i="14"/>
  <c r="AK1266" i="14"/>
  <c r="AJ1266" i="14"/>
  <c r="AK1262" i="14"/>
  <c r="AJ1262" i="14"/>
  <c r="AK1258" i="14"/>
  <c r="AJ1258" i="14"/>
  <c r="AK1254" i="14"/>
  <c r="AJ1254" i="14"/>
  <c r="AK1250" i="14"/>
  <c r="AJ1250" i="14"/>
  <c r="AK1246" i="14"/>
  <c r="AJ1246" i="14"/>
  <c r="AK1242" i="14"/>
  <c r="AJ1242" i="14"/>
  <c r="AK1238" i="14"/>
  <c r="AJ1238" i="14"/>
  <c r="AK1234" i="14"/>
  <c r="AJ1234" i="14"/>
  <c r="AK1230" i="14"/>
  <c r="AJ1230" i="14"/>
  <c r="AK1226" i="14"/>
  <c r="AJ1226" i="14"/>
  <c r="AK1222" i="14"/>
  <c r="AJ1222" i="14"/>
  <c r="AK1218" i="14"/>
  <c r="AJ1218" i="14"/>
  <c r="AK1214" i="14"/>
  <c r="AJ1214" i="14"/>
  <c r="AK1210" i="14"/>
  <c r="AJ1210" i="14"/>
  <c r="AK1206" i="14"/>
  <c r="AJ1206" i="14"/>
  <c r="AK1202" i="14"/>
  <c r="AJ1202" i="14"/>
  <c r="AK1198" i="14"/>
  <c r="AJ1198" i="14"/>
  <c r="AK1194" i="14"/>
  <c r="AJ1194" i="14"/>
  <c r="AK1190" i="14"/>
  <c r="AJ1190" i="14"/>
  <c r="AK1186" i="14"/>
  <c r="AJ1186" i="14"/>
  <c r="AK1182" i="14"/>
  <c r="AJ1182" i="14"/>
  <c r="AK1178" i="14"/>
  <c r="AJ1178" i="14"/>
  <c r="AK1174" i="14"/>
  <c r="AJ1174" i="14"/>
  <c r="AK1170" i="14"/>
  <c r="AJ1170" i="14"/>
  <c r="AK1166" i="14"/>
  <c r="AJ1166" i="14"/>
  <c r="AK1162" i="14"/>
  <c r="AJ1162" i="14"/>
  <c r="AK1158" i="14"/>
  <c r="AJ1158" i="14"/>
  <c r="AK1154" i="14"/>
  <c r="AJ1154" i="14"/>
  <c r="AK1150" i="14"/>
  <c r="AJ1150" i="14"/>
  <c r="AK1146" i="14"/>
  <c r="AJ1146" i="14"/>
  <c r="AK1142" i="14"/>
  <c r="AJ1142" i="14"/>
  <c r="AK1138" i="14"/>
  <c r="AJ1138" i="14"/>
  <c r="AK1134" i="14"/>
  <c r="AJ1134" i="14"/>
  <c r="AK1130" i="14"/>
  <c r="AJ1130" i="14"/>
  <c r="AK1126" i="14"/>
  <c r="AJ1126" i="14"/>
  <c r="AK1122" i="14"/>
  <c r="AJ1122" i="14"/>
  <c r="AK1118" i="14"/>
  <c r="AJ1118" i="14"/>
  <c r="AK1114" i="14"/>
  <c r="AJ1114" i="14"/>
  <c r="AK1110" i="14"/>
  <c r="AJ1110" i="14"/>
  <c r="AK1106" i="14"/>
  <c r="AJ1106" i="14"/>
  <c r="AK1102" i="14"/>
  <c r="AJ1102" i="14"/>
  <c r="AK1098" i="14"/>
  <c r="AJ1098" i="14"/>
  <c r="AK1094" i="14"/>
  <c r="AJ1094" i="14"/>
  <c r="AK1090" i="14"/>
  <c r="AJ1090" i="14"/>
  <c r="AK1086" i="14"/>
  <c r="AJ1086" i="14"/>
  <c r="AK1082" i="14"/>
  <c r="AJ1082" i="14"/>
  <c r="AK1078" i="14"/>
  <c r="AJ1078" i="14"/>
  <c r="AK1074" i="14"/>
  <c r="AJ1074" i="14"/>
  <c r="AK1070" i="14"/>
  <c r="AJ1070" i="14"/>
  <c r="AK1066" i="14"/>
  <c r="AJ1066" i="14"/>
  <c r="AK1062" i="14"/>
  <c r="AJ1062" i="14"/>
  <c r="AK1058" i="14"/>
  <c r="AJ1058" i="14"/>
  <c r="AK1054" i="14"/>
  <c r="AJ1054" i="14"/>
  <c r="AK1050" i="14"/>
  <c r="AJ1050" i="14"/>
  <c r="AK1046" i="14"/>
  <c r="AJ1046" i="14"/>
  <c r="AK1042" i="14"/>
  <c r="AJ1042" i="14"/>
  <c r="AK1038" i="14"/>
  <c r="AJ1038" i="14"/>
  <c r="AK1034" i="14"/>
  <c r="AJ1034" i="14"/>
  <c r="AK1030" i="14"/>
  <c r="AJ1030" i="14"/>
  <c r="AK1026" i="14"/>
  <c r="AJ1026" i="14"/>
  <c r="AK1022" i="14"/>
  <c r="AJ1022" i="14"/>
  <c r="AK1018" i="14"/>
  <c r="AJ1018" i="14"/>
  <c r="AK1014" i="14"/>
  <c r="AJ1014" i="14"/>
  <c r="AK1010" i="14"/>
  <c r="AJ1010" i="14"/>
  <c r="AK1006" i="14"/>
  <c r="AJ1006" i="14"/>
  <c r="AK1002" i="14"/>
  <c r="AJ1002" i="14"/>
  <c r="AK998" i="14"/>
  <c r="AJ998" i="14"/>
  <c r="AK994" i="14"/>
  <c r="AJ994" i="14"/>
  <c r="AK990" i="14"/>
  <c r="AJ990" i="14"/>
  <c r="AK986" i="14"/>
  <c r="AJ986" i="14"/>
  <c r="AK982" i="14"/>
  <c r="AJ982" i="14"/>
  <c r="AK978" i="14"/>
  <c r="AJ978" i="14"/>
  <c r="AK974" i="14"/>
  <c r="AJ974" i="14"/>
  <c r="AK970" i="14"/>
  <c r="AJ970" i="14"/>
  <c r="AK966" i="14"/>
  <c r="AJ966" i="14"/>
  <c r="AK962" i="14"/>
  <c r="AJ962" i="14"/>
  <c r="AK958" i="14"/>
  <c r="AJ958" i="14"/>
  <c r="AK954" i="14"/>
  <c r="AJ954" i="14"/>
  <c r="AK950" i="14"/>
  <c r="AJ950" i="14"/>
  <c r="AK946" i="14"/>
  <c r="AJ946" i="14"/>
  <c r="AK942" i="14"/>
  <c r="AJ942" i="14"/>
  <c r="AK938" i="14"/>
  <c r="AJ938" i="14"/>
  <c r="AK934" i="14"/>
  <c r="AJ934" i="14"/>
  <c r="AK930" i="14"/>
  <c r="AJ930" i="14"/>
  <c r="AK926" i="14"/>
  <c r="AJ926" i="14"/>
  <c r="AK922" i="14"/>
  <c r="AJ922" i="14"/>
  <c r="AK918" i="14"/>
  <c r="AJ918" i="14"/>
  <c r="AK914" i="14"/>
  <c r="AJ914" i="14"/>
  <c r="AK910" i="14"/>
  <c r="AJ910" i="14"/>
  <c r="AK906" i="14"/>
  <c r="AJ906" i="14"/>
  <c r="AK902" i="14"/>
  <c r="AJ902" i="14"/>
  <c r="AK898" i="14"/>
  <c r="AJ898" i="14"/>
  <c r="AK894" i="14"/>
  <c r="AJ894" i="14"/>
  <c r="AK890" i="14"/>
  <c r="AJ890" i="14"/>
  <c r="AK886" i="14"/>
  <c r="AJ886" i="14"/>
  <c r="AK882" i="14"/>
  <c r="AJ882" i="14"/>
  <c r="AK878" i="14"/>
  <c r="AJ878" i="14"/>
  <c r="AK874" i="14"/>
  <c r="AJ874" i="14"/>
  <c r="AK870" i="14"/>
  <c r="AJ870" i="14"/>
  <c r="AK866" i="14"/>
  <c r="AJ866" i="14"/>
  <c r="AK862" i="14"/>
  <c r="AJ862" i="14"/>
  <c r="AK858" i="14"/>
  <c r="AJ858" i="14"/>
  <c r="AK854" i="14"/>
  <c r="AJ854" i="14"/>
  <c r="AK850" i="14"/>
  <c r="AJ850" i="14"/>
  <c r="AK846" i="14"/>
  <c r="AJ846" i="14"/>
  <c r="AK842" i="14"/>
  <c r="AJ842" i="14"/>
  <c r="AK838" i="14"/>
  <c r="AJ838" i="14"/>
  <c r="AK834" i="14"/>
  <c r="AJ834" i="14"/>
  <c r="AK830" i="14"/>
  <c r="AJ830" i="14"/>
  <c r="AK826" i="14"/>
  <c r="AJ826" i="14"/>
  <c r="AK822" i="14"/>
  <c r="AJ822" i="14"/>
  <c r="AK818" i="14"/>
  <c r="AJ818" i="14"/>
  <c r="AK814" i="14"/>
  <c r="AJ814" i="14"/>
  <c r="AK810" i="14"/>
  <c r="AJ810" i="14"/>
  <c r="AK806" i="14"/>
  <c r="AJ806" i="14"/>
  <c r="AK802" i="14"/>
  <c r="AJ802" i="14"/>
  <c r="AK798" i="14"/>
  <c r="AJ798" i="14"/>
  <c r="AK794" i="14"/>
  <c r="AJ794" i="14"/>
  <c r="AK790" i="14"/>
  <c r="AJ790" i="14"/>
  <c r="AK786" i="14"/>
  <c r="AJ786" i="14"/>
  <c r="AK782" i="14"/>
  <c r="AJ782" i="14"/>
  <c r="AK778" i="14"/>
  <c r="AJ778" i="14"/>
  <c r="AK774" i="14"/>
  <c r="AJ774" i="14"/>
  <c r="AK770" i="14"/>
  <c r="AJ770" i="14"/>
  <c r="AK766" i="14"/>
  <c r="AJ766" i="14"/>
  <c r="AK762" i="14"/>
  <c r="AJ762" i="14"/>
  <c r="AK758" i="14"/>
  <c r="AJ758" i="14"/>
  <c r="AK754" i="14"/>
  <c r="AJ754" i="14"/>
  <c r="AK750" i="14"/>
  <c r="AJ750" i="14"/>
  <c r="AK746" i="14"/>
  <c r="AJ746" i="14"/>
  <c r="AK742" i="14"/>
  <c r="AJ742" i="14"/>
  <c r="AK738" i="14"/>
  <c r="AJ738" i="14"/>
  <c r="AK734" i="14"/>
  <c r="AJ734" i="14"/>
  <c r="AK730" i="14"/>
  <c r="AJ730" i="14"/>
  <c r="AK726" i="14"/>
  <c r="AJ726" i="14"/>
  <c r="AK722" i="14"/>
  <c r="AJ722" i="14"/>
  <c r="AK718" i="14"/>
  <c r="AJ718" i="14"/>
  <c r="AK714" i="14"/>
  <c r="AJ714" i="14"/>
  <c r="AK710" i="14"/>
  <c r="AJ710" i="14"/>
  <c r="AK706" i="14"/>
  <c r="AJ706" i="14"/>
  <c r="AK702" i="14"/>
  <c r="AJ702" i="14"/>
  <c r="AK698" i="14"/>
  <c r="AJ698" i="14"/>
  <c r="AK694" i="14"/>
  <c r="AJ694" i="14"/>
  <c r="AK690" i="14"/>
  <c r="AJ690" i="14"/>
  <c r="AK686" i="14"/>
  <c r="AJ686" i="14"/>
  <c r="AK682" i="14"/>
  <c r="AJ682" i="14"/>
  <c r="AK678" i="14"/>
  <c r="AJ678" i="14"/>
  <c r="AK674" i="14"/>
  <c r="AJ674" i="14"/>
  <c r="AK670" i="14"/>
  <c r="AJ670" i="14"/>
  <c r="AK666" i="14"/>
  <c r="AJ666" i="14"/>
  <c r="AK662" i="14"/>
  <c r="AJ662" i="14"/>
  <c r="AK658" i="14"/>
  <c r="AJ658" i="14"/>
  <c r="AK654" i="14"/>
  <c r="AJ654" i="14"/>
  <c r="AK650" i="14"/>
  <c r="AJ650" i="14"/>
  <c r="AK646" i="14"/>
  <c r="AJ646" i="14"/>
  <c r="AK642" i="14"/>
  <c r="AJ642" i="14"/>
  <c r="AK638" i="14"/>
  <c r="AJ638" i="14"/>
  <c r="AK634" i="14"/>
  <c r="AJ634" i="14"/>
  <c r="AK630" i="14"/>
  <c r="AJ630" i="14"/>
  <c r="AK626" i="14"/>
  <c r="AJ626" i="14"/>
  <c r="AK622" i="14"/>
  <c r="AJ622" i="14"/>
  <c r="AK618" i="14"/>
  <c r="AJ618" i="14"/>
  <c r="AK614" i="14"/>
  <c r="AJ614" i="14"/>
  <c r="AK610" i="14"/>
  <c r="AJ610" i="14"/>
  <c r="AK606" i="14"/>
  <c r="AJ606" i="14"/>
  <c r="AK602" i="14"/>
  <c r="AJ602" i="14"/>
  <c r="AK598" i="14"/>
  <c r="AJ598" i="14"/>
  <c r="AK594" i="14"/>
  <c r="AJ594" i="14"/>
  <c r="AK590" i="14"/>
  <c r="AJ590" i="14"/>
  <c r="AK586" i="14"/>
  <c r="AJ586" i="14"/>
  <c r="AK582" i="14"/>
  <c r="AJ582" i="14"/>
  <c r="AK578" i="14"/>
  <c r="AJ578" i="14"/>
  <c r="AK574" i="14"/>
  <c r="AJ574" i="14"/>
  <c r="AK570" i="14"/>
  <c r="AJ570" i="14"/>
  <c r="AK566" i="14"/>
  <c r="AJ566" i="14"/>
  <c r="AK562" i="14"/>
  <c r="AJ562" i="14"/>
  <c r="AK558" i="14"/>
  <c r="AJ558" i="14"/>
  <c r="AK554" i="14"/>
  <c r="AJ554" i="14"/>
  <c r="AK550" i="14"/>
  <c r="AJ550" i="14"/>
  <c r="AK546" i="14"/>
  <c r="AJ546" i="14"/>
  <c r="AK542" i="14"/>
  <c r="AJ542" i="14"/>
  <c r="AK538" i="14"/>
  <c r="AJ538" i="14"/>
  <c r="AK534" i="14"/>
  <c r="AJ534" i="14"/>
  <c r="AK530" i="14"/>
  <c r="AJ530" i="14"/>
  <c r="AK526" i="14"/>
  <c r="AJ526" i="14"/>
  <c r="AK522" i="14"/>
  <c r="AJ522" i="14"/>
  <c r="AK518" i="14"/>
  <c r="AJ518" i="14"/>
  <c r="AK514" i="14"/>
  <c r="AJ514" i="14"/>
  <c r="AK510" i="14"/>
  <c r="AJ510" i="14"/>
  <c r="AK506" i="14"/>
  <c r="AJ506" i="14"/>
  <c r="AK502" i="14"/>
  <c r="AJ502" i="14"/>
  <c r="AK498" i="14"/>
  <c r="AJ498" i="14"/>
  <c r="AK494" i="14"/>
  <c r="AJ494" i="14"/>
  <c r="AK490" i="14"/>
  <c r="AJ490" i="14"/>
  <c r="AK486" i="14"/>
  <c r="AJ486" i="14"/>
  <c r="AK482" i="14"/>
  <c r="AJ482" i="14"/>
  <c r="AK478" i="14"/>
  <c r="AJ478" i="14"/>
  <c r="AK474" i="14"/>
  <c r="AJ474" i="14"/>
  <c r="AK470" i="14"/>
  <c r="AJ470" i="14"/>
  <c r="AK466" i="14"/>
  <c r="AJ466" i="14"/>
  <c r="AK462" i="14"/>
  <c r="AJ462" i="14"/>
  <c r="AK458" i="14"/>
  <c r="AJ458" i="14"/>
  <c r="AK454" i="14"/>
  <c r="AJ454" i="14"/>
  <c r="AK450" i="14"/>
  <c r="AJ450" i="14"/>
  <c r="AK446" i="14"/>
  <c r="AJ446" i="14"/>
  <c r="AK442" i="14"/>
  <c r="AJ442" i="14"/>
  <c r="AK438" i="14"/>
  <c r="AJ438" i="14"/>
  <c r="AK434" i="14"/>
  <c r="AJ434" i="14"/>
  <c r="AK430" i="14"/>
  <c r="AJ430" i="14"/>
  <c r="AK426" i="14"/>
  <c r="AJ426" i="14"/>
  <c r="AK422" i="14"/>
  <c r="AJ422" i="14"/>
  <c r="AK418" i="14"/>
  <c r="AJ418" i="14"/>
  <c r="AK414" i="14"/>
  <c r="AJ414" i="14"/>
  <c r="AK410" i="14"/>
  <c r="AJ410" i="14"/>
  <c r="AK406" i="14"/>
  <c r="AJ406" i="14"/>
  <c r="AK402" i="14"/>
  <c r="AJ402" i="14"/>
  <c r="AK398" i="14"/>
  <c r="AJ398" i="14"/>
  <c r="AK394" i="14"/>
  <c r="AJ394" i="14"/>
  <c r="AK390" i="14"/>
  <c r="AJ390" i="14"/>
  <c r="AK386" i="14"/>
  <c r="AJ386" i="14"/>
  <c r="AK382" i="14"/>
  <c r="AJ382" i="14"/>
  <c r="AK378" i="14"/>
  <c r="AJ378" i="14"/>
  <c r="AK374" i="14"/>
  <c r="AJ374" i="14"/>
  <c r="AK370" i="14"/>
  <c r="AJ370" i="14"/>
  <c r="AK366" i="14"/>
  <c r="AJ366" i="14"/>
  <c r="AK362" i="14"/>
  <c r="AJ362" i="14"/>
  <c r="AK358" i="14"/>
  <c r="AJ358" i="14"/>
  <c r="AK354" i="14"/>
  <c r="AJ354" i="14"/>
  <c r="AK350" i="14"/>
  <c r="AJ350" i="14"/>
  <c r="AK346" i="14"/>
  <c r="AJ346" i="14"/>
  <c r="AK342" i="14"/>
  <c r="AJ342" i="14"/>
  <c r="AK338" i="14"/>
  <c r="AJ338" i="14"/>
  <c r="AK334" i="14"/>
  <c r="AJ334" i="14"/>
  <c r="AK330" i="14"/>
  <c r="AJ330" i="14"/>
  <c r="AK326" i="14"/>
  <c r="AJ326" i="14"/>
  <c r="AK322" i="14"/>
  <c r="AJ322" i="14"/>
  <c r="AK318" i="14"/>
  <c r="AJ318" i="14"/>
  <c r="AK314" i="14"/>
  <c r="AJ314" i="14"/>
  <c r="AK310" i="14"/>
  <c r="AJ310" i="14"/>
  <c r="AK306" i="14"/>
  <c r="AJ306" i="14"/>
  <c r="AK302" i="14"/>
  <c r="AJ302" i="14"/>
  <c r="AK298" i="14"/>
  <c r="AJ298" i="14"/>
  <c r="AK294" i="14"/>
  <c r="AJ294" i="14"/>
  <c r="AK290" i="14"/>
  <c r="AJ290" i="14"/>
  <c r="AK286" i="14"/>
  <c r="AJ286" i="14"/>
  <c r="AK282" i="14"/>
  <c r="AJ282" i="14"/>
  <c r="AK278" i="14"/>
  <c r="AJ278" i="14"/>
  <c r="AK274" i="14"/>
  <c r="AJ274" i="14"/>
  <c r="AK270" i="14"/>
  <c r="AJ270" i="14"/>
  <c r="AK266" i="14"/>
  <c r="AJ266" i="14"/>
  <c r="AK262" i="14"/>
  <c r="AJ262" i="14"/>
  <c r="AK258" i="14"/>
  <c r="AJ258" i="14"/>
  <c r="AK254" i="14"/>
  <c r="AJ254" i="14"/>
  <c r="AK250" i="14"/>
  <c r="AJ250" i="14"/>
  <c r="AK246" i="14"/>
  <c r="AJ246" i="14"/>
  <c r="AK242" i="14"/>
  <c r="AJ242" i="14"/>
  <c r="AK238" i="14"/>
  <c r="AJ238" i="14"/>
  <c r="AK234" i="14"/>
  <c r="AJ234" i="14"/>
  <c r="AK230" i="14"/>
  <c r="AJ230" i="14"/>
  <c r="AK226" i="14"/>
  <c r="AJ226" i="14"/>
  <c r="AK222" i="14"/>
  <c r="AJ222" i="14"/>
  <c r="AK218" i="14"/>
  <c r="AJ218" i="14"/>
  <c r="AK214" i="14"/>
  <c r="AJ214" i="14"/>
  <c r="AK210" i="14"/>
  <c r="AJ210" i="14"/>
  <c r="AK206" i="14"/>
  <c r="AJ206" i="14"/>
  <c r="AK202" i="14"/>
  <c r="AJ202" i="14"/>
  <c r="AK198" i="14"/>
  <c r="AJ198" i="14"/>
  <c r="AK194" i="14"/>
  <c r="AJ194" i="14"/>
  <c r="AK190" i="14"/>
  <c r="AJ190" i="14"/>
  <c r="AK186" i="14"/>
  <c r="AJ186" i="14"/>
  <c r="AK182" i="14"/>
  <c r="AJ182" i="14"/>
  <c r="AK178" i="14"/>
  <c r="AJ178" i="14"/>
  <c r="AK174" i="14"/>
  <c r="AJ174" i="14"/>
  <c r="AK170" i="14"/>
  <c r="AJ170" i="14"/>
  <c r="AK166" i="14"/>
  <c r="AJ166" i="14"/>
  <c r="AK162" i="14"/>
  <c r="AJ162" i="14"/>
  <c r="AK158" i="14"/>
  <c r="AJ158" i="14"/>
  <c r="AK154" i="14"/>
  <c r="AJ154" i="14"/>
  <c r="AK150" i="14"/>
  <c r="AJ150" i="14"/>
  <c r="AK146" i="14"/>
  <c r="AJ146" i="14"/>
  <c r="AK142" i="14"/>
  <c r="AJ142" i="14"/>
  <c r="AK138" i="14"/>
  <c r="AJ138" i="14"/>
  <c r="AK134" i="14"/>
  <c r="AJ134" i="14"/>
  <c r="AK130" i="14"/>
  <c r="AJ130" i="14"/>
  <c r="AK126" i="14"/>
  <c r="AJ126" i="14"/>
  <c r="AK122" i="14"/>
  <c r="AJ122" i="14"/>
  <c r="AK118" i="14"/>
  <c r="AJ118" i="14"/>
  <c r="AK114" i="14"/>
  <c r="AJ114" i="14"/>
  <c r="AK110" i="14"/>
  <c r="AJ110" i="14"/>
  <c r="AK106" i="14"/>
  <c r="AJ106" i="14"/>
  <c r="AK102" i="14"/>
  <c r="AJ102" i="14"/>
  <c r="AK98" i="14"/>
  <c r="AJ98" i="14"/>
  <c r="AK94" i="14"/>
  <c r="AJ94" i="14"/>
  <c r="AK90" i="14"/>
  <c r="AJ90" i="14"/>
  <c r="AK86" i="14"/>
  <c r="AJ86" i="14"/>
  <c r="AK82" i="14"/>
  <c r="AJ82" i="14"/>
  <c r="AK78" i="14"/>
  <c r="AJ78" i="14"/>
  <c r="AK74" i="14"/>
  <c r="AJ74" i="14"/>
  <c r="AK70" i="14"/>
  <c r="AJ70" i="14"/>
  <c r="AK66" i="14"/>
  <c r="AJ66" i="14"/>
  <c r="AK62" i="14"/>
  <c r="AJ62" i="14"/>
  <c r="AK58" i="14"/>
  <c r="AJ58" i="14"/>
  <c r="AK54" i="14"/>
  <c r="AJ54" i="14"/>
  <c r="AK50" i="14"/>
  <c r="AJ50" i="14"/>
  <c r="AK46" i="14"/>
  <c r="AJ46" i="14"/>
  <c r="AK42" i="14"/>
  <c r="AJ42" i="14"/>
  <c r="AK38" i="14"/>
  <c r="AJ38" i="14"/>
  <c r="AK34" i="14"/>
  <c r="AJ34" i="14"/>
  <c r="AK30" i="14"/>
  <c r="AJ30" i="14"/>
  <c r="AK26" i="14"/>
  <c r="AJ26" i="14"/>
  <c r="AK22" i="14"/>
  <c r="AJ22" i="14"/>
  <c r="AK18" i="14"/>
  <c r="AJ18" i="14"/>
  <c r="AK14" i="14"/>
  <c r="AJ14" i="14"/>
  <c r="AK10" i="14"/>
  <c r="AJ10" i="14"/>
  <c r="AK6" i="14"/>
  <c r="AJ6" i="14"/>
  <c r="AK4" i="14"/>
  <c r="AJ4" i="14"/>
  <c r="AK5769" i="14"/>
  <c r="AJ5769" i="14"/>
  <c r="AK5757" i="14"/>
  <c r="AJ5757" i="14"/>
  <c r="AK5745" i="14"/>
  <c r="AJ5745" i="14"/>
  <c r="AK5733" i="14"/>
  <c r="AJ5733" i="14"/>
  <c r="AK5725" i="14"/>
  <c r="AJ5725" i="14"/>
  <c r="AK5717" i="14"/>
  <c r="AJ5717" i="14"/>
  <c r="AK5705" i="14"/>
  <c r="AJ5705" i="14"/>
  <c r="AK5701" i="14"/>
  <c r="AJ5701" i="14"/>
  <c r="AK5689" i="14"/>
  <c r="AJ5689" i="14"/>
  <c r="AK5677" i="14"/>
  <c r="AJ5677" i="14"/>
  <c r="AK5673" i="14"/>
  <c r="AJ5673" i="14"/>
  <c r="AK5661" i="14"/>
  <c r="AJ5661" i="14"/>
  <c r="AK5649" i="14"/>
  <c r="AJ5649" i="14"/>
  <c r="AK5637" i="14"/>
  <c r="AJ5637" i="14"/>
  <c r="AK5633" i="14"/>
  <c r="AJ5633" i="14"/>
  <c r="AK5621" i="14"/>
  <c r="AJ5621" i="14"/>
  <c r="AK5609" i="14"/>
  <c r="AJ5609" i="14"/>
  <c r="AK5605" i="14"/>
  <c r="AJ5605" i="14"/>
  <c r="AK5593" i="14"/>
  <c r="AJ5593" i="14"/>
  <c r="AK5581" i="14"/>
  <c r="AJ5581" i="14"/>
  <c r="AK5577" i="14"/>
  <c r="AJ5577" i="14"/>
  <c r="AK5565" i="14"/>
  <c r="AJ5565" i="14"/>
  <c r="AK5553" i="14"/>
  <c r="AJ5553" i="14"/>
  <c r="AK5549" i="14"/>
  <c r="AJ5549" i="14"/>
  <c r="AK5537" i="14"/>
  <c r="AJ5537" i="14"/>
  <c r="AK5525" i="14"/>
  <c r="AJ5525" i="14"/>
  <c r="AK5521" i="14"/>
  <c r="AJ5521" i="14"/>
  <c r="AK5509" i="14"/>
  <c r="AJ5509" i="14"/>
  <c r="AK5497" i="14"/>
  <c r="AJ5497" i="14"/>
  <c r="AK5485" i="14"/>
  <c r="AJ5485" i="14"/>
  <c r="AK5481" i="14"/>
  <c r="AJ5481" i="14"/>
  <c r="AK5469" i="14"/>
  <c r="AJ5469" i="14"/>
  <c r="AK5457" i="14"/>
  <c r="AJ5457" i="14"/>
  <c r="AK5445" i="14"/>
  <c r="AJ5445" i="14"/>
  <c r="AK5441" i="14"/>
  <c r="AJ5441" i="14"/>
  <c r="AK5429" i="14"/>
  <c r="AJ5429" i="14"/>
  <c r="AK5417" i="14"/>
  <c r="AJ5417" i="14"/>
  <c r="AK5413" i="14"/>
  <c r="AJ5413" i="14"/>
  <c r="AK5401" i="14"/>
  <c r="AJ5401" i="14"/>
  <c r="AK5397" i="14"/>
  <c r="AJ5397" i="14"/>
  <c r="AK5385" i="14"/>
  <c r="AJ5385" i="14"/>
  <c r="AK5373" i="14"/>
  <c r="AJ5373" i="14"/>
  <c r="AK5361" i="14"/>
  <c r="AJ5361" i="14"/>
  <c r="AK5357" i="14"/>
  <c r="AJ5357" i="14"/>
  <c r="AK5345" i="14"/>
  <c r="AJ5345" i="14"/>
  <c r="AK5341" i="14"/>
  <c r="AJ5341" i="14"/>
  <c r="AK5329" i="14"/>
  <c r="AJ5329" i="14"/>
  <c r="AK5317" i="14"/>
  <c r="AJ5317" i="14"/>
  <c r="AK5313" i="14"/>
  <c r="AJ5313" i="14"/>
  <c r="AK5301" i="14"/>
  <c r="AJ5301" i="14"/>
  <c r="AK5289" i="14"/>
  <c r="AJ5289" i="14"/>
  <c r="AK5285" i="14"/>
  <c r="AJ5285" i="14"/>
  <c r="AJ5273" i="14"/>
  <c r="AK5273" i="14"/>
  <c r="AK5261" i="14"/>
  <c r="AJ5261" i="14"/>
  <c r="AK5257" i="14"/>
  <c r="AJ5257" i="14"/>
  <c r="AK5245" i="14"/>
  <c r="AJ5245" i="14"/>
  <c r="AK5237" i="14"/>
  <c r="AJ5237" i="14"/>
  <c r="AK5229" i="14"/>
  <c r="AJ5229" i="14"/>
  <c r="AK5217" i="14"/>
  <c r="AJ5217" i="14"/>
  <c r="AK5209" i="14"/>
  <c r="AJ5209" i="14"/>
  <c r="AK5201" i="14"/>
  <c r="AJ5201" i="14"/>
  <c r="AK5193" i="14"/>
  <c r="AJ5193" i="14"/>
  <c r="AK5189" i="14"/>
  <c r="AJ5189" i="14"/>
  <c r="AK5181" i="14"/>
  <c r="AJ5181" i="14"/>
  <c r="AK5177" i="14"/>
  <c r="AJ5177" i="14"/>
  <c r="AK5169" i="14"/>
  <c r="AJ5169" i="14"/>
  <c r="AK5161" i="14"/>
  <c r="AJ5161" i="14"/>
  <c r="AK5157" i="14"/>
  <c r="AJ5157" i="14"/>
  <c r="AK5149" i="14"/>
  <c r="AJ5149" i="14"/>
  <c r="AK5145" i="14"/>
  <c r="AJ5145" i="14"/>
  <c r="AK5137" i="14"/>
  <c r="AJ5137" i="14"/>
  <c r="AK5133" i="14"/>
  <c r="AJ5133" i="14"/>
  <c r="AK5125" i="14"/>
  <c r="AJ5125" i="14"/>
  <c r="AK5117" i="14"/>
  <c r="AJ5117" i="14"/>
  <c r="AK5105" i="14"/>
  <c r="AJ5105" i="14"/>
  <c r="AK5101" i="14"/>
  <c r="AJ5101" i="14"/>
  <c r="AK5093" i="14"/>
  <c r="AJ5093" i="14"/>
  <c r="AK5085" i="14"/>
  <c r="AJ5085" i="14"/>
  <c r="AK5077" i="14"/>
  <c r="AJ5077" i="14"/>
  <c r="AK5073" i="14"/>
  <c r="AJ5073" i="14"/>
  <c r="AK5065" i="14"/>
  <c r="AJ5065" i="14"/>
  <c r="AK5057" i="14"/>
  <c r="AJ5057" i="14"/>
  <c r="AK5053" i="14"/>
  <c r="AJ5053" i="14"/>
  <c r="AK5045" i="14"/>
  <c r="AJ5045" i="14"/>
  <c r="AK5037" i="14"/>
  <c r="AJ5037" i="14"/>
  <c r="AK5029" i="14"/>
  <c r="AJ5029" i="14"/>
  <c r="AK5025" i="14"/>
  <c r="AJ5025" i="14"/>
  <c r="AK5017" i="14"/>
  <c r="AJ5017" i="14"/>
  <c r="AK5009" i="14"/>
  <c r="AJ5009" i="14"/>
  <c r="AK5005" i="14"/>
  <c r="AJ5005" i="14"/>
  <c r="AK4997" i="14"/>
  <c r="AJ4997" i="14"/>
  <c r="AK4989" i="14"/>
  <c r="AJ4989" i="14"/>
  <c r="AK4985" i="14"/>
  <c r="AJ4985" i="14"/>
  <c r="AK4977" i="14"/>
  <c r="AJ4977" i="14"/>
  <c r="AK4969" i="14"/>
  <c r="AJ4969" i="14"/>
  <c r="AK4961" i="14"/>
  <c r="AJ4961" i="14"/>
  <c r="AK4953" i="14"/>
  <c r="AJ4953" i="14"/>
  <c r="AK4949" i="14"/>
  <c r="AJ4949" i="14"/>
  <c r="AK4941" i="14"/>
  <c r="AJ4941" i="14"/>
  <c r="AK4937" i="14"/>
  <c r="AJ4937" i="14"/>
  <c r="AK4929" i="14"/>
  <c r="AJ4929" i="14"/>
  <c r="AK4921" i="14"/>
  <c r="AJ4921" i="14"/>
  <c r="AK4917" i="14"/>
  <c r="AJ4917" i="14"/>
  <c r="AK4909" i="14"/>
  <c r="AJ4909" i="14"/>
  <c r="AK4901" i="14"/>
  <c r="AJ4901" i="14"/>
  <c r="AK4893" i="14"/>
  <c r="AJ4893" i="14"/>
  <c r="AK4889" i="14"/>
  <c r="AJ4889" i="14"/>
  <c r="AK4881" i="14"/>
  <c r="AJ4881" i="14"/>
  <c r="AK4873" i="14"/>
  <c r="AJ4873" i="14"/>
  <c r="AK4869" i="14"/>
  <c r="AJ4869" i="14"/>
  <c r="AK4861" i="14"/>
  <c r="AJ4861" i="14"/>
  <c r="AK4853" i="14"/>
  <c r="AJ4853" i="14"/>
  <c r="AK4845" i="14"/>
  <c r="AJ4845" i="14"/>
  <c r="AK4841" i="14"/>
  <c r="AJ4841" i="14"/>
  <c r="AK4833" i="14"/>
  <c r="AJ4833" i="14"/>
  <c r="AK4825" i="14"/>
  <c r="AJ4825" i="14"/>
  <c r="AK4817" i="14"/>
  <c r="AJ4817" i="14"/>
  <c r="AK4813" i="14"/>
  <c r="AJ4813" i="14"/>
  <c r="AK4805" i="14"/>
  <c r="AJ4805" i="14"/>
  <c r="AK4797" i="14"/>
  <c r="AJ4797" i="14"/>
  <c r="AK4789" i="14"/>
  <c r="AJ4789" i="14"/>
  <c r="AK4785" i="14"/>
  <c r="AJ4785" i="14"/>
  <c r="AK4777" i="14"/>
  <c r="AJ4777" i="14"/>
  <c r="AK4769" i="14"/>
  <c r="AJ4769" i="14"/>
  <c r="AK4761" i="14"/>
  <c r="AJ4761" i="14"/>
  <c r="AK4757" i="14"/>
  <c r="AJ4757" i="14"/>
  <c r="AK4749" i="14"/>
  <c r="AJ4749" i="14"/>
  <c r="AK4741" i="14"/>
  <c r="AJ4741" i="14"/>
  <c r="AK4737" i="14"/>
  <c r="AJ4737" i="14"/>
  <c r="AK4729" i="14"/>
  <c r="AJ4729" i="14"/>
  <c r="AK4721" i="14"/>
  <c r="AJ4721" i="14"/>
  <c r="AK4713" i="14"/>
  <c r="AJ4713" i="14"/>
  <c r="AK4705" i="14"/>
  <c r="AJ4705" i="14"/>
  <c r="AK4697" i="14"/>
  <c r="AJ4697" i="14"/>
  <c r="AK4693" i="14"/>
  <c r="AJ4693" i="14"/>
  <c r="AK4685" i="14"/>
  <c r="AJ4685" i="14"/>
  <c r="AK4677" i="14"/>
  <c r="AJ4677" i="14"/>
  <c r="AK4669" i="14"/>
  <c r="AJ4669" i="14"/>
  <c r="AK4665" i="14"/>
  <c r="AJ4665" i="14"/>
  <c r="AK4657" i="14"/>
  <c r="AJ4657" i="14"/>
  <c r="AK4649" i="14"/>
  <c r="AJ4649" i="14"/>
  <c r="AK4641" i="14"/>
  <c r="AJ4641" i="14"/>
  <c r="AK4633" i="14"/>
  <c r="AJ4633" i="14"/>
  <c r="AK4625" i="14"/>
  <c r="AJ4625" i="14"/>
  <c r="AK4621" i="14"/>
  <c r="AJ4621" i="14"/>
  <c r="AK4613" i="14"/>
  <c r="AJ4613" i="14"/>
  <c r="AK4605" i="14"/>
  <c r="AJ4605" i="14"/>
  <c r="AK4597" i="14"/>
  <c r="AJ4597" i="14"/>
  <c r="AK4593" i="14"/>
  <c r="AJ4593" i="14"/>
  <c r="AK4585" i="14"/>
  <c r="AJ4585" i="14"/>
  <c r="AK4577" i="14"/>
  <c r="AJ4577" i="14"/>
  <c r="AK4569" i="14"/>
  <c r="AJ4569" i="14"/>
  <c r="AK4561" i="14"/>
  <c r="AJ4561" i="14"/>
  <c r="AK4557" i="14"/>
  <c r="AJ4557" i="14"/>
  <c r="AK4549" i="14"/>
  <c r="AJ4549" i="14"/>
  <c r="AK4541" i="14"/>
  <c r="AJ4541" i="14"/>
  <c r="AK4537" i="14"/>
  <c r="AJ4537" i="14"/>
  <c r="AK4529" i="14"/>
  <c r="AJ4529" i="14"/>
  <c r="AK4517" i="14"/>
  <c r="AJ4517" i="14"/>
  <c r="AK4493" i="14"/>
  <c r="AJ4493" i="14"/>
  <c r="AK4297" i="14"/>
  <c r="AJ4297" i="14"/>
  <c r="AK4289" i="14"/>
  <c r="AJ4289" i="14"/>
  <c r="AK4285" i="14"/>
  <c r="AJ4285" i="14"/>
  <c r="AK4277" i="14"/>
  <c r="AJ4277" i="14"/>
  <c r="AK4269" i="14"/>
  <c r="AJ4269" i="14"/>
  <c r="AK4265" i="14"/>
  <c r="AJ4265" i="14"/>
  <c r="AK4257" i="14"/>
  <c r="AJ4257" i="14"/>
  <c r="AK4249" i="14"/>
  <c r="AJ4249" i="14"/>
  <c r="AK4241" i="14"/>
  <c r="AJ4241" i="14"/>
  <c r="AK4233" i="14"/>
  <c r="AJ4233" i="14"/>
  <c r="AK4225" i="14"/>
  <c r="AJ4225" i="14"/>
  <c r="AK4217" i="14"/>
  <c r="AJ4217" i="14"/>
  <c r="AK4213" i="14"/>
  <c r="AJ4213" i="14"/>
  <c r="AK4205" i="14"/>
  <c r="AJ4205" i="14"/>
  <c r="AK4197" i="14"/>
  <c r="AJ4197" i="14"/>
  <c r="AK4193" i="14"/>
  <c r="AJ4193" i="14"/>
  <c r="AK4185" i="14"/>
  <c r="AJ4185" i="14"/>
  <c r="AK4177" i="14"/>
  <c r="AJ4177" i="14"/>
  <c r="AK4169" i="14"/>
  <c r="AJ4169" i="14"/>
  <c r="AK4165" i="14"/>
  <c r="AJ4165" i="14"/>
  <c r="AK4157" i="14"/>
  <c r="AJ4157" i="14"/>
  <c r="AK4149" i="14"/>
  <c r="AJ4149" i="14"/>
  <c r="AK4141" i="14"/>
  <c r="AJ4141" i="14"/>
  <c r="AK4137" i="14"/>
  <c r="AJ4137" i="14"/>
  <c r="AK4129" i="14"/>
  <c r="AJ4129" i="14"/>
  <c r="AK4121" i="14"/>
  <c r="AJ4121" i="14"/>
  <c r="AK4117" i="14"/>
  <c r="AJ4117" i="14"/>
  <c r="AK4109" i="14"/>
  <c r="AJ4109" i="14"/>
  <c r="AK4101" i="14"/>
  <c r="AJ4101" i="14"/>
  <c r="AK4097" i="14"/>
  <c r="AJ4097" i="14"/>
  <c r="AK4089" i="14"/>
  <c r="AJ4089" i="14"/>
  <c r="AK4085" i="14"/>
  <c r="AJ4085" i="14"/>
  <c r="AK4077" i="14"/>
  <c r="AJ4077" i="14"/>
  <c r="AK4073" i="14"/>
  <c r="AJ4073" i="14"/>
  <c r="AK4069" i="14"/>
  <c r="AJ4069" i="14"/>
  <c r="AK4065" i="14"/>
  <c r="AJ4065" i="14"/>
  <c r="AK4061" i="14"/>
  <c r="AJ4061" i="14"/>
  <c r="AK4057" i="14"/>
  <c r="AJ4057" i="14"/>
  <c r="AK4053" i="14"/>
  <c r="AJ4053" i="14"/>
  <c r="AK4045" i="14"/>
  <c r="AJ4045" i="14"/>
  <c r="AK4041" i="14"/>
  <c r="AJ4041" i="14"/>
  <c r="AK4033" i="14"/>
  <c r="AJ4033" i="14"/>
  <c r="AK4029" i="14"/>
  <c r="AJ4029" i="14"/>
  <c r="AK4025" i="14"/>
  <c r="AJ4025" i="14"/>
  <c r="AK4021" i="14"/>
  <c r="AJ4021" i="14"/>
  <c r="AK4017" i="14"/>
  <c r="AJ4017" i="14"/>
  <c r="AK4013" i="14"/>
  <c r="AJ4013" i="14"/>
  <c r="AK4009" i="14"/>
  <c r="AJ4009" i="14"/>
  <c r="AK4005" i="14"/>
  <c r="AJ4005" i="14"/>
  <c r="AK4001" i="14"/>
  <c r="AJ4001" i="14"/>
  <c r="AK3997" i="14"/>
  <c r="AJ3997" i="14"/>
  <c r="AK3993" i="14"/>
  <c r="AJ3993" i="14"/>
  <c r="AK3989" i="14"/>
  <c r="AJ3989" i="14"/>
  <c r="AK3985" i="14"/>
  <c r="AJ3985" i="14"/>
  <c r="AK3981" i="14"/>
  <c r="AJ3981" i="14"/>
  <c r="AK3977" i="14"/>
  <c r="AJ3977" i="14"/>
  <c r="AK3973" i="14"/>
  <c r="AJ3973" i="14"/>
  <c r="AK3969" i="14"/>
  <c r="AJ3969" i="14"/>
  <c r="AK3965" i="14"/>
  <c r="AJ3965" i="14"/>
  <c r="AK3961" i="14"/>
  <c r="AJ3961" i="14"/>
  <c r="AK3957" i="14"/>
  <c r="AJ3957" i="14"/>
  <c r="AK3953" i="14"/>
  <c r="AJ3953" i="14"/>
  <c r="AK3949" i="14"/>
  <c r="AJ3949" i="14"/>
  <c r="AK3945" i="14"/>
  <c r="AJ3945" i="14"/>
  <c r="AK3941" i="14"/>
  <c r="AJ3941" i="14"/>
  <c r="AK3937" i="14"/>
  <c r="AJ3937" i="14"/>
  <c r="AK3933" i="14"/>
  <c r="AJ3933" i="14"/>
  <c r="AK3929" i="14"/>
  <c r="AJ3929" i="14"/>
  <c r="AK3925" i="14"/>
  <c r="AJ3925" i="14"/>
  <c r="AK3921" i="14"/>
  <c r="AJ3921" i="14"/>
  <c r="AK3917" i="14"/>
  <c r="AJ3917" i="14"/>
  <c r="AK3913" i="14"/>
  <c r="AJ3913" i="14"/>
  <c r="AK3909" i="14"/>
  <c r="AJ3909" i="14"/>
  <c r="AK3905" i="14"/>
  <c r="AJ3905" i="14"/>
  <c r="AK3901" i="14"/>
  <c r="AJ3901" i="14"/>
  <c r="AK3897" i="14"/>
  <c r="AJ3897" i="14"/>
  <c r="AK3893" i="14"/>
  <c r="AJ3893" i="14"/>
  <c r="AK3889" i="14"/>
  <c r="AJ3889" i="14"/>
  <c r="AK3885" i="14"/>
  <c r="AJ3885" i="14"/>
  <c r="AK3881" i="14"/>
  <c r="AJ3881" i="14"/>
  <c r="AK3877" i="14"/>
  <c r="AJ3877" i="14"/>
  <c r="AK3873" i="14"/>
  <c r="AJ3873" i="14"/>
  <c r="AK3869" i="14"/>
  <c r="AJ3869" i="14"/>
  <c r="AK3865" i="14"/>
  <c r="AJ3865" i="14"/>
  <c r="AK3861" i="14"/>
  <c r="AJ3861" i="14"/>
  <c r="AK3857" i="14"/>
  <c r="AJ3857" i="14"/>
  <c r="AK3853" i="14"/>
  <c r="AJ3853" i="14"/>
  <c r="AK3849" i="14"/>
  <c r="AJ3849" i="14"/>
  <c r="AK3845" i="14"/>
  <c r="AJ3845" i="14"/>
  <c r="AK3841" i="14"/>
  <c r="AJ3841" i="14"/>
  <c r="AK3837" i="14"/>
  <c r="AJ3837" i="14"/>
  <c r="AK3833" i="14"/>
  <c r="AJ3833" i="14"/>
  <c r="AK3829" i="14"/>
  <c r="AJ3829" i="14"/>
  <c r="AK3825" i="14"/>
  <c r="AJ3825" i="14"/>
  <c r="AK3821" i="14"/>
  <c r="AJ3821" i="14"/>
  <c r="AK3817" i="14"/>
  <c r="AJ3817" i="14"/>
  <c r="AK3813" i="14"/>
  <c r="AJ3813" i="14"/>
  <c r="AK3809" i="14"/>
  <c r="AJ3809" i="14"/>
  <c r="AK3805" i="14"/>
  <c r="AJ3805" i="14"/>
  <c r="AK3801" i="14"/>
  <c r="AJ3801" i="14"/>
  <c r="AK3797" i="14"/>
  <c r="AJ3797" i="14"/>
  <c r="AK3793" i="14"/>
  <c r="AJ3793" i="14"/>
  <c r="AK3789" i="14"/>
  <c r="AJ3789" i="14"/>
  <c r="AK3785" i="14"/>
  <c r="AJ3785" i="14"/>
  <c r="AK3781" i="14"/>
  <c r="AJ3781" i="14"/>
  <c r="AK3777" i="14"/>
  <c r="AJ3777" i="14"/>
  <c r="AK3773" i="14"/>
  <c r="AJ3773" i="14"/>
  <c r="AK3769" i="14"/>
  <c r="AJ3769" i="14"/>
  <c r="AK3765" i="14"/>
  <c r="AJ3765" i="14"/>
  <c r="AK3761" i="14"/>
  <c r="AJ3761" i="14"/>
  <c r="AK3757" i="14"/>
  <c r="AJ3757" i="14"/>
  <c r="AK3753" i="14"/>
  <c r="AJ3753" i="14"/>
  <c r="AK3749" i="14"/>
  <c r="AJ3749" i="14"/>
  <c r="AK3745" i="14"/>
  <c r="AJ3745" i="14"/>
  <c r="AK3741" i="14"/>
  <c r="AJ3741" i="14"/>
  <c r="AK3737" i="14"/>
  <c r="AJ3737" i="14"/>
  <c r="AK3733" i="14"/>
  <c r="AJ3733" i="14"/>
  <c r="AK3729" i="14"/>
  <c r="AJ3729" i="14"/>
  <c r="AK3725" i="14"/>
  <c r="AJ3725" i="14"/>
  <c r="AK3721" i="14"/>
  <c r="AJ3721" i="14"/>
  <c r="AK3717" i="14"/>
  <c r="AJ3717" i="14"/>
  <c r="AK3713" i="14"/>
  <c r="AJ3713" i="14"/>
  <c r="AK3709" i="14"/>
  <c r="AJ3709" i="14"/>
  <c r="AK3705" i="14"/>
  <c r="AJ3705" i="14"/>
  <c r="AK3701" i="14"/>
  <c r="AJ3701" i="14"/>
  <c r="AK3697" i="14"/>
  <c r="AJ3697" i="14"/>
  <c r="AK3693" i="14"/>
  <c r="AJ3693" i="14"/>
  <c r="AK3689" i="14"/>
  <c r="AJ3689" i="14"/>
  <c r="AK3685" i="14"/>
  <c r="AJ3685" i="14"/>
  <c r="AK3681" i="14"/>
  <c r="AJ3681" i="14"/>
  <c r="AK3673" i="14"/>
  <c r="AJ3673" i="14"/>
  <c r="AK3669" i="14"/>
  <c r="AJ3669" i="14"/>
  <c r="AK3665" i="14"/>
  <c r="AJ3665" i="14"/>
  <c r="AK3661" i="14"/>
  <c r="AJ3661" i="14"/>
  <c r="AK3657" i="14"/>
  <c r="AJ3657" i="14"/>
  <c r="AK3653" i="14"/>
  <c r="AJ3653" i="14"/>
  <c r="AK3649" i="14"/>
  <c r="AJ3649" i="14"/>
  <c r="AK3645" i="14"/>
  <c r="AJ3645" i="14"/>
  <c r="AK3641" i="14"/>
  <c r="AJ3641" i="14"/>
  <c r="AK3637" i="14"/>
  <c r="AJ3637" i="14"/>
  <c r="AK3633" i="14"/>
  <c r="AJ3633" i="14"/>
  <c r="AK3629" i="14"/>
  <c r="AJ3629" i="14"/>
  <c r="AK3625" i="14"/>
  <c r="AJ3625" i="14"/>
  <c r="AK3621" i="14"/>
  <c r="AJ3621" i="14"/>
  <c r="AK3617" i="14"/>
  <c r="AJ3617" i="14"/>
  <c r="AK3613" i="14"/>
  <c r="AJ3613" i="14"/>
  <c r="AK3609" i="14"/>
  <c r="AJ3609" i="14"/>
  <c r="AK3605" i="14"/>
  <c r="AJ3605" i="14"/>
  <c r="AK3601" i="14"/>
  <c r="AJ3601" i="14"/>
  <c r="AK3597" i="14"/>
  <c r="AJ3597" i="14"/>
  <c r="AK3593" i="14"/>
  <c r="AJ3593" i="14"/>
  <c r="AK3589" i="14"/>
  <c r="AJ3589" i="14"/>
  <c r="AK3585" i="14"/>
  <c r="AJ3585" i="14"/>
  <c r="AK3581" i="14"/>
  <c r="AJ3581" i="14"/>
  <c r="AK3577" i="14"/>
  <c r="AJ3577" i="14"/>
  <c r="AK3573" i="14"/>
  <c r="AJ3573" i="14"/>
  <c r="AK3569" i="14"/>
  <c r="AJ3569" i="14"/>
  <c r="AK3565" i="14"/>
  <c r="AJ3565" i="14"/>
  <c r="AK3561" i="14"/>
  <c r="AJ3561" i="14"/>
  <c r="AK3557" i="14"/>
  <c r="AJ3557" i="14"/>
  <c r="AK3553" i="14"/>
  <c r="AJ3553" i="14"/>
  <c r="AK3549" i="14"/>
  <c r="AJ3549" i="14"/>
  <c r="AK3545" i="14"/>
  <c r="AJ3545" i="14"/>
  <c r="AK3541" i="14"/>
  <c r="AJ3541" i="14"/>
  <c r="AK3537" i="14"/>
  <c r="AJ3537" i="14"/>
  <c r="AK3533" i="14"/>
  <c r="AJ3533" i="14"/>
  <c r="AK3529" i="14"/>
  <c r="AJ3529" i="14"/>
  <c r="AK3525" i="14"/>
  <c r="AJ3525" i="14"/>
  <c r="AK3521" i="14"/>
  <c r="AJ3521" i="14"/>
  <c r="AK3517" i="14"/>
  <c r="AJ3517" i="14"/>
  <c r="AK3513" i="14"/>
  <c r="AJ3513" i="14"/>
  <c r="AK3509" i="14"/>
  <c r="AJ3509" i="14"/>
  <c r="AK3505" i="14"/>
  <c r="AJ3505" i="14"/>
  <c r="AK3501" i="14"/>
  <c r="AJ3501" i="14"/>
  <c r="AK3497" i="14"/>
  <c r="AJ3497" i="14"/>
  <c r="AK3493" i="14"/>
  <c r="AJ3493" i="14"/>
  <c r="AK3489" i="14"/>
  <c r="AJ3489" i="14"/>
  <c r="AK3485" i="14"/>
  <c r="AJ3485" i="14"/>
  <c r="AK3481" i="14"/>
  <c r="AJ3481" i="14"/>
  <c r="AK3477" i="14"/>
  <c r="AJ3477" i="14"/>
  <c r="AK3473" i="14"/>
  <c r="AJ3473" i="14"/>
  <c r="AK3469" i="14"/>
  <c r="AJ3469" i="14"/>
  <c r="AK3465" i="14"/>
  <c r="AJ3465" i="14"/>
  <c r="AK3461" i="14"/>
  <c r="AJ3461" i="14"/>
  <c r="AK3457" i="14"/>
  <c r="AJ3457" i="14"/>
  <c r="AK3453" i="14"/>
  <c r="AJ3453" i="14"/>
  <c r="AK3449" i="14"/>
  <c r="AJ3449" i="14"/>
  <c r="AK3445" i="14"/>
  <c r="AJ3445" i="14"/>
  <c r="AK3441" i="14"/>
  <c r="AJ3441" i="14"/>
  <c r="AK3437" i="14"/>
  <c r="AJ3437" i="14"/>
  <c r="AK3433" i="14"/>
  <c r="AJ3433" i="14"/>
  <c r="AK3429" i="14"/>
  <c r="AJ3429" i="14"/>
  <c r="AK3425" i="14"/>
  <c r="AJ3425" i="14"/>
  <c r="AK3421" i="14"/>
  <c r="AJ3421" i="14"/>
  <c r="AK3417" i="14"/>
  <c r="AJ3417" i="14"/>
  <c r="AK3413" i="14"/>
  <c r="AJ3413" i="14"/>
  <c r="AK3409" i="14"/>
  <c r="AJ3409" i="14"/>
  <c r="AK3405" i="14"/>
  <c r="AJ3405" i="14"/>
  <c r="AK3401" i="14"/>
  <c r="AJ3401" i="14"/>
  <c r="AK3397" i="14"/>
  <c r="AJ3397" i="14"/>
  <c r="AK3393" i="14"/>
  <c r="AJ3393" i="14"/>
  <c r="AK3389" i="14"/>
  <c r="AJ3389" i="14"/>
  <c r="AK3385" i="14"/>
  <c r="AJ3385" i="14"/>
  <c r="AK3381" i="14"/>
  <c r="AJ3381" i="14"/>
  <c r="AK3377" i="14"/>
  <c r="AJ3377" i="14"/>
  <c r="AK3373" i="14"/>
  <c r="AJ3373" i="14"/>
  <c r="AK3369" i="14"/>
  <c r="AJ3369" i="14"/>
  <c r="AK3365" i="14"/>
  <c r="AJ3365" i="14"/>
  <c r="AK3361" i="14"/>
  <c r="AJ3361" i="14"/>
  <c r="AK3357" i="14"/>
  <c r="AJ3357" i="14"/>
  <c r="AK3353" i="14"/>
  <c r="AJ3353" i="14"/>
  <c r="AK3349" i="14"/>
  <c r="AJ3349" i="14"/>
  <c r="AK3345" i="14"/>
  <c r="AJ3345" i="14"/>
  <c r="AK3341" i="14"/>
  <c r="AJ3341" i="14"/>
  <c r="AK3337" i="14"/>
  <c r="AJ3337" i="14"/>
  <c r="AK3333" i="14"/>
  <c r="AJ3333" i="14"/>
  <c r="AK3329" i="14"/>
  <c r="AJ3329" i="14"/>
  <c r="AK3325" i="14"/>
  <c r="AJ3325" i="14"/>
  <c r="AK3321" i="14"/>
  <c r="AJ3321" i="14"/>
  <c r="AK3317" i="14"/>
  <c r="AJ3317" i="14"/>
  <c r="AK3313" i="14"/>
  <c r="AJ3313" i="14"/>
  <c r="AK3309" i="14"/>
  <c r="AJ3309" i="14"/>
  <c r="AK3305" i="14"/>
  <c r="AJ3305" i="14"/>
  <c r="AK3301" i="14"/>
  <c r="AJ3301" i="14"/>
  <c r="AK3297" i="14"/>
  <c r="AJ3297" i="14"/>
  <c r="AK3293" i="14"/>
  <c r="AJ3293" i="14"/>
  <c r="AK3289" i="14"/>
  <c r="AJ3289" i="14"/>
  <c r="AK3285" i="14"/>
  <c r="AJ3285" i="14"/>
  <c r="AK3281" i="14"/>
  <c r="AJ3281" i="14"/>
  <c r="AK3277" i="14"/>
  <c r="AJ3277" i="14"/>
  <c r="AK3273" i="14"/>
  <c r="AJ3273" i="14"/>
  <c r="AK3269" i="14"/>
  <c r="AJ3269" i="14"/>
  <c r="AK3265" i="14"/>
  <c r="AJ3265" i="14"/>
  <c r="AK3261" i="14"/>
  <c r="AJ3261" i="14"/>
  <c r="AK3257" i="14"/>
  <c r="AJ3257" i="14"/>
  <c r="AK3253" i="14"/>
  <c r="AJ3253" i="14"/>
  <c r="AK3249" i="14"/>
  <c r="AJ3249" i="14"/>
  <c r="AK3245" i="14"/>
  <c r="AJ3245" i="14"/>
  <c r="AK3241" i="14"/>
  <c r="AJ3241" i="14"/>
  <c r="AK3237" i="14"/>
  <c r="AJ3237" i="14"/>
  <c r="AK3233" i="14"/>
  <c r="AJ3233" i="14"/>
  <c r="AK3229" i="14"/>
  <c r="AJ3229" i="14"/>
  <c r="AK3225" i="14"/>
  <c r="AJ3225" i="14"/>
  <c r="AK3221" i="14"/>
  <c r="AJ3221" i="14"/>
  <c r="AK3217" i="14"/>
  <c r="AJ3217" i="14"/>
  <c r="AK3213" i="14"/>
  <c r="AJ3213" i="14"/>
  <c r="AK3209" i="14"/>
  <c r="AJ3209" i="14"/>
  <c r="AK3205" i="14"/>
  <c r="AJ3205" i="14"/>
  <c r="AK3201" i="14"/>
  <c r="AJ3201" i="14"/>
  <c r="AK3197" i="14"/>
  <c r="AJ3197" i="14"/>
  <c r="AK3193" i="14"/>
  <c r="AJ3193" i="14"/>
  <c r="AK3189" i="14"/>
  <c r="AJ3189" i="14"/>
  <c r="AK3185" i="14"/>
  <c r="AJ3185" i="14"/>
  <c r="AK3181" i="14"/>
  <c r="AJ3181" i="14"/>
  <c r="AK3177" i="14"/>
  <c r="AJ3177" i="14"/>
  <c r="AK3173" i="14"/>
  <c r="AJ3173" i="14"/>
  <c r="AK3169" i="14"/>
  <c r="AJ3169" i="14"/>
  <c r="AK3165" i="14"/>
  <c r="AJ3165" i="14"/>
  <c r="AK3161" i="14"/>
  <c r="AJ3161" i="14"/>
  <c r="AK3157" i="14"/>
  <c r="AJ3157" i="14"/>
  <c r="AK3153" i="14"/>
  <c r="AJ3153" i="14"/>
  <c r="AK3149" i="14"/>
  <c r="AJ3149" i="14"/>
  <c r="AK3145" i="14"/>
  <c r="AJ3145" i="14"/>
  <c r="AK3141" i="14"/>
  <c r="AJ3141" i="14"/>
  <c r="AK3137" i="14"/>
  <c r="AJ3137" i="14"/>
  <c r="AK3133" i="14"/>
  <c r="AJ3133" i="14"/>
  <c r="AK3129" i="14"/>
  <c r="AJ3129" i="14"/>
  <c r="AK3125" i="14"/>
  <c r="AJ3125" i="14"/>
  <c r="AK3121" i="14"/>
  <c r="AJ3121" i="14"/>
  <c r="AK3117" i="14"/>
  <c r="AJ3117" i="14"/>
  <c r="AK3113" i="14"/>
  <c r="AJ3113" i="14"/>
  <c r="AK3109" i="14"/>
  <c r="AJ3109" i="14"/>
  <c r="AK3105" i="14"/>
  <c r="AJ3105" i="14"/>
  <c r="AK3101" i="14"/>
  <c r="AJ3101" i="14"/>
  <c r="AK3097" i="14"/>
  <c r="AJ3097" i="14"/>
  <c r="AK3093" i="14"/>
  <c r="AJ3093" i="14"/>
  <c r="AK3089" i="14"/>
  <c r="AJ3089" i="14"/>
  <c r="AK3085" i="14"/>
  <c r="AJ3085" i="14"/>
  <c r="AK3081" i="14"/>
  <c r="AJ3081" i="14"/>
  <c r="AK3077" i="14"/>
  <c r="AJ3077" i="14"/>
  <c r="AK3073" i="14"/>
  <c r="AJ3073" i="14"/>
  <c r="AK3069" i="14"/>
  <c r="AJ3069" i="14"/>
  <c r="AK3065" i="14"/>
  <c r="AJ3065" i="14"/>
  <c r="AK3061" i="14"/>
  <c r="AJ3061" i="14"/>
  <c r="AK3057" i="14"/>
  <c r="AJ3057" i="14"/>
  <c r="AK3053" i="14"/>
  <c r="AJ3053" i="14"/>
  <c r="AK3049" i="14"/>
  <c r="AJ3049" i="14"/>
  <c r="AK3045" i="14"/>
  <c r="AJ3045" i="14"/>
  <c r="AK3041" i="14"/>
  <c r="AJ3041" i="14"/>
  <c r="AK3037" i="14"/>
  <c r="AJ3037" i="14"/>
  <c r="AK3033" i="14"/>
  <c r="AJ3033" i="14"/>
  <c r="AK3029" i="14"/>
  <c r="AJ3029" i="14"/>
  <c r="AK3025" i="14"/>
  <c r="AJ3025" i="14"/>
  <c r="AK3021" i="14"/>
  <c r="AJ3021" i="14"/>
  <c r="AK3017" i="14"/>
  <c r="AJ3017" i="14"/>
  <c r="AK3013" i="14"/>
  <c r="AJ3013" i="14"/>
  <c r="AK3009" i="14"/>
  <c r="AJ3009" i="14"/>
  <c r="AK3005" i="14"/>
  <c r="AJ3005" i="14"/>
  <c r="AK3001" i="14"/>
  <c r="AJ3001" i="14"/>
  <c r="AK2997" i="14"/>
  <c r="AJ2997" i="14"/>
  <c r="AK2993" i="14"/>
  <c r="AJ2993" i="14"/>
  <c r="AK2989" i="14"/>
  <c r="AJ2989" i="14"/>
  <c r="AK2985" i="14"/>
  <c r="AJ2985" i="14"/>
  <c r="AK2981" i="14"/>
  <c r="AJ2981" i="14"/>
  <c r="AK2977" i="14"/>
  <c r="AJ2977" i="14"/>
  <c r="AK2973" i="14"/>
  <c r="AJ2973" i="14"/>
  <c r="AK2969" i="14"/>
  <c r="AJ2969" i="14"/>
  <c r="AK2965" i="14"/>
  <c r="AJ2965" i="14"/>
  <c r="AK2961" i="14"/>
  <c r="AJ2961" i="14"/>
  <c r="AK2957" i="14"/>
  <c r="AJ2957" i="14"/>
  <c r="AK2953" i="14"/>
  <c r="AJ2953" i="14"/>
  <c r="AK2949" i="14"/>
  <c r="AJ2949" i="14"/>
  <c r="AK2945" i="14"/>
  <c r="AJ2945" i="14"/>
  <c r="AK2941" i="14"/>
  <c r="AJ2941" i="14"/>
  <c r="AK2937" i="14"/>
  <c r="AJ2937" i="14"/>
  <c r="AK2933" i="14"/>
  <c r="AJ2933" i="14"/>
  <c r="AK2929" i="14"/>
  <c r="AJ2929" i="14"/>
  <c r="AK2925" i="14"/>
  <c r="AJ2925" i="14"/>
  <c r="AK2921" i="14"/>
  <c r="AJ2921" i="14"/>
  <c r="AK2917" i="14"/>
  <c r="AJ2917" i="14"/>
  <c r="AK2913" i="14"/>
  <c r="AJ2913" i="14"/>
  <c r="AK2909" i="14"/>
  <c r="AJ2909" i="14"/>
  <c r="AK2905" i="14"/>
  <c r="AJ2905" i="14"/>
  <c r="AK2901" i="14"/>
  <c r="AJ2901" i="14"/>
  <c r="AK2897" i="14"/>
  <c r="AJ2897" i="14"/>
  <c r="AK2893" i="14"/>
  <c r="AJ2893" i="14"/>
  <c r="AK2889" i="14"/>
  <c r="AJ2889" i="14"/>
  <c r="AK2885" i="14"/>
  <c r="AJ2885" i="14"/>
  <c r="AK2881" i="14"/>
  <c r="AJ2881" i="14"/>
  <c r="AK2877" i="14"/>
  <c r="AJ2877" i="14"/>
  <c r="AK2873" i="14"/>
  <c r="AJ2873" i="14"/>
  <c r="AK2869" i="14"/>
  <c r="AJ2869" i="14"/>
  <c r="AK2865" i="14"/>
  <c r="AJ2865" i="14"/>
  <c r="AK2861" i="14"/>
  <c r="AJ2861" i="14"/>
  <c r="AK2857" i="14"/>
  <c r="AJ2857" i="14"/>
  <c r="AK2853" i="14"/>
  <c r="AJ2853" i="14"/>
  <c r="AK2849" i="14"/>
  <c r="AJ2849" i="14"/>
  <c r="AK2845" i="14"/>
  <c r="AJ2845" i="14"/>
  <c r="AK2841" i="14"/>
  <c r="AJ2841" i="14"/>
  <c r="AK2837" i="14"/>
  <c r="AJ2837" i="14"/>
  <c r="AK2833" i="14"/>
  <c r="AJ2833" i="14"/>
  <c r="AK2829" i="14"/>
  <c r="AJ2829" i="14"/>
  <c r="AK2825" i="14"/>
  <c r="AJ2825" i="14"/>
  <c r="AK2821" i="14"/>
  <c r="AJ2821" i="14"/>
  <c r="AK2817" i="14"/>
  <c r="AJ2817" i="14"/>
  <c r="AK2813" i="14"/>
  <c r="AJ2813" i="14"/>
  <c r="AK2809" i="14"/>
  <c r="AJ2809" i="14"/>
  <c r="AK2805" i="14"/>
  <c r="AJ2805" i="14"/>
  <c r="AK2801" i="14"/>
  <c r="AJ2801" i="14"/>
  <c r="AK2797" i="14"/>
  <c r="AJ2797" i="14"/>
  <c r="AK2793" i="14"/>
  <c r="AJ2793" i="14"/>
  <c r="AK2789" i="14"/>
  <c r="AJ2789" i="14"/>
  <c r="AK2785" i="14"/>
  <c r="AJ2785" i="14"/>
  <c r="AK2781" i="14"/>
  <c r="AJ2781" i="14"/>
  <c r="AK2777" i="14"/>
  <c r="AJ2777" i="14"/>
  <c r="AK2773" i="14"/>
  <c r="AJ2773" i="14"/>
  <c r="AK2769" i="14"/>
  <c r="AJ2769" i="14"/>
  <c r="AK2765" i="14"/>
  <c r="AJ2765" i="14"/>
  <c r="AK2761" i="14"/>
  <c r="AJ2761" i="14"/>
  <c r="AK2757" i="14"/>
  <c r="AJ2757" i="14"/>
  <c r="AK2753" i="14"/>
  <c r="AJ2753" i="14"/>
  <c r="AK2749" i="14"/>
  <c r="AJ2749" i="14"/>
  <c r="AK2745" i="14"/>
  <c r="AJ2745" i="14"/>
  <c r="AK2741" i="14"/>
  <c r="AJ2741" i="14"/>
  <c r="AK2737" i="14"/>
  <c r="AJ2737" i="14"/>
  <c r="AK2733" i="14"/>
  <c r="AJ2733" i="14"/>
  <c r="AK2729" i="14"/>
  <c r="AJ2729" i="14"/>
  <c r="AK2725" i="14"/>
  <c r="AJ2725" i="14"/>
  <c r="AK2721" i="14"/>
  <c r="AJ2721" i="14"/>
  <c r="AK2717" i="14"/>
  <c r="AJ2717" i="14"/>
  <c r="AK2713" i="14"/>
  <c r="AJ2713" i="14"/>
  <c r="AK2709" i="14"/>
  <c r="AJ2709" i="14"/>
  <c r="AK2705" i="14"/>
  <c r="AJ2705" i="14"/>
  <c r="AK2701" i="14"/>
  <c r="AJ2701" i="14"/>
  <c r="AK2697" i="14"/>
  <c r="AJ2697" i="14"/>
  <c r="AK2693" i="14"/>
  <c r="AJ2693" i="14"/>
  <c r="AK2689" i="14"/>
  <c r="AJ2689" i="14"/>
  <c r="AK2685" i="14"/>
  <c r="AJ2685" i="14"/>
  <c r="AK2681" i="14"/>
  <c r="AJ2681" i="14"/>
  <c r="AK2677" i="14"/>
  <c r="AJ2677" i="14"/>
  <c r="AK2673" i="14"/>
  <c r="AJ2673" i="14"/>
  <c r="AK2669" i="14"/>
  <c r="AJ2669" i="14"/>
  <c r="AK2665" i="14"/>
  <c r="AJ2665" i="14"/>
  <c r="AK2661" i="14"/>
  <c r="AJ2661" i="14"/>
  <c r="AK2657" i="14"/>
  <c r="AJ2657" i="14"/>
  <c r="AK2653" i="14"/>
  <c r="AJ2653" i="14"/>
  <c r="AK2649" i="14"/>
  <c r="AJ2649" i="14"/>
  <c r="AK2645" i="14"/>
  <c r="AJ2645" i="14"/>
  <c r="AK2641" i="14"/>
  <c r="AJ2641" i="14"/>
  <c r="AK2637" i="14"/>
  <c r="AJ2637" i="14"/>
  <c r="AK2633" i="14"/>
  <c r="AJ2633" i="14"/>
  <c r="AK2629" i="14"/>
  <c r="AJ2629" i="14"/>
  <c r="AK2625" i="14"/>
  <c r="AJ2625" i="14"/>
  <c r="AK2621" i="14"/>
  <c r="AJ2621" i="14"/>
  <c r="AK2617" i="14"/>
  <c r="AJ2617" i="14"/>
  <c r="AK2613" i="14"/>
  <c r="AJ2613" i="14"/>
  <c r="AK2609" i="14"/>
  <c r="AJ2609" i="14"/>
  <c r="AK2605" i="14"/>
  <c r="AJ2605" i="14"/>
  <c r="AK2601" i="14"/>
  <c r="AJ2601" i="14"/>
  <c r="AK2597" i="14"/>
  <c r="AJ2597" i="14"/>
  <c r="AK2593" i="14"/>
  <c r="AJ2593" i="14"/>
  <c r="AK2589" i="14"/>
  <c r="AJ2589" i="14"/>
  <c r="AK2585" i="14"/>
  <c r="AJ2585" i="14"/>
  <c r="AK2581" i="14"/>
  <c r="AJ2581" i="14"/>
  <c r="AK2577" i="14"/>
  <c r="AJ2577" i="14"/>
  <c r="AK2573" i="14"/>
  <c r="AJ2573" i="14"/>
  <c r="AK2569" i="14"/>
  <c r="AJ2569" i="14"/>
  <c r="AK2565" i="14"/>
  <c r="AJ2565" i="14"/>
  <c r="AK2561" i="14"/>
  <c r="AJ2561" i="14"/>
  <c r="AK2557" i="14"/>
  <c r="AJ2557" i="14"/>
  <c r="AK2553" i="14"/>
  <c r="AJ2553" i="14"/>
  <c r="AK2549" i="14"/>
  <c r="AJ2549" i="14"/>
  <c r="AK2545" i="14"/>
  <c r="AJ2545" i="14"/>
  <c r="AK2541" i="14"/>
  <c r="AJ2541" i="14"/>
  <c r="AK2537" i="14"/>
  <c r="AJ2537" i="14"/>
  <c r="AK2533" i="14"/>
  <c r="AJ2533" i="14"/>
  <c r="AK2529" i="14"/>
  <c r="AJ2529" i="14"/>
  <c r="AK2525" i="14"/>
  <c r="AJ2525" i="14"/>
  <c r="AK2521" i="14"/>
  <c r="AJ2521" i="14"/>
  <c r="AK2517" i="14"/>
  <c r="AJ2517" i="14"/>
  <c r="AK2513" i="14"/>
  <c r="AJ2513" i="14"/>
  <c r="AK2509" i="14"/>
  <c r="AJ2509" i="14"/>
  <c r="AK2505" i="14"/>
  <c r="AJ2505" i="14"/>
  <c r="AK2501" i="14"/>
  <c r="AJ2501" i="14"/>
  <c r="AK2497" i="14"/>
  <c r="AJ2497" i="14"/>
  <c r="AK2493" i="14"/>
  <c r="AJ2493" i="14"/>
  <c r="AK2489" i="14"/>
  <c r="AJ2489" i="14"/>
  <c r="AK2485" i="14"/>
  <c r="AJ2485" i="14"/>
  <c r="AK2481" i="14"/>
  <c r="AJ2481" i="14"/>
  <c r="AK2477" i="14"/>
  <c r="AJ2477" i="14"/>
  <c r="AK2473" i="14"/>
  <c r="AJ2473" i="14"/>
  <c r="AK2469" i="14"/>
  <c r="AJ2469" i="14"/>
  <c r="AK2465" i="14"/>
  <c r="AJ2465" i="14"/>
  <c r="AK2461" i="14"/>
  <c r="AJ2461" i="14"/>
  <c r="AK2457" i="14"/>
  <c r="AJ2457" i="14"/>
  <c r="AK2453" i="14"/>
  <c r="AJ2453" i="14"/>
  <c r="AK2449" i="14"/>
  <c r="AJ2449" i="14"/>
  <c r="AK2445" i="14"/>
  <c r="AJ2445" i="14"/>
  <c r="AK2441" i="14"/>
  <c r="AJ2441" i="14"/>
  <c r="AK2437" i="14"/>
  <c r="AJ2437" i="14"/>
  <c r="AK2433" i="14"/>
  <c r="AJ2433" i="14"/>
  <c r="AK2429" i="14"/>
  <c r="AJ2429" i="14"/>
  <c r="AK2425" i="14"/>
  <c r="AJ2425" i="14"/>
  <c r="AK2421" i="14"/>
  <c r="AJ2421" i="14"/>
  <c r="AK2417" i="14"/>
  <c r="AJ2417" i="14"/>
  <c r="AK2413" i="14"/>
  <c r="AJ2413" i="14"/>
  <c r="AK2409" i="14"/>
  <c r="AJ2409" i="14"/>
  <c r="AK2405" i="14"/>
  <c r="AJ2405" i="14"/>
  <c r="AK2401" i="14"/>
  <c r="AJ2401" i="14"/>
  <c r="AK2397" i="14"/>
  <c r="AJ2397" i="14"/>
  <c r="AK2393" i="14"/>
  <c r="AJ2393" i="14"/>
  <c r="AK2389" i="14"/>
  <c r="AJ2389" i="14"/>
  <c r="AK2385" i="14"/>
  <c r="AJ2385" i="14"/>
  <c r="AK2381" i="14"/>
  <c r="AJ2381" i="14"/>
  <c r="AK2377" i="14"/>
  <c r="AJ2377" i="14"/>
  <c r="AK2373" i="14"/>
  <c r="AJ2373" i="14"/>
  <c r="AK2369" i="14"/>
  <c r="AJ2369" i="14"/>
  <c r="AK2365" i="14"/>
  <c r="AJ2365" i="14"/>
  <c r="AK2361" i="14"/>
  <c r="AJ2361" i="14"/>
  <c r="AK2357" i="14"/>
  <c r="AJ2357" i="14"/>
  <c r="AK2353" i="14"/>
  <c r="AJ2353" i="14"/>
  <c r="AK2349" i="14"/>
  <c r="AJ2349" i="14"/>
  <c r="AK2345" i="14"/>
  <c r="AJ2345" i="14"/>
  <c r="AK2341" i="14"/>
  <c r="AJ2341" i="14"/>
  <c r="AK2337" i="14"/>
  <c r="AJ2337" i="14"/>
  <c r="AK2333" i="14"/>
  <c r="AJ2333" i="14"/>
  <c r="AK2329" i="14"/>
  <c r="AJ2329" i="14"/>
  <c r="AK2325" i="14"/>
  <c r="AJ2325" i="14"/>
  <c r="AK2321" i="14"/>
  <c r="AJ2321" i="14"/>
  <c r="AK2317" i="14"/>
  <c r="AJ2317" i="14"/>
  <c r="AK2313" i="14"/>
  <c r="AJ2313" i="14"/>
  <c r="AK2309" i="14"/>
  <c r="AJ2309" i="14"/>
  <c r="AK2305" i="14"/>
  <c r="AJ2305" i="14"/>
  <c r="AK2301" i="14"/>
  <c r="AJ2301" i="14"/>
  <c r="AK2297" i="14"/>
  <c r="AJ2297" i="14"/>
  <c r="AK2293" i="14"/>
  <c r="AJ2293" i="14"/>
  <c r="AK2289" i="14"/>
  <c r="AJ2289" i="14"/>
  <c r="AK2285" i="14"/>
  <c r="AJ2285" i="14"/>
  <c r="AK2281" i="14"/>
  <c r="AJ2281" i="14"/>
  <c r="AK2277" i="14"/>
  <c r="AJ2277" i="14"/>
  <c r="AK2273" i="14"/>
  <c r="AJ2273" i="14"/>
  <c r="AK2269" i="14"/>
  <c r="AJ2269" i="14"/>
  <c r="AK2265" i="14"/>
  <c r="AJ2265" i="14"/>
  <c r="AK2261" i="14"/>
  <c r="AJ2261" i="14"/>
  <c r="AK2257" i="14"/>
  <c r="AJ2257" i="14"/>
  <c r="AK2253" i="14"/>
  <c r="AJ2253" i="14"/>
  <c r="AK2249" i="14"/>
  <c r="AJ2249" i="14"/>
  <c r="AK2245" i="14"/>
  <c r="AJ2245" i="14"/>
  <c r="AK2241" i="14"/>
  <c r="AJ2241" i="14"/>
  <c r="AK2237" i="14"/>
  <c r="AJ2237" i="14"/>
  <c r="AK2233" i="14"/>
  <c r="AJ2233" i="14"/>
  <c r="AK2229" i="14"/>
  <c r="AJ2229" i="14"/>
  <c r="AK2225" i="14"/>
  <c r="AJ2225" i="14"/>
  <c r="AK2221" i="14"/>
  <c r="AJ2221" i="14"/>
  <c r="AK2217" i="14"/>
  <c r="AJ2217" i="14"/>
  <c r="AK2213" i="14"/>
  <c r="AJ2213" i="14"/>
  <c r="AK2209" i="14"/>
  <c r="AJ2209" i="14"/>
  <c r="AK2205" i="14"/>
  <c r="AJ2205" i="14"/>
  <c r="AK2201" i="14"/>
  <c r="AJ2201" i="14"/>
  <c r="AK2197" i="14"/>
  <c r="AJ2197" i="14"/>
  <c r="AK2193" i="14"/>
  <c r="AJ2193" i="14"/>
  <c r="AK2189" i="14"/>
  <c r="AJ2189" i="14"/>
  <c r="AK2185" i="14"/>
  <c r="AJ2185" i="14"/>
  <c r="AK2181" i="14"/>
  <c r="AJ2181" i="14"/>
  <c r="AK2177" i="14"/>
  <c r="AJ2177" i="14"/>
  <c r="AK2173" i="14"/>
  <c r="AJ2173" i="14"/>
  <c r="AK2169" i="14"/>
  <c r="AJ2169" i="14"/>
  <c r="AK2165" i="14"/>
  <c r="AJ2165" i="14"/>
  <c r="AK2161" i="14"/>
  <c r="AJ2161" i="14"/>
  <c r="AK2157" i="14"/>
  <c r="AJ2157" i="14"/>
  <c r="AK2153" i="14"/>
  <c r="AJ2153" i="14"/>
  <c r="AK2149" i="14"/>
  <c r="AJ2149" i="14"/>
  <c r="AK2145" i="14"/>
  <c r="AJ2145" i="14"/>
  <c r="AK2141" i="14"/>
  <c r="AJ2141" i="14"/>
  <c r="AK2137" i="14"/>
  <c r="AJ2137" i="14"/>
  <c r="AK2133" i="14"/>
  <c r="AJ2133" i="14"/>
  <c r="AK2129" i="14"/>
  <c r="AJ2129" i="14"/>
  <c r="AK2125" i="14"/>
  <c r="AJ2125" i="14"/>
  <c r="AK2121" i="14"/>
  <c r="AJ2121" i="14"/>
  <c r="AK2117" i="14"/>
  <c r="AJ2117" i="14"/>
  <c r="AK2113" i="14"/>
  <c r="AJ2113" i="14"/>
  <c r="AK2109" i="14"/>
  <c r="AJ2109" i="14"/>
  <c r="AK2105" i="14"/>
  <c r="AJ2105" i="14"/>
  <c r="AK2101" i="14"/>
  <c r="AJ2101" i="14"/>
  <c r="AK2097" i="14"/>
  <c r="AJ2097" i="14"/>
  <c r="AK2093" i="14"/>
  <c r="AJ2093" i="14"/>
  <c r="AK2089" i="14"/>
  <c r="AJ2089" i="14"/>
  <c r="AK2085" i="14"/>
  <c r="AJ2085" i="14"/>
  <c r="AK2081" i="14"/>
  <c r="AJ2081" i="14"/>
  <c r="AK2077" i="14"/>
  <c r="AJ2077" i="14"/>
  <c r="AK2073" i="14"/>
  <c r="AJ2073" i="14"/>
  <c r="AK2069" i="14"/>
  <c r="AJ2069" i="14"/>
  <c r="AK2065" i="14"/>
  <c r="AJ2065" i="14"/>
  <c r="AK2061" i="14"/>
  <c r="AJ2061" i="14"/>
  <c r="AK2057" i="14"/>
  <c r="AJ2057" i="14"/>
  <c r="AK2053" i="14"/>
  <c r="AJ2053" i="14"/>
  <c r="AK2049" i="14"/>
  <c r="AJ2049" i="14"/>
  <c r="AK2045" i="14"/>
  <c r="AJ2045" i="14"/>
  <c r="AK2041" i="14"/>
  <c r="AJ2041" i="14"/>
  <c r="AK2037" i="14"/>
  <c r="AJ2037" i="14"/>
  <c r="AK2033" i="14"/>
  <c r="AJ2033" i="14"/>
  <c r="AK2029" i="14"/>
  <c r="AJ2029" i="14"/>
  <c r="AK2025" i="14"/>
  <c r="AJ2025" i="14"/>
  <c r="AK2021" i="14"/>
  <c r="AJ2021" i="14"/>
  <c r="AK2017" i="14"/>
  <c r="AJ2017" i="14"/>
  <c r="AK2013" i="14"/>
  <c r="AJ2013" i="14"/>
  <c r="AK2009" i="14"/>
  <c r="AJ2009" i="14"/>
  <c r="AK2005" i="14"/>
  <c r="AJ2005" i="14"/>
  <c r="AK2001" i="14"/>
  <c r="AJ2001" i="14"/>
  <c r="AK1997" i="14"/>
  <c r="AJ1997" i="14"/>
  <c r="AK1993" i="14"/>
  <c r="AJ1993" i="14"/>
  <c r="AK1989" i="14"/>
  <c r="AJ1989" i="14"/>
  <c r="AK1985" i="14"/>
  <c r="AJ1985" i="14"/>
  <c r="AK1981" i="14"/>
  <c r="AJ1981" i="14"/>
  <c r="AK1977" i="14"/>
  <c r="AJ1977" i="14"/>
  <c r="AK1973" i="14"/>
  <c r="AJ1973" i="14"/>
  <c r="AK1969" i="14"/>
  <c r="AJ1969" i="14"/>
  <c r="AK1965" i="14"/>
  <c r="AJ1965" i="14"/>
  <c r="AK1961" i="14"/>
  <c r="AJ1961" i="14"/>
  <c r="AK1957" i="14"/>
  <c r="AJ1957" i="14"/>
  <c r="AK1953" i="14"/>
  <c r="AJ1953" i="14"/>
  <c r="AK1949" i="14"/>
  <c r="AJ1949" i="14"/>
  <c r="AK1945" i="14"/>
  <c r="AJ1945" i="14"/>
  <c r="AK1941" i="14"/>
  <c r="AJ1941" i="14"/>
  <c r="AK1937" i="14"/>
  <c r="AJ1937" i="14"/>
  <c r="AK1933" i="14"/>
  <c r="AJ1933" i="14"/>
  <c r="AK1929" i="14"/>
  <c r="AJ1929" i="14"/>
  <c r="AK1925" i="14"/>
  <c r="AJ1925" i="14"/>
  <c r="AK1921" i="14"/>
  <c r="AJ1921" i="14"/>
  <c r="AK1917" i="14"/>
  <c r="AJ1917" i="14"/>
  <c r="AK1913" i="14"/>
  <c r="AJ1913" i="14"/>
  <c r="AK1909" i="14"/>
  <c r="AJ1909" i="14"/>
  <c r="AK1905" i="14"/>
  <c r="AJ1905" i="14"/>
  <c r="AK1901" i="14"/>
  <c r="AJ1901" i="14"/>
  <c r="AK1897" i="14"/>
  <c r="AJ1897" i="14"/>
  <c r="AK1893" i="14"/>
  <c r="AJ1893" i="14"/>
  <c r="AK1889" i="14"/>
  <c r="AJ1889" i="14"/>
  <c r="AK1885" i="14"/>
  <c r="AJ1885" i="14"/>
  <c r="AK1881" i="14"/>
  <c r="AJ1881" i="14"/>
  <c r="AK1877" i="14"/>
  <c r="AJ1877" i="14"/>
  <c r="AK1873" i="14"/>
  <c r="AJ1873" i="14"/>
  <c r="AK1869" i="14"/>
  <c r="AJ1869" i="14"/>
  <c r="AK1865" i="14"/>
  <c r="AJ1865" i="14"/>
  <c r="AK1861" i="14"/>
  <c r="AJ1861" i="14"/>
  <c r="AK1857" i="14"/>
  <c r="AJ1857" i="14"/>
  <c r="AK1853" i="14"/>
  <c r="AJ1853" i="14"/>
  <c r="AK1849" i="14"/>
  <c r="AJ1849" i="14"/>
  <c r="AK1845" i="14"/>
  <c r="AJ1845" i="14"/>
  <c r="AK1841" i="14"/>
  <c r="AJ1841" i="14"/>
  <c r="AK1837" i="14"/>
  <c r="AJ1837" i="14"/>
  <c r="AK1833" i="14"/>
  <c r="AJ1833" i="14"/>
  <c r="AK1829" i="14"/>
  <c r="AJ1829" i="14"/>
  <c r="AK1825" i="14"/>
  <c r="AJ1825" i="14"/>
  <c r="AK1821" i="14"/>
  <c r="AJ1821" i="14"/>
  <c r="AK1817" i="14"/>
  <c r="AJ1817" i="14"/>
  <c r="AK1813" i="14"/>
  <c r="AJ1813" i="14"/>
  <c r="AK1809" i="14"/>
  <c r="AJ1809" i="14"/>
  <c r="AK1805" i="14"/>
  <c r="AJ1805" i="14"/>
  <c r="AK1801" i="14"/>
  <c r="AJ1801" i="14"/>
  <c r="AK1797" i="14"/>
  <c r="AJ1797" i="14"/>
  <c r="AK1793" i="14"/>
  <c r="AJ1793" i="14"/>
  <c r="AK1789" i="14"/>
  <c r="AJ1789" i="14"/>
  <c r="AK1785" i="14"/>
  <c r="AJ1785" i="14"/>
  <c r="AK1781" i="14"/>
  <c r="AJ1781" i="14"/>
  <c r="AK1777" i="14"/>
  <c r="AJ1777" i="14"/>
  <c r="AK1773" i="14"/>
  <c r="AJ1773" i="14"/>
  <c r="AK1769" i="14"/>
  <c r="AJ1769" i="14"/>
  <c r="AK1765" i="14"/>
  <c r="AJ1765" i="14"/>
  <c r="AK1761" i="14"/>
  <c r="AJ1761" i="14"/>
  <c r="AK1757" i="14"/>
  <c r="AJ1757" i="14"/>
  <c r="AK1753" i="14"/>
  <c r="AJ1753" i="14"/>
  <c r="AK1749" i="14"/>
  <c r="AJ1749" i="14"/>
  <c r="AK1745" i="14"/>
  <c r="AJ1745" i="14"/>
  <c r="AK1741" i="14"/>
  <c r="AJ1741" i="14"/>
  <c r="AK1737" i="14"/>
  <c r="AJ1737" i="14"/>
  <c r="AK1733" i="14"/>
  <c r="AJ1733" i="14"/>
  <c r="AK1729" i="14"/>
  <c r="AJ1729" i="14"/>
  <c r="AK1725" i="14"/>
  <c r="AJ1725" i="14"/>
  <c r="AK1721" i="14"/>
  <c r="AJ1721" i="14"/>
  <c r="AK1717" i="14"/>
  <c r="AJ1717" i="14"/>
  <c r="AK1713" i="14"/>
  <c r="AJ1713" i="14"/>
  <c r="AK1709" i="14"/>
  <c r="AJ1709" i="14"/>
  <c r="AK1705" i="14"/>
  <c r="AJ1705" i="14"/>
  <c r="AK1701" i="14"/>
  <c r="AJ1701" i="14"/>
  <c r="AK1697" i="14"/>
  <c r="AJ1697" i="14"/>
  <c r="AK1693" i="14"/>
  <c r="AJ1693" i="14"/>
  <c r="AK1689" i="14"/>
  <c r="AJ1689" i="14"/>
  <c r="AK1685" i="14"/>
  <c r="AJ1685" i="14"/>
  <c r="AK1681" i="14"/>
  <c r="AJ1681" i="14"/>
  <c r="AK1677" i="14"/>
  <c r="AJ1677" i="14"/>
  <c r="AK1673" i="14"/>
  <c r="AJ1673" i="14"/>
  <c r="AK1669" i="14"/>
  <c r="AJ1669" i="14"/>
  <c r="AK1665" i="14"/>
  <c r="AJ1665" i="14"/>
  <c r="AK1661" i="14"/>
  <c r="AJ1661" i="14"/>
  <c r="AK1657" i="14"/>
  <c r="AJ1657" i="14"/>
  <c r="AK1653" i="14"/>
  <c r="AJ1653" i="14"/>
  <c r="AK1649" i="14"/>
  <c r="AJ1649" i="14"/>
  <c r="AK1645" i="14"/>
  <c r="AJ1645" i="14"/>
  <c r="AK1641" i="14"/>
  <c r="AJ1641" i="14"/>
  <c r="AK1637" i="14"/>
  <c r="AJ1637" i="14"/>
  <c r="AK1633" i="14"/>
  <c r="AJ1633" i="14"/>
  <c r="AK1629" i="14"/>
  <c r="AJ1629" i="14"/>
  <c r="AK1625" i="14"/>
  <c r="AJ1625" i="14"/>
  <c r="AK1621" i="14"/>
  <c r="AJ1621" i="14"/>
  <c r="AK1617" i="14"/>
  <c r="AJ1617" i="14"/>
  <c r="AK1613" i="14"/>
  <c r="AJ1613" i="14"/>
  <c r="AK1609" i="14"/>
  <c r="AJ1609" i="14"/>
  <c r="AK1605" i="14"/>
  <c r="AJ1605" i="14"/>
  <c r="AK1601" i="14"/>
  <c r="AJ1601" i="14"/>
  <c r="AK1597" i="14"/>
  <c r="AJ1597" i="14"/>
  <c r="AK1593" i="14"/>
  <c r="AJ1593" i="14"/>
  <c r="AK1589" i="14"/>
  <c r="AJ1589" i="14"/>
  <c r="AK1585" i="14"/>
  <c r="AJ1585" i="14"/>
  <c r="AK1581" i="14"/>
  <c r="AJ1581" i="14"/>
  <c r="AK1577" i="14"/>
  <c r="AJ1577" i="14"/>
  <c r="AK1573" i="14"/>
  <c r="AJ1573" i="14"/>
  <c r="AK1569" i="14"/>
  <c r="AJ1569" i="14"/>
  <c r="AK1565" i="14"/>
  <c r="AJ1565" i="14"/>
  <c r="AK1561" i="14"/>
  <c r="AJ1561" i="14"/>
  <c r="AK1557" i="14"/>
  <c r="AJ1557" i="14"/>
  <c r="AK1553" i="14"/>
  <c r="AJ1553" i="14"/>
  <c r="AK1549" i="14"/>
  <c r="AJ1549" i="14"/>
  <c r="AK1545" i="14"/>
  <c r="AJ1545" i="14"/>
  <c r="AK1541" i="14"/>
  <c r="AJ1541" i="14"/>
  <c r="AK1537" i="14"/>
  <c r="AJ1537" i="14"/>
  <c r="AK1533" i="14"/>
  <c r="AJ1533" i="14"/>
  <c r="AK1529" i="14"/>
  <c r="AJ1529" i="14"/>
  <c r="AK1525" i="14"/>
  <c r="AJ1525" i="14"/>
  <c r="AK1521" i="14"/>
  <c r="AJ1521" i="14"/>
  <c r="AK1517" i="14"/>
  <c r="AJ1517" i="14"/>
  <c r="AK1513" i="14"/>
  <c r="AJ1513" i="14"/>
  <c r="AK1509" i="14"/>
  <c r="AJ1509" i="14"/>
  <c r="AK1505" i="14"/>
  <c r="AJ1505" i="14"/>
  <c r="AK1501" i="14"/>
  <c r="AJ1501" i="14"/>
  <c r="AK1497" i="14"/>
  <c r="AJ1497" i="14"/>
  <c r="AK1493" i="14"/>
  <c r="AJ1493" i="14"/>
  <c r="AK1489" i="14"/>
  <c r="AJ1489" i="14"/>
  <c r="AK1485" i="14"/>
  <c r="AJ1485" i="14"/>
  <c r="AK1481" i="14"/>
  <c r="AJ1481" i="14"/>
  <c r="AK1477" i="14"/>
  <c r="AJ1477" i="14"/>
  <c r="AK1473" i="14"/>
  <c r="AJ1473" i="14"/>
  <c r="AK1469" i="14"/>
  <c r="AJ1469" i="14"/>
  <c r="AK1465" i="14"/>
  <c r="AJ1465" i="14"/>
  <c r="AK1461" i="14"/>
  <c r="AJ1461" i="14"/>
  <c r="AK1457" i="14"/>
  <c r="AJ1457" i="14"/>
  <c r="AK1453" i="14"/>
  <c r="AJ1453" i="14"/>
  <c r="AK1449" i="14"/>
  <c r="AJ1449" i="14"/>
  <c r="AK1445" i="14"/>
  <c r="AJ1445" i="14"/>
  <c r="AK1441" i="14"/>
  <c r="AJ1441" i="14"/>
  <c r="AK1437" i="14"/>
  <c r="AJ1437" i="14"/>
  <c r="AK1433" i="14"/>
  <c r="AJ1433" i="14"/>
  <c r="AK1429" i="14"/>
  <c r="AJ1429" i="14"/>
  <c r="AK1425" i="14"/>
  <c r="AJ1425" i="14"/>
  <c r="AK1421" i="14"/>
  <c r="AJ1421" i="14"/>
  <c r="AK1417" i="14"/>
  <c r="AJ1417" i="14"/>
  <c r="AK1413" i="14"/>
  <c r="AJ1413" i="14"/>
  <c r="AK1409" i="14"/>
  <c r="AJ1409" i="14"/>
  <c r="AK1405" i="14"/>
  <c r="AJ1405" i="14"/>
  <c r="AK1401" i="14"/>
  <c r="AJ1401" i="14"/>
  <c r="AK1397" i="14"/>
  <c r="AJ1397" i="14"/>
  <c r="AK1393" i="14"/>
  <c r="AJ1393" i="14"/>
  <c r="AK1389" i="14"/>
  <c r="AJ1389" i="14"/>
  <c r="AK1385" i="14"/>
  <c r="AJ1385" i="14"/>
  <c r="AK1381" i="14"/>
  <c r="AJ1381" i="14"/>
  <c r="AK1377" i="14"/>
  <c r="AJ1377" i="14"/>
  <c r="AK1373" i="14"/>
  <c r="AJ1373" i="14"/>
  <c r="AK1369" i="14"/>
  <c r="AJ1369" i="14"/>
  <c r="AK1365" i="14"/>
  <c r="AJ1365" i="14"/>
  <c r="AK1361" i="14"/>
  <c r="AJ1361" i="14"/>
  <c r="AK1357" i="14"/>
  <c r="AJ1357" i="14"/>
  <c r="AK1353" i="14"/>
  <c r="AJ1353" i="14"/>
  <c r="AK1349" i="14"/>
  <c r="AJ1349" i="14"/>
  <c r="AK1345" i="14"/>
  <c r="AJ1345" i="14"/>
  <c r="AK1341" i="14"/>
  <c r="AJ1341" i="14"/>
  <c r="AK1337" i="14"/>
  <c r="AJ1337" i="14"/>
  <c r="AK1333" i="14"/>
  <c r="AJ1333" i="14"/>
  <c r="AK1329" i="14"/>
  <c r="AJ1329" i="14"/>
  <c r="AK1325" i="14"/>
  <c r="AJ1325" i="14"/>
  <c r="AK1321" i="14"/>
  <c r="AJ1321" i="14"/>
  <c r="AK1317" i="14"/>
  <c r="AJ1317" i="14"/>
  <c r="AK1313" i="14"/>
  <c r="AJ1313" i="14"/>
  <c r="AK1309" i="14"/>
  <c r="AJ1309" i="14"/>
  <c r="AK1305" i="14"/>
  <c r="AJ1305" i="14"/>
  <c r="AK1301" i="14"/>
  <c r="AJ1301" i="14"/>
  <c r="AK1297" i="14"/>
  <c r="AJ1297" i="14"/>
  <c r="AK1293" i="14"/>
  <c r="AJ1293" i="14"/>
  <c r="AK1289" i="14"/>
  <c r="AJ1289" i="14"/>
  <c r="AK1285" i="14"/>
  <c r="AJ1285" i="14"/>
  <c r="AK1281" i="14"/>
  <c r="AJ1281" i="14"/>
  <c r="AK1277" i="14"/>
  <c r="AJ1277" i="14"/>
  <c r="AK1273" i="14"/>
  <c r="AJ1273" i="14"/>
  <c r="AK1269" i="14"/>
  <c r="AJ1269" i="14"/>
  <c r="AK1265" i="14"/>
  <c r="AJ1265" i="14"/>
  <c r="AK1261" i="14"/>
  <c r="AJ1261" i="14"/>
  <c r="AK1257" i="14"/>
  <c r="AJ1257" i="14"/>
  <c r="AK1253" i="14"/>
  <c r="AJ1253" i="14"/>
  <c r="AK1249" i="14"/>
  <c r="AJ1249" i="14"/>
  <c r="AK1245" i="14"/>
  <c r="AJ1245" i="14"/>
  <c r="AK1241" i="14"/>
  <c r="AJ1241" i="14"/>
  <c r="AK1237" i="14"/>
  <c r="AJ1237" i="14"/>
  <c r="AK1233" i="14"/>
  <c r="AJ1233" i="14"/>
  <c r="AK1229" i="14"/>
  <c r="AJ1229" i="14"/>
  <c r="AK1225" i="14"/>
  <c r="AJ1225" i="14"/>
  <c r="AK1221" i="14"/>
  <c r="AJ1221" i="14"/>
  <c r="AK1217" i="14"/>
  <c r="AJ1217" i="14"/>
  <c r="AK1213" i="14"/>
  <c r="AJ1213" i="14"/>
  <c r="AK1209" i="14"/>
  <c r="AJ1209" i="14"/>
  <c r="AK1205" i="14"/>
  <c r="AJ1205" i="14"/>
  <c r="AK1201" i="14"/>
  <c r="AJ1201" i="14"/>
  <c r="AK1197" i="14"/>
  <c r="AJ1197" i="14"/>
  <c r="AK1193" i="14"/>
  <c r="AJ1193" i="14"/>
  <c r="AK1189" i="14"/>
  <c r="AJ1189" i="14"/>
  <c r="AK1185" i="14"/>
  <c r="AJ1185" i="14"/>
  <c r="AK1181" i="14"/>
  <c r="AJ1181" i="14"/>
  <c r="AK1177" i="14"/>
  <c r="AJ1177" i="14"/>
  <c r="AK1173" i="14"/>
  <c r="AJ1173" i="14"/>
  <c r="AK1169" i="14"/>
  <c r="AJ1169" i="14"/>
  <c r="AK1165" i="14"/>
  <c r="AJ1165" i="14"/>
  <c r="AK1161" i="14"/>
  <c r="AJ1161" i="14"/>
  <c r="AK1157" i="14"/>
  <c r="AJ1157" i="14"/>
  <c r="AK1153" i="14"/>
  <c r="AJ1153" i="14"/>
  <c r="AK1149" i="14"/>
  <c r="AJ1149" i="14"/>
  <c r="AK1145" i="14"/>
  <c r="AJ1145" i="14"/>
  <c r="AK1141" i="14"/>
  <c r="AJ1141" i="14"/>
  <c r="AK1137" i="14"/>
  <c r="AJ1137" i="14"/>
  <c r="AK1133" i="14"/>
  <c r="AJ1133" i="14"/>
  <c r="AK1129" i="14"/>
  <c r="AJ1129" i="14"/>
  <c r="AK1125" i="14"/>
  <c r="AJ1125" i="14"/>
  <c r="AK1121" i="14"/>
  <c r="AJ1121" i="14"/>
  <c r="AK1117" i="14"/>
  <c r="AJ1117" i="14"/>
  <c r="AK1113" i="14"/>
  <c r="AJ1113" i="14"/>
  <c r="AK1109" i="14"/>
  <c r="AJ1109" i="14"/>
  <c r="AK1105" i="14"/>
  <c r="AJ1105" i="14"/>
  <c r="AK1101" i="14"/>
  <c r="AJ1101" i="14"/>
  <c r="AK1097" i="14"/>
  <c r="AJ1097" i="14"/>
  <c r="AK1093" i="14"/>
  <c r="AJ1093" i="14"/>
  <c r="AK1089" i="14"/>
  <c r="AJ1089" i="14"/>
  <c r="AK1085" i="14"/>
  <c r="AJ1085" i="14"/>
  <c r="AK1081" i="14"/>
  <c r="AJ1081" i="14"/>
  <c r="AK1077" i="14"/>
  <c r="AJ1077" i="14"/>
  <c r="AK1073" i="14"/>
  <c r="AJ1073" i="14"/>
  <c r="AK1069" i="14"/>
  <c r="AJ1069" i="14"/>
  <c r="AK1065" i="14"/>
  <c r="AJ1065" i="14"/>
  <c r="AK1061" i="14"/>
  <c r="AJ1061" i="14"/>
  <c r="AK1057" i="14"/>
  <c r="AJ1057" i="14"/>
  <c r="AK1053" i="14"/>
  <c r="AJ1053" i="14"/>
  <c r="AK1049" i="14"/>
  <c r="AJ1049" i="14"/>
  <c r="AK1045" i="14"/>
  <c r="AJ1045" i="14"/>
  <c r="AK1041" i="14"/>
  <c r="AJ1041" i="14"/>
  <c r="AK1037" i="14"/>
  <c r="AJ1037" i="14"/>
  <c r="AK1033" i="14"/>
  <c r="AJ1033" i="14"/>
  <c r="AK1029" i="14"/>
  <c r="AJ1029" i="14"/>
  <c r="AK1025" i="14"/>
  <c r="AJ1025" i="14"/>
  <c r="AK1021" i="14"/>
  <c r="AJ1021" i="14"/>
  <c r="AK1017" i="14"/>
  <c r="AJ1017" i="14"/>
  <c r="AK1013" i="14"/>
  <c r="AJ1013" i="14"/>
  <c r="AK1009" i="14"/>
  <c r="AJ1009" i="14"/>
  <c r="AK1005" i="14"/>
  <c r="AJ1005" i="14"/>
  <c r="AK1001" i="14"/>
  <c r="AJ1001" i="14"/>
  <c r="AK997" i="14"/>
  <c r="AJ997" i="14"/>
  <c r="AK993" i="14"/>
  <c r="AJ993" i="14"/>
  <c r="AK989" i="14"/>
  <c r="AJ989" i="14"/>
  <c r="AK985" i="14"/>
  <c r="AJ985" i="14"/>
  <c r="AK981" i="14"/>
  <c r="AJ981" i="14"/>
  <c r="AK977" i="14"/>
  <c r="AJ977" i="14"/>
  <c r="AK973" i="14"/>
  <c r="AJ973" i="14"/>
  <c r="AK969" i="14"/>
  <c r="AJ969" i="14"/>
  <c r="AK965" i="14"/>
  <c r="AJ965" i="14"/>
  <c r="AK961" i="14"/>
  <c r="AJ961" i="14"/>
  <c r="AK957" i="14"/>
  <c r="AJ957" i="14"/>
  <c r="AK953" i="14"/>
  <c r="AJ953" i="14"/>
  <c r="AK949" i="14"/>
  <c r="AJ949" i="14"/>
  <c r="AK945" i="14"/>
  <c r="AJ945" i="14"/>
  <c r="AK941" i="14"/>
  <c r="AJ941" i="14"/>
  <c r="AK937" i="14"/>
  <c r="AJ937" i="14"/>
  <c r="AK933" i="14"/>
  <c r="AJ933" i="14"/>
  <c r="AK929" i="14"/>
  <c r="AJ929" i="14"/>
  <c r="AK925" i="14"/>
  <c r="AJ925" i="14"/>
  <c r="AK921" i="14"/>
  <c r="AJ921" i="14"/>
  <c r="AK917" i="14"/>
  <c r="AJ917" i="14"/>
  <c r="AK913" i="14"/>
  <c r="AJ913" i="14"/>
  <c r="AK909" i="14"/>
  <c r="AJ909" i="14"/>
  <c r="AK905" i="14"/>
  <c r="AJ905" i="14"/>
  <c r="AK901" i="14"/>
  <c r="AJ901" i="14"/>
  <c r="AK897" i="14"/>
  <c r="AJ897" i="14"/>
  <c r="AK893" i="14"/>
  <c r="AJ893" i="14"/>
  <c r="AK889" i="14"/>
  <c r="AJ889" i="14"/>
  <c r="AK885" i="14"/>
  <c r="AJ885" i="14"/>
  <c r="AK881" i="14"/>
  <c r="AJ881" i="14"/>
  <c r="AK877" i="14"/>
  <c r="AJ877" i="14"/>
  <c r="AK873" i="14"/>
  <c r="AJ873" i="14"/>
  <c r="AK869" i="14"/>
  <c r="AJ869" i="14"/>
  <c r="AK865" i="14"/>
  <c r="AJ865" i="14"/>
  <c r="AK861" i="14"/>
  <c r="AJ861" i="14"/>
  <c r="AK857" i="14"/>
  <c r="AJ857" i="14"/>
  <c r="AK853" i="14"/>
  <c r="AJ853" i="14"/>
  <c r="AK849" i="14"/>
  <c r="AJ849" i="14"/>
  <c r="AK845" i="14"/>
  <c r="AJ845" i="14"/>
  <c r="AK841" i="14"/>
  <c r="AJ841" i="14"/>
  <c r="AK837" i="14"/>
  <c r="AJ837" i="14"/>
  <c r="AK833" i="14"/>
  <c r="AJ833" i="14"/>
  <c r="AK829" i="14"/>
  <c r="AJ829" i="14"/>
  <c r="AK825" i="14"/>
  <c r="AJ825" i="14"/>
  <c r="AK821" i="14"/>
  <c r="AJ821" i="14"/>
  <c r="AK817" i="14"/>
  <c r="AJ817" i="14"/>
  <c r="AK813" i="14"/>
  <c r="AJ813" i="14"/>
  <c r="AK809" i="14"/>
  <c r="AJ809" i="14"/>
  <c r="AK805" i="14"/>
  <c r="AJ805" i="14"/>
  <c r="AK801" i="14"/>
  <c r="AJ801" i="14"/>
  <c r="AK797" i="14"/>
  <c r="AJ797" i="14"/>
  <c r="AK793" i="14"/>
  <c r="AJ793" i="14"/>
  <c r="AK789" i="14"/>
  <c r="AJ789" i="14"/>
  <c r="AK785" i="14"/>
  <c r="AJ785" i="14"/>
  <c r="AK781" i="14"/>
  <c r="AJ781" i="14"/>
  <c r="AK777" i="14"/>
  <c r="AJ777" i="14"/>
  <c r="AK773" i="14"/>
  <c r="AJ773" i="14"/>
  <c r="AK769" i="14"/>
  <c r="AJ769" i="14"/>
  <c r="AK765" i="14"/>
  <c r="AJ765" i="14"/>
  <c r="AK761" i="14"/>
  <c r="AJ761" i="14"/>
  <c r="AK757" i="14"/>
  <c r="AJ757" i="14"/>
  <c r="AK753" i="14"/>
  <c r="AJ753" i="14"/>
  <c r="AK749" i="14"/>
  <c r="AJ749" i="14"/>
  <c r="AK745" i="14"/>
  <c r="AJ745" i="14"/>
  <c r="AK741" i="14"/>
  <c r="AJ741" i="14"/>
  <c r="AK737" i="14"/>
  <c r="AJ737" i="14"/>
  <c r="AK733" i="14"/>
  <c r="AJ733" i="14"/>
  <c r="AK729" i="14"/>
  <c r="AJ729" i="14"/>
  <c r="AK725" i="14"/>
  <c r="AJ725" i="14"/>
  <c r="AK721" i="14"/>
  <c r="AJ721" i="14"/>
  <c r="AK717" i="14"/>
  <c r="AJ717" i="14"/>
  <c r="AK713" i="14"/>
  <c r="AJ713" i="14"/>
  <c r="AK709" i="14"/>
  <c r="AJ709" i="14"/>
  <c r="AK705" i="14"/>
  <c r="AJ705" i="14"/>
  <c r="AK701" i="14"/>
  <c r="AJ701" i="14"/>
  <c r="AK697" i="14"/>
  <c r="AJ697" i="14"/>
  <c r="AK693" i="14"/>
  <c r="AJ693" i="14"/>
  <c r="AK689" i="14"/>
  <c r="AJ689" i="14"/>
  <c r="AK685" i="14"/>
  <c r="AJ685" i="14"/>
  <c r="AK681" i="14"/>
  <c r="AJ681" i="14"/>
  <c r="AK677" i="14"/>
  <c r="AJ677" i="14"/>
  <c r="AK673" i="14"/>
  <c r="AJ673" i="14"/>
  <c r="AK669" i="14"/>
  <c r="AJ669" i="14"/>
  <c r="AK665" i="14"/>
  <c r="AJ665" i="14"/>
  <c r="AK661" i="14"/>
  <c r="AJ661" i="14"/>
  <c r="AK657" i="14"/>
  <c r="AJ657" i="14"/>
  <c r="AK653" i="14"/>
  <c r="AJ653" i="14"/>
  <c r="AK649" i="14"/>
  <c r="AJ649" i="14"/>
  <c r="AK645" i="14"/>
  <c r="AJ645" i="14"/>
  <c r="AK641" i="14"/>
  <c r="AJ641" i="14"/>
  <c r="AK637" i="14"/>
  <c r="AJ637" i="14"/>
  <c r="AK633" i="14"/>
  <c r="AJ633" i="14"/>
  <c r="AK629" i="14"/>
  <c r="AJ629" i="14"/>
  <c r="AK625" i="14"/>
  <c r="AJ625" i="14"/>
  <c r="AK621" i="14"/>
  <c r="AJ621" i="14"/>
  <c r="AK617" i="14"/>
  <c r="AJ617" i="14"/>
  <c r="AK613" i="14"/>
  <c r="AJ613" i="14"/>
  <c r="AK609" i="14"/>
  <c r="AJ609" i="14"/>
  <c r="AK605" i="14"/>
  <c r="AJ605" i="14"/>
  <c r="AK601" i="14"/>
  <c r="AJ601" i="14"/>
  <c r="AK597" i="14"/>
  <c r="AJ597" i="14"/>
  <c r="AK593" i="14"/>
  <c r="AJ593" i="14"/>
  <c r="AK589" i="14"/>
  <c r="AJ589" i="14"/>
  <c r="AK585" i="14"/>
  <c r="AJ585" i="14"/>
  <c r="AK581" i="14"/>
  <c r="AJ581" i="14"/>
  <c r="AK577" i="14"/>
  <c r="AJ577" i="14"/>
  <c r="AK573" i="14"/>
  <c r="AJ573" i="14"/>
  <c r="AK569" i="14"/>
  <c r="AJ569" i="14"/>
  <c r="AK565" i="14"/>
  <c r="AJ565" i="14"/>
  <c r="AK561" i="14"/>
  <c r="AJ561" i="14"/>
  <c r="AK557" i="14"/>
  <c r="AJ557" i="14"/>
  <c r="AK553" i="14"/>
  <c r="AJ553" i="14"/>
  <c r="AK549" i="14"/>
  <c r="AJ549" i="14"/>
  <c r="AK545" i="14"/>
  <c r="AJ545" i="14"/>
  <c r="AK541" i="14"/>
  <c r="AJ541" i="14"/>
  <c r="AK537" i="14"/>
  <c r="AJ537" i="14"/>
  <c r="AK533" i="14"/>
  <c r="AJ533" i="14"/>
  <c r="AK529" i="14"/>
  <c r="AJ529" i="14"/>
  <c r="AK525" i="14"/>
  <c r="AJ525" i="14"/>
  <c r="AK521" i="14"/>
  <c r="AJ521" i="14"/>
  <c r="AK517" i="14"/>
  <c r="AJ517" i="14"/>
  <c r="AK513" i="14"/>
  <c r="AJ513" i="14"/>
  <c r="AK509" i="14"/>
  <c r="AJ509" i="14"/>
  <c r="AK505" i="14"/>
  <c r="AJ505" i="14"/>
  <c r="AK501" i="14"/>
  <c r="AJ501" i="14"/>
  <c r="AK497" i="14"/>
  <c r="AJ497" i="14"/>
  <c r="AK493" i="14"/>
  <c r="AJ493" i="14"/>
  <c r="AK489" i="14"/>
  <c r="AJ489" i="14"/>
  <c r="AK485" i="14"/>
  <c r="AJ485" i="14"/>
  <c r="AK481" i="14"/>
  <c r="AJ481" i="14"/>
  <c r="AK477" i="14"/>
  <c r="AJ477" i="14"/>
  <c r="AK473" i="14"/>
  <c r="AJ473" i="14"/>
  <c r="AK469" i="14"/>
  <c r="AJ469" i="14"/>
  <c r="AK465" i="14"/>
  <c r="AJ465" i="14"/>
  <c r="AK461" i="14"/>
  <c r="AJ461" i="14"/>
  <c r="AK457" i="14"/>
  <c r="AJ457" i="14"/>
  <c r="AK453" i="14"/>
  <c r="AJ453" i="14"/>
  <c r="AK449" i="14"/>
  <c r="AJ449" i="14"/>
  <c r="AK445" i="14"/>
  <c r="AJ445" i="14"/>
  <c r="AK441" i="14"/>
  <c r="AJ441" i="14"/>
  <c r="AK437" i="14"/>
  <c r="AJ437" i="14"/>
  <c r="AK433" i="14"/>
  <c r="AJ433" i="14"/>
  <c r="AK429" i="14"/>
  <c r="AJ429" i="14"/>
  <c r="AK425" i="14"/>
  <c r="AJ425" i="14"/>
  <c r="AK421" i="14"/>
  <c r="AJ421" i="14"/>
  <c r="AK417" i="14"/>
  <c r="AJ417" i="14"/>
  <c r="AK413" i="14"/>
  <c r="AJ413" i="14"/>
  <c r="AK409" i="14"/>
  <c r="AJ409" i="14"/>
  <c r="AK405" i="14"/>
  <c r="AJ405" i="14"/>
  <c r="AK401" i="14"/>
  <c r="AJ401" i="14"/>
  <c r="AK397" i="14"/>
  <c r="AJ397" i="14"/>
  <c r="AK393" i="14"/>
  <c r="AJ393" i="14"/>
  <c r="AK389" i="14"/>
  <c r="AJ389" i="14"/>
  <c r="AK385" i="14"/>
  <c r="AJ385" i="14"/>
  <c r="AK381" i="14"/>
  <c r="AJ381" i="14"/>
  <c r="AK377" i="14"/>
  <c r="AJ377" i="14"/>
  <c r="AK373" i="14"/>
  <c r="AJ373" i="14"/>
  <c r="AK369" i="14"/>
  <c r="AJ369" i="14"/>
  <c r="AK365" i="14"/>
  <c r="AJ365" i="14"/>
  <c r="AK361" i="14"/>
  <c r="AJ361" i="14"/>
  <c r="AK357" i="14"/>
  <c r="AJ357" i="14"/>
  <c r="AK353" i="14"/>
  <c r="AJ353" i="14"/>
  <c r="AK349" i="14"/>
  <c r="AJ349" i="14"/>
  <c r="AK345" i="14"/>
  <c r="AJ345" i="14"/>
  <c r="AK341" i="14"/>
  <c r="AJ341" i="14"/>
  <c r="AK337" i="14"/>
  <c r="AJ337" i="14"/>
  <c r="AK333" i="14"/>
  <c r="AJ333" i="14"/>
  <c r="AK329" i="14"/>
  <c r="AJ329" i="14"/>
  <c r="AK325" i="14"/>
  <c r="AJ325" i="14"/>
  <c r="AK321" i="14"/>
  <c r="AJ321" i="14"/>
  <c r="AK317" i="14"/>
  <c r="AJ317" i="14"/>
  <c r="AK313" i="14"/>
  <c r="AJ313" i="14"/>
  <c r="AK309" i="14"/>
  <c r="AJ309" i="14"/>
  <c r="AK305" i="14"/>
  <c r="AJ305" i="14"/>
  <c r="AK301" i="14"/>
  <c r="AJ301" i="14"/>
  <c r="AK297" i="14"/>
  <c r="AJ297" i="14"/>
  <c r="AK293" i="14"/>
  <c r="AJ293" i="14"/>
  <c r="AK289" i="14"/>
  <c r="AJ289" i="14"/>
  <c r="AK285" i="14"/>
  <c r="AJ285" i="14"/>
  <c r="AK281" i="14"/>
  <c r="AJ281" i="14"/>
  <c r="AK277" i="14"/>
  <c r="AJ277" i="14"/>
  <c r="AK273" i="14"/>
  <c r="AJ273" i="14"/>
  <c r="AK269" i="14"/>
  <c r="AJ269" i="14"/>
  <c r="AK265" i="14"/>
  <c r="AJ265" i="14"/>
  <c r="AK261" i="14"/>
  <c r="AJ261" i="14"/>
  <c r="AK257" i="14"/>
  <c r="AJ257" i="14"/>
  <c r="AK253" i="14"/>
  <c r="AJ253" i="14"/>
  <c r="AK249" i="14"/>
  <c r="AJ249" i="14"/>
  <c r="AK245" i="14"/>
  <c r="AJ245" i="14"/>
  <c r="AK241" i="14"/>
  <c r="AJ241" i="14"/>
  <c r="AK237" i="14"/>
  <c r="AJ237" i="14"/>
  <c r="AK233" i="14"/>
  <c r="AJ233" i="14"/>
  <c r="AK229" i="14"/>
  <c r="AJ229" i="14"/>
  <c r="AK225" i="14"/>
  <c r="AJ225" i="14"/>
  <c r="AK221" i="14"/>
  <c r="AJ221" i="14"/>
  <c r="AK217" i="14"/>
  <c r="AJ217" i="14"/>
  <c r="AK213" i="14"/>
  <c r="AJ213" i="14"/>
  <c r="AK209" i="14"/>
  <c r="AJ209" i="14"/>
  <c r="AK205" i="14"/>
  <c r="AJ205" i="14"/>
  <c r="AK201" i="14"/>
  <c r="AJ201" i="14"/>
  <c r="AK197" i="14"/>
  <c r="AJ197" i="14"/>
  <c r="AK193" i="14"/>
  <c r="AJ193" i="14"/>
  <c r="AK189" i="14"/>
  <c r="AJ189" i="14"/>
  <c r="AK185" i="14"/>
  <c r="AJ185" i="14"/>
  <c r="AK181" i="14"/>
  <c r="AJ181" i="14"/>
  <c r="AK177" i="14"/>
  <c r="AJ177" i="14"/>
  <c r="AK173" i="14"/>
  <c r="AJ173" i="14"/>
  <c r="AK169" i="14"/>
  <c r="AJ169" i="14"/>
  <c r="AK165" i="14"/>
  <c r="AJ165" i="14"/>
  <c r="AK161" i="14"/>
  <c r="AJ161" i="14"/>
  <c r="AK157" i="14"/>
  <c r="AJ157" i="14"/>
  <c r="AK153" i="14"/>
  <c r="AJ153" i="14"/>
  <c r="AK149" i="14"/>
  <c r="AJ149" i="14"/>
  <c r="AK145" i="14"/>
  <c r="AJ145" i="14"/>
  <c r="AK141" i="14"/>
  <c r="AJ141" i="14"/>
  <c r="AK137" i="14"/>
  <c r="AJ137" i="14"/>
  <c r="AK133" i="14"/>
  <c r="AJ133" i="14"/>
  <c r="AK129" i="14"/>
  <c r="AJ129" i="14"/>
  <c r="AK125" i="14"/>
  <c r="AJ125" i="14"/>
  <c r="AK121" i="14"/>
  <c r="AJ121" i="14"/>
  <c r="AK117" i="14"/>
  <c r="AJ117" i="14"/>
  <c r="AK113" i="14"/>
  <c r="AJ113" i="14"/>
  <c r="AK109" i="14"/>
  <c r="AJ109" i="14"/>
  <c r="AK105" i="14"/>
  <c r="AJ105" i="14"/>
  <c r="AK101" i="14"/>
  <c r="AJ101" i="14"/>
  <c r="AK97" i="14"/>
  <c r="AJ97" i="14"/>
  <c r="AK93" i="14"/>
  <c r="AJ93" i="14"/>
  <c r="AK89" i="14"/>
  <c r="AJ89" i="14"/>
  <c r="AK85" i="14"/>
  <c r="AJ85" i="14"/>
  <c r="AK81" i="14"/>
  <c r="AJ81" i="14"/>
  <c r="AK77" i="14"/>
  <c r="AJ77" i="14"/>
  <c r="AK73" i="14"/>
  <c r="AJ73" i="14"/>
  <c r="AK69" i="14"/>
  <c r="AJ69" i="14"/>
  <c r="AK65" i="14"/>
  <c r="AJ65" i="14"/>
  <c r="AK61" i="14"/>
  <c r="AJ61" i="14"/>
  <c r="AK57" i="14"/>
  <c r="AJ57" i="14"/>
  <c r="AK53" i="14"/>
  <c r="AJ53" i="14"/>
  <c r="AK49" i="14"/>
  <c r="AJ49" i="14"/>
  <c r="AK45" i="14"/>
  <c r="AJ45" i="14"/>
  <c r="AK41" i="14"/>
  <c r="AJ41" i="14"/>
  <c r="AK37" i="14"/>
  <c r="AJ37" i="14"/>
  <c r="AK33" i="14"/>
  <c r="AJ33" i="14"/>
  <c r="AK29" i="14"/>
  <c r="AJ29" i="14"/>
  <c r="AK25" i="14"/>
  <c r="AJ25" i="14"/>
  <c r="AK21" i="14"/>
  <c r="AJ21" i="14"/>
  <c r="AK17" i="14"/>
  <c r="AJ17" i="14"/>
  <c r="AK13" i="14"/>
  <c r="AJ13" i="14"/>
  <c r="AK9" i="14"/>
  <c r="AJ9" i="14"/>
  <c r="AK3" i="14"/>
  <c r="AJ3" i="14"/>
  <c r="AK5776" i="14"/>
  <c r="AJ5776" i="14"/>
  <c r="AK5772" i="14"/>
  <c r="AJ5772" i="14"/>
  <c r="AK5768" i="14"/>
  <c r="AJ5768" i="14"/>
  <c r="AK5764" i="14"/>
  <c r="AJ5764" i="14"/>
  <c r="AK5760" i="14"/>
  <c r="AJ5760" i="14"/>
  <c r="AK5756" i="14"/>
  <c r="AJ5756" i="14"/>
  <c r="AK5752" i="14"/>
  <c r="AJ5752" i="14"/>
  <c r="AK5748" i="14"/>
  <c r="AJ5748" i="14"/>
  <c r="AK5744" i="14"/>
  <c r="AJ5744" i="14"/>
  <c r="AK5740" i="14"/>
  <c r="AJ5740" i="14"/>
  <c r="AK5736" i="14"/>
  <c r="AJ5736" i="14"/>
  <c r="AK5732" i="14"/>
  <c r="AJ5732" i="14"/>
  <c r="AK5728" i="14"/>
  <c r="AJ5728" i="14"/>
  <c r="AK5724" i="14"/>
  <c r="AJ5724" i="14"/>
  <c r="AK5720" i="14"/>
  <c r="AJ5720" i="14"/>
  <c r="AK5716" i="14"/>
  <c r="AJ5716" i="14"/>
  <c r="AK5712" i="14"/>
  <c r="AJ5712" i="14"/>
  <c r="AK5708" i="14"/>
  <c r="AJ5708" i="14"/>
  <c r="AK5704" i="14"/>
  <c r="AJ5704" i="14"/>
  <c r="AK5700" i="14"/>
  <c r="AJ5700" i="14"/>
  <c r="AK5696" i="14"/>
  <c r="AJ5696" i="14"/>
  <c r="AK5692" i="14"/>
  <c r="AJ5692" i="14"/>
  <c r="AK5688" i="14"/>
  <c r="AJ5688" i="14"/>
  <c r="AK5684" i="14"/>
  <c r="AJ5684" i="14"/>
  <c r="AK5680" i="14"/>
  <c r="AJ5680" i="14"/>
  <c r="AK5676" i="14"/>
  <c r="AJ5676" i="14"/>
  <c r="AK5672" i="14"/>
  <c r="AJ5672" i="14"/>
  <c r="AK5668" i="14"/>
  <c r="AJ5668" i="14"/>
  <c r="AK5664" i="14"/>
  <c r="AJ5664" i="14"/>
  <c r="AK5660" i="14"/>
  <c r="AJ5660" i="14"/>
  <c r="AK5656" i="14"/>
  <c r="AJ5656" i="14"/>
  <c r="AK5652" i="14"/>
  <c r="AJ5652" i="14"/>
  <c r="AK5648" i="14"/>
  <c r="AJ5648" i="14"/>
  <c r="AK5644" i="14"/>
  <c r="AJ5644" i="14"/>
  <c r="AK5640" i="14"/>
  <c r="AJ5640" i="14"/>
  <c r="AK5636" i="14"/>
  <c r="AJ5636" i="14"/>
  <c r="AK5632" i="14"/>
  <c r="AJ5632" i="14"/>
  <c r="AK5628" i="14"/>
  <c r="AJ5628" i="14"/>
  <c r="AK5624" i="14"/>
  <c r="AJ5624" i="14"/>
  <c r="AK5620" i="14"/>
  <c r="AJ5620" i="14"/>
  <c r="AK5616" i="14"/>
  <c r="AJ5616" i="14"/>
  <c r="AK5612" i="14"/>
  <c r="AJ5612" i="14"/>
  <c r="AK5608" i="14"/>
  <c r="AJ5608" i="14"/>
  <c r="AK5604" i="14"/>
  <c r="AJ5604" i="14"/>
  <c r="AK5600" i="14"/>
  <c r="AJ5600" i="14"/>
  <c r="AK5596" i="14"/>
  <c r="AJ5596" i="14"/>
  <c r="AK5592" i="14"/>
  <c r="AJ5592" i="14"/>
  <c r="AK5588" i="14"/>
  <c r="AJ5588" i="14"/>
  <c r="AK5584" i="14"/>
  <c r="AJ5584" i="14"/>
  <c r="AK5580" i="14"/>
  <c r="AJ5580" i="14"/>
  <c r="AK5576" i="14"/>
  <c r="AJ5576" i="14"/>
  <c r="AK5572" i="14"/>
  <c r="AJ5572" i="14"/>
  <c r="AK5568" i="14"/>
  <c r="AJ5568" i="14"/>
  <c r="AK5564" i="14"/>
  <c r="AJ5564" i="14"/>
  <c r="AK5560" i="14"/>
  <c r="AJ5560" i="14"/>
  <c r="AK5556" i="14"/>
  <c r="AJ5556" i="14"/>
  <c r="AK5552" i="14"/>
  <c r="AJ5552" i="14"/>
  <c r="AK5548" i="14"/>
  <c r="AJ5548" i="14"/>
  <c r="AK5544" i="14"/>
  <c r="AJ5544" i="14"/>
  <c r="AK5540" i="14"/>
  <c r="AJ5540" i="14"/>
  <c r="AK5536" i="14"/>
  <c r="AJ5536" i="14"/>
  <c r="AK5532" i="14"/>
  <c r="AJ5532" i="14"/>
  <c r="AK5528" i="14"/>
  <c r="AJ5528" i="14"/>
  <c r="AK5524" i="14"/>
  <c r="AJ5524" i="14"/>
  <c r="AK5520" i="14"/>
  <c r="AJ5520" i="14"/>
  <c r="AK5516" i="14"/>
  <c r="AJ5516" i="14"/>
  <c r="AK5512" i="14"/>
  <c r="AJ5512" i="14"/>
  <c r="AK5508" i="14"/>
  <c r="AJ5508" i="14"/>
  <c r="AK5504" i="14"/>
  <c r="AJ5504" i="14"/>
  <c r="AK5500" i="14"/>
  <c r="AJ5500" i="14"/>
  <c r="AK5496" i="14"/>
  <c r="AJ5496" i="14"/>
  <c r="AK5492" i="14"/>
  <c r="AJ5492" i="14"/>
  <c r="AK5488" i="14"/>
  <c r="AJ5488" i="14"/>
  <c r="AK5484" i="14"/>
  <c r="AJ5484" i="14"/>
  <c r="AK5480" i="14"/>
  <c r="AJ5480" i="14"/>
  <c r="AK5476" i="14"/>
  <c r="AJ5476" i="14"/>
  <c r="AK5472" i="14"/>
  <c r="AJ5472" i="14"/>
  <c r="AK5468" i="14"/>
  <c r="AJ5468" i="14"/>
  <c r="AK5464" i="14"/>
  <c r="AJ5464" i="14"/>
  <c r="AK5460" i="14"/>
  <c r="AJ5460" i="14"/>
  <c r="AK5456" i="14"/>
  <c r="AJ5456" i="14"/>
  <c r="AK5452" i="14"/>
  <c r="AJ5452" i="14"/>
  <c r="AK5448" i="14"/>
  <c r="AJ5448" i="14"/>
  <c r="AK5444" i="14"/>
  <c r="AJ5444" i="14"/>
  <c r="AK5440" i="14"/>
  <c r="AJ5440" i="14"/>
  <c r="AK5436" i="14"/>
  <c r="AJ5436" i="14"/>
  <c r="AK5432" i="14"/>
  <c r="AJ5432" i="14"/>
  <c r="AK5428" i="14"/>
  <c r="AJ5428" i="14"/>
  <c r="AK5424" i="14"/>
  <c r="AJ5424" i="14"/>
  <c r="AK5420" i="14"/>
  <c r="AJ5420" i="14"/>
  <c r="AK5416" i="14"/>
  <c r="AJ5416" i="14"/>
  <c r="AK5412" i="14"/>
  <c r="AJ5412" i="14"/>
  <c r="AK5408" i="14"/>
  <c r="AJ5408" i="14"/>
  <c r="AK5404" i="14"/>
  <c r="AJ5404" i="14"/>
  <c r="AK5400" i="14"/>
  <c r="AJ5400" i="14"/>
  <c r="AK5396" i="14"/>
  <c r="AJ5396" i="14"/>
  <c r="AK5392" i="14"/>
  <c r="AJ5392" i="14"/>
  <c r="AK5388" i="14"/>
  <c r="AJ5388" i="14"/>
  <c r="AK5384" i="14"/>
  <c r="AJ5384" i="14"/>
  <c r="AK5380" i="14"/>
  <c r="AJ5380" i="14"/>
  <c r="AK5376" i="14"/>
  <c r="AJ5376" i="14"/>
  <c r="AK5372" i="14"/>
  <c r="AJ5372" i="14"/>
  <c r="AK5368" i="14"/>
  <c r="AJ5368" i="14"/>
  <c r="AK5364" i="14"/>
  <c r="AJ5364" i="14"/>
  <c r="AK5360" i="14"/>
  <c r="AJ5360" i="14"/>
  <c r="AK5356" i="14"/>
  <c r="AJ5356" i="14"/>
  <c r="AK5352" i="14"/>
  <c r="AJ5352" i="14"/>
  <c r="AK5348" i="14"/>
  <c r="AJ5348" i="14"/>
  <c r="AK5344" i="14"/>
  <c r="AJ5344" i="14"/>
  <c r="AK5340" i="14"/>
  <c r="AJ5340" i="14"/>
  <c r="AK5336" i="14"/>
  <c r="AJ5336" i="14"/>
  <c r="AK5332" i="14"/>
  <c r="AJ5332" i="14"/>
  <c r="AK5328" i="14"/>
  <c r="AJ5328" i="14"/>
  <c r="AK5324" i="14"/>
  <c r="AJ5324" i="14"/>
  <c r="AK5320" i="14"/>
  <c r="AJ5320" i="14"/>
  <c r="AK5316" i="14"/>
  <c r="AJ5316" i="14"/>
  <c r="AK5312" i="14"/>
  <c r="AJ5312" i="14"/>
  <c r="AK5308" i="14"/>
  <c r="AJ5308" i="14"/>
  <c r="AK5304" i="14"/>
  <c r="AJ5304" i="14"/>
  <c r="AK5300" i="14"/>
  <c r="AJ5300" i="14"/>
  <c r="AK5296" i="14"/>
  <c r="AJ5296" i="14"/>
  <c r="AK5292" i="14"/>
  <c r="AJ5292" i="14"/>
  <c r="AK5288" i="14"/>
  <c r="AJ5288" i="14"/>
  <c r="AK5284" i="14"/>
  <c r="AJ5284" i="14"/>
  <c r="AK5280" i="14"/>
  <c r="AJ5280" i="14"/>
  <c r="AK5276" i="14"/>
  <c r="AJ5276" i="14"/>
  <c r="AK5272" i="14"/>
  <c r="AJ5272" i="14"/>
  <c r="AK5268" i="14"/>
  <c r="AJ5268" i="14"/>
  <c r="AK5264" i="14"/>
  <c r="AJ5264" i="14"/>
  <c r="AK5260" i="14"/>
  <c r="AJ5260" i="14"/>
  <c r="AK5256" i="14"/>
  <c r="AJ5256" i="14"/>
  <c r="AK5252" i="14"/>
  <c r="AJ5252" i="14"/>
  <c r="AK5248" i="14"/>
  <c r="AJ5248" i="14"/>
  <c r="AK5244" i="14"/>
  <c r="AJ5244" i="14"/>
  <c r="AK5240" i="14"/>
  <c r="AJ5240" i="14"/>
  <c r="AK5236" i="14"/>
  <c r="AJ5236" i="14"/>
  <c r="AK5232" i="14"/>
  <c r="AJ5232" i="14"/>
  <c r="AK5228" i="14"/>
  <c r="AJ5228" i="14"/>
  <c r="AK5224" i="14"/>
  <c r="AJ5224" i="14"/>
  <c r="AK5220" i="14"/>
  <c r="AJ5220" i="14"/>
  <c r="AK5216" i="14"/>
  <c r="AJ5216" i="14"/>
  <c r="AK5212" i="14"/>
  <c r="AJ5212" i="14"/>
  <c r="AK5208" i="14"/>
  <c r="AJ5208" i="14"/>
  <c r="AK5204" i="14"/>
  <c r="AJ5204" i="14"/>
  <c r="AK5200" i="14"/>
  <c r="AJ5200" i="14"/>
  <c r="AK5196" i="14"/>
  <c r="AJ5196" i="14"/>
  <c r="AK5192" i="14"/>
  <c r="AJ5192" i="14"/>
  <c r="AK5188" i="14"/>
  <c r="AJ5188" i="14"/>
  <c r="AK5184" i="14"/>
  <c r="AJ5184" i="14"/>
  <c r="AK5180" i="14"/>
  <c r="AJ5180" i="14"/>
  <c r="AK5176" i="14"/>
  <c r="AJ5176" i="14"/>
  <c r="AK5172" i="14"/>
  <c r="AJ5172" i="14"/>
  <c r="AK5168" i="14"/>
  <c r="AJ5168" i="14"/>
  <c r="AK5164" i="14"/>
  <c r="AJ5164" i="14"/>
  <c r="AK5160" i="14"/>
  <c r="AJ5160" i="14"/>
  <c r="AK5156" i="14"/>
  <c r="AJ5156" i="14"/>
  <c r="AK5152" i="14"/>
  <c r="AJ5152" i="14"/>
  <c r="AK5148" i="14"/>
  <c r="AJ5148" i="14"/>
  <c r="AK5144" i="14"/>
  <c r="AJ5144" i="14"/>
  <c r="AK5140" i="14"/>
  <c r="AJ5140" i="14"/>
  <c r="AK5136" i="14"/>
  <c r="AJ5136" i="14"/>
  <c r="AK5132" i="14"/>
  <c r="AJ5132" i="14"/>
  <c r="AK5128" i="14"/>
  <c r="AJ5128" i="14"/>
  <c r="AK5124" i="14"/>
  <c r="AJ5124" i="14"/>
  <c r="AK5120" i="14"/>
  <c r="AJ5120" i="14"/>
  <c r="AK5116" i="14"/>
  <c r="AJ5116" i="14"/>
  <c r="AK5112" i="14"/>
  <c r="AJ5112" i="14"/>
  <c r="AK5108" i="14"/>
  <c r="AJ5108" i="14"/>
  <c r="AK5104" i="14"/>
  <c r="AJ5104" i="14"/>
  <c r="AK5100" i="14"/>
  <c r="AJ5100" i="14"/>
  <c r="AK5096" i="14"/>
  <c r="AJ5096" i="14"/>
  <c r="AK5092" i="14"/>
  <c r="AJ5092" i="14"/>
  <c r="AK5088" i="14"/>
  <c r="AJ5088" i="14"/>
  <c r="AK5084" i="14"/>
  <c r="AJ5084" i="14"/>
  <c r="AK5080" i="14"/>
  <c r="AJ5080" i="14"/>
  <c r="AK5076" i="14"/>
  <c r="AJ5076" i="14"/>
  <c r="AK5072" i="14"/>
  <c r="AJ5072" i="14"/>
  <c r="AK5068" i="14"/>
  <c r="AJ5068" i="14"/>
  <c r="AK5064" i="14"/>
  <c r="AJ5064" i="14"/>
  <c r="AK5060" i="14"/>
  <c r="AJ5060" i="14"/>
  <c r="AK5056" i="14"/>
  <c r="AJ5056" i="14"/>
  <c r="AK5052" i="14"/>
  <c r="AJ5052" i="14"/>
  <c r="AK5048" i="14"/>
  <c r="AJ5048" i="14"/>
  <c r="AK5044" i="14"/>
  <c r="AJ5044" i="14"/>
  <c r="AK5040" i="14"/>
  <c r="AJ5040" i="14"/>
  <c r="AK5036" i="14"/>
  <c r="AJ5036" i="14"/>
  <c r="AK5032" i="14"/>
  <c r="AJ5032" i="14"/>
  <c r="AK5028" i="14"/>
  <c r="AJ5028" i="14"/>
  <c r="AK5024" i="14"/>
  <c r="AJ5024" i="14"/>
  <c r="AK5020" i="14"/>
  <c r="AJ5020" i="14"/>
  <c r="AK5016" i="14"/>
  <c r="AJ5016" i="14"/>
  <c r="AK5012" i="14"/>
  <c r="AJ5012" i="14"/>
  <c r="AK5008" i="14"/>
  <c r="AJ5008" i="14"/>
  <c r="AK5004" i="14"/>
  <c r="AJ5004" i="14"/>
  <c r="AK5000" i="14"/>
  <c r="AJ5000" i="14"/>
  <c r="AK4996" i="14"/>
  <c r="AJ4996" i="14"/>
  <c r="AK4992" i="14"/>
  <c r="AJ4992" i="14"/>
  <c r="AK4988" i="14"/>
  <c r="AJ4988" i="14"/>
  <c r="AK4984" i="14"/>
  <c r="AJ4984" i="14"/>
  <c r="AK4980" i="14"/>
  <c r="AJ4980" i="14"/>
  <c r="AK4976" i="14"/>
  <c r="AJ4976" i="14"/>
  <c r="AK4972" i="14"/>
  <c r="AJ4972" i="14"/>
  <c r="AK4968" i="14"/>
  <c r="AJ4968" i="14"/>
  <c r="AK4964" i="14"/>
  <c r="AJ4964" i="14"/>
  <c r="AK4960" i="14"/>
  <c r="AJ4960" i="14"/>
  <c r="AK4956" i="14"/>
  <c r="AJ4956" i="14"/>
  <c r="AK4952" i="14"/>
  <c r="AJ4952" i="14"/>
  <c r="AK4948" i="14"/>
  <c r="AJ4948" i="14"/>
  <c r="AK4944" i="14"/>
  <c r="AJ4944" i="14"/>
  <c r="AK4940" i="14"/>
  <c r="AJ4940" i="14"/>
  <c r="AK4936" i="14"/>
  <c r="AJ4936" i="14"/>
  <c r="AK4932" i="14"/>
  <c r="AJ4932" i="14"/>
  <c r="AK4928" i="14"/>
  <c r="AJ4928" i="14"/>
  <c r="AK4924" i="14"/>
  <c r="AJ4924" i="14"/>
  <c r="AK4920" i="14"/>
  <c r="AJ4920" i="14"/>
  <c r="AK4916" i="14"/>
  <c r="AJ4916" i="14"/>
  <c r="AK4912" i="14"/>
  <c r="AJ4912" i="14"/>
  <c r="AK4908" i="14"/>
  <c r="AJ4908" i="14"/>
  <c r="AK4904" i="14"/>
  <c r="AJ4904" i="14"/>
  <c r="AK4900" i="14"/>
  <c r="AJ4900" i="14"/>
  <c r="AK4896" i="14"/>
  <c r="AJ4896" i="14"/>
  <c r="AK4892" i="14"/>
  <c r="AJ4892" i="14"/>
  <c r="AK4888" i="14"/>
  <c r="AJ4888" i="14"/>
  <c r="AK4884" i="14"/>
  <c r="AJ4884" i="14"/>
  <c r="AK4880" i="14"/>
  <c r="AJ4880" i="14"/>
  <c r="AK4876" i="14"/>
  <c r="AJ4876" i="14"/>
  <c r="AK4872" i="14"/>
  <c r="AJ4872" i="14"/>
  <c r="AK4868" i="14"/>
  <c r="AJ4868" i="14"/>
  <c r="AK4864" i="14"/>
  <c r="AJ4864" i="14"/>
  <c r="AK4860" i="14"/>
  <c r="AJ4860" i="14"/>
  <c r="AK4856" i="14"/>
  <c r="AJ4856" i="14"/>
  <c r="AK4852" i="14"/>
  <c r="AJ4852" i="14"/>
  <c r="AK4848" i="14"/>
  <c r="AJ4848" i="14"/>
  <c r="AK4844" i="14"/>
  <c r="AJ4844" i="14"/>
  <c r="AK4840" i="14"/>
  <c r="AJ4840" i="14"/>
  <c r="AK4836" i="14"/>
  <c r="AJ4836" i="14"/>
  <c r="AK4832" i="14"/>
  <c r="AJ4832" i="14"/>
  <c r="AK4828" i="14"/>
  <c r="AJ4828" i="14"/>
  <c r="AK4824" i="14"/>
  <c r="AJ4824" i="14"/>
  <c r="AK4820" i="14"/>
  <c r="AJ4820" i="14"/>
  <c r="AK4816" i="14"/>
  <c r="AJ4816" i="14"/>
  <c r="AK4812" i="14"/>
  <c r="AJ4812" i="14"/>
  <c r="AK4808" i="14"/>
  <c r="AJ4808" i="14"/>
  <c r="AK4804" i="14"/>
  <c r="AJ4804" i="14"/>
  <c r="AK4800" i="14"/>
  <c r="AJ4800" i="14"/>
  <c r="AK4796" i="14"/>
  <c r="AJ4796" i="14"/>
  <c r="AK4792" i="14"/>
  <c r="AJ4792" i="14"/>
  <c r="AK4788" i="14"/>
  <c r="AJ4788" i="14"/>
  <c r="AK4784" i="14"/>
  <c r="AJ4784" i="14"/>
  <c r="AK4780" i="14"/>
  <c r="AJ4780" i="14"/>
  <c r="AK4776" i="14"/>
  <c r="AJ4776" i="14"/>
  <c r="AK4772" i="14"/>
  <c r="AJ4772" i="14"/>
  <c r="AK4768" i="14"/>
  <c r="AJ4768" i="14"/>
  <c r="AK4764" i="14"/>
  <c r="AJ4764" i="14"/>
  <c r="AK4760" i="14"/>
  <c r="AJ4760" i="14"/>
  <c r="AK4756" i="14"/>
  <c r="AJ4756" i="14"/>
  <c r="AK4752" i="14"/>
  <c r="AJ4752" i="14"/>
  <c r="AK4748" i="14"/>
  <c r="AJ4748" i="14"/>
  <c r="AK4744" i="14"/>
  <c r="AJ4744" i="14"/>
  <c r="AK4740" i="14"/>
  <c r="AJ4740" i="14"/>
  <c r="AK4736" i="14"/>
  <c r="AJ4736" i="14"/>
  <c r="AK4732" i="14"/>
  <c r="AJ4732" i="14"/>
  <c r="AK4728" i="14"/>
  <c r="AJ4728" i="14"/>
  <c r="AK4724" i="14"/>
  <c r="AJ4724" i="14"/>
  <c r="AK4720" i="14"/>
  <c r="AJ4720" i="14"/>
  <c r="AK4716" i="14"/>
  <c r="AJ4716" i="14"/>
  <c r="AK4712" i="14"/>
  <c r="AJ4712" i="14"/>
  <c r="AK4708" i="14"/>
  <c r="AJ4708" i="14"/>
  <c r="AK4704" i="14"/>
  <c r="AJ4704" i="14"/>
  <c r="AK4700" i="14"/>
  <c r="AJ4700" i="14"/>
  <c r="AK4696" i="14"/>
  <c r="AJ4696" i="14"/>
  <c r="AK4692" i="14"/>
  <c r="AJ4692" i="14"/>
  <c r="AK4688" i="14"/>
  <c r="AJ4688" i="14"/>
  <c r="AK4684" i="14"/>
  <c r="AJ4684" i="14"/>
  <c r="AK4680" i="14"/>
  <c r="AJ4680" i="14"/>
  <c r="AK4676" i="14"/>
  <c r="AJ4676" i="14"/>
  <c r="AK4672" i="14"/>
  <c r="AJ4672" i="14"/>
  <c r="AK4668" i="14"/>
  <c r="AJ4668" i="14"/>
  <c r="AK4664" i="14"/>
  <c r="AJ4664" i="14"/>
  <c r="AK4660" i="14"/>
  <c r="AJ4660" i="14"/>
  <c r="AK4656" i="14"/>
  <c r="AJ4656" i="14"/>
  <c r="AK4652" i="14"/>
  <c r="AJ4652" i="14"/>
  <c r="AK4648" i="14"/>
  <c r="AJ4648" i="14"/>
  <c r="AK4644" i="14"/>
  <c r="AJ4644" i="14"/>
  <c r="AK4640" i="14"/>
  <c r="AJ4640" i="14"/>
  <c r="AK4636" i="14"/>
  <c r="AJ4636" i="14"/>
  <c r="AK4632" i="14"/>
  <c r="AJ4632" i="14"/>
  <c r="AK4628" i="14"/>
  <c r="AJ4628" i="14"/>
  <c r="AK4624" i="14"/>
  <c r="AJ4624" i="14"/>
  <c r="AK4620" i="14"/>
  <c r="AJ4620" i="14"/>
  <c r="AK4616" i="14"/>
  <c r="AJ4616" i="14"/>
  <c r="AK4612" i="14"/>
  <c r="AJ4612" i="14"/>
  <c r="AK4608" i="14"/>
  <c r="AJ4608" i="14"/>
  <c r="AK4604" i="14"/>
  <c r="AJ4604" i="14"/>
  <c r="AK4600" i="14"/>
  <c r="AJ4600" i="14"/>
  <c r="AK4596" i="14"/>
  <c r="AJ4596" i="14"/>
  <c r="AK4592" i="14"/>
  <c r="AJ4592" i="14"/>
  <c r="AK4588" i="14"/>
  <c r="AJ4588" i="14"/>
  <c r="AK4584" i="14"/>
  <c r="AJ4584" i="14"/>
  <c r="AK4580" i="14"/>
  <c r="AJ4580" i="14"/>
  <c r="AK4576" i="14"/>
  <c r="AJ4576" i="14"/>
  <c r="AK4572" i="14"/>
  <c r="AJ4572" i="14"/>
  <c r="AK4568" i="14"/>
  <c r="AJ4568" i="14"/>
  <c r="AK4564" i="14"/>
  <c r="AJ4564" i="14"/>
  <c r="AK4560" i="14"/>
  <c r="AJ4560" i="14"/>
  <c r="AK4556" i="14"/>
  <c r="AJ4556" i="14"/>
  <c r="AK4552" i="14"/>
  <c r="AJ4552" i="14"/>
  <c r="AK4548" i="14"/>
  <c r="AJ4548" i="14"/>
  <c r="AK4544" i="14"/>
  <c r="AJ4544" i="14"/>
  <c r="AK4540" i="14"/>
  <c r="AJ4540" i="14"/>
  <c r="AK4536" i="14"/>
  <c r="AJ4536" i="14"/>
  <c r="AK4532" i="14"/>
  <c r="AJ4532" i="14"/>
  <c r="AK4528" i="14"/>
  <c r="AJ4528" i="14"/>
  <c r="AK4524" i="14"/>
  <c r="AJ4524" i="14"/>
  <c r="AK4520" i="14"/>
  <c r="AJ4520" i="14"/>
  <c r="AK4516" i="14"/>
  <c r="AJ4516" i="14"/>
  <c r="AK4512" i="14"/>
  <c r="AJ4512" i="14"/>
  <c r="AK4508" i="14"/>
  <c r="AJ4508" i="14"/>
  <c r="AK4504" i="14"/>
  <c r="AJ4504" i="14"/>
  <c r="AK4500" i="14"/>
  <c r="AJ4500" i="14"/>
  <c r="AK4496" i="14"/>
  <c r="AJ4496" i="14"/>
  <c r="AK4492" i="14"/>
  <c r="AJ4492" i="14"/>
  <c r="AK4488" i="14"/>
  <c r="AJ4488" i="14"/>
  <c r="AK4484" i="14"/>
  <c r="AJ4484" i="14"/>
  <c r="AK4480" i="14"/>
  <c r="AJ4480" i="14"/>
  <c r="AK4476" i="14"/>
  <c r="AJ4476" i="14"/>
  <c r="AK4472" i="14"/>
  <c r="AJ4472" i="14"/>
  <c r="AK4468" i="14"/>
  <c r="AJ4468" i="14"/>
  <c r="AK4464" i="14"/>
  <c r="AJ4464" i="14"/>
  <c r="AK4460" i="14"/>
  <c r="AJ4460" i="14"/>
  <c r="AK4456" i="14"/>
  <c r="AJ4456" i="14"/>
  <c r="AK4452" i="14"/>
  <c r="AJ4452" i="14"/>
  <c r="AK4448" i="14"/>
  <c r="AJ4448" i="14"/>
  <c r="AK4444" i="14"/>
  <c r="AJ4444" i="14"/>
  <c r="AK4440" i="14"/>
  <c r="AJ4440" i="14"/>
  <c r="AK4436" i="14"/>
  <c r="AJ4436" i="14"/>
  <c r="AK4432" i="14"/>
  <c r="AJ4432" i="14"/>
  <c r="AK4428" i="14"/>
  <c r="AJ4428" i="14"/>
  <c r="AK4424" i="14"/>
  <c r="AJ4424" i="14"/>
  <c r="AK4420" i="14"/>
  <c r="AJ4420" i="14"/>
  <c r="AK4416" i="14"/>
  <c r="AJ4416" i="14"/>
  <c r="AK4412" i="14"/>
  <c r="AJ4412" i="14"/>
  <c r="AK4408" i="14"/>
  <c r="AJ4408" i="14"/>
  <c r="AK4404" i="14"/>
  <c r="AJ4404" i="14"/>
  <c r="AK4400" i="14"/>
  <c r="AJ4400" i="14"/>
  <c r="AK4396" i="14"/>
  <c r="AJ4396" i="14"/>
  <c r="AK4392" i="14"/>
  <c r="AJ4392" i="14"/>
  <c r="AK4388" i="14"/>
  <c r="AJ4388" i="14"/>
  <c r="AK4384" i="14"/>
  <c r="AJ4384" i="14"/>
  <c r="AK4380" i="14"/>
  <c r="AJ4380" i="14"/>
  <c r="AK4376" i="14"/>
  <c r="AJ4376" i="14"/>
  <c r="AK4372" i="14"/>
  <c r="AJ4372" i="14"/>
  <c r="AK4368" i="14"/>
  <c r="AJ4368" i="14"/>
  <c r="AK4364" i="14"/>
  <c r="AJ4364" i="14"/>
  <c r="AK4360" i="14"/>
  <c r="AJ4360" i="14"/>
  <c r="AK4356" i="14"/>
  <c r="AJ4356" i="14"/>
  <c r="AK4352" i="14"/>
  <c r="AJ4352" i="14"/>
  <c r="AK4348" i="14"/>
  <c r="AJ4348" i="14"/>
  <c r="AK4344" i="14"/>
  <c r="AJ4344" i="14"/>
  <c r="AK4340" i="14"/>
  <c r="AJ4340" i="14"/>
  <c r="AK4336" i="14"/>
  <c r="AJ4336" i="14"/>
  <c r="AK4332" i="14"/>
  <c r="AJ4332" i="14"/>
  <c r="AK4328" i="14"/>
  <c r="AJ4328" i="14"/>
  <c r="AK4324" i="14"/>
  <c r="AJ4324" i="14"/>
  <c r="AK4320" i="14"/>
  <c r="AJ4320" i="14"/>
  <c r="AK4316" i="14"/>
  <c r="AJ4316" i="14"/>
  <c r="AK4312" i="14"/>
  <c r="AJ4312" i="14"/>
  <c r="AK4308" i="14"/>
  <c r="AJ4308" i="14"/>
  <c r="AK4304" i="14"/>
  <c r="AJ4304" i="14"/>
  <c r="AK4300" i="14"/>
  <c r="AJ4300" i="14"/>
  <c r="AK4296" i="14"/>
  <c r="AJ4296" i="14"/>
  <c r="AK4292" i="14"/>
  <c r="AJ4292" i="14"/>
  <c r="AK4288" i="14"/>
  <c r="AJ4288" i="14"/>
  <c r="AK4284" i="14"/>
  <c r="AJ4284" i="14"/>
  <c r="AK4280" i="14"/>
  <c r="AJ4280" i="14"/>
  <c r="AK4276" i="14"/>
  <c r="AJ4276" i="14"/>
  <c r="AK4272" i="14"/>
  <c r="AJ4272" i="14"/>
  <c r="AK4268" i="14"/>
  <c r="AJ4268" i="14"/>
  <c r="AK4264" i="14"/>
  <c r="AJ4264" i="14"/>
  <c r="AK4260" i="14"/>
  <c r="AJ4260" i="14"/>
  <c r="AK4256" i="14"/>
  <c r="AJ4256" i="14"/>
  <c r="AK4252" i="14"/>
  <c r="AJ4252" i="14"/>
  <c r="AK4248" i="14"/>
  <c r="AJ4248" i="14"/>
  <c r="AK4244" i="14"/>
  <c r="AJ4244" i="14"/>
  <c r="AK4240" i="14"/>
  <c r="AJ4240" i="14"/>
  <c r="AK4236" i="14"/>
  <c r="AJ4236" i="14"/>
  <c r="AK4232" i="14"/>
  <c r="AJ4232" i="14"/>
  <c r="AK4228" i="14"/>
  <c r="AJ4228" i="14"/>
  <c r="AK4224" i="14"/>
  <c r="AJ4224" i="14"/>
  <c r="AK4220" i="14"/>
  <c r="AJ4220" i="14"/>
  <c r="AK4216" i="14"/>
  <c r="AJ4216" i="14"/>
  <c r="AK4212" i="14"/>
  <c r="AJ4212" i="14"/>
  <c r="AK4208" i="14"/>
  <c r="AJ4208" i="14"/>
  <c r="AK4204" i="14"/>
  <c r="AJ4204" i="14"/>
  <c r="AK4200" i="14"/>
  <c r="AJ4200" i="14"/>
  <c r="AK4196" i="14"/>
  <c r="AJ4196" i="14"/>
  <c r="AK4192" i="14"/>
  <c r="AJ4192" i="14"/>
  <c r="AK4188" i="14"/>
  <c r="AJ4188" i="14"/>
  <c r="AK4184" i="14"/>
  <c r="AJ4184" i="14"/>
  <c r="AK4180" i="14"/>
  <c r="AJ4180" i="14"/>
  <c r="AK4176" i="14"/>
  <c r="AJ4176" i="14"/>
  <c r="AK4172" i="14"/>
  <c r="AJ4172" i="14"/>
  <c r="AK4168" i="14"/>
  <c r="AJ4168" i="14"/>
  <c r="AK4164" i="14"/>
  <c r="AJ4164" i="14"/>
  <c r="AK4160" i="14"/>
  <c r="AJ4160" i="14"/>
  <c r="AK4156" i="14"/>
  <c r="AJ4156" i="14"/>
  <c r="AK4152" i="14"/>
  <c r="AJ4152" i="14"/>
  <c r="AK4148" i="14"/>
  <c r="AJ4148" i="14"/>
  <c r="AK4144" i="14"/>
  <c r="AJ4144" i="14"/>
  <c r="AK4140" i="14"/>
  <c r="AJ4140" i="14"/>
  <c r="AK4136" i="14"/>
  <c r="AJ4136" i="14"/>
  <c r="AK4132" i="14"/>
  <c r="AJ4132" i="14"/>
  <c r="AK4128" i="14"/>
  <c r="AJ4128" i="14"/>
  <c r="AK4124" i="14"/>
  <c r="AJ4124" i="14"/>
  <c r="AK4120" i="14"/>
  <c r="AJ4120" i="14"/>
  <c r="AK4116" i="14"/>
  <c r="AJ4116" i="14"/>
  <c r="AK4112" i="14"/>
  <c r="AJ4112" i="14"/>
  <c r="AK4108" i="14"/>
  <c r="AJ4108" i="14"/>
  <c r="AK4104" i="14"/>
  <c r="AJ4104" i="14"/>
  <c r="AK4100" i="14"/>
  <c r="AJ4100" i="14"/>
  <c r="AK4096" i="14"/>
  <c r="AJ4096" i="14"/>
  <c r="AK4092" i="14"/>
  <c r="AJ4092" i="14"/>
  <c r="AK4088" i="14"/>
  <c r="AJ4088" i="14"/>
  <c r="AK4084" i="14"/>
  <c r="AJ4084" i="14"/>
  <c r="AK4080" i="14"/>
  <c r="AJ4080" i="14"/>
  <c r="AK4076" i="14"/>
  <c r="AJ4076" i="14"/>
  <c r="AK4072" i="14"/>
  <c r="AJ4072" i="14"/>
  <c r="AK4068" i="14"/>
  <c r="AJ4068" i="14"/>
  <c r="AK4064" i="14"/>
  <c r="AJ4064" i="14"/>
  <c r="AK4060" i="14"/>
  <c r="AJ4060" i="14"/>
  <c r="AK4056" i="14"/>
  <c r="AJ4056" i="14"/>
  <c r="AK4052" i="14"/>
  <c r="AJ4052" i="14"/>
  <c r="AK4048" i="14"/>
  <c r="AJ4048" i="14"/>
  <c r="AK4044" i="14"/>
  <c r="AJ4044" i="14"/>
  <c r="AK4040" i="14"/>
  <c r="AJ4040" i="14"/>
  <c r="AK4036" i="14"/>
  <c r="AJ4036" i="14"/>
  <c r="AK4032" i="14"/>
  <c r="AJ4032" i="14"/>
  <c r="AK4028" i="14"/>
  <c r="AJ4028" i="14"/>
  <c r="AK4024" i="14"/>
  <c r="AJ4024" i="14"/>
  <c r="AK4020" i="14"/>
  <c r="AJ4020" i="14"/>
  <c r="AK4016" i="14"/>
  <c r="AJ4016" i="14"/>
  <c r="AK4012" i="14"/>
  <c r="AJ4012" i="14"/>
  <c r="AK4008" i="14"/>
  <c r="AJ4008" i="14"/>
  <c r="AK4004" i="14"/>
  <c r="AJ4004" i="14"/>
  <c r="AK4000" i="14"/>
  <c r="AJ4000" i="14"/>
  <c r="AK3996" i="14"/>
  <c r="AJ3996" i="14"/>
  <c r="AK3992" i="14"/>
  <c r="AJ3992" i="14"/>
  <c r="AK3988" i="14"/>
  <c r="AJ3988" i="14"/>
  <c r="AK3984" i="14"/>
  <c r="AJ3984" i="14"/>
  <c r="AK3980" i="14"/>
  <c r="AJ3980" i="14"/>
  <c r="AK3976" i="14"/>
  <c r="AJ3976" i="14"/>
  <c r="AK3972" i="14"/>
  <c r="AJ3972" i="14"/>
  <c r="AK3968" i="14"/>
  <c r="AJ3968" i="14"/>
  <c r="AK3964" i="14"/>
  <c r="AJ3964" i="14"/>
  <c r="AK3960" i="14"/>
  <c r="AJ3960" i="14"/>
  <c r="AK3956" i="14"/>
  <c r="AJ3956" i="14"/>
  <c r="AK3952" i="14"/>
  <c r="AJ3952" i="14"/>
  <c r="AK3948" i="14"/>
  <c r="AJ3948" i="14"/>
  <c r="AK3944" i="14"/>
  <c r="AJ3944" i="14"/>
  <c r="AK3940" i="14"/>
  <c r="AJ3940" i="14"/>
  <c r="AK3936" i="14"/>
  <c r="AJ3936" i="14"/>
  <c r="AK3932" i="14"/>
  <c r="AJ3932" i="14"/>
  <c r="AK3928" i="14"/>
  <c r="AJ3928" i="14"/>
  <c r="AK3924" i="14"/>
  <c r="AJ3924" i="14"/>
  <c r="AK3920" i="14"/>
  <c r="AJ3920" i="14"/>
  <c r="AK3916" i="14"/>
  <c r="AJ3916" i="14"/>
  <c r="AK3912" i="14"/>
  <c r="AJ3912" i="14"/>
  <c r="AK3908" i="14"/>
  <c r="AJ3908" i="14"/>
  <c r="AK3904" i="14"/>
  <c r="AJ3904" i="14"/>
  <c r="AK3900" i="14"/>
  <c r="AJ3900" i="14"/>
  <c r="AK3896" i="14"/>
  <c r="AJ3896" i="14"/>
  <c r="AK3892" i="14"/>
  <c r="AJ3892" i="14"/>
  <c r="AK3888" i="14"/>
  <c r="AJ3888" i="14"/>
  <c r="AK3884" i="14"/>
  <c r="AJ3884" i="14"/>
  <c r="AK3880" i="14"/>
  <c r="AJ3880" i="14"/>
  <c r="AK3876" i="14"/>
  <c r="AJ3876" i="14"/>
  <c r="AK3872" i="14"/>
  <c r="AJ3872" i="14"/>
  <c r="AK3868" i="14"/>
  <c r="AJ3868" i="14"/>
  <c r="AK3864" i="14"/>
  <c r="AJ3864" i="14"/>
  <c r="AK3860" i="14"/>
  <c r="AJ3860" i="14"/>
  <c r="AK3856" i="14"/>
  <c r="AJ3856" i="14"/>
  <c r="AK3852" i="14"/>
  <c r="AJ3852" i="14"/>
  <c r="AK3848" i="14"/>
  <c r="AJ3848" i="14"/>
  <c r="AK3844" i="14"/>
  <c r="AJ3844" i="14"/>
  <c r="AK3840" i="14"/>
  <c r="AJ3840" i="14"/>
  <c r="AK3836" i="14"/>
  <c r="AJ3836" i="14"/>
  <c r="AK3832" i="14"/>
  <c r="AJ3832" i="14"/>
  <c r="AK3828" i="14"/>
  <c r="AJ3828" i="14"/>
  <c r="AK3824" i="14"/>
  <c r="AJ3824" i="14"/>
  <c r="AK3820" i="14"/>
  <c r="AJ3820" i="14"/>
  <c r="AK3816" i="14"/>
  <c r="AJ3816" i="14"/>
  <c r="AK3812" i="14"/>
  <c r="AJ3812" i="14"/>
  <c r="AK3808" i="14"/>
  <c r="AJ3808" i="14"/>
  <c r="AK3804" i="14"/>
  <c r="AJ3804" i="14"/>
  <c r="AK3800" i="14"/>
  <c r="AJ3800" i="14"/>
  <c r="AK3796" i="14"/>
  <c r="AJ3796" i="14"/>
  <c r="AK3792" i="14"/>
  <c r="AJ3792" i="14"/>
  <c r="AK3788" i="14"/>
  <c r="AJ3788" i="14"/>
  <c r="AK3784" i="14"/>
  <c r="AJ3784" i="14"/>
  <c r="AK3780" i="14"/>
  <c r="AJ3780" i="14"/>
  <c r="AK3776" i="14"/>
  <c r="AJ3776" i="14"/>
  <c r="AK3772" i="14"/>
  <c r="AJ3772" i="14"/>
  <c r="AK3768" i="14"/>
  <c r="AJ3768" i="14"/>
  <c r="AK3764" i="14"/>
  <c r="AJ3764" i="14"/>
  <c r="AK3760" i="14"/>
  <c r="AJ3760" i="14"/>
  <c r="AK3756" i="14"/>
  <c r="AJ3756" i="14"/>
  <c r="AK3752" i="14"/>
  <c r="AJ3752" i="14"/>
  <c r="AK3748" i="14"/>
  <c r="AJ3748" i="14"/>
  <c r="AK3744" i="14"/>
  <c r="AJ3744" i="14"/>
  <c r="AK3740" i="14"/>
  <c r="AJ3740" i="14"/>
  <c r="AK3736" i="14"/>
  <c r="AJ3736" i="14"/>
  <c r="AK3732" i="14"/>
  <c r="AJ3732" i="14"/>
  <c r="AK3728" i="14"/>
  <c r="AJ3728" i="14"/>
  <c r="AK3724" i="14"/>
  <c r="AJ3724" i="14"/>
  <c r="AK3720" i="14"/>
  <c r="AJ3720" i="14"/>
  <c r="AK3716" i="14"/>
  <c r="AJ3716" i="14"/>
  <c r="AK3712" i="14"/>
  <c r="AJ3712" i="14"/>
  <c r="AK3708" i="14"/>
  <c r="AJ3708" i="14"/>
  <c r="AK3704" i="14"/>
  <c r="AJ3704" i="14"/>
  <c r="AK3700" i="14"/>
  <c r="AJ3700" i="14"/>
  <c r="AK3696" i="14"/>
  <c r="AJ3696" i="14"/>
  <c r="AK3692" i="14"/>
  <c r="AJ3692" i="14"/>
  <c r="AK3688" i="14"/>
  <c r="AJ3688" i="14"/>
  <c r="AK3684" i="14"/>
  <c r="AJ3684" i="14"/>
  <c r="AK3680" i="14"/>
  <c r="AJ3680" i="14"/>
  <c r="AK3676" i="14"/>
  <c r="AJ3676" i="14"/>
  <c r="AK3672" i="14"/>
  <c r="AJ3672" i="14"/>
  <c r="AK3668" i="14"/>
  <c r="AJ3668" i="14"/>
  <c r="AK3664" i="14"/>
  <c r="AJ3664" i="14"/>
  <c r="AK3660" i="14"/>
  <c r="AJ3660" i="14"/>
  <c r="AK3656" i="14"/>
  <c r="AJ3656" i="14"/>
  <c r="AK3652" i="14"/>
  <c r="AJ3652" i="14"/>
  <c r="AK3648" i="14"/>
  <c r="AJ3648" i="14"/>
  <c r="AK3644" i="14"/>
  <c r="AJ3644" i="14"/>
  <c r="AK3640" i="14"/>
  <c r="AJ3640" i="14"/>
  <c r="AK3636" i="14"/>
  <c r="AJ3636" i="14"/>
  <c r="AK3632" i="14"/>
  <c r="AJ3632" i="14"/>
  <c r="AK3628" i="14"/>
  <c r="AJ3628" i="14"/>
  <c r="AK3624" i="14"/>
  <c r="AJ3624" i="14"/>
  <c r="AK3620" i="14"/>
  <c r="AJ3620" i="14"/>
  <c r="AK3616" i="14"/>
  <c r="AJ3616" i="14"/>
  <c r="AK3612" i="14"/>
  <c r="AJ3612" i="14"/>
  <c r="AK3608" i="14"/>
  <c r="AJ3608" i="14"/>
  <c r="AK3604" i="14"/>
  <c r="AJ3604" i="14"/>
  <c r="AK3600" i="14"/>
  <c r="AJ3600" i="14"/>
  <c r="AK3596" i="14"/>
  <c r="AJ3596" i="14"/>
  <c r="AK3592" i="14"/>
  <c r="AJ3592" i="14"/>
  <c r="AK3588" i="14"/>
  <c r="AJ3588" i="14"/>
  <c r="AK3584" i="14"/>
  <c r="AJ3584" i="14"/>
  <c r="AK3580" i="14"/>
  <c r="AJ3580" i="14"/>
  <c r="AK3576" i="14"/>
  <c r="AJ3576" i="14"/>
  <c r="AK3572" i="14"/>
  <c r="AJ3572" i="14"/>
  <c r="AK3568" i="14"/>
  <c r="AJ3568" i="14"/>
  <c r="AK3564" i="14"/>
  <c r="AJ3564" i="14"/>
  <c r="AK3560" i="14"/>
  <c r="AJ3560" i="14"/>
  <c r="AK3556" i="14"/>
  <c r="AJ3556" i="14"/>
  <c r="AK3552" i="14"/>
  <c r="AJ3552" i="14"/>
  <c r="AK3548" i="14"/>
  <c r="AJ3548" i="14"/>
  <c r="AK3544" i="14"/>
  <c r="AJ3544" i="14"/>
  <c r="AK3540" i="14"/>
  <c r="AJ3540" i="14"/>
  <c r="AK3536" i="14"/>
  <c r="AJ3536" i="14"/>
  <c r="AK3532" i="14"/>
  <c r="AJ3532" i="14"/>
  <c r="AK3528" i="14"/>
  <c r="AJ3528" i="14"/>
  <c r="AK3524" i="14"/>
  <c r="AJ3524" i="14"/>
  <c r="AK3520" i="14"/>
  <c r="AJ3520" i="14"/>
  <c r="AK3516" i="14"/>
  <c r="AJ3516" i="14"/>
  <c r="AK3512" i="14"/>
  <c r="AJ3512" i="14"/>
  <c r="AK3508" i="14"/>
  <c r="AJ3508" i="14"/>
  <c r="AK3504" i="14"/>
  <c r="AJ3504" i="14"/>
  <c r="AK3500" i="14"/>
  <c r="AJ3500" i="14"/>
  <c r="AK3496" i="14"/>
  <c r="AJ3496" i="14"/>
  <c r="AK3492" i="14"/>
  <c r="AJ3492" i="14"/>
  <c r="AK3488" i="14"/>
  <c r="AJ3488" i="14"/>
  <c r="AK3484" i="14"/>
  <c r="AJ3484" i="14"/>
  <c r="AK3480" i="14"/>
  <c r="AJ3480" i="14"/>
  <c r="AK3476" i="14"/>
  <c r="AJ3476" i="14"/>
  <c r="AK3472" i="14"/>
  <c r="AJ3472" i="14"/>
  <c r="AK3468" i="14"/>
  <c r="AJ3468" i="14"/>
  <c r="AK3464" i="14"/>
  <c r="AJ3464" i="14"/>
  <c r="AK3460" i="14"/>
  <c r="AJ3460" i="14"/>
  <c r="AK3456" i="14"/>
  <c r="AJ3456" i="14"/>
  <c r="AK3452" i="14"/>
  <c r="AJ3452" i="14"/>
  <c r="AK3448" i="14"/>
  <c r="AJ3448" i="14"/>
  <c r="AK3444" i="14"/>
  <c r="AJ3444" i="14"/>
  <c r="AK3440" i="14"/>
  <c r="AJ3440" i="14"/>
  <c r="AK3436" i="14"/>
  <c r="AJ3436" i="14"/>
  <c r="AK3432" i="14"/>
  <c r="AJ3432" i="14"/>
  <c r="AK3428" i="14"/>
  <c r="AJ3428" i="14"/>
  <c r="AK3424" i="14"/>
  <c r="AJ3424" i="14"/>
  <c r="AK3420" i="14"/>
  <c r="AJ3420" i="14"/>
  <c r="AK3416" i="14"/>
  <c r="AJ3416" i="14"/>
  <c r="AK3412" i="14"/>
  <c r="AJ3412" i="14"/>
  <c r="AK3408" i="14"/>
  <c r="AJ3408" i="14"/>
  <c r="AK3404" i="14"/>
  <c r="AJ3404" i="14"/>
  <c r="AK3400" i="14"/>
  <c r="AJ3400" i="14"/>
  <c r="AK3396" i="14"/>
  <c r="AJ3396" i="14"/>
  <c r="AK3392" i="14"/>
  <c r="AJ3392" i="14"/>
  <c r="AK3388" i="14"/>
  <c r="AJ3388" i="14"/>
  <c r="AK3384" i="14"/>
  <c r="AJ3384" i="14"/>
  <c r="AK3380" i="14"/>
  <c r="AJ3380" i="14"/>
  <c r="AK3376" i="14"/>
  <c r="AJ3376" i="14"/>
  <c r="AK3372" i="14"/>
  <c r="AJ3372" i="14"/>
  <c r="AK3368" i="14"/>
  <c r="AJ3368" i="14"/>
  <c r="AK3364" i="14"/>
  <c r="AJ3364" i="14"/>
  <c r="AK3360" i="14"/>
  <c r="AJ3360" i="14"/>
  <c r="AK3356" i="14"/>
  <c r="AJ3356" i="14"/>
  <c r="AK3352" i="14"/>
  <c r="AJ3352" i="14"/>
  <c r="AK3348" i="14"/>
  <c r="AJ3348" i="14"/>
  <c r="AK3344" i="14"/>
  <c r="AJ3344" i="14"/>
  <c r="AK3340" i="14"/>
  <c r="AJ3340" i="14"/>
  <c r="AK3336" i="14"/>
  <c r="AJ3336" i="14"/>
  <c r="AK3332" i="14"/>
  <c r="AJ3332" i="14"/>
  <c r="AK3328" i="14"/>
  <c r="AJ3328" i="14"/>
  <c r="AK3324" i="14"/>
  <c r="AJ3324" i="14"/>
  <c r="AK3320" i="14"/>
  <c r="AJ3320" i="14"/>
  <c r="AK3316" i="14"/>
  <c r="AJ3316" i="14"/>
  <c r="AK3312" i="14"/>
  <c r="AJ3312" i="14"/>
  <c r="AK3308" i="14"/>
  <c r="AJ3308" i="14"/>
  <c r="AK3304" i="14"/>
  <c r="AJ3304" i="14"/>
  <c r="AK3300" i="14"/>
  <c r="AJ3300" i="14"/>
  <c r="AK3296" i="14"/>
  <c r="AJ3296" i="14"/>
  <c r="AK3292" i="14"/>
  <c r="AJ3292" i="14"/>
  <c r="AK3288" i="14"/>
  <c r="AJ3288" i="14"/>
  <c r="AK3284" i="14"/>
  <c r="AJ3284" i="14"/>
  <c r="AK3280" i="14"/>
  <c r="AJ3280" i="14"/>
  <c r="AK3276" i="14"/>
  <c r="AJ3276" i="14"/>
  <c r="AK3272" i="14"/>
  <c r="AJ3272" i="14"/>
  <c r="AK3268" i="14"/>
  <c r="AJ3268" i="14"/>
  <c r="AK3264" i="14"/>
  <c r="AJ3264" i="14"/>
  <c r="AK3260" i="14"/>
  <c r="AJ3260" i="14"/>
  <c r="AK3256" i="14"/>
  <c r="AJ3256" i="14"/>
  <c r="AK3252" i="14"/>
  <c r="AJ3252" i="14"/>
  <c r="AK3248" i="14"/>
  <c r="AJ3248" i="14"/>
  <c r="AK3244" i="14"/>
  <c r="AJ3244" i="14"/>
  <c r="AK3240" i="14"/>
  <c r="AJ3240" i="14"/>
  <c r="AK3236" i="14"/>
  <c r="AJ3236" i="14"/>
  <c r="AK3232" i="14"/>
  <c r="AJ3232" i="14"/>
  <c r="AK3228" i="14"/>
  <c r="AJ3228" i="14"/>
  <c r="AK3224" i="14"/>
  <c r="AJ3224" i="14"/>
  <c r="AK3220" i="14"/>
  <c r="AJ3220" i="14"/>
  <c r="AK3216" i="14"/>
  <c r="AJ3216" i="14"/>
  <c r="AK3212" i="14"/>
  <c r="AJ3212" i="14"/>
  <c r="AK3208" i="14"/>
  <c r="AJ3208" i="14"/>
  <c r="AK3204" i="14"/>
  <c r="AJ3204" i="14"/>
  <c r="AK3200" i="14"/>
  <c r="AJ3200" i="14"/>
  <c r="AK3196" i="14"/>
  <c r="AJ3196" i="14"/>
  <c r="AK3192" i="14"/>
  <c r="AJ3192" i="14"/>
  <c r="AK3188" i="14"/>
  <c r="AJ3188" i="14"/>
  <c r="AK3184" i="14"/>
  <c r="AJ3184" i="14"/>
  <c r="AK3180" i="14"/>
  <c r="AJ3180" i="14"/>
  <c r="AK3176" i="14"/>
  <c r="AJ3176" i="14"/>
  <c r="AK3172" i="14"/>
  <c r="AJ3172" i="14"/>
  <c r="AK3168" i="14"/>
  <c r="AJ3168" i="14"/>
  <c r="AK3164" i="14"/>
  <c r="AJ3164" i="14"/>
  <c r="AK3160" i="14"/>
  <c r="AJ3160" i="14"/>
  <c r="AK3156" i="14"/>
  <c r="AJ3156" i="14"/>
  <c r="AK3152" i="14"/>
  <c r="AJ3152" i="14"/>
  <c r="AK3148" i="14"/>
  <c r="AJ3148" i="14"/>
  <c r="AK3144" i="14"/>
  <c r="AJ3144" i="14"/>
  <c r="AK3140" i="14"/>
  <c r="AJ3140" i="14"/>
  <c r="AK3136" i="14"/>
  <c r="AJ3136" i="14"/>
  <c r="AK3132" i="14"/>
  <c r="AJ3132" i="14"/>
  <c r="AK3128" i="14"/>
  <c r="AJ3128" i="14"/>
  <c r="AK3124" i="14"/>
  <c r="AJ3124" i="14"/>
  <c r="AK3120" i="14"/>
  <c r="AJ3120" i="14"/>
  <c r="AK3116" i="14"/>
  <c r="AJ3116" i="14"/>
  <c r="AK3112" i="14"/>
  <c r="AJ3112" i="14"/>
  <c r="AK3108" i="14"/>
  <c r="AJ3108" i="14"/>
  <c r="AK3104" i="14"/>
  <c r="AJ3104" i="14"/>
  <c r="AK3100" i="14"/>
  <c r="AJ3100" i="14"/>
  <c r="AK3096" i="14"/>
  <c r="AJ3096" i="14"/>
  <c r="AK3092" i="14"/>
  <c r="AJ3092" i="14"/>
  <c r="AK3088" i="14"/>
  <c r="AJ3088" i="14"/>
  <c r="AK3084" i="14"/>
  <c r="AJ3084" i="14"/>
  <c r="AK3080" i="14"/>
  <c r="AJ3080" i="14"/>
  <c r="AK3076" i="14"/>
  <c r="AJ3076" i="14"/>
  <c r="AK3072" i="14"/>
  <c r="AJ3072" i="14"/>
  <c r="AK3068" i="14"/>
  <c r="AJ3068" i="14"/>
  <c r="AK3064" i="14"/>
  <c r="AJ3064" i="14"/>
  <c r="AK3060" i="14"/>
  <c r="AJ3060" i="14"/>
  <c r="AK3056" i="14"/>
  <c r="AJ3056" i="14"/>
  <c r="AK3052" i="14"/>
  <c r="AJ3052" i="14"/>
  <c r="AK3048" i="14"/>
  <c r="AJ3048" i="14"/>
  <c r="AK3044" i="14"/>
  <c r="AJ3044" i="14"/>
  <c r="AK3040" i="14"/>
  <c r="AJ3040" i="14"/>
  <c r="AK3036" i="14"/>
  <c r="AJ3036" i="14"/>
  <c r="AK3032" i="14"/>
  <c r="AJ3032" i="14"/>
  <c r="AK3028" i="14"/>
  <c r="AJ3028" i="14"/>
  <c r="AK3024" i="14"/>
  <c r="AJ3024" i="14"/>
  <c r="AK3020" i="14"/>
  <c r="AJ3020" i="14"/>
  <c r="AK3016" i="14"/>
  <c r="AJ3016" i="14"/>
  <c r="AK3012" i="14"/>
  <c r="AJ3012" i="14"/>
  <c r="AK3008" i="14"/>
  <c r="AJ3008" i="14"/>
  <c r="AK3004" i="14"/>
  <c r="AJ3004" i="14"/>
  <c r="AK3000" i="14"/>
  <c r="AJ3000" i="14"/>
  <c r="AK2996" i="14"/>
  <c r="AJ2996" i="14"/>
  <c r="AK2992" i="14"/>
  <c r="AJ2992" i="14"/>
  <c r="AK2988" i="14"/>
  <c r="AJ2988" i="14"/>
  <c r="AK2984" i="14"/>
  <c r="AJ2984" i="14"/>
  <c r="AK2980" i="14"/>
  <c r="AJ2980" i="14"/>
  <c r="AK2976" i="14"/>
  <c r="AJ2976" i="14"/>
  <c r="AK2972" i="14"/>
  <c r="AJ2972" i="14"/>
  <c r="AK2968" i="14"/>
  <c r="AJ2968" i="14"/>
  <c r="AK2964" i="14"/>
  <c r="AJ2964" i="14"/>
  <c r="AK2960" i="14"/>
  <c r="AJ2960" i="14"/>
  <c r="AK2956" i="14"/>
  <c r="AJ2956" i="14"/>
  <c r="AK2952" i="14"/>
  <c r="AJ2952" i="14"/>
  <c r="AK2948" i="14"/>
  <c r="AJ2948" i="14"/>
  <c r="AK2944" i="14"/>
  <c r="AJ2944" i="14"/>
  <c r="AK2940" i="14"/>
  <c r="AJ2940" i="14"/>
  <c r="AK2936" i="14"/>
  <c r="AJ2936" i="14"/>
  <c r="AK2932" i="14"/>
  <c r="AJ2932" i="14"/>
  <c r="AK2928" i="14"/>
  <c r="AJ2928" i="14"/>
  <c r="AK2924" i="14"/>
  <c r="AJ2924" i="14"/>
  <c r="AK2920" i="14"/>
  <c r="AJ2920" i="14"/>
  <c r="AK2916" i="14"/>
  <c r="AJ2916" i="14"/>
  <c r="AK2912" i="14"/>
  <c r="AJ2912" i="14"/>
  <c r="AK2908" i="14"/>
  <c r="AJ2908" i="14"/>
  <c r="AK2904" i="14"/>
  <c r="AJ2904" i="14"/>
  <c r="AK2900" i="14"/>
  <c r="AJ2900" i="14"/>
  <c r="AK2896" i="14"/>
  <c r="AJ2896" i="14"/>
  <c r="AK2892" i="14"/>
  <c r="AJ2892" i="14"/>
  <c r="AK2888" i="14"/>
  <c r="AJ2888" i="14"/>
  <c r="AK2884" i="14"/>
  <c r="AJ2884" i="14"/>
  <c r="AK2880" i="14"/>
  <c r="AJ2880" i="14"/>
  <c r="AK2876" i="14"/>
  <c r="AJ2876" i="14"/>
  <c r="AK2872" i="14"/>
  <c r="AJ2872" i="14"/>
  <c r="AK2868" i="14"/>
  <c r="AJ2868" i="14"/>
  <c r="AK2864" i="14"/>
  <c r="AJ2864" i="14"/>
  <c r="AK2860" i="14"/>
  <c r="AJ2860" i="14"/>
  <c r="AK2856" i="14"/>
  <c r="AJ2856" i="14"/>
  <c r="AK2852" i="14"/>
  <c r="AJ2852" i="14"/>
  <c r="AK2848" i="14"/>
  <c r="AJ2848" i="14"/>
  <c r="AK2844" i="14"/>
  <c r="AJ2844" i="14"/>
  <c r="AK2840" i="14"/>
  <c r="AJ2840" i="14"/>
  <c r="AK2836" i="14"/>
  <c r="AJ2836" i="14"/>
  <c r="AK2832" i="14"/>
  <c r="AJ2832" i="14"/>
  <c r="AK2828" i="14"/>
  <c r="AJ2828" i="14"/>
  <c r="AK2824" i="14"/>
  <c r="AJ2824" i="14"/>
  <c r="AK2820" i="14"/>
  <c r="AJ2820" i="14"/>
  <c r="AK2816" i="14"/>
  <c r="AJ2816" i="14"/>
  <c r="AK2812" i="14"/>
  <c r="AJ2812" i="14"/>
  <c r="AK2808" i="14"/>
  <c r="AJ2808" i="14"/>
  <c r="AK2804" i="14"/>
  <c r="AJ2804" i="14"/>
  <c r="AK2800" i="14"/>
  <c r="AJ2800" i="14"/>
  <c r="AK2796" i="14"/>
  <c r="AJ2796" i="14"/>
  <c r="AK2792" i="14"/>
  <c r="AJ2792" i="14"/>
  <c r="AK2788" i="14"/>
  <c r="AJ2788" i="14"/>
  <c r="AK2784" i="14"/>
  <c r="AJ2784" i="14"/>
  <c r="AK2780" i="14"/>
  <c r="AJ2780" i="14"/>
  <c r="AK2776" i="14"/>
  <c r="AJ2776" i="14"/>
  <c r="AK2772" i="14"/>
  <c r="AJ2772" i="14"/>
  <c r="AK2768" i="14"/>
  <c r="AJ2768" i="14"/>
  <c r="AK2764" i="14"/>
  <c r="AJ2764" i="14"/>
  <c r="AK2760" i="14"/>
  <c r="AJ2760" i="14"/>
  <c r="AK2756" i="14"/>
  <c r="AJ2756" i="14"/>
  <c r="AK2752" i="14"/>
  <c r="AJ2752" i="14"/>
  <c r="AK2748" i="14"/>
  <c r="AJ2748" i="14"/>
  <c r="AK2744" i="14"/>
  <c r="AJ2744" i="14"/>
  <c r="AK2740" i="14"/>
  <c r="AJ2740" i="14"/>
  <c r="AK2736" i="14"/>
  <c r="AJ2736" i="14"/>
  <c r="AK2732" i="14"/>
  <c r="AJ2732" i="14"/>
  <c r="AK2728" i="14"/>
  <c r="AJ2728" i="14"/>
  <c r="AK2724" i="14"/>
  <c r="AJ2724" i="14"/>
  <c r="AK2720" i="14"/>
  <c r="AJ2720" i="14"/>
  <c r="AK2716" i="14"/>
  <c r="AJ2716" i="14"/>
  <c r="AK2712" i="14"/>
  <c r="AJ2712" i="14"/>
  <c r="AK2708" i="14"/>
  <c r="AJ2708" i="14"/>
  <c r="AK2704" i="14"/>
  <c r="AJ2704" i="14"/>
  <c r="AK2700" i="14"/>
  <c r="AJ2700" i="14"/>
  <c r="AK2696" i="14"/>
  <c r="AJ2696" i="14"/>
  <c r="AK2692" i="14"/>
  <c r="AJ2692" i="14"/>
  <c r="AK2688" i="14"/>
  <c r="AJ2688" i="14"/>
  <c r="AK2684" i="14"/>
  <c r="AJ2684" i="14"/>
  <c r="AK2680" i="14"/>
  <c r="AJ2680" i="14"/>
  <c r="AK2676" i="14"/>
  <c r="AJ2676" i="14"/>
  <c r="AK2672" i="14"/>
  <c r="AJ2672" i="14"/>
  <c r="AK2668" i="14"/>
  <c r="AJ2668" i="14"/>
  <c r="AK2664" i="14"/>
  <c r="AJ2664" i="14"/>
  <c r="AK2660" i="14"/>
  <c r="AJ2660" i="14"/>
  <c r="AK2656" i="14"/>
  <c r="AJ2656" i="14"/>
  <c r="AK2652" i="14"/>
  <c r="AJ2652" i="14"/>
  <c r="AK2648" i="14"/>
  <c r="AJ2648" i="14"/>
  <c r="AK2644" i="14"/>
  <c r="AJ2644" i="14"/>
  <c r="AK2640" i="14"/>
  <c r="AJ2640" i="14"/>
  <c r="AK2636" i="14"/>
  <c r="AJ2636" i="14"/>
  <c r="AK2632" i="14"/>
  <c r="AJ2632" i="14"/>
  <c r="AK2628" i="14"/>
  <c r="AJ2628" i="14"/>
  <c r="AK2624" i="14"/>
  <c r="AJ2624" i="14"/>
  <c r="AK2620" i="14"/>
  <c r="AJ2620" i="14"/>
  <c r="AK2616" i="14"/>
  <c r="AJ2616" i="14"/>
  <c r="AK2612" i="14"/>
  <c r="AJ2612" i="14"/>
  <c r="AK2608" i="14"/>
  <c r="AJ2608" i="14"/>
  <c r="AK2604" i="14"/>
  <c r="AJ2604" i="14"/>
  <c r="AK2600" i="14"/>
  <c r="AJ2600" i="14"/>
  <c r="AK2596" i="14"/>
  <c r="AJ2596" i="14"/>
  <c r="AK2592" i="14"/>
  <c r="AJ2592" i="14"/>
  <c r="AK2588" i="14"/>
  <c r="AJ2588" i="14"/>
  <c r="AK2584" i="14"/>
  <c r="AJ2584" i="14"/>
  <c r="AK2580" i="14"/>
  <c r="AJ2580" i="14"/>
  <c r="AK2576" i="14"/>
  <c r="AJ2576" i="14"/>
  <c r="AK2572" i="14"/>
  <c r="AJ2572" i="14"/>
  <c r="AK2568" i="14"/>
  <c r="AJ2568" i="14"/>
  <c r="AK2564" i="14"/>
  <c r="AJ2564" i="14"/>
  <c r="AK2560" i="14"/>
  <c r="AJ2560" i="14"/>
  <c r="AK2556" i="14"/>
  <c r="AJ2556" i="14"/>
  <c r="AK2552" i="14"/>
  <c r="AJ2552" i="14"/>
  <c r="AK2548" i="14"/>
  <c r="AJ2548" i="14"/>
  <c r="AK2544" i="14"/>
  <c r="AJ2544" i="14"/>
  <c r="AK2540" i="14"/>
  <c r="AJ2540" i="14"/>
  <c r="AK2536" i="14"/>
  <c r="AJ2536" i="14"/>
  <c r="AK2532" i="14"/>
  <c r="AJ2532" i="14"/>
  <c r="AK2528" i="14"/>
  <c r="AJ2528" i="14"/>
  <c r="AK2524" i="14"/>
  <c r="AJ2524" i="14"/>
  <c r="AK2520" i="14"/>
  <c r="AJ2520" i="14"/>
  <c r="AK2516" i="14"/>
  <c r="AJ2516" i="14"/>
  <c r="AK2512" i="14"/>
  <c r="AJ2512" i="14"/>
  <c r="AK2508" i="14"/>
  <c r="AJ2508" i="14"/>
  <c r="AK2504" i="14"/>
  <c r="AJ2504" i="14"/>
  <c r="AK2500" i="14"/>
  <c r="AJ2500" i="14"/>
  <c r="AK2496" i="14"/>
  <c r="AJ2496" i="14"/>
  <c r="AK2492" i="14"/>
  <c r="AJ2492" i="14"/>
  <c r="AK2488" i="14"/>
  <c r="AJ2488" i="14"/>
  <c r="AK2484" i="14"/>
  <c r="AJ2484" i="14"/>
  <c r="AK2480" i="14"/>
  <c r="AJ2480" i="14"/>
  <c r="AK2476" i="14"/>
  <c r="AJ2476" i="14"/>
  <c r="AK2472" i="14"/>
  <c r="AJ2472" i="14"/>
  <c r="AK2468" i="14"/>
  <c r="AJ2468" i="14"/>
  <c r="AK2464" i="14"/>
  <c r="AJ2464" i="14"/>
  <c r="AK2460" i="14"/>
  <c r="AJ2460" i="14"/>
  <c r="AK2456" i="14"/>
  <c r="AJ2456" i="14"/>
  <c r="AK2452" i="14"/>
  <c r="AJ2452" i="14"/>
  <c r="AK2448" i="14"/>
  <c r="AJ2448" i="14"/>
  <c r="AK2444" i="14"/>
  <c r="AJ2444" i="14"/>
  <c r="AK2440" i="14"/>
  <c r="AJ2440" i="14"/>
  <c r="AK2436" i="14"/>
  <c r="AJ2436" i="14"/>
  <c r="AK2432" i="14"/>
  <c r="AJ2432" i="14"/>
  <c r="AK2428" i="14"/>
  <c r="AJ2428" i="14"/>
  <c r="AK2424" i="14"/>
  <c r="AJ2424" i="14"/>
  <c r="AK2420" i="14"/>
  <c r="AJ2420" i="14"/>
  <c r="AK2416" i="14"/>
  <c r="AJ2416" i="14"/>
  <c r="AK2412" i="14"/>
  <c r="AJ2412" i="14"/>
  <c r="AK2408" i="14"/>
  <c r="AJ2408" i="14"/>
  <c r="AK2404" i="14"/>
  <c r="AJ2404" i="14"/>
  <c r="AK2400" i="14"/>
  <c r="AJ2400" i="14"/>
  <c r="AK2396" i="14"/>
  <c r="AJ2396" i="14"/>
  <c r="AK2392" i="14"/>
  <c r="AJ2392" i="14"/>
  <c r="AK2388" i="14"/>
  <c r="AJ2388" i="14"/>
  <c r="AK2384" i="14"/>
  <c r="AJ2384" i="14"/>
  <c r="AK2380" i="14"/>
  <c r="AJ2380" i="14"/>
  <c r="AK2376" i="14"/>
  <c r="AJ2376" i="14"/>
  <c r="AK2372" i="14"/>
  <c r="AJ2372" i="14"/>
  <c r="AK2368" i="14"/>
  <c r="AJ2368" i="14"/>
  <c r="AK2364" i="14"/>
  <c r="AJ2364" i="14"/>
  <c r="AK2360" i="14"/>
  <c r="AJ2360" i="14"/>
  <c r="AK2356" i="14"/>
  <c r="AJ2356" i="14"/>
  <c r="AK2352" i="14"/>
  <c r="AJ2352" i="14"/>
  <c r="AK2348" i="14"/>
  <c r="AJ2348" i="14"/>
  <c r="AK2344" i="14"/>
  <c r="AJ2344" i="14"/>
  <c r="AK2340" i="14"/>
  <c r="AJ2340" i="14"/>
  <c r="AK2336" i="14"/>
  <c r="AJ2336" i="14"/>
  <c r="AK2332" i="14"/>
  <c r="AJ2332" i="14"/>
  <c r="AK2328" i="14"/>
  <c r="AJ2328" i="14"/>
  <c r="AK2324" i="14"/>
  <c r="AJ2324" i="14"/>
  <c r="AK2320" i="14"/>
  <c r="AJ2320" i="14"/>
  <c r="AK2316" i="14"/>
  <c r="AJ2316" i="14"/>
  <c r="AK2312" i="14"/>
  <c r="AJ2312" i="14"/>
  <c r="AK2308" i="14"/>
  <c r="AJ2308" i="14"/>
  <c r="AK2304" i="14"/>
  <c r="AJ2304" i="14"/>
  <c r="AK2300" i="14"/>
  <c r="AJ2300" i="14"/>
  <c r="AK2296" i="14"/>
  <c r="AJ2296" i="14"/>
  <c r="AK2292" i="14"/>
  <c r="AJ2292" i="14"/>
  <c r="AK2288" i="14"/>
  <c r="AJ2288" i="14"/>
  <c r="AK2284" i="14"/>
  <c r="AJ2284" i="14"/>
  <c r="AK2280" i="14"/>
  <c r="AJ2280" i="14"/>
  <c r="AK2276" i="14"/>
  <c r="AJ2276" i="14"/>
  <c r="AK2272" i="14"/>
  <c r="AJ2272" i="14"/>
  <c r="AK2268" i="14"/>
  <c r="AJ2268" i="14"/>
  <c r="AK2264" i="14"/>
  <c r="AJ2264" i="14"/>
  <c r="AK2260" i="14"/>
  <c r="AJ2260" i="14"/>
  <c r="AK2256" i="14"/>
  <c r="AJ2256" i="14"/>
  <c r="AK2252" i="14"/>
  <c r="AJ2252" i="14"/>
  <c r="AK2248" i="14"/>
  <c r="AJ2248" i="14"/>
  <c r="AK2244" i="14"/>
  <c r="AJ2244" i="14"/>
  <c r="AK2240" i="14"/>
  <c r="AJ2240" i="14"/>
  <c r="AK2236" i="14"/>
  <c r="AJ2236" i="14"/>
  <c r="AK2232" i="14"/>
  <c r="AJ2232" i="14"/>
  <c r="AK2228" i="14"/>
  <c r="AJ2228" i="14"/>
  <c r="AK2224" i="14"/>
  <c r="AJ2224" i="14"/>
  <c r="AK2220" i="14"/>
  <c r="AJ2220" i="14"/>
  <c r="AK2216" i="14"/>
  <c r="AJ2216" i="14"/>
  <c r="AK2212" i="14"/>
  <c r="AJ2212" i="14"/>
  <c r="AK2208" i="14"/>
  <c r="AJ2208" i="14"/>
  <c r="AK2204" i="14"/>
  <c r="AJ2204" i="14"/>
  <c r="AK2200" i="14"/>
  <c r="AJ2200" i="14"/>
  <c r="AK2196" i="14"/>
  <c r="AJ2196" i="14"/>
  <c r="AK2192" i="14"/>
  <c r="AJ2192" i="14"/>
  <c r="AK2188" i="14"/>
  <c r="AJ2188" i="14"/>
  <c r="AK2184" i="14"/>
  <c r="AJ2184" i="14"/>
  <c r="AK2180" i="14"/>
  <c r="AJ2180" i="14"/>
  <c r="AK2176" i="14"/>
  <c r="AJ2176" i="14"/>
  <c r="AK2172" i="14"/>
  <c r="AJ2172" i="14"/>
  <c r="AK2168" i="14"/>
  <c r="AJ2168" i="14"/>
  <c r="AK2164" i="14"/>
  <c r="AJ2164" i="14"/>
  <c r="AK2160" i="14"/>
  <c r="AJ2160" i="14"/>
  <c r="AK2156" i="14"/>
  <c r="AJ2156" i="14"/>
  <c r="AK2152" i="14"/>
  <c r="AJ2152" i="14"/>
  <c r="AK2148" i="14"/>
  <c r="AJ2148" i="14"/>
  <c r="AK2144" i="14"/>
  <c r="AJ2144" i="14"/>
  <c r="AK2140" i="14"/>
  <c r="AJ2140" i="14"/>
  <c r="AK2136" i="14"/>
  <c r="AJ2136" i="14"/>
  <c r="AK2132" i="14"/>
  <c r="AJ2132" i="14"/>
  <c r="AK2128" i="14"/>
  <c r="AJ2128" i="14"/>
  <c r="AK2124" i="14"/>
  <c r="AJ2124" i="14"/>
  <c r="AK2120" i="14"/>
  <c r="AJ2120" i="14"/>
  <c r="AK2116" i="14"/>
  <c r="AJ2116" i="14"/>
  <c r="AK2112" i="14"/>
  <c r="AJ2112" i="14"/>
  <c r="AK2108" i="14"/>
  <c r="AJ2108" i="14"/>
  <c r="AK2104" i="14"/>
  <c r="AJ2104" i="14"/>
  <c r="AK2100" i="14"/>
  <c r="AJ2100" i="14"/>
  <c r="AK2096" i="14"/>
  <c r="AJ2096" i="14"/>
  <c r="AK2092" i="14"/>
  <c r="AJ2092" i="14"/>
  <c r="AK2088" i="14"/>
  <c r="AJ2088" i="14"/>
  <c r="AK2084" i="14"/>
  <c r="AJ2084" i="14"/>
  <c r="AK2080" i="14"/>
  <c r="AJ2080" i="14"/>
  <c r="AK2076" i="14"/>
  <c r="AJ2076" i="14"/>
  <c r="AK2072" i="14"/>
  <c r="AJ2072" i="14"/>
  <c r="AK2068" i="14"/>
  <c r="AJ2068" i="14"/>
  <c r="AK2064" i="14"/>
  <c r="AJ2064" i="14"/>
  <c r="AK2060" i="14"/>
  <c r="AJ2060" i="14"/>
  <c r="AK2056" i="14"/>
  <c r="AJ2056" i="14"/>
  <c r="AK2052" i="14"/>
  <c r="AJ2052" i="14"/>
  <c r="AK2048" i="14"/>
  <c r="AJ2048" i="14"/>
  <c r="AK2044" i="14"/>
  <c r="AJ2044" i="14"/>
  <c r="AK2040" i="14"/>
  <c r="AJ2040" i="14"/>
  <c r="AK2036" i="14"/>
  <c r="AJ2036" i="14"/>
  <c r="AK2032" i="14"/>
  <c r="AJ2032" i="14"/>
  <c r="AK2028" i="14"/>
  <c r="AJ2028" i="14"/>
  <c r="AK2024" i="14"/>
  <c r="AJ2024" i="14"/>
  <c r="AK2020" i="14"/>
  <c r="AJ2020" i="14"/>
  <c r="AK2016" i="14"/>
  <c r="AJ2016" i="14"/>
  <c r="AK2012" i="14"/>
  <c r="AJ2012" i="14"/>
  <c r="AK2008" i="14"/>
  <c r="AJ2008" i="14"/>
  <c r="AK2004" i="14"/>
  <c r="AJ2004" i="14"/>
  <c r="AK2000" i="14"/>
  <c r="AJ2000" i="14"/>
  <c r="AK1996" i="14"/>
  <c r="AJ1996" i="14"/>
  <c r="AK1992" i="14"/>
  <c r="AJ1992" i="14"/>
  <c r="AK1988" i="14"/>
  <c r="AJ1988" i="14"/>
  <c r="AK1984" i="14"/>
  <c r="AJ1984" i="14"/>
  <c r="AK1980" i="14"/>
  <c r="AJ1980" i="14"/>
  <c r="AK1976" i="14"/>
  <c r="AJ1976" i="14"/>
  <c r="AK1972" i="14"/>
  <c r="AJ1972" i="14"/>
  <c r="AK1968" i="14"/>
  <c r="AJ1968" i="14"/>
  <c r="AK1964" i="14"/>
  <c r="AJ1964" i="14"/>
  <c r="AK1960" i="14"/>
  <c r="AJ1960" i="14"/>
  <c r="AK1956" i="14"/>
  <c r="AJ1956" i="14"/>
  <c r="AK1952" i="14"/>
  <c r="AJ1952" i="14"/>
  <c r="AK1948" i="14"/>
  <c r="AJ1948" i="14"/>
  <c r="AK1944" i="14"/>
  <c r="AJ1944" i="14"/>
  <c r="AK1940" i="14"/>
  <c r="AJ1940" i="14"/>
  <c r="AK1936" i="14"/>
  <c r="AJ1936" i="14"/>
  <c r="AK1932" i="14"/>
  <c r="AJ1932" i="14"/>
  <c r="AK1928" i="14"/>
  <c r="AJ1928" i="14"/>
  <c r="AK1924" i="14"/>
  <c r="AJ1924" i="14"/>
  <c r="AK1920" i="14"/>
  <c r="AJ1920" i="14"/>
  <c r="AK1916" i="14"/>
  <c r="AJ1916" i="14"/>
  <c r="AK1912" i="14"/>
  <c r="AJ1912" i="14"/>
  <c r="AK1908" i="14"/>
  <c r="AJ1908" i="14"/>
  <c r="AK1904" i="14"/>
  <c r="AJ1904" i="14"/>
  <c r="AK1900" i="14"/>
  <c r="AJ1900" i="14"/>
  <c r="AK1896" i="14"/>
  <c r="AJ1896" i="14"/>
  <c r="AK1892" i="14"/>
  <c r="AJ1892" i="14"/>
  <c r="AK1888" i="14"/>
  <c r="AJ1888" i="14"/>
  <c r="AK1884" i="14"/>
  <c r="AJ1884" i="14"/>
  <c r="AK1880" i="14"/>
  <c r="AJ1880" i="14"/>
  <c r="AK1876" i="14"/>
  <c r="AJ1876" i="14"/>
  <c r="AK1872" i="14"/>
  <c r="AJ1872" i="14"/>
  <c r="AK1868" i="14"/>
  <c r="AJ1868" i="14"/>
  <c r="AK1864" i="14"/>
  <c r="AJ1864" i="14"/>
  <c r="AK1860" i="14"/>
  <c r="AJ1860" i="14"/>
  <c r="AK1856" i="14"/>
  <c r="AJ1856" i="14"/>
  <c r="AK1852" i="14"/>
  <c r="AJ1852" i="14"/>
  <c r="AK1848" i="14"/>
  <c r="AJ1848" i="14"/>
  <c r="AK1844" i="14"/>
  <c r="AJ1844" i="14"/>
  <c r="AK1840" i="14"/>
  <c r="AJ1840" i="14"/>
  <c r="AK1836" i="14"/>
  <c r="AJ1836" i="14"/>
  <c r="AK1832" i="14"/>
  <c r="AJ1832" i="14"/>
  <c r="AK1828" i="14"/>
  <c r="AJ1828" i="14"/>
  <c r="AK1824" i="14"/>
  <c r="AJ1824" i="14"/>
  <c r="AK1820" i="14"/>
  <c r="AJ1820" i="14"/>
  <c r="AK1816" i="14"/>
  <c r="AJ1816" i="14"/>
  <c r="AK1812" i="14"/>
  <c r="AJ1812" i="14"/>
  <c r="AK1808" i="14"/>
  <c r="AJ1808" i="14"/>
  <c r="AK1804" i="14"/>
  <c r="AJ1804" i="14"/>
  <c r="AK1800" i="14"/>
  <c r="AJ1800" i="14"/>
  <c r="AK1796" i="14"/>
  <c r="AJ1796" i="14"/>
  <c r="AK1792" i="14"/>
  <c r="AJ1792" i="14"/>
  <c r="AK1788" i="14"/>
  <c r="AJ1788" i="14"/>
  <c r="AK1784" i="14"/>
  <c r="AJ1784" i="14"/>
  <c r="AK1780" i="14"/>
  <c r="AJ1780" i="14"/>
  <c r="AK1776" i="14"/>
  <c r="AJ1776" i="14"/>
  <c r="AK1772" i="14"/>
  <c r="AJ1772" i="14"/>
  <c r="AK1768" i="14"/>
  <c r="AJ1768" i="14"/>
  <c r="AK1764" i="14"/>
  <c r="AJ1764" i="14"/>
  <c r="AK1760" i="14"/>
  <c r="AJ1760" i="14"/>
  <c r="AK1756" i="14"/>
  <c r="AJ1756" i="14"/>
  <c r="AK1752" i="14"/>
  <c r="AJ1752" i="14"/>
  <c r="AK1748" i="14"/>
  <c r="AJ1748" i="14"/>
  <c r="AK1744" i="14"/>
  <c r="AJ1744" i="14"/>
  <c r="AK1740" i="14"/>
  <c r="AJ1740" i="14"/>
  <c r="AK1736" i="14"/>
  <c r="AJ1736" i="14"/>
  <c r="AK1732" i="14"/>
  <c r="AJ1732" i="14"/>
  <c r="AK1728" i="14"/>
  <c r="AJ1728" i="14"/>
  <c r="AK1724" i="14"/>
  <c r="AJ1724" i="14"/>
  <c r="AK1720" i="14"/>
  <c r="AJ1720" i="14"/>
  <c r="AK1716" i="14"/>
  <c r="AJ1716" i="14"/>
  <c r="AK1712" i="14"/>
  <c r="AJ1712" i="14"/>
  <c r="AK1708" i="14"/>
  <c r="AJ1708" i="14"/>
  <c r="AK1704" i="14"/>
  <c r="AJ1704" i="14"/>
  <c r="AK1700" i="14"/>
  <c r="AJ1700" i="14"/>
  <c r="AK1696" i="14"/>
  <c r="AJ1696" i="14"/>
  <c r="AK1692" i="14"/>
  <c r="AJ1692" i="14"/>
  <c r="AK1688" i="14"/>
  <c r="AJ1688" i="14"/>
  <c r="AK1684" i="14"/>
  <c r="AJ1684" i="14"/>
  <c r="AK1680" i="14"/>
  <c r="AJ1680" i="14"/>
  <c r="AK1676" i="14"/>
  <c r="AJ1676" i="14"/>
  <c r="AK1672" i="14"/>
  <c r="AJ1672" i="14"/>
  <c r="AK1668" i="14"/>
  <c r="AJ1668" i="14"/>
  <c r="AK1664" i="14"/>
  <c r="AJ1664" i="14"/>
  <c r="AK1660" i="14"/>
  <c r="AJ1660" i="14"/>
  <c r="AK1656" i="14"/>
  <c r="AJ1656" i="14"/>
  <c r="AK1652" i="14"/>
  <c r="AJ1652" i="14"/>
  <c r="AK1648" i="14"/>
  <c r="AJ1648" i="14"/>
  <c r="AK1644" i="14"/>
  <c r="AJ1644" i="14"/>
  <c r="AK1640" i="14"/>
  <c r="AJ1640" i="14"/>
  <c r="AK1636" i="14"/>
  <c r="AJ1636" i="14"/>
  <c r="AK1632" i="14"/>
  <c r="AJ1632" i="14"/>
  <c r="AK1628" i="14"/>
  <c r="AJ1628" i="14"/>
  <c r="AK1624" i="14"/>
  <c r="AJ1624" i="14"/>
  <c r="AK1620" i="14"/>
  <c r="AJ1620" i="14"/>
  <c r="AK1616" i="14"/>
  <c r="AJ1616" i="14"/>
  <c r="AK1612" i="14"/>
  <c r="AJ1612" i="14"/>
  <c r="AK1608" i="14"/>
  <c r="AJ1608" i="14"/>
  <c r="AK1604" i="14"/>
  <c r="AJ1604" i="14"/>
  <c r="AK1600" i="14"/>
  <c r="AJ1600" i="14"/>
  <c r="AK1596" i="14"/>
  <c r="AJ1596" i="14"/>
  <c r="AK1592" i="14"/>
  <c r="AJ1592" i="14"/>
  <c r="AK1588" i="14"/>
  <c r="AJ1588" i="14"/>
  <c r="AK1584" i="14"/>
  <c r="AJ1584" i="14"/>
  <c r="AK1580" i="14"/>
  <c r="AJ1580" i="14"/>
  <c r="AK1576" i="14"/>
  <c r="AJ1576" i="14"/>
  <c r="AK1572" i="14"/>
  <c r="AJ1572" i="14"/>
  <c r="AK1568" i="14"/>
  <c r="AJ1568" i="14"/>
  <c r="AK1564" i="14"/>
  <c r="AJ1564" i="14"/>
  <c r="AK1560" i="14"/>
  <c r="AJ1560" i="14"/>
  <c r="AK1556" i="14"/>
  <c r="AJ1556" i="14"/>
  <c r="AK1552" i="14"/>
  <c r="AJ1552" i="14"/>
  <c r="AK1548" i="14"/>
  <c r="AJ1548" i="14"/>
  <c r="AK1544" i="14"/>
  <c r="AJ1544" i="14"/>
  <c r="AK1540" i="14"/>
  <c r="AJ1540" i="14"/>
  <c r="AK1536" i="14"/>
  <c r="AJ1536" i="14"/>
  <c r="AK1532" i="14"/>
  <c r="AJ1532" i="14"/>
  <c r="AK1528" i="14"/>
  <c r="AJ1528" i="14"/>
  <c r="AK1524" i="14"/>
  <c r="AJ1524" i="14"/>
  <c r="AK1520" i="14"/>
  <c r="AJ1520" i="14"/>
  <c r="AK1516" i="14"/>
  <c r="AJ1516" i="14"/>
  <c r="AK1512" i="14"/>
  <c r="AJ1512" i="14"/>
  <c r="AK1508" i="14"/>
  <c r="AJ1508" i="14"/>
  <c r="AK1504" i="14"/>
  <c r="AJ1504" i="14"/>
  <c r="AK1500" i="14"/>
  <c r="AJ1500" i="14"/>
  <c r="AK1496" i="14"/>
  <c r="AJ1496" i="14"/>
  <c r="AK1492" i="14"/>
  <c r="AJ1492" i="14"/>
  <c r="AK1488" i="14"/>
  <c r="AJ1488" i="14"/>
  <c r="AK1484" i="14"/>
  <c r="AJ1484" i="14"/>
  <c r="AK1480" i="14"/>
  <c r="AJ1480" i="14"/>
  <c r="AK1476" i="14"/>
  <c r="AJ1476" i="14"/>
  <c r="AK1472" i="14"/>
  <c r="AJ1472" i="14"/>
  <c r="AK1468" i="14"/>
  <c r="AJ1468" i="14"/>
  <c r="AK1464" i="14"/>
  <c r="AJ1464" i="14"/>
  <c r="AK1460" i="14"/>
  <c r="AJ1460" i="14"/>
  <c r="AK1456" i="14"/>
  <c r="AJ1456" i="14"/>
  <c r="AK1452" i="14"/>
  <c r="AJ1452" i="14"/>
  <c r="AK1448" i="14"/>
  <c r="AJ1448" i="14"/>
  <c r="AK1444" i="14"/>
  <c r="AJ1444" i="14"/>
  <c r="AK1440" i="14"/>
  <c r="AJ1440" i="14"/>
  <c r="AK1436" i="14"/>
  <c r="AJ1436" i="14"/>
  <c r="AK1432" i="14"/>
  <c r="AJ1432" i="14"/>
  <c r="AK1428" i="14"/>
  <c r="AJ1428" i="14"/>
  <c r="AK1424" i="14"/>
  <c r="AJ1424" i="14"/>
  <c r="AK1420" i="14"/>
  <c r="AJ1420" i="14"/>
  <c r="AK1416" i="14"/>
  <c r="AJ1416" i="14"/>
  <c r="AK1412" i="14"/>
  <c r="AJ1412" i="14"/>
  <c r="AK1408" i="14"/>
  <c r="AJ1408" i="14"/>
  <c r="AK1404" i="14"/>
  <c r="AJ1404" i="14"/>
  <c r="AK1400" i="14"/>
  <c r="AJ1400" i="14"/>
  <c r="AK1396" i="14"/>
  <c r="AJ1396" i="14"/>
  <c r="AK1392" i="14"/>
  <c r="AJ1392" i="14"/>
  <c r="AK1388" i="14"/>
  <c r="AJ1388" i="14"/>
  <c r="AK1384" i="14"/>
  <c r="AJ1384" i="14"/>
  <c r="AK1380" i="14"/>
  <c r="AJ1380" i="14"/>
  <c r="AK1376" i="14"/>
  <c r="AJ1376" i="14"/>
  <c r="AK1372" i="14"/>
  <c r="AJ1372" i="14"/>
  <c r="AK1368" i="14"/>
  <c r="AJ1368" i="14"/>
  <c r="AK1364" i="14"/>
  <c r="AJ1364" i="14"/>
  <c r="AK1360" i="14"/>
  <c r="AJ1360" i="14"/>
  <c r="AK1356" i="14"/>
  <c r="AJ1356" i="14"/>
  <c r="AK1352" i="14"/>
  <c r="AJ1352" i="14"/>
  <c r="AK1348" i="14"/>
  <c r="AJ1348" i="14"/>
  <c r="AK1344" i="14"/>
  <c r="AJ1344" i="14"/>
  <c r="AK1340" i="14"/>
  <c r="AJ1340" i="14"/>
  <c r="AK1336" i="14"/>
  <c r="AJ1336" i="14"/>
  <c r="AK1332" i="14"/>
  <c r="AJ1332" i="14"/>
  <c r="AK1328" i="14"/>
  <c r="AJ1328" i="14"/>
  <c r="AK1324" i="14"/>
  <c r="AJ1324" i="14"/>
  <c r="AK1320" i="14"/>
  <c r="AJ1320" i="14"/>
  <c r="AK1316" i="14"/>
  <c r="AJ1316" i="14"/>
  <c r="AK1312" i="14"/>
  <c r="AJ1312" i="14"/>
  <c r="AK1308" i="14"/>
  <c r="AJ1308" i="14"/>
  <c r="AK1304" i="14"/>
  <c r="AJ1304" i="14"/>
  <c r="AK1300" i="14"/>
  <c r="AJ1300" i="14"/>
  <c r="AK1296" i="14"/>
  <c r="AJ1296" i="14"/>
  <c r="AK1292" i="14"/>
  <c r="AJ1292" i="14"/>
  <c r="AK1288" i="14"/>
  <c r="AJ1288" i="14"/>
  <c r="AK1284" i="14"/>
  <c r="AJ1284" i="14"/>
  <c r="AK1280" i="14"/>
  <c r="AJ1280" i="14"/>
  <c r="AK1276" i="14"/>
  <c r="AJ1276" i="14"/>
  <c r="AK1272" i="14"/>
  <c r="AJ1272" i="14"/>
  <c r="AK1268" i="14"/>
  <c r="AJ1268" i="14"/>
  <c r="AK1264" i="14"/>
  <c r="AJ1264" i="14"/>
  <c r="AK1260" i="14"/>
  <c r="AJ1260" i="14"/>
  <c r="AK1256" i="14"/>
  <c r="AJ1256" i="14"/>
  <c r="AK1252" i="14"/>
  <c r="AJ1252" i="14"/>
  <c r="AK1248" i="14"/>
  <c r="AJ1248" i="14"/>
  <c r="AK1244" i="14"/>
  <c r="AJ1244" i="14"/>
  <c r="AK1240" i="14"/>
  <c r="AJ1240" i="14"/>
  <c r="AK1236" i="14"/>
  <c r="AJ1236" i="14"/>
  <c r="AK1232" i="14"/>
  <c r="AJ1232" i="14"/>
  <c r="AK1228" i="14"/>
  <c r="AJ1228" i="14"/>
  <c r="AK1224" i="14"/>
  <c r="AJ1224" i="14"/>
  <c r="AK1220" i="14"/>
  <c r="AJ1220" i="14"/>
  <c r="AK1216" i="14"/>
  <c r="AJ1216" i="14"/>
  <c r="AK1212" i="14"/>
  <c r="AJ1212" i="14"/>
  <c r="AK1208" i="14"/>
  <c r="AJ1208" i="14"/>
  <c r="AK1204" i="14"/>
  <c r="AJ1204" i="14"/>
  <c r="AK1200" i="14"/>
  <c r="AJ1200" i="14"/>
  <c r="AK1196" i="14"/>
  <c r="AJ1196" i="14"/>
  <c r="AK1192" i="14"/>
  <c r="AJ1192" i="14"/>
  <c r="AK1188" i="14"/>
  <c r="AJ1188" i="14"/>
  <c r="AK1184" i="14"/>
  <c r="AJ1184" i="14"/>
  <c r="AK1180" i="14"/>
  <c r="AJ1180" i="14"/>
  <c r="AK1176" i="14"/>
  <c r="AJ1176" i="14"/>
  <c r="AK1172" i="14"/>
  <c r="AJ1172" i="14"/>
  <c r="AK1168" i="14"/>
  <c r="AJ1168" i="14"/>
  <c r="AK1164" i="14"/>
  <c r="AJ1164" i="14"/>
  <c r="AK1160" i="14"/>
  <c r="AJ1160" i="14"/>
  <c r="AK1156" i="14"/>
  <c r="AJ1156" i="14"/>
  <c r="AK1152" i="14"/>
  <c r="AJ1152" i="14"/>
  <c r="AK1148" i="14"/>
  <c r="AJ1148" i="14"/>
  <c r="AK1144" i="14"/>
  <c r="AJ1144" i="14"/>
  <c r="AK1140" i="14"/>
  <c r="AJ1140" i="14"/>
  <c r="AK1136" i="14"/>
  <c r="AJ1136" i="14"/>
  <c r="AK1132" i="14"/>
  <c r="AJ1132" i="14"/>
  <c r="AK1128" i="14"/>
  <c r="AJ1128" i="14"/>
  <c r="AK1124" i="14"/>
  <c r="AJ1124" i="14"/>
  <c r="AK1120" i="14"/>
  <c r="AJ1120" i="14"/>
  <c r="AK1116" i="14"/>
  <c r="AJ1116" i="14"/>
  <c r="AK1112" i="14"/>
  <c r="AJ1112" i="14"/>
  <c r="AK1108" i="14"/>
  <c r="AJ1108" i="14"/>
  <c r="AK1104" i="14"/>
  <c r="AJ1104" i="14"/>
  <c r="AK1100" i="14"/>
  <c r="AJ1100" i="14"/>
  <c r="AK1096" i="14"/>
  <c r="AJ1096" i="14"/>
  <c r="AK1092" i="14"/>
  <c r="AJ1092" i="14"/>
  <c r="AK1088" i="14"/>
  <c r="AJ1088" i="14"/>
  <c r="AK1084" i="14"/>
  <c r="AJ1084" i="14"/>
  <c r="AK1080" i="14"/>
  <c r="AJ1080" i="14"/>
  <c r="AK1076" i="14"/>
  <c r="AJ1076" i="14"/>
  <c r="AK1072" i="14"/>
  <c r="AJ1072" i="14"/>
  <c r="AK1068" i="14"/>
  <c r="AJ1068" i="14"/>
  <c r="AK1064" i="14"/>
  <c r="AJ1064" i="14"/>
  <c r="AK1060" i="14"/>
  <c r="AJ1060" i="14"/>
  <c r="AK1056" i="14"/>
  <c r="AJ1056" i="14"/>
  <c r="AK1052" i="14"/>
  <c r="AJ1052" i="14"/>
  <c r="AK1048" i="14"/>
  <c r="AJ1048" i="14"/>
  <c r="AK1044" i="14"/>
  <c r="AJ1044" i="14"/>
  <c r="AK1040" i="14"/>
  <c r="AJ1040" i="14"/>
  <c r="AK1036" i="14"/>
  <c r="AJ1036" i="14"/>
  <c r="AK1032" i="14"/>
  <c r="AJ1032" i="14"/>
  <c r="AK1028" i="14"/>
  <c r="AJ1028" i="14"/>
  <c r="AK1024" i="14"/>
  <c r="AJ1024" i="14"/>
  <c r="AK1020" i="14"/>
  <c r="AJ1020" i="14"/>
  <c r="AK1016" i="14"/>
  <c r="AJ1016" i="14"/>
  <c r="AK1012" i="14"/>
  <c r="AJ1012" i="14"/>
  <c r="AK1008" i="14"/>
  <c r="AJ1008" i="14"/>
  <c r="AK1004" i="14"/>
  <c r="AJ1004" i="14"/>
  <c r="AK1000" i="14"/>
  <c r="AJ1000" i="14"/>
  <c r="AK996" i="14"/>
  <c r="AJ996" i="14"/>
  <c r="AK992" i="14"/>
  <c r="AJ992" i="14"/>
  <c r="AK988" i="14"/>
  <c r="AJ988" i="14"/>
  <c r="AK984" i="14"/>
  <c r="AJ984" i="14"/>
  <c r="AK980" i="14"/>
  <c r="AJ980" i="14"/>
  <c r="AK976" i="14"/>
  <c r="AJ976" i="14"/>
  <c r="AK972" i="14"/>
  <c r="AJ972" i="14"/>
  <c r="AK968" i="14"/>
  <c r="AJ968" i="14"/>
  <c r="AK964" i="14"/>
  <c r="AJ964" i="14"/>
  <c r="AK960" i="14"/>
  <c r="AJ960" i="14"/>
  <c r="AK956" i="14"/>
  <c r="AJ956" i="14"/>
  <c r="AK952" i="14"/>
  <c r="AJ952" i="14"/>
  <c r="AK948" i="14"/>
  <c r="AJ948" i="14"/>
  <c r="AK944" i="14"/>
  <c r="AJ944" i="14"/>
  <c r="AK940" i="14"/>
  <c r="AJ940" i="14"/>
  <c r="AK936" i="14"/>
  <c r="AJ936" i="14"/>
  <c r="AK932" i="14"/>
  <c r="AJ932" i="14"/>
  <c r="AK928" i="14"/>
  <c r="AJ928" i="14"/>
  <c r="AK924" i="14"/>
  <c r="AJ924" i="14"/>
  <c r="AK920" i="14"/>
  <c r="AJ920" i="14"/>
  <c r="AK916" i="14"/>
  <c r="AJ916" i="14"/>
  <c r="AK912" i="14"/>
  <c r="AJ912" i="14"/>
  <c r="AK908" i="14"/>
  <c r="AJ908" i="14"/>
  <c r="AK904" i="14"/>
  <c r="AJ904" i="14"/>
  <c r="AK900" i="14"/>
  <c r="AJ900" i="14"/>
  <c r="AK896" i="14"/>
  <c r="AJ896" i="14"/>
  <c r="AK892" i="14"/>
  <c r="AJ892" i="14"/>
  <c r="AK888" i="14"/>
  <c r="AJ888" i="14"/>
  <c r="AK884" i="14"/>
  <c r="AJ884" i="14"/>
  <c r="AK880" i="14"/>
  <c r="AJ880" i="14"/>
  <c r="AK876" i="14"/>
  <c r="AJ876" i="14"/>
  <c r="AK872" i="14"/>
  <c r="AJ872" i="14"/>
  <c r="AK868" i="14"/>
  <c r="AJ868" i="14"/>
  <c r="AK864" i="14"/>
  <c r="AJ864" i="14"/>
  <c r="AK860" i="14"/>
  <c r="AJ860" i="14"/>
  <c r="AK856" i="14"/>
  <c r="AJ856" i="14"/>
  <c r="AK852" i="14"/>
  <c r="AJ852" i="14"/>
  <c r="AK848" i="14"/>
  <c r="AJ848" i="14"/>
  <c r="AK844" i="14"/>
  <c r="AJ844" i="14"/>
  <c r="AK840" i="14"/>
  <c r="AJ840" i="14"/>
  <c r="AK836" i="14"/>
  <c r="AJ836" i="14"/>
  <c r="AK832" i="14"/>
  <c r="AJ832" i="14"/>
  <c r="AK828" i="14"/>
  <c r="AJ828" i="14"/>
  <c r="AK824" i="14"/>
  <c r="AJ824" i="14"/>
  <c r="AK820" i="14"/>
  <c r="AJ820" i="14"/>
  <c r="AK816" i="14"/>
  <c r="AJ816" i="14"/>
  <c r="AK812" i="14"/>
  <c r="AJ812" i="14"/>
  <c r="AK808" i="14"/>
  <c r="AJ808" i="14"/>
  <c r="AK804" i="14"/>
  <c r="AJ804" i="14"/>
  <c r="AK800" i="14"/>
  <c r="AJ800" i="14"/>
  <c r="AK796" i="14"/>
  <c r="AJ796" i="14"/>
  <c r="AK792" i="14"/>
  <c r="AJ792" i="14"/>
  <c r="AK788" i="14"/>
  <c r="AJ788" i="14"/>
  <c r="AK784" i="14"/>
  <c r="AJ784" i="14"/>
  <c r="AK780" i="14"/>
  <c r="AJ780" i="14"/>
  <c r="AK776" i="14"/>
  <c r="AJ776" i="14"/>
  <c r="AK772" i="14"/>
  <c r="AJ772" i="14"/>
  <c r="AK768" i="14"/>
  <c r="AJ768" i="14"/>
  <c r="AK764" i="14"/>
  <c r="AJ764" i="14"/>
  <c r="AK760" i="14"/>
  <c r="AJ760" i="14"/>
  <c r="AK756" i="14"/>
  <c r="AJ756" i="14"/>
  <c r="AK752" i="14"/>
  <c r="AJ752" i="14"/>
  <c r="AK748" i="14"/>
  <c r="AJ748" i="14"/>
  <c r="AK744" i="14"/>
  <c r="AJ744" i="14"/>
  <c r="AK740" i="14"/>
  <c r="AJ740" i="14"/>
  <c r="AK736" i="14"/>
  <c r="AJ736" i="14"/>
  <c r="AK732" i="14"/>
  <c r="AJ732" i="14"/>
  <c r="AK728" i="14"/>
  <c r="AJ728" i="14"/>
  <c r="AK724" i="14"/>
  <c r="AJ724" i="14"/>
  <c r="AK720" i="14"/>
  <c r="AJ720" i="14"/>
  <c r="AK716" i="14"/>
  <c r="AJ716" i="14"/>
  <c r="AK712" i="14"/>
  <c r="AJ712" i="14"/>
  <c r="AK708" i="14"/>
  <c r="AJ708" i="14"/>
  <c r="AK704" i="14"/>
  <c r="AJ704" i="14"/>
  <c r="AK700" i="14"/>
  <c r="AJ700" i="14"/>
  <c r="AK696" i="14"/>
  <c r="AJ696" i="14"/>
  <c r="AK692" i="14"/>
  <c r="AJ692" i="14"/>
  <c r="AK688" i="14"/>
  <c r="AJ688" i="14"/>
  <c r="AK684" i="14"/>
  <c r="AJ684" i="14"/>
  <c r="AK680" i="14"/>
  <c r="AJ680" i="14"/>
  <c r="AK676" i="14"/>
  <c r="AJ676" i="14"/>
  <c r="AK672" i="14"/>
  <c r="AJ672" i="14"/>
  <c r="AK668" i="14"/>
  <c r="AJ668" i="14"/>
  <c r="AK664" i="14"/>
  <c r="AJ664" i="14"/>
  <c r="AK660" i="14"/>
  <c r="AJ660" i="14"/>
  <c r="AK656" i="14"/>
  <c r="AJ656" i="14"/>
  <c r="AK652" i="14"/>
  <c r="AJ652" i="14"/>
  <c r="AK648" i="14"/>
  <c r="AJ648" i="14"/>
  <c r="AK644" i="14"/>
  <c r="AJ644" i="14"/>
  <c r="AK640" i="14"/>
  <c r="AJ640" i="14"/>
  <c r="AK636" i="14"/>
  <c r="AJ636" i="14"/>
  <c r="AK632" i="14"/>
  <c r="AJ632" i="14"/>
  <c r="AK628" i="14"/>
  <c r="AJ628" i="14"/>
  <c r="AK624" i="14"/>
  <c r="AJ624" i="14"/>
  <c r="AK620" i="14"/>
  <c r="AJ620" i="14"/>
  <c r="AK616" i="14"/>
  <c r="AJ616" i="14"/>
  <c r="AK612" i="14"/>
  <c r="AJ612" i="14"/>
  <c r="AK608" i="14"/>
  <c r="AJ608" i="14"/>
  <c r="AK604" i="14"/>
  <c r="AJ604" i="14"/>
  <c r="AK600" i="14"/>
  <c r="AJ600" i="14"/>
  <c r="AK596" i="14"/>
  <c r="AJ596" i="14"/>
  <c r="AK592" i="14"/>
  <c r="AJ592" i="14"/>
  <c r="AK588" i="14"/>
  <c r="AJ588" i="14"/>
  <c r="AK584" i="14"/>
  <c r="AJ584" i="14"/>
  <c r="AK580" i="14"/>
  <c r="AJ580" i="14"/>
  <c r="AK576" i="14"/>
  <c r="AJ576" i="14"/>
  <c r="AK572" i="14"/>
  <c r="AJ572" i="14"/>
  <c r="AK568" i="14"/>
  <c r="AJ568" i="14"/>
  <c r="AK564" i="14"/>
  <c r="AJ564" i="14"/>
  <c r="AK560" i="14"/>
  <c r="AJ560" i="14"/>
  <c r="AK556" i="14"/>
  <c r="AJ556" i="14"/>
  <c r="AK552" i="14"/>
  <c r="AJ552" i="14"/>
  <c r="AK548" i="14"/>
  <c r="AJ548" i="14"/>
  <c r="AK544" i="14"/>
  <c r="AJ544" i="14"/>
  <c r="AK540" i="14"/>
  <c r="AJ540" i="14"/>
  <c r="AK536" i="14"/>
  <c r="AJ536" i="14"/>
  <c r="AK532" i="14"/>
  <c r="AJ532" i="14"/>
  <c r="AK528" i="14"/>
  <c r="AJ528" i="14"/>
  <c r="AK524" i="14"/>
  <c r="AJ524" i="14"/>
  <c r="AK520" i="14"/>
  <c r="AJ520" i="14"/>
  <c r="AK516" i="14"/>
  <c r="AJ516" i="14"/>
  <c r="AK512" i="14"/>
  <c r="AJ512" i="14"/>
  <c r="AK508" i="14"/>
  <c r="AJ508" i="14"/>
  <c r="AK504" i="14"/>
  <c r="AJ504" i="14"/>
  <c r="AK500" i="14"/>
  <c r="AJ500" i="14"/>
  <c r="AK496" i="14"/>
  <c r="AJ496" i="14"/>
  <c r="AK492" i="14"/>
  <c r="AJ492" i="14"/>
  <c r="AK488" i="14"/>
  <c r="AJ488" i="14"/>
  <c r="AK484" i="14"/>
  <c r="AJ484" i="14"/>
  <c r="AK480" i="14"/>
  <c r="AJ480" i="14"/>
  <c r="AK476" i="14"/>
  <c r="AJ476" i="14"/>
  <c r="AK472" i="14"/>
  <c r="AJ472" i="14"/>
  <c r="AK468" i="14"/>
  <c r="AJ468" i="14"/>
  <c r="AK464" i="14"/>
  <c r="AJ464" i="14"/>
  <c r="AK460" i="14"/>
  <c r="AJ460" i="14"/>
  <c r="AK456" i="14"/>
  <c r="AJ456" i="14"/>
  <c r="AK452" i="14"/>
  <c r="AJ452" i="14"/>
  <c r="AK448" i="14"/>
  <c r="AJ448" i="14"/>
  <c r="AK444" i="14"/>
  <c r="AJ444" i="14"/>
  <c r="AK440" i="14"/>
  <c r="AJ440" i="14"/>
  <c r="AK436" i="14"/>
  <c r="AJ436" i="14"/>
  <c r="AK432" i="14"/>
  <c r="AJ432" i="14"/>
  <c r="AK428" i="14"/>
  <c r="AJ428" i="14"/>
  <c r="AK424" i="14"/>
  <c r="AJ424" i="14"/>
  <c r="AK420" i="14"/>
  <c r="AJ420" i="14"/>
  <c r="AK416" i="14"/>
  <c r="AJ416" i="14"/>
  <c r="AK412" i="14"/>
  <c r="AJ412" i="14"/>
  <c r="AK408" i="14"/>
  <c r="AJ408" i="14"/>
  <c r="AK404" i="14"/>
  <c r="AJ404" i="14"/>
  <c r="AK400" i="14"/>
  <c r="AJ400" i="14"/>
  <c r="AK396" i="14"/>
  <c r="AJ396" i="14"/>
  <c r="AK392" i="14"/>
  <c r="AJ392" i="14"/>
  <c r="AK388" i="14"/>
  <c r="AJ388" i="14"/>
  <c r="AK384" i="14"/>
  <c r="AJ384" i="14"/>
  <c r="AK380" i="14"/>
  <c r="AJ380" i="14"/>
  <c r="AK376" i="14"/>
  <c r="AJ376" i="14"/>
  <c r="AK372" i="14"/>
  <c r="AJ372" i="14"/>
  <c r="AK368" i="14"/>
  <c r="AJ368" i="14"/>
  <c r="AK364" i="14"/>
  <c r="AJ364" i="14"/>
  <c r="AK360" i="14"/>
  <c r="AJ360" i="14"/>
  <c r="AK356" i="14"/>
  <c r="AJ356" i="14"/>
  <c r="AK352" i="14"/>
  <c r="AJ352" i="14"/>
  <c r="AK348" i="14"/>
  <c r="AJ348" i="14"/>
  <c r="AK344" i="14"/>
  <c r="AJ344" i="14"/>
  <c r="AK340" i="14"/>
  <c r="AJ340" i="14"/>
  <c r="AK336" i="14"/>
  <c r="AJ336" i="14"/>
  <c r="AK332" i="14"/>
  <c r="AJ332" i="14"/>
  <c r="AK328" i="14"/>
  <c r="AJ328" i="14"/>
  <c r="AK324" i="14"/>
  <c r="AJ324" i="14"/>
  <c r="AK320" i="14"/>
  <c r="AJ320" i="14"/>
  <c r="AK316" i="14"/>
  <c r="AJ316" i="14"/>
  <c r="AK312" i="14"/>
  <c r="AJ312" i="14"/>
  <c r="AK308" i="14"/>
  <c r="AJ308" i="14"/>
  <c r="AK304" i="14"/>
  <c r="AJ304" i="14"/>
  <c r="AK300" i="14"/>
  <c r="AJ300" i="14"/>
  <c r="AK296" i="14"/>
  <c r="AJ296" i="14"/>
  <c r="AK292" i="14"/>
  <c r="AJ292" i="14"/>
  <c r="AK288" i="14"/>
  <c r="AJ288" i="14"/>
  <c r="AK284" i="14"/>
  <c r="AJ284" i="14"/>
  <c r="AK280" i="14"/>
  <c r="AJ280" i="14"/>
  <c r="AK276" i="14"/>
  <c r="AJ276" i="14"/>
  <c r="AK272" i="14"/>
  <c r="AJ272" i="14"/>
  <c r="AK268" i="14"/>
  <c r="AJ268" i="14"/>
  <c r="AK264" i="14"/>
  <c r="AJ264" i="14"/>
  <c r="AK260" i="14"/>
  <c r="AJ260" i="14"/>
  <c r="AK256" i="14"/>
  <c r="AJ256" i="14"/>
  <c r="AK252" i="14"/>
  <c r="AJ252" i="14"/>
  <c r="AK248" i="14"/>
  <c r="AJ248" i="14"/>
  <c r="AK244" i="14"/>
  <c r="AJ244" i="14"/>
  <c r="AK240" i="14"/>
  <c r="AJ240" i="14"/>
  <c r="AK236" i="14"/>
  <c r="AJ236" i="14"/>
  <c r="AK232" i="14"/>
  <c r="AJ232" i="14"/>
  <c r="AK228" i="14"/>
  <c r="AJ228" i="14"/>
  <c r="AK224" i="14"/>
  <c r="AJ224" i="14"/>
  <c r="AK220" i="14"/>
  <c r="AJ220" i="14"/>
  <c r="AK216" i="14"/>
  <c r="AJ216" i="14"/>
  <c r="AK212" i="14"/>
  <c r="AJ212" i="14"/>
  <c r="AK208" i="14"/>
  <c r="AJ208" i="14"/>
  <c r="AK204" i="14"/>
  <c r="AJ204" i="14"/>
  <c r="AK200" i="14"/>
  <c r="AJ200" i="14"/>
  <c r="AK196" i="14"/>
  <c r="AJ196" i="14"/>
  <c r="AK192" i="14"/>
  <c r="AJ192" i="14"/>
  <c r="AK188" i="14"/>
  <c r="AJ188" i="14"/>
  <c r="AK184" i="14"/>
  <c r="AJ184" i="14"/>
  <c r="AK180" i="14"/>
  <c r="AJ180" i="14"/>
  <c r="AK176" i="14"/>
  <c r="AJ176" i="14"/>
  <c r="AK172" i="14"/>
  <c r="AJ172" i="14"/>
  <c r="AK168" i="14"/>
  <c r="AJ168" i="14"/>
  <c r="AK164" i="14"/>
  <c r="AJ164" i="14"/>
  <c r="AK160" i="14"/>
  <c r="AJ160" i="14"/>
  <c r="AK156" i="14"/>
  <c r="AJ156" i="14"/>
  <c r="AK152" i="14"/>
  <c r="AJ152" i="14"/>
  <c r="AK148" i="14"/>
  <c r="AJ148" i="14"/>
  <c r="AK144" i="14"/>
  <c r="AJ144" i="14"/>
  <c r="AK140" i="14"/>
  <c r="AJ140" i="14"/>
  <c r="AK136" i="14"/>
  <c r="AJ136" i="14"/>
  <c r="AK132" i="14"/>
  <c r="AJ132" i="14"/>
  <c r="AK128" i="14"/>
  <c r="AJ128" i="14"/>
  <c r="AK124" i="14"/>
  <c r="AJ124" i="14"/>
  <c r="AK120" i="14"/>
  <c r="AJ120" i="14"/>
  <c r="AK116" i="14"/>
  <c r="AJ116" i="14"/>
  <c r="AK112" i="14"/>
  <c r="AJ112" i="14"/>
  <c r="AK108" i="14"/>
  <c r="AJ108" i="14"/>
  <c r="AK104" i="14"/>
  <c r="AJ104" i="14"/>
  <c r="AK100" i="14"/>
  <c r="AJ100" i="14"/>
  <c r="AK96" i="14"/>
  <c r="AJ96" i="14"/>
  <c r="AK92" i="14"/>
  <c r="AJ92" i="14"/>
  <c r="AK88" i="14"/>
  <c r="I300" i="14" s="1"/>
  <c r="AJ88" i="14"/>
  <c r="AK84" i="14"/>
  <c r="AJ84" i="14"/>
  <c r="AK80" i="14"/>
  <c r="I248" i="14" s="1"/>
  <c r="AJ80" i="14"/>
  <c r="AK76" i="14"/>
  <c r="AJ76" i="14"/>
  <c r="AK72" i="14"/>
  <c r="I13" i="14" s="1"/>
  <c r="AJ72" i="14"/>
  <c r="AK68" i="14"/>
  <c r="AJ68" i="14"/>
  <c r="AK64" i="14"/>
  <c r="AJ64" i="14"/>
  <c r="AK60" i="14"/>
  <c r="AJ60" i="14"/>
  <c r="AK56" i="14"/>
  <c r="AJ56" i="14"/>
  <c r="AK52" i="14"/>
  <c r="AJ52" i="14"/>
  <c r="AK48" i="14"/>
  <c r="AJ48" i="14"/>
  <c r="AK44" i="14"/>
  <c r="AJ44" i="14"/>
  <c r="AK40" i="14"/>
  <c r="AJ40" i="14"/>
  <c r="AK36" i="14"/>
  <c r="AJ36" i="14"/>
  <c r="AK32" i="14"/>
  <c r="AJ32" i="14"/>
  <c r="AK28" i="14"/>
  <c r="AJ28" i="14"/>
  <c r="AK24" i="14"/>
  <c r="AJ24" i="14"/>
  <c r="AK20" i="14"/>
  <c r="AJ20" i="14"/>
  <c r="AK16" i="14"/>
  <c r="AJ16" i="14"/>
  <c r="AK12" i="14"/>
  <c r="AJ12" i="14"/>
  <c r="AK8" i="14"/>
  <c r="AJ8" i="14"/>
  <c r="AK5773" i="14"/>
  <c r="AJ5773" i="14"/>
  <c r="AK5761" i="14"/>
  <c r="AJ5761" i="14"/>
  <c r="AK5749" i="14"/>
  <c r="AJ5749" i="14"/>
  <c r="AK5737" i="14"/>
  <c r="AJ5737" i="14"/>
  <c r="AK5721" i="14"/>
  <c r="AJ5721" i="14"/>
  <c r="AK5709" i="14"/>
  <c r="AJ5709" i="14"/>
  <c r="AK5693" i="14"/>
  <c r="AJ5693" i="14"/>
  <c r="AK5685" i="14"/>
  <c r="AJ5685" i="14"/>
  <c r="AK5665" i="14"/>
  <c r="AJ5665" i="14"/>
  <c r="AK5657" i="14"/>
  <c r="AJ5657" i="14"/>
  <c r="AK5645" i="14"/>
  <c r="AJ5645" i="14"/>
  <c r="AK5629" i="14"/>
  <c r="AJ5629" i="14"/>
  <c r="AK5613" i="14"/>
  <c r="AJ5613" i="14"/>
  <c r="AK5601" i="14"/>
  <c r="AJ5601" i="14"/>
  <c r="AK5589" i="14"/>
  <c r="AJ5589" i="14"/>
  <c r="AK5569" i="14"/>
  <c r="AJ5569" i="14"/>
  <c r="AK5561" i="14"/>
  <c r="AJ5561" i="14"/>
  <c r="AK5541" i="14"/>
  <c r="AJ5541" i="14"/>
  <c r="AJ5529" i="14"/>
  <c r="AK5529" i="14"/>
  <c r="AK5513" i="14"/>
  <c r="AJ5513" i="14"/>
  <c r="AK5501" i="14"/>
  <c r="AJ5501" i="14"/>
  <c r="AK5489" i="14"/>
  <c r="AJ5489" i="14"/>
  <c r="AK5473" i="14"/>
  <c r="AJ5473" i="14"/>
  <c r="AK5461" i="14"/>
  <c r="AJ5461" i="14"/>
  <c r="AK5453" i="14"/>
  <c r="AJ5453" i="14"/>
  <c r="AK5437" i="14"/>
  <c r="AJ5437" i="14"/>
  <c r="AK5421" i="14"/>
  <c r="AJ5421" i="14"/>
  <c r="AK5405" i="14"/>
  <c r="AJ5405" i="14"/>
  <c r="AK5389" i="14"/>
  <c r="AJ5389" i="14"/>
  <c r="AK5377" i="14"/>
  <c r="AJ5377" i="14"/>
  <c r="AK5369" i="14"/>
  <c r="AJ5369" i="14"/>
  <c r="AK5349" i="14"/>
  <c r="AJ5349" i="14"/>
  <c r="AK5337" i="14"/>
  <c r="AJ5337" i="14"/>
  <c r="AK5325" i="14"/>
  <c r="AJ5325" i="14"/>
  <c r="AK5309" i="14"/>
  <c r="AJ5309" i="14"/>
  <c r="AK5297" i="14"/>
  <c r="AJ5297" i="14"/>
  <c r="AK5281" i="14"/>
  <c r="AJ5281" i="14"/>
  <c r="AK5269" i="14"/>
  <c r="AJ5269" i="14"/>
  <c r="AK5253" i="14"/>
  <c r="AJ5253" i="14"/>
  <c r="AK5241" i="14"/>
  <c r="AJ5241" i="14"/>
  <c r="AK5221" i="14"/>
  <c r="AJ5221" i="14"/>
  <c r="AK5205" i="14"/>
  <c r="AJ5205" i="14"/>
  <c r="AK5113" i="14"/>
  <c r="AJ5113" i="14"/>
  <c r="AK4465" i="14"/>
  <c r="AJ4465" i="14"/>
  <c r="AK4457" i="14"/>
  <c r="AJ4457" i="14"/>
  <c r="AK4453" i="14"/>
  <c r="AJ4453" i="14"/>
  <c r="AK4441" i="14"/>
  <c r="AJ4441" i="14"/>
  <c r="AK4433" i="14"/>
  <c r="AJ4433" i="14"/>
  <c r="AK4425" i="14"/>
  <c r="AJ4425" i="14"/>
  <c r="AK4417" i="14"/>
  <c r="AJ4417" i="14"/>
  <c r="AK4409" i="14"/>
  <c r="AJ4409" i="14"/>
  <c r="AK4405" i="14"/>
  <c r="AJ4405" i="14"/>
  <c r="AK4401" i="14"/>
  <c r="AJ4401" i="14"/>
  <c r="AK4397" i="14"/>
  <c r="AJ4397" i="14"/>
  <c r="AK4389" i="14"/>
  <c r="AJ4389" i="14"/>
  <c r="AK4385" i="14"/>
  <c r="AJ4385" i="14"/>
  <c r="AK4381" i="14"/>
  <c r="AJ4381" i="14"/>
  <c r="AK4377" i="14"/>
  <c r="AJ4377" i="14"/>
  <c r="AK4373" i="14"/>
  <c r="AJ4373" i="14"/>
  <c r="AK4369" i="14"/>
  <c r="AJ4369" i="14"/>
  <c r="AK4365" i="14"/>
  <c r="AJ4365" i="14"/>
  <c r="AK4361" i="14"/>
  <c r="AJ4361" i="14"/>
  <c r="AK4357" i="14"/>
  <c r="AJ4357" i="14"/>
  <c r="AK4353" i="14"/>
  <c r="AJ4353" i="14"/>
  <c r="AK4349" i="14"/>
  <c r="AJ4349" i="14"/>
  <c r="AK4345" i="14"/>
  <c r="AJ4345" i="14"/>
  <c r="AK4341" i="14"/>
  <c r="AJ4341" i="14"/>
  <c r="AK4337" i="14"/>
  <c r="AJ4337" i="14"/>
  <c r="AK4333" i="14"/>
  <c r="AJ4333" i="14"/>
  <c r="AK4329" i="14"/>
  <c r="AJ4329" i="14"/>
  <c r="AK4325" i="14"/>
  <c r="AJ4325" i="14"/>
  <c r="AK4321" i="14"/>
  <c r="AJ4321" i="14"/>
  <c r="AK4317" i="14"/>
  <c r="AJ4317" i="14"/>
  <c r="AK4313" i="14"/>
  <c r="AJ4313" i="14"/>
  <c r="AK4309" i="14"/>
  <c r="AJ4309" i="14"/>
  <c r="AK4305" i="14"/>
  <c r="AJ4305" i="14"/>
  <c r="AK4301" i="14"/>
  <c r="AJ4301" i="14"/>
  <c r="AK4293" i="14"/>
  <c r="AJ4293" i="14"/>
  <c r="AK4281" i="14"/>
  <c r="AJ4281" i="14"/>
  <c r="AK4273" i="14"/>
  <c r="AJ4273" i="14"/>
  <c r="AK4261" i="14"/>
  <c r="AJ4261" i="14"/>
  <c r="AK4253" i="14"/>
  <c r="AJ4253" i="14"/>
  <c r="AK4245" i="14"/>
  <c r="AJ4245" i="14"/>
  <c r="AK4237" i="14"/>
  <c r="AJ4237" i="14"/>
  <c r="AK4229" i="14"/>
  <c r="AJ4229" i="14"/>
  <c r="AK4221" i="14"/>
  <c r="AJ4221" i="14"/>
  <c r="AK4209" i="14"/>
  <c r="AJ4209" i="14"/>
  <c r="AK4201" i="14"/>
  <c r="AJ4201" i="14"/>
  <c r="AK4189" i="14"/>
  <c r="AJ4189" i="14"/>
  <c r="AK4181" i="14"/>
  <c r="AJ4181" i="14"/>
  <c r="AK4173" i="14"/>
  <c r="AJ4173" i="14"/>
  <c r="AK4161" i="14"/>
  <c r="AJ4161" i="14"/>
  <c r="AK4153" i="14"/>
  <c r="AJ4153" i="14"/>
  <c r="AK4145" i="14"/>
  <c r="AJ4145" i="14"/>
  <c r="AK4133" i="14"/>
  <c r="AJ4133" i="14"/>
  <c r="AK4125" i="14"/>
  <c r="AJ4125" i="14"/>
  <c r="AK4113" i="14"/>
  <c r="AJ4113" i="14"/>
  <c r="AK4105" i="14"/>
  <c r="AJ4105" i="14"/>
  <c r="AK4093" i="14"/>
  <c r="AJ4093" i="14"/>
  <c r="AK4081" i="14"/>
  <c r="AJ4081" i="14"/>
  <c r="AK4049" i="14"/>
  <c r="AJ4049" i="14"/>
  <c r="AK3677" i="14"/>
  <c r="AJ3677" i="14"/>
  <c r="AK2" i="14"/>
  <c r="AJ2" i="14"/>
  <c r="AK5779" i="14"/>
  <c r="AJ5779" i="14"/>
  <c r="AK5775" i="14"/>
  <c r="AJ5775" i="14"/>
  <c r="AK5771" i="14"/>
  <c r="AJ5771" i="14"/>
  <c r="AK5767" i="14"/>
  <c r="AJ5767" i="14"/>
  <c r="AK5763" i="14"/>
  <c r="AJ5763" i="14"/>
  <c r="AK5759" i="14"/>
  <c r="AJ5759" i="14"/>
  <c r="AK5755" i="14"/>
  <c r="AJ5755" i="14"/>
  <c r="AK5751" i="14"/>
  <c r="AJ5751" i="14"/>
  <c r="AK5747" i="14"/>
  <c r="AJ5747" i="14"/>
  <c r="AK5743" i="14"/>
  <c r="AJ5743" i="14"/>
  <c r="AK5739" i="14"/>
  <c r="AJ5739" i="14"/>
  <c r="AK5735" i="14"/>
  <c r="AJ5735" i="14"/>
  <c r="AK5731" i="14"/>
  <c r="AJ5731" i="14"/>
  <c r="AK5727" i="14"/>
  <c r="AJ5727" i="14"/>
  <c r="AK5723" i="14"/>
  <c r="AJ5723" i="14"/>
  <c r="AK5719" i="14"/>
  <c r="AJ5719" i="14"/>
  <c r="AK5715" i="14"/>
  <c r="AJ5715" i="14"/>
  <c r="AK5711" i="14"/>
  <c r="AJ5711" i="14"/>
  <c r="AK5707" i="14"/>
  <c r="AJ5707" i="14"/>
  <c r="AK5703" i="14"/>
  <c r="AJ5703" i="14"/>
  <c r="AK5699" i="14"/>
  <c r="AJ5699" i="14"/>
  <c r="AK5695" i="14"/>
  <c r="AJ5695" i="14"/>
  <c r="AK5691" i="14"/>
  <c r="AJ5691" i="14"/>
  <c r="AK5687" i="14"/>
  <c r="AJ5687" i="14"/>
  <c r="AK5683" i="14"/>
  <c r="AJ5683" i="14"/>
  <c r="AK5679" i="14"/>
  <c r="AJ5679" i="14"/>
  <c r="AK5675" i="14"/>
  <c r="AJ5675" i="14"/>
  <c r="AK5671" i="14"/>
  <c r="AJ5671" i="14"/>
  <c r="AK5667" i="14"/>
  <c r="AJ5667" i="14"/>
  <c r="AK5663" i="14"/>
  <c r="AJ5663" i="14"/>
  <c r="AK5659" i="14"/>
  <c r="AJ5659" i="14"/>
  <c r="AK5655" i="14"/>
  <c r="AJ5655" i="14"/>
  <c r="AK5651" i="14"/>
  <c r="AJ5651" i="14"/>
  <c r="AK5647" i="14"/>
  <c r="AJ5647" i="14"/>
  <c r="AK5643" i="14"/>
  <c r="AJ5643" i="14"/>
  <c r="AK5639" i="14"/>
  <c r="AJ5639" i="14"/>
  <c r="AK5635" i="14"/>
  <c r="AJ5635" i="14"/>
  <c r="AK5631" i="14"/>
  <c r="AJ5631" i="14"/>
  <c r="AK5627" i="14"/>
  <c r="AJ5627" i="14"/>
  <c r="AK5623" i="14"/>
  <c r="AJ5623" i="14"/>
  <c r="AK5619" i="14"/>
  <c r="AJ5619" i="14"/>
  <c r="AK5615" i="14"/>
  <c r="AJ5615" i="14"/>
  <c r="AK5611" i="14"/>
  <c r="AJ5611" i="14"/>
  <c r="AK5607" i="14"/>
  <c r="AJ5607" i="14"/>
  <c r="AK5603" i="14"/>
  <c r="AJ5603" i="14"/>
  <c r="AK5599" i="14"/>
  <c r="AJ5599" i="14"/>
  <c r="AK5595" i="14"/>
  <c r="AJ5595" i="14"/>
  <c r="AK5591" i="14"/>
  <c r="AJ5591" i="14"/>
  <c r="AK5587" i="14"/>
  <c r="AJ5587" i="14"/>
  <c r="AK5583" i="14"/>
  <c r="AJ5583" i="14"/>
  <c r="AK5579" i="14"/>
  <c r="AJ5579" i="14"/>
  <c r="AK5575" i="14"/>
  <c r="AJ5575" i="14"/>
  <c r="AK5571" i="14"/>
  <c r="AJ5571" i="14"/>
  <c r="AK5567" i="14"/>
  <c r="AJ5567" i="14"/>
  <c r="AK5563" i="14"/>
  <c r="AJ5563" i="14"/>
  <c r="AK5559" i="14"/>
  <c r="AJ5559" i="14"/>
  <c r="AK5555" i="14"/>
  <c r="AJ5555" i="14"/>
  <c r="AK5551" i="14"/>
  <c r="AJ5551" i="14"/>
  <c r="AK5547" i="14"/>
  <c r="AJ5547" i="14"/>
  <c r="AK5543" i="14"/>
  <c r="AJ5543" i="14"/>
  <c r="AK5539" i="14"/>
  <c r="AJ5539" i="14"/>
  <c r="AK5535" i="14"/>
  <c r="AJ5535" i="14"/>
  <c r="AK5531" i="14"/>
  <c r="AJ5531" i="14"/>
  <c r="AK5527" i="14"/>
  <c r="AJ5527" i="14"/>
  <c r="AK5523" i="14"/>
  <c r="AJ5523" i="14"/>
  <c r="AK5519" i="14"/>
  <c r="AJ5519" i="14"/>
  <c r="AK5515" i="14"/>
  <c r="AJ5515" i="14"/>
  <c r="AK5511" i="14"/>
  <c r="AJ5511" i="14"/>
  <c r="AK5507" i="14"/>
  <c r="AJ5507" i="14"/>
  <c r="AK5503" i="14"/>
  <c r="AJ5503" i="14"/>
  <c r="AK5499" i="14"/>
  <c r="AJ5499" i="14"/>
  <c r="AK5495" i="14"/>
  <c r="AJ5495" i="14"/>
  <c r="AK5491" i="14"/>
  <c r="AJ5491" i="14"/>
  <c r="AK5487" i="14"/>
  <c r="AJ5487" i="14"/>
  <c r="AK5483" i="14"/>
  <c r="AJ5483" i="14"/>
  <c r="AK5479" i="14"/>
  <c r="AJ5479" i="14"/>
  <c r="AK5475" i="14"/>
  <c r="AJ5475" i="14"/>
  <c r="AK5471" i="14"/>
  <c r="AJ5471" i="14"/>
  <c r="AK5467" i="14"/>
  <c r="AJ5467" i="14"/>
  <c r="AK5463" i="14"/>
  <c r="AJ5463" i="14"/>
  <c r="AK5459" i="14"/>
  <c r="AJ5459" i="14"/>
  <c r="AK5455" i="14"/>
  <c r="AJ5455" i="14"/>
  <c r="AK5451" i="14"/>
  <c r="AJ5451" i="14"/>
  <c r="AK5447" i="14"/>
  <c r="AJ5447" i="14"/>
  <c r="AK5443" i="14"/>
  <c r="AJ5443" i="14"/>
  <c r="AK5439" i="14"/>
  <c r="AJ5439" i="14"/>
  <c r="AK5435" i="14"/>
  <c r="AJ5435" i="14"/>
  <c r="AK5431" i="14"/>
  <c r="AJ5431" i="14"/>
  <c r="AK5427" i="14"/>
  <c r="AJ5427" i="14"/>
  <c r="AK5423" i="14"/>
  <c r="AJ5423" i="14"/>
  <c r="AK5419" i="14"/>
  <c r="AJ5419" i="14"/>
  <c r="AK5415" i="14"/>
  <c r="AJ5415" i="14"/>
  <c r="AK5411" i="14"/>
  <c r="AJ5411" i="14"/>
  <c r="AK5407" i="14"/>
  <c r="AJ5407" i="14"/>
  <c r="AK5403" i="14"/>
  <c r="AJ5403" i="14"/>
  <c r="AK5399" i="14"/>
  <c r="AJ5399" i="14"/>
  <c r="AK5395" i="14"/>
  <c r="AJ5395" i="14"/>
  <c r="AK5391" i="14"/>
  <c r="AJ5391" i="14"/>
  <c r="AK5387" i="14"/>
  <c r="AJ5387" i="14"/>
  <c r="AK5383" i="14"/>
  <c r="AJ5383" i="14"/>
  <c r="AK5379" i="14"/>
  <c r="AJ5379" i="14"/>
  <c r="AK5375" i="14"/>
  <c r="AJ5375" i="14"/>
  <c r="AK5371" i="14"/>
  <c r="AJ5371" i="14"/>
  <c r="AK5367" i="14"/>
  <c r="AJ5367" i="14"/>
  <c r="AK5363" i="14"/>
  <c r="AJ5363" i="14"/>
  <c r="AK5359" i="14"/>
  <c r="AJ5359" i="14"/>
  <c r="AK5355" i="14"/>
  <c r="AJ5355" i="14"/>
  <c r="AK5351" i="14"/>
  <c r="AJ5351" i="14"/>
  <c r="AK5347" i="14"/>
  <c r="AJ5347" i="14"/>
  <c r="AK5343" i="14"/>
  <c r="AJ5343" i="14"/>
  <c r="AK5339" i="14"/>
  <c r="AJ5339" i="14"/>
  <c r="AK5335" i="14"/>
  <c r="AJ5335" i="14"/>
  <c r="AK5331" i="14"/>
  <c r="AJ5331" i="14"/>
  <c r="AK5327" i="14"/>
  <c r="AJ5327" i="14"/>
  <c r="AK5323" i="14"/>
  <c r="AJ5323" i="14"/>
  <c r="AK5319" i="14"/>
  <c r="AJ5319" i="14"/>
  <c r="AK5315" i="14"/>
  <c r="AJ5315" i="14"/>
  <c r="AK5311" i="14"/>
  <c r="AJ5311" i="14"/>
  <c r="AK5307" i="14"/>
  <c r="AJ5307" i="14"/>
  <c r="AK5303" i="14"/>
  <c r="AJ5303" i="14"/>
  <c r="AK5299" i="14"/>
  <c r="AJ5299" i="14"/>
  <c r="AK5295" i="14"/>
  <c r="AJ5295" i="14"/>
  <c r="AK5291" i="14"/>
  <c r="AJ5291" i="14"/>
  <c r="AK5287" i="14"/>
  <c r="AJ5287" i="14"/>
  <c r="AK5283" i="14"/>
  <c r="AJ5283" i="14"/>
  <c r="AK5279" i="14"/>
  <c r="AJ5279" i="14"/>
  <c r="AK5275" i="14"/>
  <c r="AJ5275" i="14"/>
  <c r="AK5271" i="14"/>
  <c r="AJ5271" i="14"/>
  <c r="AK5267" i="14"/>
  <c r="AJ5267" i="14"/>
  <c r="AK5263" i="14"/>
  <c r="AJ5263" i="14"/>
  <c r="AK5259" i="14"/>
  <c r="AJ5259" i="14"/>
  <c r="AK5255" i="14"/>
  <c r="AJ5255" i="14"/>
  <c r="AK5251" i="14"/>
  <c r="AJ5251" i="14"/>
  <c r="AK5247" i="14"/>
  <c r="AJ5247" i="14"/>
  <c r="AK5243" i="14"/>
  <c r="AJ5243" i="14"/>
  <c r="AK5239" i="14"/>
  <c r="AJ5239" i="14"/>
  <c r="AK5235" i="14"/>
  <c r="AJ5235" i="14"/>
  <c r="AK5231" i="14"/>
  <c r="AJ5231" i="14"/>
  <c r="AK5227" i="14"/>
  <c r="AJ5227" i="14"/>
  <c r="AK5223" i="14"/>
  <c r="AJ5223" i="14"/>
  <c r="AK5219" i="14"/>
  <c r="AJ5219" i="14"/>
  <c r="AK5215" i="14"/>
  <c r="AJ5215" i="14"/>
  <c r="AK5211" i="14"/>
  <c r="AJ5211" i="14"/>
  <c r="AK5207" i="14"/>
  <c r="AJ5207" i="14"/>
  <c r="AK5203" i="14"/>
  <c r="AJ5203" i="14"/>
  <c r="AK5199" i="14"/>
  <c r="AJ5199" i="14"/>
  <c r="AK5195" i="14"/>
  <c r="AJ5195" i="14"/>
  <c r="AK5191" i="14"/>
  <c r="AJ5191" i="14"/>
  <c r="AK5187" i="14"/>
  <c r="AJ5187" i="14"/>
  <c r="AK5183" i="14"/>
  <c r="AJ5183" i="14"/>
  <c r="AK5179" i="14"/>
  <c r="AJ5179" i="14"/>
  <c r="AK5175" i="14"/>
  <c r="AJ5175" i="14"/>
  <c r="AK5171" i="14"/>
  <c r="AJ5171" i="14"/>
  <c r="AK5167" i="14"/>
  <c r="AJ5167" i="14"/>
  <c r="AK5163" i="14"/>
  <c r="AJ5163" i="14"/>
  <c r="AK5159" i="14"/>
  <c r="AJ5159" i="14"/>
  <c r="AK5155" i="14"/>
  <c r="AJ5155" i="14"/>
  <c r="AK5151" i="14"/>
  <c r="AJ5151" i="14"/>
  <c r="AK5147" i="14"/>
  <c r="AJ5147" i="14"/>
  <c r="AK5143" i="14"/>
  <c r="AJ5143" i="14"/>
  <c r="AK5139" i="14"/>
  <c r="AJ5139" i="14"/>
  <c r="AK5135" i="14"/>
  <c r="AJ5135" i="14"/>
  <c r="AK5131" i="14"/>
  <c r="AJ5131" i="14"/>
  <c r="AK5127" i="14"/>
  <c r="AJ5127" i="14"/>
  <c r="AK5123" i="14"/>
  <c r="AJ5123" i="14"/>
  <c r="AK5119" i="14"/>
  <c r="AJ5119" i="14"/>
  <c r="AK5115" i="14"/>
  <c r="AJ5115" i="14"/>
  <c r="AK5111" i="14"/>
  <c r="AJ5111" i="14"/>
  <c r="AK5107" i="14"/>
  <c r="AJ5107" i="14"/>
  <c r="AK5103" i="14"/>
  <c r="AJ5103" i="14"/>
  <c r="AK5099" i="14"/>
  <c r="AJ5099" i="14"/>
  <c r="AK5095" i="14"/>
  <c r="AJ5095" i="14"/>
  <c r="AK5091" i="14"/>
  <c r="AJ5091" i="14"/>
  <c r="AK5087" i="14"/>
  <c r="AJ5087" i="14"/>
  <c r="AK5083" i="14"/>
  <c r="AJ5083" i="14"/>
  <c r="AK5079" i="14"/>
  <c r="AJ5079" i="14"/>
  <c r="AK5075" i="14"/>
  <c r="AJ5075" i="14"/>
  <c r="AK5071" i="14"/>
  <c r="AJ5071" i="14"/>
  <c r="AK5067" i="14"/>
  <c r="AJ5067" i="14"/>
  <c r="AK5063" i="14"/>
  <c r="AJ5063" i="14"/>
  <c r="AK5059" i="14"/>
  <c r="AJ5059" i="14"/>
  <c r="AK5055" i="14"/>
  <c r="AJ5055" i="14"/>
  <c r="AK5051" i="14"/>
  <c r="AJ5051" i="14"/>
  <c r="AK5047" i="14"/>
  <c r="AJ5047" i="14"/>
  <c r="AK5043" i="14"/>
  <c r="AJ5043" i="14"/>
  <c r="AK5039" i="14"/>
  <c r="AJ5039" i="14"/>
  <c r="AK5035" i="14"/>
  <c r="AJ5035" i="14"/>
  <c r="AK5031" i="14"/>
  <c r="AJ5031" i="14"/>
  <c r="AK5027" i="14"/>
  <c r="AJ5027" i="14"/>
  <c r="AK5023" i="14"/>
  <c r="AJ5023" i="14"/>
  <c r="AK5019" i="14"/>
  <c r="AJ5019" i="14"/>
  <c r="AK5015" i="14"/>
  <c r="AJ5015" i="14"/>
  <c r="AK5011" i="14"/>
  <c r="AJ5011" i="14"/>
  <c r="AK5007" i="14"/>
  <c r="AJ5007" i="14"/>
  <c r="AK5003" i="14"/>
  <c r="AJ5003" i="14"/>
  <c r="AK4999" i="14"/>
  <c r="AJ4999" i="14"/>
  <c r="AK4995" i="14"/>
  <c r="AJ4995" i="14"/>
  <c r="AK4991" i="14"/>
  <c r="AJ4991" i="14"/>
  <c r="AK4987" i="14"/>
  <c r="AJ4987" i="14"/>
  <c r="AK4983" i="14"/>
  <c r="AJ4983" i="14"/>
  <c r="AK4979" i="14"/>
  <c r="AJ4979" i="14"/>
  <c r="AK4975" i="14"/>
  <c r="AJ4975" i="14"/>
  <c r="AK4971" i="14"/>
  <c r="AJ4971" i="14"/>
  <c r="AK4967" i="14"/>
  <c r="AJ4967" i="14"/>
  <c r="AK4963" i="14"/>
  <c r="AJ4963" i="14"/>
  <c r="AK4959" i="14"/>
  <c r="AJ4959" i="14"/>
  <c r="AK4955" i="14"/>
  <c r="AJ4955" i="14"/>
  <c r="AK4951" i="14"/>
  <c r="AJ4951" i="14"/>
  <c r="AK4947" i="14"/>
  <c r="AJ4947" i="14"/>
  <c r="AK4943" i="14"/>
  <c r="AJ4943" i="14"/>
  <c r="AK4939" i="14"/>
  <c r="AJ4939" i="14"/>
  <c r="AK4935" i="14"/>
  <c r="AJ4935" i="14"/>
  <c r="AK4931" i="14"/>
  <c r="AJ4931" i="14"/>
  <c r="AK4927" i="14"/>
  <c r="AJ4927" i="14"/>
  <c r="AK4923" i="14"/>
  <c r="AJ4923" i="14"/>
  <c r="AK4919" i="14"/>
  <c r="AJ4919" i="14"/>
  <c r="AK4915" i="14"/>
  <c r="AJ4915" i="14"/>
  <c r="AK4911" i="14"/>
  <c r="AJ4911" i="14"/>
  <c r="AK4907" i="14"/>
  <c r="AJ4907" i="14"/>
  <c r="AK4903" i="14"/>
  <c r="AJ4903" i="14"/>
  <c r="AK4899" i="14"/>
  <c r="AJ4899" i="14"/>
  <c r="AK4895" i="14"/>
  <c r="AJ4895" i="14"/>
  <c r="AK4891" i="14"/>
  <c r="AJ4891" i="14"/>
  <c r="AK4887" i="14"/>
  <c r="AJ4887" i="14"/>
  <c r="AK4883" i="14"/>
  <c r="AJ4883" i="14"/>
  <c r="AK4879" i="14"/>
  <c r="AJ4879" i="14"/>
  <c r="AK4875" i="14"/>
  <c r="AJ4875" i="14"/>
  <c r="AK4871" i="14"/>
  <c r="AJ4871" i="14"/>
  <c r="AK4867" i="14"/>
  <c r="AJ4867" i="14"/>
  <c r="AK4863" i="14"/>
  <c r="AJ4863" i="14"/>
  <c r="AK4859" i="14"/>
  <c r="AJ4859" i="14"/>
  <c r="AK4855" i="14"/>
  <c r="AJ4855" i="14"/>
  <c r="AK4851" i="14"/>
  <c r="AJ4851" i="14"/>
  <c r="AK4847" i="14"/>
  <c r="AJ4847" i="14"/>
  <c r="AK4843" i="14"/>
  <c r="AJ4843" i="14"/>
  <c r="AK4839" i="14"/>
  <c r="AJ4839" i="14"/>
  <c r="AK4835" i="14"/>
  <c r="AJ4835" i="14"/>
  <c r="AK4831" i="14"/>
  <c r="AJ4831" i="14"/>
  <c r="AK4827" i="14"/>
  <c r="AJ4827" i="14"/>
  <c r="AK4823" i="14"/>
  <c r="AJ4823" i="14"/>
  <c r="AK4819" i="14"/>
  <c r="AJ4819" i="14"/>
  <c r="AK4815" i="14"/>
  <c r="AJ4815" i="14"/>
  <c r="AK4811" i="14"/>
  <c r="AJ4811" i="14"/>
  <c r="AK4807" i="14"/>
  <c r="AJ4807" i="14"/>
  <c r="AK4803" i="14"/>
  <c r="AJ4803" i="14"/>
  <c r="AK4799" i="14"/>
  <c r="AJ4799" i="14"/>
  <c r="AK4795" i="14"/>
  <c r="AJ4795" i="14"/>
  <c r="AK4791" i="14"/>
  <c r="AJ4791" i="14"/>
  <c r="AK4787" i="14"/>
  <c r="AJ4787" i="14"/>
  <c r="AK4783" i="14"/>
  <c r="AJ4783" i="14"/>
  <c r="AK4779" i="14"/>
  <c r="AJ4779" i="14"/>
  <c r="AK4775" i="14"/>
  <c r="AJ4775" i="14"/>
  <c r="AK4771" i="14"/>
  <c r="AJ4771" i="14"/>
  <c r="AK4767" i="14"/>
  <c r="AJ4767" i="14"/>
  <c r="AK4763" i="14"/>
  <c r="AJ4763" i="14"/>
  <c r="AK4759" i="14"/>
  <c r="AJ4759" i="14"/>
  <c r="AK4755" i="14"/>
  <c r="AJ4755" i="14"/>
  <c r="AK4751" i="14"/>
  <c r="AJ4751" i="14"/>
  <c r="AK4747" i="14"/>
  <c r="AJ4747" i="14"/>
  <c r="AK4743" i="14"/>
  <c r="AJ4743" i="14"/>
  <c r="AK4739" i="14"/>
  <c r="AJ4739" i="14"/>
  <c r="AK4735" i="14"/>
  <c r="AJ4735" i="14"/>
  <c r="AK4731" i="14"/>
  <c r="AJ4731" i="14"/>
  <c r="AK4727" i="14"/>
  <c r="AJ4727" i="14"/>
  <c r="AK4723" i="14"/>
  <c r="AJ4723" i="14"/>
  <c r="AK4719" i="14"/>
  <c r="AJ4719" i="14"/>
  <c r="AK4715" i="14"/>
  <c r="AJ4715" i="14"/>
  <c r="AK4711" i="14"/>
  <c r="AJ4711" i="14"/>
  <c r="AK4707" i="14"/>
  <c r="AJ4707" i="14"/>
  <c r="AK4703" i="14"/>
  <c r="AJ4703" i="14"/>
  <c r="AK4699" i="14"/>
  <c r="AJ4699" i="14"/>
  <c r="AK4695" i="14"/>
  <c r="AJ4695" i="14"/>
  <c r="AK4691" i="14"/>
  <c r="AJ4691" i="14"/>
  <c r="AK4687" i="14"/>
  <c r="AJ4687" i="14"/>
  <c r="AK4683" i="14"/>
  <c r="AJ4683" i="14"/>
  <c r="AK4679" i="14"/>
  <c r="AJ4679" i="14"/>
  <c r="AK4675" i="14"/>
  <c r="AJ4675" i="14"/>
  <c r="AK4671" i="14"/>
  <c r="AJ4671" i="14"/>
  <c r="AK4667" i="14"/>
  <c r="AJ4667" i="14"/>
  <c r="AK4663" i="14"/>
  <c r="AJ4663" i="14"/>
  <c r="AK4659" i="14"/>
  <c r="AJ4659" i="14"/>
  <c r="AK4655" i="14"/>
  <c r="AJ4655" i="14"/>
  <c r="AK4651" i="14"/>
  <c r="AJ4651" i="14"/>
  <c r="AK4647" i="14"/>
  <c r="AJ4647" i="14"/>
  <c r="AK4643" i="14"/>
  <c r="AJ4643" i="14"/>
  <c r="AK4639" i="14"/>
  <c r="AJ4639" i="14"/>
  <c r="AK4635" i="14"/>
  <c r="AJ4635" i="14"/>
  <c r="AK4631" i="14"/>
  <c r="AJ4631" i="14"/>
  <c r="AK4627" i="14"/>
  <c r="AJ4627" i="14"/>
  <c r="AK4623" i="14"/>
  <c r="AJ4623" i="14"/>
  <c r="AK4619" i="14"/>
  <c r="AJ4619" i="14"/>
  <c r="AK4615" i="14"/>
  <c r="AJ4615" i="14"/>
  <c r="AK4611" i="14"/>
  <c r="AJ4611" i="14"/>
  <c r="AK4607" i="14"/>
  <c r="AJ4607" i="14"/>
  <c r="AK4603" i="14"/>
  <c r="AJ4603" i="14"/>
  <c r="AK4599" i="14"/>
  <c r="AJ4599" i="14"/>
  <c r="AK4595" i="14"/>
  <c r="AJ4595" i="14"/>
  <c r="AK4591" i="14"/>
  <c r="AJ4591" i="14"/>
  <c r="AK4587" i="14"/>
  <c r="AJ4587" i="14"/>
  <c r="AK4583" i="14"/>
  <c r="AJ4583" i="14"/>
  <c r="AK4579" i="14"/>
  <c r="AJ4579" i="14"/>
  <c r="AK4575" i="14"/>
  <c r="AJ4575" i="14"/>
  <c r="AK4571" i="14"/>
  <c r="AJ4571" i="14"/>
  <c r="AK4567" i="14"/>
  <c r="AJ4567" i="14"/>
  <c r="AK4563" i="14"/>
  <c r="AJ4563" i="14"/>
  <c r="AK4559" i="14"/>
  <c r="AJ4559" i="14"/>
  <c r="AK4555" i="14"/>
  <c r="AJ4555" i="14"/>
  <c r="AK4551" i="14"/>
  <c r="AJ4551" i="14"/>
  <c r="AK4547" i="14"/>
  <c r="AJ4547" i="14"/>
  <c r="AK4543" i="14"/>
  <c r="AJ4543" i="14"/>
  <c r="AK4539" i="14"/>
  <c r="AJ4539" i="14"/>
  <c r="AK4535" i="14"/>
  <c r="AJ4535" i="14"/>
  <c r="AK4531" i="14"/>
  <c r="AJ4531" i="14"/>
  <c r="AK4527" i="14"/>
  <c r="AJ4527" i="14"/>
  <c r="AK4523" i="14"/>
  <c r="AJ4523" i="14"/>
  <c r="AK4519" i="14"/>
  <c r="AJ4519" i="14"/>
  <c r="AK4515" i="14"/>
  <c r="AJ4515" i="14"/>
  <c r="AK4511" i="14"/>
  <c r="AJ4511" i="14"/>
  <c r="AK4507" i="14"/>
  <c r="AJ4507" i="14"/>
  <c r="AK4503" i="14"/>
  <c r="AJ4503" i="14"/>
  <c r="AK4499" i="14"/>
  <c r="AJ4499" i="14"/>
  <c r="AK4495" i="14"/>
  <c r="AJ4495" i="14"/>
  <c r="AK4491" i="14"/>
  <c r="AJ4491" i="14"/>
  <c r="AK4487" i="14"/>
  <c r="AJ4487" i="14"/>
  <c r="AK4483" i="14"/>
  <c r="AJ4483" i="14"/>
  <c r="AK4479" i="14"/>
  <c r="AJ4479" i="14"/>
  <c r="AK4475" i="14"/>
  <c r="AJ4475" i="14"/>
  <c r="AK4471" i="14"/>
  <c r="AJ4471" i="14"/>
  <c r="AK4467" i="14"/>
  <c r="AJ4467" i="14"/>
  <c r="AK4463" i="14"/>
  <c r="AJ4463" i="14"/>
  <c r="AK4459" i="14"/>
  <c r="AJ4459" i="14"/>
  <c r="AK4455" i="14"/>
  <c r="AJ4455" i="14"/>
  <c r="AK4451" i="14"/>
  <c r="AJ4451" i="14"/>
  <c r="AK4447" i="14"/>
  <c r="AJ4447" i="14"/>
  <c r="AK4443" i="14"/>
  <c r="AJ4443" i="14"/>
  <c r="AK4439" i="14"/>
  <c r="AJ4439" i="14"/>
  <c r="AK4435" i="14"/>
  <c r="AJ4435" i="14"/>
  <c r="AK4431" i="14"/>
  <c r="AJ4431" i="14"/>
  <c r="AK4427" i="14"/>
  <c r="AJ4427" i="14"/>
  <c r="AK4423" i="14"/>
  <c r="AJ4423" i="14"/>
  <c r="AK4419" i="14"/>
  <c r="AJ4419" i="14"/>
  <c r="AK4415" i="14"/>
  <c r="AJ4415" i="14"/>
  <c r="AK4411" i="14"/>
  <c r="AJ4411" i="14"/>
  <c r="AK4407" i="14"/>
  <c r="AJ4407" i="14"/>
  <c r="AK4403" i="14"/>
  <c r="AJ4403" i="14"/>
  <c r="AK4399" i="14"/>
  <c r="AJ4399" i="14"/>
  <c r="AK4395" i="14"/>
  <c r="AJ4395" i="14"/>
  <c r="AK4391" i="14"/>
  <c r="AJ4391" i="14"/>
  <c r="AK4387" i="14"/>
  <c r="AJ4387" i="14"/>
  <c r="AK4383" i="14"/>
  <c r="AJ4383" i="14"/>
  <c r="AK4379" i="14"/>
  <c r="AJ4379" i="14"/>
  <c r="AK4375" i="14"/>
  <c r="AJ4375" i="14"/>
  <c r="AK4371" i="14"/>
  <c r="AJ4371" i="14"/>
  <c r="AK4367" i="14"/>
  <c r="AJ4367" i="14"/>
  <c r="AK4363" i="14"/>
  <c r="AJ4363" i="14"/>
  <c r="AK4359" i="14"/>
  <c r="AJ4359" i="14"/>
  <c r="AK4355" i="14"/>
  <c r="AJ4355" i="14"/>
  <c r="AK4351" i="14"/>
  <c r="AJ4351" i="14"/>
  <c r="AK4347" i="14"/>
  <c r="AJ4347" i="14"/>
  <c r="AK4343" i="14"/>
  <c r="AJ4343" i="14"/>
  <c r="AK4339" i="14"/>
  <c r="AJ4339" i="14"/>
  <c r="AK4335" i="14"/>
  <c r="AJ4335" i="14"/>
  <c r="AK4331" i="14"/>
  <c r="AJ4331" i="14"/>
  <c r="AK4327" i="14"/>
  <c r="AJ4327" i="14"/>
  <c r="AK4323" i="14"/>
  <c r="AJ4323" i="14"/>
  <c r="AK4319" i="14"/>
  <c r="AJ4319" i="14"/>
  <c r="AK4315" i="14"/>
  <c r="AJ4315" i="14"/>
  <c r="AK4311" i="14"/>
  <c r="AJ4311" i="14"/>
  <c r="AK4307" i="14"/>
  <c r="AJ4307" i="14"/>
  <c r="AK4303" i="14"/>
  <c r="AJ4303" i="14"/>
  <c r="AK4299" i="14"/>
  <c r="AJ4299" i="14"/>
  <c r="AK4295" i="14"/>
  <c r="AJ4295" i="14"/>
  <c r="AK4291" i="14"/>
  <c r="AJ4291" i="14"/>
  <c r="AK4287" i="14"/>
  <c r="AJ4287" i="14"/>
  <c r="AK4283" i="14"/>
  <c r="AJ4283" i="14"/>
  <c r="AK4279" i="14"/>
  <c r="AJ4279" i="14"/>
  <c r="AK4275" i="14"/>
  <c r="AJ4275" i="14"/>
  <c r="AK4271" i="14"/>
  <c r="AJ4271" i="14"/>
  <c r="AK4267" i="14"/>
  <c r="AJ4267" i="14"/>
  <c r="AK4263" i="14"/>
  <c r="AJ4263" i="14"/>
  <c r="AK4259" i="14"/>
  <c r="AJ4259" i="14"/>
  <c r="AK4255" i="14"/>
  <c r="AJ4255" i="14"/>
  <c r="AK4251" i="14"/>
  <c r="AJ4251" i="14"/>
  <c r="AK4247" i="14"/>
  <c r="AJ4247" i="14"/>
  <c r="AK4243" i="14"/>
  <c r="AJ4243" i="14"/>
  <c r="AK4239" i="14"/>
  <c r="AJ4239" i="14"/>
  <c r="AK4235" i="14"/>
  <c r="AJ4235" i="14"/>
  <c r="AK4231" i="14"/>
  <c r="AJ4231" i="14"/>
  <c r="AK4227" i="14"/>
  <c r="AJ4227" i="14"/>
  <c r="AK4223" i="14"/>
  <c r="AJ4223" i="14"/>
  <c r="AK4219" i="14"/>
  <c r="AJ4219" i="14"/>
  <c r="AK4215" i="14"/>
  <c r="AJ4215" i="14"/>
  <c r="AK4211" i="14"/>
  <c r="AJ4211" i="14"/>
  <c r="AK4207" i="14"/>
  <c r="AJ4207" i="14"/>
  <c r="AK4203" i="14"/>
  <c r="AJ4203" i="14"/>
  <c r="AK4199" i="14"/>
  <c r="AJ4199" i="14"/>
  <c r="AK4195" i="14"/>
  <c r="AJ4195" i="14"/>
  <c r="AK4191" i="14"/>
  <c r="AJ4191" i="14"/>
  <c r="AK4187" i="14"/>
  <c r="AJ4187" i="14"/>
  <c r="AK4183" i="14"/>
  <c r="AJ4183" i="14"/>
  <c r="AK4179" i="14"/>
  <c r="AJ4179" i="14"/>
  <c r="AK4175" i="14"/>
  <c r="AJ4175" i="14"/>
  <c r="AK4171" i="14"/>
  <c r="AJ4171" i="14"/>
  <c r="AK4167" i="14"/>
  <c r="AJ4167" i="14"/>
  <c r="AK4163" i="14"/>
  <c r="AJ4163" i="14"/>
  <c r="AK4159" i="14"/>
  <c r="AJ4159" i="14"/>
  <c r="AK4155" i="14"/>
  <c r="AJ4155" i="14"/>
  <c r="AK4151" i="14"/>
  <c r="AJ4151" i="14"/>
  <c r="AK4147" i="14"/>
  <c r="AJ4147" i="14"/>
  <c r="AK4143" i="14"/>
  <c r="AJ4143" i="14"/>
  <c r="AK4139" i="14"/>
  <c r="AJ4139" i="14"/>
  <c r="AK4135" i="14"/>
  <c r="AJ4135" i="14"/>
  <c r="AK4131" i="14"/>
  <c r="AJ4131" i="14"/>
  <c r="AK4127" i="14"/>
  <c r="AJ4127" i="14"/>
  <c r="AK4123" i="14"/>
  <c r="AJ4123" i="14"/>
  <c r="AK4119" i="14"/>
  <c r="AJ4119" i="14"/>
  <c r="AK4115" i="14"/>
  <c r="AJ4115" i="14"/>
  <c r="AK4111" i="14"/>
  <c r="AJ4111" i="14"/>
  <c r="AK4107" i="14"/>
  <c r="AJ4107" i="14"/>
  <c r="AK4103" i="14"/>
  <c r="AJ4103" i="14"/>
  <c r="AK4099" i="14"/>
  <c r="AJ4099" i="14"/>
  <c r="AK4095" i="14"/>
  <c r="AJ4095" i="14"/>
  <c r="AK4091" i="14"/>
  <c r="AJ4091" i="14"/>
  <c r="AK4087" i="14"/>
  <c r="AJ4087" i="14"/>
  <c r="AK4083" i="14"/>
  <c r="AJ4083" i="14"/>
  <c r="AK4079" i="14"/>
  <c r="AJ4079" i="14"/>
  <c r="AK4075" i="14"/>
  <c r="AJ4075" i="14"/>
  <c r="AK4071" i="14"/>
  <c r="AJ4071" i="14"/>
  <c r="AK4067" i="14"/>
  <c r="AJ4067" i="14"/>
  <c r="AK4063" i="14"/>
  <c r="AJ4063" i="14"/>
  <c r="AK4059" i="14"/>
  <c r="AJ4059" i="14"/>
  <c r="AK4055" i="14"/>
  <c r="AJ4055" i="14"/>
  <c r="AK4051" i="14"/>
  <c r="AJ4051" i="14"/>
  <c r="AK4047" i="14"/>
  <c r="AJ4047" i="14"/>
  <c r="AK4043" i="14"/>
  <c r="AJ4043" i="14"/>
  <c r="AK4039" i="14"/>
  <c r="AJ4039" i="14"/>
  <c r="AK4035" i="14"/>
  <c r="AJ4035" i="14"/>
  <c r="AK4031" i="14"/>
  <c r="AJ4031" i="14"/>
  <c r="AK4027" i="14"/>
  <c r="AJ4027" i="14"/>
  <c r="AK4023" i="14"/>
  <c r="AJ4023" i="14"/>
  <c r="AK4019" i="14"/>
  <c r="AJ4019" i="14"/>
  <c r="AK4015" i="14"/>
  <c r="AJ4015" i="14"/>
  <c r="AK4011" i="14"/>
  <c r="AJ4011" i="14"/>
  <c r="AK4007" i="14"/>
  <c r="AJ4007" i="14"/>
  <c r="AK4003" i="14"/>
  <c r="AJ4003" i="14"/>
  <c r="AK3999" i="14"/>
  <c r="AJ3999" i="14"/>
  <c r="AK3995" i="14"/>
  <c r="AJ3995" i="14"/>
  <c r="AK3991" i="14"/>
  <c r="AJ3991" i="14"/>
  <c r="AK3987" i="14"/>
  <c r="AJ3987" i="14"/>
  <c r="AK3983" i="14"/>
  <c r="AJ3983" i="14"/>
  <c r="AK3979" i="14"/>
  <c r="AJ3979" i="14"/>
  <c r="AK3975" i="14"/>
  <c r="AJ3975" i="14"/>
  <c r="AK3971" i="14"/>
  <c r="AJ3971" i="14"/>
  <c r="AK3967" i="14"/>
  <c r="AJ3967" i="14"/>
  <c r="AK3963" i="14"/>
  <c r="AJ3963" i="14"/>
  <c r="AK3959" i="14"/>
  <c r="AJ3959" i="14"/>
  <c r="AK3955" i="14"/>
  <c r="AJ3955" i="14"/>
  <c r="AK3951" i="14"/>
  <c r="AJ3951" i="14"/>
  <c r="AK3947" i="14"/>
  <c r="AJ3947" i="14"/>
  <c r="AK3943" i="14"/>
  <c r="AJ3943" i="14"/>
  <c r="AK3939" i="14"/>
  <c r="AJ3939" i="14"/>
  <c r="AK3935" i="14"/>
  <c r="AJ3935" i="14"/>
  <c r="AK3931" i="14"/>
  <c r="AJ3931" i="14"/>
  <c r="AK3927" i="14"/>
  <c r="AJ3927" i="14"/>
  <c r="AK3923" i="14"/>
  <c r="AJ3923" i="14"/>
  <c r="AK3919" i="14"/>
  <c r="AJ3919" i="14"/>
  <c r="AK3915" i="14"/>
  <c r="AJ3915" i="14"/>
  <c r="AK3911" i="14"/>
  <c r="AJ3911" i="14"/>
  <c r="AK3907" i="14"/>
  <c r="AJ3907" i="14"/>
  <c r="AK3903" i="14"/>
  <c r="AJ3903" i="14"/>
  <c r="AK3899" i="14"/>
  <c r="AJ3899" i="14"/>
  <c r="AK3895" i="14"/>
  <c r="AJ3895" i="14"/>
  <c r="AK3891" i="14"/>
  <c r="AJ3891" i="14"/>
  <c r="AK3887" i="14"/>
  <c r="AJ3887" i="14"/>
  <c r="AK3883" i="14"/>
  <c r="AJ3883" i="14"/>
  <c r="AK3879" i="14"/>
  <c r="AJ3879" i="14"/>
  <c r="AK3875" i="14"/>
  <c r="AJ3875" i="14"/>
  <c r="AK3871" i="14"/>
  <c r="AJ3871" i="14"/>
  <c r="AK3867" i="14"/>
  <c r="AJ3867" i="14"/>
  <c r="AK3863" i="14"/>
  <c r="AJ3863" i="14"/>
  <c r="AK3859" i="14"/>
  <c r="AJ3859" i="14"/>
  <c r="AK3855" i="14"/>
  <c r="AJ3855" i="14"/>
  <c r="AK3851" i="14"/>
  <c r="AJ3851" i="14"/>
  <c r="AK3847" i="14"/>
  <c r="AJ3847" i="14"/>
  <c r="AK3843" i="14"/>
  <c r="AJ3843" i="14"/>
  <c r="AK3839" i="14"/>
  <c r="AJ3839" i="14"/>
  <c r="AK3835" i="14"/>
  <c r="AJ3835" i="14"/>
  <c r="AK3831" i="14"/>
  <c r="AJ3831" i="14"/>
  <c r="AK3827" i="14"/>
  <c r="AJ3827" i="14"/>
  <c r="AK3823" i="14"/>
  <c r="AJ3823" i="14"/>
  <c r="AK3819" i="14"/>
  <c r="AJ3819" i="14"/>
  <c r="AK3815" i="14"/>
  <c r="AJ3815" i="14"/>
  <c r="AK3811" i="14"/>
  <c r="AJ3811" i="14"/>
  <c r="AK3807" i="14"/>
  <c r="AJ3807" i="14"/>
  <c r="AK3803" i="14"/>
  <c r="AJ3803" i="14"/>
  <c r="AK3799" i="14"/>
  <c r="AJ3799" i="14"/>
  <c r="AK3795" i="14"/>
  <c r="AJ3795" i="14"/>
  <c r="AK3791" i="14"/>
  <c r="AJ3791" i="14"/>
  <c r="AK3787" i="14"/>
  <c r="AJ3787" i="14"/>
  <c r="AK3783" i="14"/>
  <c r="AJ3783" i="14"/>
  <c r="AK3779" i="14"/>
  <c r="AJ3779" i="14"/>
  <c r="AK3775" i="14"/>
  <c r="AJ3775" i="14"/>
  <c r="AK3771" i="14"/>
  <c r="AJ3771" i="14"/>
  <c r="AK3767" i="14"/>
  <c r="AJ3767" i="14"/>
  <c r="AK3763" i="14"/>
  <c r="AJ3763" i="14"/>
  <c r="AK3759" i="14"/>
  <c r="AJ3759" i="14"/>
  <c r="AK3755" i="14"/>
  <c r="AJ3755" i="14"/>
  <c r="AK3751" i="14"/>
  <c r="AJ3751" i="14"/>
  <c r="AK3747" i="14"/>
  <c r="AJ3747" i="14"/>
  <c r="AK3743" i="14"/>
  <c r="AJ3743" i="14"/>
  <c r="AK3739" i="14"/>
  <c r="AJ3739" i="14"/>
  <c r="AK3735" i="14"/>
  <c r="AJ3735" i="14"/>
  <c r="AK3731" i="14"/>
  <c r="AJ3731" i="14"/>
  <c r="AK3727" i="14"/>
  <c r="AJ3727" i="14"/>
  <c r="AK3723" i="14"/>
  <c r="AJ3723" i="14"/>
  <c r="AK3719" i="14"/>
  <c r="AJ3719" i="14"/>
  <c r="AK3715" i="14"/>
  <c r="AJ3715" i="14"/>
  <c r="AK3711" i="14"/>
  <c r="AJ3711" i="14"/>
  <c r="AK3707" i="14"/>
  <c r="AJ3707" i="14"/>
  <c r="AK3703" i="14"/>
  <c r="AJ3703" i="14"/>
  <c r="AK3699" i="14"/>
  <c r="AJ3699" i="14"/>
  <c r="AK3695" i="14"/>
  <c r="AJ3695" i="14"/>
  <c r="AK3691" i="14"/>
  <c r="AJ3691" i="14"/>
  <c r="AK3687" i="14"/>
  <c r="AJ3687" i="14"/>
  <c r="AK3683" i="14"/>
  <c r="AJ3683" i="14"/>
  <c r="AK3679" i="14"/>
  <c r="AJ3679" i="14"/>
  <c r="AK3675" i="14"/>
  <c r="AJ3675" i="14"/>
  <c r="AK3671" i="14"/>
  <c r="AJ3671" i="14"/>
  <c r="AK3667" i="14"/>
  <c r="AJ3667" i="14"/>
  <c r="AK3663" i="14"/>
  <c r="AJ3663" i="14"/>
  <c r="AK3659" i="14"/>
  <c r="AJ3659" i="14"/>
  <c r="AK3655" i="14"/>
  <c r="AJ3655" i="14"/>
  <c r="AK3651" i="14"/>
  <c r="AJ3651" i="14"/>
  <c r="AK3647" i="14"/>
  <c r="AJ3647" i="14"/>
  <c r="AK3643" i="14"/>
  <c r="AJ3643" i="14"/>
  <c r="AK3639" i="14"/>
  <c r="AJ3639" i="14"/>
  <c r="AK3635" i="14"/>
  <c r="AJ3635" i="14"/>
  <c r="AK3631" i="14"/>
  <c r="AJ3631" i="14"/>
  <c r="AK3627" i="14"/>
  <c r="AJ3627" i="14"/>
  <c r="AK3623" i="14"/>
  <c r="AJ3623" i="14"/>
  <c r="AK3619" i="14"/>
  <c r="AJ3619" i="14"/>
  <c r="AK3615" i="14"/>
  <c r="AJ3615" i="14"/>
  <c r="AK3611" i="14"/>
  <c r="AJ3611" i="14"/>
  <c r="AK3607" i="14"/>
  <c r="AJ3607" i="14"/>
  <c r="AK3603" i="14"/>
  <c r="AJ3603" i="14"/>
  <c r="AK3599" i="14"/>
  <c r="AJ3599" i="14"/>
  <c r="AK3595" i="14"/>
  <c r="AJ3595" i="14"/>
  <c r="AK3591" i="14"/>
  <c r="AJ3591" i="14"/>
  <c r="AK3587" i="14"/>
  <c r="AJ3587" i="14"/>
  <c r="AK3583" i="14"/>
  <c r="AJ3583" i="14"/>
  <c r="AK3579" i="14"/>
  <c r="AJ3579" i="14"/>
  <c r="AK3575" i="14"/>
  <c r="AJ3575" i="14"/>
  <c r="AK3571" i="14"/>
  <c r="AJ3571" i="14"/>
  <c r="AK3567" i="14"/>
  <c r="AJ3567" i="14"/>
  <c r="AK3563" i="14"/>
  <c r="AJ3563" i="14"/>
  <c r="AK3559" i="14"/>
  <c r="AJ3559" i="14"/>
  <c r="AK3555" i="14"/>
  <c r="AJ3555" i="14"/>
  <c r="AK3551" i="14"/>
  <c r="AJ3551" i="14"/>
  <c r="AK3547" i="14"/>
  <c r="AJ3547" i="14"/>
  <c r="AK3543" i="14"/>
  <c r="AJ3543" i="14"/>
  <c r="AK3539" i="14"/>
  <c r="AJ3539" i="14"/>
  <c r="AK3535" i="14"/>
  <c r="AJ3535" i="14"/>
  <c r="AK3531" i="14"/>
  <c r="AJ3531" i="14"/>
  <c r="AK3527" i="14"/>
  <c r="AJ3527" i="14"/>
  <c r="AK3523" i="14"/>
  <c r="AJ3523" i="14"/>
  <c r="AK3519" i="14"/>
  <c r="AJ3519" i="14"/>
  <c r="AK3515" i="14"/>
  <c r="AJ3515" i="14"/>
  <c r="AK3511" i="14"/>
  <c r="AJ3511" i="14"/>
  <c r="AK3507" i="14"/>
  <c r="AJ3507" i="14"/>
  <c r="AK3503" i="14"/>
  <c r="AJ3503" i="14"/>
  <c r="AK3499" i="14"/>
  <c r="AJ3499" i="14"/>
  <c r="AK3495" i="14"/>
  <c r="AJ3495" i="14"/>
  <c r="AK3491" i="14"/>
  <c r="AJ3491" i="14"/>
  <c r="AK3487" i="14"/>
  <c r="AJ3487" i="14"/>
  <c r="AK3483" i="14"/>
  <c r="AJ3483" i="14"/>
  <c r="AK3479" i="14"/>
  <c r="AJ3479" i="14"/>
  <c r="AK3475" i="14"/>
  <c r="AJ3475" i="14"/>
  <c r="AK3471" i="14"/>
  <c r="AJ3471" i="14"/>
  <c r="AK3467" i="14"/>
  <c r="AJ3467" i="14"/>
  <c r="AK3463" i="14"/>
  <c r="AJ3463" i="14"/>
  <c r="AK3459" i="14"/>
  <c r="AJ3459" i="14"/>
  <c r="AK3455" i="14"/>
  <c r="AJ3455" i="14"/>
  <c r="AK3451" i="14"/>
  <c r="AJ3451" i="14"/>
  <c r="AK3447" i="14"/>
  <c r="AJ3447" i="14"/>
  <c r="AK3443" i="14"/>
  <c r="AJ3443" i="14"/>
  <c r="AK3439" i="14"/>
  <c r="AJ3439" i="14"/>
  <c r="AK3435" i="14"/>
  <c r="AJ3435" i="14"/>
  <c r="AK3431" i="14"/>
  <c r="AJ3431" i="14"/>
  <c r="AK3427" i="14"/>
  <c r="AJ3427" i="14"/>
  <c r="AK3423" i="14"/>
  <c r="AJ3423" i="14"/>
  <c r="AK3419" i="14"/>
  <c r="AJ3419" i="14"/>
  <c r="AK3415" i="14"/>
  <c r="AJ3415" i="14"/>
  <c r="AK3411" i="14"/>
  <c r="AJ3411" i="14"/>
  <c r="AK3407" i="14"/>
  <c r="AJ3407" i="14"/>
  <c r="AK3403" i="14"/>
  <c r="AJ3403" i="14"/>
  <c r="AK3399" i="14"/>
  <c r="AJ3399" i="14"/>
  <c r="AK3395" i="14"/>
  <c r="AJ3395" i="14"/>
  <c r="AK3391" i="14"/>
  <c r="AJ3391" i="14"/>
  <c r="AK3387" i="14"/>
  <c r="AJ3387" i="14"/>
  <c r="AK3383" i="14"/>
  <c r="AJ3383" i="14"/>
  <c r="AK3379" i="14"/>
  <c r="AJ3379" i="14"/>
  <c r="AK3375" i="14"/>
  <c r="AJ3375" i="14"/>
  <c r="AK3371" i="14"/>
  <c r="AJ3371" i="14"/>
  <c r="AK3367" i="14"/>
  <c r="AJ3367" i="14"/>
  <c r="AK3363" i="14"/>
  <c r="AJ3363" i="14"/>
  <c r="AK3359" i="14"/>
  <c r="AJ3359" i="14"/>
  <c r="AK3355" i="14"/>
  <c r="AJ3355" i="14"/>
  <c r="AK3351" i="14"/>
  <c r="AJ3351" i="14"/>
  <c r="AK3347" i="14"/>
  <c r="AJ3347" i="14"/>
  <c r="AK3343" i="14"/>
  <c r="AJ3343" i="14"/>
  <c r="AK3339" i="14"/>
  <c r="AJ3339" i="14"/>
  <c r="AK3335" i="14"/>
  <c r="AJ3335" i="14"/>
  <c r="AK3331" i="14"/>
  <c r="AJ3331" i="14"/>
  <c r="AK3327" i="14"/>
  <c r="AJ3327" i="14"/>
  <c r="AK3323" i="14"/>
  <c r="AJ3323" i="14"/>
  <c r="AK3319" i="14"/>
  <c r="AJ3319" i="14"/>
  <c r="AK3315" i="14"/>
  <c r="AJ3315" i="14"/>
  <c r="AK3311" i="14"/>
  <c r="AJ3311" i="14"/>
  <c r="AK3307" i="14"/>
  <c r="AJ3307" i="14"/>
  <c r="AK3303" i="14"/>
  <c r="AJ3303" i="14"/>
  <c r="AK3299" i="14"/>
  <c r="AJ3299" i="14"/>
  <c r="AK3295" i="14"/>
  <c r="AJ3295" i="14"/>
  <c r="AK3291" i="14"/>
  <c r="AJ3291" i="14"/>
  <c r="AK3287" i="14"/>
  <c r="AJ3287" i="14"/>
  <c r="AK3283" i="14"/>
  <c r="AJ3283" i="14"/>
  <c r="AK3279" i="14"/>
  <c r="AJ3279" i="14"/>
  <c r="AK3275" i="14"/>
  <c r="AJ3275" i="14"/>
  <c r="AK3271" i="14"/>
  <c r="AJ3271" i="14"/>
  <c r="AK3267" i="14"/>
  <c r="AJ3267" i="14"/>
  <c r="AK3263" i="14"/>
  <c r="AJ3263" i="14"/>
  <c r="AK3259" i="14"/>
  <c r="AJ3259" i="14"/>
  <c r="AK3255" i="14"/>
  <c r="AJ3255" i="14"/>
  <c r="AK3251" i="14"/>
  <c r="AJ3251" i="14"/>
  <c r="AK3247" i="14"/>
  <c r="AJ3247" i="14"/>
  <c r="AK3243" i="14"/>
  <c r="AJ3243" i="14"/>
  <c r="AK3239" i="14"/>
  <c r="AJ3239" i="14"/>
  <c r="AK3235" i="14"/>
  <c r="AJ3235" i="14"/>
  <c r="AK3231" i="14"/>
  <c r="AJ3231" i="14"/>
  <c r="AK3227" i="14"/>
  <c r="AJ3227" i="14"/>
  <c r="AK3223" i="14"/>
  <c r="AJ3223" i="14"/>
  <c r="AK3219" i="14"/>
  <c r="AJ3219" i="14"/>
  <c r="AK3215" i="14"/>
  <c r="AJ3215" i="14"/>
  <c r="AK3211" i="14"/>
  <c r="AJ3211" i="14"/>
  <c r="AK3207" i="14"/>
  <c r="AJ3207" i="14"/>
  <c r="AK3203" i="14"/>
  <c r="AJ3203" i="14"/>
  <c r="AK3199" i="14"/>
  <c r="AJ3199" i="14"/>
  <c r="AK3195" i="14"/>
  <c r="AJ3195" i="14"/>
  <c r="AK3191" i="14"/>
  <c r="AJ3191" i="14"/>
  <c r="AK3187" i="14"/>
  <c r="AJ3187" i="14"/>
  <c r="AK3183" i="14"/>
  <c r="AJ3183" i="14"/>
  <c r="AK3179" i="14"/>
  <c r="AJ3179" i="14"/>
  <c r="AK3175" i="14"/>
  <c r="AJ3175" i="14"/>
  <c r="AK3171" i="14"/>
  <c r="AJ3171" i="14"/>
  <c r="AK3167" i="14"/>
  <c r="AJ3167" i="14"/>
  <c r="AK3163" i="14"/>
  <c r="AJ3163" i="14"/>
  <c r="AK3159" i="14"/>
  <c r="AJ3159" i="14"/>
  <c r="AK3155" i="14"/>
  <c r="AJ3155" i="14"/>
  <c r="AK3151" i="14"/>
  <c r="AJ3151" i="14"/>
  <c r="AK3147" i="14"/>
  <c r="AJ3147" i="14"/>
  <c r="AK3143" i="14"/>
  <c r="AJ3143" i="14"/>
  <c r="AK3139" i="14"/>
  <c r="AJ3139" i="14"/>
  <c r="AK3135" i="14"/>
  <c r="AJ3135" i="14"/>
  <c r="AK3131" i="14"/>
  <c r="AJ3131" i="14"/>
  <c r="AK3127" i="14"/>
  <c r="AJ3127" i="14"/>
  <c r="AK3123" i="14"/>
  <c r="AJ3123" i="14"/>
  <c r="AK3119" i="14"/>
  <c r="AJ3119" i="14"/>
  <c r="AK3115" i="14"/>
  <c r="AJ3115" i="14"/>
  <c r="AK3111" i="14"/>
  <c r="AJ3111" i="14"/>
  <c r="AK3107" i="14"/>
  <c r="AJ3107" i="14"/>
  <c r="AK3103" i="14"/>
  <c r="AJ3103" i="14"/>
  <c r="AK3099" i="14"/>
  <c r="AJ3099" i="14"/>
  <c r="AK3095" i="14"/>
  <c r="AJ3095" i="14"/>
  <c r="AK3091" i="14"/>
  <c r="AJ3091" i="14"/>
  <c r="AK3087" i="14"/>
  <c r="AJ3087" i="14"/>
  <c r="AK3083" i="14"/>
  <c r="AJ3083" i="14"/>
  <c r="AK3079" i="14"/>
  <c r="AJ3079" i="14"/>
  <c r="AK3075" i="14"/>
  <c r="AJ3075" i="14"/>
  <c r="AK3071" i="14"/>
  <c r="AJ3071" i="14"/>
  <c r="AK3067" i="14"/>
  <c r="AJ3067" i="14"/>
  <c r="AK3063" i="14"/>
  <c r="AJ3063" i="14"/>
  <c r="AK3059" i="14"/>
  <c r="AJ3059" i="14"/>
  <c r="AK3055" i="14"/>
  <c r="AJ3055" i="14"/>
  <c r="AK3051" i="14"/>
  <c r="AJ3051" i="14"/>
  <c r="AK3047" i="14"/>
  <c r="AJ3047" i="14"/>
  <c r="AK3043" i="14"/>
  <c r="AJ3043" i="14"/>
  <c r="AK3039" i="14"/>
  <c r="AJ3039" i="14"/>
  <c r="AK3035" i="14"/>
  <c r="AJ3035" i="14"/>
  <c r="AK3031" i="14"/>
  <c r="AJ3031" i="14"/>
  <c r="AK3027" i="14"/>
  <c r="AJ3027" i="14"/>
  <c r="AK3023" i="14"/>
  <c r="AJ3023" i="14"/>
  <c r="AK3019" i="14"/>
  <c r="AJ3019" i="14"/>
  <c r="AK3015" i="14"/>
  <c r="AJ3015" i="14"/>
  <c r="AK3011" i="14"/>
  <c r="AJ3011" i="14"/>
  <c r="AK3007" i="14"/>
  <c r="AJ3007" i="14"/>
  <c r="AK3003" i="14"/>
  <c r="AJ3003" i="14"/>
  <c r="AK2999" i="14"/>
  <c r="AJ2999" i="14"/>
  <c r="AK2995" i="14"/>
  <c r="AJ2995" i="14"/>
  <c r="AK2991" i="14"/>
  <c r="AJ2991" i="14"/>
  <c r="AK2987" i="14"/>
  <c r="AJ2987" i="14"/>
  <c r="AK2983" i="14"/>
  <c r="AJ2983" i="14"/>
  <c r="AK2979" i="14"/>
  <c r="AJ2979" i="14"/>
  <c r="AK2975" i="14"/>
  <c r="AJ2975" i="14"/>
  <c r="AK2971" i="14"/>
  <c r="AJ2971" i="14"/>
  <c r="AK2967" i="14"/>
  <c r="AJ2967" i="14"/>
  <c r="AK2963" i="14"/>
  <c r="AJ2963" i="14"/>
  <c r="AK2959" i="14"/>
  <c r="AJ2959" i="14"/>
  <c r="AK2955" i="14"/>
  <c r="AJ2955" i="14"/>
  <c r="AK2951" i="14"/>
  <c r="AJ2951" i="14"/>
  <c r="AK2947" i="14"/>
  <c r="AJ2947" i="14"/>
  <c r="AK2943" i="14"/>
  <c r="AJ2943" i="14"/>
  <c r="AK2939" i="14"/>
  <c r="AJ2939" i="14"/>
  <c r="AK2935" i="14"/>
  <c r="AJ2935" i="14"/>
  <c r="AK2931" i="14"/>
  <c r="AJ2931" i="14"/>
  <c r="AK2927" i="14"/>
  <c r="AJ2927" i="14"/>
  <c r="AK2923" i="14"/>
  <c r="AJ2923" i="14"/>
  <c r="AK2919" i="14"/>
  <c r="AJ2919" i="14"/>
  <c r="AK2915" i="14"/>
  <c r="AJ2915" i="14"/>
  <c r="AK2911" i="14"/>
  <c r="AJ2911" i="14"/>
  <c r="AK2907" i="14"/>
  <c r="AJ2907" i="14"/>
  <c r="AK2903" i="14"/>
  <c r="AJ2903" i="14"/>
  <c r="AK2899" i="14"/>
  <c r="AJ2899" i="14"/>
  <c r="AK2895" i="14"/>
  <c r="AJ2895" i="14"/>
  <c r="AK2891" i="14"/>
  <c r="AJ2891" i="14"/>
  <c r="AK2887" i="14"/>
  <c r="AJ2887" i="14"/>
  <c r="AK2883" i="14"/>
  <c r="AJ2883" i="14"/>
  <c r="AK2879" i="14"/>
  <c r="AJ2879" i="14"/>
  <c r="AK2875" i="14"/>
  <c r="AJ2875" i="14"/>
  <c r="AK2871" i="14"/>
  <c r="AJ2871" i="14"/>
  <c r="AK2867" i="14"/>
  <c r="AJ2867" i="14"/>
  <c r="AK2863" i="14"/>
  <c r="AJ2863" i="14"/>
  <c r="AK2859" i="14"/>
  <c r="AJ2859" i="14"/>
  <c r="AK2855" i="14"/>
  <c r="AJ2855" i="14"/>
  <c r="AK2851" i="14"/>
  <c r="AJ2851" i="14"/>
  <c r="AK2847" i="14"/>
  <c r="AJ2847" i="14"/>
  <c r="AK2843" i="14"/>
  <c r="AJ2843" i="14"/>
  <c r="AK2839" i="14"/>
  <c r="AJ2839" i="14"/>
  <c r="AK2835" i="14"/>
  <c r="AJ2835" i="14"/>
  <c r="AK2831" i="14"/>
  <c r="AJ2831" i="14"/>
  <c r="AK2827" i="14"/>
  <c r="AJ2827" i="14"/>
  <c r="AK2823" i="14"/>
  <c r="AJ2823" i="14"/>
  <c r="AK2819" i="14"/>
  <c r="AJ2819" i="14"/>
  <c r="AK2815" i="14"/>
  <c r="AJ2815" i="14"/>
  <c r="AK2811" i="14"/>
  <c r="AJ2811" i="14"/>
  <c r="AK2807" i="14"/>
  <c r="AJ2807" i="14"/>
  <c r="AK2803" i="14"/>
  <c r="AJ2803" i="14"/>
  <c r="AK2799" i="14"/>
  <c r="AJ2799" i="14"/>
  <c r="AK2795" i="14"/>
  <c r="AJ2795" i="14"/>
  <c r="AK2791" i="14"/>
  <c r="AJ2791" i="14"/>
  <c r="AK2787" i="14"/>
  <c r="AJ2787" i="14"/>
  <c r="AK2783" i="14"/>
  <c r="AJ2783" i="14"/>
  <c r="AK2779" i="14"/>
  <c r="AJ2779" i="14"/>
  <c r="AK2775" i="14"/>
  <c r="AJ2775" i="14"/>
  <c r="AK2771" i="14"/>
  <c r="AJ2771" i="14"/>
  <c r="AK2767" i="14"/>
  <c r="AJ2767" i="14"/>
  <c r="AK2763" i="14"/>
  <c r="AJ2763" i="14"/>
  <c r="AK2759" i="14"/>
  <c r="AJ2759" i="14"/>
  <c r="AK2755" i="14"/>
  <c r="AJ2755" i="14"/>
  <c r="AK2751" i="14"/>
  <c r="AJ2751" i="14"/>
  <c r="AK2747" i="14"/>
  <c r="AJ2747" i="14"/>
  <c r="AK2743" i="14"/>
  <c r="AJ2743" i="14"/>
  <c r="AK2739" i="14"/>
  <c r="AJ2739" i="14"/>
  <c r="AK2735" i="14"/>
  <c r="AJ2735" i="14"/>
  <c r="AK2731" i="14"/>
  <c r="AJ2731" i="14"/>
  <c r="AK2727" i="14"/>
  <c r="AJ2727" i="14"/>
  <c r="AK2723" i="14"/>
  <c r="AJ2723" i="14"/>
  <c r="AK2719" i="14"/>
  <c r="AJ2719" i="14"/>
  <c r="AK2715" i="14"/>
  <c r="AJ2715" i="14"/>
  <c r="AK2711" i="14"/>
  <c r="AJ2711" i="14"/>
  <c r="AK2707" i="14"/>
  <c r="AJ2707" i="14"/>
  <c r="AK2703" i="14"/>
  <c r="AJ2703" i="14"/>
  <c r="AK2699" i="14"/>
  <c r="AJ2699" i="14"/>
  <c r="AK2695" i="14"/>
  <c r="AJ2695" i="14"/>
  <c r="AK2691" i="14"/>
  <c r="AJ2691" i="14"/>
  <c r="AK2687" i="14"/>
  <c r="AJ2687" i="14"/>
  <c r="AK2683" i="14"/>
  <c r="AJ2683" i="14"/>
  <c r="AK2679" i="14"/>
  <c r="AJ2679" i="14"/>
  <c r="AK2675" i="14"/>
  <c r="AJ2675" i="14"/>
  <c r="AK2671" i="14"/>
  <c r="AJ2671" i="14"/>
  <c r="AK2667" i="14"/>
  <c r="AJ2667" i="14"/>
  <c r="AK2663" i="14"/>
  <c r="AJ2663" i="14"/>
  <c r="AK2659" i="14"/>
  <c r="AJ2659" i="14"/>
  <c r="AK2655" i="14"/>
  <c r="AJ2655" i="14"/>
  <c r="AK2651" i="14"/>
  <c r="AJ2651" i="14"/>
  <c r="AK2647" i="14"/>
  <c r="AJ2647" i="14"/>
  <c r="AK2643" i="14"/>
  <c r="AJ2643" i="14"/>
  <c r="AK2639" i="14"/>
  <c r="AJ2639" i="14"/>
  <c r="AK2635" i="14"/>
  <c r="AJ2635" i="14"/>
  <c r="AK2631" i="14"/>
  <c r="AJ2631" i="14"/>
  <c r="AK2627" i="14"/>
  <c r="AJ2627" i="14"/>
  <c r="AK2623" i="14"/>
  <c r="AJ2623" i="14"/>
  <c r="AK2619" i="14"/>
  <c r="AJ2619" i="14"/>
  <c r="AK2615" i="14"/>
  <c r="AJ2615" i="14"/>
  <c r="AK2611" i="14"/>
  <c r="AJ2611" i="14"/>
  <c r="AK2607" i="14"/>
  <c r="AJ2607" i="14"/>
  <c r="AK2603" i="14"/>
  <c r="AJ2603" i="14"/>
  <c r="AK2599" i="14"/>
  <c r="AJ2599" i="14"/>
  <c r="AK2595" i="14"/>
  <c r="AJ2595" i="14"/>
  <c r="AK2591" i="14"/>
  <c r="AJ2591" i="14"/>
  <c r="AK2587" i="14"/>
  <c r="AJ2587" i="14"/>
  <c r="AK2583" i="14"/>
  <c r="AJ2583" i="14"/>
  <c r="AK2579" i="14"/>
  <c r="AJ2579" i="14"/>
  <c r="AK2575" i="14"/>
  <c r="AJ2575" i="14"/>
  <c r="AK2571" i="14"/>
  <c r="AJ2571" i="14"/>
  <c r="AK2567" i="14"/>
  <c r="AJ2567" i="14"/>
  <c r="AK2563" i="14"/>
  <c r="AJ2563" i="14"/>
  <c r="AK2559" i="14"/>
  <c r="AJ2559" i="14"/>
  <c r="AK2555" i="14"/>
  <c r="AJ2555" i="14"/>
  <c r="AK2551" i="14"/>
  <c r="AJ2551" i="14"/>
  <c r="AK2547" i="14"/>
  <c r="AJ2547" i="14"/>
  <c r="AK2543" i="14"/>
  <c r="AJ2543" i="14"/>
  <c r="AK2539" i="14"/>
  <c r="AJ2539" i="14"/>
  <c r="AK2535" i="14"/>
  <c r="AJ2535" i="14"/>
  <c r="AK2531" i="14"/>
  <c r="AJ2531" i="14"/>
  <c r="AK2527" i="14"/>
  <c r="AJ2527" i="14"/>
  <c r="AK2523" i="14"/>
  <c r="AJ2523" i="14"/>
  <c r="AK2519" i="14"/>
  <c r="AJ2519" i="14"/>
  <c r="AK2515" i="14"/>
  <c r="AJ2515" i="14"/>
  <c r="AK2511" i="14"/>
  <c r="AJ2511" i="14"/>
  <c r="AK2507" i="14"/>
  <c r="AJ2507" i="14"/>
  <c r="AK2503" i="14"/>
  <c r="AJ2503" i="14"/>
  <c r="AK2499" i="14"/>
  <c r="AJ2499" i="14"/>
  <c r="AK2495" i="14"/>
  <c r="AJ2495" i="14"/>
  <c r="AK2491" i="14"/>
  <c r="AJ2491" i="14"/>
  <c r="AK2487" i="14"/>
  <c r="AJ2487" i="14"/>
  <c r="AK2483" i="14"/>
  <c r="AJ2483" i="14"/>
  <c r="AK2479" i="14"/>
  <c r="AJ2479" i="14"/>
  <c r="AK2475" i="14"/>
  <c r="AJ2475" i="14"/>
  <c r="AK2471" i="14"/>
  <c r="AJ2471" i="14"/>
  <c r="AK2467" i="14"/>
  <c r="AJ2467" i="14"/>
  <c r="AK2463" i="14"/>
  <c r="AJ2463" i="14"/>
  <c r="AK2459" i="14"/>
  <c r="AJ2459" i="14"/>
  <c r="AK2455" i="14"/>
  <c r="AJ2455" i="14"/>
  <c r="AK2451" i="14"/>
  <c r="AJ2451" i="14"/>
  <c r="AK2447" i="14"/>
  <c r="AJ2447" i="14"/>
  <c r="AK2443" i="14"/>
  <c r="AJ2443" i="14"/>
  <c r="AK2439" i="14"/>
  <c r="AJ2439" i="14"/>
  <c r="AK2435" i="14"/>
  <c r="AJ2435" i="14"/>
  <c r="AK2431" i="14"/>
  <c r="AJ2431" i="14"/>
  <c r="AK2427" i="14"/>
  <c r="AJ2427" i="14"/>
  <c r="AK2423" i="14"/>
  <c r="AJ2423" i="14"/>
  <c r="AK2419" i="14"/>
  <c r="AJ2419" i="14"/>
  <c r="AK2415" i="14"/>
  <c r="AJ2415" i="14"/>
  <c r="AK2411" i="14"/>
  <c r="AJ2411" i="14"/>
  <c r="AK2407" i="14"/>
  <c r="AJ2407" i="14"/>
  <c r="AK2403" i="14"/>
  <c r="AJ2403" i="14"/>
  <c r="AK2399" i="14"/>
  <c r="AJ2399" i="14"/>
  <c r="AK2395" i="14"/>
  <c r="AJ2395" i="14"/>
  <c r="AK2391" i="14"/>
  <c r="AJ2391" i="14"/>
  <c r="AK2387" i="14"/>
  <c r="AJ2387" i="14"/>
  <c r="AK2383" i="14"/>
  <c r="AJ2383" i="14"/>
  <c r="AK2379" i="14"/>
  <c r="AJ2379" i="14"/>
  <c r="AK2375" i="14"/>
  <c r="AJ2375" i="14"/>
  <c r="AK2371" i="14"/>
  <c r="AJ2371" i="14"/>
  <c r="AK2367" i="14"/>
  <c r="AJ2367" i="14"/>
  <c r="AK2363" i="14"/>
  <c r="AJ2363" i="14"/>
  <c r="AK2359" i="14"/>
  <c r="AJ2359" i="14"/>
  <c r="AK2355" i="14"/>
  <c r="AJ2355" i="14"/>
  <c r="AK2351" i="14"/>
  <c r="AJ2351" i="14"/>
  <c r="AK2347" i="14"/>
  <c r="AJ2347" i="14"/>
  <c r="AK2343" i="14"/>
  <c r="AJ2343" i="14"/>
  <c r="AK2339" i="14"/>
  <c r="AJ2339" i="14"/>
  <c r="AK2335" i="14"/>
  <c r="AJ2335" i="14"/>
  <c r="AK2331" i="14"/>
  <c r="AJ2331" i="14"/>
  <c r="AK2327" i="14"/>
  <c r="AJ2327" i="14"/>
  <c r="AK2323" i="14"/>
  <c r="AJ2323" i="14"/>
  <c r="AK2319" i="14"/>
  <c r="AJ2319" i="14"/>
  <c r="AK2315" i="14"/>
  <c r="AJ2315" i="14"/>
  <c r="AK2311" i="14"/>
  <c r="AJ2311" i="14"/>
  <c r="AK2307" i="14"/>
  <c r="AJ2307" i="14"/>
  <c r="AK2303" i="14"/>
  <c r="AJ2303" i="14"/>
  <c r="AK2299" i="14"/>
  <c r="AJ2299" i="14"/>
  <c r="AK2295" i="14"/>
  <c r="AJ2295" i="14"/>
  <c r="AK2291" i="14"/>
  <c r="AJ2291" i="14"/>
  <c r="AK2287" i="14"/>
  <c r="AJ2287" i="14"/>
  <c r="AK2283" i="14"/>
  <c r="AJ2283" i="14"/>
  <c r="AK2279" i="14"/>
  <c r="AJ2279" i="14"/>
  <c r="AK2275" i="14"/>
  <c r="AJ2275" i="14"/>
  <c r="AK2271" i="14"/>
  <c r="AJ2271" i="14"/>
  <c r="AK2267" i="14"/>
  <c r="AJ2267" i="14"/>
  <c r="AK2263" i="14"/>
  <c r="AJ2263" i="14"/>
  <c r="AK2259" i="14"/>
  <c r="AJ2259" i="14"/>
  <c r="AK2255" i="14"/>
  <c r="AJ2255" i="14"/>
  <c r="AK2251" i="14"/>
  <c r="AJ2251" i="14"/>
  <c r="AK2247" i="14"/>
  <c r="AJ2247" i="14"/>
  <c r="AK2243" i="14"/>
  <c r="AJ2243" i="14"/>
  <c r="AK2239" i="14"/>
  <c r="AJ2239" i="14"/>
  <c r="AK2235" i="14"/>
  <c r="AJ2235" i="14"/>
  <c r="AK2231" i="14"/>
  <c r="AJ2231" i="14"/>
  <c r="AK2227" i="14"/>
  <c r="AJ2227" i="14"/>
  <c r="AK2223" i="14"/>
  <c r="AJ2223" i="14"/>
  <c r="AK2219" i="14"/>
  <c r="AJ2219" i="14"/>
  <c r="AK2215" i="14"/>
  <c r="AJ2215" i="14"/>
  <c r="AK2211" i="14"/>
  <c r="AJ2211" i="14"/>
  <c r="AK2207" i="14"/>
  <c r="AJ2207" i="14"/>
  <c r="AK2203" i="14"/>
  <c r="AJ2203" i="14"/>
  <c r="AK2199" i="14"/>
  <c r="AJ2199" i="14"/>
  <c r="AK2195" i="14"/>
  <c r="AJ2195" i="14"/>
  <c r="AK2191" i="14"/>
  <c r="AJ2191" i="14"/>
  <c r="AK2187" i="14"/>
  <c r="AJ2187" i="14"/>
  <c r="AK2183" i="14"/>
  <c r="AJ2183" i="14"/>
  <c r="AK2179" i="14"/>
  <c r="AJ2179" i="14"/>
  <c r="AK2175" i="14"/>
  <c r="AJ2175" i="14"/>
  <c r="AK2171" i="14"/>
  <c r="AJ2171" i="14"/>
  <c r="AK2167" i="14"/>
  <c r="AJ2167" i="14"/>
  <c r="AK2163" i="14"/>
  <c r="AJ2163" i="14"/>
  <c r="AK2159" i="14"/>
  <c r="AJ2159" i="14"/>
  <c r="AK2155" i="14"/>
  <c r="AJ2155" i="14"/>
  <c r="AK2151" i="14"/>
  <c r="AJ2151" i="14"/>
  <c r="AK2147" i="14"/>
  <c r="AJ2147" i="14"/>
  <c r="AK2143" i="14"/>
  <c r="AJ2143" i="14"/>
  <c r="AK2139" i="14"/>
  <c r="AJ2139" i="14"/>
  <c r="AK2135" i="14"/>
  <c r="AJ2135" i="14"/>
  <c r="AK2131" i="14"/>
  <c r="AJ2131" i="14"/>
  <c r="AK2127" i="14"/>
  <c r="AJ2127" i="14"/>
  <c r="AK2123" i="14"/>
  <c r="AJ2123" i="14"/>
  <c r="AK2119" i="14"/>
  <c r="AJ2119" i="14"/>
  <c r="AK2115" i="14"/>
  <c r="AJ2115" i="14"/>
  <c r="AK2111" i="14"/>
  <c r="AJ2111" i="14"/>
  <c r="AK2107" i="14"/>
  <c r="AJ2107" i="14"/>
  <c r="AK2103" i="14"/>
  <c r="AJ2103" i="14"/>
  <c r="AK2099" i="14"/>
  <c r="AJ2099" i="14"/>
  <c r="AK2095" i="14"/>
  <c r="AJ2095" i="14"/>
  <c r="AK2091" i="14"/>
  <c r="AJ2091" i="14"/>
  <c r="AK2087" i="14"/>
  <c r="AJ2087" i="14"/>
  <c r="AK2083" i="14"/>
  <c r="AJ2083" i="14"/>
  <c r="AK2079" i="14"/>
  <c r="AJ2079" i="14"/>
  <c r="AK2075" i="14"/>
  <c r="AJ2075" i="14"/>
  <c r="AK2071" i="14"/>
  <c r="AJ2071" i="14"/>
  <c r="AK2067" i="14"/>
  <c r="AJ2067" i="14"/>
  <c r="AK2063" i="14"/>
  <c r="AJ2063" i="14"/>
  <c r="AK2059" i="14"/>
  <c r="AJ2059" i="14"/>
  <c r="AK2055" i="14"/>
  <c r="AJ2055" i="14"/>
  <c r="AK2051" i="14"/>
  <c r="AJ2051" i="14"/>
  <c r="AK2047" i="14"/>
  <c r="AJ2047" i="14"/>
  <c r="AK2043" i="14"/>
  <c r="AJ2043" i="14"/>
  <c r="AK2039" i="14"/>
  <c r="AJ2039" i="14"/>
  <c r="AK2035" i="14"/>
  <c r="AJ2035" i="14"/>
  <c r="AK2031" i="14"/>
  <c r="AJ2031" i="14"/>
  <c r="AK2027" i="14"/>
  <c r="AJ2027" i="14"/>
  <c r="AK2023" i="14"/>
  <c r="AJ2023" i="14"/>
  <c r="AK2019" i="14"/>
  <c r="AJ2019" i="14"/>
  <c r="AK2015" i="14"/>
  <c r="AJ2015" i="14"/>
  <c r="AK2011" i="14"/>
  <c r="AJ2011" i="14"/>
  <c r="AK2007" i="14"/>
  <c r="AJ2007" i="14"/>
  <c r="AK2003" i="14"/>
  <c r="AJ2003" i="14"/>
  <c r="AK1999" i="14"/>
  <c r="AJ1999" i="14"/>
  <c r="AK1995" i="14"/>
  <c r="AJ1995" i="14"/>
  <c r="AK1991" i="14"/>
  <c r="AJ1991" i="14"/>
  <c r="AK1987" i="14"/>
  <c r="AJ1987" i="14"/>
  <c r="AK1983" i="14"/>
  <c r="AJ1983" i="14"/>
  <c r="AK1979" i="14"/>
  <c r="AJ1979" i="14"/>
  <c r="AK1975" i="14"/>
  <c r="AJ1975" i="14"/>
  <c r="AK1971" i="14"/>
  <c r="AJ1971" i="14"/>
  <c r="AK1967" i="14"/>
  <c r="AJ1967" i="14"/>
  <c r="AK1963" i="14"/>
  <c r="AJ1963" i="14"/>
  <c r="AK1959" i="14"/>
  <c r="AJ1959" i="14"/>
  <c r="AK1955" i="14"/>
  <c r="AJ1955" i="14"/>
  <c r="AK1951" i="14"/>
  <c r="AJ1951" i="14"/>
  <c r="AK1947" i="14"/>
  <c r="AJ1947" i="14"/>
  <c r="AK1943" i="14"/>
  <c r="AJ1943" i="14"/>
  <c r="AK1939" i="14"/>
  <c r="AJ1939" i="14"/>
  <c r="AK1935" i="14"/>
  <c r="AJ1935" i="14"/>
  <c r="AK1931" i="14"/>
  <c r="AJ1931" i="14"/>
  <c r="AK1927" i="14"/>
  <c r="AJ1927" i="14"/>
  <c r="AK1923" i="14"/>
  <c r="AJ1923" i="14"/>
  <c r="AK1919" i="14"/>
  <c r="AJ1919" i="14"/>
  <c r="AK1915" i="14"/>
  <c r="AJ1915" i="14"/>
  <c r="AK1911" i="14"/>
  <c r="AJ1911" i="14"/>
  <c r="AK1907" i="14"/>
  <c r="AJ1907" i="14"/>
  <c r="AK1903" i="14"/>
  <c r="AJ1903" i="14"/>
  <c r="AK1899" i="14"/>
  <c r="AJ1899" i="14"/>
  <c r="AK1895" i="14"/>
  <c r="AJ1895" i="14"/>
  <c r="AK1891" i="14"/>
  <c r="AJ1891" i="14"/>
  <c r="AK1887" i="14"/>
  <c r="AJ1887" i="14"/>
  <c r="AK1883" i="14"/>
  <c r="AJ1883" i="14"/>
  <c r="AK1879" i="14"/>
  <c r="AJ1879" i="14"/>
  <c r="AK1875" i="14"/>
  <c r="AJ1875" i="14"/>
  <c r="AK1871" i="14"/>
  <c r="AJ1871" i="14"/>
  <c r="AK1867" i="14"/>
  <c r="AJ1867" i="14"/>
  <c r="AK1863" i="14"/>
  <c r="AJ1863" i="14"/>
  <c r="AK1859" i="14"/>
  <c r="AJ1859" i="14"/>
  <c r="AK1855" i="14"/>
  <c r="AJ1855" i="14"/>
  <c r="AK1851" i="14"/>
  <c r="AJ1851" i="14"/>
  <c r="AK1847" i="14"/>
  <c r="AJ1847" i="14"/>
  <c r="AK1843" i="14"/>
  <c r="AJ1843" i="14"/>
  <c r="AK1839" i="14"/>
  <c r="AJ1839" i="14"/>
  <c r="AK1835" i="14"/>
  <c r="AJ1835" i="14"/>
  <c r="AK1831" i="14"/>
  <c r="AJ1831" i="14"/>
  <c r="AK1827" i="14"/>
  <c r="AJ1827" i="14"/>
  <c r="AK1823" i="14"/>
  <c r="AJ1823" i="14"/>
  <c r="AK1819" i="14"/>
  <c r="AJ1819" i="14"/>
  <c r="AK1815" i="14"/>
  <c r="AJ1815" i="14"/>
  <c r="AK1811" i="14"/>
  <c r="AJ1811" i="14"/>
  <c r="AK1807" i="14"/>
  <c r="AJ1807" i="14"/>
  <c r="AK1803" i="14"/>
  <c r="AJ1803" i="14"/>
  <c r="AK1799" i="14"/>
  <c r="AJ1799" i="14"/>
  <c r="AK1795" i="14"/>
  <c r="AJ1795" i="14"/>
  <c r="AK1791" i="14"/>
  <c r="AJ1791" i="14"/>
  <c r="AK1787" i="14"/>
  <c r="AJ1787" i="14"/>
  <c r="AK1783" i="14"/>
  <c r="AJ1783" i="14"/>
  <c r="AK1779" i="14"/>
  <c r="AJ1779" i="14"/>
  <c r="AK1775" i="14"/>
  <c r="AJ1775" i="14"/>
  <c r="AK1771" i="14"/>
  <c r="AJ1771" i="14"/>
  <c r="AK1767" i="14"/>
  <c r="AJ1767" i="14"/>
  <c r="AK1763" i="14"/>
  <c r="AJ1763" i="14"/>
  <c r="AK1759" i="14"/>
  <c r="AJ1759" i="14"/>
  <c r="AK1755" i="14"/>
  <c r="AJ1755" i="14"/>
  <c r="AK1751" i="14"/>
  <c r="AJ1751" i="14"/>
  <c r="AK1747" i="14"/>
  <c r="AJ1747" i="14"/>
  <c r="AK1743" i="14"/>
  <c r="AJ1743" i="14"/>
  <c r="AK1739" i="14"/>
  <c r="AJ1739" i="14"/>
  <c r="AK1735" i="14"/>
  <c r="AJ1735" i="14"/>
  <c r="AK1731" i="14"/>
  <c r="AJ1731" i="14"/>
  <c r="AK1727" i="14"/>
  <c r="AJ1727" i="14"/>
  <c r="AK1723" i="14"/>
  <c r="AJ1723" i="14"/>
  <c r="AK1719" i="14"/>
  <c r="AJ1719" i="14"/>
  <c r="AK1715" i="14"/>
  <c r="AJ1715" i="14"/>
  <c r="AK1711" i="14"/>
  <c r="AJ1711" i="14"/>
  <c r="AK1707" i="14"/>
  <c r="AJ1707" i="14"/>
  <c r="AK1703" i="14"/>
  <c r="AJ1703" i="14"/>
  <c r="AK1699" i="14"/>
  <c r="AJ1699" i="14"/>
  <c r="AK1695" i="14"/>
  <c r="AJ1695" i="14"/>
  <c r="AK1691" i="14"/>
  <c r="AJ1691" i="14"/>
  <c r="AK1687" i="14"/>
  <c r="AJ1687" i="14"/>
  <c r="AK1683" i="14"/>
  <c r="AJ1683" i="14"/>
  <c r="AK1679" i="14"/>
  <c r="AJ1679" i="14"/>
  <c r="AK1675" i="14"/>
  <c r="AJ1675" i="14"/>
  <c r="AK1671" i="14"/>
  <c r="AJ1671" i="14"/>
  <c r="AK1667" i="14"/>
  <c r="AJ1667" i="14"/>
  <c r="AK1663" i="14"/>
  <c r="AJ1663" i="14"/>
  <c r="AK1659" i="14"/>
  <c r="AJ1659" i="14"/>
  <c r="AK1655" i="14"/>
  <c r="AJ1655" i="14"/>
  <c r="AK1651" i="14"/>
  <c r="AJ1651" i="14"/>
  <c r="AK1647" i="14"/>
  <c r="AJ1647" i="14"/>
  <c r="AK1643" i="14"/>
  <c r="AJ1643" i="14"/>
  <c r="AK1639" i="14"/>
  <c r="AJ1639" i="14"/>
  <c r="AK1635" i="14"/>
  <c r="AJ1635" i="14"/>
  <c r="AK1631" i="14"/>
  <c r="AJ1631" i="14"/>
  <c r="AK1627" i="14"/>
  <c r="AJ1627" i="14"/>
  <c r="AK1623" i="14"/>
  <c r="AJ1623" i="14"/>
  <c r="AK1619" i="14"/>
  <c r="AJ1619" i="14"/>
  <c r="AK1615" i="14"/>
  <c r="AJ1615" i="14"/>
  <c r="AK1611" i="14"/>
  <c r="AJ1611" i="14"/>
  <c r="AK1607" i="14"/>
  <c r="AJ1607" i="14"/>
  <c r="AK1603" i="14"/>
  <c r="AJ1603" i="14"/>
  <c r="AK1599" i="14"/>
  <c r="AJ1599" i="14"/>
  <c r="AK1595" i="14"/>
  <c r="AJ1595" i="14"/>
  <c r="AK1591" i="14"/>
  <c r="AJ1591" i="14"/>
  <c r="AK1587" i="14"/>
  <c r="AJ1587" i="14"/>
  <c r="AK1583" i="14"/>
  <c r="AJ1583" i="14"/>
  <c r="AK1579" i="14"/>
  <c r="AJ1579" i="14"/>
  <c r="AK1575" i="14"/>
  <c r="AJ1575" i="14"/>
  <c r="AK1571" i="14"/>
  <c r="AJ1571" i="14"/>
  <c r="AK1567" i="14"/>
  <c r="AJ1567" i="14"/>
  <c r="AK1563" i="14"/>
  <c r="AJ1563" i="14"/>
  <c r="AK1559" i="14"/>
  <c r="AJ1559" i="14"/>
  <c r="AK1555" i="14"/>
  <c r="AJ1555" i="14"/>
  <c r="AK1551" i="14"/>
  <c r="AJ1551" i="14"/>
  <c r="AK1547" i="14"/>
  <c r="AJ1547" i="14"/>
  <c r="AK1543" i="14"/>
  <c r="AJ1543" i="14"/>
  <c r="AK1539" i="14"/>
  <c r="AJ1539" i="14"/>
  <c r="AK1535" i="14"/>
  <c r="AJ1535" i="14"/>
  <c r="AK1531" i="14"/>
  <c r="AJ1531" i="14"/>
  <c r="AK1527" i="14"/>
  <c r="AJ1527" i="14"/>
  <c r="AK1523" i="14"/>
  <c r="AJ1523" i="14"/>
  <c r="AK1519" i="14"/>
  <c r="AJ1519" i="14"/>
  <c r="AK1515" i="14"/>
  <c r="AJ1515" i="14"/>
  <c r="AK1511" i="14"/>
  <c r="AJ1511" i="14"/>
  <c r="AK1507" i="14"/>
  <c r="AJ1507" i="14"/>
  <c r="AK1503" i="14"/>
  <c r="AJ1503" i="14"/>
  <c r="AK1499" i="14"/>
  <c r="AJ1499" i="14"/>
  <c r="AK1495" i="14"/>
  <c r="AJ1495" i="14"/>
  <c r="AK1491" i="14"/>
  <c r="AJ1491" i="14"/>
  <c r="AK1487" i="14"/>
  <c r="AJ1487" i="14"/>
  <c r="AK1483" i="14"/>
  <c r="AJ1483" i="14"/>
  <c r="AK1479" i="14"/>
  <c r="AJ1479" i="14"/>
  <c r="AK1475" i="14"/>
  <c r="AJ1475" i="14"/>
  <c r="AK1471" i="14"/>
  <c r="AJ1471" i="14"/>
  <c r="AK1467" i="14"/>
  <c r="AJ1467" i="14"/>
  <c r="AK1463" i="14"/>
  <c r="AJ1463" i="14"/>
  <c r="AK1459" i="14"/>
  <c r="AJ1459" i="14"/>
  <c r="AK1455" i="14"/>
  <c r="AJ1455" i="14"/>
  <c r="AK1451" i="14"/>
  <c r="AJ1451" i="14"/>
  <c r="AK1447" i="14"/>
  <c r="AJ1447" i="14"/>
  <c r="AK1443" i="14"/>
  <c r="AJ1443" i="14"/>
  <c r="AK1439" i="14"/>
  <c r="AJ1439" i="14"/>
  <c r="AK1435" i="14"/>
  <c r="AJ1435" i="14"/>
  <c r="AK1431" i="14"/>
  <c r="AJ1431" i="14"/>
  <c r="AK1427" i="14"/>
  <c r="AJ1427" i="14"/>
  <c r="AK1423" i="14"/>
  <c r="AJ1423" i="14"/>
  <c r="AK1419" i="14"/>
  <c r="AJ1419" i="14"/>
  <c r="AK1415" i="14"/>
  <c r="AJ1415" i="14"/>
  <c r="AK1411" i="14"/>
  <c r="AJ1411" i="14"/>
  <c r="AK1407" i="14"/>
  <c r="AJ1407" i="14"/>
  <c r="AK1403" i="14"/>
  <c r="AJ1403" i="14"/>
  <c r="AK1399" i="14"/>
  <c r="AJ1399" i="14"/>
  <c r="AK1395" i="14"/>
  <c r="AJ1395" i="14"/>
  <c r="AK1391" i="14"/>
  <c r="AJ1391" i="14"/>
  <c r="AK1387" i="14"/>
  <c r="AJ1387" i="14"/>
  <c r="AK1383" i="14"/>
  <c r="AJ1383" i="14"/>
  <c r="AK1379" i="14"/>
  <c r="AJ1379" i="14"/>
  <c r="AK1375" i="14"/>
  <c r="AJ1375" i="14"/>
  <c r="AK1371" i="14"/>
  <c r="AJ1371" i="14"/>
  <c r="AK1367" i="14"/>
  <c r="AJ1367" i="14"/>
  <c r="AK1363" i="14"/>
  <c r="AJ1363" i="14"/>
  <c r="AK1359" i="14"/>
  <c r="AJ1359" i="14"/>
  <c r="AK1355" i="14"/>
  <c r="AJ1355" i="14"/>
  <c r="AK1351" i="14"/>
  <c r="AJ1351" i="14"/>
  <c r="AK1347" i="14"/>
  <c r="AJ1347" i="14"/>
  <c r="AK1343" i="14"/>
  <c r="AJ1343" i="14"/>
  <c r="AK1339" i="14"/>
  <c r="AJ1339" i="14"/>
  <c r="AK1335" i="14"/>
  <c r="AJ1335" i="14"/>
  <c r="AK1331" i="14"/>
  <c r="AJ1331" i="14"/>
  <c r="AK1327" i="14"/>
  <c r="AJ1327" i="14"/>
  <c r="AK1323" i="14"/>
  <c r="AJ1323" i="14"/>
  <c r="AK1319" i="14"/>
  <c r="AJ1319" i="14"/>
  <c r="AK1315" i="14"/>
  <c r="AJ1315" i="14"/>
  <c r="AK1311" i="14"/>
  <c r="AJ1311" i="14"/>
  <c r="AK1307" i="14"/>
  <c r="AJ1307" i="14"/>
  <c r="AK1303" i="14"/>
  <c r="AJ1303" i="14"/>
  <c r="AK1299" i="14"/>
  <c r="AJ1299" i="14"/>
  <c r="AK1295" i="14"/>
  <c r="AJ1295" i="14"/>
  <c r="AK1291" i="14"/>
  <c r="AJ1291" i="14"/>
  <c r="AK1287" i="14"/>
  <c r="AJ1287" i="14"/>
  <c r="AK1283" i="14"/>
  <c r="AJ1283" i="14"/>
  <c r="AK1279" i="14"/>
  <c r="AJ1279" i="14"/>
  <c r="AK1275" i="14"/>
  <c r="AJ1275" i="14"/>
  <c r="AK1271" i="14"/>
  <c r="AJ1271" i="14"/>
  <c r="AK1267" i="14"/>
  <c r="AJ1267" i="14"/>
  <c r="AK1263" i="14"/>
  <c r="AJ1263" i="14"/>
  <c r="AK1259" i="14"/>
  <c r="AJ1259" i="14"/>
  <c r="AK1255" i="14"/>
  <c r="AJ1255" i="14"/>
  <c r="AK1251" i="14"/>
  <c r="AJ1251" i="14"/>
  <c r="AK1247" i="14"/>
  <c r="AJ1247" i="14"/>
  <c r="AK1243" i="14"/>
  <c r="AJ1243" i="14"/>
  <c r="AK1239" i="14"/>
  <c r="AJ1239" i="14"/>
  <c r="AK1235" i="14"/>
  <c r="AJ1235" i="14"/>
  <c r="AK1231" i="14"/>
  <c r="AJ1231" i="14"/>
  <c r="AK1227" i="14"/>
  <c r="AJ1227" i="14"/>
  <c r="AK1223" i="14"/>
  <c r="AJ1223" i="14"/>
  <c r="AK1219" i="14"/>
  <c r="AJ1219" i="14"/>
  <c r="AK1215" i="14"/>
  <c r="AJ1215" i="14"/>
  <c r="AK1211" i="14"/>
  <c r="AJ1211" i="14"/>
  <c r="AK1207" i="14"/>
  <c r="AJ1207" i="14"/>
  <c r="AK1203" i="14"/>
  <c r="AJ1203" i="14"/>
  <c r="AK1199" i="14"/>
  <c r="AJ1199" i="14"/>
  <c r="AK1195" i="14"/>
  <c r="AJ1195" i="14"/>
  <c r="AK1191" i="14"/>
  <c r="AJ1191" i="14"/>
  <c r="AK1187" i="14"/>
  <c r="AJ1187" i="14"/>
  <c r="AK1183" i="14"/>
  <c r="AJ1183" i="14"/>
  <c r="AK1179" i="14"/>
  <c r="AJ1179" i="14"/>
  <c r="AK1175" i="14"/>
  <c r="AJ1175" i="14"/>
  <c r="AK1171" i="14"/>
  <c r="AJ1171" i="14"/>
  <c r="AK1167" i="14"/>
  <c r="AJ1167" i="14"/>
  <c r="AK1163" i="14"/>
  <c r="AJ1163" i="14"/>
  <c r="AK1159" i="14"/>
  <c r="AJ1159" i="14"/>
  <c r="AK1155" i="14"/>
  <c r="AJ1155" i="14"/>
  <c r="AK1151" i="14"/>
  <c r="AJ1151" i="14"/>
  <c r="AK1147" i="14"/>
  <c r="AJ1147" i="14"/>
  <c r="AK1143" i="14"/>
  <c r="AJ1143" i="14"/>
  <c r="AK1139" i="14"/>
  <c r="AJ1139" i="14"/>
  <c r="AK1135" i="14"/>
  <c r="AJ1135" i="14"/>
  <c r="AK1131" i="14"/>
  <c r="AJ1131" i="14"/>
  <c r="AK1127" i="14"/>
  <c r="AJ1127" i="14"/>
  <c r="AK1123" i="14"/>
  <c r="AJ1123" i="14"/>
  <c r="AK1119" i="14"/>
  <c r="AJ1119" i="14"/>
  <c r="AK1115" i="14"/>
  <c r="AJ1115" i="14"/>
  <c r="AK1111" i="14"/>
  <c r="AJ1111" i="14"/>
  <c r="AK1107" i="14"/>
  <c r="AJ1107" i="14"/>
  <c r="AK1103" i="14"/>
  <c r="AJ1103" i="14"/>
  <c r="AK1099" i="14"/>
  <c r="AJ1099" i="14"/>
  <c r="AK1095" i="14"/>
  <c r="AJ1095" i="14"/>
  <c r="AK1091" i="14"/>
  <c r="AJ1091" i="14"/>
  <c r="AK1087" i="14"/>
  <c r="AJ1087" i="14"/>
  <c r="AK1083" i="14"/>
  <c r="AJ1083" i="14"/>
  <c r="AK1079" i="14"/>
  <c r="AJ1079" i="14"/>
  <c r="AK1075" i="14"/>
  <c r="AJ1075" i="14"/>
  <c r="AK1071" i="14"/>
  <c r="AJ1071" i="14"/>
  <c r="AK1067" i="14"/>
  <c r="AJ1067" i="14"/>
  <c r="AK1063" i="14"/>
  <c r="AJ1063" i="14"/>
  <c r="AK1059" i="14"/>
  <c r="AJ1059" i="14"/>
  <c r="AK1055" i="14"/>
  <c r="AJ1055" i="14"/>
  <c r="AK1051" i="14"/>
  <c r="AJ1051" i="14"/>
  <c r="AK1047" i="14"/>
  <c r="AJ1047" i="14"/>
  <c r="AK1043" i="14"/>
  <c r="AJ1043" i="14"/>
  <c r="AK1039" i="14"/>
  <c r="AJ1039" i="14"/>
  <c r="AK1035" i="14"/>
  <c r="AJ1035" i="14"/>
  <c r="AK1031" i="14"/>
  <c r="AJ1031" i="14"/>
  <c r="AK1027" i="14"/>
  <c r="AJ1027" i="14"/>
  <c r="AK1023" i="14"/>
  <c r="AJ1023" i="14"/>
  <c r="AK1019" i="14"/>
  <c r="AJ1019" i="14"/>
  <c r="AK1015" i="14"/>
  <c r="AJ1015" i="14"/>
  <c r="AK1011" i="14"/>
  <c r="AJ1011" i="14"/>
  <c r="AK1007" i="14"/>
  <c r="AJ1007" i="14"/>
  <c r="AK1003" i="14"/>
  <c r="AJ1003" i="14"/>
  <c r="AK999" i="14"/>
  <c r="AJ999" i="14"/>
  <c r="AK995" i="14"/>
  <c r="AJ995" i="14"/>
  <c r="AK991" i="14"/>
  <c r="AJ991" i="14"/>
  <c r="AK987" i="14"/>
  <c r="AJ987" i="14"/>
  <c r="AK983" i="14"/>
  <c r="AJ983" i="14"/>
  <c r="AK979" i="14"/>
  <c r="AJ979" i="14"/>
  <c r="AK975" i="14"/>
  <c r="AJ975" i="14"/>
  <c r="AK971" i="14"/>
  <c r="AJ971" i="14"/>
  <c r="AK967" i="14"/>
  <c r="AJ967" i="14"/>
  <c r="AK963" i="14"/>
  <c r="AJ963" i="14"/>
  <c r="AK959" i="14"/>
  <c r="AJ959" i="14"/>
  <c r="AK955" i="14"/>
  <c r="AJ955" i="14"/>
  <c r="AK951" i="14"/>
  <c r="AJ951" i="14"/>
  <c r="AK947" i="14"/>
  <c r="AJ947" i="14"/>
  <c r="AK943" i="14"/>
  <c r="AJ943" i="14"/>
  <c r="AK939" i="14"/>
  <c r="AJ939" i="14"/>
  <c r="AK935" i="14"/>
  <c r="AJ935" i="14"/>
  <c r="AK931" i="14"/>
  <c r="AJ931" i="14"/>
  <c r="AK927" i="14"/>
  <c r="AJ927" i="14"/>
  <c r="AK923" i="14"/>
  <c r="AJ923" i="14"/>
  <c r="AK919" i="14"/>
  <c r="AJ919" i="14"/>
  <c r="AK915" i="14"/>
  <c r="AJ915" i="14"/>
  <c r="AK911" i="14"/>
  <c r="AJ911" i="14"/>
  <c r="AK907" i="14"/>
  <c r="AJ907" i="14"/>
  <c r="AK903" i="14"/>
  <c r="AJ903" i="14"/>
  <c r="AK899" i="14"/>
  <c r="AJ899" i="14"/>
  <c r="AK895" i="14"/>
  <c r="AJ895" i="14"/>
  <c r="AK891" i="14"/>
  <c r="AJ891" i="14"/>
  <c r="AK887" i="14"/>
  <c r="AJ887" i="14"/>
  <c r="AK883" i="14"/>
  <c r="AJ883" i="14"/>
  <c r="AK879" i="14"/>
  <c r="AJ879" i="14"/>
  <c r="AK875" i="14"/>
  <c r="AJ875" i="14"/>
  <c r="AK871" i="14"/>
  <c r="AJ871" i="14"/>
  <c r="AK867" i="14"/>
  <c r="AJ867" i="14"/>
  <c r="AK863" i="14"/>
  <c r="AJ863" i="14"/>
  <c r="AK859" i="14"/>
  <c r="AJ859" i="14"/>
  <c r="AK855" i="14"/>
  <c r="AJ855" i="14"/>
  <c r="AK851" i="14"/>
  <c r="AJ851" i="14"/>
  <c r="AK847" i="14"/>
  <c r="AJ847" i="14"/>
  <c r="AK843" i="14"/>
  <c r="AJ843" i="14"/>
  <c r="AK839" i="14"/>
  <c r="AJ839" i="14"/>
  <c r="AK835" i="14"/>
  <c r="AJ835" i="14"/>
  <c r="AK831" i="14"/>
  <c r="AJ831" i="14"/>
  <c r="AK827" i="14"/>
  <c r="AJ827" i="14"/>
  <c r="AK823" i="14"/>
  <c r="AJ823" i="14"/>
  <c r="AK819" i="14"/>
  <c r="AJ819" i="14"/>
  <c r="AK815" i="14"/>
  <c r="AJ815" i="14"/>
  <c r="AK811" i="14"/>
  <c r="AJ811" i="14"/>
  <c r="AK807" i="14"/>
  <c r="AJ807" i="14"/>
  <c r="AK803" i="14"/>
  <c r="AJ803" i="14"/>
  <c r="AK799" i="14"/>
  <c r="AJ799" i="14"/>
  <c r="AK795" i="14"/>
  <c r="AJ795" i="14"/>
  <c r="AK791" i="14"/>
  <c r="AJ791" i="14"/>
  <c r="AK787" i="14"/>
  <c r="AJ787" i="14"/>
  <c r="AK783" i="14"/>
  <c r="AJ783" i="14"/>
  <c r="AK779" i="14"/>
  <c r="AJ779" i="14"/>
  <c r="AK775" i="14"/>
  <c r="AJ775" i="14"/>
  <c r="AK771" i="14"/>
  <c r="AJ771" i="14"/>
  <c r="AK767" i="14"/>
  <c r="AJ767" i="14"/>
  <c r="AK763" i="14"/>
  <c r="AJ763" i="14"/>
  <c r="AK759" i="14"/>
  <c r="AJ759" i="14"/>
  <c r="AK755" i="14"/>
  <c r="AJ755" i="14"/>
  <c r="AK751" i="14"/>
  <c r="AJ751" i="14"/>
  <c r="AK747" i="14"/>
  <c r="AJ747" i="14"/>
  <c r="AK743" i="14"/>
  <c r="AJ743" i="14"/>
  <c r="AK739" i="14"/>
  <c r="AJ739" i="14"/>
  <c r="AK735" i="14"/>
  <c r="AJ735" i="14"/>
  <c r="AK731" i="14"/>
  <c r="AJ731" i="14"/>
  <c r="AK727" i="14"/>
  <c r="AJ727" i="14"/>
  <c r="AK723" i="14"/>
  <c r="AJ723" i="14"/>
  <c r="AK719" i="14"/>
  <c r="AJ719" i="14"/>
  <c r="AK715" i="14"/>
  <c r="AJ715" i="14"/>
  <c r="AK711" i="14"/>
  <c r="AJ711" i="14"/>
  <c r="AK707" i="14"/>
  <c r="AJ707" i="14"/>
  <c r="AK703" i="14"/>
  <c r="AJ703" i="14"/>
  <c r="AK699" i="14"/>
  <c r="AJ699" i="14"/>
  <c r="AK695" i="14"/>
  <c r="AJ695" i="14"/>
  <c r="AK691" i="14"/>
  <c r="AJ691" i="14"/>
  <c r="AK687" i="14"/>
  <c r="AJ687" i="14"/>
  <c r="AK683" i="14"/>
  <c r="AJ683" i="14"/>
  <c r="AK679" i="14"/>
  <c r="AJ679" i="14"/>
  <c r="AK675" i="14"/>
  <c r="AJ675" i="14"/>
  <c r="AK671" i="14"/>
  <c r="AJ671" i="14"/>
  <c r="AK667" i="14"/>
  <c r="AJ667" i="14"/>
  <c r="AK663" i="14"/>
  <c r="AJ663" i="14"/>
  <c r="AK659" i="14"/>
  <c r="AJ659" i="14"/>
  <c r="AK655" i="14"/>
  <c r="AJ655" i="14"/>
  <c r="AK651" i="14"/>
  <c r="AJ651" i="14"/>
  <c r="AK647" i="14"/>
  <c r="AJ647" i="14"/>
  <c r="AK643" i="14"/>
  <c r="AJ643" i="14"/>
  <c r="AK639" i="14"/>
  <c r="AJ639" i="14"/>
  <c r="AK635" i="14"/>
  <c r="AJ635" i="14"/>
  <c r="AK631" i="14"/>
  <c r="AJ631" i="14"/>
  <c r="AK627" i="14"/>
  <c r="AJ627" i="14"/>
  <c r="AK623" i="14"/>
  <c r="AJ623" i="14"/>
  <c r="AK619" i="14"/>
  <c r="AJ619" i="14"/>
  <c r="AK615" i="14"/>
  <c r="AJ615" i="14"/>
  <c r="AK611" i="14"/>
  <c r="AJ611" i="14"/>
  <c r="AK607" i="14"/>
  <c r="AJ607" i="14"/>
  <c r="AK603" i="14"/>
  <c r="AJ603" i="14"/>
  <c r="AK599" i="14"/>
  <c r="AJ599" i="14"/>
  <c r="AK595" i="14"/>
  <c r="AJ595" i="14"/>
  <c r="AK591" i="14"/>
  <c r="AJ591" i="14"/>
  <c r="AK587" i="14"/>
  <c r="AJ587" i="14"/>
  <c r="AK583" i="14"/>
  <c r="AJ583" i="14"/>
  <c r="AK579" i="14"/>
  <c r="AJ579" i="14"/>
  <c r="AK575" i="14"/>
  <c r="AJ575" i="14"/>
  <c r="AK571" i="14"/>
  <c r="AJ571" i="14"/>
  <c r="AK567" i="14"/>
  <c r="AJ567" i="14"/>
  <c r="AK563" i="14"/>
  <c r="AJ563" i="14"/>
  <c r="AK559" i="14"/>
  <c r="AJ559" i="14"/>
  <c r="AK555" i="14"/>
  <c r="AJ555" i="14"/>
  <c r="AK551" i="14"/>
  <c r="AJ551" i="14"/>
  <c r="AK547" i="14"/>
  <c r="AJ547" i="14"/>
  <c r="AK543" i="14"/>
  <c r="AJ543" i="14"/>
  <c r="AK539" i="14"/>
  <c r="AJ539" i="14"/>
  <c r="AK535" i="14"/>
  <c r="AJ535" i="14"/>
  <c r="AK531" i="14"/>
  <c r="AJ531" i="14"/>
  <c r="AK527" i="14"/>
  <c r="AJ527" i="14"/>
  <c r="AK523" i="14"/>
  <c r="AJ523" i="14"/>
  <c r="AK519" i="14"/>
  <c r="AJ519" i="14"/>
  <c r="AK515" i="14"/>
  <c r="AJ515" i="14"/>
  <c r="AK511" i="14"/>
  <c r="AJ511" i="14"/>
  <c r="AK507" i="14"/>
  <c r="AJ507" i="14"/>
  <c r="AK503" i="14"/>
  <c r="AJ503" i="14"/>
  <c r="AK499" i="14"/>
  <c r="AJ499" i="14"/>
  <c r="AK495" i="14"/>
  <c r="AJ495" i="14"/>
  <c r="AK491" i="14"/>
  <c r="AJ491" i="14"/>
  <c r="AK487" i="14"/>
  <c r="AJ487" i="14"/>
  <c r="AK483" i="14"/>
  <c r="AJ483" i="14"/>
  <c r="AK479" i="14"/>
  <c r="AJ479" i="14"/>
  <c r="AK475" i="14"/>
  <c r="AJ475" i="14"/>
  <c r="AK471" i="14"/>
  <c r="AJ471" i="14"/>
  <c r="AK467" i="14"/>
  <c r="AJ467" i="14"/>
  <c r="AK463" i="14"/>
  <c r="AJ463" i="14"/>
  <c r="AK459" i="14"/>
  <c r="AJ459" i="14"/>
  <c r="AK455" i="14"/>
  <c r="AJ455" i="14"/>
  <c r="AK451" i="14"/>
  <c r="AJ451" i="14"/>
  <c r="AK447" i="14"/>
  <c r="AJ447" i="14"/>
  <c r="AK443" i="14"/>
  <c r="AJ443" i="14"/>
  <c r="AK439" i="14"/>
  <c r="AJ439" i="14"/>
  <c r="AK435" i="14"/>
  <c r="AJ435" i="14"/>
  <c r="AK431" i="14"/>
  <c r="AJ431" i="14"/>
  <c r="AK427" i="14"/>
  <c r="AJ427" i="14"/>
  <c r="AK423" i="14"/>
  <c r="AJ423" i="14"/>
  <c r="AK419" i="14"/>
  <c r="AJ419" i="14"/>
  <c r="AK415" i="14"/>
  <c r="AJ415" i="14"/>
  <c r="AK411" i="14"/>
  <c r="AJ411" i="14"/>
  <c r="AK407" i="14"/>
  <c r="AJ407" i="14"/>
  <c r="AK403" i="14"/>
  <c r="AJ403" i="14"/>
  <c r="AK399" i="14"/>
  <c r="AJ399" i="14"/>
  <c r="AK395" i="14"/>
  <c r="AJ395" i="14"/>
  <c r="AK391" i="14"/>
  <c r="AJ391" i="14"/>
  <c r="AK387" i="14"/>
  <c r="AJ387" i="14"/>
  <c r="AK383" i="14"/>
  <c r="AJ383" i="14"/>
  <c r="AK379" i="14"/>
  <c r="AJ379" i="14"/>
  <c r="AK375" i="14"/>
  <c r="AJ375" i="14"/>
  <c r="AK371" i="14"/>
  <c r="AJ371" i="14"/>
  <c r="AK367" i="14"/>
  <c r="AJ367" i="14"/>
  <c r="AK363" i="14"/>
  <c r="AJ363" i="14"/>
  <c r="AK359" i="14"/>
  <c r="AJ359" i="14"/>
  <c r="AK355" i="14"/>
  <c r="AJ355" i="14"/>
  <c r="AK351" i="14"/>
  <c r="AJ351" i="14"/>
  <c r="AK347" i="14"/>
  <c r="AJ347" i="14"/>
  <c r="E130" i="14" s="1"/>
  <c r="K130" i="14" s="1"/>
  <c r="AK343" i="14"/>
  <c r="AJ343" i="14"/>
  <c r="AK339" i="14"/>
  <c r="AJ339" i="14"/>
  <c r="E17" i="14" s="1"/>
  <c r="K17" i="14" s="1"/>
  <c r="AK335" i="14"/>
  <c r="AJ335" i="14"/>
  <c r="AK331" i="14"/>
  <c r="AJ331" i="14"/>
  <c r="E286" i="14" s="1"/>
  <c r="K286" i="14" s="1"/>
  <c r="AK327" i="14"/>
  <c r="AJ327" i="14"/>
  <c r="AK323" i="14"/>
  <c r="AJ323" i="14"/>
  <c r="E265" i="14" s="1"/>
  <c r="K265" i="14" s="1"/>
  <c r="AK319" i="14"/>
  <c r="AJ319" i="14"/>
  <c r="AK315" i="14"/>
  <c r="AJ315" i="14"/>
  <c r="E131" i="14" s="1"/>
  <c r="K131" i="14" s="1"/>
  <c r="AK311" i="14"/>
  <c r="AJ311" i="14"/>
  <c r="AK307" i="14"/>
  <c r="AJ307" i="14"/>
  <c r="E308" i="14" s="1"/>
  <c r="K308" i="14" s="1"/>
  <c r="AK303" i="14"/>
  <c r="AJ303" i="14"/>
  <c r="AK299" i="14"/>
  <c r="AJ299" i="14"/>
  <c r="E206" i="14" s="1"/>
  <c r="K206" i="14" s="1"/>
  <c r="AK295" i="14"/>
  <c r="AJ295" i="14"/>
  <c r="AK291" i="14"/>
  <c r="AJ291" i="14"/>
  <c r="E61" i="14" s="1"/>
  <c r="K61" i="14" s="1"/>
  <c r="AK287" i="14"/>
  <c r="AJ287" i="14"/>
  <c r="AK283" i="14"/>
  <c r="AJ283" i="14"/>
  <c r="E269" i="14" s="1"/>
  <c r="K269" i="14" s="1"/>
  <c r="AK279" i="14"/>
  <c r="AJ279" i="14"/>
  <c r="AK275" i="14"/>
  <c r="AJ275" i="14"/>
  <c r="E116" i="14" s="1"/>
  <c r="K116" i="14" s="1"/>
  <c r="AK271" i="14"/>
  <c r="AJ271" i="14"/>
  <c r="AK267" i="14"/>
  <c r="AJ267" i="14"/>
  <c r="E72" i="14" s="1"/>
  <c r="K72" i="14" s="1"/>
  <c r="AK263" i="14"/>
  <c r="AJ263" i="14"/>
  <c r="AK259" i="14"/>
  <c r="AJ259" i="14"/>
  <c r="E44" i="14" s="1"/>
  <c r="K44" i="14" s="1"/>
  <c r="AK255" i="14"/>
  <c r="AJ255" i="14"/>
  <c r="AK251" i="14"/>
  <c r="AJ251" i="14"/>
  <c r="E113" i="14" s="1"/>
  <c r="K113" i="14" s="1"/>
  <c r="AK247" i="14"/>
  <c r="AJ247" i="14"/>
  <c r="AK243" i="14"/>
  <c r="AJ243" i="14"/>
  <c r="E114" i="14" s="1"/>
  <c r="K114" i="14" s="1"/>
  <c r="AK239" i="14"/>
  <c r="AJ239" i="14"/>
  <c r="AK235" i="14"/>
  <c r="AJ235" i="14"/>
  <c r="E18" i="14" s="1"/>
  <c r="K18" i="14" s="1"/>
  <c r="AK231" i="14"/>
  <c r="AJ231" i="14"/>
  <c r="AK227" i="14"/>
  <c r="AJ227" i="14"/>
  <c r="E64" i="14" s="1"/>
  <c r="K64" i="14" s="1"/>
  <c r="AK223" i="14"/>
  <c r="AJ223" i="14"/>
  <c r="AK219" i="14"/>
  <c r="AJ219" i="14"/>
  <c r="E69" i="14" s="1"/>
  <c r="K69" i="14" s="1"/>
  <c r="AK215" i="14"/>
  <c r="AJ215" i="14"/>
  <c r="AK211" i="14"/>
  <c r="AJ211" i="14"/>
  <c r="E95" i="14" s="1"/>
  <c r="K95" i="14" s="1"/>
  <c r="AK207" i="14"/>
  <c r="AJ207" i="14"/>
  <c r="AK203" i="14"/>
  <c r="AJ203" i="14"/>
  <c r="E173" i="14" s="1"/>
  <c r="K173" i="14" s="1"/>
  <c r="AK199" i="14"/>
  <c r="AJ199" i="14"/>
  <c r="AK195" i="14"/>
  <c r="AJ195" i="14"/>
  <c r="E204" i="14" s="1"/>
  <c r="K204" i="14" s="1"/>
  <c r="AK191" i="14"/>
  <c r="AJ191" i="14"/>
  <c r="AK187" i="14"/>
  <c r="AJ187" i="14"/>
  <c r="E175" i="14" s="1"/>
  <c r="K175" i="14" s="1"/>
  <c r="AK183" i="14"/>
  <c r="AJ183" i="14"/>
  <c r="AK179" i="14"/>
  <c r="AJ179" i="14"/>
  <c r="E71" i="14" s="1"/>
  <c r="K71" i="14" s="1"/>
  <c r="AK175" i="14"/>
  <c r="AJ175" i="14"/>
  <c r="AK171" i="14"/>
  <c r="AJ171" i="14"/>
  <c r="E316" i="14" s="1"/>
  <c r="K316" i="14" s="1"/>
  <c r="AK167" i="14"/>
  <c r="AJ167" i="14"/>
  <c r="AK163" i="14"/>
  <c r="AJ163" i="14"/>
  <c r="E176" i="14" s="1"/>
  <c r="K176" i="14" s="1"/>
  <c r="AK159" i="14"/>
  <c r="AJ159" i="14"/>
  <c r="AK155" i="14"/>
  <c r="AJ155" i="14"/>
  <c r="E343" i="14" s="1"/>
  <c r="K343" i="14" s="1"/>
  <c r="AK151" i="14"/>
  <c r="AJ151" i="14"/>
  <c r="AK147" i="14"/>
  <c r="AJ147" i="14"/>
  <c r="E322" i="14" s="1"/>
  <c r="K322" i="14" s="1"/>
  <c r="AK143" i="14"/>
  <c r="AJ143" i="14"/>
  <c r="AK139" i="14"/>
  <c r="AJ139" i="14"/>
  <c r="E56" i="14" s="1"/>
  <c r="K56" i="14" s="1"/>
  <c r="AK135" i="14"/>
  <c r="AJ135" i="14"/>
  <c r="AK131" i="14"/>
  <c r="AJ131" i="14"/>
  <c r="E136" i="14" s="1"/>
  <c r="K136" i="14" s="1"/>
  <c r="AK127" i="14"/>
  <c r="AJ127" i="14"/>
  <c r="AK123" i="14"/>
  <c r="AJ123" i="14"/>
  <c r="E138" i="14" s="1"/>
  <c r="K138" i="14" s="1"/>
  <c r="AK119" i="14"/>
  <c r="AJ119" i="14"/>
  <c r="AK115" i="14"/>
  <c r="AJ115" i="14"/>
  <c r="E27" i="14" s="1"/>
  <c r="K27" i="14" s="1"/>
  <c r="AK111" i="14"/>
  <c r="AJ111" i="14"/>
  <c r="AK107" i="14"/>
  <c r="AJ107" i="14"/>
  <c r="E345" i="14" s="1"/>
  <c r="K345" i="14" s="1"/>
  <c r="AK103" i="14"/>
  <c r="AJ103" i="14"/>
  <c r="AK99" i="14"/>
  <c r="AJ99" i="14"/>
  <c r="E110" i="14" s="1"/>
  <c r="K110" i="14" s="1"/>
  <c r="AK95" i="14"/>
  <c r="AJ95" i="14"/>
  <c r="AK91" i="14"/>
  <c r="AJ91" i="14"/>
  <c r="E305" i="14" s="1"/>
  <c r="K305" i="14" s="1"/>
  <c r="AK87" i="14"/>
  <c r="AJ87" i="14"/>
  <c r="AK83" i="14"/>
  <c r="AJ83" i="14"/>
  <c r="E274" i="14" s="1"/>
  <c r="K274" i="14" s="1"/>
  <c r="AK79" i="14"/>
  <c r="AJ79" i="14"/>
  <c r="AK75" i="14"/>
  <c r="AJ75" i="14"/>
  <c r="E352" i="14" s="1"/>
  <c r="K352" i="14" s="1"/>
  <c r="AK71" i="14"/>
  <c r="AJ71" i="14"/>
  <c r="AK67" i="14"/>
  <c r="AJ67" i="14"/>
  <c r="E219" i="14" s="1"/>
  <c r="K219" i="14" s="1"/>
  <c r="C20" i="16" s="1"/>
  <c r="AK63" i="14"/>
  <c r="AJ63" i="14"/>
  <c r="AK59" i="14"/>
  <c r="AJ59" i="14"/>
  <c r="E262" i="14" s="1"/>
  <c r="K262" i="14" s="1"/>
  <c r="C58" i="16" s="1"/>
  <c r="AK55" i="14"/>
  <c r="AJ55" i="14"/>
  <c r="AK51" i="14"/>
  <c r="AJ51" i="14"/>
  <c r="E134" i="14" s="1"/>
  <c r="K134" i="14" s="1"/>
  <c r="AK47" i="14"/>
  <c r="AJ47" i="14"/>
  <c r="AK43" i="14"/>
  <c r="AJ43" i="14"/>
  <c r="E152" i="14" s="1"/>
  <c r="K152" i="14" s="1"/>
  <c r="C37" i="16" s="1"/>
  <c r="D36" i="16" s="1"/>
  <c r="AK39" i="14"/>
  <c r="AJ39" i="14"/>
  <c r="AK35" i="14"/>
  <c r="AJ35" i="14"/>
  <c r="E14" i="14" s="1"/>
  <c r="K14" i="14" s="1"/>
  <c r="AK31" i="14"/>
  <c r="AJ31" i="14"/>
  <c r="AK27" i="14"/>
  <c r="AJ27" i="14"/>
  <c r="E65" i="14" s="1"/>
  <c r="K65" i="14" s="1"/>
  <c r="AK23" i="14"/>
  <c r="AJ23" i="14"/>
  <c r="AK19" i="14"/>
  <c r="AJ19" i="14"/>
  <c r="E167" i="14" s="1"/>
  <c r="K167" i="14" s="1"/>
  <c r="AK15" i="14"/>
  <c r="AJ15" i="14"/>
  <c r="AK11" i="14"/>
  <c r="AJ11" i="14"/>
  <c r="E194" i="14" s="1"/>
  <c r="K194" i="14" s="1"/>
  <c r="AK7" i="14"/>
  <c r="AJ7" i="14"/>
  <c r="AF4694" i="14"/>
  <c r="AF3627" i="14"/>
  <c r="AF2209" i="14"/>
  <c r="AF1145" i="14"/>
  <c r="AF5275" i="14"/>
  <c r="AF4180" i="14"/>
  <c r="AF2864" i="14"/>
  <c r="AF1690" i="14"/>
  <c r="AF482" i="14"/>
  <c r="AF4771" i="14"/>
  <c r="AF3731" i="14"/>
  <c r="AF2401" i="14"/>
  <c r="AF1299" i="14"/>
  <c r="AF2" i="14"/>
  <c r="AF5409" i="14"/>
  <c r="AF4318" i="14"/>
  <c r="AF3031" i="14"/>
  <c r="AF1843" i="14"/>
  <c r="AF60" i="14"/>
  <c r="AF260" i="14"/>
  <c r="AF410" i="14"/>
  <c r="AF529" i="14"/>
  <c r="AF674" i="14"/>
  <c r="AF830" i="14"/>
  <c r="AF1062" i="14"/>
  <c r="AF1233" i="14"/>
  <c r="AF1336" i="14"/>
  <c r="AF1501" i="14"/>
  <c r="AF1658" i="14"/>
  <c r="AF1787" i="14"/>
  <c r="AF1950" i="14"/>
  <c r="AF2055" i="14"/>
  <c r="AF2169" i="14"/>
  <c r="AF2343" i="14"/>
  <c r="AF2458" i="14"/>
  <c r="AF2599" i="14"/>
  <c r="AF2782" i="14"/>
  <c r="AF2985" i="14"/>
  <c r="AF3178" i="14"/>
  <c r="AF3337" i="14"/>
  <c r="AF3525" i="14"/>
  <c r="AF3695" i="14"/>
  <c r="AF3825" i="14"/>
  <c r="AF3948" i="14"/>
  <c r="AF4129" i="14"/>
  <c r="AF4285" i="14"/>
  <c r="AF4410" i="14"/>
  <c r="AF4568" i="14"/>
  <c r="AF4636" i="14"/>
  <c r="AF4734" i="14"/>
  <c r="AF4832" i="14"/>
  <c r="AF5149" i="14"/>
  <c r="AF5241" i="14"/>
  <c r="AF5320" i="14"/>
  <c r="AF5475" i="14"/>
  <c r="AF5622" i="14"/>
  <c r="AF91" i="14"/>
  <c r="AF275" i="14"/>
  <c r="AF463" i="14"/>
  <c r="AF562" i="14"/>
  <c r="AF740" i="14"/>
  <c r="AF863" i="14"/>
  <c r="AF1126" i="14"/>
  <c r="AF1284" i="14"/>
  <c r="AF1372" i="14"/>
  <c r="AF1534" i="14"/>
  <c r="AF1672" i="14"/>
  <c r="AF1828" i="14"/>
  <c r="AF1987" i="14"/>
  <c r="AF2075" i="14"/>
  <c r="AF2189" i="14"/>
  <c r="AF2361" i="14"/>
  <c r="AF2489" i="14"/>
  <c r="AF2630" i="14"/>
  <c r="AF2847" i="14"/>
  <c r="AF3015" i="14"/>
  <c r="AF3193" i="14"/>
  <c r="AF3397" i="14"/>
  <c r="AF3562" i="14"/>
  <c r="AF3711" i="14"/>
  <c r="AF3844" i="14"/>
  <c r="AF4013" i="14"/>
  <c r="AF4165" i="14"/>
  <c r="AF4299" i="14"/>
  <c r="AF4428" i="14"/>
  <c r="AF4585" i="14"/>
  <c r="AF4657" i="14"/>
  <c r="AF4755" i="14"/>
  <c r="AF4878" i="14"/>
  <c r="AF5178" i="14"/>
  <c r="AF5258" i="14"/>
  <c r="AF5373" i="14"/>
  <c r="AF5494" i="14"/>
  <c r="AF5666" i="14"/>
  <c r="AF37" i="14"/>
  <c r="AF394" i="14"/>
  <c r="AF615" i="14"/>
  <c r="AF962" i="14"/>
  <c r="AF1319" i="14"/>
  <c r="AF1586" i="14"/>
  <c r="AF1920" i="14"/>
  <c r="AF2113" i="14"/>
  <c r="AF2436" i="14"/>
  <c r="AF2705" i="14"/>
  <c r="AF3103" i="14"/>
  <c r="AF3485" i="14"/>
  <c r="AF3789" i="14"/>
  <c r="AF4082" i="14"/>
  <c r="AF4334" i="14"/>
  <c r="AF4616" i="14"/>
  <c r="AF4812" i="14"/>
  <c r="AF5226" i="14"/>
  <c r="AF5428" i="14"/>
  <c r="AF5732" i="14"/>
  <c r="AF178" i="14"/>
  <c r="AF513" i="14"/>
  <c r="AF792" i="14"/>
  <c r="AF1194" i="14"/>
  <c r="AF1466" i="14"/>
  <c r="AF1772" i="14"/>
  <c r="AF2038" i="14"/>
  <c r="AF2262" i="14"/>
  <c r="AF2581" i="14"/>
  <c r="AF2882" i="14"/>
  <c r="AF3286" i="14"/>
  <c r="AF3661" i="14"/>
  <c r="AF3914" i="14"/>
  <c r="AF4235" i="14"/>
  <c r="AF4530" i="14"/>
  <c r="AF4708" i="14"/>
  <c r="AF5067" i="14"/>
  <c r="AF5302" i="14"/>
  <c r="AF5575" i="14"/>
  <c r="AF5700" i="14"/>
  <c r="AF5213" i="14"/>
  <c r="AF4600" i="14"/>
  <c r="AF4050" i="14"/>
  <c r="AF3433" i="14"/>
  <c r="AF2689" i="14"/>
  <c r="AF2097" i="14"/>
  <c r="AF1567" i="14"/>
  <c r="AF916" i="14"/>
  <c r="AF324" i="14"/>
  <c r="AF5542" i="14"/>
  <c r="AF4963" i="14"/>
  <c r="AF4457" i="14"/>
  <c r="AF3879" i="14"/>
  <c r="AF3213" i="14"/>
  <c r="AF2560" i="14"/>
  <c r="AF2000" i="14"/>
  <c r="AF1404" i="14"/>
  <c r="AF771" i="14"/>
  <c r="AF158" i="14"/>
  <c r="E21" i="16" l="1"/>
  <c r="D20" i="16"/>
  <c r="E19" i="16"/>
  <c r="E59" i="16"/>
  <c r="E57" i="16"/>
  <c r="D58" i="16"/>
  <c r="I296" i="14"/>
  <c r="I252" i="14"/>
  <c r="I77" i="14"/>
  <c r="I288" i="14"/>
  <c r="I68" i="14"/>
  <c r="I88" i="14"/>
  <c r="I270" i="14"/>
  <c r="I280" i="14"/>
  <c r="E327" i="14"/>
  <c r="K327" i="14" s="1"/>
  <c r="E215" i="14"/>
  <c r="K215" i="14" s="1"/>
  <c r="E189" i="14"/>
  <c r="K189" i="14" s="1"/>
  <c r="C17" i="16" s="1"/>
  <c r="D16" i="16" s="1"/>
  <c r="E8" i="14"/>
  <c r="K8" i="14" s="1"/>
  <c r="E332" i="14"/>
  <c r="K332" i="14" s="1"/>
  <c r="E276" i="14"/>
  <c r="K276" i="14" s="1"/>
  <c r="E342" i="14"/>
  <c r="K342" i="14" s="1"/>
  <c r="E218" i="14"/>
  <c r="K218" i="14" s="1"/>
  <c r="E257" i="14"/>
  <c r="K257" i="14" s="1"/>
  <c r="E211" i="14"/>
  <c r="K211" i="14" s="1"/>
  <c r="E140" i="14"/>
  <c r="K140" i="14" s="1"/>
  <c r="E25" i="14"/>
  <c r="K25" i="14" s="1"/>
  <c r="E20" i="14"/>
  <c r="K20" i="14" s="1"/>
  <c r="E330" i="14"/>
  <c r="K330" i="14" s="1"/>
  <c r="I12" i="14"/>
  <c r="I212" i="14"/>
  <c r="I233" i="14"/>
  <c r="I164" i="14"/>
  <c r="I283" i="14"/>
  <c r="I43" i="14"/>
  <c r="I290" i="14"/>
  <c r="I156" i="14"/>
  <c r="I101" i="14"/>
  <c r="I226" i="14"/>
  <c r="I70" i="14"/>
  <c r="I285" i="14"/>
  <c r="I29" i="14"/>
  <c r="I266" i="14"/>
  <c r="I325" i="14"/>
  <c r="I281" i="14"/>
  <c r="I111" i="14"/>
  <c r="I199" i="14"/>
  <c r="I100" i="14"/>
  <c r="I241" i="14"/>
  <c r="I163" i="14"/>
  <c r="I239" i="14"/>
  <c r="I301" i="14"/>
  <c r="I132" i="14"/>
  <c r="I242" i="14"/>
  <c r="I304" i="14"/>
  <c r="I32" i="14"/>
  <c r="I94" i="14"/>
  <c r="I82" i="14"/>
  <c r="I174" i="14"/>
  <c r="I287" i="14"/>
  <c r="I228" i="14"/>
  <c r="I107" i="14"/>
  <c r="I263" i="14"/>
  <c r="I117" i="14"/>
  <c r="I200" i="14"/>
  <c r="I105" i="14"/>
  <c r="I311" i="14"/>
  <c r="I84" i="14"/>
  <c r="I155" i="14"/>
  <c r="I191" i="14"/>
  <c r="I179" i="14"/>
  <c r="I153" i="14"/>
  <c r="I87" i="14"/>
  <c r="I137" i="14"/>
  <c r="I347" i="14"/>
  <c r="I22" i="14"/>
  <c r="I98" i="14"/>
  <c r="I158" i="14"/>
  <c r="I99" i="14"/>
  <c r="I259" i="14"/>
  <c r="I278" i="14"/>
  <c r="I236" i="14"/>
  <c r="E13" i="14"/>
  <c r="K13" i="14" s="1"/>
  <c r="E248" i="14"/>
  <c r="K248" i="14" s="1"/>
  <c r="E300" i="14"/>
  <c r="K300" i="14" s="1"/>
  <c r="E296" i="14"/>
  <c r="K296" i="14" s="1"/>
  <c r="E102" i="14"/>
  <c r="K102" i="14" s="1"/>
  <c r="E106" i="14"/>
  <c r="K106" i="14" s="1"/>
  <c r="E112" i="14"/>
  <c r="K112" i="14" s="1"/>
  <c r="E124" i="14"/>
  <c r="K124" i="14" s="1"/>
  <c r="E252" i="14"/>
  <c r="K252" i="14" s="1"/>
  <c r="E220" i="14"/>
  <c r="K220" i="14" s="1"/>
  <c r="E40" i="14"/>
  <c r="K40" i="14" s="1"/>
  <c r="E244" i="14"/>
  <c r="K244" i="14" s="1"/>
  <c r="E337" i="14"/>
  <c r="K337" i="14" s="1"/>
  <c r="E96" i="14"/>
  <c r="K96" i="14" s="1"/>
  <c r="E77" i="14"/>
  <c r="K77" i="14" s="1"/>
  <c r="E288" i="14"/>
  <c r="K288" i="14" s="1"/>
  <c r="E78" i="14"/>
  <c r="K78" i="14" s="1"/>
  <c r="E275" i="14"/>
  <c r="K275" i="14" s="1"/>
  <c r="E165" i="14"/>
  <c r="K165" i="14" s="1"/>
  <c r="E346" i="14"/>
  <c r="K346" i="14" s="1"/>
  <c r="E68" i="14"/>
  <c r="K68" i="14" s="1"/>
  <c r="E340" i="14"/>
  <c r="K340" i="14" s="1"/>
  <c r="E21" i="14"/>
  <c r="K21" i="14" s="1"/>
  <c r="E291" i="14"/>
  <c r="K291" i="14" s="1"/>
  <c r="E169" i="14"/>
  <c r="K169" i="14" s="1"/>
  <c r="E306" i="14"/>
  <c r="K306" i="14" s="1"/>
  <c r="E88" i="14"/>
  <c r="K88" i="14" s="1"/>
  <c r="E353" i="14"/>
  <c r="K353" i="14" s="1"/>
  <c r="E270" i="14"/>
  <c r="K270" i="14" s="1"/>
  <c r="E334" i="14"/>
  <c r="K334" i="14" s="1"/>
  <c r="E161" i="14"/>
  <c r="K161" i="14" s="1"/>
  <c r="E58" i="14"/>
  <c r="K58" i="14" s="1"/>
  <c r="E255" i="14"/>
  <c r="K255" i="14" s="1"/>
  <c r="E42" i="14"/>
  <c r="K42" i="14" s="1"/>
  <c r="E280" i="14"/>
  <c r="K280" i="14" s="1"/>
  <c r="I321" i="14"/>
  <c r="I148" i="14"/>
  <c r="I214" i="14"/>
  <c r="I331" i="14"/>
  <c r="I251" i="14"/>
  <c r="I49" i="14"/>
  <c r="I55" i="14"/>
  <c r="I91" i="14"/>
  <c r="I223" i="14"/>
  <c r="I185" i="14"/>
  <c r="I120" i="14"/>
  <c r="I160" i="14"/>
  <c r="I225" i="14"/>
  <c r="I335" i="14"/>
  <c r="I227" i="14"/>
  <c r="I193" i="14"/>
  <c r="I240" i="14"/>
  <c r="I81" i="14"/>
  <c r="I19" i="14"/>
  <c r="I75" i="14"/>
  <c r="I154" i="14"/>
  <c r="I59" i="14"/>
  <c r="I267" i="14"/>
  <c r="I127" i="14"/>
  <c r="I324" i="14"/>
  <c r="I76" i="14"/>
  <c r="I271" i="14"/>
  <c r="I73" i="14"/>
  <c r="I159" i="14"/>
  <c r="I249" i="14"/>
  <c r="I261" i="14"/>
  <c r="I67" i="14"/>
  <c r="I183" i="14"/>
  <c r="I63" i="14"/>
  <c r="I197" i="14"/>
  <c r="I298" i="14"/>
  <c r="I273" i="14"/>
  <c r="I85" i="14"/>
  <c r="I115" i="14"/>
  <c r="I195" i="14"/>
  <c r="I312" i="14"/>
  <c r="I135" i="14"/>
  <c r="I9" i="14"/>
  <c r="I329" i="14"/>
  <c r="I126" i="14"/>
  <c r="I35" i="14"/>
  <c r="I184" i="14"/>
  <c r="I277" i="14"/>
  <c r="I86" i="14"/>
  <c r="I119" i="14"/>
  <c r="I246" i="14"/>
  <c r="I166" i="14"/>
  <c r="I34" i="14"/>
  <c r="I238" i="14"/>
  <c r="I207" i="14"/>
  <c r="I38" i="14"/>
  <c r="I284" i="14"/>
  <c r="I326" i="14"/>
  <c r="I336" i="14"/>
  <c r="I318" i="14"/>
  <c r="I328" i="14"/>
  <c r="I46" i="14"/>
  <c r="I231" i="14"/>
  <c r="I210" i="14"/>
  <c r="I187" i="14"/>
  <c r="I182" i="14"/>
  <c r="I33" i="14"/>
  <c r="I151" i="14"/>
  <c r="I168" i="14"/>
  <c r="I243" i="14"/>
  <c r="I93" i="14"/>
  <c r="I292" i="14"/>
  <c r="I314" i="14"/>
  <c r="I31" i="14"/>
  <c r="I297" i="14"/>
  <c r="I217" i="14"/>
  <c r="I62" i="14"/>
  <c r="I15" i="14"/>
  <c r="I224" i="14"/>
  <c r="I157" i="14"/>
  <c r="I186" i="14"/>
  <c r="I272" i="14"/>
  <c r="I143" i="14"/>
  <c r="I256" i="14"/>
  <c r="I177" i="14"/>
  <c r="I230" i="14"/>
  <c r="I41" i="14"/>
  <c r="E339" i="14"/>
  <c r="K339" i="14" s="1"/>
  <c r="C6" i="16" s="1"/>
  <c r="E289" i="14"/>
  <c r="K289" i="14" s="1"/>
  <c r="C11" i="16" s="1"/>
  <c r="E351" i="14"/>
  <c r="K351" i="14" s="1"/>
  <c r="C26" i="16" s="1"/>
  <c r="E122" i="14"/>
  <c r="K122" i="14" s="1"/>
  <c r="C15" i="16" s="1"/>
  <c r="E307" i="14"/>
  <c r="K307" i="14" s="1"/>
  <c r="E66" i="14"/>
  <c r="K66" i="14" s="1"/>
  <c r="C43" i="16" s="1"/>
  <c r="D42" i="16" s="1"/>
  <c r="E97" i="14"/>
  <c r="K97" i="14" s="1"/>
  <c r="I112" i="14"/>
  <c r="I40" i="14"/>
  <c r="I337" i="14"/>
  <c r="I165" i="14"/>
  <c r="I21" i="14"/>
  <c r="I291" i="14"/>
  <c r="I353" i="14"/>
  <c r="I58" i="14"/>
  <c r="I102" i="14"/>
  <c r="I220" i="14"/>
  <c r="I244" i="14"/>
  <c r="I78" i="14"/>
  <c r="I340" i="14"/>
  <c r="I306" i="14"/>
  <c r="I334" i="14"/>
  <c r="I42" i="14"/>
  <c r="E133" i="14"/>
  <c r="K133" i="14" s="1"/>
  <c r="E125" i="14"/>
  <c r="K125" i="14" s="1"/>
  <c r="E36" i="14"/>
  <c r="K36" i="14" s="1"/>
  <c r="C27" i="16" s="1"/>
  <c r="E216" i="14"/>
  <c r="K216" i="14" s="1"/>
  <c r="E109" i="14"/>
  <c r="K109" i="14" s="1"/>
  <c r="C25" i="16" s="1"/>
  <c r="D24" i="16" s="1"/>
  <c r="E50" i="14"/>
  <c r="K50" i="14" s="1"/>
  <c r="E147" i="14"/>
  <c r="K147" i="14" s="1"/>
  <c r="E83" i="14"/>
  <c r="K83" i="14" s="1"/>
  <c r="E47" i="14"/>
  <c r="K47" i="14" s="1"/>
  <c r="E123" i="14"/>
  <c r="K123" i="14" s="1"/>
  <c r="E79" i="14"/>
  <c r="K79" i="14" s="1"/>
  <c r="E28" i="14"/>
  <c r="K28" i="14" s="1"/>
  <c r="E203" i="14"/>
  <c r="K203" i="14" s="1"/>
  <c r="E333" i="14"/>
  <c r="K333" i="14" s="1"/>
  <c r="E295" i="14"/>
  <c r="K295" i="14" s="1"/>
  <c r="E323" i="14"/>
  <c r="K323" i="14" s="1"/>
  <c r="E192" i="14"/>
  <c r="K192" i="14" s="1"/>
  <c r="E344" i="14"/>
  <c r="K344" i="14" s="1"/>
  <c r="C14" i="16" s="1"/>
  <c r="E350" i="14"/>
  <c r="K350" i="14" s="1"/>
  <c r="C39" i="16" s="1"/>
  <c r="E23" i="14"/>
  <c r="K23" i="14" s="1"/>
  <c r="E180" i="14"/>
  <c r="K180" i="14" s="1"/>
  <c r="E16" i="14"/>
  <c r="K16" i="14" s="1"/>
  <c r="E229" i="14"/>
  <c r="K229" i="14" s="1"/>
  <c r="E39" i="14"/>
  <c r="K39" i="14" s="1"/>
  <c r="E320" i="14"/>
  <c r="K320" i="14" s="1"/>
  <c r="E319" i="14"/>
  <c r="K319" i="14" s="1"/>
  <c r="I194" i="14"/>
  <c r="I167" i="14"/>
  <c r="I65" i="14"/>
  <c r="I14" i="14"/>
  <c r="I152" i="14"/>
  <c r="I134" i="14"/>
  <c r="I262" i="14"/>
  <c r="I219" i="14"/>
  <c r="I352" i="14"/>
  <c r="I274" i="14"/>
  <c r="I305" i="14"/>
  <c r="I110" i="14"/>
  <c r="I345" i="14"/>
  <c r="I27" i="14"/>
  <c r="I138" i="14"/>
  <c r="I136" i="14"/>
  <c r="I56" i="14"/>
  <c r="I322" i="14"/>
  <c r="I343" i="14"/>
  <c r="I176" i="14"/>
  <c r="I316" i="14"/>
  <c r="I71" i="14"/>
  <c r="I175" i="14"/>
  <c r="I204" i="14"/>
  <c r="I173" i="14"/>
  <c r="I95" i="14"/>
  <c r="I69" i="14"/>
  <c r="I64" i="14"/>
  <c r="I18" i="14"/>
  <c r="I114" i="14"/>
  <c r="I113" i="14"/>
  <c r="I44" i="14"/>
  <c r="I72" i="14"/>
  <c r="I116" i="14"/>
  <c r="I269" i="14"/>
  <c r="I61" i="14"/>
  <c r="I206" i="14"/>
  <c r="I308" i="14"/>
  <c r="I131" i="14"/>
  <c r="I265" i="14"/>
  <c r="I286" i="14"/>
  <c r="I17" i="14"/>
  <c r="I130" i="14"/>
  <c r="I339" i="14"/>
  <c r="I289" i="14"/>
  <c r="I351" i="14"/>
  <c r="I122" i="14"/>
  <c r="I307" i="14"/>
  <c r="I66" i="14"/>
  <c r="I97" i="14"/>
  <c r="E279" i="14"/>
  <c r="K279" i="14" s="1"/>
  <c r="C55" i="16" s="1"/>
  <c r="D54" i="16" s="1"/>
  <c r="E264" i="14"/>
  <c r="K264" i="14" s="1"/>
  <c r="E303" i="14"/>
  <c r="K303" i="14" s="1"/>
  <c r="C41" i="16" s="1"/>
  <c r="D40" i="16" s="1"/>
  <c r="E196" i="14"/>
  <c r="K196" i="14" s="1"/>
  <c r="E317" i="14"/>
  <c r="K317" i="14" s="1"/>
  <c r="E250" i="14"/>
  <c r="K250" i="14" s="1"/>
  <c r="E52" i="14"/>
  <c r="K52" i="14" s="1"/>
  <c r="C19" i="16" s="1"/>
  <c r="D18" i="16" s="1"/>
  <c r="E348" i="14"/>
  <c r="K348" i="14" s="1"/>
  <c r="C23" i="16" s="1"/>
  <c r="D22" i="16" s="1"/>
  <c r="E201" i="14"/>
  <c r="K201" i="14" s="1"/>
  <c r="C13" i="16" s="1"/>
  <c r="E149" i="14"/>
  <c r="K149" i="14" s="1"/>
  <c r="E37" i="14"/>
  <c r="K37" i="14" s="1"/>
  <c r="E188" i="14"/>
  <c r="K188" i="14" s="1"/>
  <c r="E53" i="14"/>
  <c r="K53" i="14" s="1"/>
  <c r="E139" i="14"/>
  <c r="K139" i="14" s="1"/>
  <c r="C35" i="16" s="1"/>
  <c r="D34" i="16" s="1"/>
  <c r="E198" i="14"/>
  <c r="K198" i="14" s="1"/>
  <c r="C65" i="16" s="1"/>
  <c r="D64" i="16" s="1"/>
  <c r="E89" i="14"/>
  <c r="K89" i="14" s="1"/>
  <c r="E234" i="14"/>
  <c r="K234" i="14" s="1"/>
  <c r="E247" i="14"/>
  <c r="K247" i="14" s="1"/>
  <c r="E202" i="14"/>
  <c r="K202" i="14" s="1"/>
  <c r="E208" i="14"/>
  <c r="K208" i="14" s="1"/>
  <c r="E121" i="14"/>
  <c r="K121" i="14" s="1"/>
  <c r="E299" i="14"/>
  <c r="K299" i="14" s="1"/>
  <c r="E30" i="14"/>
  <c r="K30" i="14" s="1"/>
  <c r="E144" i="14"/>
  <c r="K144" i="14" s="1"/>
  <c r="E108" i="14"/>
  <c r="K108" i="14" s="1"/>
  <c r="E313" i="14"/>
  <c r="K313" i="14" s="1"/>
  <c r="E128" i="14"/>
  <c r="K128" i="14" s="1"/>
  <c r="E7" i="14"/>
  <c r="K7" i="14" s="1"/>
  <c r="E11" i="14"/>
  <c r="K11" i="14" s="1"/>
  <c r="E190" i="14"/>
  <c r="K190" i="14" s="1"/>
  <c r="E118" i="14"/>
  <c r="K118" i="14" s="1"/>
  <c r="E146" i="14"/>
  <c r="K146" i="14" s="1"/>
  <c r="E24" i="14"/>
  <c r="K24" i="14" s="1"/>
  <c r="E48" i="14"/>
  <c r="K48" i="14" s="1"/>
  <c r="E142" i="14"/>
  <c r="K142" i="14" s="1"/>
  <c r="E253" i="14"/>
  <c r="K253" i="14" s="1"/>
  <c r="I104" i="14"/>
  <c r="I74" i="14"/>
  <c r="I133" i="14"/>
  <c r="I213" i="14"/>
  <c r="I125" i="14"/>
  <c r="I170" i="14"/>
  <c r="I36" i="14"/>
  <c r="I26" i="14"/>
  <c r="I216" i="14"/>
  <c r="I60" i="14"/>
  <c r="I109" i="14"/>
  <c r="I162" i="14"/>
  <c r="I50" i="14"/>
  <c r="I147" i="14"/>
  <c r="I268" i="14"/>
  <c r="I302" i="14"/>
  <c r="I4" i="14"/>
  <c r="I309" i="14"/>
  <c r="I83" i="14"/>
  <c r="I51" i="14"/>
  <c r="I178" i="14"/>
  <c r="I47" i="14"/>
  <c r="I45" i="14"/>
  <c r="I123" i="14"/>
  <c r="I254" i="14"/>
  <c r="I310" i="14"/>
  <c r="I79" i="14"/>
  <c r="I10" i="14"/>
  <c r="I141" i="14"/>
  <c r="I28" i="14"/>
  <c r="I293" i="14"/>
  <c r="I92" i="14"/>
  <c r="I203" i="14"/>
  <c r="I260" i="14"/>
  <c r="I338" i="14"/>
  <c r="I333" i="14"/>
  <c r="I258" i="14"/>
  <c r="I295" i="14"/>
  <c r="I315" i="14"/>
  <c r="I349" i="14"/>
  <c r="I323" i="14"/>
  <c r="I341" i="14"/>
  <c r="I6" i="14"/>
  <c r="I2" i="14"/>
  <c r="I192" i="14"/>
  <c r="I221" i="14"/>
  <c r="I103" i="14"/>
  <c r="I209" i="14"/>
  <c r="I344" i="14"/>
  <c r="I232" i="14"/>
  <c r="I327" i="14"/>
  <c r="I205" i="14"/>
  <c r="I282" i="14"/>
  <c r="I215" i="14"/>
  <c r="I5" i="14"/>
  <c r="I57" i="14"/>
  <c r="I189" i="14"/>
  <c r="I54" i="14"/>
  <c r="I8" i="14"/>
  <c r="I294" i="14"/>
  <c r="I181" i="14"/>
  <c r="I332" i="14"/>
  <c r="I172" i="14"/>
  <c r="I145" i="14"/>
  <c r="I350" i="14"/>
  <c r="I276" i="14"/>
  <c r="I80" i="14"/>
  <c r="I342" i="14"/>
  <c r="I23" i="14"/>
  <c r="I235" i="14"/>
  <c r="I180" i="14"/>
  <c r="I3" i="14"/>
  <c r="I218" i="14"/>
  <c r="I222" i="14"/>
  <c r="I257" i="14"/>
  <c r="I16" i="14"/>
  <c r="I237" i="14"/>
  <c r="I245" i="14"/>
  <c r="I229" i="14"/>
  <c r="I211" i="14"/>
  <c r="I90" i="14"/>
  <c r="I140" i="14"/>
  <c r="I39" i="14"/>
  <c r="I150" i="14"/>
  <c r="I320" i="14"/>
  <c r="I25" i="14"/>
  <c r="I129" i="14"/>
  <c r="I20" i="14"/>
  <c r="I319" i="14"/>
  <c r="I171" i="14"/>
  <c r="I330" i="14"/>
  <c r="I106" i="14"/>
  <c r="I124" i="14"/>
  <c r="I96" i="14"/>
  <c r="I275" i="14"/>
  <c r="I346" i="14"/>
  <c r="I169" i="14"/>
  <c r="I161" i="14"/>
  <c r="I255" i="14"/>
  <c r="E104" i="14"/>
  <c r="K104" i="14" s="1"/>
  <c r="E74" i="14"/>
  <c r="K74" i="14" s="1"/>
  <c r="E213" i="14"/>
  <c r="K213" i="14" s="1"/>
  <c r="E170" i="14"/>
  <c r="K170" i="14" s="1"/>
  <c r="E26" i="14"/>
  <c r="K26" i="14" s="1"/>
  <c r="E60" i="14"/>
  <c r="K60" i="14" s="1"/>
  <c r="E162" i="14"/>
  <c r="K162" i="14" s="1"/>
  <c r="E268" i="14"/>
  <c r="K268" i="14" s="1"/>
  <c r="E302" i="14"/>
  <c r="K302" i="14" s="1"/>
  <c r="E4" i="14"/>
  <c r="K4" i="14" s="1"/>
  <c r="E309" i="14"/>
  <c r="K309" i="14" s="1"/>
  <c r="E51" i="14"/>
  <c r="K51" i="14" s="1"/>
  <c r="E178" i="14"/>
  <c r="K178" i="14" s="1"/>
  <c r="E45" i="14"/>
  <c r="K45" i="14" s="1"/>
  <c r="E254" i="14"/>
  <c r="K254" i="14" s="1"/>
  <c r="E310" i="14"/>
  <c r="K310" i="14" s="1"/>
  <c r="E10" i="14"/>
  <c r="K10" i="14" s="1"/>
  <c r="E141" i="14"/>
  <c r="K141" i="14" s="1"/>
  <c r="E293" i="14"/>
  <c r="K293" i="14" s="1"/>
  <c r="E92" i="14"/>
  <c r="K92" i="14" s="1"/>
  <c r="E260" i="14"/>
  <c r="K260" i="14" s="1"/>
  <c r="E338" i="14"/>
  <c r="K338" i="14" s="1"/>
  <c r="E258" i="14"/>
  <c r="K258" i="14" s="1"/>
  <c r="E315" i="14"/>
  <c r="K315" i="14" s="1"/>
  <c r="E349" i="14"/>
  <c r="K349" i="14" s="1"/>
  <c r="E341" i="14"/>
  <c r="K341" i="14" s="1"/>
  <c r="E6" i="14"/>
  <c r="K6" i="14" s="1"/>
  <c r="E2" i="14"/>
  <c r="K2" i="14" s="1"/>
  <c r="E221" i="14"/>
  <c r="K221" i="14" s="1"/>
  <c r="E103" i="14"/>
  <c r="K103" i="14" s="1"/>
  <c r="E209" i="14"/>
  <c r="K209" i="14" s="1"/>
  <c r="C12" i="16" s="1"/>
  <c r="E232" i="14"/>
  <c r="K232" i="14" s="1"/>
  <c r="E205" i="14"/>
  <c r="K205" i="14" s="1"/>
  <c r="C38" i="16" s="1"/>
  <c r="E282" i="14"/>
  <c r="K282" i="14" s="1"/>
  <c r="E5" i="14"/>
  <c r="K5" i="14" s="1"/>
  <c r="E57" i="14"/>
  <c r="K57" i="14" s="1"/>
  <c r="E54" i="14"/>
  <c r="K54" i="14" s="1"/>
  <c r="E294" i="14"/>
  <c r="K294" i="14" s="1"/>
  <c r="E181" i="14"/>
  <c r="K181" i="14" s="1"/>
  <c r="E172" i="14"/>
  <c r="K172" i="14" s="1"/>
  <c r="E145" i="14"/>
  <c r="K145" i="14" s="1"/>
  <c r="E80" i="14"/>
  <c r="K80" i="14" s="1"/>
  <c r="E235" i="14"/>
  <c r="K235" i="14" s="1"/>
  <c r="E3" i="14"/>
  <c r="K3" i="14" s="1"/>
  <c r="E222" i="14"/>
  <c r="K222" i="14" s="1"/>
  <c r="E237" i="14"/>
  <c r="K237" i="14" s="1"/>
  <c r="E245" i="14"/>
  <c r="K245" i="14" s="1"/>
  <c r="E90" i="14"/>
  <c r="K90" i="14" s="1"/>
  <c r="E150" i="14"/>
  <c r="K150" i="14" s="1"/>
  <c r="E129" i="14"/>
  <c r="K129" i="14" s="1"/>
  <c r="E171" i="14"/>
  <c r="K171" i="14" s="1"/>
  <c r="E12" i="14"/>
  <c r="K12" i="14" s="1"/>
  <c r="E212" i="14"/>
  <c r="K212" i="14" s="1"/>
  <c r="E233" i="14"/>
  <c r="K233" i="14" s="1"/>
  <c r="C5" i="16" s="1"/>
  <c r="E164" i="14"/>
  <c r="K164" i="14" s="1"/>
  <c r="E283" i="14"/>
  <c r="K283" i="14" s="1"/>
  <c r="E43" i="14"/>
  <c r="K43" i="14" s="1"/>
  <c r="E290" i="14"/>
  <c r="K290" i="14" s="1"/>
  <c r="E156" i="14"/>
  <c r="K156" i="14" s="1"/>
  <c r="E101" i="14"/>
  <c r="K101" i="14" s="1"/>
  <c r="C29" i="16" s="1"/>
  <c r="D28" i="16" s="1"/>
  <c r="E226" i="14"/>
  <c r="K226" i="14" s="1"/>
  <c r="E70" i="14"/>
  <c r="K70" i="14" s="1"/>
  <c r="E285" i="14"/>
  <c r="K285" i="14" s="1"/>
  <c r="E29" i="14"/>
  <c r="K29" i="14" s="1"/>
  <c r="E266" i="14"/>
  <c r="K266" i="14" s="1"/>
  <c r="E325" i="14"/>
  <c r="K325" i="14" s="1"/>
  <c r="E281" i="14"/>
  <c r="K281" i="14" s="1"/>
  <c r="E111" i="14"/>
  <c r="K111" i="14" s="1"/>
  <c r="E199" i="14"/>
  <c r="K199" i="14" s="1"/>
  <c r="E100" i="14"/>
  <c r="K100" i="14" s="1"/>
  <c r="E241" i="14"/>
  <c r="K241" i="14" s="1"/>
  <c r="E163" i="14"/>
  <c r="K163" i="14" s="1"/>
  <c r="E239" i="14"/>
  <c r="K239" i="14" s="1"/>
  <c r="E301" i="14"/>
  <c r="K301" i="14" s="1"/>
  <c r="C61" i="16" s="1"/>
  <c r="D60" i="16" s="1"/>
  <c r="E132" i="14"/>
  <c r="K132" i="14" s="1"/>
  <c r="E242" i="14"/>
  <c r="K242" i="14" s="1"/>
  <c r="E304" i="14"/>
  <c r="K304" i="14" s="1"/>
  <c r="E32" i="14"/>
  <c r="K32" i="14" s="1"/>
  <c r="E94" i="14"/>
  <c r="K94" i="14" s="1"/>
  <c r="E82" i="14"/>
  <c r="K82" i="14" s="1"/>
  <c r="E174" i="14"/>
  <c r="K174" i="14" s="1"/>
  <c r="E287" i="14"/>
  <c r="K287" i="14" s="1"/>
  <c r="E228" i="14"/>
  <c r="K228" i="14" s="1"/>
  <c r="E107" i="14"/>
  <c r="K107" i="14" s="1"/>
  <c r="E263" i="14"/>
  <c r="K263" i="14" s="1"/>
  <c r="E117" i="14"/>
  <c r="K117" i="14" s="1"/>
  <c r="E200" i="14"/>
  <c r="K200" i="14" s="1"/>
  <c r="E105" i="14"/>
  <c r="K105" i="14" s="1"/>
  <c r="E311" i="14"/>
  <c r="K311" i="14" s="1"/>
  <c r="E84" i="14"/>
  <c r="K84" i="14" s="1"/>
  <c r="E155" i="14"/>
  <c r="K155" i="14" s="1"/>
  <c r="E191" i="14"/>
  <c r="K191" i="14" s="1"/>
  <c r="E179" i="14"/>
  <c r="K179" i="14" s="1"/>
  <c r="E153" i="14"/>
  <c r="K153" i="14" s="1"/>
  <c r="E87" i="14"/>
  <c r="K87" i="14" s="1"/>
  <c r="E137" i="14"/>
  <c r="K137" i="14" s="1"/>
  <c r="C2" i="16" s="1"/>
  <c r="E347" i="14"/>
  <c r="K347" i="14" s="1"/>
  <c r="E22" i="14"/>
  <c r="K22" i="14" s="1"/>
  <c r="E98" i="14"/>
  <c r="K98" i="14" s="1"/>
  <c r="E158" i="14"/>
  <c r="K158" i="14" s="1"/>
  <c r="C8" i="16" s="1"/>
  <c r="E99" i="14"/>
  <c r="K99" i="14" s="1"/>
  <c r="E259" i="14"/>
  <c r="K259" i="14" s="1"/>
  <c r="E278" i="14"/>
  <c r="K278" i="14" s="1"/>
  <c r="E236" i="14"/>
  <c r="K236" i="14" s="1"/>
  <c r="I279" i="14"/>
  <c r="I264" i="14"/>
  <c r="I303" i="14"/>
  <c r="I196" i="14"/>
  <c r="I317" i="14"/>
  <c r="I250" i="14"/>
  <c r="I52" i="14"/>
  <c r="I348" i="14"/>
  <c r="I201" i="14"/>
  <c r="I149" i="14"/>
  <c r="I37" i="14"/>
  <c r="I188" i="14"/>
  <c r="I53" i="14"/>
  <c r="I139" i="14"/>
  <c r="I198" i="14"/>
  <c r="I89" i="14"/>
  <c r="I234" i="14"/>
  <c r="I247" i="14"/>
  <c r="I202" i="14"/>
  <c r="I208" i="14"/>
  <c r="I121" i="14"/>
  <c r="I299" i="14"/>
  <c r="I30" i="14"/>
  <c r="I144" i="14"/>
  <c r="I108" i="14"/>
  <c r="I313" i="14"/>
  <c r="I128" i="14"/>
  <c r="I7" i="14"/>
  <c r="I11" i="14"/>
  <c r="I190" i="14"/>
  <c r="I118" i="14"/>
  <c r="I146" i="14"/>
  <c r="I24" i="14"/>
  <c r="I48" i="14"/>
  <c r="I142" i="14"/>
  <c r="I253" i="14"/>
  <c r="E321" i="14"/>
  <c r="K321" i="14" s="1"/>
  <c r="E148" i="14"/>
  <c r="K148" i="14" s="1"/>
  <c r="E214" i="14"/>
  <c r="K214" i="14" s="1"/>
  <c r="E331" i="14"/>
  <c r="K331" i="14" s="1"/>
  <c r="C30" i="16" s="1"/>
  <c r="E251" i="14"/>
  <c r="K251" i="14" s="1"/>
  <c r="E49" i="14"/>
  <c r="K49" i="14" s="1"/>
  <c r="C4" i="16" s="1"/>
  <c r="E55" i="14"/>
  <c r="K55" i="14" s="1"/>
  <c r="E91" i="14"/>
  <c r="K91" i="14" s="1"/>
  <c r="E223" i="14"/>
  <c r="K223" i="14" s="1"/>
  <c r="E185" i="14"/>
  <c r="K185" i="14" s="1"/>
  <c r="E120" i="14"/>
  <c r="K120" i="14" s="1"/>
  <c r="E160" i="14"/>
  <c r="K160" i="14" s="1"/>
  <c r="E225" i="14"/>
  <c r="K225" i="14" s="1"/>
  <c r="E335" i="14"/>
  <c r="K335" i="14" s="1"/>
  <c r="E227" i="14"/>
  <c r="K227" i="14" s="1"/>
  <c r="E193" i="14"/>
  <c r="K193" i="14" s="1"/>
  <c r="E240" i="14"/>
  <c r="K240" i="14" s="1"/>
  <c r="C51" i="16" s="1"/>
  <c r="D50" i="16" s="1"/>
  <c r="E81" i="14"/>
  <c r="K81" i="14" s="1"/>
  <c r="C57" i="16" s="1"/>
  <c r="D56" i="16" s="1"/>
  <c r="E19" i="14"/>
  <c r="K19" i="14" s="1"/>
  <c r="E75" i="14"/>
  <c r="K75" i="14" s="1"/>
  <c r="E154" i="14"/>
  <c r="K154" i="14" s="1"/>
  <c r="C3" i="16" s="1"/>
  <c r="E59" i="14"/>
  <c r="K59" i="14" s="1"/>
  <c r="E267" i="14"/>
  <c r="K267" i="14" s="1"/>
  <c r="E127" i="14"/>
  <c r="K127" i="14" s="1"/>
  <c r="E324" i="14"/>
  <c r="K324" i="14" s="1"/>
  <c r="E76" i="14"/>
  <c r="K76" i="14" s="1"/>
  <c r="E271" i="14"/>
  <c r="K271" i="14" s="1"/>
  <c r="E73" i="14"/>
  <c r="K73" i="14" s="1"/>
  <c r="E159" i="14"/>
  <c r="K159" i="14" s="1"/>
  <c r="E249" i="14"/>
  <c r="K249" i="14" s="1"/>
  <c r="E261" i="14"/>
  <c r="K261" i="14" s="1"/>
  <c r="E67" i="14"/>
  <c r="K67" i="14" s="1"/>
  <c r="E183" i="14"/>
  <c r="K183" i="14" s="1"/>
  <c r="E63" i="14"/>
  <c r="K63" i="14" s="1"/>
  <c r="E197" i="14"/>
  <c r="K197" i="14" s="1"/>
  <c r="E298" i="14"/>
  <c r="K298" i="14" s="1"/>
  <c r="E273" i="14"/>
  <c r="K273" i="14" s="1"/>
  <c r="E85" i="14"/>
  <c r="K85" i="14" s="1"/>
  <c r="E115" i="14"/>
  <c r="K115" i="14" s="1"/>
  <c r="E195" i="14"/>
  <c r="K195" i="14" s="1"/>
  <c r="E312" i="14"/>
  <c r="K312" i="14" s="1"/>
  <c r="E135" i="14"/>
  <c r="K135" i="14" s="1"/>
  <c r="E9" i="14"/>
  <c r="K9" i="14" s="1"/>
  <c r="E329" i="14"/>
  <c r="K329" i="14" s="1"/>
  <c r="E126" i="14"/>
  <c r="K126" i="14" s="1"/>
  <c r="E35" i="14"/>
  <c r="K35" i="14" s="1"/>
  <c r="C10" i="16" s="1"/>
  <c r="E184" i="14"/>
  <c r="K184" i="14" s="1"/>
  <c r="E277" i="14"/>
  <c r="K277" i="14" s="1"/>
  <c r="E86" i="14"/>
  <c r="K86" i="14" s="1"/>
  <c r="E119" i="14"/>
  <c r="K119" i="14" s="1"/>
  <c r="E246" i="14"/>
  <c r="K246" i="14" s="1"/>
  <c r="E166" i="14"/>
  <c r="K166" i="14" s="1"/>
  <c r="E34" i="14"/>
  <c r="K34" i="14" s="1"/>
  <c r="C7" i="16" s="1"/>
  <c r="E238" i="14"/>
  <c r="K238" i="14" s="1"/>
  <c r="E207" i="14"/>
  <c r="K207" i="14" s="1"/>
  <c r="E38" i="14"/>
  <c r="K38" i="14" s="1"/>
  <c r="E284" i="14"/>
  <c r="K284" i="14" s="1"/>
  <c r="E326" i="14"/>
  <c r="K326" i="14" s="1"/>
  <c r="C9" i="16" s="1"/>
  <c r="E336" i="14"/>
  <c r="K336" i="14" s="1"/>
  <c r="E318" i="14"/>
  <c r="K318" i="14" s="1"/>
  <c r="E328" i="14"/>
  <c r="K328" i="14" s="1"/>
  <c r="E46" i="14"/>
  <c r="K46" i="14" s="1"/>
  <c r="E231" i="14"/>
  <c r="K231" i="14" s="1"/>
  <c r="E210" i="14"/>
  <c r="K210" i="14" s="1"/>
  <c r="E187" i="14"/>
  <c r="K187" i="14" s="1"/>
  <c r="E182" i="14"/>
  <c r="K182" i="14" s="1"/>
  <c r="E33" i="14"/>
  <c r="K33" i="14" s="1"/>
  <c r="E151" i="14"/>
  <c r="K151" i="14" s="1"/>
  <c r="E168" i="14"/>
  <c r="K168" i="14" s="1"/>
  <c r="E243" i="14"/>
  <c r="K243" i="14" s="1"/>
  <c r="E93" i="14"/>
  <c r="K93" i="14" s="1"/>
  <c r="E292" i="14"/>
  <c r="K292" i="14" s="1"/>
  <c r="C33" i="16" s="1"/>
  <c r="D32" i="16" s="1"/>
  <c r="E314" i="14"/>
  <c r="K314" i="14" s="1"/>
  <c r="E31" i="14"/>
  <c r="K31" i="14" s="1"/>
  <c r="E297" i="14"/>
  <c r="K297" i="14" s="1"/>
  <c r="E217" i="14"/>
  <c r="K217" i="14" s="1"/>
  <c r="E62" i="14"/>
  <c r="K62" i="14" s="1"/>
  <c r="E15" i="14"/>
  <c r="K15" i="14" s="1"/>
  <c r="E224" i="14"/>
  <c r="K224" i="14" s="1"/>
  <c r="E157" i="14"/>
  <c r="K157" i="14" s="1"/>
  <c r="E186" i="14"/>
  <c r="K186" i="14" s="1"/>
  <c r="E272" i="14"/>
  <c r="K272" i="14" s="1"/>
  <c r="E143" i="14"/>
  <c r="K143" i="14" s="1"/>
  <c r="E256" i="14"/>
  <c r="K256" i="14" s="1"/>
  <c r="E177" i="14"/>
  <c r="K177" i="14" s="1"/>
  <c r="E230" i="14"/>
  <c r="K230" i="14" s="1"/>
  <c r="E41" i="14"/>
  <c r="K41" i="14" s="1"/>
  <c r="AF18" i="14"/>
  <c r="AF631" i="14"/>
  <c r="AF1195" i="14"/>
  <c r="AF1481" i="14"/>
  <c r="AF1829" i="14"/>
  <c r="AF2504" i="14"/>
  <c r="AF3367" i="14"/>
  <c r="AF3607" i="14"/>
  <c r="AF4181" i="14"/>
  <c r="AF4550" i="14"/>
  <c r="AF5197" i="14"/>
  <c r="AF261" i="14"/>
  <c r="AF881" i="14"/>
  <c r="AF1214" i="14"/>
  <c r="AF1605" i="14"/>
  <c r="AF2281" i="14"/>
  <c r="AF2744" i="14"/>
  <c r="AF3470" i="14"/>
  <c r="AF3682" i="14"/>
  <c r="AF4219" i="14"/>
  <c r="AF4929" i="14"/>
  <c r="AF5589" i="14"/>
  <c r="AF1162" i="14"/>
  <c r="AF1803" i="14"/>
  <c r="AF3352" i="14"/>
  <c r="AF4030" i="14"/>
  <c r="AF5030" i="14"/>
  <c r="AF543" i="14"/>
  <c r="AF1446" i="14"/>
  <c r="AF2490" i="14"/>
  <c r="AF3592" i="14"/>
  <c r="AF4486" i="14"/>
  <c r="AF5764" i="14"/>
  <c r="AF1353" i="14"/>
  <c r="AF3543" i="14"/>
  <c r="AF5652" i="14"/>
  <c r="AF2387" i="14"/>
  <c r="AF3072" i="14"/>
  <c r="AF1740" i="14"/>
  <c r="AF3805" i="14"/>
  <c r="AF362" i="14"/>
  <c r="AF4362" i="14"/>
  <c r="AF1045" i="14"/>
  <c r="AF4980" i="14"/>
  <c r="E13" i="16" l="1"/>
  <c r="D12" i="16"/>
  <c r="D14" i="16"/>
  <c r="E15" i="16"/>
  <c r="E7" i="16"/>
  <c r="D6" i="16"/>
  <c r="D4" i="16"/>
  <c r="E5" i="16"/>
  <c r="E37" i="16"/>
  <c r="E39" i="16"/>
  <c r="D38" i="16"/>
  <c r="E27" i="16"/>
  <c r="E25" i="16"/>
  <c r="D26" i="16"/>
  <c r="D10" i="16"/>
  <c r="E11" i="16"/>
  <c r="E29" i="16"/>
  <c r="E31" i="16"/>
  <c r="D30" i="16"/>
  <c r="D8" i="16"/>
  <c r="E9" i="16"/>
  <c r="D2" i="16"/>
  <c r="E3" i="16"/>
  <c r="AF159" i="14"/>
  <c r="AF597" i="14"/>
  <c r="AF1337" i="14"/>
  <c r="AF1804" i="14"/>
  <c r="AF2140" i="14"/>
  <c r="AF2582" i="14"/>
  <c r="AF3053" i="14"/>
  <c r="AF3434" i="14"/>
  <c r="AF3662" i="14"/>
  <c r="AF3965" i="14"/>
  <c r="AF4411" i="14"/>
  <c r="AF4847" i="14"/>
  <c r="AF5031" i="14"/>
  <c r="AF5543" i="14"/>
  <c r="AF5713" i="14"/>
  <c r="AF198" i="14"/>
  <c r="AF963" i="14"/>
  <c r="AF1568" i="14"/>
  <c r="AF1908" i="14"/>
  <c r="AF2263" i="14"/>
  <c r="AF2631" i="14"/>
  <c r="AF3104" i="14"/>
  <c r="AF3505" i="14"/>
  <c r="AF3712" i="14"/>
  <c r="AF4149" i="14"/>
  <c r="AF4551" i="14"/>
  <c r="AF4949" i="14"/>
  <c r="AF5179" i="14"/>
  <c r="AF5605" i="14"/>
  <c r="AF5765" i="14"/>
  <c r="AF295" i="14"/>
  <c r="AF1788" i="14"/>
  <c r="AF2475" i="14"/>
  <c r="AF3304" i="14"/>
  <c r="AF3880" i="14"/>
  <c r="AF4735" i="14"/>
  <c r="AF5392" i="14"/>
  <c r="AF1234" i="14"/>
  <c r="AF1970" i="14"/>
  <c r="AF2865" i="14"/>
  <c r="AF3579" i="14"/>
  <c r="AF4253" i="14"/>
  <c r="AF5012" i="14"/>
  <c r="AF5701" i="14"/>
  <c r="AF1951" i="14"/>
  <c r="AF3526" i="14"/>
  <c r="AF4964" i="14"/>
  <c r="AF1109" i="14"/>
  <c r="AF4166" i="14"/>
  <c r="AF1773" i="14"/>
  <c r="AF3194" i="14"/>
  <c r="AF232" i="14"/>
  <c r="AF2315" i="14"/>
  <c r="AF3826" i="14"/>
  <c r="AF5339" i="14"/>
  <c r="AF2727" i="14"/>
  <c r="AF5667" i="14"/>
  <c r="AF4617" i="14"/>
  <c r="AF179" i="14" l="1"/>
  <c r="AF483" i="14"/>
  <c r="AF813" i="14"/>
  <c r="AF1300" i="14"/>
  <c r="AF1432" i="14"/>
  <c r="AF1720" i="14"/>
  <c r="AF2056" i="14"/>
  <c r="AF2344" i="14"/>
  <c r="AF2600" i="14"/>
  <c r="AF2945" i="14"/>
  <c r="AF3073" i="14"/>
  <c r="AF3417" i="14"/>
  <c r="AF4271" i="14"/>
  <c r="AF4531" i="14"/>
  <c r="AF4893" i="14"/>
  <c r="AF5049" i="14"/>
  <c r="AF5374" i="14"/>
  <c r="AF218" i="14"/>
  <c r="AF692" i="14"/>
  <c r="AF1095" i="14"/>
  <c r="AF1320" i="14"/>
  <c r="AF1447" i="14"/>
  <c r="AF1895" i="14"/>
  <c r="AF2076" i="14"/>
  <c r="AF2362" i="14"/>
  <c r="AF2745" i="14"/>
  <c r="AF2962" i="14"/>
  <c r="AF3214" i="14"/>
  <c r="AF3608" i="14"/>
  <c r="AF4286" i="14"/>
  <c r="AF4637" i="14"/>
  <c r="AF4911" i="14"/>
  <c r="AF5082" i="14"/>
  <c r="AF5525" i="14"/>
  <c r="AF135" i="14"/>
  <c r="AF793" i="14"/>
  <c r="AF1405" i="14"/>
  <c r="AF2001" i="14"/>
  <c r="AF2459" i="14"/>
  <c r="AF3032" i="14"/>
  <c r="AF3806" i="14"/>
  <c r="AF4879" i="14"/>
  <c r="AF5227" i="14"/>
  <c r="AF309" i="14"/>
  <c r="AF1269" i="14"/>
  <c r="AF1691" i="14"/>
  <c r="AF2210" i="14"/>
  <c r="AF2848" i="14"/>
  <c r="AF3287" i="14"/>
  <c r="AF4458" i="14"/>
  <c r="AF4981" i="14"/>
  <c r="AF249" i="14"/>
  <c r="AF1520" i="14"/>
  <c r="AF2799" i="14"/>
  <c r="AF4429" i="14"/>
  <c r="AF5751" i="14"/>
  <c r="AF1178" i="14"/>
  <c r="AF3270" i="14"/>
  <c r="AF1391" i="14"/>
  <c r="AF3696" i="14"/>
  <c r="AF709" i="14"/>
  <c r="AF1921" i="14"/>
  <c r="AF3001" i="14"/>
  <c r="AF4658" i="14"/>
  <c r="AF2170" i="14"/>
  <c r="AF4930" i="14"/>
  <c r="AF61" i="14"/>
  <c r="AF2437" i="14"/>
  <c r="AF5198" i="14"/>
  <c r="AF544" i="14" l="1"/>
  <c r="AF758" i="14"/>
  <c r="AF948" i="14"/>
  <c r="AF1254" i="14"/>
  <c r="AF1625" i="14"/>
  <c r="AF1805" i="14"/>
  <c r="AF2190" i="14"/>
  <c r="AF2583" i="14"/>
  <c r="AF2783" i="14"/>
  <c r="AF3136" i="14"/>
  <c r="AF3527" i="14"/>
  <c r="AF3747" i="14"/>
  <c r="AF4130" i="14"/>
  <c r="AF4586" i="14"/>
  <c r="AF5393" i="14"/>
  <c r="AF5684" i="14"/>
  <c r="AF563" i="14"/>
  <c r="AF831" i="14"/>
  <c r="AF1046" i="14"/>
  <c r="AF1285" i="14"/>
  <c r="AF1643" i="14"/>
  <c r="AF1988" i="14"/>
  <c r="AF2245" i="14"/>
  <c r="AF2632" i="14"/>
  <c r="AF2815" i="14"/>
  <c r="AF3227" i="14"/>
  <c r="AF3544" i="14"/>
  <c r="AF3772" i="14"/>
  <c r="AF4220" i="14"/>
  <c r="AF4695" i="14"/>
  <c r="AF5410" i="14"/>
  <c r="AF5714" i="14"/>
  <c r="AF675" i="14"/>
  <c r="AF1196" i="14"/>
  <c r="AF1709" i="14"/>
  <c r="AF2505" i="14"/>
  <c r="AF3088" i="14"/>
  <c r="AF3683" i="14"/>
  <c r="AF4569" i="14"/>
  <c r="AF5638" i="14"/>
  <c r="AF395" i="14"/>
  <c r="AF900" i="14"/>
  <c r="AF1606" i="14"/>
  <c r="AF2141" i="14"/>
  <c r="AF2666" i="14"/>
  <c r="AF3486" i="14"/>
  <c r="AF4051" i="14"/>
  <c r="AF5288" i="14"/>
  <c r="AF1482" i="14"/>
  <c r="AF2648" i="14"/>
  <c r="AF3845" i="14"/>
  <c r="AF5733" i="14"/>
  <c r="AF864" i="14"/>
  <c r="AF3240" i="14"/>
  <c r="AF1127" i="14"/>
  <c r="AF3628" i="14"/>
  <c r="AF582" i="14"/>
  <c r="AF1673" i="14"/>
  <c r="AF3054" i="14"/>
  <c r="AF4335" i="14"/>
  <c r="AF2021" i="14"/>
  <c r="AF5150" i="14"/>
  <c r="AF2329" i="14"/>
  <c r="AF5449" i="14"/>
  <c r="AF106" i="14" l="1"/>
  <c r="AF378" i="14"/>
  <c r="AF772" i="14"/>
  <c r="AF1321" i="14"/>
  <c r="AF1774" i="14"/>
  <c r="AF2299" i="14"/>
  <c r="AF2800" i="14"/>
  <c r="AF3119" i="14"/>
  <c r="AF3435" i="14"/>
  <c r="AF3984" i="14"/>
  <c r="AF4167" i="14"/>
  <c r="AF4532" i="14"/>
  <c r="AF5121" i="14"/>
  <c r="AF5357" i="14"/>
  <c r="AF160" i="14"/>
  <c r="AF446" i="14"/>
  <c r="AF814" i="14"/>
  <c r="AF1448" i="14"/>
  <c r="AF1806" i="14"/>
  <c r="AF2476" i="14"/>
  <c r="AF2866" i="14"/>
  <c r="AF3179" i="14"/>
  <c r="AF3454" i="14"/>
  <c r="AF4100" i="14"/>
  <c r="AF4236" i="14"/>
  <c r="AF4795" i="14"/>
  <c r="AF5135" i="14"/>
  <c r="AF5429" i="14"/>
  <c r="AF345" i="14"/>
  <c r="AF999" i="14"/>
  <c r="AF2171" i="14"/>
  <c r="AF2972" i="14"/>
  <c r="AF3966" i="14"/>
  <c r="AF4513" i="14"/>
  <c r="AF5321" i="14"/>
  <c r="AF19" i="14"/>
  <c r="AF564" i="14"/>
  <c r="AF1692" i="14"/>
  <c r="AF2728" i="14"/>
  <c r="AF3382" i="14"/>
  <c r="AF4150" i="14"/>
  <c r="AF4912" i="14"/>
  <c r="AF1535" i="14"/>
  <c r="AF3288" i="14"/>
  <c r="AF4833" i="14"/>
  <c r="AF464" i="14"/>
  <c r="AF4116" i="14"/>
  <c r="AF5668" i="14"/>
  <c r="AF964" i="14"/>
  <c r="AF4487" i="14"/>
  <c r="AF199" i="14"/>
  <c r="AF1860" i="14"/>
  <c r="AF3897" i="14"/>
  <c r="AF5259" i="14"/>
  <c r="AF2690" i="14"/>
  <c r="AF2883" i="14"/>
  <c r="AF62" i="14" l="1"/>
  <c r="AF917" i="14"/>
  <c r="AF1270" i="14"/>
  <c r="AF2002" i="14"/>
  <c r="AF2816" i="14"/>
  <c r="AF3353" i="14"/>
  <c r="AF3563" i="14"/>
  <c r="AF3827" i="14"/>
  <c r="AF4068" i="14"/>
  <c r="AF4501" i="14"/>
  <c r="AF4676" i="14"/>
  <c r="AF4894" i="14"/>
  <c r="AF5340" i="14"/>
  <c r="AF5639" i="14"/>
  <c r="AF180" i="14"/>
  <c r="AF949" i="14"/>
  <c r="AF1569" i="14"/>
  <c r="AF2601" i="14"/>
  <c r="AF2986" i="14"/>
  <c r="AF3368" i="14"/>
  <c r="AF3645" i="14"/>
  <c r="AF3861" i="14"/>
  <c r="AF4131" i="14"/>
  <c r="AF4587" i="14"/>
  <c r="AF4696" i="14"/>
  <c r="AF4931" i="14"/>
  <c r="AF5375" i="14"/>
  <c r="AF499" i="14"/>
  <c r="AF1789" i="14"/>
  <c r="AF3321" i="14"/>
  <c r="AF3807" i="14"/>
  <c r="AF4363" i="14"/>
  <c r="AF4736" i="14"/>
  <c r="AF5462" i="14"/>
  <c r="AF38" i="14"/>
  <c r="AF1235" i="14"/>
  <c r="AF2746" i="14"/>
  <c r="AF3418" i="14"/>
  <c r="AF4052" i="14"/>
  <c r="AF4638" i="14"/>
  <c r="AF5032" i="14"/>
  <c r="AF1063" i="14"/>
  <c r="AF3398" i="14"/>
  <c r="AF4618" i="14"/>
  <c r="AF3998" i="14"/>
  <c r="AF3033" i="14"/>
  <c r="AF4195" i="14"/>
  <c r="AF1721" i="14"/>
  <c r="AF3663" i="14"/>
  <c r="AF4722" i="14"/>
  <c r="AF2706" i="14"/>
  <c r="AF5013" i="14"/>
  <c r="AF411" i="14"/>
  <c r="AF5411" i="14"/>
  <c r="AF412" i="14" l="1"/>
  <c r="AF693" i="14"/>
  <c r="AF918" i="14"/>
  <c r="AF1406" i="14"/>
  <c r="AF1674" i="14"/>
  <c r="AF1844" i="14"/>
  <c r="AF2388" i="14"/>
  <c r="AF2649" i="14"/>
  <c r="AF3254" i="14"/>
  <c r="AF3629" i="14"/>
  <c r="AF4083" i="14"/>
  <c r="AF4619" i="14"/>
  <c r="AF5050" i="14"/>
  <c r="AF5394" i="14"/>
  <c r="AF5559" i="14"/>
  <c r="AF200" i="14"/>
  <c r="AF530" i="14"/>
  <c r="AF725" i="14"/>
  <c r="AF1179" i="14"/>
  <c r="AF1467" i="14"/>
  <c r="AF1722" i="14"/>
  <c r="AF1952" i="14"/>
  <c r="AF2402" i="14"/>
  <c r="AF2707" i="14"/>
  <c r="AF3528" i="14"/>
  <c r="AF3664" i="14"/>
  <c r="AF4237" i="14"/>
  <c r="AF4659" i="14"/>
  <c r="AF5180" i="14"/>
  <c r="AF5476" i="14"/>
  <c r="AF5734" i="14"/>
  <c r="AF676" i="14"/>
  <c r="AF1373" i="14"/>
  <c r="AF1807" i="14"/>
  <c r="AF2438" i="14"/>
  <c r="AF3609" i="14"/>
  <c r="AF4395" i="14"/>
  <c r="AF5322" i="14"/>
  <c r="AF325" i="14"/>
  <c r="AF882" i="14"/>
  <c r="AF1626" i="14"/>
  <c r="AF2264" i="14"/>
  <c r="AF2900" i="14"/>
  <c r="AF3933" i="14"/>
  <c r="AF4863" i="14"/>
  <c r="AF5526" i="14"/>
  <c r="AF276" i="14"/>
  <c r="AF1570" i="14"/>
  <c r="AF2764" i="14"/>
  <c r="AF4737" i="14"/>
  <c r="AF2246" i="14"/>
  <c r="AF5511" i="14"/>
  <c r="AF1301" i="14"/>
  <c r="AF4254" i="14"/>
  <c r="AF583" i="14"/>
  <c r="AF1757" i="14"/>
  <c r="AF3545" i="14"/>
  <c r="AF5242" i="14"/>
  <c r="AF794" i="14"/>
  <c r="AF3773" i="14"/>
  <c r="AF2418" i="14"/>
  <c r="AF79" i="14" l="1"/>
  <c r="AF514" i="14"/>
  <c r="AF710" i="14"/>
  <c r="AF983" i="14"/>
  <c r="AF1197" i="14"/>
  <c r="AF1374" i="14"/>
  <c r="AF1644" i="14"/>
  <c r="AF2022" i="14"/>
  <c r="AF2247" i="14"/>
  <c r="AF2419" i="14"/>
  <c r="AF2729" i="14"/>
  <c r="AF2901" i="14"/>
  <c r="AF3255" i="14"/>
  <c r="AF3399" i="14"/>
  <c r="AF3790" i="14"/>
  <c r="AF4014" i="14"/>
  <c r="AF4488" i="14"/>
  <c r="AF4813" i="14"/>
  <c r="AF4995" i="14"/>
  <c r="AF5303" i="14"/>
  <c r="AF5576" i="14"/>
  <c r="AF5685" i="14"/>
  <c r="AF107" i="14"/>
  <c r="AF545" i="14"/>
  <c r="AF759" i="14"/>
  <c r="AF1000" i="14"/>
  <c r="AF1255" i="14"/>
  <c r="AF1483" i="14"/>
  <c r="AF1693" i="14"/>
  <c r="AF2114" i="14"/>
  <c r="AF2282" i="14"/>
  <c r="AF2546" i="14"/>
  <c r="AF2784" i="14"/>
  <c r="AF3002" i="14"/>
  <c r="AF3305" i="14"/>
  <c r="AF3684" i="14"/>
  <c r="AF3881" i="14"/>
  <c r="AF4196" i="14"/>
  <c r="AF4502" i="14"/>
  <c r="AF4834" i="14"/>
  <c r="AF5214" i="14"/>
  <c r="AF5430" i="14"/>
  <c r="AF5590" i="14"/>
  <c r="AF5715" i="14"/>
  <c r="AF20" i="14"/>
  <c r="AF647" i="14"/>
  <c r="AF1146" i="14"/>
  <c r="AF1607" i="14"/>
  <c r="AF2229" i="14"/>
  <c r="AF2633" i="14"/>
  <c r="AF3180" i="14"/>
  <c r="AF3774" i="14"/>
  <c r="AF4472" i="14"/>
  <c r="AF4895" i="14"/>
  <c r="AF5527" i="14"/>
  <c r="AF379" i="14"/>
  <c r="AF832" i="14"/>
  <c r="AF1302" i="14"/>
  <c r="AF2003" i="14"/>
  <c r="AF2403" i="14"/>
  <c r="AF2849" i="14"/>
  <c r="AF3383" i="14"/>
  <c r="AF3915" i="14"/>
  <c r="AF4709" i="14"/>
  <c r="AF5289" i="14"/>
  <c r="AF5669" i="14"/>
  <c r="AF233" i="14"/>
  <c r="AF1286" i="14"/>
  <c r="AF2363" i="14"/>
  <c r="AF3369" i="14"/>
  <c r="AF4660" i="14"/>
  <c r="AF5606" i="14"/>
  <c r="AF1874" i="14"/>
  <c r="AF3898" i="14"/>
  <c r="AF2155" i="14"/>
  <c r="AF4300" i="14"/>
  <c r="AF616" i="14"/>
  <c r="AF1536" i="14"/>
  <c r="AF2561" i="14"/>
  <c r="AF3732" i="14"/>
  <c r="AF4864" i="14"/>
  <c r="AF5752" i="14"/>
  <c r="AF795" i="14"/>
  <c r="AF2817" i="14"/>
  <c r="AF5228" i="14"/>
  <c r="AF3" i="14"/>
  <c r="AF1047" i="14"/>
  <c r="AF3150" i="14"/>
  <c r="AF5450" i="14"/>
  <c r="AF234" i="14" l="1"/>
  <c r="AF677" i="14"/>
  <c r="AF965" i="14"/>
  <c r="AF1180" i="14"/>
  <c r="AF1571" i="14"/>
  <c r="AF1909" i="14"/>
  <c r="AF2420" i="14"/>
  <c r="AF2708" i="14"/>
  <c r="AF3105" i="14"/>
  <c r="AF3487" i="14"/>
  <c r="AF3665" i="14"/>
  <c r="AF4053" i="14"/>
  <c r="AF4601" i="14"/>
  <c r="AF5033" i="14"/>
  <c r="AF5623" i="14"/>
  <c r="AF363" i="14"/>
  <c r="AF773" i="14"/>
  <c r="AF1017" i="14"/>
  <c r="AF1303" i="14"/>
  <c r="AF1627" i="14"/>
  <c r="AF2248" i="14"/>
  <c r="AF2491" i="14"/>
  <c r="AF2902" i="14"/>
  <c r="AF3289" i="14"/>
  <c r="AF3506" i="14"/>
  <c r="AF3862" i="14"/>
  <c r="AF4101" i="14"/>
  <c r="AF4932" i="14"/>
  <c r="AF5051" i="14"/>
  <c r="AF5686" i="14"/>
  <c r="AF39" i="14"/>
  <c r="AF919" i="14"/>
  <c r="AF1502" i="14"/>
  <c r="AF2330" i="14"/>
  <c r="AF3034" i="14"/>
  <c r="AF3564" i="14"/>
  <c r="AF4255" i="14"/>
  <c r="AF5495" i="14"/>
  <c r="AF465" i="14"/>
  <c r="AF1110" i="14"/>
  <c r="AF1861" i="14"/>
  <c r="AF2634" i="14"/>
  <c r="AF3436" i="14"/>
  <c r="AF4031" i="14"/>
  <c r="AF5014" i="14"/>
  <c r="AF1064" i="14"/>
  <c r="AF2521" i="14"/>
  <c r="AF3967" i="14"/>
  <c r="AF5766" i="14"/>
  <c r="AF380" i="14"/>
  <c r="AF1845" i="14"/>
  <c r="AF4982" i="14"/>
  <c r="AF883" i="14"/>
  <c r="AF3546" i="14"/>
  <c r="AF1375" i="14"/>
  <c r="AF2946" i="14"/>
  <c r="AF4238" i="14"/>
  <c r="AF3306" i="14"/>
  <c r="AF2265" i="14"/>
  <c r="AF5341" i="14"/>
  <c r="AF146" i="14" l="1"/>
  <c r="AF346" i="14"/>
  <c r="AF1354" i="14"/>
  <c r="AF1659" i="14"/>
  <c r="AF2004" i="14"/>
  <c r="AF2098" i="14"/>
  <c r="AF2439" i="14"/>
  <c r="AF2747" i="14"/>
  <c r="AF3120" i="14"/>
  <c r="AF3713" i="14"/>
  <c r="AF4256" i="14"/>
  <c r="AF4848" i="14"/>
  <c r="AF5528" i="14"/>
  <c r="AF161" i="14"/>
  <c r="AF796" i="14"/>
  <c r="AF1449" i="14"/>
  <c r="AF1808" i="14"/>
  <c r="AF2023" i="14"/>
  <c r="AF2172" i="14"/>
  <c r="AF2562" i="14"/>
  <c r="AF2765" i="14"/>
  <c r="AF3338" i="14"/>
  <c r="AF3748" i="14"/>
  <c r="AF4396" i="14"/>
  <c r="AF4913" i="14"/>
  <c r="AF5653" i="14"/>
  <c r="AF326" i="14"/>
  <c r="AF1645" i="14"/>
  <c r="AF2077" i="14"/>
  <c r="AF2667" i="14"/>
  <c r="AF3529" i="14"/>
  <c r="AF4710" i="14"/>
  <c r="AF5735" i="14"/>
  <c r="AF121" i="14"/>
  <c r="AF1236" i="14"/>
  <c r="AF1989" i="14"/>
  <c r="AF2211" i="14"/>
  <c r="AF2850" i="14"/>
  <c r="AF4132" i="14"/>
  <c r="AF5477" i="14"/>
  <c r="AF1953" i="14"/>
  <c r="AF2801" i="14"/>
  <c r="AF5412" i="14"/>
  <c r="AF2191" i="14"/>
  <c r="AF1551" i="14"/>
  <c r="AF4639" i="14"/>
  <c r="AF310" i="14"/>
  <c r="AF2057" i="14"/>
  <c r="AF3455" i="14"/>
  <c r="AF5716" i="14"/>
  <c r="AF1147" i="14"/>
  <c r="AF4117" i="14"/>
  <c r="AF2602" i="14"/>
  <c r="AF4" i="14" l="1"/>
  <c r="AF262" i="14"/>
  <c r="AF565" i="14"/>
  <c r="AF865" i="14"/>
  <c r="AF1237" i="14"/>
  <c r="AF1723" i="14"/>
  <c r="AF1830" i="14"/>
  <c r="AF2266" i="14"/>
  <c r="AF3055" i="14"/>
  <c r="AF3400" i="14"/>
  <c r="AF3666" i="14"/>
  <c r="AF3846" i="14"/>
  <c r="AF4032" i="14"/>
  <c r="AF4459" i="14"/>
  <c r="AF4620" i="14"/>
  <c r="AF4849" i="14"/>
  <c r="AF5108" i="14"/>
  <c r="AF5376" i="14"/>
  <c r="AF5560" i="14"/>
  <c r="AF80" i="14"/>
  <c r="AF364" i="14"/>
  <c r="AF711" i="14"/>
  <c r="AF901" i="14"/>
  <c r="AF1338" i="14"/>
  <c r="AF1741" i="14"/>
  <c r="AF1922" i="14"/>
  <c r="AF2283" i="14"/>
  <c r="AF3089" i="14"/>
  <c r="AF3456" i="14"/>
  <c r="AF3714" i="14"/>
  <c r="AF3968" i="14"/>
  <c r="AF4301" i="14"/>
  <c r="AF4489" i="14"/>
  <c r="AF4661" i="14"/>
  <c r="AF4896" i="14"/>
  <c r="AF5199" i="14"/>
  <c r="AF5395" i="14"/>
  <c r="AF5640" i="14"/>
  <c r="AF466" i="14"/>
  <c r="AF1163" i="14"/>
  <c r="AF1809" i="14"/>
  <c r="AF2785" i="14"/>
  <c r="AF3593" i="14"/>
  <c r="AF4015" i="14"/>
  <c r="AF4602" i="14"/>
  <c r="AF5097" i="14"/>
  <c r="AF5431" i="14"/>
  <c r="AF219" i="14"/>
  <c r="AF774" i="14"/>
  <c r="AF1484" i="14"/>
  <c r="AF2212" i="14"/>
  <c r="AF3271" i="14"/>
  <c r="AF3828" i="14"/>
  <c r="AF4412" i="14"/>
  <c r="AF4814" i="14"/>
  <c r="AF5342" i="14"/>
  <c r="AF726" i="14"/>
  <c r="AF2078" i="14"/>
  <c r="AF3775" i="14"/>
  <c r="AF4738" i="14"/>
  <c r="AF5687" i="14"/>
  <c r="AF181" i="14"/>
  <c r="AF3256" i="14"/>
  <c r="AF1790" i="14"/>
  <c r="AF4552" i="14"/>
  <c r="AF966" i="14"/>
  <c r="AF2619" i="14"/>
  <c r="AF3985" i="14"/>
  <c r="AF5052" i="14"/>
  <c r="AF1450" i="14"/>
  <c r="AF4350" i="14"/>
  <c r="AF5229" i="14"/>
  <c r="AF447" i="14"/>
  <c r="AF3471" i="14"/>
  <c r="AF5413" i="14"/>
  <c r="AF598" i="14" l="1"/>
  <c r="AF950" i="14"/>
  <c r="AF1238" i="14"/>
  <c r="AF1451" i="14"/>
  <c r="AF1758" i="14"/>
  <c r="AF2142" i="14"/>
  <c r="AF2440" i="14"/>
  <c r="AF2635" i="14"/>
  <c r="AF3016" i="14"/>
  <c r="AF3241" i="14"/>
  <c r="AF3437" i="14"/>
  <c r="AF3630" i="14"/>
  <c r="AF4133" i="14"/>
  <c r="AF4381" i="14"/>
  <c r="AF4865" i="14"/>
  <c r="AF5243" i="14"/>
  <c r="AF5544" i="14"/>
  <c r="AF5753" i="14"/>
  <c r="AF741" i="14"/>
  <c r="AF1001" i="14"/>
  <c r="AF1304" i="14"/>
  <c r="AF1587" i="14"/>
  <c r="AF1935" i="14"/>
  <c r="AF2173" i="14"/>
  <c r="AF2492" i="14"/>
  <c r="AF2802" i="14"/>
  <c r="AF3035" i="14"/>
  <c r="AF3272" i="14"/>
  <c r="AF3457" i="14"/>
  <c r="AF3646" i="14"/>
  <c r="AF4207" i="14"/>
  <c r="AF4473" i="14"/>
  <c r="AF4914" i="14"/>
  <c r="AF5358" i="14"/>
  <c r="AF5561" i="14"/>
  <c r="AF5767" i="14"/>
  <c r="AF848" i="14"/>
  <c r="AF1355" i="14"/>
  <c r="AF2058" i="14"/>
  <c r="AF2584" i="14"/>
  <c r="AF3195" i="14"/>
  <c r="AF3507" i="14"/>
  <c r="AF4336" i="14"/>
  <c r="AF5015" i="14"/>
  <c r="AF5717" i="14"/>
  <c r="AF347" i="14"/>
  <c r="AF1198" i="14"/>
  <c r="AF1628" i="14"/>
  <c r="AF2345" i="14"/>
  <c r="AF2915" i="14"/>
  <c r="AF3401" i="14"/>
  <c r="AF3829" i="14"/>
  <c r="AF4640" i="14"/>
  <c r="AF5478" i="14"/>
  <c r="AF1608" i="14"/>
  <c r="AF2867" i="14"/>
  <c r="AF3715" i="14"/>
  <c r="AF5432" i="14"/>
  <c r="AF1128" i="14"/>
  <c r="AF3290" i="14"/>
  <c r="AF1322" i="14"/>
  <c r="AF3488" i="14"/>
  <c r="AF833" i="14"/>
  <c r="AF2039" i="14"/>
  <c r="AF3121" i="14"/>
  <c r="AF4302" i="14"/>
  <c r="AF5670" i="14"/>
  <c r="AF2230" i="14"/>
  <c r="AF4533" i="14"/>
  <c r="AF2547" i="14"/>
  <c r="AF4950" i="14"/>
  <c r="AF984" i="14" l="1"/>
  <c r="AF2389" i="14"/>
  <c r="AF3196" i="14"/>
  <c r="AF3949" i="14"/>
  <c r="AF4603" i="14"/>
  <c r="AF5304" i="14"/>
  <c r="AF1609" i="14"/>
  <c r="AF2668" i="14"/>
  <c r="AF3508" i="14"/>
  <c r="AF4016" i="14"/>
  <c r="AF4677" i="14"/>
  <c r="AF5496" i="14"/>
  <c r="AF1954" i="14"/>
  <c r="AF3899" i="14"/>
  <c r="AF4996" i="14"/>
  <c r="AF742" i="14"/>
  <c r="AF2884" i="14"/>
  <c r="AF4570" i="14"/>
  <c r="AF2766" i="14"/>
  <c r="AF5736" i="14"/>
  <c r="AF484" i="14"/>
  <c r="AF1675" i="14"/>
  <c r="AF3882" i="14"/>
  <c r="AF4364" i="14"/>
  <c r="AF4933" i="14"/>
  <c r="AF201" i="14" l="1"/>
  <c r="AF515" i="14"/>
  <c r="AF884" i="14"/>
  <c r="AF1485" i="14"/>
  <c r="AF2127" i="14"/>
  <c r="AF2390" i="14"/>
  <c r="AF2603" i="14"/>
  <c r="AF2885" i="14"/>
  <c r="AF3056" i="14"/>
  <c r="AF3322" i="14"/>
  <c r="AF3791" i="14"/>
  <c r="AF3900" i="14"/>
  <c r="AF4365" i="14"/>
  <c r="AF4756" i="14"/>
  <c r="AF4934" i="14"/>
  <c r="AF5479" i="14"/>
  <c r="AF296" i="14"/>
  <c r="AF546" i="14"/>
  <c r="AF967" i="14"/>
  <c r="AF1676" i="14"/>
  <c r="AF2156" i="14"/>
  <c r="AF2421" i="14"/>
  <c r="AF2669" i="14"/>
  <c r="AF2931" i="14"/>
  <c r="AF3181" i="14"/>
  <c r="AF3339" i="14"/>
  <c r="AF3808" i="14"/>
  <c r="AF3969" i="14"/>
  <c r="AF4534" i="14"/>
  <c r="AF4772" i="14"/>
  <c r="AF4997" i="14"/>
  <c r="AF5607" i="14"/>
  <c r="AF485" i="14"/>
  <c r="AF1468" i="14"/>
  <c r="AF2284" i="14"/>
  <c r="AF2818" i="14"/>
  <c r="AF3228" i="14"/>
  <c r="AF3883" i="14"/>
  <c r="AF4641" i="14"/>
  <c r="AF5323" i="14"/>
  <c r="AF92" i="14"/>
  <c r="AF797" i="14"/>
  <c r="AF2005" i="14"/>
  <c r="AF2585" i="14"/>
  <c r="AF3036" i="14"/>
  <c r="AF3509" i="14"/>
  <c r="AF4069" i="14"/>
  <c r="AF4897" i="14"/>
  <c r="AF1775" i="14"/>
  <c r="AF2987" i="14"/>
  <c r="AF4033" i="14"/>
  <c r="AF5737" i="14"/>
  <c r="AF3197" i="14"/>
  <c r="AF775" i="14"/>
  <c r="AF3489" i="14"/>
  <c r="AF1033" i="14"/>
  <c r="AF3863" i="14"/>
  <c r="AF327" i="14"/>
  <c r="AF2192" i="14"/>
  <c r="AF4621" i="14"/>
  <c r="AF2563" i="14"/>
  <c r="AF4785" i="14"/>
  <c r="AF2709" i="14"/>
  <c r="AF5244" i="14"/>
  <c r="AF235" i="14" l="1"/>
  <c r="AF678" i="14"/>
  <c r="AF985" i="14"/>
  <c r="AF1215" i="14"/>
  <c r="AF1572" i="14"/>
  <c r="AF1910" i="14"/>
  <c r="AF2115" i="14"/>
  <c r="AF2477" i="14"/>
  <c r="AF2748" i="14"/>
  <c r="AF3017" i="14"/>
  <c r="AF3323" i="14"/>
  <c r="AF3472" i="14"/>
  <c r="AF3864" i="14"/>
  <c r="AF4070" i="14"/>
  <c r="AF4257" i="14"/>
  <c r="AF4490" i="14"/>
  <c r="AF4642" i="14"/>
  <c r="AF4998" i="14"/>
  <c r="AF5245" i="14"/>
  <c r="AF5545" i="14"/>
  <c r="AF5718" i="14"/>
  <c r="AF381" i="14"/>
  <c r="AF776" i="14"/>
  <c r="AF1048" i="14"/>
  <c r="AF1271" i="14"/>
  <c r="AF1646" i="14"/>
  <c r="AF1923" i="14"/>
  <c r="AF2231" i="14"/>
  <c r="AF2493" i="14"/>
  <c r="AF2803" i="14"/>
  <c r="AF3215" i="14"/>
  <c r="AF3419" i="14"/>
  <c r="AF3547" i="14"/>
  <c r="AF3901" i="14"/>
  <c r="AF4084" i="14"/>
  <c r="AF4366" i="14"/>
  <c r="AF4514" i="14"/>
  <c r="AF4835" i="14"/>
  <c r="AF5109" i="14"/>
  <c r="AF5324" i="14"/>
  <c r="AF5577" i="14"/>
  <c r="AF632" i="14"/>
  <c r="AF1164" i="14"/>
  <c r="AF1896" i="14"/>
  <c r="AF2285" i="14"/>
  <c r="AF2947" i="14"/>
  <c r="AF3458" i="14"/>
  <c r="AF4054" i="14"/>
  <c r="AF4441" i="14"/>
  <c r="AF4983" i="14"/>
  <c r="AF5463" i="14"/>
  <c r="AF182" i="14"/>
  <c r="AF968" i="14"/>
  <c r="AF1552" i="14"/>
  <c r="AF2059" i="14"/>
  <c r="AF2691" i="14"/>
  <c r="AF3307" i="14"/>
  <c r="AF3776" i="14"/>
  <c r="AF4239" i="14"/>
  <c r="AF4604" i="14"/>
  <c r="AF5181" i="14"/>
  <c r="AF5641" i="14"/>
  <c r="AF1503" i="14"/>
  <c r="AF2506" i="14"/>
  <c r="AF3580" i="14"/>
  <c r="AF4588" i="14"/>
  <c r="AF5624" i="14"/>
  <c r="AF1791" i="14"/>
  <c r="AF2886" i="14"/>
  <c r="AF4951" i="14"/>
  <c r="AF902" i="14"/>
  <c r="AF3242" i="14"/>
  <c r="AF5122" i="14"/>
  <c r="AF1065" i="14"/>
  <c r="AF3438" i="14"/>
  <c r="AF5396" i="14"/>
  <c r="AF566" i="14"/>
  <c r="AF4034" i="14"/>
  <c r="AF1971" i="14"/>
  <c r="AF4221" i="14"/>
  <c r="AF2249" i="14"/>
  <c r="AF4413" i="14"/>
  <c r="AF486" i="14" l="1"/>
  <c r="AF1034" i="14"/>
  <c r="AF1165" i="14"/>
  <c r="AF1323" i="14"/>
  <c r="AF1521" i="14"/>
  <c r="AF2331" i="14"/>
  <c r="AF2932" i="14"/>
  <c r="AF3370" i="14"/>
  <c r="AF3884" i="14"/>
  <c r="AF4208" i="14"/>
  <c r="AF4815" i="14"/>
  <c r="AF5230" i="14"/>
  <c r="AF5433" i="14"/>
  <c r="AF40" i="14"/>
  <c r="AF866" i="14"/>
  <c r="AF1111" i="14"/>
  <c r="AF1181" i="14"/>
  <c r="AF1392" i="14"/>
  <c r="AF2157" i="14"/>
  <c r="AF2564" i="14"/>
  <c r="AF3106" i="14"/>
  <c r="AF3610" i="14"/>
  <c r="AF3934" i="14"/>
  <c r="AF4303" i="14"/>
  <c r="AF4898" i="14"/>
  <c r="AF5305" i="14"/>
  <c r="AF5608" i="14"/>
  <c r="AF432" i="14"/>
  <c r="AF1148" i="14"/>
  <c r="AF1452" i="14"/>
  <c r="AF2730" i="14"/>
  <c r="AF3847" i="14"/>
  <c r="AF4796" i="14"/>
  <c r="AF5377" i="14"/>
  <c r="AF1018" i="14"/>
  <c r="AF1239" i="14"/>
  <c r="AF2267" i="14"/>
  <c r="AF3354" i="14"/>
  <c r="AF4151" i="14"/>
  <c r="AF5136" i="14"/>
  <c r="AF5754" i="14"/>
  <c r="AF1199" i="14"/>
  <c r="AF3340" i="14"/>
  <c r="AF5016" i="14"/>
  <c r="AF1433" i="14"/>
  <c r="AF5325" i="14"/>
  <c r="AF920" i="14"/>
  <c r="AF3999" i="14"/>
  <c r="AF2604" i="14"/>
  <c r="AF202" i="14"/>
  <c r="AF3792" i="14"/>
  <c r="AF2193" i="14"/>
  <c r="AF5738" i="14"/>
  <c r="AF1129" i="14"/>
  <c r="AF4662" i="14"/>
  <c r="AF712" i="14" l="1"/>
  <c r="AF1305" i="14"/>
  <c r="AF1742" i="14"/>
  <c r="AF3273" i="14"/>
  <c r="AF4367" i="14"/>
  <c r="AF798" i="14"/>
  <c r="AF1376" i="14"/>
  <c r="AF2346" i="14"/>
  <c r="AF3986" i="14"/>
  <c r="AF5151" i="14"/>
  <c r="AF936" i="14"/>
  <c r="AF2586" i="14"/>
  <c r="AF5529" i="14"/>
  <c r="AF1149" i="14"/>
  <c r="AF2948" i="14"/>
  <c r="AF5654" i="14"/>
  <c r="AF1486" i="14"/>
  <c r="AF1504" i="14"/>
  <c r="AF4102" i="14"/>
  <c r="AF4240" i="14"/>
  <c r="AF413" i="14"/>
  <c r="AF648" i="14"/>
  <c r="AF328" i="14"/>
  <c r="AF41" i="14" l="1"/>
  <c r="AF467" i="14"/>
  <c r="AF834" i="14"/>
  <c r="AF1130" i="14"/>
  <c r="AF1469" i="14"/>
  <c r="AF1936" i="14"/>
  <c r="AF2174" i="14"/>
  <c r="AF2522" i="14"/>
  <c r="AF2710" i="14"/>
  <c r="AF3420" i="14"/>
  <c r="AF4258" i="14"/>
  <c r="AF4739" i="14"/>
  <c r="AF5260" i="14"/>
  <c r="AF63" i="14"/>
  <c r="AF694" i="14"/>
  <c r="AF903" i="14"/>
  <c r="AF1216" i="14"/>
  <c r="AF1694" i="14"/>
  <c r="AF1972" i="14"/>
  <c r="AF2213" i="14"/>
  <c r="AF2620" i="14"/>
  <c r="AF2749" i="14"/>
  <c r="AF3830" i="14"/>
  <c r="AF4319" i="14"/>
  <c r="AF4880" i="14"/>
  <c r="AF5451" i="14"/>
  <c r="AF743" i="14"/>
  <c r="AF1339" i="14"/>
  <c r="AF2006" i="14"/>
  <c r="AF2670" i="14"/>
  <c r="AF3950" i="14"/>
  <c r="AF5017" i="14"/>
  <c r="AF777" i="14"/>
  <c r="AF1356" i="14"/>
  <c r="AF2079" i="14"/>
  <c r="AF2692" i="14"/>
  <c r="AF4035" i="14"/>
  <c r="AF5053" i="14"/>
  <c r="AF1002" i="14"/>
  <c r="AF2441" i="14"/>
  <c r="AF4535" i="14"/>
  <c r="AF1019" i="14"/>
  <c r="AF2507" i="14"/>
  <c r="AF4697" i="14"/>
  <c r="AF1810" i="14"/>
  <c r="AF5480" i="14"/>
  <c r="AF162" i="14"/>
  <c r="AF2868" i="14"/>
  <c r="AF348" i="14"/>
  <c r="AF3229" i="14"/>
  <c r="AF1846" i="14"/>
  <c r="AF5719" i="14"/>
  <c r="AF21" i="14" l="1"/>
  <c r="AF433" i="14"/>
  <c r="AF815" i="14"/>
  <c r="AF1049" i="14"/>
  <c r="AF1287" i="14"/>
  <c r="AF1522" i="14"/>
  <c r="AF2158" i="14"/>
  <c r="AF2391" i="14"/>
  <c r="AF2650" i="14"/>
  <c r="AF2988" i="14"/>
  <c r="AF3324" i="14"/>
  <c r="AF3459" i="14"/>
  <c r="AF3647" i="14"/>
  <c r="AF3902" i="14"/>
  <c r="AF4071" i="14"/>
  <c r="AF4491" i="14"/>
  <c r="AF4797" i="14"/>
  <c r="AF4952" i="14"/>
  <c r="AF5166" i="14"/>
  <c r="AF5512" i="14"/>
  <c r="AF108" i="14"/>
  <c r="AF487" i="14"/>
  <c r="AF849" i="14"/>
  <c r="AF1081" i="14"/>
  <c r="AF1393" i="14"/>
  <c r="AF1573" i="14"/>
  <c r="AF2286" i="14"/>
  <c r="AF2404" i="14"/>
  <c r="AF2731" i="14"/>
  <c r="AF3018" i="14"/>
  <c r="AF3384" i="14"/>
  <c r="AF3530" i="14"/>
  <c r="AF3667" i="14"/>
  <c r="AF3916" i="14"/>
  <c r="AF4287" i="14"/>
  <c r="AF4589" i="14"/>
  <c r="AF4816" i="14"/>
  <c r="AF5034" i="14"/>
  <c r="AF5200" i="14"/>
  <c r="AF5591" i="14"/>
  <c r="AF183" i="14"/>
  <c r="AF867" i="14"/>
  <c r="AF1434" i="14"/>
  <c r="AF2332" i="14"/>
  <c r="AF2804" i="14"/>
  <c r="AF3402" i="14"/>
  <c r="AF3733" i="14"/>
  <c r="AF4397" i="14"/>
  <c r="AF4866" i="14"/>
  <c r="AF5246" i="14"/>
  <c r="AF365" i="14"/>
  <c r="AF885" i="14"/>
  <c r="AF1453" i="14"/>
  <c r="AF2374" i="14"/>
  <c r="AF2933" i="14"/>
  <c r="AF3439" i="14"/>
  <c r="AF3761" i="14"/>
  <c r="AF4460" i="14"/>
  <c r="AF4915" i="14"/>
  <c r="AF5359" i="14"/>
  <c r="AF500" i="14"/>
  <c r="AF1792" i="14"/>
  <c r="AF3107" i="14"/>
  <c r="AF3935" i="14"/>
  <c r="AF5068" i="14"/>
  <c r="AF1256" i="14"/>
  <c r="AF2460" i="14"/>
  <c r="AF3611" i="14"/>
  <c r="AF4711" i="14"/>
  <c r="AF5671" i="14"/>
  <c r="AF2605" i="14"/>
  <c r="AF4757" i="14"/>
  <c r="AF1272" i="14"/>
  <c r="AF3631" i="14"/>
  <c r="AF5688" i="14"/>
  <c r="AF2024" i="14"/>
  <c r="AF3198" i="14"/>
  <c r="AF599" i="14"/>
  <c r="AF5098" i="14"/>
  <c r="AF4017" i="14"/>
  <c r="AF760" i="14" l="1"/>
  <c r="AF1875" i="14"/>
  <c r="AF42" i="14"/>
  <c r="AF1660" i="14"/>
  <c r="AF2548" i="14"/>
  <c r="AF4103" i="14"/>
  <c r="AF4935" i="14"/>
  <c r="AF713" i="14"/>
  <c r="AF1990" i="14"/>
  <c r="AF2887" i="14"/>
  <c r="AF4134" i="14"/>
  <c r="AF4999" i="14"/>
  <c r="AF1182" i="14"/>
  <c r="AF3565" i="14"/>
  <c r="AF5343" i="14"/>
  <c r="AF2080" i="14"/>
  <c r="AF4197" i="14"/>
  <c r="AF5" i="14"/>
  <c r="AF4368" i="14"/>
  <c r="AF2143" i="14"/>
  <c r="AF3697" i="14"/>
  <c r="AF5546" i="14"/>
  <c r="AF1588" i="14"/>
  <c r="AF277" i="14" l="1"/>
  <c r="AF1377" i="14"/>
  <c r="AF2442" i="14"/>
  <c r="AF4272" i="14"/>
  <c r="AF4571" i="14"/>
  <c r="AF414" i="14"/>
  <c r="AF1553" i="14"/>
  <c r="AF2621" i="14"/>
  <c r="AF4304" i="14"/>
  <c r="AF5182" i="14"/>
  <c r="AF2194" i="14"/>
  <c r="AF4382" i="14"/>
  <c r="AF921" i="14"/>
  <c r="AF2819" i="14"/>
  <c r="AF3510" i="14"/>
  <c r="AF1217" i="14"/>
  <c r="AF4430" i="14"/>
  <c r="AF2268" i="14"/>
  <c r="AF220" i="14" l="1"/>
  <c r="AF434" i="14"/>
  <c r="AF584" i="14"/>
  <c r="AF986" i="14"/>
  <c r="AF1050" i="14"/>
  <c r="AF1357" i="14"/>
  <c r="AF1677" i="14"/>
  <c r="AF1776" i="14"/>
  <c r="AF1911" i="14"/>
  <c r="AF2007" i="14"/>
  <c r="AF2300" i="14"/>
  <c r="AF2405" i="14"/>
  <c r="AF2587" i="14"/>
  <c r="AF2693" i="14"/>
  <c r="AF2934" i="14"/>
  <c r="AF3090" i="14"/>
  <c r="AF3165" i="14"/>
  <c r="AF3440" i="14"/>
  <c r="AF3777" i="14"/>
  <c r="AF4000" i="14"/>
  <c r="AF4222" i="14"/>
  <c r="AF4337" i="14"/>
  <c r="AF4461" i="14"/>
  <c r="AF4663" i="14"/>
  <c r="AF4798" i="14"/>
  <c r="AF4899" i="14"/>
  <c r="AF5083" i="14"/>
  <c r="AF5378" i="14"/>
  <c r="AF5689" i="14"/>
  <c r="AF311" i="14"/>
  <c r="AF448" i="14"/>
  <c r="AF679" i="14"/>
  <c r="AF1003" i="14"/>
  <c r="AF1066" i="14"/>
  <c r="AF1487" i="14"/>
  <c r="AF1710" i="14"/>
  <c r="AF1811" i="14"/>
  <c r="AF1924" i="14"/>
  <c r="AF2060" i="14"/>
  <c r="AF2347" i="14"/>
  <c r="AF2422" i="14"/>
  <c r="AF2606" i="14"/>
  <c r="AF2711" i="14"/>
  <c r="AF2949" i="14"/>
  <c r="AF3122" i="14"/>
  <c r="AF3182" i="14"/>
  <c r="AF3473" i="14"/>
  <c r="AF3793" i="14"/>
  <c r="AF4055" i="14"/>
  <c r="AF4241" i="14"/>
  <c r="AF4351" i="14"/>
  <c r="AF4474" i="14"/>
  <c r="AF4678" i="14"/>
  <c r="AF4836" i="14"/>
  <c r="AF4965" i="14"/>
  <c r="AF5290" i="14"/>
  <c r="AF5414" i="14"/>
  <c r="AF5739" i="14"/>
  <c r="AF366" i="14"/>
  <c r="AF904" i="14"/>
  <c r="AF1150" i="14"/>
  <c r="AF1724" i="14"/>
  <c r="AF1937" i="14"/>
  <c r="AF2364" i="14"/>
  <c r="AF2651" i="14"/>
  <c r="AF2989" i="14"/>
  <c r="AF3308" i="14"/>
  <c r="AF3831" i="14"/>
  <c r="AF4259" i="14"/>
  <c r="AF4503" i="14"/>
  <c r="AF4850" i="14"/>
  <c r="AF5326" i="14"/>
  <c r="AF93" i="14"/>
  <c r="AF488" i="14"/>
  <c r="AF1020" i="14"/>
  <c r="AF1537" i="14"/>
  <c r="AF1831" i="14"/>
  <c r="AF2099" i="14"/>
  <c r="AF2478" i="14"/>
  <c r="AF2750" i="14"/>
  <c r="AF3137" i="14"/>
  <c r="AF3490" i="14"/>
  <c r="AF4085" i="14"/>
  <c r="AF4398" i="14"/>
  <c r="AF4758" i="14"/>
  <c r="AF4984" i="14"/>
  <c r="AF5513" i="14"/>
  <c r="AF547" i="14"/>
  <c r="AF1554" i="14"/>
  <c r="AF2232" i="14"/>
  <c r="AF2767" i="14"/>
  <c r="AF3734" i="14"/>
  <c r="AF4442" i="14"/>
  <c r="AF5054" i="14"/>
  <c r="AF163" i="14"/>
  <c r="AF1035" i="14"/>
  <c r="AF1876" i="14"/>
  <c r="AF2565" i="14"/>
  <c r="AF3151" i="14"/>
  <c r="AF4168" i="14"/>
  <c r="AF4773" i="14"/>
  <c r="AF5625" i="14"/>
  <c r="AF382" i="14"/>
  <c r="AF1955" i="14"/>
  <c r="AF3371" i="14"/>
  <c r="AF4881" i="14"/>
  <c r="AF951" i="14"/>
  <c r="AF2375" i="14"/>
  <c r="AF3903" i="14"/>
  <c r="AF5360" i="14"/>
  <c r="AF1759" i="14"/>
  <c r="AF4622" i="14"/>
  <c r="AF3037" i="14"/>
  <c r="AF4320" i="14"/>
  <c r="AF2671" i="14"/>
  <c r="AF1166" i="14"/>
  <c r="AF799" i="14" l="1"/>
  <c r="AF1131" i="14"/>
  <c r="AF1629" i="14"/>
  <c r="AF2533" i="14"/>
  <c r="AF3057" i="14"/>
  <c r="AF3594" i="14"/>
  <c r="AF3951" i="14"/>
  <c r="AF4936" i="14"/>
  <c r="AF5434" i="14"/>
  <c r="AF5768" i="14"/>
  <c r="AF816" i="14"/>
  <c r="AF1340" i="14"/>
  <c r="AF1912" i="14"/>
  <c r="AF2636" i="14"/>
  <c r="AF3074" i="14"/>
  <c r="AF3612" i="14"/>
  <c r="AF4152" i="14"/>
  <c r="AF5035" i="14"/>
  <c r="AF5497" i="14"/>
  <c r="AF147" i="14"/>
  <c r="AF1589" i="14"/>
  <c r="AF2903" i="14"/>
  <c r="AF3848" i="14"/>
  <c r="AF886" i="14"/>
  <c r="AF2175" i="14"/>
  <c r="AF3199" i="14"/>
  <c r="AF4572" i="14"/>
  <c r="AF5702" i="14"/>
  <c r="AF1082" i="14"/>
  <c r="AF3385" i="14"/>
  <c r="AF5201" i="14"/>
  <c r="AF2269" i="14"/>
  <c r="AF4712" i="14"/>
  <c r="AF2916" i="14"/>
  <c r="AF3936" i="14"/>
  <c r="AF5720" i="14"/>
  <c r="AF1610" i="14"/>
  <c r="AF236" i="14"/>
  <c r="AF5137" i="14"/>
  <c r="AF548" i="14" l="1"/>
  <c r="AF1760" i="14"/>
  <c r="AF2712" i="14"/>
  <c r="AF3832" i="14"/>
  <c r="AF22" i="14"/>
  <c r="AF617" i="14"/>
  <c r="AF1793" i="14"/>
  <c r="AF2820" i="14"/>
  <c r="AF4305" i="14"/>
  <c r="AF744" i="14"/>
  <c r="AF3183" i="14"/>
  <c r="AF1407" i="14"/>
  <c r="AF4352" i="14"/>
  <c r="AF383" i="14"/>
  <c r="AF2622" i="14"/>
  <c r="AF516" i="14"/>
  <c r="AF2301" i="14"/>
  <c r="AF5306" i="14"/>
  <c r="AF3809" i="14"/>
  <c r="AF164" i="14" l="1"/>
  <c r="AF396" i="14"/>
  <c r="AF1725" i="14"/>
  <c r="AF2214" i="14"/>
  <c r="AF3003" i="14"/>
  <c r="AF3970" i="14"/>
  <c r="AF4643" i="14"/>
  <c r="AF5626" i="14"/>
  <c r="AF263" i="14"/>
  <c r="AF850" i="14"/>
  <c r="AF1862" i="14"/>
  <c r="AF2443" i="14"/>
  <c r="AF3019" i="14"/>
  <c r="AF4018" i="14"/>
  <c r="AF4953" i="14"/>
  <c r="AF5655" i="14"/>
  <c r="AF329" i="14"/>
  <c r="AF2061" i="14"/>
  <c r="AF3441" i="14"/>
  <c r="AF5084" i="14"/>
  <c r="AF1067" i="14"/>
  <c r="AF3685" i="14"/>
  <c r="AF5740" i="14"/>
  <c r="AF349" i="14"/>
  <c r="AF2523" i="14"/>
  <c r="AF4169" i="14"/>
  <c r="AF969" i="14"/>
  <c r="AF5379" i="14"/>
  <c r="AF2081" i="14"/>
  <c r="AF4036" i="14"/>
  <c r="AF2751" i="14"/>
  <c r="AF567" i="14" l="1"/>
  <c r="AF937" i="14"/>
  <c r="AF1611" i="14"/>
  <c r="AF2607" i="14"/>
  <c r="AF3058" i="14"/>
  <c r="AF3810" i="14"/>
  <c r="AF4223" i="14"/>
  <c r="AF4916" i="14"/>
  <c r="AF5152" i="14"/>
  <c r="AF600" i="14"/>
  <c r="AF1096" i="14"/>
  <c r="AF1695" i="14"/>
  <c r="AF2805" i="14"/>
  <c r="AF3491" i="14"/>
  <c r="AF3833" i="14"/>
  <c r="AF4536" i="14"/>
  <c r="AF5036" i="14"/>
  <c r="AF5327" i="14"/>
  <c r="AF1112" i="14"/>
  <c r="AF2821" i="14"/>
  <c r="AF4072" i="14"/>
  <c r="AF5069" i="14"/>
  <c r="AF1505" i="14"/>
  <c r="AF2917" i="14"/>
  <c r="AF4135" i="14"/>
  <c r="AF5099" i="14"/>
  <c r="AF660" i="14"/>
  <c r="AF3581" i="14"/>
  <c r="AF868" i="14"/>
  <c r="AF3668" i="14"/>
  <c r="AF4664" i="14"/>
  <c r="AF4817" i="14"/>
  <c r="AF2040" i="14"/>
  <c r="AF2270" i="14"/>
  <c r="AF415" i="14" l="1"/>
  <c r="AF1590" i="14"/>
  <c r="AF4153" i="14"/>
  <c r="AF5055" i="14"/>
  <c r="AF695" i="14"/>
  <c r="AF2100" i="14"/>
  <c r="AF4837" i="14"/>
  <c r="AF5138" i="14"/>
  <c r="AF835" i="14"/>
  <c r="AF4882" i="14"/>
  <c r="AF851" i="14"/>
  <c r="AF5000" i="14"/>
  <c r="AF350" i="14"/>
  <c r="AF5578" i="14"/>
  <c r="AF397" i="14"/>
  <c r="AF2869" i="14"/>
  <c r="AF3987" i="14"/>
  <c r="AF1863" i="14" l="1"/>
  <c r="AF2062" i="14"/>
  <c r="AF3038" i="14"/>
  <c r="AF1408" i="14"/>
  <c r="AF23" i="14" l="1"/>
  <c r="AF184" i="14"/>
  <c r="AF601" i="14"/>
  <c r="AF1051" i="14"/>
  <c r="AF1257" i="14"/>
  <c r="AF1555" i="14"/>
  <c r="AF1897" i="14"/>
  <c r="AF2041" i="14"/>
  <c r="AF2348" i="14"/>
  <c r="AF2623" i="14"/>
  <c r="AF2973" i="14"/>
  <c r="AF3257" i="14"/>
  <c r="AF3492" i="14"/>
  <c r="AF3716" i="14"/>
  <c r="AF3885" i="14"/>
  <c r="AF4118" i="14"/>
  <c r="AF4273" i="14"/>
  <c r="AF4553" i="14"/>
  <c r="AF4851" i="14"/>
  <c r="AF5037" i="14"/>
  <c r="AF5202" i="14"/>
  <c r="AF5344" i="14"/>
  <c r="AF5579" i="14"/>
  <c r="AF43" i="14"/>
  <c r="AF203" i="14"/>
  <c r="AF869" i="14"/>
  <c r="AF1151" i="14"/>
  <c r="AF1273" i="14"/>
  <c r="AF1612" i="14"/>
  <c r="AF1938" i="14"/>
  <c r="AF2116" i="14"/>
  <c r="AF2461" i="14"/>
  <c r="AF2637" i="14"/>
  <c r="AF3059" i="14"/>
  <c r="AF3325" i="14"/>
  <c r="AF3566" i="14"/>
  <c r="AF3749" i="14"/>
  <c r="AF3917" i="14"/>
  <c r="AF4170" i="14"/>
  <c r="AF4399" i="14"/>
  <c r="AF4644" i="14"/>
  <c r="AF4917" i="14"/>
  <c r="AF5070" i="14"/>
  <c r="AF5215" i="14"/>
  <c r="AF5415" i="14"/>
  <c r="AF5672" i="14"/>
  <c r="AF297" i="14"/>
  <c r="AF1183" i="14"/>
  <c r="AF1743" i="14"/>
  <c r="AF2195" i="14"/>
  <c r="AF2672" i="14"/>
  <c r="AF3442" i="14"/>
  <c r="AF3778" i="14"/>
  <c r="AF4182" i="14"/>
  <c r="AF4740" i="14"/>
  <c r="AF5123" i="14"/>
  <c r="AF5452" i="14"/>
  <c r="AF6" i="14"/>
  <c r="AF449" i="14"/>
  <c r="AF1240" i="14"/>
  <c r="AF1777" i="14"/>
  <c r="AF2271" i="14"/>
  <c r="AF2870" i="14"/>
  <c r="AF3474" i="14"/>
  <c r="AF3811" i="14"/>
  <c r="AF4224" i="14"/>
  <c r="AF4759" i="14"/>
  <c r="AF5183" i="14"/>
  <c r="AF5530" i="14"/>
  <c r="AF887" i="14"/>
  <c r="AF1956" i="14"/>
  <c r="AF3075" i="14"/>
  <c r="AF3952" i="14"/>
  <c r="AF4966" i="14"/>
  <c r="AF970" i="14"/>
  <c r="AF2008" i="14"/>
  <c r="AF3108" i="14"/>
  <c r="AF4037" i="14"/>
  <c r="AF5018" i="14"/>
  <c r="AF64" i="14"/>
  <c r="AF2508" i="14"/>
  <c r="AF4462" i="14"/>
  <c r="AF165" i="14"/>
  <c r="AF2608" i="14"/>
  <c r="AF4515" i="14"/>
  <c r="AF1358" i="14"/>
  <c r="AF5276" i="14"/>
  <c r="AF3595" i="14"/>
  <c r="AF3632" i="14"/>
  <c r="AF5328" i="14"/>
  <c r="AF1523" i="14"/>
  <c r="AF416" i="14" l="1"/>
  <c r="AF922" i="14"/>
  <c r="AF2082" i="14"/>
  <c r="AF2444" i="14"/>
  <c r="AF3091" i="14"/>
  <c r="AF3648" i="14"/>
  <c r="AF4001" i="14"/>
  <c r="AF4537" i="14"/>
  <c r="AF4818" i="14"/>
  <c r="AF5380" i="14"/>
  <c r="AF5547" i="14"/>
  <c r="AF435" i="14"/>
  <c r="AF1132" i="14"/>
  <c r="AF2159" i="14"/>
  <c r="AF2768" i="14"/>
  <c r="AF3386" i="14"/>
  <c r="AF3669" i="14"/>
  <c r="AF4260" i="14"/>
  <c r="AF4573" i="14"/>
  <c r="AF4937" i="14"/>
  <c r="AF5435" i="14"/>
  <c r="AF5703" i="14"/>
  <c r="AF696" i="14"/>
  <c r="AF2215" i="14"/>
  <c r="AF3403" i="14"/>
  <c r="AF4353" i="14"/>
  <c r="AF5110" i="14"/>
  <c r="AF5721" i="14"/>
  <c r="AF800" i="14"/>
  <c r="AF2376" i="14"/>
  <c r="AF3548" i="14"/>
  <c r="AF4443" i="14"/>
  <c r="AF5361" i="14"/>
  <c r="AF237" i="14"/>
  <c r="AF2806" i="14"/>
  <c r="AF4623" i="14"/>
  <c r="AF398" i="14"/>
  <c r="AF3039" i="14"/>
  <c r="AF4679" i="14"/>
  <c r="AF1409" i="14"/>
  <c r="AF5481" i="14"/>
  <c r="AF1454" i="14"/>
  <c r="AF5498" i="14"/>
  <c r="AF3971" i="14"/>
  <c r="AF3988" i="14"/>
  <c r="AF817" i="14" l="1"/>
  <c r="AF1696" i="14"/>
  <c r="AF2673" i="14"/>
  <c r="AF3633" i="14"/>
  <c r="AF4414" i="14"/>
  <c r="AF1167" i="14"/>
  <c r="AF1726" i="14"/>
  <c r="AF3184" i="14"/>
  <c r="AF3698" i="14"/>
  <c r="AF4774" i="14"/>
  <c r="AF1913" i="14"/>
  <c r="AF4154" i="14"/>
  <c r="AF298" i="14"/>
  <c r="AF2316" i="14"/>
  <c r="AF4242" i="14"/>
  <c r="AF1200" i="14"/>
  <c r="AF5056" i="14"/>
  <c r="AF1678" i="14"/>
  <c r="AF3274" i="14"/>
  <c r="AF3596" i="14"/>
  <c r="AF531" i="14" l="1"/>
  <c r="AF1435" i="14"/>
  <c r="AF2287" i="14"/>
  <c r="AF2652" i="14"/>
  <c r="AF3258" i="14"/>
  <c r="AF3779" i="14"/>
  <c r="AF4431" i="14"/>
  <c r="AF5085" i="14"/>
  <c r="AF5416" i="14"/>
  <c r="AF727" i="14"/>
  <c r="AF1877" i="14"/>
  <c r="AF2302" i="14"/>
  <c r="AF2694" i="14"/>
  <c r="AF3355" i="14"/>
  <c r="AF3865" i="14"/>
  <c r="AF4444" i="14"/>
  <c r="AF5153" i="14"/>
  <c r="AF5627" i="14"/>
  <c r="AF745" i="14"/>
  <c r="AF2566" i="14"/>
  <c r="AF3511" i="14"/>
  <c r="AF4741" i="14"/>
  <c r="AF1288" i="14"/>
  <c r="AF2588" i="14"/>
  <c r="AF3531" i="14"/>
  <c r="AF4900" i="14"/>
  <c r="AF2963" i="14"/>
  <c r="AF5307" i="14"/>
  <c r="AF166" i="14"/>
  <c r="AF3166" i="14"/>
  <c r="AF5345" i="14"/>
  <c r="AF2025" i="14"/>
  <c r="AF2160" i="14"/>
  <c r="AF4056" i="14"/>
  <c r="AF4086" i="14"/>
  <c r="AF330" i="14" l="1"/>
  <c r="AF1113" i="14"/>
  <c r="AF1727" i="14"/>
  <c r="AF1957" i="14"/>
  <c r="AF2674" i="14"/>
  <c r="AF2990" i="14"/>
  <c r="AF3291" i="14"/>
  <c r="AF3582" i="14"/>
  <c r="AF4038" i="14"/>
  <c r="AF4574" i="14"/>
  <c r="AF5019" i="14"/>
  <c r="AF5499" i="14"/>
  <c r="AF585" i="14"/>
  <c r="AF1218" i="14"/>
  <c r="AF1744" i="14"/>
  <c r="AF1973" i="14"/>
  <c r="AF2732" i="14"/>
  <c r="AF3040" i="14"/>
  <c r="AF3404" i="14"/>
  <c r="AF3613" i="14"/>
  <c r="AF4306" i="14"/>
  <c r="AF4819" i="14"/>
  <c r="AF5071" i="14"/>
  <c r="AF5592" i="14"/>
  <c r="AF278" i="14"/>
  <c r="AF1488" i="14"/>
  <c r="AF2144" i="14"/>
  <c r="AF3109" i="14"/>
  <c r="AF3699" i="14"/>
  <c r="AF4852" i="14"/>
  <c r="AF5690" i="14"/>
  <c r="AF312" i="14"/>
  <c r="AF1574" i="14"/>
  <c r="AF2462" i="14"/>
  <c r="AF3230" i="14"/>
  <c r="AF3717" i="14"/>
  <c r="AF4918" i="14"/>
  <c r="AF5769" i="14"/>
  <c r="AF1832" i="14"/>
  <c r="AF3493" i="14"/>
  <c r="AF5167" i="14"/>
  <c r="AF1878" i="14"/>
  <c r="AF3549" i="14"/>
  <c r="AF5184" i="14"/>
  <c r="AF618" i="14"/>
  <c r="AF4516" i="14"/>
  <c r="AF778" i="14"/>
  <c r="AF4554" i="14"/>
  <c r="AF2769" i="14"/>
  <c r="AF2851" i="14"/>
  <c r="AF299" i="14" l="1"/>
  <c r="AF923" i="14"/>
  <c r="AF1925" i="14"/>
  <c r="AF468" i="14"/>
  <c r="AF987" i="14"/>
  <c r="AF1939" i="14"/>
  <c r="AF3567" i="14"/>
  <c r="AF3904" i="14"/>
  <c r="AF4383" i="14"/>
  <c r="AF1083" i="14"/>
  <c r="AF2423" i="14"/>
  <c r="AF3918" i="14"/>
  <c r="AF4590" i="14"/>
  <c r="AF5397" i="14"/>
  <c r="AF1359" i="14"/>
  <c r="AF3634" i="14"/>
  <c r="AF3937" i="14"/>
  <c r="AF4938" i="14"/>
  <c r="AF5562" i="14"/>
  <c r="AF2128" i="14"/>
  <c r="AF4155" i="14"/>
  <c r="AF2377" i="14"/>
  <c r="AF4415" i="14"/>
  <c r="AF3649" i="14"/>
  <c r="AF3849" i="14"/>
  <c r="AF5261" i="14"/>
  <c r="AF633" i="14"/>
  <c r="AF728" i="14"/>
  <c r="AF5362" i="14"/>
  <c r="AF532" i="14" l="1"/>
  <c r="AF1036" i="14"/>
  <c r="AF1556" i="14"/>
  <c r="AF2317" i="14"/>
  <c r="AF2695" i="14"/>
  <c r="AF2950" i="14"/>
  <c r="AF3794" i="14"/>
  <c r="AF4400" i="14"/>
  <c r="AF4820" i="14"/>
  <c r="AF5262" i="14"/>
  <c r="AF602" i="14"/>
  <c r="AF1114" i="14"/>
  <c r="AF1761" i="14"/>
  <c r="AF2349" i="14"/>
  <c r="AF2713" i="14"/>
  <c r="AF3185" i="14"/>
  <c r="AF3866" i="14"/>
  <c r="AF4445" i="14"/>
  <c r="AF4901" i="14"/>
  <c r="AF5308" i="14"/>
  <c r="AF65" i="14"/>
  <c r="AF1421" i="14"/>
  <c r="AF2463" i="14"/>
  <c r="AF3243" i="14"/>
  <c r="AF4538" i="14"/>
  <c r="AF5642" i="14"/>
  <c r="AF517" i="14"/>
  <c r="AF1455" i="14"/>
  <c r="AF2567" i="14"/>
  <c r="AF3550" i="14"/>
  <c r="AF4680" i="14"/>
  <c r="AF5770" i="14"/>
  <c r="AF680" i="14"/>
  <c r="AF2786" i="14"/>
  <c r="AF5001" i="14"/>
  <c r="AF971" i="14"/>
  <c r="AF2822" i="14"/>
  <c r="AF5086" i="14"/>
  <c r="AF4209" i="14"/>
  <c r="AF1812" i="14"/>
  <c r="AF2250" i="14"/>
  <c r="AF4338" i="14"/>
  <c r="AF24" i="14" l="1"/>
  <c r="AF204" i="14"/>
  <c r="AF399" i="14"/>
  <c r="AF619" i="14"/>
  <c r="AF779" i="14"/>
  <c r="AF1219" i="14"/>
  <c r="AF1613" i="14"/>
  <c r="AF1940" i="14"/>
  <c r="AF2083" i="14"/>
  <c r="AF2176" i="14"/>
  <c r="AF2406" i="14"/>
  <c r="AF2675" i="14"/>
  <c r="AF2888" i="14"/>
  <c r="AF3200" i="14"/>
  <c r="AF3443" i="14"/>
  <c r="AF3670" i="14"/>
  <c r="AF3886" i="14"/>
  <c r="AF44" i="14"/>
  <c r="AF221" i="14"/>
  <c r="AF549" i="14"/>
  <c r="AF661" i="14"/>
  <c r="AF905" i="14"/>
  <c r="AF1378" i="14"/>
  <c r="AF1679" i="14"/>
  <c r="AF1958" i="14"/>
  <c r="AF2101" i="14"/>
  <c r="AF2196" i="14"/>
  <c r="AF2534" i="14"/>
  <c r="AF2752" i="14"/>
  <c r="AF2991" i="14"/>
  <c r="AF3341" i="14"/>
  <c r="AF3512" i="14"/>
  <c r="AF3718" i="14"/>
  <c r="AF3919" i="14"/>
  <c r="AF4136" i="14"/>
  <c r="AF4416" i="14"/>
  <c r="AF4723" i="14"/>
  <c r="AF4985" i="14"/>
  <c r="AF5168" i="14"/>
  <c r="AF5381" i="14"/>
  <c r="AF5531" i="14"/>
  <c r="AF136" i="14"/>
  <c r="AF568" i="14"/>
  <c r="AF1004" i="14"/>
  <c r="AF1728" i="14"/>
  <c r="AF2117" i="14"/>
  <c r="AF2549" i="14"/>
  <c r="AF3041" i="14"/>
  <c r="AF3614" i="14"/>
  <c r="AF3972" i="14"/>
  <c r="AF4288" i="14"/>
  <c r="AF4645" i="14"/>
  <c r="AF5038" i="14"/>
  <c r="AF5263" i="14"/>
  <c r="AF5482" i="14"/>
  <c r="AF185" i="14"/>
  <c r="AF586" i="14"/>
  <c r="AF1068" i="14"/>
  <c r="AF1879" i="14"/>
  <c r="AF2145" i="14"/>
  <c r="AF2653" i="14"/>
  <c r="AF3123" i="14"/>
  <c r="AF3650" i="14"/>
  <c r="AF4002" i="14"/>
  <c r="AF4369" i="14"/>
  <c r="AF4742" i="14"/>
  <c r="AF5124" i="14"/>
  <c r="AF5291" i="14"/>
  <c r="AF5593" i="14"/>
  <c r="AF279" i="14"/>
  <c r="AF1394" i="14"/>
  <c r="AF2216" i="14"/>
  <c r="AF3405" i="14"/>
  <c r="AF4087" i="14"/>
  <c r="AF4799" i="14"/>
  <c r="AF5436" i="14"/>
  <c r="AF384" i="14"/>
  <c r="AF1575" i="14"/>
  <c r="AF2233" i="14"/>
  <c r="AF3421" i="14"/>
  <c r="AF4183" i="14"/>
  <c r="AF4867" i="14"/>
  <c r="AF5464" i="14"/>
  <c r="AF2026" i="14"/>
  <c r="AF3735" i="14"/>
  <c r="AF5154" i="14"/>
  <c r="AF697" i="14"/>
  <c r="AF2770" i="14"/>
  <c r="AF4517" i="14"/>
  <c r="AF5722" i="14"/>
  <c r="AF761" i="14"/>
  <c r="AF4575" i="14"/>
  <c r="AF2836" i="14"/>
  <c r="AF5755" i="14"/>
  <c r="AF3812" i="14"/>
  <c r="AF5185" i="14"/>
  <c r="AF2063" i="14"/>
  <c r="AF66" i="14" l="1"/>
  <c r="AF634" i="14"/>
  <c r="AF1360" i="14"/>
  <c r="AF1762" i="14"/>
  <c r="AF2787" i="14"/>
  <c r="AF3532" i="14"/>
  <c r="AF4039" i="14"/>
  <c r="AF4339" i="14"/>
  <c r="AF5309" i="14"/>
  <c r="AF5656" i="14"/>
  <c r="AF264" i="14"/>
  <c r="AF818" i="14"/>
  <c r="AF1745" i="14"/>
  <c r="AF2918" i="14"/>
  <c r="AF3850" i="14"/>
  <c r="AF4243" i="14"/>
  <c r="AF5329" i="14"/>
  <c r="AF417" i="14"/>
  <c r="AF1115" i="14"/>
  <c r="AF1778" i="14"/>
  <c r="AF3167" i="14"/>
  <c r="AF3867" i="14"/>
  <c r="AF4605" i="14"/>
  <c r="AF5398" i="14"/>
  <c r="AF450" i="14"/>
  <c r="AF2251" i="14"/>
  <c r="AF4104" i="14"/>
  <c r="AF5514" i="14"/>
  <c r="AF649" i="14"/>
  <c r="AF2365" i="14"/>
  <c r="AF4119" i="14"/>
  <c r="AF1630" i="14"/>
  <c r="AF4967" i="14"/>
  <c r="AF3292" i="14"/>
  <c r="AF3583" i="14"/>
  <c r="AF5139" i="14"/>
  <c r="AF1661" i="14"/>
  <c r="AF205" i="14" l="1"/>
  <c r="AF603" i="14"/>
  <c r="AF888" i="14"/>
  <c r="AF1168" i="14"/>
  <c r="AF1489" i="14"/>
  <c r="AF109" i="14"/>
  <c r="AF550" i="14"/>
  <c r="AF924" i="14"/>
  <c r="AF1324" i="14"/>
  <c r="AF1647" i="14"/>
  <c r="AF2064" i="14"/>
  <c r="AF2318" i="14"/>
  <c r="AF2714" i="14"/>
  <c r="AF2889" i="14"/>
  <c r="AF3092" i="14"/>
  <c r="AF3406" i="14"/>
  <c r="AF3551" i="14"/>
  <c r="AF3750" i="14"/>
  <c r="AF4057" i="14"/>
  <c r="AF4354" i="14"/>
  <c r="AF4539" i="14"/>
  <c r="AF4681" i="14"/>
  <c r="AF5020" i="14"/>
  <c r="AF5417" i="14"/>
  <c r="AF5548" i="14"/>
  <c r="AF122" i="14"/>
  <c r="AF662" i="14"/>
  <c r="AF988" i="14"/>
  <c r="AF1436" i="14"/>
  <c r="AF1880" i="14"/>
  <c r="AF2129" i="14"/>
  <c r="AF2509" i="14"/>
  <c r="AF2753" i="14"/>
  <c r="AF2974" i="14"/>
  <c r="AF3124" i="14"/>
  <c r="AF3444" i="14"/>
  <c r="AF3615" i="14"/>
  <c r="AF3795" i="14"/>
  <c r="AF4137" i="14"/>
  <c r="AF4446" i="14"/>
  <c r="AF4624" i="14"/>
  <c r="AF4821" i="14"/>
  <c r="AF5125" i="14"/>
  <c r="AF5437" i="14"/>
  <c r="AF5609" i="14"/>
  <c r="AF746" i="14"/>
  <c r="AF1506" i="14"/>
  <c r="AF2177" i="14"/>
  <c r="AF2771" i="14"/>
  <c r="AF3342" i="14"/>
  <c r="AF3671" i="14"/>
  <c r="AF4225" i="14"/>
  <c r="AF4646" i="14"/>
  <c r="AF5310" i="14"/>
  <c r="AF5628" i="14"/>
  <c r="AF25" i="14"/>
  <c r="AF801" i="14"/>
  <c r="AF1591" i="14"/>
  <c r="AF2234" i="14"/>
  <c r="AF2823" i="14"/>
  <c r="AF3387" i="14"/>
  <c r="AF3736" i="14"/>
  <c r="AF4289" i="14"/>
  <c r="AF4665" i="14"/>
  <c r="AF5346" i="14"/>
  <c r="AF1133" i="14"/>
  <c r="AF2568" i="14"/>
  <c r="AF3494" i="14"/>
  <c r="AF4475" i="14"/>
  <c r="AF5483" i="14"/>
  <c r="AF331" i="14"/>
  <c r="AF1974" i="14"/>
  <c r="AF3020" i="14"/>
  <c r="AF3834" i="14"/>
  <c r="AF4919" i="14"/>
  <c r="AF2009" i="14"/>
  <c r="AF3953" i="14"/>
  <c r="AF469" i="14"/>
  <c r="AF3076" i="14"/>
  <c r="AF4968" i="14"/>
  <c r="AF1241" i="14"/>
  <c r="AF5500" i="14"/>
  <c r="AF2654" i="14"/>
  <c r="AF4492" i="14"/>
  <c r="AF3513" i="14"/>
  <c r="AF186" i="14" l="1"/>
  <c r="AF780" i="14"/>
  <c r="AF1306" i="14"/>
  <c r="AF1814" i="14"/>
  <c r="AF2445" i="14"/>
  <c r="AF2904" i="14"/>
  <c r="AF3152" i="14"/>
  <c r="AF3973" i="14"/>
  <c r="AF4321" i="14"/>
  <c r="AF4743" i="14"/>
  <c r="AF5382" i="14"/>
  <c r="AF280" i="14"/>
  <c r="AF819" i="14"/>
  <c r="AF1592" i="14"/>
  <c r="AF1847" i="14"/>
  <c r="AF2464" i="14"/>
  <c r="AF2935" i="14"/>
  <c r="AF3293" i="14"/>
  <c r="AF4073" i="14"/>
  <c r="AF4417" i="14"/>
  <c r="AF5186" i="14"/>
  <c r="AF5704" i="14"/>
  <c r="AF1069" i="14"/>
  <c r="AF1881" i="14"/>
  <c r="AF3042" i="14"/>
  <c r="AF4184" i="14"/>
  <c r="AF5247" i="14"/>
  <c r="AF7" i="14"/>
  <c r="AF1134" i="14"/>
  <c r="AF2042" i="14"/>
  <c r="AF3060" i="14"/>
  <c r="AF4274" i="14"/>
  <c r="AF5277" i="14"/>
  <c r="AF1729" i="14"/>
  <c r="AF3719" i="14"/>
  <c r="AF569" i="14"/>
  <c r="AF2676" i="14"/>
  <c r="AF4476" i="14"/>
  <c r="AF620" i="14"/>
  <c r="AF4606" i="14"/>
  <c r="AF2852" i="14"/>
  <c r="AF1813" i="14"/>
  <c r="AF3920" i="14"/>
  <c r="AF1815" i="14" l="1"/>
  <c r="AF3061" i="14"/>
  <c r="AF1135" i="14"/>
  <c r="AF1593" i="14"/>
  <c r="AF1631" i="14" l="1"/>
  <c r="AF2446" i="14"/>
  <c r="AF3201" i="14"/>
  <c r="AF3700" i="14"/>
  <c r="AF4261" i="14"/>
  <c r="AF5278" i="14"/>
  <c r="AF1746" i="14"/>
  <c r="AF2609" i="14"/>
  <c r="AF3407" i="14"/>
  <c r="AF4058" i="14"/>
  <c r="AF4682" i="14"/>
  <c r="AF5438" i="14"/>
  <c r="AF570" i="14"/>
  <c r="AF2824" i="14"/>
  <c r="AF4120" i="14"/>
  <c r="AF5532" i="14"/>
  <c r="AF1614" i="14"/>
  <c r="AF3125" i="14"/>
  <c r="AF4138" i="14"/>
  <c r="AF5594" i="14"/>
  <c r="AF3495" i="14"/>
  <c r="AF1959" i="14"/>
  <c r="AF5187" i="14"/>
  <c r="AF5264" i="14"/>
  <c r="AF2146" i="14"/>
  <c r="AF3651" i="14"/>
  <c r="AF67" i="14" l="1"/>
  <c r="AF313" i="14"/>
  <c r="AF604" i="14"/>
  <c r="AF1184" i="14"/>
  <c r="AF1341" i="14"/>
  <c r="AF1524" i="14"/>
  <c r="AF1882" i="14"/>
  <c r="AF2303" i="14"/>
  <c r="AF3077" i="14"/>
  <c r="AF3372" i="14"/>
  <c r="AF4105" i="14"/>
  <c r="AF4384" i="14"/>
  <c r="AF4902" i="14"/>
  <c r="AF5673" i="14"/>
  <c r="AF187" i="14"/>
  <c r="AF470" i="14"/>
  <c r="AF906" i="14"/>
  <c r="AF1220" i="14"/>
  <c r="AF1361" i="14"/>
  <c r="AF1730" i="14"/>
  <c r="AF2027" i="14"/>
  <c r="AF2350" i="14"/>
  <c r="AF3216" i="14"/>
  <c r="AF3597" i="14"/>
  <c r="AF4226" i="14"/>
  <c r="AF4418" i="14"/>
  <c r="AF5111" i="14"/>
  <c r="AF5741" i="14"/>
  <c r="AF489" i="14"/>
  <c r="AF1242" i="14"/>
  <c r="AF1833" i="14"/>
  <c r="AF2569" i="14"/>
  <c r="AF3868" i="14"/>
  <c r="AF4625" i="14"/>
  <c r="AF551" i="14"/>
  <c r="AF1307" i="14"/>
  <c r="AF1848" i="14"/>
  <c r="AF2905" i="14"/>
  <c r="AF3921" i="14"/>
  <c r="AF4666" i="14"/>
  <c r="AF206" i="14"/>
  <c r="AF1379" i="14"/>
  <c r="AF3259" i="14"/>
  <c r="AF5501" i="14"/>
  <c r="AF925" i="14"/>
  <c r="AF2102" i="14"/>
  <c r="AF4275" i="14"/>
  <c r="AF2217" i="14"/>
  <c r="AF952" i="14"/>
  <c r="AF4290" i="14"/>
  <c r="AF5515" i="14"/>
  <c r="AF265" i="14"/>
  <c r="AF3326" i="14"/>
  <c r="AF1507" i="14"/>
  <c r="AF436" i="14" l="1"/>
  <c r="AF747" i="14"/>
  <c r="AF1201" i="14"/>
  <c r="AF2178" i="14"/>
  <c r="AF2733" i="14"/>
  <c r="AF3616" i="14"/>
  <c r="AF4088" i="14"/>
  <c r="AF4647" i="14"/>
  <c r="AF4868" i="14"/>
  <c r="AF571" i="14"/>
  <c r="AF762" i="14"/>
  <c r="AF1422" i="14"/>
  <c r="AF2424" i="14"/>
  <c r="AF3231" i="14"/>
  <c r="AF3652" i="14"/>
  <c r="AF4121" i="14"/>
  <c r="AF4713" i="14"/>
  <c r="AF5418" i="14"/>
  <c r="AF281" i="14"/>
  <c r="AF1005" i="14"/>
  <c r="AF2494" i="14"/>
  <c r="AF3851" i="14"/>
  <c r="AF4744" i="14"/>
  <c r="AF418" i="14"/>
  <c r="AF1116" i="14"/>
  <c r="AF2510" i="14"/>
  <c r="AF4059" i="14"/>
  <c r="AF4822" i="14"/>
  <c r="AF1816" i="14"/>
  <c r="AF4307" i="14"/>
  <c r="AF650" i="14"/>
  <c r="AF3356" i="14"/>
  <c r="AF5465" i="14"/>
  <c r="AF714" i="14"/>
  <c r="AF5595" i="14"/>
  <c r="AF3552" i="14"/>
  <c r="AF1975" i="14"/>
  <c r="AF4555" i="14"/>
  <c r="AF45" i="14" l="1"/>
  <c r="AF332" i="14"/>
  <c r="AF938" i="14"/>
  <c r="AF1152" i="14"/>
  <c r="AF1594" i="14"/>
  <c r="AF1817" i="14"/>
  <c r="AF2197" i="14"/>
  <c r="AF94" i="14"/>
  <c r="AF385" i="14"/>
  <c r="AF989" i="14"/>
  <c r="AF1221" i="14"/>
  <c r="AF1662" i="14"/>
  <c r="AF1898" i="14"/>
  <c r="AF2288" i="14"/>
  <c r="AF2715" i="14"/>
  <c r="AF2992" i="14"/>
  <c r="AF3138" i="14"/>
  <c r="AF3445" i="14"/>
  <c r="AF3635" i="14"/>
  <c r="AF4106" i="14"/>
  <c r="AF4370" i="14"/>
  <c r="AF4760" i="14"/>
  <c r="AF4986" i="14"/>
  <c r="AF5248" i="14"/>
  <c r="AF5549" i="14"/>
  <c r="AF123" i="14"/>
  <c r="AF1070" i="14"/>
  <c r="AF1680" i="14"/>
  <c r="AF2319" i="14"/>
  <c r="AF2772" i="14"/>
  <c r="AF3126" i="14"/>
  <c r="AF3475" i="14"/>
  <c r="AF3974" i="14"/>
  <c r="AF4340" i="14"/>
  <c r="AF4775" i="14"/>
  <c r="AF5203" i="14"/>
  <c r="AF5399" i="14"/>
  <c r="AF238" i="14"/>
  <c r="AF1084" i="14"/>
  <c r="AF1731" i="14"/>
  <c r="AF2447" i="14"/>
  <c r="AF2853" i="14"/>
  <c r="AF3153" i="14"/>
  <c r="AF3496" i="14"/>
  <c r="AF4003" i="14"/>
  <c r="AF4518" i="14"/>
  <c r="AF4838" i="14"/>
  <c r="AF5231" i="14"/>
  <c r="AF5563" i="14"/>
  <c r="AF635" i="14"/>
  <c r="AF2103" i="14"/>
  <c r="AF3004" i="14"/>
  <c r="AF3533" i="14"/>
  <c r="AF4591" i="14"/>
  <c r="AF5279" i="14"/>
  <c r="AF1490" i="14"/>
  <c r="AF2638" i="14"/>
  <c r="AF3168" i="14"/>
  <c r="AF4244" i="14"/>
  <c r="AF4883" i="14"/>
  <c r="AF5580" i="14"/>
  <c r="AF1538" i="14"/>
  <c r="AF3202" i="14"/>
  <c r="AF5057" i="14"/>
  <c r="AF2754" i="14"/>
  <c r="AF4322" i="14"/>
  <c r="AF5610" i="14"/>
  <c r="AF802" i="14"/>
  <c r="AF4724" i="14"/>
  <c r="AF2147" i="14"/>
  <c r="AF5292" i="14"/>
  <c r="AF3720" i="14"/>
  <c r="AF3043" i="14"/>
  <c r="AF266" i="14" l="1"/>
  <c r="AF621" i="14"/>
  <c r="AF1021" i="14"/>
  <c r="AF1243" i="14"/>
  <c r="AF1864" i="14"/>
  <c r="AF2333" i="14"/>
  <c r="AF3062" i="14"/>
  <c r="AF3780" i="14"/>
  <c r="AF3887" i="14"/>
  <c r="AF4262" i="14"/>
  <c r="AF4683" i="14"/>
  <c r="AF5155" i="14"/>
  <c r="AF5657" i="14"/>
  <c r="AF5771" i="14"/>
  <c r="AF300" i="14"/>
  <c r="AF889" i="14"/>
  <c r="AF1202" i="14"/>
  <c r="AF1976" i="14"/>
  <c r="AF2677" i="14"/>
  <c r="AF3514" i="14"/>
  <c r="AF3922" i="14"/>
  <c r="AF4447" i="14"/>
  <c r="AF5021" i="14"/>
  <c r="AF5674" i="14"/>
  <c r="AF501" i="14"/>
  <c r="AF926" i="14"/>
  <c r="AF1508" i="14"/>
  <c r="AF2084" i="14"/>
  <c r="AF3021" i="14"/>
  <c r="AF3813" i="14"/>
  <c r="AF4040" i="14"/>
  <c r="AF4626" i="14"/>
  <c r="AF5265" i="14"/>
  <c r="AF5723" i="14"/>
  <c r="AF518" i="14"/>
  <c r="AF1747" i="14"/>
  <c r="AF3110" i="14"/>
  <c r="AF4139" i="14"/>
  <c r="AF5383" i="14"/>
  <c r="AF1136" i="14"/>
  <c r="AF2218" i="14"/>
  <c r="AF3835" i="14"/>
  <c r="AF4698" i="14"/>
  <c r="AF5742" i="14"/>
  <c r="AF1169" i="14"/>
  <c r="AF3869" i="14"/>
  <c r="AF2465" i="14"/>
  <c r="AF4969" i="14"/>
  <c r="AF3422" i="14"/>
  <c r="AF4308" i="14"/>
  <c r="AF1834" i="14"/>
  <c r="AF5484" i="14"/>
  <c r="AF663" i="14"/>
  <c r="AF351" i="14" l="1"/>
  <c r="AF1926" i="14"/>
  <c r="AF3701" i="14"/>
  <c r="AF4185" i="14"/>
  <c r="AF1325" i="14"/>
  <c r="AF2936" i="14"/>
  <c r="AF4291" i="14"/>
  <c r="AF1362" i="14"/>
  <c r="AF3751" i="14"/>
  <c r="AF4725" i="14"/>
  <c r="AF2919" i="14"/>
  <c r="AF1274" i="14"/>
  <c r="AF4156" i="14"/>
  <c r="AF2495" i="14"/>
  <c r="AF3989" i="14"/>
  <c r="AF636" i="14" l="1"/>
  <c r="AF1006" i="14"/>
  <c r="AF1456" i="14"/>
  <c r="AF3154" i="14"/>
  <c r="AF3460" i="14"/>
  <c r="AF4556" i="14"/>
  <c r="AF5112" i="14"/>
  <c r="AF5705" i="14"/>
  <c r="AF681" i="14"/>
  <c r="AF1117" i="14"/>
  <c r="AF2252" i="14"/>
  <c r="AF3260" i="14"/>
  <c r="AF3852" i="14"/>
  <c r="AF5002" i="14"/>
  <c r="AF5249" i="14"/>
  <c r="AF605" i="14"/>
  <c r="AF1380" i="14"/>
  <c r="AF3357" i="14"/>
  <c r="AF5100" i="14"/>
  <c r="AF870" i="14"/>
  <c r="AF2854" i="14"/>
  <c r="AF4385" i="14"/>
  <c r="AF5611" i="14"/>
  <c r="AF1258" i="14"/>
  <c r="AF5058" i="14"/>
  <c r="AF68" i="14"/>
  <c r="AF3294" i="14"/>
  <c r="AF2550" i="14"/>
  <c r="AF5581" i="14"/>
  <c r="AF3905" i="14"/>
  <c r="AF820" i="14"/>
  <c r="AF95" i="14" l="1"/>
  <c r="AF207" i="14"/>
  <c r="AF314" i="14"/>
  <c r="AF471" i="14"/>
  <c r="AF781" i="14"/>
  <c r="AF990" i="14"/>
  <c r="AF1137" i="14"/>
  <c r="AF1289" i="14"/>
  <c r="AF1576" i="14"/>
  <c r="AF1663" i="14"/>
  <c r="AF2179" i="14"/>
  <c r="AF2351" i="14"/>
  <c r="AF2479" i="14"/>
  <c r="AF2610" i="14"/>
  <c r="AF8" i="14"/>
  <c r="AF110" i="14"/>
  <c r="AF222" i="14"/>
  <c r="AF400" i="14"/>
  <c r="AF533" i="14"/>
  <c r="AF803" i="14"/>
  <c r="AF1052" i="14"/>
  <c r="AF1185" i="14"/>
  <c r="AF1326" i="14"/>
  <c r="AF1615" i="14"/>
  <c r="AF1899" i="14"/>
  <c r="AF2235" i="14"/>
  <c r="AF2378" i="14"/>
  <c r="AF2496" i="14"/>
  <c r="AF2639" i="14"/>
  <c r="AF137" i="14"/>
  <c r="AF451" i="14"/>
  <c r="AF852" i="14"/>
  <c r="AF1275" i="14"/>
  <c r="AF1648" i="14"/>
  <c r="AF2320" i="14"/>
  <c r="AF2570" i="14"/>
  <c r="AF81" i="14"/>
  <c r="AF282" i="14"/>
  <c r="AF748" i="14"/>
  <c r="AF1085" i="14"/>
  <c r="AF1525" i="14"/>
  <c r="AF2085" i="14"/>
  <c r="AF2407" i="14"/>
  <c r="AF124" i="14"/>
  <c r="AF836" i="14"/>
  <c r="AF1632" i="14"/>
  <c r="AF2511" i="14"/>
  <c r="AF2734" i="14"/>
  <c r="AF2937" i="14"/>
  <c r="AF3111" i="14"/>
  <c r="AF3446" i="14"/>
  <c r="AF3568" i="14"/>
  <c r="AF3752" i="14"/>
  <c r="AF3990" i="14"/>
  <c r="AF4089" i="14"/>
  <c r="AF4186" i="14"/>
  <c r="AF4419" i="14"/>
  <c r="AF4540" i="14"/>
  <c r="AF4699" i="14"/>
  <c r="AF5072" i="14"/>
  <c r="AF5293" i="14"/>
  <c r="AF5643" i="14"/>
  <c r="AF1203" i="14"/>
  <c r="AF2678" i="14"/>
  <c r="AF3044" i="14"/>
  <c r="AF3515" i="14"/>
  <c r="AF3954" i="14"/>
  <c r="AF4157" i="14"/>
  <c r="AF4463" i="14"/>
  <c r="AF4823" i="14"/>
  <c r="AF5439" i="14"/>
  <c r="AF250" i="14"/>
  <c r="AF1071" i="14"/>
  <c r="AF1927" i="14"/>
  <c r="AF2655" i="14"/>
  <c r="AF2871" i="14"/>
  <c r="AF2951" i="14"/>
  <c r="AF3127" i="14"/>
  <c r="AF3497" i="14"/>
  <c r="AF3617" i="14"/>
  <c r="AF3836" i="14"/>
  <c r="AF4004" i="14"/>
  <c r="AF4107" i="14"/>
  <c r="AF4263" i="14"/>
  <c r="AF4432" i="14"/>
  <c r="AF4592" i="14"/>
  <c r="AF4761" i="14"/>
  <c r="AF5140" i="14"/>
  <c r="AF5347" i="14"/>
  <c r="AF5658" i="14"/>
  <c r="AF437" i="14"/>
  <c r="AF2304" i="14"/>
  <c r="AF2890" i="14"/>
  <c r="AF3217" i="14"/>
  <c r="AF3702" i="14"/>
  <c r="AF4019" i="14"/>
  <c r="AF4292" i="14"/>
  <c r="AF4607" i="14"/>
  <c r="AF5156" i="14"/>
  <c r="AF1410" i="14"/>
  <c r="AF3078" i="14"/>
  <c r="AF3975" i="14"/>
  <c r="AF4504" i="14"/>
  <c r="AF5564" i="14"/>
  <c r="AF2392" i="14"/>
  <c r="AF3388" i="14"/>
  <c r="AF4041" i="14"/>
  <c r="AF4648" i="14"/>
  <c r="AF46" i="14"/>
  <c r="AF2716" i="14"/>
  <c r="AF3534" i="14"/>
  <c r="AF4171" i="14"/>
  <c r="AF4954" i="14"/>
  <c r="AF664" i="14"/>
  <c r="AF2920" i="14"/>
  <c r="AF3737" i="14"/>
  <c r="AF4371" i="14"/>
  <c r="AF5169" i="14"/>
  <c r="AF637" i="14" l="1"/>
  <c r="AF1153" i="14"/>
  <c r="AF2028" i="14"/>
  <c r="AF3155" i="14"/>
  <c r="AF3408" i="14"/>
  <c r="AF4557" i="14"/>
  <c r="AF5250" i="14"/>
  <c r="AF5596" i="14"/>
  <c r="AF167" i="14"/>
  <c r="AF1509" i="14"/>
  <c r="AF3295" i="14"/>
  <c r="AF4920" i="14"/>
  <c r="AF9" i="14"/>
  <c r="AF729" i="14"/>
  <c r="AF1437" i="14"/>
  <c r="AF2104" i="14"/>
  <c r="AF3261" i="14"/>
  <c r="AF3906" i="14"/>
  <c r="AF4667" i="14"/>
  <c r="AF5330" i="14"/>
  <c r="AF5629" i="14"/>
  <c r="AF871" i="14"/>
  <c r="AF2198" i="14"/>
  <c r="AF4074" i="14"/>
  <c r="AF5485" i="14"/>
  <c r="AF1732" i="14"/>
  <c r="AF5059" i="14"/>
  <c r="AF2788" i="14"/>
  <c r="AF5582" i="14"/>
  <c r="AF606" i="14"/>
  <c r="AF3373" i="14"/>
  <c r="AF1118" i="14"/>
  <c r="AF4276" i="14"/>
  <c r="AF125" i="14" l="1"/>
  <c r="AF490" i="14"/>
  <c r="AF1097" i="14"/>
  <c r="AF1748" i="14"/>
  <c r="AF2366" i="14"/>
  <c r="AF3139" i="14"/>
  <c r="AF4090" i="14"/>
  <c r="AF4519" i="14"/>
  <c r="AF4869" i="14"/>
  <c r="AF5157" i="14"/>
  <c r="AF82" i="14"/>
  <c r="AF715" i="14"/>
  <c r="AF1849" i="14"/>
  <c r="AF148" i="14"/>
  <c r="AF698" i="14"/>
  <c r="AF1186" i="14"/>
  <c r="AF1794" i="14"/>
  <c r="AF2379" i="14"/>
  <c r="AF3203" i="14"/>
  <c r="AF4108" i="14"/>
  <c r="AF4576" i="14"/>
  <c r="AF4884" i="14"/>
  <c r="AF5453" i="14"/>
  <c r="AF239" i="14"/>
  <c r="AF1381" i="14"/>
  <c r="AF749" i="14"/>
  <c r="AF2773" i="14"/>
  <c r="AF4505" i="14"/>
  <c r="AF5087" i="14"/>
  <c r="AF1664" i="14"/>
  <c r="AF3309" i="14"/>
  <c r="AF4745" i="14"/>
  <c r="AF5466" i="14"/>
  <c r="AF96" i="14"/>
  <c r="AF2065" i="14"/>
  <c r="AF4005" i="14"/>
  <c r="AF4824" i="14"/>
  <c r="AF5565" i="14"/>
  <c r="AF367" i="14"/>
  <c r="AF2656" i="14"/>
  <c r="AF4433" i="14"/>
  <c r="AF5003" i="14"/>
  <c r="AF47" i="14" l="1"/>
  <c r="AF651" i="14"/>
  <c r="AF1491" i="14"/>
  <c r="AF1883" i="14"/>
  <c r="AF2825" i="14"/>
  <c r="AF3672" i="14"/>
  <c r="AF4198" i="14"/>
  <c r="AF5126" i="14"/>
  <c r="AF69" i="14"/>
  <c r="AF782" i="14"/>
  <c r="AF1595" i="14"/>
  <c r="AF2043" i="14"/>
  <c r="AF3093" i="14"/>
  <c r="AF3796" i="14"/>
  <c r="AF4420" i="14"/>
  <c r="AF5348" i="14"/>
  <c r="AF552" i="14"/>
  <c r="AF1633" i="14"/>
  <c r="AF3275" i="14"/>
  <c r="AF4853" i="14"/>
  <c r="AF907" i="14"/>
  <c r="AF2086" i="14"/>
  <c r="AF4060" i="14"/>
  <c r="AF1423" i="14"/>
  <c r="AF2272" i="14"/>
  <c r="AF4140" i="14"/>
  <c r="AF419" i="14"/>
  <c r="AF1616" i="14"/>
  <c r="AF3128" i="14"/>
  <c r="AF4541" i="14"/>
  <c r="AF333" i="14" l="1"/>
  <c r="AF890" i="14"/>
  <c r="AF1363" i="14"/>
  <c r="AF1818" i="14"/>
  <c r="AF2219" i="14"/>
  <c r="AF2480" i="14"/>
  <c r="AF2855" i="14"/>
  <c r="AF3476" i="14"/>
  <c r="AF4401" i="14"/>
  <c r="AF5113" i="14"/>
  <c r="AF5251" i="14"/>
  <c r="AF5630" i="14"/>
  <c r="AF352" i="14"/>
  <c r="AF972" i="14"/>
  <c r="AF1526" i="14"/>
  <c r="AF1960" i="14"/>
  <c r="AF2253" i="14"/>
  <c r="AF2524" i="14"/>
  <c r="AF3005" i="14"/>
  <c r="AF3598" i="14"/>
  <c r="AF4700" i="14"/>
  <c r="AF5188" i="14"/>
  <c r="AF5400" i="14"/>
  <c r="AF5675" i="14"/>
  <c r="AF853" i="14"/>
  <c r="AF1779" i="14"/>
  <c r="AF2448" i="14"/>
  <c r="AF3374" i="14"/>
  <c r="AF4955" i="14"/>
  <c r="AF5486" i="14"/>
  <c r="AF26" i="14"/>
  <c r="AF1222" i="14"/>
  <c r="AF1977" i="14"/>
  <c r="AF2535" i="14"/>
  <c r="AF3888" i="14"/>
  <c r="AF5204" i="14"/>
  <c r="AF5743" i="14"/>
  <c r="AF267" i="14"/>
  <c r="AF1308" i="14"/>
  <c r="AF2029" i="14"/>
  <c r="AF2735" i="14"/>
  <c r="AF4341" i="14"/>
  <c r="AF5216" i="14"/>
  <c r="AF519" i="14"/>
  <c r="AF1681" i="14"/>
  <c r="AF2289" i="14"/>
  <c r="AF3022" i="14"/>
  <c r="AF4903" i="14"/>
  <c r="AF5419" i="14"/>
  <c r="AF502" i="14" l="1"/>
  <c r="AF821" i="14"/>
  <c r="AF1342" i="14"/>
  <c r="AF1697" i="14"/>
  <c r="AF2105" i="14"/>
  <c r="AF2551" i="14"/>
  <c r="AF2975" i="14"/>
  <c r="AF3343" i="14"/>
  <c r="AF3738" i="14"/>
  <c r="AF4227" i="14"/>
  <c r="AF4493" i="14"/>
  <c r="AF4839" i="14"/>
  <c r="AF4987" i="14"/>
  <c r="AF5170" i="14"/>
  <c r="AF5331" i="14"/>
  <c r="AF5691" i="14"/>
  <c r="AF572" i="14"/>
  <c r="AF837" i="14"/>
  <c r="AF1395" i="14"/>
  <c r="AF1835" i="14"/>
  <c r="AF2161" i="14"/>
  <c r="AF2589" i="14"/>
  <c r="AF3063" i="14"/>
  <c r="AF3584" i="14"/>
  <c r="AF3781" i="14"/>
  <c r="AF4277" i="14"/>
  <c r="AF4714" i="14"/>
  <c r="AF4870" i="14"/>
  <c r="AF5039" i="14"/>
  <c r="AF5232" i="14"/>
  <c r="AF5467" i="14"/>
  <c r="AF5772" i="14"/>
  <c r="AF750" i="14"/>
  <c r="AF1557" i="14"/>
  <c r="AF2380" i="14"/>
  <c r="AF3244" i="14"/>
  <c r="AF4122" i="14"/>
  <c r="AF4800" i="14"/>
  <c r="AF5141" i="14"/>
  <c r="AF5597" i="14"/>
  <c r="AF953" i="14"/>
  <c r="AF1941" i="14"/>
  <c r="AF2789" i="14"/>
  <c r="AF3618" i="14"/>
  <c r="AF4309" i="14"/>
  <c r="AF4939" i="14"/>
  <c r="AF5294" i="14"/>
  <c r="AF223" i="14"/>
  <c r="AF1259" i="14"/>
  <c r="AF2066" i="14"/>
  <c r="AF2872" i="14"/>
  <c r="AF3636" i="14"/>
  <c r="AF4323" i="14"/>
  <c r="AF4970" i="14"/>
  <c r="AF5311" i="14"/>
  <c r="AF699" i="14"/>
  <c r="AF1539" i="14"/>
  <c r="AF2180" i="14"/>
  <c r="AF3094" i="14"/>
  <c r="AF3923" i="14"/>
  <c r="AF4726" i="14"/>
  <c r="AF5073" i="14"/>
  <c r="AF5533" i="14"/>
  <c r="AF3006" i="14" l="1"/>
  <c r="AF4854" i="14"/>
  <c r="AF2807" i="14"/>
  <c r="AF2906" i="14"/>
  <c r="AF27" i="14" l="1"/>
  <c r="AF251" i="14"/>
  <c r="AF368" i="14"/>
  <c r="AF472" i="14"/>
  <c r="AF587" i="14"/>
  <c r="AF908" i="14"/>
  <c r="AF1037" i="14"/>
  <c r="AF1170" i="14"/>
  <c r="AF1343" i="14"/>
  <c r="AF1510" i="14"/>
  <c r="AF1698" i="14"/>
  <c r="AF1836" i="14"/>
  <c r="AF1942" i="14"/>
  <c r="AF2118" i="14"/>
  <c r="AF2290" i="14"/>
  <c r="AF2367" i="14"/>
  <c r="AF2696" i="14"/>
  <c r="AF2790" i="14"/>
  <c r="AF3129" i="14"/>
  <c r="AF3232" i="14"/>
  <c r="AF3358" i="14"/>
  <c r="AF3535" i="14"/>
  <c r="AF3653" i="14"/>
  <c r="AF3797" i="14"/>
  <c r="AF3907" i="14"/>
  <c r="AF4210" i="14"/>
  <c r="AF4372" i="14"/>
  <c r="AF4684" i="14"/>
  <c r="AF4776" i="14"/>
  <c r="AF4956" i="14"/>
  <c r="AF5189" i="14"/>
  <c r="AF5280" i="14"/>
  <c r="AF5363" i="14"/>
  <c r="AF5487" i="14"/>
  <c r="AF5566" i="14"/>
  <c r="AF5644" i="14"/>
  <c r="AF208" i="14"/>
  <c r="AF315" i="14"/>
  <c r="AF503" i="14"/>
  <c r="AF700" i="14"/>
  <c r="AF973" i="14"/>
  <c r="AF1223" i="14"/>
  <c r="AF1424" i="14"/>
  <c r="AF1665" i="14"/>
  <c r="AF1865" i="14"/>
  <c r="AF2044" i="14"/>
  <c r="AF2199" i="14"/>
  <c r="AF2512" i="14"/>
  <c r="AF2736" i="14"/>
  <c r="AF3079" i="14"/>
  <c r="AF3245" i="14"/>
  <c r="AF3447" i="14"/>
  <c r="AF3619" i="14"/>
  <c r="AF3814" i="14"/>
  <c r="AF4006" i="14"/>
  <c r="AF4324" i="14"/>
  <c r="AF4715" i="14"/>
  <c r="AF4871" i="14"/>
  <c r="AF5171" i="14"/>
  <c r="AF5295" i="14"/>
  <c r="AF5420" i="14"/>
  <c r="AF5550" i="14"/>
  <c r="AF5692" i="14"/>
  <c r="AF240" i="14"/>
  <c r="AF386" i="14"/>
  <c r="AF553" i="14"/>
  <c r="AF716" i="14"/>
  <c r="AF1053" i="14"/>
  <c r="AF1260" i="14"/>
  <c r="AF1457" i="14"/>
  <c r="AF1711" i="14"/>
  <c r="AF1914" i="14"/>
  <c r="AF2106" i="14"/>
  <c r="AF2321" i="14"/>
  <c r="AF2536" i="14"/>
  <c r="AF2755" i="14"/>
  <c r="AF3140" i="14"/>
  <c r="AF3327" i="14"/>
  <c r="AF3516" i="14"/>
  <c r="AF3721" i="14"/>
  <c r="AF3837" i="14"/>
  <c r="AF4123" i="14"/>
  <c r="AF4448" i="14"/>
  <c r="AF4727" i="14"/>
  <c r="AF4940" i="14"/>
  <c r="AF5217" i="14"/>
  <c r="AF5312" i="14"/>
  <c r="AF5468" i="14"/>
  <c r="AF5583" i="14"/>
  <c r="AF5724" i="14"/>
  <c r="AF138" i="14"/>
  <c r="AF452" i="14"/>
  <c r="AF954" i="14"/>
  <c r="AF1411" i="14"/>
  <c r="AF1819" i="14"/>
  <c r="AF2148" i="14"/>
  <c r="AF2717" i="14"/>
  <c r="AF3218" i="14"/>
  <c r="AF3585" i="14"/>
  <c r="AF3938" i="14"/>
  <c r="AF4668" i="14"/>
  <c r="AF5101" i="14"/>
  <c r="AF5384" i="14"/>
  <c r="AF5612" i="14"/>
  <c r="AF283" i="14"/>
  <c r="AF665" i="14"/>
  <c r="AF1154" i="14"/>
  <c r="AF1558" i="14"/>
  <c r="AF2010" i="14"/>
  <c r="AF2352" i="14"/>
  <c r="AF2976" i="14"/>
  <c r="AF3423" i="14"/>
  <c r="AF3762" i="14"/>
  <c r="AF4293" i="14"/>
  <c r="AF4801" i="14"/>
  <c r="AF5266" i="14"/>
  <c r="AF5534" i="14"/>
  <c r="AF438" i="14"/>
  <c r="AF1276" i="14"/>
  <c r="AF2130" i="14"/>
  <c r="AF3204" i="14"/>
  <c r="AF3870" i="14"/>
  <c r="AF4971" i="14"/>
  <c r="AF5598" i="14"/>
  <c r="AF1733" i="14"/>
  <c r="AF3569" i="14"/>
  <c r="AF5332" i="14"/>
  <c r="AF573" i="14"/>
  <c r="AF1540" i="14"/>
  <c r="AF2334" i="14"/>
  <c r="AF3344" i="14"/>
  <c r="AF4228" i="14"/>
  <c r="AF5233" i="14"/>
  <c r="AF5756" i="14"/>
  <c r="AF10" i="14"/>
  <c r="AF927" i="14"/>
  <c r="AF2590" i="14"/>
  <c r="AF4649" i="14"/>
  <c r="AF1098" i="14"/>
  <c r="AF4762" i="14"/>
  <c r="AF1928" i="14"/>
  <c r="AF5502" i="14"/>
  <c r="AF2837" i="14"/>
  <c r="AF268" i="14"/>
  <c r="AF3739" i="14"/>
  <c r="AF1577" i="14" l="1"/>
  <c r="AF2466" i="14"/>
  <c r="AF3064" i="14"/>
  <c r="AF3976" i="14"/>
  <c r="AF5022" i="14"/>
  <c r="AF1884" i="14"/>
  <c r="AF3045" i="14"/>
  <c r="AF4278" i="14"/>
  <c r="AF5114" i="14"/>
  <c r="AF2162" i="14"/>
  <c r="AF3637" i="14"/>
  <c r="AF4627" i="14"/>
  <c r="AF5205" i="14"/>
  <c r="AF2891" i="14"/>
  <c r="AF5040" i="14"/>
  <c r="AF1749" i="14"/>
  <c r="AF3924" i="14"/>
  <c r="AF4904" i="14"/>
  <c r="AF2774" i="14"/>
  <c r="AF3853" i="14"/>
  <c r="AF252" i="14" l="1"/>
  <c r="AF1425" i="14"/>
  <c r="AF2131" i="14"/>
  <c r="AF3233" i="14"/>
  <c r="AF5218" i="14"/>
  <c r="AF622" i="14"/>
  <c r="AF2838" i="14"/>
  <c r="AF4211" i="14"/>
  <c r="AF1712" i="14"/>
  <c r="AF2964" i="14"/>
  <c r="AF4777" i="14"/>
  <c r="AF1991" i="14"/>
  <c r="AF491" i="14"/>
  <c r="AF3939" i="14"/>
  <c r="AF1915" i="14"/>
  <c r="AF369" i="14"/>
  <c r="AF3219" i="14"/>
  <c r="AF1138" i="14" l="1"/>
  <c r="AF2200" i="14"/>
  <c r="AF2525" i="14"/>
  <c r="AF3169" i="14"/>
  <c r="AF4187" i="14"/>
  <c r="AF4685" i="14"/>
  <c r="AF5551" i="14"/>
  <c r="AF652" i="14"/>
  <c r="AF2273" i="14"/>
  <c r="AF2921" i="14"/>
  <c r="AF3889" i="14"/>
  <c r="AF4763" i="14"/>
  <c r="AF1204" i="14"/>
  <c r="AF2368" i="14"/>
  <c r="AF3156" i="14"/>
  <c r="AF4264" i="14"/>
  <c r="AF4921" i="14"/>
  <c r="AF473" i="14"/>
  <c r="AF2826" i="14"/>
  <c r="AF4628" i="14"/>
  <c r="AF2045" i="14"/>
  <c r="AF3498" i="14"/>
  <c r="AF401" i="14"/>
  <c r="AF4342" i="14"/>
  <c r="AF2011" i="14"/>
  <c r="AF5401" i="14"/>
  <c r="AF2449" i="14"/>
  <c r="AF3424" i="14"/>
  <c r="AF334" i="14" l="1"/>
  <c r="AF607" i="14"/>
  <c r="AF891" i="14"/>
  <c r="AF1244" i="14"/>
  <c r="AF1682" i="14"/>
  <c r="AF2163" i="14"/>
  <c r="AF2408" i="14"/>
  <c r="AF2640" i="14"/>
  <c r="AF3007" i="14"/>
  <c r="AF3276" i="14"/>
  <c r="AF3477" i="14"/>
  <c r="AF3815" i="14"/>
  <c r="AF4386" i="14"/>
  <c r="AF5023" i="14"/>
  <c r="AF5206" i="14"/>
  <c r="AF5613" i="14"/>
  <c r="AF5725" i="14"/>
  <c r="AF111" i="14"/>
  <c r="AF534" i="14"/>
  <c r="AF1072" i="14"/>
  <c r="AF1559" i="14"/>
  <c r="AF2149" i="14"/>
  <c r="AF2467" i="14"/>
  <c r="AF2892" i="14"/>
  <c r="AF3112" i="14"/>
  <c r="AF3570" i="14"/>
  <c r="AF4042" i="14"/>
  <c r="AF4669" i="14"/>
  <c r="AF5349" i="14"/>
  <c r="AF5645" i="14"/>
  <c r="AF139" i="14"/>
  <c r="AF682" i="14"/>
  <c r="AF1086" i="14"/>
  <c r="AF1578" i="14"/>
  <c r="AF2220" i="14"/>
  <c r="AF2571" i="14"/>
  <c r="AF2907" i="14"/>
  <c r="AF3310" i="14"/>
  <c r="AF3599" i="14"/>
  <c r="AF4172" i="14"/>
  <c r="AF5060" i="14"/>
  <c r="AF5364" i="14"/>
  <c r="AF5706" i="14"/>
  <c r="AF520" i="14"/>
  <c r="AF1344" i="14"/>
  <c r="AF2305" i="14"/>
  <c r="AF3095" i="14"/>
  <c r="AF4020" i="14"/>
  <c r="AF5158" i="14"/>
  <c r="AF48" i="14"/>
  <c r="AF854" i="14"/>
  <c r="AF2030" i="14"/>
  <c r="AF2808" i="14"/>
  <c r="AF3409" i="14"/>
  <c r="AF4608" i="14"/>
  <c r="AF5631" i="14"/>
  <c r="AF1119" i="14"/>
  <c r="AF3046" i="14"/>
  <c r="AF5142" i="14"/>
  <c r="AF420" i="14"/>
  <c r="AF3722" i="14"/>
  <c r="AF1866" i="14"/>
  <c r="AF3389" i="14"/>
  <c r="AF5385" i="14"/>
  <c r="AF2254" i="14"/>
  <c r="AF717" i="14"/>
  <c r="AF2611" i="14"/>
  <c r="AF4402" i="14"/>
  <c r="AF301" i="14" l="1"/>
  <c r="AF730" i="14"/>
  <c r="AF1290" i="14"/>
  <c r="AF1470" i="14"/>
  <c r="AF2393" i="14"/>
  <c r="AF2697" i="14"/>
  <c r="AF3461" i="14"/>
  <c r="AF3753" i="14"/>
  <c r="AF4109" i="14"/>
  <c r="AF4716" i="14"/>
  <c r="AF5004" i="14"/>
  <c r="AF5516" i="14"/>
  <c r="AF188" i="14"/>
  <c r="AF991" i="14"/>
  <c r="AF1412" i="14"/>
  <c r="AF1666" i="14"/>
  <c r="AF2952" i="14"/>
  <c r="AF3654" i="14"/>
  <c r="AF4061" i="14"/>
  <c r="AF4802" i="14"/>
  <c r="AF5281" i="14"/>
  <c r="AF504" i="14"/>
  <c r="AF1022" i="14"/>
  <c r="AF1438" i="14"/>
  <c r="AF2425" i="14"/>
  <c r="AF2993" i="14"/>
  <c r="AF3703" i="14"/>
  <c r="AF4245" i="14"/>
  <c r="AF4840" i="14"/>
  <c r="AF5503" i="14"/>
  <c r="AF168" i="14"/>
  <c r="AF1396" i="14"/>
  <c r="AF2679" i="14"/>
  <c r="AF3991" i="14"/>
  <c r="AF5088" i="14"/>
  <c r="AF666" i="14"/>
  <c r="AF1649" i="14"/>
  <c r="AF3553" i="14"/>
  <c r="AF4477" i="14"/>
  <c r="AF5676" i="14"/>
  <c r="AF1187" i="14"/>
  <c r="AF3854" i="14"/>
  <c r="AF2497" i="14"/>
  <c r="AF1596" i="14"/>
  <c r="AF4464" i="14"/>
  <c r="AF149" i="14"/>
  <c r="AF4988" i="14"/>
  <c r="AF623" i="14"/>
  <c r="AF3328" i="14"/>
  <c r="AF5567" i="14"/>
  <c r="AF638" i="14" l="1"/>
  <c r="AF3955" i="14"/>
  <c r="AF1382" i="14"/>
  <c r="AF4075" i="14"/>
  <c r="AF3262" i="14"/>
  <c r="AF3157" i="14"/>
  <c r="AF4506" i="14"/>
  <c r="AF49" i="14" l="1"/>
  <c r="AF150" i="14"/>
  <c r="AF224" i="14"/>
  <c r="AF421" i="14"/>
  <c r="AF535" i="14"/>
  <c r="AF783" i="14"/>
  <c r="AF955" i="14"/>
  <c r="AF1023" i="14"/>
  <c r="AF1099" i="14"/>
  <c r="AF1291" i="14"/>
  <c r="AF1439" i="14"/>
  <c r="AF1527" i="14"/>
  <c r="AF1763" i="14"/>
  <c r="AF1900" i="14"/>
  <c r="AF2087" i="14"/>
  <c r="AF2255" i="14"/>
  <c r="AF2381" i="14"/>
  <c r="AF2450" i="14"/>
  <c r="AF2612" i="14"/>
  <c r="AF2698" i="14"/>
  <c r="AF2873" i="14"/>
  <c r="AF2994" i="14"/>
  <c r="AF3246" i="14"/>
  <c r="AF3448" i="14"/>
  <c r="AF3655" i="14"/>
  <c r="AF3723" i="14"/>
  <c r="AF3925" i="14"/>
  <c r="AF4141" i="14"/>
  <c r="AF4246" i="14"/>
  <c r="AF4421" i="14"/>
  <c r="AF4558" i="14"/>
  <c r="AF4786" i="14"/>
  <c r="AF4872" i="14"/>
  <c r="AF5089" i="14"/>
  <c r="AF5267" i="14"/>
  <c r="AF5693" i="14"/>
  <c r="AF70" i="14"/>
  <c r="AF169" i="14"/>
  <c r="AF284" i="14"/>
  <c r="AF453" i="14"/>
  <c r="AF624" i="14"/>
  <c r="AF804" i="14"/>
  <c r="AF974" i="14"/>
  <c r="AF1038" i="14"/>
  <c r="AF1155" i="14"/>
  <c r="AF1309" i="14"/>
  <c r="AF1458" i="14"/>
  <c r="AF1597" i="14"/>
  <c r="AF1780" i="14"/>
  <c r="AF1978" i="14"/>
  <c r="AF2181" i="14"/>
  <c r="AF2291" i="14"/>
  <c r="AF2394" i="14"/>
  <c r="AF2498" i="14"/>
  <c r="AF2624" i="14"/>
  <c r="AF2756" i="14"/>
  <c r="AF2922" i="14"/>
  <c r="AF3023" i="14"/>
  <c r="AF3311" i="14"/>
  <c r="AF3517" i="14"/>
  <c r="AF3673" i="14"/>
  <c r="AF3754" i="14"/>
  <c r="AF3992" i="14"/>
  <c r="AF4173" i="14"/>
  <c r="AF4310" i="14"/>
  <c r="AF4434" i="14"/>
  <c r="AF4593" i="14"/>
  <c r="AF4825" i="14"/>
  <c r="AF4885" i="14"/>
  <c r="AF5115" i="14"/>
  <c r="AF5454" i="14"/>
  <c r="AF5707" i="14"/>
  <c r="AF126" i="14"/>
  <c r="AF387" i="14"/>
  <c r="AF731" i="14"/>
  <c r="AF1007" i="14"/>
  <c r="AF1224" i="14"/>
  <c r="AF1492" i="14"/>
  <c r="AF1885" i="14"/>
  <c r="AF2236" i="14"/>
  <c r="AF2426" i="14"/>
  <c r="AF2680" i="14"/>
  <c r="AF2965" i="14"/>
  <c r="AF3425" i="14"/>
  <c r="AF3704" i="14"/>
  <c r="AF4091" i="14"/>
  <c r="AF4403" i="14"/>
  <c r="AF4746" i="14"/>
  <c r="AF5074" i="14"/>
  <c r="AF5659" i="14"/>
  <c r="AF11" i="14"/>
  <c r="AF209" i="14"/>
  <c r="AF521" i="14"/>
  <c r="AF939" i="14"/>
  <c r="AF1087" i="14"/>
  <c r="AF1397" i="14"/>
  <c r="AF1634" i="14"/>
  <c r="AF2067" i="14"/>
  <c r="AF2335" i="14"/>
  <c r="AF2526" i="14"/>
  <c r="AF2856" i="14"/>
  <c r="AF3186" i="14"/>
  <c r="AF3600" i="14"/>
  <c r="AF3782" i="14"/>
  <c r="AF4229" i="14"/>
  <c r="AF4478" i="14"/>
  <c r="AF4855" i="14"/>
  <c r="AF5234" i="14"/>
  <c r="AF5773" i="14"/>
  <c r="AF302" i="14"/>
  <c r="AF992" i="14"/>
  <c r="AF1471" i="14"/>
  <c r="AF2221" i="14"/>
  <c r="AF2641" i="14"/>
  <c r="AF3329" i="14"/>
  <c r="AF4062" i="14"/>
  <c r="AF4728" i="14"/>
  <c r="AF5517" i="14"/>
  <c r="AF83" i="14"/>
  <c r="AF667" i="14"/>
  <c r="AF1850" i="14"/>
  <c r="AF2953" i="14"/>
  <c r="AF4373" i="14"/>
  <c r="AF492" i="14"/>
  <c r="AF1073" i="14"/>
  <c r="AF1617" i="14"/>
  <c r="AF2306" i="14"/>
  <c r="AF2827" i="14"/>
  <c r="AF3554" i="14"/>
  <c r="AF4188" i="14"/>
  <c r="AF4841" i="14"/>
  <c r="AF5744" i="14"/>
  <c r="AF1171" i="14"/>
  <c r="AF2409" i="14"/>
  <c r="AF3686" i="14"/>
  <c r="AF4989" i="14"/>
  <c r="AF838" i="14"/>
  <c r="AF3170" i="14"/>
  <c r="AF1364" i="14"/>
  <c r="AF3763" i="14"/>
  <c r="AF1992" i="14"/>
  <c r="AF4465" i="14"/>
  <c r="AF189" i="14"/>
  <c r="AF2513" i="14"/>
  <c r="AF5127" i="14"/>
  <c r="AF639" i="14" l="1"/>
  <c r="AF2537" i="14"/>
  <c r="AF3158" i="14"/>
  <c r="AF3586" i="14"/>
  <c r="AF4507" i="14"/>
  <c r="AF1139" i="14"/>
  <c r="AF2552" i="14"/>
  <c r="AF3205" i="14"/>
  <c r="AF3956" i="14"/>
  <c r="AF5504" i="14"/>
  <c r="AF2481" i="14"/>
  <c r="AF3462" i="14"/>
  <c r="AF3113" i="14"/>
  <c r="AF4494" i="14"/>
  <c r="AF3375" i="14"/>
  <c r="AF4449" i="14"/>
  <c r="AF1961" i="14"/>
  <c r="AF2908" i="14"/>
  <c r="AF718" i="14" l="1"/>
  <c r="AF1205" i="14"/>
  <c r="AF1837" i="14"/>
  <c r="AF2527" i="14"/>
  <c r="AF3187" i="14"/>
  <c r="AF4435" i="14"/>
  <c r="AF4787" i="14"/>
  <c r="AF5296" i="14"/>
  <c r="AF805" i="14"/>
  <c r="AF1261" i="14"/>
  <c r="AF1901" i="14"/>
  <c r="AF2625" i="14"/>
  <c r="AF3312" i="14"/>
  <c r="AF4577" i="14"/>
  <c r="AF4886" i="14"/>
  <c r="AF5365" i="14"/>
  <c r="AF225" i="14"/>
  <c r="AF1764" i="14"/>
  <c r="AF3096" i="14"/>
  <c r="AF4650" i="14"/>
  <c r="AF1100" i="14"/>
  <c r="AF2322" i="14"/>
  <c r="AF4325" i="14"/>
  <c r="AF5116" i="14"/>
  <c r="AF1618" i="14"/>
  <c r="AF4609" i="14"/>
  <c r="AF127" i="14"/>
  <c r="AF2201" i="14"/>
  <c r="AF5075" i="14"/>
  <c r="AF2966" i="14"/>
  <c r="AF940" i="14"/>
  <c r="AF3764" i="14"/>
  <c r="AF1172" i="14" l="1"/>
  <c r="AF2088" i="14"/>
  <c r="AF3065" i="14"/>
  <c r="AF4343" i="14"/>
  <c r="AF5774" i="14"/>
  <c r="AF28" i="14"/>
  <c r="AF1413" i="14"/>
  <c r="AF2274" i="14"/>
  <c r="AF3080" i="14"/>
  <c r="AF4629" i="14"/>
  <c r="AF1054" i="14"/>
  <c r="AF2809" i="14"/>
  <c r="AF5677" i="14"/>
  <c r="AF1750" i="14"/>
  <c r="AF3977" i="14"/>
  <c r="AF2657" i="14"/>
  <c r="AF4778" i="14"/>
  <c r="AF3171" i="14"/>
  <c r="AF505" i="14"/>
  <c r="AF1635" i="14"/>
  <c r="AF335" i="14" l="1"/>
  <c r="AF554" i="14"/>
  <c r="AF784" i="14"/>
  <c r="AF1867" i="14"/>
  <c r="AF2468" i="14"/>
  <c r="AF2893" i="14"/>
  <c r="AF3687" i="14"/>
  <c r="AF4450" i="14"/>
  <c r="AF4922" i="14"/>
  <c r="AF269" i="14"/>
  <c r="AF402" i="14"/>
  <c r="AF668" i="14"/>
  <c r="AF1088" i="14"/>
  <c r="AF1962" i="14"/>
  <c r="AF2482" i="14"/>
  <c r="AF3359" i="14"/>
  <c r="AF4021" i="14"/>
  <c r="AF4542" i="14"/>
  <c r="AF5190" i="14"/>
  <c r="AF454" i="14"/>
  <c r="AF1851" i="14"/>
  <c r="AF2775" i="14"/>
  <c r="AF4404" i="14"/>
  <c r="AF5488" i="14"/>
  <c r="AF316" i="14"/>
  <c r="AF701" i="14"/>
  <c r="AF2336" i="14"/>
  <c r="AF3536" i="14"/>
  <c r="AF4905" i="14"/>
  <c r="AF439" i="14"/>
  <c r="AF2737" i="14"/>
  <c r="AF5252" i="14"/>
  <c r="AF4076" i="14"/>
  <c r="AF683" i="14"/>
  <c r="AF3376" i="14"/>
  <c r="AF1120" i="14"/>
  <c r="AF4764" i="14"/>
  <c r="AF285" i="14"/>
  <c r="AF2256" i="14"/>
  <c r="AF151" i="14" l="1"/>
  <c r="AF506" i="14"/>
  <c r="AF763" i="14"/>
  <c r="AF1225" i="14"/>
  <c r="AF1345" i="14"/>
  <c r="AF1699" i="14"/>
  <c r="AF1943" i="14"/>
  <c r="AF2237" i="14"/>
  <c r="AF2591" i="14"/>
  <c r="AF2938" i="14"/>
  <c r="AF3296" i="14"/>
  <c r="AF3463" i="14"/>
  <c r="AF3783" i="14"/>
  <c r="AF3908" i="14"/>
  <c r="AF4158" i="14"/>
  <c r="AF4374" i="14"/>
  <c r="AF4803" i="14"/>
  <c r="AF5090" i="14"/>
  <c r="AF5219" i="14"/>
  <c r="AF5535" i="14"/>
  <c r="AF5694" i="14"/>
  <c r="AF210" i="14"/>
  <c r="AF588" i="14"/>
  <c r="AF872" i="14"/>
  <c r="AF1262" i="14"/>
  <c r="AF1383" i="14"/>
  <c r="AF1781" i="14"/>
  <c r="AF2012" i="14"/>
  <c r="AF2353" i="14"/>
  <c r="AF2718" i="14"/>
  <c r="AF2977" i="14"/>
  <c r="AF3313" i="14"/>
  <c r="AF3620" i="14"/>
  <c r="AF3816" i="14"/>
  <c r="AF3940" i="14"/>
  <c r="AF4189" i="14"/>
  <c r="AF4559" i="14"/>
  <c r="AF4941" i="14"/>
  <c r="AF5102" i="14"/>
  <c r="AF5402" i="14"/>
  <c r="AF5568" i="14"/>
  <c r="AF751" i="14"/>
  <c r="AF1327" i="14"/>
  <c r="AF1929" i="14"/>
  <c r="AF2528" i="14"/>
  <c r="AF3130" i="14"/>
  <c r="AF3740" i="14"/>
  <c r="AF4110" i="14"/>
  <c r="AF4717" i="14"/>
  <c r="AF5143" i="14"/>
  <c r="AF5599" i="14"/>
  <c r="AF353" i="14"/>
  <c r="AF1008" i="14"/>
  <c r="AF1560" i="14"/>
  <c r="AF2164" i="14"/>
  <c r="AF2923" i="14"/>
  <c r="AF3410" i="14"/>
  <c r="AF3890" i="14"/>
  <c r="AF4294" i="14"/>
  <c r="AF5076" i="14"/>
  <c r="AF5469" i="14"/>
  <c r="AF1277" i="14"/>
  <c r="AF2369" i="14"/>
  <c r="AF3638" i="14"/>
  <c r="AF4670" i="14"/>
  <c r="AF5584" i="14"/>
  <c r="AF1820" i="14"/>
  <c r="AF4007" i="14"/>
  <c r="AF241" i="14"/>
  <c r="AF1511" i="14"/>
  <c r="AF2791" i="14"/>
  <c r="AF3871" i="14"/>
  <c r="AF5005" i="14"/>
  <c r="AF608" i="14"/>
  <c r="AF3097" i="14"/>
  <c r="AF5128" i="14"/>
  <c r="AF4265" i="14"/>
  <c r="AF928" i="14"/>
  <c r="AF5440" i="14"/>
  <c r="AF2119" i="14"/>
  <c r="AF3390" i="14"/>
  <c r="AF3855" i="14" l="1"/>
  <c r="AF822" i="14"/>
  <c r="AF4043" i="14"/>
  <c r="AF2909" i="14"/>
  <c r="AF4279" i="14"/>
  <c r="AF1751" i="14"/>
  <c r="AF29" i="14" l="1"/>
  <c r="AF242" i="14"/>
  <c r="AF370" i="14"/>
  <c r="AF589" i="14"/>
  <c r="AF684" i="14"/>
  <c r="AF806" i="14"/>
  <c r="AF892" i="14"/>
  <c r="AF1188" i="14"/>
  <c r="AF1346" i="14"/>
  <c r="AF1528" i="14"/>
  <c r="AF1667" i="14"/>
  <c r="AF1821" i="14"/>
  <c r="AF1902" i="14"/>
  <c r="AF2107" i="14"/>
  <c r="AF2238" i="14"/>
  <c r="AF2592" i="14"/>
  <c r="AF2828" i="14"/>
  <c r="AF2924" i="14"/>
  <c r="AF3131" i="14"/>
  <c r="AF3234" i="14"/>
  <c r="AF3426" i="14"/>
  <c r="AF3601" i="14"/>
  <c r="AF3741" i="14"/>
  <c r="AF3941" i="14"/>
  <c r="AF4124" i="14"/>
  <c r="AF4295" i="14"/>
  <c r="AF4375" i="14"/>
  <c r="AF4718" i="14"/>
  <c r="AF4826" i="14"/>
  <c r="AF5006" i="14"/>
  <c r="AF5191" i="14"/>
  <c r="AF5536" i="14"/>
  <c r="AF5646" i="14"/>
  <c r="AF5745" i="14"/>
  <c r="AF71" i="14"/>
  <c r="AF253" i="14"/>
  <c r="AF440" i="14"/>
  <c r="AF609" i="14"/>
  <c r="AF719" i="14"/>
  <c r="AF839" i="14"/>
  <c r="AF909" i="14"/>
  <c r="AF1245" i="14"/>
  <c r="AF1365" i="14"/>
  <c r="AF1541" i="14"/>
  <c r="AF1700" i="14"/>
  <c r="AF1838" i="14"/>
  <c r="AF1930" i="14"/>
  <c r="AF2120" i="14"/>
  <c r="AF2307" i="14"/>
  <c r="AF2681" i="14"/>
  <c r="AF2839" i="14"/>
  <c r="AF2939" i="14"/>
  <c r="AF3141" i="14"/>
  <c r="AF3297" i="14"/>
  <c r="AF3478" i="14"/>
  <c r="AF3621" i="14"/>
  <c r="AF3838" i="14"/>
  <c r="AF4022" i="14"/>
  <c r="AF4159" i="14"/>
  <c r="AF4311" i="14"/>
  <c r="AF4520" i="14"/>
  <c r="AF4729" i="14"/>
  <c r="AF4856" i="14"/>
  <c r="AF5091" i="14"/>
  <c r="AF5220" i="14"/>
  <c r="AF5552" i="14"/>
  <c r="AF5660" i="14"/>
  <c r="AF5757" i="14"/>
  <c r="AF12" i="14"/>
  <c r="AF336" i="14"/>
  <c r="AF669" i="14"/>
  <c r="AF873" i="14"/>
  <c r="AF1328" i="14"/>
  <c r="AF1598" i="14"/>
  <c r="AF1868" i="14"/>
  <c r="AF2222" i="14"/>
  <c r="AF2792" i="14"/>
  <c r="AF3066" i="14"/>
  <c r="AF3391" i="14"/>
  <c r="AF3674" i="14"/>
  <c r="AF4111" i="14"/>
  <c r="AF4355" i="14"/>
  <c r="AF4804" i="14"/>
  <c r="AF5172" i="14"/>
  <c r="AF5614" i="14"/>
  <c r="AF97" i="14"/>
  <c r="AF507" i="14"/>
  <c r="AF764" i="14"/>
  <c r="AF1074" i="14"/>
  <c r="AF1426" i="14"/>
  <c r="AF1795" i="14"/>
  <c r="AF2031" i="14"/>
  <c r="AF2572" i="14"/>
  <c r="AF2874" i="14"/>
  <c r="AF3220" i="14"/>
  <c r="AF3587" i="14"/>
  <c r="AF3909" i="14"/>
  <c r="AF4199" i="14"/>
  <c r="AF4686" i="14"/>
  <c r="AF4942" i="14"/>
  <c r="AF5455" i="14"/>
  <c r="AF5726" i="14"/>
  <c r="AF317" i="14"/>
  <c r="AF855" i="14"/>
  <c r="AF1579" i="14"/>
  <c r="AF2165" i="14"/>
  <c r="AF2978" i="14"/>
  <c r="AF3639" i="14"/>
  <c r="AF4344" i="14"/>
  <c r="AF5129" i="14"/>
  <c r="AF5775" i="14"/>
  <c r="AF1278" i="14"/>
  <c r="AF2757" i="14"/>
  <c r="AF4092" i="14"/>
  <c r="AF5600" i="14"/>
  <c r="AF474" i="14"/>
  <c r="AF1009" i="14"/>
  <c r="AF1713" i="14"/>
  <c r="AF2370" i="14"/>
  <c r="AF3206" i="14"/>
  <c r="AF3872" i="14"/>
  <c r="AF4630" i="14"/>
  <c r="AF5350" i="14"/>
  <c r="AF653" i="14"/>
  <c r="AF1852" i="14"/>
  <c r="AF3360" i="14"/>
  <c r="AF4747" i="14"/>
  <c r="AF1398" i="14"/>
  <c r="AF4190" i="14"/>
  <c r="AF1944" i="14"/>
  <c r="AF4887" i="14"/>
  <c r="AF84" i="14"/>
  <c r="AF2857" i="14"/>
  <c r="AF5695" i="14"/>
  <c r="AF752" i="14"/>
  <c r="AF3571" i="14"/>
  <c r="AF388" i="14" l="1"/>
  <c r="AF1782" i="14"/>
  <c r="AF2553" i="14"/>
  <c r="AF3724" i="14"/>
  <c r="AF4326" i="14"/>
  <c r="AF5024" i="14"/>
  <c r="AF5441" i="14"/>
  <c r="AF555" i="14"/>
  <c r="AF1979" i="14"/>
  <c r="AF2613" i="14"/>
  <c r="AF3798" i="14"/>
  <c r="AF4543" i="14"/>
  <c r="AF5103" i="14"/>
  <c r="AF5632" i="14"/>
  <c r="AF112" i="14"/>
  <c r="AF2538" i="14"/>
  <c r="AF4280" i="14"/>
  <c r="AF5386" i="14"/>
  <c r="AF1683" i="14"/>
  <c r="AF3499" i="14"/>
  <c r="AF4701" i="14"/>
  <c r="AF3891" i="14"/>
  <c r="AF5253" i="14"/>
  <c r="AF929" i="14"/>
  <c r="AF4560" i="14"/>
  <c r="AF2046" i="14"/>
  <c r="AF3047" i="14"/>
  <c r="AF98" i="14" l="1"/>
  <c r="AF625" i="14"/>
  <c r="AF2089" i="14"/>
  <c r="AF3207" i="14"/>
  <c r="AF3464" i="14"/>
  <c r="AF4356" i="14"/>
  <c r="AF140" i="14"/>
  <c r="AF1156" i="14"/>
  <c r="AF2323" i="14"/>
  <c r="AF3221" i="14"/>
  <c r="AF3784" i="14"/>
  <c r="AF5333" i="14"/>
  <c r="AF371" i="14"/>
  <c r="AF3142" i="14"/>
  <c r="AF4212" i="14"/>
  <c r="AF85" i="14"/>
  <c r="AF1993" i="14"/>
  <c r="AF3427" i="14"/>
  <c r="AF254" i="14"/>
  <c r="AF4200" i="14"/>
  <c r="AF1427" i="14"/>
  <c r="AF2840" i="14"/>
  <c r="AF13" i="14"/>
  <c r="AF3235" i="14"/>
  <c r="AF211" i="14" l="1"/>
  <c r="AF536" i="14"/>
  <c r="AF1619" i="14"/>
  <c r="AF2292" i="14"/>
  <c r="AF3602" i="14"/>
  <c r="AF4857" i="14"/>
  <c r="AF5442" i="14"/>
  <c r="AF286" i="14"/>
  <c r="AF1024" i="14"/>
  <c r="AF1636" i="14"/>
  <c r="AF2758" i="14"/>
  <c r="AF3817" i="14"/>
  <c r="AF4906" i="14"/>
  <c r="AF455" i="14"/>
  <c r="AF2257" i="14"/>
  <c r="AF4142" i="14"/>
  <c r="AF72" i="14"/>
  <c r="AF1366" i="14"/>
  <c r="AF3537" i="14"/>
  <c r="AF5421" i="14"/>
  <c r="AF2223" i="14"/>
  <c r="AF403" i="14"/>
  <c r="AF50" i="14"/>
  <c r="AF3081" i="14"/>
  <c r="AF3978" i="14"/>
  <c r="AF1310" i="14"/>
  <c r="AF5268" i="14"/>
  <c r="AF422" i="14" l="1"/>
  <c r="AF840" i="14"/>
  <c r="AF1493" i="14"/>
  <c r="AF2182" i="14"/>
  <c r="AF2529" i="14"/>
  <c r="AF3024" i="14"/>
  <c r="AF3518" i="14"/>
  <c r="AF3926" i="14"/>
  <c r="AF4451" i="14"/>
  <c r="AF5117" i="14"/>
  <c r="AF5633" i="14"/>
  <c r="AF170" i="14"/>
  <c r="AF475" i="14"/>
  <c r="AF856" i="14"/>
  <c r="AF1512" i="14"/>
  <c r="AF2410" i="14"/>
  <c r="AF2573" i="14"/>
  <c r="AF3048" i="14"/>
  <c r="AF3572" i="14"/>
  <c r="AF4174" i="14"/>
  <c r="AF4610" i="14"/>
  <c r="AF5173" i="14"/>
  <c r="AF5647" i="14"/>
  <c r="AF303" i="14"/>
  <c r="AF1189" i="14"/>
  <c r="AF2514" i="14"/>
  <c r="AF3465" i="14"/>
  <c r="AF4422" i="14"/>
  <c r="AF5505" i="14"/>
  <c r="AF720" i="14"/>
  <c r="AF1980" i="14"/>
  <c r="AF2719" i="14"/>
  <c r="AF3839" i="14"/>
  <c r="AF5025" i="14"/>
  <c r="AF190" i="14"/>
  <c r="AF2483" i="14"/>
  <c r="AF4405" i="14"/>
  <c r="AF975" i="14"/>
  <c r="AF5366" i="14"/>
  <c r="AF522" i="14"/>
  <c r="AF2682" i="14"/>
  <c r="AF4651" i="14"/>
  <c r="AF3449" i="14"/>
  <c r="AF1886" i="14"/>
  <c r="AF3675" i="14"/>
  <c r="AF354" i="14" l="1"/>
  <c r="AF993" i="14"/>
  <c r="AF1542" i="14"/>
  <c r="AF1734" i="14"/>
  <c r="AF2427" i="14"/>
  <c r="AF2810" i="14"/>
  <c r="AF3263" i="14"/>
  <c r="AF3555" i="14"/>
  <c r="AF3957" i="14"/>
  <c r="AF4077" i="14"/>
  <c r="AF4387" i="14"/>
  <c r="AF4594" i="14"/>
  <c r="AF4888" i="14"/>
  <c r="AF5159" i="14"/>
  <c r="AF5297" i="14"/>
  <c r="AF5518" i="14"/>
  <c r="AF574" i="14"/>
  <c r="AF1010" i="14"/>
  <c r="AF1580" i="14"/>
  <c r="AF2150" i="14"/>
  <c r="AF2484" i="14"/>
  <c r="AF2875" i="14"/>
  <c r="AF3277" i="14"/>
  <c r="AF3656" i="14"/>
  <c r="AF3979" i="14"/>
  <c r="AF4125" i="14"/>
  <c r="AF4466" i="14"/>
  <c r="AF4702" i="14"/>
  <c r="AF4957" i="14"/>
  <c r="AF5207" i="14"/>
  <c r="AF5313" i="14"/>
  <c r="AF785" i="14"/>
  <c r="AF1701" i="14"/>
  <c r="AF2699" i="14"/>
  <c r="AF3500" i="14"/>
  <c r="AF4063" i="14"/>
  <c r="AF4521" i="14"/>
  <c r="AF5041" i="14"/>
  <c r="AF5470" i="14"/>
  <c r="AF270" i="14"/>
  <c r="AF1459" i="14"/>
  <c r="AF2382" i="14"/>
  <c r="AF3247" i="14"/>
  <c r="AF3818" i="14"/>
  <c r="AF4327" i="14"/>
  <c r="AF4873" i="14"/>
  <c r="AF5282" i="14"/>
  <c r="AF732" i="14"/>
  <c r="AF2642" i="14"/>
  <c r="AF3993" i="14"/>
  <c r="AF4972" i="14"/>
  <c r="AF3345" i="14"/>
  <c r="AF5456" i="14"/>
  <c r="AF1157" i="14"/>
  <c r="AF2995" i="14"/>
  <c r="AF4230" i="14"/>
  <c r="AF5235" i="14"/>
  <c r="AF1650" i="14"/>
  <c r="AF4508" i="14"/>
  <c r="AF3755" i="14"/>
  <c r="AF4730" i="14"/>
  <c r="AF226" i="14"/>
  <c r="AF2354" i="14"/>
  <c r="AF537" i="14" l="1"/>
  <c r="AF1384" i="14"/>
  <c r="AF3799" i="14"/>
  <c r="AF910" i="14"/>
  <c r="AF640" i="14"/>
  <c r="AF2539" i="14"/>
  <c r="AF5585" i="14"/>
  <c r="AF171" i="14"/>
  <c r="AF3159" i="14"/>
  <c r="AF191" i="14"/>
  <c r="AF956" i="14"/>
  <c r="AF3688" i="14"/>
  <c r="AF304" i="14" l="1"/>
  <c r="AF456" i="14"/>
  <c r="AF733" i="14"/>
  <c r="AF893" i="14"/>
  <c r="AF1025" i="14"/>
  <c r="AF1190" i="14"/>
  <c r="AF1311" i="14"/>
  <c r="AF1460" i="14"/>
  <c r="AF1684" i="14"/>
  <c r="AF1783" i="14"/>
  <c r="AF2013" i="14"/>
  <c r="AF2090" i="14"/>
  <c r="AF2275" i="14"/>
  <c r="AF2395" i="14"/>
  <c r="AF2530" i="14"/>
  <c r="AF2738" i="14"/>
  <c r="AF2858" i="14"/>
  <c r="AF2996" i="14"/>
  <c r="AF3132" i="14"/>
  <c r="AF3278" i="14"/>
  <c r="AF3361" i="14"/>
  <c r="AF3556" i="14"/>
  <c r="AF3725" i="14"/>
  <c r="AF3800" i="14"/>
  <c r="AF3994" i="14"/>
  <c r="AF4064" i="14"/>
  <c r="AF4143" i="14"/>
  <c r="AF4312" i="14"/>
  <c r="AF4406" i="14"/>
  <c r="AF4509" i="14"/>
  <c r="AF4595" i="14"/>
  <c r="AF4765" i="14"/>
  <c r="AF4958" i="14"/>
  <c r="AF5061" i="14"/>
  <c r="AF5192" i="14"/>
  <c r="AF5314" i="14"/>
  <c r="AF5489" i="14"/>
  <c r="AF5727" i="14"/>
  <c r="AF128" i="14"/>
  <c r="AF575" i="14"/>
  <c r="AF957" i="14"/>
  <c r="AF1263" i="14"/>
  <c r="AF1651" i="14"/>
  <c r="AF1916" i="14"/>
  <c r="AF2183" i="14"/>
  <c r="AF2451" i="14"/>
  <c r="AF2829" i="14"/>
  <c r="AF3098" i="14"/>
  <c r="AF3314" i="14"/>
  <c r="AF3657" i="14"/>
  <c r="AF3892" i="14"/>
  <c r="AF4112" i="14"/>
  <c r="AF4357" i="14"/>
  <c r="AF4544" i="14"/>
  <c r="AF4805" i="14"/>
  <c r="AF5144" i="14"/>
  <c r="AF5422" i="14"/>
  <c r="AF337" i="14"/>
  <c r="AF523" i="14"/>
  <c r="AF753" i="14"/>
  <c r="AF911" i="14"/>
  <c r="AF1089" i="14"/>
  <c r="AF1226" i="14"/>
  <c r="AF1329" i="14"/>
  <c r="AF1561" i="14"/>
  <c r="AF1702" i="14"/>
  <c r="AF1853" i="14"/>
  <c r="AF2032" i="14"/>
  <c r="AF2151" i="14"/>
  <c r="AF2324" i="14"/>
  <c r="AF2428" i="14"/>
  <c r="AF2574" i="14"/>
  <c r="AF2811" i="14"/>
  <c r="AF2876" i="14"/>
  <c r="AF3025" i="14"/>
  <c r="AF3172" i="14"/>
  <c r="AF3298" i="14"/>
  <c r="AF3377" i="14"/>
  <c r="AF3588" i="14"/>
  <c r="AF3756" i="14"/>
  <c r="AF3873" i="14"/>
  <c r="AF4008" i="14"/>
  <c r="AF4093" i="14"/>
  <c r="AF4201" i="14"/>
  <c r="AF4345" i="14"/>
  <c r="AF4467" i="14"/>
  <c r="AF4522" i="14"/>
  <c r="AF4671" i="14"/>
  <c r="AF4788" i="14"/>
  <c r="AF4973" i="14"/>
  <c r="AF5092" i="14"/>
  <c r="AF5236" i="14"/>
  <c r="AF5403" i="14"/>
  <c r="AF5519" i="14"/>
  <c r="AF355" i="14"/>
  <c r="AF807" i="14"/>
  <c r="AF1140" i="14"/>
  <c r="AF1414" i="14"/>
  <c r="AF1714" i="14"/>
  <c r="AF2047" i="14"/>
  <c r="AF2337" i="14"/>
  <c r="AF2626" i="14"/>
  <c r="AF2894" i="14"/>
  <c r="AF3188" i="14"/>
  <c r="AF3411" i="14"/>
  <c r="AF3765" i="14"/>
  <c r="AF4023" i="14"/>
  <c r="AF4213" i="14"/>
  <c r="AF4479" i="14"/>
  <c r="AF4687" i="14"/>
  <c r="AF4990" i="14"/>
  <c r="AF5283" i="14"/>
  <c r="AF5553" i="14"/>
  <c r="AF271" i="14"/>
  <c r="AF976" i="14"/>
  <c r="AF1668" i="14"/>
  <c r="AF2202" i="14"/>
  <c r="AF2841" i="14"/>
  <c r="AF3346" i="14"/>
  <c r="AF3958" i="14"/>
  <c r="AF4388" i="14"/>
  <c r="AF4923" i="14"/>
  <c r="AF5471" i="14"/>
  <c r="AF389" i="14"/>
  <c r="AF1173" i="14"/>
  <c r="AF1735" i="14"/>
  <c r="AF2355" i="14"/>
  <c r="AF2954" i="14"/>
  <c r="AF3538" i="14"/>
  <c r="AF4044" i="14"/>
  <c r="AF4495" i="14"/>
  <c r="AF5042" i="14"/>
  <c r="AF5696" i="14"/>
  <c r="AF685" i="14"/>
  <c r="AF1279" i="14"/>
  <c r="AF1963" i="14"/>
  <c r="AF2469" i="14"/>
  <c r="AF3114" i="14"/>
  <c r="AF3689" i="14"/>
  <c r="AF4126" i="14"/>
  <c r="AF4578" i="14"/>
  <c r="AF5160" i="14"/>
  <c r="AF823" i="14"/>
  <c r="AF1428" i="14"/>
  <c r="AF2068" i="14"/>
  <c r="AF2658" i="14"/>
  <c r="AF3248" i="14"/>
  <c r="AF3785" i="14"/>
  <c r="AF4266" i="14"/>
  <c r="AF4703" i="14"/>
  <c r="AF5298" i="14"/>
  <c r="AF1075" i="14" l="1"/>
  <c r="AF2776" i="14"/>
  <c r="AF5506" i="14"/>
  <c r="AF1246" i="14"/>
  <c r="AF2910" i="14"/>
  <c r="AF5586" i="14"/>
  <c r="AF1494" i="14"/>
  <c r="AF5776" i="14"/>
  <c r="AF5208" i="14"/>
  <c r="AF1887" i="14"/>
  <c r="AF641" i="14"/>
  <c r="AF3160" i="14"/>
  <c r="AF1385" i="14" l="1"/>
  <c r="AF1917" i="14"/>
  <c r="AF3173" i="14"/>
  <c r="AF3766" i="14"/>
  <c r="AF4789" i="14"/>
  <c r="AF1869" i="14"/>
  <c r="AF2203" i="14"/>
  <c r="AF3236" i="14"/>
  <c r="AF4214" i="14"/>
  <c r="AF5708" i="14"/>
  <c r="AF941" i="14"/>
  <c r="AF3008" i="14"/>
  <c r="AF4281" i="14"/>
  <c r="AF1715" i="14"/>
  <c r="AF3208" i="14"/>
  <c r="AF5661" i="14"/>
  <c r="AF4094" i="14"/>
  <c r="AF2132" i="14"/>
  <c r="AF3726" i="14"/>
  <c r="AF1903" i="14"/>
  <c r="AF390" i="14" l="1"/>
  <c r="AF841" i="14"/>
  <c r="AF1839" i="14"/>
  <c r="AF2239" i="14"/>
  <c r="AF3009" i="14"/>
  <c r="AF4376" i="14"/>
  <c r="AF5269" i="14"/>
  <c r="AF5490" i="14"/>
  <c r="AF556" i="14"/>
  <c r="AF1141" i="14"/>
  <c r="AF1964" i="14"/>
  <c r="AF2276" i="14"/>
  <c r="AF3067" i="14"/>
  <c r="AF4631" i="14"/>
  <c r="AF5351" i="14"/>
  <c r="AF5678" i="14"/>
  <c r="AF654" i="14"/>
  <c r="AF2033" i="14"/>
  <c r="AF4045" i="14"/>
  <c r="AF5457" i="14"/>
  <c r="AF626" i="14"/>
  <c r="AF2411" i="14"/>
  <c r="AF4779" i="14"/>
  <c r="AF1280" i="14"/>
  <c r="AF2720" i="14"/>
  <c r="AF5367" i="14"/>
  <c r="AF372" i="14"/>
  <c r="AF4688" i="14"/>
  <c r="AF1981" i="14"/>
  <c r="AF212" i="14"/>
  <c r="AF3519" i="14"/>
  <c r="AF1472" i="14"/>
  <c r="AF113" i="14" l="1"/>
  <c r="AF441" i="14"/>
  <c r="AF824" i="14"/>
  <c r="AF1174" i="14"/>
  <c r="AF1529" i="14"/>
  <c r="AF2308" i="14"/>
  <c r="AF2739" i="14"/>
  <c r="AF3450" i="14"/>
  <c r="AF3840" i="14"/>
  <c r="AF4748" i="14"/>
  <c r="AF5334" i="14"/>
  <c r="AF5728" i="14"/>
  <c r="AF141" i="14"/>
  <c r="AF476" i="14"/>
  <c r="AF930" i="14"/>
  <c r="AF1206" i="14"/>
  <c r="AF1581" i="14"/>
  <c r="AF2338" i="14"/>
  <c r="AF2895" i="14"/>
  <c r="AF3479" i="14"/>
  <c r="AF4328" i="14"/>
  <c r="AF4827" i="14"/>
  <c r="AF5387" i="14"/>
  <c r="AF5746" i="14"/>
  <c r="AF338" i="14"/>
  <c r="AF1090" i="14"/>
  <c r="AF2184" i="14"/>
  <c r="AF3315" i="14"/>
  <c r="AF4423" i="14"/>
  <c r="AF318" i="14"/>
  <c r="AF1495" i="14"/>
  <c r="AF2683" i="14"/>
  <c r="AF4358" i="14"/>
  <c r="AF5662" i="14"/>
  <c r="AF686" i="14"/>
  <c r="AF1513" i="14"/>
  <c r="AF3082" i="14"/>
  <c r="AF4858" i="14"/>
  <c r="AF1055" i="14"/>
  <c r="AF3622" i="14"/>
  <c r="AF73" i="14"/>
  <c r="AF2614" i="14"/>
  <c r="AF5615" i="14"/>
  <c r="AF734" i="14"/>
  <c r="AF1620" i="14"/>
  <c r="AF3573" i="14"/>
  <c r="AF30" i="14"/>
  <c r="AF5062" i="14"/>
  <c r="AF305" i="14" l="1"/>
  <c r="AF670" i="14"/>
  <c r="AF1026" i="14"/>
  <c r="AF1399" i="14"/>
  <c r="AF1652" i="14"/>
  <c r="AF2108" i="14"/>
  <c r="AF2396" i="14"/>
  <c r="AF2759" i="14"/>
  <c r="AF2955" i="14"/>
  <c r="AF3640" i="14"/>
  <c r="AF4009" i="14"/>
  <c r="AF4313" i="14"/>
  <c r="AF4842" i="14"/>
  <c r="AF5104" i="14"/>
  <c r="AF508" i="14"/>
  <c r="AF702" i="14"/>
  <c r="AF1264" i="14"/>
  <c r="AF1440" i="14"/>
  <c r="AF1752" i="14"/>
  <c r="AF2121" i="14"/>
  <c r="AF2499" i="14"/>
  <c r="AF2793" i="14"/>
  <c r="AF2997" i="14"/>
  <c r="AF3705" i="14"/>
  <c r="AF4160" i="14"/>
  <c r="AF4389" i="14"/>
  <c r="AF4943" i="14"/>
  <c r="AF5130" i="14"/>
  <c r="AF610" i="14"/>
  <c r="AF1347" i="14"/>
  <c r="AF1888" i="14"/>
  <c r="AF2593" i="14"/>
  <c r="AF3330" i="14"/>
  <c r="AF4247" i="14"/>
  <c r="AF5077" i="14"/>
  <c r="AF227" i="14"/>
  <c r="AF765" i="14"/>
  <c r="AF1473" i="14"/>
  <c r="AF2293" i="14"/>
  <c r="AF2925" i="14"/>
  <c r="AF3856" i="14"/>
  <c r="AF4480" i="14"/>
  <c r="AF5569" i="14"/>
  <c r="AF590" i="14"/>
  <c r="AF1870" i="14"/>
  <c r="AF3264" i="14"/>
  <c r="AF4974" i="14"/>
  <c r="AF1292" i="14"/>
  <c r="AF2515" i="14"/>
  <c r="AF4191" i="14"/>
  <c r="AF243" i="14"/>
  <c r="AF2940" i="14"/>
  <c r="AF1543" i="14"/>
  <c r="AF994" i="14"/>
  <c r="AF3942" i="14"/>
  <c r="AF4561" i="14"/>
  <c r="AF2383" i="14"/>
  <c r="AF5601" i="14"/>
  <c r="AF493" i="14" l="1"/>
  <c r="AF1562" i="14"/>
  <c r="AF2554" i="14"/>
  <c r="AF5145" i="14"/>
  <c r="AF842" i="14"/>
  <c r="AF1599" i="14"/>
  <c r="AF3279" i="14"/>
  <c r="AF5758" i="14"/>
  <c r="AF958" i="14"/>
  <c r="AF3874" i="14"/>
  <c r="AF2048" i="14"/>
  <c r="AF3786" i="14"/>
  <c r="AF912" i="14"/>
  <c r="AF2540" i="14"/>
  <c r="AF51" i="14" l="1"/>
  <c r="AF129" i="14"/>
  <c r="AF244" i="14"/>
  <c r="AF423" i="14"/>
  <c r="AF655" i="14"/>
  <c r="AF766" i="14"/>
  <c r="AF874" i="14"/>
  <c r="AF959" i="14"/>
  <c r="AF1056" i="14"/>
  <c r="AF1247" i="14"/>
  <c r="AF1400" i="14"/>
  <c r="AF1514" i="14"/>
  <c r="AF1685" i="14"/>
  <c r="AF1994" i="14"/>
  <c r="AF2224" i="14"/>
  <c r="AF2397" i="14"/>
  <c r="AF2516" i="14"/>
  <c r="AF2777" i="14"/>
  <c r="AF2926" i="14"/>
  <c r="AF3010" i="14"/>
  <c r="AF3174" i="14"/>
  <c r="AF3316" i="14"/>
  <c r="AF3392" i="14"/>
  <c r="AF3676" i="14"/>
  <c r="AF4010" i="14"/>
  <c r="AF4095" i="14"/>
  <c r="AF4231" i="14"/>
  <c r="AF4436" i="14"/>
  <c r="AF4545" i="14"/>
  <c r="AF4652" i="14"/>
  <c r="AF4843" i="14"/>
  <c r="AF4944" i="14"/>
  <c r="AF86" i="14"/>
  <c r="AF152" i="14"/>
  <c r="AF287" i="14"/>
  <c r="AF494" i="14"/>
  <c r="AF671" i="14"/>
  <c r="AF786" i="14"/>
  <c r="AF894" i="14"/>
  <c r="AF995" i="14"/>
  <c r="AF1101" i="14"/>
  <c r="AF1265" i="14"/>
  <c r="AF1415" i="14"/>
  <c r="AF1544" i="14"/>
  <c r="AF1765" i="14"/>
  <c r="AF2091" i="14"/>
  <c r="AF2240" i="14"/>
  <c r="AF2470" i="14"/>
  <c r="AF2531" i="14"/>
  <c r="AF2794" i="14"/>
  <c r="AF2941" i="14"/>
  <c r="AF3026" i="14"/>
  <c r="AF3189" i="14"/>
  <c r="AF3331" i="14"/>
  <c r="AF3480" i="14"/>
  <c r="AF3706" i="14"/>
  <c r="AF4024" i="14"/>
  <c r="AF4161" i="14"/>
  <c r="AF4248" i="14"/>
  <c r="AF4452" i="14"/>
  <c r="AF4579" i="14"/>
  <c r="AF4719" i="14"/>
  <c r="AF4874" i="14"/>
  <c r="AF5007" i="14"/>
  <c r="AF5352" i="14"/>
  <c r="AF5458" i="14"/>
  <c r="AF5602" i="14"/>
  <c r="AF5759" i="14"/>
  <c r="AF114" i="14"/>
  <c r="AF319" i="14"/>
  <c r="AF703" i="14"/>
  <c r="AF942" i="14"/>
  <c r="AF1207" i="14"/>
  <c r="AF1474" i="14"/>
  <c r="AF1945" i="14"/>
  <c r="AF2384" i="14"/>
  <c r="AF2684" i="14"/>
  <c r="AF2967" i="14"/>
  <c r="AF3265" i="14"/>
  <c r="AF3557" i="14"/>
  <c r="AF4078" i="14"/>
  <c r="AF4329" i="14"/>
  <c r="AF4611" i="14"/>
  <c r="AF4924" i="14"/>
  <c r="AF5388" i="14"/>
  <c r="AF5554" i="14"/>
  <c r="AF5747" i="14"/>
  <c r="AF14" i="14"/>
  <c r="AF192" i="14"/>
  <c r="AF557" i="14"/>
  <c r="AF825" i="14"/>
  <c r="AF1011" i="14"/>
  <c r="AF1293" i="14"/>
  <c r="AF1637" i="14"/>
  <c r="AF2109" i="14"/>
  <c r="AF2485" i="14"/>
  <c r="AF2830" i="14"/>
  <c r="AF3099" i="14"/>
  <c r="AF3362" i="14"/>
  <c r="AF3727" i="14"/>
  <c r="AF4175" i="14"/>
  <c r="AF4481" i="14"/>
  <c r="AF4731" i="14"/>
  <c r="AF5078" i="14"/>
  <c r="AF5404" i="14"/>
  <c r="AF5570" i="14"/>
  <c r="AF306" i="14"/>
  <c r="AF913" i="14"/>
  <c r="AF1441" i="14"/>
  <c r="AF2258" i="14"/>
  <c r="AF2956" i="14"/>
  <c r="AF3539" i="14"/>
  <c r="AF4267" i="14"/>
  <c r="AF4907" i="14"/>
  <c r="AF5472" i="14"/>
  <c r="AF99" i="14"/>
  <c r="AF687" i="14"/>
  <c r="AF1121" i="14"/>
  <c r="AF1854" i="14"/>
  <c r="AF2594" i="14"/>
  <c r="AF3222" i="14"/>
  <c r="AF4065" i="14"/>
  <c r="AF4596" i="14"/>
  <c r="AF5174" i="14"/>
  <c r="AF5679" i="14"/>
  <c r="AF857" i="14"/>
  <c r="AF2122" i="14"/>
  <c r="AF3378" i="14"/>
  <c r="AF4790" i="14"/>
  <c r="AF213" i="14"/>
  <c r="AF2877" i="14"/>
  <c r="AF5443" i="14"/>
  <c r="AF31" i="14"/>
  <c r="AF1027" i="14"/>
  <c r="AF2500" i="14"/>
  <c r="AF3995" i="14"/>
  <c r="AF5131" i="14"/>
  <c r="AF1367" i="14"/>
  <c r="AF4192" i="14"/>
  <c r="AF611" i="14"/>
  <c r="AF5634" i="14"/>
  <c r="AF1653" i="14"/>
  <c r="AF3115" i="14"/>
  <c r="AF4496" i="14"/>
  <c r="AF2014" i="14" l="1"/>
  <c r="AF2721" i="14"/>
  <c r="AF3857" i="14"/>
  <c r="AF4562" i="14"/>
  <c r="AF2049" i="14"/>
  <c r="AF3623" i="14"/>
  <c r="AF3980" i="14"/>
  <c r="AF404" i="14"/>
  <c r="AF2069" i="14"/>
  <c r="AF3641" i="14"/>
  <c r="AF5335" i="14"/>
  <c r="AF1158" i="14"/>
  <c r="AF3943" i="14"/>
  <c r="AF2911" i="14"/>
  <c r="AF524" i="14"/>
  <c r="AF2643" i="14"/>
  <c r="AF3927" i="14"/>
  <c r="AF100" i="14" l="1"/>
  <c r="AF1102" i="14"/>
  <c r="AF1904" i="14"/>
  <c r="AF3190" i="14"/>
  <c r="AF4096" i="14"/>
  <c r="AF130" i="14"/>
  <c r="AF1563" i="14"/>
  <c r="AF3143" i="14"/>
  <c r="AF4437" i="14"/>
  <c r="AF339" i="14"/>
  <c r="AF1766" i="14"/>
  <c r="AF3428" i="14"/>
  <c r="AF5284" i="14"/>
  <c r="AF1496" i="14"/>
  <c r="AF4079" i="14"/>
  <c r="AF87" i="14"/>
  <c r="AF2968" i="14"/>
  <c r="AF943" i="14"/>
  <c r="AF3520" i="14"/>
  <c r="AF2309" i="14"/>
  <c r="AF15" i="14"/>
  <c r="AF5444" i="14"/>
  <c r="AF288" i="14" l="1"/>
  <c r="AF808" i="14"/>
  <c r="AF1248" i="14"/>
  <c r="AF1784" i="14"/>
  <c r="AF2575" i="14"/>
  <c r="AF3363" i="14"/>
  <c r="AF4215" i="14"/>
  <c r="AF4828" i="14"/>
  <c r="AF391" i="14"/>
  <c r="AF895" i="14"/>
  <c r="AF1312" i="14"/>
  <c r="AF1995" i="14"/>
  <c r="AF2812" i="14"/>
  <c r="AF3412" i="14"/>
  <c r="AF4268" i="14"/>
  <c r="AF5193" i="14"/>
  <c r="AF1091" i="14"/>
  <c r="AF2356" i="14"/>
  <c r="AF3481" i="14"/>
  <c r="AF5270" i="14"/>
  <c r="AF1191" i="14"/>
  <c r="AF2859" i="14"/>
  <c r="AF4672" i="14"/>
  <c r="AF457" i="14"/>
  <c r="AF1386" i="14"/>
  <c r="AF4046" i="14"/>
  <c r="AF538" i="14"/>
  <c r="AF4346" i="14"/>
  <c r="AF1368" i="14"/>
  <c r="AF3068" i="14"/>
  <c r="AF52" i="14"/>
  <c r="AF2517" i="14"/>
  <c r="AF405" i="14" l="1"/>
  <c r="AF1057" i="14"/>
  <c r="AF1840" i="14"/>
  <c r="AF2471" i="14"/>
  <c r="AF3049" i="14"/>
  <c r="AF3875" i="14"/>
  <c r="AF4497" i="14"/>
  <c r="AF5026" i="14"/>
  <c r="AF424" i="14"/>
  <c r="AF1175" i="14"/>
  <c r="AF2123" i="14"/>
  <c r="AF2486" i="14"/>
  <c r="AF3379" i="14"/>
  <c r="AF3928" i="14"/>
  <c r="AF4546" i="14"/>
  <c r="AF5043" i="14"/>
  <c r="AF5353" i="14"/>
  <c r="AF5555" i="14"/>
  <c r="AF1227" i="14"/>
  <c r="AF2615" i="14"/>
  <c r="AF4025" i="14"/>
  <c r="AF1294" i="14"/>
  <c r="AF3501" i="14"/>
  <c r="AF4766" i="14"/>
  <c r="AF5368" i="14"/>
  <c r="AF5648" i="14"/>
  <c r="AF442" i="14"/>
  <c r="AF2452" i="14"/>
  <c r="AF4144" i="14"/>
  <c r="AF5175" i="14"/>
  <c r="AF5491" i="14"/>
  <c r="AF3027" i="14"/>
  <c r="AF5209" i="14"/>
  <c r="AF272" i="14"/>
  <c r="AF3819" i="14"/>
  <c r="AF5423" i="14"/>
  <c r="AF5118" i="14"/>
  <c r="AF2166" i="14"/>
  <c r="AF5777" i="14"/>
  <c r="AF4749" i="14"/>
  <c r="AF5635" i="14"/>
  <c r="AF721" i="14"/>
  <c r="AF153" i="14" l="1"/>
  <c r="AF875" i="14"/>
  <c r="AF1401" i="14"/>
  <c r="AF1822" i="14"/>
  <c r="AF1946" i="14"/>
  <c r="AF2339" i="14"/>
  <c r="AF2700" i="14"/>
  <c r="AF3249" i="14"/>
  <c r="AF3589" i="14"/>
  <c r="AF3959" i="14"/>
  <c r="AF591" i="14"/>
  <c r="AF1416" i="14"/>
  <c r="AF1889" i="14"/>
  <c r="AF2241" i="14"/>
  <c r="AF2979" i="14"/>
  <c r="AF3347" i="14"/>
  <c r="AF3910" i="14"/>
  <c r="AF4162" i="14"/>
  <c r="AF4510" i="14"/>
  <c r="AF4889" i="14"/>
  <c r="AF5146" i="14"/>
  <c r="AF5254" i="14"/>
  <c r="AF5697" i="14"/>
  <c r="AF307" i="14"/>
  <c r="AF1122" i="14"/>
  <c r="AF1703" i="14"/>
  <c r="AF1965" i="14"/>
  <c r="AF2429" i="14"/>
  <c r="AF3133" i="14"/>
  <c r="AF3603" i="14"/>
  <c r="AF4113" i="14"/>
  <c r="AF4377" i="14"/>
  <c r="AF4720" i="14"/>
  <c r="AF5008" i="14"/>
  <c r="AF5221" i="14"/>
  <c r="AF5459" i="14"/>
  <c r="AF576" i="14"/>
  <c r="AF1855" i="14"/>
  <c r="AF2555" i="14"/>
  <c r="AF3742" i="14"/>
  <c r="AF4468" i="14"/>
  <c r="AF5093" i="14"/>
  <c r="AF5537" i="14"/>
  <c r="AF931" i="14"/>
  <c r="AF1931" i="14"/>
  <c r="AF2998" i="14"/>
  <c r="AF3981" i="14"/>
  <c r="AF4523" i="14"/>
  <c r="AF5161" i="14"/>
  <c r="AF5709" i="14"/>
  <c r="AF1654" i="14"/>
  <c r="AF3393" i="14"/>
  <c r="AF4959" i="14"/>
  <c r="AF2371" i="14"/>
  <c r="AF4232" i="14"/>
  <c r="AF5315" i="14"/>
  <c r="AF3299" i="14"/>
  <c r="AF4127" i="14"/>
  <c r="AF5237" i="14"/>
  <c r="AF2070" i="14"/>
  <c r="AF4806" i="14"/>
  <c r="AF1330" i="14"/>
  <c r="AF1039" i="14" l="1"/>
  <c r="AF2541" i="14"/>
  <c r="AF3801" i="14"/>
  <c r="AF5520" i="14"/>
  <c r="AF642" i="14"/>
  <c r="AF1387" i="14"/>
  <c r="AF3161" i="14"/>
  <c r="AF5336" i="14"/>
  <c r="AF1796" i="14"/>
  <c r="AF5507" i="14"/>
  <c r="AF3011" i="14"/>
  <c r="AF1159" i="14"/>
  <c r="AF4859" i="14"/>
  <c r="AF656" i="14"/>
  <c r="AF3690" i="14"/>
  <c r="AF142" i="14" l="1"/>
  <c r="AF356" i="14"/>
  <c r="AF558" i="14"/>
  <c r="AF754" i="14"/>
  <c r="AF843" i="14"/>
  <c r="AF1012" i="14"/>
  <c r="AF1266" i="14"/>
  <c r="AF1429" i="14"/>
  <c r="AF1638" i="14"/>
  <c r="AF1736" i="14"/>
  <c r="AF1905" i="14"/>
  <c r="AF2034" i="14"/>
  <c r="AF2204" i="14"/>
  <c r="AF2294" i="14"/>
  <c r="AF2453" i="14"/>
  <c r="AF2659" i="14"/>
  <c r="AF2842" i="14"/>
  <c r="AF3083" i="14"/>
  <c r="AF3250" i="14"/>
  <c r="AF3574" i="14"/>
  <c r="AF3691" i="14"/>
  <c r="AF3802" i="14"/>
  <c r="AF3960" i="14"/>
  <c r="AF4233" i="14"/>
  <c r="AF4330" i="14"/>
  <c r="AF4453" i="14"/>
  <c r="AF4612" i="14"/>
  <c r="AF4689" i="14"/>
  <c r="AF4767" i="14"/>
  <c r="AF4991" i="14"/>
  <c r="AF5176" i="14"/>
  <c r="AF5316" i="14"/>
  <c r="AF5538" i="14"/>
  <c r="AF5663" i="14"/>
  <c r="AF74" i="14"/>
  <c r="AF255" i="14"/>
  <c r="AF443" i="14"/>
  <c r="AF592" i="14"/>
  <c r="AF787" i="14"/>
  <c r="AF944" i="14"/>
  <c r="AF1076" i="14"/>
  <c r="AF1331" i="14"/>
  <c r="AF1582" i="14"/>
  <c r="AF1704" i="14"/>
  <c r="AF1823" i="14"/>
  <c r="AF1947" i="14"/>
  <c r="AF2133" i="14"/>
  <c r="AF2242" i="14"/>
  <c r="AF2412" i="14"/>
  <c r="AF2627" i="14"/>
  <c r="AF2740" i="14"/>
  <c r="AF2969" i="14"/>
  <c r="AF3134" i="14"/>
  <c r="AF3348" i="14"/>
  <c r="AF3604" i="14"/>
  <c r="AF3743" i="14"/>
  <c r="AF3893" i="14"/>
  <c r="AF4145" i="14"/>
  <c r="AF4296" i="14"/>
  <c r="AF4407" i="14"/>
  <c r="AF4511" i="14"/>
  <c r="AF4653" i="14"/>
  <c r="AF4732" i="14"/>
  <c r="AF4807" i="14"/>
  <c r="AF5094" i="14"/>
  <c r="AF5222" i="14"/>
  <c r="AF5405" i="14"/>
  <c r="AF5616" i="14"/>
  <c r="AF5748" i="14"/>
  <c r="AF320" i="14"/>
  <c r="AF627" i="14"/>
  <c r="AF977" i="14"/>
  <c r="AF1348" i="14"/>
  <c r="AF1716" i="14"/>
  <c r="AF1982" i="14"/>
  <c r="AF2277" i="14"/>
  <c r="AF2644" i="14"/>
  <c r="AF2980" i="14"/>
  <c r="AF3394" i="14"/>
  <c r="AF3787" i="14"/>
  <c r="AF4202" i="14"/>
  <c r="AF4424" i="14"/>
  <c r="AF4673" i="14"/>
  <c r="AF4890" i="14"/>
  <c r="AF5238" i="14"/>
  <c r="AF5649" i="14"/>
  <c r="AF32" i="14"/>
  <c r="AF373" i="14"/>
  <c r="AF767" i="14"/>
  <c r="AF1040" i="14"/>
  <c r="AF1530" i="14"/>
  <c r="AF1797" i="14"/>
  <c r="AF2092" i="14"/>
  <c r="AF2372" i="14"/>
  <c r="AF2701" i="14"/>
  <c r="AF3100" i="14"/>
  <c r="AF3590" i="14"/>
  <c r="AF3820" i="14"/>
  <c r="AF4282" i="14"/>
  <c r="AF4469" i="14"/>
  <c r="AF4704" i="14"/>
  <c r="AF5044" i="14"/>
  <c r="AF5369" i="14"/>
  <c r="AF5729" i="14"/>
  <c r="AF245" i="14"/>
  <c r="AF858" i="14"/>
  <c r="AF1686" i="14"/>
  <c r="AF2225" i="14"/>
  <c r="AF2878" i="14"/>
  <c r="AF3728" i="14"/>
  <c r="AF4378" i="14"/>
  <c r="AF4780" i="14"/>
  <c r="AF5571" i="14"/>
  <c r="AF577" i="14"/>
  <c r="AF1313" i="14"/>
  <c r="AF1932" i="14"/>
  <c r="AF2595" i="14"/>
  <c r="AF3300" i="14"/>
  <c r="AF4128" i="14"/>
  <c r="AF4632" i="14"/>
  <c r="AF5210" i="14"/>
  <c r="AF809" i="14"/>
  <c r="AF2167" i="14"/>
  <c r="AF3677" i="14"/>
  <c r="AF4750" i="14"/>
  <c r="AF1123" i="14"/>
  <c r="AF2430" i="14"/>
  <c r="AF3911" i="14"/>
  <c r="AF5105" i="14"/>
  <c r="AF1871" i="14"/>
  <c r="AF4524" i="14"/>
  <c r="AF539" i="14"/>
  <c r="AF3175" i="14"/>
  <c r="AF4314" i="14"/>
  <c r="AF101" i="14"/>
  <c r="AF5473" i="14"/>
  <c r="AF1600" i="14"/>
  <c r="AF2778" i="14"/>
  <c r="AF425" i="14" l="1"/>
  <c r="AF826" i="14"/>
  <c r="AF2015" i="14"/>
  <c r="AF3162" i="14"/>
  <c r="AF3858" i="14"/>
  <c r="AF5508" i="14"/>
  <c r="AF643" i="14"/>
  <c r="AF1192" i="14"/>
  <c r="AF2813" i="14"/>
  <c r="AF3466" i="14"/>
  <c r="AF5027" i="14"/>
  <c r="AF5680" i="14"/>
  <c r="AF704" i="14"/>
  <c r="AF2896" i="14"/>
  <c r="AF5255" i="14"/>
  <c r="AF876" i="14"/>
  <c r="AF3413" i="14"/>
  <c r="AF5521" i="14"/>
  <c r="AF2542" i="14"/>
  <c r="AF477" i="14"/>
  <c r="AF4844" i="14"/>
  <c r="AF1515" i="14"/>
  <c r="AF3841" i="14"/>
  <c r="AF273" i="14"/>
  <c r="AF5710" i="14"/>
  <c r="AF256" i="14" l="1"/>
  <c r="AF1103" i="14"/>
  <c r="AF1717" i="14"/>
  <c r="AF2628" i="14"/>
  <c r="AF2970" i="14"/>
  <c r="AF4097" i="14"/>
  <c r="AF5556" i="14"/>
  <c r="AF426" i="14"/>
  <c r="AF1430" i="14"/>
  <c r="AF2134" i="14"/>
  <c r="AF2843" i="14"/>
  <c r="AF3429" i="14"/>
  <c r="AF5389" i="14"/>
  <c r="AF978" i="14"/>
  <c r="AF2325" i="14"/>
  <c r="AF3876" i="14"/>
  <c r="AF1267" i="14"/>
  <c r="AF2660" i="14"/>
  <c r="AF4781" i="14"/>
  <c r="AF374" i="14"/>
  <c r="AF3012" i="14"/>
  <c r="AF1996" i="14"/>
  <c r="AF2912" i="14"/>
  <c r="AF5406" i="14"/>
  <c r="AF1687" i="14"/>
  <c r="AF1013" i="14" l="1"/>
  <c r="AF1639" i="14"/>
  <c r="AF3084" i="14"/>
  <c r="AF4390" i="14"/>
  <c r="AF4768" i="14"/>
  <c r="AF257" i="14"/>
  <c r="AF1369" i="14"/>
  <c r="AF2357" i="14"/>
  <c r="AF3451" i="14"/>
  <c r="AF4454" i="14"/>
  <c r="AF5424" i="14"/>
  <c r="AF289" i="14"/>
  <c r="AF2760" i="14"/>
  <c r="AF4690" i="14"/>
  <c r="AF1295" i="14"/>
  <c r="AF3116" i="14"/>
  <c r="AF4829" i="14"/>
  <c r="AF1785" i="14"/>
  <c r="AF115" i="14"/>
  <c r="AF4425" i="14"/>
  <c r="AF5572" i="14"/>
  <c r="AF3521" i="14"/>
  <c r="AF1621" i="14"/>
  <c r="AF53" i="14" l="1"/>
  <c r="AF392" i="14"/>
  <c r="AF688" i="14"/>
  <c r="AF859" i="14"/>
  <c r="AF1417" i="14"/>
  <c r="AF1601" i="14"/>
  <c r="AF2259" i="14"/>
  <c r="AF2722" i="14"/>
  <c r="AF3317" i="14"/>
  <c r="AF3894" i="14"/>
  <c r="AF4633" i="14"/>
  <c r="AF5106" i="14"/>
  <c r="AF5664" i="14"/>
  <c r="AF193" i="14"/>
  <c r="AF478" i="14"/>
  <c r="AF722" i="14"/>
  <c r="AF1208" i="14"/>
  <c r="AF1531" i="14"/>
  <c r="AF1841" i="14"/>
  <c r="AF2310" i="14"/>
  <c r="AF2897" i="14"/>
  <c r="AF3624" i="14"/>
  <c r="AF4249" i="14"/>
  <c r="AF4875" i="14"/>
  <c r="AF5587" i="14"/>
  <c r="AF214" i="14"/>
  <c r="AF788" i="14"/>
  <c r="AF1583" i="14"/>
  <c r="AF2472" i="14"/>
  <c r="AF3678" i="14"/>
  <c r="AF4925" i="14"/>
  <c r="AF458" i="14"/>
  <c r="AF1142" i="14"/>
  <c r="AF1753" i="14"/>
  <c r="AF2831" i="14"/>
  <c r="AF4176" i="14"/>
  <c r="AF5194" i="14"/>
  <c r="AF143" i="14"/>
  <c r="AF1497" i="14"/>
  <c r="AF3540" i="14"/>
  <c r="AF5711" i="14"/>
  <c r="AF705" i="14"/>
  <c r="AF2295" i="14"/>
  <c r="AF4654" i="14"/>
  <c r="AF3028" i="14"/>
  <c r="AF525" i="14"/>
  <c r="AF4498" i="14"/>
  <c r="AF2185" i="14"/>
  <c r="AF1314" i="14"/>
  <c r="AF5617" i="14"/>
  <c r="AF357" i="14" l="1"/>
  <c r="AF755" i="14"/>
  <c r="AF1077" i="14"/>
  <c r="AF1388" i="14"/>
  <c r="AF1545" i="14"/>
  <c r="AF2016" i="14"/>
  <c r="AF2501" i="14"/>
  <c r="AF2860" i="14"/>
  <c r="AF3266" i="14"/>
  <c r="AF3591" i="14"/>
  <c r="AF3757" i="14"/>
  <c r="AF4066" i="14"/>
  <c r="AF4315" i="14"/>
  <c r="AF4705" i="14"/>
  <c r="AF4992" i="14"/>
  <c r="AF5299" i="14"/>
  <c r="AF172" i="14"/>
  <c r="AF672" i="14"/>
  <c r="AF996" i="14"/>
  <c r="AF1124" i="14"/>
  <c r="AF1461" i="14"/>
  <c r="AF1669" i="14"/>
  <c r="AF2152" i="14"/>
  <c r="AF2685" i="14"/>
  <c r="AF2942" i="14"/>
  <c r="AF3332" i="14"/>
  <c r="AF3658" i="14"/>
  <c r="AF3996" i="14"/>
  <c r="AF4283" i="14"/>
  <c r="AF4525" i="14"/>
  <c r="AF4945" i="14"/>
  <c r="AF5079" i="14"/>
  <c r="AF5698" i="14"/>
  <c r="AF246" i="14"/>
  <c r="AF1028" i="14"/>
  <c r="AF1475" i="14"/>
  <c r="AF2398" i="14"/>
  <c r="AF2981" i="14"/>
  <c r="AF3707" i="14"/>
  <c r="AF4297" i="14"/>
  <c r="AF4975" i="14"/>
  <c r="AF578" i="14"/>
  <c r="AF1092" i="14"/>
  <c r="AF1655" i="14"/>
  <c r="AF2616" i="14"/>
  <c r="AF3280" i="14"/>
  <c r="AF3944" i="14"/>
  <c r="AF4482" i="14"/>
  <c r="AF5063" i="14"/>
  <c r="AF1442" i="14"/>
  <c r="AF2927" i="14"/>
  <c r="AF4080" i="14"/>
  <c r="AF5474" i="14"/>
  <c r="AF844" i="14"/>
  <c r="AF2071" i="14"/>
  <c r="AF3642" i="14"/>
  <c r="AF4908" i="14"/>
  <c r="AF1281" i="14"/>
  <c r="AF4011" i="14"/>
  <c r="AF1737" i="14"/>
  <c r="AF4597" i="14"/>
  <c r="AF3558" i="14"/>
  <c r="AF735" i="14"/>
  <c r="AF2795" i="14"/>
  <c r="AF5285" i="14"/>
  <c r="AF495" i="14" l="1"/>
  <c r="AF2556" i="14"/>
  <c r="AF1754" i="14"/>
  <c r="AF1798" i="14"/>
  <c r="AF5760" i="14"/>
  <c r="AF1041" i="14"/>
  <c r="AF116" i="14"/>
  <c r="AF131" i="14" l="1"/>
  <c r="AF375" i="14"/>
  <c r="AF496" i="14"/>
  <c r="AF673" i="14"/>
  <c r="AF896" i="14"/>
  <c r="AF1042" i="14"/>
  <c r="AF1228" i="14"/>
  <c r="AF1462" i="14"/>
  <c r="AF1622" i="14"/>
  <c r="AF1767" i="14"/>
  <c r="AF1983" i="14"/>
  <c r="AF2153" i="14"/>
  <c r="AF2278" i="14"/>
  <c r="AF2454" i="14"/>
  <c r="AF2861" i="14"/>
  <c r="AF2999" i="14"/>
  <c r="AF3209" i="14"/>
  <c r="AF3318" i="14"/>
  <c r="AF3414" i="14"/>
  <c r="AF3575" i="14"/>
  <c r="AF3758" i="14"/>
  <c r="AF3945" i="14"/>
  <c r="AF4114" i="14"/>
  <c r="AF4250" i="14"/>
  <c r="AF4359" i="14"/>
  <c r="AF4483" i="14"/>
  <c r="AF4580" i="14"/>
  <c r="AF4721" i="14"/>
  <c r="AF4876" i="14"/>
  <c r="AF4976" i="14"/>
  <c r="AF5147" i="14"/>
  <c r="AF5317" i="14"/>
  <c r="AF5573" i="14"/>
  <c r="AF5699" i="14"/>
  <c r="AF54" i="14"/>
  <c r="AF228" i="14"/>
  <c r="AF427" i="14"/>
  <c r="AF628" i="14"/>
  <c r="AF736" i="14"/>
  <c r="AF997" i="14"/>
  <c r="AF1093" i="14"/>
  <c r="AF1389" i="14"/>
  <c r="AF1564" i="14"/>
  <c r="AF1670" i="14"/>
  <c r="AF1842" i="14"/>
  <c r="AF2035" i="14"/>
  <c r="AF2186" i="14"/>
  <c r="AF2385" i="14"/>
  <c r="AF2518" i="14"/>
  <c r="AF2943" i="14"/>
  <c r="AF340" i="14"/>
  <c r="AF657" i="14"/>
  <c r="AF1029" i="14"/>
  <c r="AF1443" i="14"/>
  <c r="AF1738" i="14"/>
  <c r="AF2135" i="14"/>
  <c r="AF2413" i="14"/>
  <c r="AF2982" i="14"/>
  <c r="AF3237" i="14"/>
  <c r="AF3364" i="14"/>
  <c r="AF3559" i="14"/>
  <c r="AF3767" i="14"/>
  <c r="AF4026" i="14"/>
  <c r="AF4216" i="14"/>
  <c r="AF4391" i="14"/>
  <c r="AF4547" i="14"/>
  <c r="AF4634" i="14"/>
  <c r="AF4891" i="14"/>
  <c r="AF5107" i="14"/>
  <c r="AF5300" i="14"/>
  <c r="AF5588" i="14"/>
  <c r="AF5761" i="14"/>
  <c r="AF406" i="14"/>
  <c r="AF689" i="14"/>
  <c r="AF1058" i="14"/>
  <c r="AF1476" i="14"/>
  <c r="AF1799" i="14"/>
  <c r="AF2168" i="14"/>
  <c r="AF2502" i="14"/>
  <c r="AF3050" i="14"/>
  <c r="AF3267" i="14"/>
  <c r="AF3380" i="14"/>
  <c r="AF3643" i="14"/>
  <c r="AF3859" i="14"/>
  <c r="AF4067" i="14"/>
  <c r="AF4284" i="14"/>
  <c r="AF4408" i="14"/>
  <c r="AF4563" i="14"/>
  <c r="AF4751" i="14"/>
  <c r="AF4946" i="14"/>
  <c r="AF5119" i="14"/>
  <c r="AF5337" i="14"/>
  <c r="AF5618" i="14"/>
  <c r="AF5778" i="14"/>
  <c r="AF173" i="14"/>
  <c r="AF945" i="14"/>
  <c r="AF1656" i="14"/>
  <c r="AF2326" i="14"/>
  <c r="AF3144" i="14"/>
  <c r="AF3541" i="14"/>
  <c r="AF3997" i="14"/>
  <c r="AF4347" i="14"/>
  <c r="AF4613" i="14"/>
  <c r="AF4993" i="14"/>
  <c r="AF5425" i="14"/>
  <c r="AF509" i="14"/>
  <c r="AF1249" i="14"/>
  <c r="AF1997" i="14"/>
  <c r="AF2928" i="14"/>
  <c r="AF3333" i="14"/>
  <c r="AF3708" i="14"/>
  <c r="AF4203" i="14"/>
  <c r="AF4526" i="14"/>
  <c r="AF4830" i="14"/>
  <c r="AF5286" i="14"/>
  <c r="AF5749" i="14"/>
  <c r="AF756" i="14"/>
  <c r="AF2205" i="14"/>
  <c r="AF3482" i="14"/>
  <c r="AF4298" i="14"/>
  <c r="AF4960" i="14"/>
  <c r="AF1209" i="14"/>
  <c r="AF2576" i="14"/>
  <c r="AF3659" i="14"/>
  <c r="AF4438" i="14"/>
  <c r="AF5271" i="14"/>
  <c r="AF459" i="14"/>
  <c r="AF3281" i="14"/>
  <c r="AF4791" i="14"/>
  <c r="AF1890" i="14"/>
  <c r="AF4177" i="14"/>
  <c r="AF5681" i="14"/>
  <c r="AF75" i="14"/>
  <c r="AF4598" i="14"/>
  <c r="AF1584" i="14"/>
  <c r="AF5354" i="14"/>
  <c r="AF3117" i="14"/>
  <c r="AF3929" i="14"/>
  <c r="AF194" i="14" l="1"/>
  <c r="AF1176" i="14"/>
  <c r="AF2050" i="14"/>
  <c r="AF2761" i="14"/>
  <c r="AF3069" i="14"/>
  <c r="AF4047" i="14"/>
  <c r="AF5407" i="14"/>
  <c r="AF932" i="14"/>
  <c r="AF2187" i="14"/>
  <c r="AF2814" i="14"/>
  <c r="AF3982" i="14"/>
  <c r="AF5522" i="14"/>
  <c r="AF1282" i="14"/>
  <c r="AF2340" i="14"/>
  <c r="AF3029" i="14"/>
  <c r="AF4926" i="14"/>
  <c r="AF5636" i="14"/>
  <c r="AF526" i="14"/>
  <c r="AF2796" i="14"/>
  <c r="AF5162" i="14"/>
  <c r="AF1966" i="14"/>
  <c r="AF3625" i="14"/>
  <c r="AF274" i="14"/>
  <c r="AF5028" i="14"/>
  <c r="AF1856" i="14"/>
  <c r="AF3467" i="14"/>
  <c r="AF2487" i="14"/>
  <c r="AF1296" i="14" l="1"/>
  <c r="AF2414" i="14"/>
  <c r="AF3223" i="14"/>
  <c r="AF4360" i="14"/>
  <c r="AF4706" i="14"/>
  <c r="AF1998" i="14"/>
  <c r="AF3191" i="14"/>
  <c r="AF4439" i="14"/>
  <c r="AF2226" i="14"/>
  <c r="AF3768" i="14"/>
  <c r="AF4548" i="14"/>
  <c r="AF3176" i="14"/>
  <c r="AF4792" i="14"/>
  <c r="AF1688" i="14"/>
  <c r="AF4217" i="14"/>
  <c r="AF4581" i="14"/>
  <c r="AF132" i="14"/>
  <c r="AF4204" i="14"/>
  <c r="AF2557" i="14"/>
  <c r="AF215" i="14" l="1"/>
  <c r="AF540" i="14"/>
  <c r="AF1143" i="14"/>
  <c r="AF2879" i="14"/>
  <c r="AF3729" i="14"/>
  <c r="AF5557" i="14"/>
  <c r="AF16" i="14"/>
  <c r="AF407" i="14"/>
  <c r="AF1315" i="14"/>
  <c r="AF3452" i="14"/>
  <c r="AF5390" i="14"/>
  <c r="AF76" i="14"/>
  <c r="AF644" i="14"/>
  <c r="AF2617" i="14"/>
  <c r="AF3483" i="14"/>
  <c r="AF1030" i="14"/>
  <c r="AF5272" i="14"/>
  <c r="AF321" i="14"/>
  <c r="AF3210" i="14"/>
  <c r="AF4860" i="14"/>
  <c r="AF290" i="14"/>
  <c r="AF2741" i="14"/>
  <c r="AF658" i="14"/>
  <c r="AF559" i="14" l="1"/>
  <c r="AF1078" i="14"/>
  <c r="AF1250" i="14"/>
  <c r="AF1857" i="14"/>
  <c r="AF2072" i="14"/>
  <c r="AF2341" i="14"/>
  <c r="AF2862" i="14"/>
  <c r="AF3468" i="14"/>
  <c r="AF4205" i="14"/>
  <c r="AF4614" i="14"/>
  <c r="AF5045" i="14"/>
  <c r="AF5370" i="14"/>
  <c r="AF5730" i="14"/>
  <c r="AF612" i="14"/>
  <c r="AF1177" i="14"/>
  <c r="AF1602" i="14"/>
  <c r="AF2093" i="14"/>
  <c r="AF2645" i="14"/>
  <c r="AF3415" i="14"/>
  <c r="AF4379" i="14"/>
  <c r="AF4861" i="14"/>
  <c r="AF5211" i="14"/>
  <c r="AF33" i="14"/>
  <c r="AF789" i="14"/>
  <c r="AF1229" i="14"/>
  <c r="AF1872" i="14"/>
  <c r="AF2243" i="14"/>
  <c r="AF2723" i="14"/>
  <c r="AF3576" i="14"/>
  <c r="AF4392" i="14"/>
  <c r="AF4927" i="14"/>
  <c r="AF5445" i="14"/>
  <c r="AF1160" i="14"/>
  <c r="AF2036" i="14"/>
  <c r="AF3381" i="14"/>
  <c r="AF4655" i="14"/>
  <c r="AF5650" i="14"/>
  <c r="AF444" i="14"/>
  <c r="AF1516" i="14"/>
  <c r="AF2532" i="14"/>
  <c r="AF3930" i="14"/>
  <c r="AF5177" i="14"/>
  <c r="AF1984" i="14"/>
  <c r="AF4599" i="14"/>
  <c r="AF144" i="14"/>
  <c r="AF2311" i="14"/>
  <c r="AF5120" i="14"/>
  <c r="AF3895" i="14"/>
  <c r="AF1463" i="14"/>
  <c r="AF897" i="14"/>
  <c r="AF2898" i="14"/>
  <c r="AF5492" i="14"/>
  <c r="AF308" i="14" l="1"/>
  <c r="AF768" i="14"/>
  <c r="AF1297" i="14"/>
  <c r="AF1546" i="14"/>
  <c r="AF1933" i="14"/>
  <c r="AF2358" i="14"/>
  <c r="AF2686" i="14"/>
  <c r="AF2957" i="14"/>
  <c r="AF3349" i="14"/>
  <c r="AF3788" i="14"/>
  <c r="AF4163" i="14"/>
  <c r="AF4512" i="14"/>
  <c r="AF4707" i="14"/>
  <c r="AF5064" i="14"/>
  <c r="AF5256" i="14"/>
  <c r="AF154" i="14"/>
  <c r="AF593" i="14"/>
  <c r="AF1193" i="14"/>
  <c r="AF1565" i="14"/>
  <c r="AF2124" i="14"/>
  <c r="AF2596" i="14"/>
  <c r="AF3000" i="14"/>
  <c r="AF3605" i="14"/>
  <c r="AF3961" i="14"/>
  <c r="AF4564" i="14"/>
  <c r="AF4845" i="14"/>
  <c r="AF5163" i="14"/>
  <c r="AF229" i="14"/>
  <c r="AF629" i="14"/>
  <c r="AF1332" i="14"/>
  <c r="AF1705" i="14"/>
  <c r="AF2244" i="14"/>
  <c r="AF2702" i="14"/>
  <c r="AF3251" i="14"/>
  <c r="AF3744" i="14"/>
  <c r="AF4193" i="14"/>
  <c r="AF4674" i="14"/>
  <c r="AF5009" i="14"/>
  <c r="AF5460" i="14"/>
  <c r="AF1014" i="14"/>
  <c r="AF2110" i="14"/>
  <c r="AF2913" i="14"/>
  <c r="AF3912" i="14"/>
  <c r="AF4808" i="14"/>
  <c r="AF5712" i="14"/>
  <c r="AF510" i="14"/>
  <c r="AF1402" i="14"/>
  <c r="AF2431" i="14"/>
  <c r="AF3502" i="14"/>
  <c r="AF4470" i="14"/>
  <c r="AF5148" i="14"/>
  <c r="AF877" i="14"/>
  <c r="AF2779" i="14"/>
  <c r="AF4691" i="14"/>
  <c r="AF1349" i="14"/>
  <c r="AF3301" i="14"/>
  <c r="AF5132" i="14"/>
  <c r="AF2386" i="14"/>
  <c r="AF247" i="14"/>
  <c r="AF4331" i="14"/>
  <c r="AF1824" i="14"/>
  <c r="AF3842" i="14"/>
  <c r="AF5603" i="14"/>
  <c r="AF55" i="14" l="1"/>
  <c r="AF914" i="14"/>
  <c r="AF3860" i="14"/>
  <c r="AF497" i="14"/>
  <c r="AF2051" i="14"/>
  <c r="AF645" i="14"/>
  <c r="AF2558" i="14"/>
  <c r="AF960" i="14"/>
  <c r="AF5762" i="14"/>
  <c r="AF827" i="14"/>
  <c r="AF102" i="14" l="1"/>
  <c r="AF258" i="14"/>
  <c r="AF88" i="14"/>
  <c r="AF341" i="14"/>
  <c r="AF445" i="14"/>
  <c r="AF594" i="14"/>
  <c r="AF769" i="14"/>
  <c r="AF961" i="14"/>
  <c r="AF1144" i="14"/>
  <c r="AF1350" i="14"/>
  <c r="AF1498" i="14"/>
  <c r="AF1706" i="14"/>
  <c r="AF1918" i="14"/>
  <c r="AF2125" i="14"/>
  <c r="AF2206" i="14"/>
  <c r="AF2296" i="14"/>
  <c r="AF2373" i="14"/>
  <c r="AF2473" i="14"/>
  <c r="AF2618" i="14"/>
  <c r="AF2703" i="14"/>
  <c r="AF2971" i="14"/>
  <c r="AF3101" i="14"/>
  <c r="AF3252" i="14"/>
  <c r="AF3365" i="14"/>
  <c r="AF3679" i="14"/>
  <c r="AF3877" i="14"/>
  <c r="AF4027" i="14"/>
  <c r="AF4194" i="14"/>
  <c r="AF4348" i="14"/>
  <c r="AF4455" i="14"/>
  <c r="AF4733" i="14"/>
  <c r="AF4831" i="14"/>
  <c r="AF4892" i="14"/>
  <c r="AF5065" i="14"/>
  <c r="AF5195" i="14"/>
  <c r="AF5301" i="14"/>
  <c r="AF5461" i="14"/>
  <c r="AF5637" i="14"/>
  <c r="AF5763" i="14"/>
  <c r="AF117" i="14"/>
  <c r="AF358" i="14"/>
  <c r="AF479" i="14"/>
  <c r="AF659" i="14"/>
  <c r="AF810" i="14"/>
  <c r="AF1015" i="14"/>
  <c r="AF1210" i="14"/>
  <c r="AF1370" i="14"/>
  <c r="AF1532" i="14"/>
  <c r="AF1755" i="14"/>
  <c r="AF1934" i="14"/>
  <c r="AF2136" i="14"/>
  <c r="AF2227" i="14"/>
  <c r="AF2312" i="14"/>
  <c r="AF2399" i="14"/>
  <c r="AF2488" i="14"/>
  <c r="AF2646" i="14"/>
  <c r="AF2724" i="14"/>
  <c r="AF2983" i="14"/>
  <c r="AF3145" i="14"/>
  <c r="AF3282" i="14"/>
  <c r="AF3395" i="14"/>
  <c r="AF3709" i="14"/>
  <c r="AF3913" i="14"/>
  <c r="AF4048" i="14"/>
  <c r="AF4234" i="14"/>
  <c r="AF4361" i="14"/>
  <c r="AF4471" i="14"/>
  <c r="AF4769" i="14"/>
  <c r="AF4846" i="14"/>
  <c r="AF4909" i="14"/>
  <c r="AF5080" i="14"/>
  <c r="AF5212" i="14"/>
  <c r="AF5355" i="14"/>
  <c r="AF5539" i="14"/>
  <c r="AF5651" i="14"/>
  <c r="AF5779" i="14"/>
  <c r="AF34" i="14"/>
  <c r="AF428" i="14"/>
  <c r="AF723" i="14"/>
  <c r="AF1104" i="14"/>
  <c r="AF1418" i="14"/>
  <c r="AF1906" i="14"/>
  <c r="AF2188" i="14"/>
  <c r="AF2359" i="14"/>
  <c r="AF2597" i="14"/>
  <c r="AF2958" i="14"/>
  <c r="AF3238" i="14"/>
  <c r="AF3606" i="14"/>
  <c r="AF4012" i="14"/>
  <c r="AF4269" i="14"/>
  <c r="AF4549" i="14"/>
  <c r="AF4877" i="14"/>
  <c r="AF5164" i="14"/>
  <c r="AF5426" i="14"/>
  <c r="AF5750" i="14"/>
  <c r="AF155" i="14"/>
  <c r="AF511" i="14"/>
  <c r="AF915" i="14"/>
  <c r="AF1333" i="14"/>
  <c r="AF1640" i="14"/>
  <c r="AF2111" i="14"/>
  <c r="AF2279" i="14"/>
  <c r="AF2432" i="14"/>
  <c r="AF2687" i="14"/>
  <c r="AF3085" i="14"/>
  <c r="AF3350" i="14"/>
  <c r="AF3759" i="14"/>
  <c r="AF4164" i="14"/>
  <c r="AF4440" i="14"/>
  <c r="AF4809" i="14"/>
  <c r="AF5029" i="14"/>
  <c r="AF5257" i="14"/>
  <c r="AF706" i="14"/>
  <c r="AF1403" i="14"/>
  <c r="AF2154" i="14"/>
  <c r="AF2519" i="14"/>
  <c r="AF3224" i="14"/>
  <c r="AF3962" i="14"/>
  <c r="AF4499" i="14"/>
  <c r="AF5133" i="14"/>
  <c r="AF5619" i="14"/>
  <c r="AF145" i="14"/>
  <c r="AF860" i="14"/>
  <c r="AF1547" i="14"/>
  <c r="AF2260" i="14"/>
  <c r="AF2661" i="14"/>
  <c r="AF3302" i="14"/>
  <c r="AF4146" i="14"/>
  <c r="AF4782" i="14"/>
  <c r="AF5223" i="14"/>
  <c r="AF5665" i="14"/>
  <c r="AF1298" i="14"/>
  <c r="AF2415" i="14"/>
  <c r="AF3745" i="14"/>
  <c r="AF4947" i="14"/>
  <c r="AF498" i="14"/>
  <c r="AF1967" i="14"/>
  <c r="AF3013" i="14"/>
  <c r="AF4393" i="14"/>
  <c r="AF5604" i="14"/>
  <c r="AF1059" i="14"/>
  <c r="AF3522" i="14"/>
  <c r="AF2327" i="14"/>
  <c r="AF1786" i="14"/>
  <c r="AF4251" i="14"/>
  <c r="AF4862" i="14"/>
  <c r="AF393" i="14"/>
  <c r="AF2742" i="14"/>
  <c r="AF5408" i="14"/>
  <c r="AF933" i="14" l="1"/>
  <c r="AF3163" i="14"/>
  <c r="AF4081" i="14"/>
  <c r="AF5493" i="14"/>
  <c r="AF1891" i="14"/>
  <c r="AF3503" i="14"/>
  <c r="AF4565" i="14"/>
  <c r="AF5682" i="14"/>
  <c r="AF878" i="14"/>
  <c r="AF3946" i="14"/>
  <c r="AF2543" i="14"/>
  <c r="AF5010" i="14"/>
  <c r="AF2914" i="14"/>
  <c r="AF5046" i="14"/>
  <c r="AF613" i="14"/>
  <c r="AF3821" i="14"/>
  <c r="AF1105" i="14" l="1"/>
  <c r="AF2844" i="14"/>
  <c r="AF4098" i="14"/>
  <c r="AF4752" i="14"/>
  <c r="AF89" i="14"/>
  <c r="AF1919" i="14"/>
  <c r="AF3146" i="14"/>
  <c r="AF4206" i="14"/>
  <c r="AF5446" i="14"/>
  <c r="AF259" i="14"/>
  <c r="AF3430" i="14"/>
  <c r="AF2662" i="14"/>
  <c r="AF4635" i="14"/>
  <c r="AF2094" i="14"/>
  <c r="AF3225" i="14"/>
  <c r="AF4582" i="14"/>
  <c r="AF103" i="14"/>
  <c r="AF322" i="14" l="1"/>
  <c r="AF690" i="14"/>
  <c r="AF1161" i="14"/>
  <c r="AF1689" i="14"/>
  <c r="AF2743" i="14"/>
  <c r="AF3283" i="14"/>
  <c r="AF3983" i="14"/>
  <c r="AF460" i="14"/>
  <c r="AF811" i="14"/>
  <c r="AF1419" i="14"/>
  <c r="AF1873" i="14"/>
  <c r="AF2880" i="14"/>
  <c r="AF3366" i="14"/>
  <c r="AF4380" i="14"/>
  <c r="AF77" i="14"/>
  <c r="AF1079" i="14"/>
  <c r="AF2207" i="14"/>
  <c r="AF3416" i="14"/>
  <c r="AF560" i="14"/>
  <c r="AF1641" i="14"/>
  <c r="AF3253" i="14"/>
  <c r="AF541" i="14"/>
  <c r="AF3030" i="14"/>
  <c r="AF5066" i="14"/>
  <c r="AF17" i="14"/>
  <c r="AF979" i="14"/>
  <c r="AF3396" i="14"/>
  <c r="AF1464" i="14"/>
  <c r="AF2017" i="14"/>
  <c r="AF512" i="14" l="1"/>
  <c r="AF1517" i="14"/>
  <c r="AF1968" i="14"/>
  <c r="AF2520" i="14"/>
  <c r="AF2959" i="14"/>
  <c r="AF3102" i="14"/>
  <c r="AF3730" i="14"/>
  <c r="AF4178" i="14"/>
  <c r="AF4615" i="14"/>
  <c r="AF5196" i="14"/>
  <c r="AF5731" i="14"/>
  <c r="AF630" i="14"/>
  <c r="AF1533" i="14"/>
  <c r="AF2360" i="14"/>
  <c r="AF2577" i="14"/>
  <c r="AF2984" i="14"/>
  <c r="AF3542" i="14"/>
  <c r="AF3963" i="14"/>
  <c r="AF4270" i="14"/>
  <c r="AF4910" i="14"/>
  <c r="AF5224" i="14"/>
  <c r="AF1283" i="14"/>
  <c r="AF2455" i="14"/>
  <c r="AF3086" i="14"/>
  <c r="AF4049" i="14"/>
  <c r="AF5047" i="14"/>
  <c r="AF118" i="14"/>
  <c r="AF1825" i="14"/>
  <c r="AF2780" i="14"/>
  <c r="AF3680" i="14"/>
  <c r="AF4527" i="14"/>
  <c r="AF5371" i="14"/>
  <c r="AF1585" i="14"/>
  <c r="AF3644" i="14"/>
  <c r="AF5356" i="14"/>
  <c r="AF4426" i="14"/>
  <c r="AF1211" i="14"/>
  <c r="AF4928" i="14"/>
  <c r="AF2416" i="14"/>
  <c r="AF4028" i="14"/>
  <c r="AF2647" i="14"/>
  <c r="AF3014" i="14"/>
  <c r="AF230" i="14" l="1"/>
  <c r="AF527" i="14"/>
  <c r="AF946" i="14"/>
  <c r="AF1431" i="14"/>
  <c r="AF1657" i="14"/>
  <c r="AF1999" i="14"/>
  <c r="AF2342" i="14"/>
  <c r="AF2629" i="14"/>
  <c r="AF2960" i="14"/>
  <c r="AF3239" i="14"/>
  <c r="AF3769" i="14"/>
  <c r="AF4783" i="14"/>
  <c r="AF5081" i="14"/>
  <c r="AF5509" i="14"/>
  <c r="AF156" i="14"/>
  <c r="AF359" i="14"/>
  <c r="AF737" i="14"/>
  <c r="AF1060" i="14"/>
  <c r="AF1444" i="14"/>
  <c r="AF1718" i="14"/>
  <c r="AF2137" i="14"/>
  <c r="AF2400" i="14"/>
  <c r="AF2832" i="14"/>
  <c r="AF3147" i="14"/>
  <c r="AF3284" i="14"/>
  <c r="AF4349" i="14"/>
  <c r="AF4793" i="14"/>
  <c r="AF5095" i="14"/>
  <c r="AF5523" i="14"/>
  <c r="AF195" i="14"/>
  <c r="AF934" i="14"/>
  <c r="AF1477" i="14"/>
  <c r="AF2328" i="14"/>
  <c r="AF2899" i="14"/>
  <c r="AF3560" i="14"/>
  <c r="AF4977" i="14"/>
  <c r="AF480" i="14"/>
  <c r="AF1390" i="14"/>
  <c r="AF1948" i="14"/>
  <c r="AF2559" i="14"/>
  <c r="AF3177" i="14"/>
  <c r="AF4583" i="14"/>
  <c r="AF5318" i="14"/>
  <c r="AF1251" i="14"/>
  <c r="AF2433" i="14"/>
  <c r="AF4484" i="14"/>
  <c r="AF1768" i="14"/>
  <c r="AF5239" i="14"/>
  <c r="AF2313" i="14"/>
  <c r="AF5540" i="14"/>
  <c r="AF174" i="14"/>
  <c r="AF1465" i="14"/>
  <c r="AF2845" i="14"/>
  <c r="AF4961" i="14"/>
  <c r="AF376" i="14"/>
  <c r="AF3164" i="14"/>
  <c r="AF861" i="14"/>
  <c r="AF3334" i="14"/>
  <c r="AF342" i="14" l="1"/>
  <c r="AF707" i="14"/>
  <c r="AF1043" i="14"/>
  <c r="AF1548" i="14"/>
  <c r="AF2261" i="14"/>
  <c r="AF3469" i="14"/>
  <c r="AF3803" i="14"/>
  <c r="AF5620" i="14"/>
  <c r="AF360" i="14"/>
  <c r="AF724" i="14"/>
  <c r="AF1316" i="14"/>
  <c r="AF1566" i="14"/>
  <c r="AF2503" i="14"/>
  <c r="AF3484" i="14"/>
  <c r="AF3878" i="14"/>
  <c r="AF323" i="14"/>
  <c r="AF845" i="14"/>
  <c r="AF2037" i="14"/>
  <c r="AF3692" i="14"/>
  <c r="AF542" i="14"/>
  <c r="AF1371" i="14"/>
  <c r="AF2961" i="14"/>
  <c r="AF4456" i="14"/>
  <c r="AF481" i="14"/>
  <c r="AF2846" i="14"/>
  <c r="AF4115" i="14"/>
  <c r="AF828" i="14"/>
  <c r="AF3660" i="14"/>
  <c r="AF1351" i="14"/>
  <c r="AF1800" i="14"/>
  <c r="AF216" i="14" l="1"/>
  <c r="AF408" i="14"/>
  <c r="AF708" i="14"/>
  <c r="AF846" i="14"/>
  <c r="AF1094" i="14"/>
  <c r="AF1352" i="14"/>
  <c r="AF1603" i="14"/>
  <c r="AF1719" i="14"/>
  <c r="AF1858" i="14"/>
  <c r="AF2018" i="14"/>
  <c r="AF2280" i="14"/>
  <c r="AF2474" i="14"/>
  <c r="AF2762" i="14"/>
  <c r="AF3118" i="14"/>
  <c r="AF3351" i="14"/>
  <c r="AF3561" i="14"/>
  <c r="AF3746" i="14"/>
  <c r="AF3843" i="14"/>
  <c r="AF3964" i="14"/>
  <c r="AF4332" i="14"/>
  <c r="AF4500" i="14"/>
  <c r="AF4675" i="14"/>
  <c r="AF4784" i="14"/>
  <c r="AF5011" i="14"/>
  <c r="AF5240" i="14"/>
  <c r="AF5391" i="14"/>
  <c r="AF5524" i="14"/>
  <c r="AF157" i="14"/>
  <c r="AF231" i="14"/>
  <c r="AF429" i="14"/>
  <c r="AF738" i="14"/>
  <c r="AF980" i="14"/>
  <c r="AF1125" i="14"/>
  <c r="AF1445" i="14"/>
  <c r="AF1623" i="14"/>
  <c r="AF1739" i="14"/>
  <c r="AF1907" i="14"/>
  <c r="AF2052" i="14"/>
  <c r="AF2297" i="14"/>
  <c r="AF2544" i="14"/>
  <c r="AF2863" i="14"/>
  <c r="AF3135" i="14"/>
  <c r="AF3431" i="14"/>
  <c r="AF3577" i="14"/>
  <c r="AF3770" i="14"/>
  <c r="AF3896" i="14"/>
  <c r="AF4147" i="14"/>
  <c r="AF4409" i="14"/>
  <c r="AF4528" i="14"/>
  <c r="AF4692" i="14"/>
  <c r="AF4794" i="14"/>
  <c r="AF5096" i="14"/>
  <c r="AF5273" i="14"/>
  <c r="AF5427" i="14"/>
  <c r="AF5541" i="14"/>
  <c r="AF196" i="14"/>
  <c r="AF646" i="14"/>
  <c r="AF1044" i="14"/>
  <c r="AF1499" i="14"/>
  <c r="AF1801" i="14"/>
  <c r="AF2138" i="14"/>
  <c r="AF2704" i="14"/>
  <c r="AF3335" i="14"/>
  <c r="AF3710" i="14"/>
  <c r="AF3947" i="14"/>
  <c r="AF4485" i="14"/>
  <c r="AF4770" i="14"/>
  <c r="AF5225" i="14"/>
  <c r="AF5510" i="14"/>
  <c r="AF361" i="14"/>
  <c r="AF829" i="14"/>
  <c r="AF1268" i="14"/>
  <c r="AF1707" i="14"/>
  <c r="AF1985" i="14"/>
  <c r="AF2456" i="14"/>
  <c r="AF3051" i="14"/>
  <c r="AF3523" i="14"/>
  <c r="AF3822" i="14"/>
  <c r="AF4218" i="14"/>
  <c r="AF4656" i="14"/>
  <c r="AF4994" i="14"/>
  <c r="AF5319" i="14"/>
  <c r="AF291" i="14"/>
  <c r="AF1230" i="14"/>
  <c r="AF1949" i="14"/>
  <c r="AF2944" i="14"/>
  <c r="AF3804" i="14"/>
  <c r="AF4584" i="14"/>
  <c r="AF5287" i="14"/>
  <c r="AF1671" i="14"/>
  <c r="AF3453" i="14"/>
  <c r="AF4962" i="14"/>
  <c r="AF175" i="14"/>
  <c r="AF1756" i="14"/>
  <c r="AF3693" i="14"/>
  <c r="AF5165" i="14"/>
  <c r="AF579" i="14"/>
  <c r="AF1478" i="14"/>
  <c r="AF2073" i="14"/>
  <c r="AF3211" i="14"/>
  <c r="AF3931" i="14"/>
  <c r="AF4753" i="14"/>
  <c r="AF5447" i="14"/>
  <c r="AF757" i="14"/>
  <c r="AF2417" i="14"/>
  <c r="AF4179" i="14"/>
  <c r="AF5558" i="14"/>
  <c r="AF998" i="14"/>
  <c r="AF2578" i="14"/>
  <c r="AF4427" i="14"/>
  <c r="AF528" i="14" l="1"/>
  <c r="AF1549" i="14"/>
  <c r="AF2053" i="14"/>
  <c r="AF2663" i="14"/>
  <c r="AF3319" i="14"/>
  <c r="AF5574" i="14"/>
  <c r="AF790" i="14"/>
  <c r="AF1859" i="14"/>
  <c r="AF2112" i="14"/>
  <c r="AF2833" i="14"/>
  <c r="AF3504" i="14"/>
  <c r="AF862" i="14"/>
  <c r="AF2545" i="14"/>
  <c r="AF5372" i="14"/>
  <c r="AF119" i="14"/>
  <c r="AF1986" i="14"/>
  <c r="AF3285" i="14"/>
  <c r="AF1892" i="14"/>
  <c r="AF3070" i="14"/>
  <c r="AF4316" i="14"/>
  <c r="AF2126" i="14"/>
  <c r="AF847" i="14"/>
  <c r="AF1106" i="14" l="1"/>
  <c r="AF1769" i="14"/>
  <c r="AF4394" i="14"/>
  <c r="AF56" i="14"/>
  <c r="AF1317" i="14"/>
  <c r="AF2054" i="14"/>
  <c r="AF5621" i="14"/>
  <c r="AF1708" i="14"/>
  <c r="AF580" i="14"/>
  <c r="AF3320" i="14"/>
  <c r="AF461" i="14"/>
  <c r="AF1550" i="14"/>
  <c r="AF3268" i="14"/>
  <c r="AF430" i="14" l="1"/>
  <c r="AF3694" i="14"/>
  <c r="AF581" i="14"/>
  <c r="AF4529" i="14"/>
  <c r="AF377" i="14"/>
  <c r="AF5448" i="14"/>
  <c r="AF3226" i="14"/>
  <c r="AF3269" i="14"/>
  <c r="AF133" i="14"/>
  <c r="AF5338" i="14"/>
  <c r="AF35" i="14" l="1"/>
  <c r="AF197" i="14"/>
  <c r="AF614" i="14"/>
  <c r="AF947" i="14"/>
  <c r="AF1518" i="14"/>
  <c r="AF2598" i="14"/>
  <c r="AF2881" i="14"/>
  <c r="AF3148" i="14"/>
  <c r="AF4754" i="14"/>
  <c r="AF57" i="14"/>
  <c r="AF292" i="14"/>
  <c r="AF739" i="14"/>
  <c r="AF981" i="14"/>
  <c r="AF2228" i="14"/>
  <c r="AF2664" i="14"/>
  <c r="AF3052" i="14"/>
  <c r="AF3192" i="14"/>
  <c r="AF462" i="14"/>
  <c r="AF1479" i="14"/>
  <c r="AF2834" i="14"/>
  <c r="AF4566" i="14"/>
  <c r="AF104" i="14"/>
  <c r="AF812" i="14"/>
  <c r="AF2314" i="14"/>
  <c r="AF3071" i="14"/>
  <c r="AF134" i="14"/>
  <c r="AF879" i="14"/>
  <c r="AF2579" i="14"/>
  <c r="AF3087" i="14"/>
  <c r="AF431" i="14"/>
  <c r="AF1231" i="14"/>
  <c r="AF2725" i="14"/>
  <c r="AF3303" i="14"/>
  <c r="AF90" i="14" l="1"/>
  <c r="AF343" i="14"/>
  <c r="AF880" i="14"/>
  <c r="AF1016" i="14"/>
  <c r="AF1232" i="14"/>
  <c r="AF1480" i="14"/>
  <c r="AF1826" i="14"/>
  <c r="AF2074" i="14"/>
  <c r="AF2298" i="14"/>
  <c r="AF2665" i="14"/>
  <c r="AF2929" i="14"/>
  <c r="AF3578" i="14"/>
  <c r="AF4148" i="14"/>
  <c r="AF4948" i="14"/>
  <c r="AF5274" i="14"/>
  <c r="AF36" i="14"/>
  <c r="AF176" i="14"/>
  <c r="AF561" i="14"/>
  <c r="AF898" i="14"/>
  <c r="AF1031" i="14"/>
  <c r="AF1252" i="14"/>
  <c r="AF1500" i="14"/>
  <c r="AF1893" i="14"/>
  <c r="AF2095" i="14"/>
  <c r="AF2434" i="14"/>
  <c r="AF2726" i="14"/>
  <c r="AF3149" i="14"/>
  <c r="AF3760" i="14"/>
  <c r="AF4567" i="14"/>
  <c r="AF4978" i="14"/>
  <c r="AF293" i="14"/>
  <c r="AF982" i="14"/>
  <c r="AF1334" i="14"/>
  <c r="AF2019" i="14"/>
  <c r="AF2580" i="14"/>
  <c r="AF3524" i="14"/>
  <c r="AF4810" i="14"/>
  <c r="AF58" i="14"/>
  <c r="AF595" i="14"/>
  <c r="AF1107" i="14"/>
  <c r="AF1519" i="14"/>
  <c r="AF2139" i="14"/>
  <c r="AF2797" i="14"/>
  <c r="AF78" i="14"/>
  <c r="AF770" i="14"/>
  <c r="AF1212" i="14"/>
  <c r="AF1770" i="14"/>
  <c r="AF2208" i="14"/>
  <c r="AF2835" i="14"/>
  <c r="AF4029" i="14"/>
  <c r="AF5134" i="14"/>
  <c r="AF248" i="14"/>
  <c r="AF935" i="14"/>
  <c r="AF1318" i="14"/>
  <c r="AF1969" i="14"/>
  <c r="AF2457" i="14"/>
  <c r="AF3336" i="14"/>
  <c r="AF4693" i="14"/>
  <c r="AF3823" i="14"/>
  <c r="AF5048" i="14"/>
  <c r="AF217" i="14" l="1"/>
  <c r="AF691" i="14"/>
  <c r="AF1061" i="14"/>
  <c r="AF1253" i="14"/>
  <c r="AF1624" i="14"/>
  <c r="AF1894" i="14"/>
  <c r="AF2688" i="14"/>
  <c r="AF2930" i="14"/>
  <c r="AF3681" i="14"/>
  <c r="AF4099" i="14"/>
  <c r="AF4979" i="14"/>
  <c r="AF59" i="14"/>
  <c r="AF294" i="14"/>
  <c r="AF791" i="14"/>
  <c r="AF1080" i="14"/>
  <c r="AF1335" i="14"/>
  <c r="AF1642" i="14"/>
  <c r="AF2020" i="14"/>
  <c r="AF2763" i="14"/>
  <c r="AF3212" i="14"/>
  <c r="AF3771" i="14"/>
  <c r="AF4252" i="14"/>
  <c r="AF177" i="14"/>
  <c r="AF1032" i="14"/>
  <c r="AF1604" i="14"/>
  <c r="AF2435" i="14"/>
  <c r="AF3626" i="14"/>
  <c r="AF4811" i="14"/>
  <c r="AF409" i="14"/>
  <c r="AF1213" i="14"/>
  <c r="AF1827" i="14"/>
  <c r="AF2798" i="14"/>
  <c r="AF3932" i="14"/>
  <c r="AF105" i="14"/>
  <c r="AF899" i="14"/>
  <c r="AF1420" i="14"/>
  <c r="AF2096" i="14"/>
  <c r="AF1108" i="14"/>
  <c r="AF3824" i="14"/>
  <c r="AF2781" i="14"/>
  <c r="AF3432" i="14"/>
  <c r="AF1771" i="14"/>
  <c r="AF4333" i="14"/>
  <c r="AF344" i="14"/>
  <c r="AF5683" i="14" l="1"/>
  <c r="AF120" i="14"/>
  <c r="AF4317" i="14"/>
  <c r="AF1802" i="14"/>
  <c r="AD1567" i="14" l="1"/>
  <c r="AG1567" i="14"/>
  <c r="AG2121" i="14"/>
  <c r="AD2121" i="14"/>
  <c r="AD4533" i="14"/>
  <c r="AG4533" i="14"/>
  <c r="AG327" i="14"/>
  <c r="AD327" i="14"/>
  <c r="AG4568" i="14"/>
  <c r="AD4568" i="14"/>
  <c r="AD4072" i="14"/>
  <c r="AG4072" i="14"/>
  <c r="AG1703" i="14"/>
  <c r="AD1703" i="14"/>
  <c r="AG5095" i="14"/>
  <c r="AD5095" i="14"/>
  <c r="AD2479" i="14"/>
  <c r="AG2479" i="14"/>
  <c r="AD4517" i="14"/>
  <c r="AG4517" i="14"/>
  <c r="AD4845" i="14"/>
  <c r="AG4845" i="14"/>
  <c r="AG1802" i="14"/>
  <c r="AD1802" i="14"/>
  <c r="AG5149" i="14"/>
  <c r="AD5149" i="14"/>
  <c r="AD1565" i="14"/>
  <c r="AG1565" i="14"/>
  <c r="AG3330" i="14"/>
  <c r="AD3330" i="14"/>
  <c r="AG4936" i="14"/>
  <c r="AD4936" i="14"/>
  <c r="AD5253" i="14"/>
  <c r="AG5253" i="14"/>
  <c r="AG3470" i="14"/>
  <c r="AD3470" i="14"/>
  <c r="AD1965" i="14"/>
  <c r="AG1965" i="14"/>
  <c r="AG210" i="14"/>
  <c r="AD210" i="14"/>
  <c r="AG4292" i="14"/>
  <c r="AD4292" i="14"/>
  <c r="AD2975" i="14"/>
  <c r="AG2975" i="14"/>
  <c r="AD3599" i="14"/>
  <c r="AG3599" i="14"/>
  <c r="AD870" i="14"/>
  <c r="AG870" i="14"/>
  <c r="AD2286" i="14"/>
  <c r="AG2286" i="14"/>
  <c r="AD590" i="14"/>
  <c r="AG590" i="14"/>
  <c r="AI4465" i="14"/>
  <c r="AG1547" i="14"/>
  <c r="AD1547" i="14"/>
  <c r="AG3769" i="14"/>
  <c r="AD3769" i="14"/>
  <c r="AG4006" i="14"/>
  <c r="AD4006" i="14"/>
  <c r="AD3916" i="14"/>
  <c r="AG3916" i="14"/>
  <c r="AI512" i="14"/>
  <c r="AD2029" i="14"/>
  <c r="AG2029" i="14"/>
  <c r="AD5678" i="14"/>
  <c r="AG5678" i="14"/>
  <c r="AD3795" i="14"/>
  <c r="AG3795" i="14"/>
  <c r="AG913" i="14"/>
  <c r="AD913" i="14"/>
  <c r="AG1208" i="14"/>
  <c r="AD1208" i="14"/>
  <c r="AI1378" i="14"/>
  <c r="AG53" i="14"/>
  <c r="AD53" i="14"/>
  <c r="AD1202" i="14"/>
  <c r="AG1202" i="14"/>
  <c r="AD2162" i="14"/>
  <c r="AG2162" i="14"/>
  <c r="AG3494" i="14"/>
  <c r="AD3494" i="14"/>
  <c r="AD125" i="14"/>
  <c r="AG125" i="14"/>
  <c r="AD4271" i="14"/>
  <c r="AG4271" i="14"/>
  <c r="AG2027" i="14"/>
  <c r="AD2027" i="14"/>
  <c r="AD1152" i="14"/>
  <c r="AG1152" i="14"/>
  <c r="AD1394" i="14"/>
  <c r="AG1394" i="14"/>
  <c r="AD2188" i="14"/>
  <c r="AG2188" i="14"/>
  <c r="AG2061" i="14"/>
  <c r="AD2061" i="14"/>
  <c r="AD3858" i="14"/>
  <c r="AG3858" i="14"/>
  <c r="AG3539" i="14"/>
  <c r="AD3539" i="14"/>
  <c r="AD2318" i="14"/>
  <c r="AG2318" i="14"/>
  <c r="AG195" i="14"/>
  <c r="AD195" i="14"/>
  <c r="AI5151" i="14"/>
  <c r="AG901" i="14"/>
  <c r="AD901" i="14"/>
  <c r="AD4001" i="14"/>
  <c r="AG4001" i="14"/>
  <c r="AI3757" i="14"/>
  <c r="AG4880" i="14"/>
  <c r="AD4880" i="14"/>
  <c r="AG400" i="14"/>
  <c r="AD400" i="14"/>
  <c r="AI2975" i="14"/>
  <c r="AC2975" i="14"/>
  <c r="AG1536" i="14"/>
  <c r="AD1536" i="14"/>
  <c r="AI2036" i="14"/>
  <c r="AG2416" i="14"/>
  <c r="AD2416" i="14"/>
  <c r="AG159" i="14"/>
  <c r="AD159" i="14"/>
  <c r="AG2088" i="14"/>
  <c r="AD2088" i="14"/>
  <c r="AG1279" i="14"/>
  <c r="AD1279" i="14"/>
  <c r="AI3382" i="14"/>
  <c r="AD2197" i="14"/>
  <c r="AG2197" i="14"/>
  <c r="AG3710" i="14"/>
  <c r="AD3710" i="14"/>
  <c r="AG4575" i="14"/>
  <c r="AD4575" i="14"/>
  <c r="AG146" i="14"/>
  <c r="AD146" i="14"/>
  <c r="AG1999" i="14"/>
  <c r="AD1999" i="14"/>
  <c r="AD1403" i="14"/>
  <c r="AG1403" i="14"/>
  <c r="AI3111" i="14"/>
  <c r="AG4465" i="14"/>
  <c r="AC4465" i="14"/>
  <c r="AD4465" i="14"/>
  <c r="AD2036" i="14"/>
  <c r="AB2036" i="14"/>
  <c r="AC2036" i="14"/>
  <c r="AG2036" i="14"/>
  <c r="AI5447" i="14"/>
  <c r="AD1553" i="14"/>
  <c r="AG1553" i="14"/>
  <c r="AG3228" i="14"/>
  <c r="AD3228" i="14"/>
  <c r="AG2092" i="14"/>
  <c r="AD2092" i="14"/>
  <c r="AD5341" i="14"/>
  <c r="AG5341" i="14"/>
  <c r="AG1422" i="14"/>
  <c r="AD1422" i="14"/>
  <c r="AG4037" i="14"/>
  <c r="AD4037" i="14"/>
  <c r="AG3972" i="14"/>
  <c r="AD3972" i="14"/>
  <c r="AG4482" i="14"/>
  <c r="AD4482" i="14"/>
  <c r="AG262" i="14"/>
  <c r="AD262" i="14"/>
  <c r="AG884" i="14"/>
  <c r="AD884" i="14"/>
  <c r="AD2733" i="14"/>
  <c r="AG2733" i="14"/>
  <c r="AG5348" i="14"/>
  <c r="AD5348" i="14"/>
  <c r="AG862" i="14"/>
  <c r="AD862" i="14"/>
  <c r="AG247" i="14"/>
  <c r="AD247" i="14"/>
  <c r="AD296" i="14"/>
  <c r="AG296" i="14"/>
  <c r="AD392" i="14"/>
  <c r="AG392" i="14"/>
  <c r="AD1423" i="14"/>
  <c r="AG1423" i="14"/>
  <c r="AG243" i="14"/>
  <c r="AD243" i="14"/>
  <c r="AD1034" i="14"/>
  <c r="AG1034" i="14"/>
  <c r="AD403" i="14"/>
  <c r="AG403" i="14"/>
  <c r="AI2315" i="14"/>
  <c r="AD2513" i="14"/>
  <c r="AG2513" i="14"/>
  <c r="AD1825" i="14"/>
  <c r="AG1825" i="14"/>
  <c r="AG1351" i="14"/>
  <c r="AD1351" i="14"/>
  <c r="AD4888" i="14"/>
  <c r="AG4888" i="14"/>
  <c r="AD4890" i="14"/>
  <c r="AG4890" i="14"/>
  <c r="AD342" i="14"/>
  <c r="AG342" i="14"/>
  <c r="AI4098" i="14"/>
  <c r="AG4974" i="14"/>
  <c r="AD4974" i="14"/>
  <c r="AD5128" i="14"/>
  <c r="AG5128" i="14"/>
  <c r="AD684" i="14"/>
  <c r="AG684" i="14"/>
  <c r="AD4696" i="14"/>
  <c r="AG4696" i="14"/>
  <c r="AI1897" i="14"/>
  <c r="AD5094" i="14"/>
  <c r="AG5094" i="14"/>
  <c r="AG3933" i="14"/>
  <c r="AD3933" i="14"/>
  <c r="AD5601" i="14"/>
  <c r="AG5601" i="14"/>
  <c r="AD5278" i="14"/>
  <c r="AG5278" i="14"/>
  <c r="AG5479" i="14"/>
  <c r="AD5479" i="14"/>
  <c r="AD4137" i="14"/>
  <c r="AG4137" i="14"/>
  <c r="AG5587" i="14"/>
  <c r="AD5587" i="14"/>
  <c r="AD1529" i="14"/>
  <c r="AG1529" i="14"/>
  <c r="AD4786" i="14"/>
  <c r="AG4786" i="14"/>
  <c r="AD5113" i="14"/>
  <c r="AG5113" i="14"/>
  <c r="AD5239" i="14"/>
  <c r="AG5239" i="14"/>
  <c r="AG772" i="14"/>
  <c r="AD772" i="14"/>
  <c r="AD3932" i="14"/>
  <c r="AG3932" i="14"/>
  <c r="AD4457" i="14"/>
  <c r="AG4457" i="14"/>
  <c r="AG1171" i="14"/>
  <c r="AD1171" i="14"/>
  <c r="AD95" i="14"/>
  <c r="AG95" i="14"/>
  <c r="AD2293" i="14"/>
  <c r="AG2293" i="14"/>
  <c r="AG3976" i="14"/>
  <c r="AD3976" i="14"/>
  <c r="AG275" i="14"/>
  <c r="AD275" i="14"/>
  <c r="AG1084" i="14"/>
  <c r="AD1084" i="14"/>
  <c r="AD3451" i="14"/>
  <c r="AG3451" i="14"/>
  <c r="AD5526" i="14"/>
  <c r="AG5526" i="14"/>
  <c r="AG4098" i="14"/>
  <c r="AC4098" i="14"/>
  <c r="AD4098" i="14"/>
  <c r="AG3524" i="14"/>
  <c r="AD3524" i="14"/>
  <c r="AD115" i="14"/>
  <c r="AG115" i="14"/>
  <c r="AG5445" i="14"/>
  <c r="AD5445" i="14"/>
  <c r="AD2517" i="14"/>
  <c r="AG2517" i="14"/>
  <c r="AG2145" i="14"/>
  <c r="AD2145" i="14"/>
  <c r="AC2517" i="14"/>
  <c r="AI2517" i="14"/>
  <c r="AI5532" i="14"/>
  <c r="AI407" i="14"/>
  <c r="AG2244" i="14"/>
  <c r="AD2244" i="14"/>
  <c r="AG2167" i="14"/>
  <c r="AD2167" i="14"/>
  <c r="AG2620" i="14"/>
  <c r="AD2620" i="14"/>
  <c r="AG1417" i="14"/>
  <c r="AD1417" i="14"/>
  <c r="AD2071" i="14"/>
  <c r="AG2071" i="14"/>
  <c r="AG1212" i="14"/>
  <c r="AD1212" i="14"/>
  <c r="AG2637" i="14"/>
  <c r="AD2637" i="14"/>
  <c r="AI1418" i="14"/>
  <c r="AI3095" i="14"/>
  <c r="AD3334" i="14"/>
  <c r="AG3334" i="14"/>
  <c r="AG2192" i="14"/>
  <c r="AD2192" i="14"/>
  <c r="AG993" i="14"/>
  <c r="AD993" i="14"/>
  <c r="AG4784" i="14"/>
  <c r="AD4784" i="14"/>
  <c r="AD3747" i="14"/>
  <c r="AG3747" i="14"/>
  <c r="AG1670" i="14"/>
  <c r="AD1670" i="14"/>
  <c r="AG2981" i="14"/>
  <c r="AD2981" i="14"/>
  <c r="AI5601" i="14"/>
  <c r="AC5601" i="14"/>
  <c r="AI3917" i="14"/>
  <c r="AI2412" i="14"/>
  <c r="AI1277" i="14"/>
  <c r="AD443" i="14"/>
  <c r="AG443" i="14"/>
  <c r="AD4238" i="14"/>
  <c r="AG4238" i="14"/>
  <c r="AD4723" i="14"/>
  <c r="AG4723" i="14"/>
  <c r="AG3703" i="14"/>
  <c r="AD3703" i="14"/>
  <c r="AD2172" i="14"/>
  <c r="AG2172" i="14"/>
  <c r="AG2623" i="14"/>
  <c r="AD2623" i="14"/>
  <c r="AG72" i="14"/>
  <c r="AD72" i="14"/>
  <c r="AD5241" i="14"/>
  <c r="AG5241" i="14"/>
  <c r="AG2938" i="14"/>
  <c r="AD2938" i="14"/>
  <c r="AD1707" i="14"/>
  <c r="AG1707" i="14"/>
  <c r="AG1457" i="14"/>
  <c r="AD1457" i="14"/>
  <c r="AD1704" i="14"/>
  <c r="AG1704" i="14"/>
  <c r="AI3573" i="14"/>
  <c r="AD2431" i="14"/>
  <c r="AG2431" i="14"/>
  <c r="AD4930" i="14"/>
  <c r="AG4930" i="14"/>
  <c r="AD5381" i="14"/>
  <c r="AG5381" i="14"/>
  <c r="AG1150" i="14"/>
  <c r="AD1150" i="14"/>
  <c r="AG4357" i="14"/>
  <c r="AD4357" i="14"/>
  <c r="AD4909" i="14"/>
  <c r="AG4909" i="14"/>
  <c r="AG5376" i="14"/>
  <c r="AD5376" i="14"/>
  <c r="AD281" i="14"/>
  <c r="AG281" i="14"/>
  <c r="AC4457" i="14"/>
  <c r="AI4457" i="14"/>
  <c r="AD4705" i="14"/>
  <c r="AG4705" i="14"/>
  <c r="AD2066" i="14"/>
  <c r="AG2066" i="14"/>
  <c r="AD4433" i="14"/>
  <c r="AG4433" i="14"/>
  <c r="AD2189" i="14"/>
  <c r="AG2189" i="14"/>
  <c r="AG2697" i="14"/>
  <c r="AD2697" i="14"/>
  <c r="AG3475" i="14"/>
  <c r="AD3475" i="14"/>
  <c r="AG2371" i="14"/>
  <c r="AD2371" i="14"/>
  <c r="AG1504" i="14"/>
  <c r="AD1504" i="14"/>
  <c r="AD480" i="14"/>
  <c r="AG480" i="14"/>
  <c r="AG2937" i="14"/>
  <c r="AD2937" i="14"/>
  <c r="AD4968" i="14"/>
  <c r="AG4968" i="14"/>
  <c r="AI5329" i="14"/>
  <c r="AD2929" i="14"/>
  <c r="AG2929" i="14"/>
  <c r="AD4703" i="14"/>
  <c r="AG4703" i="14"/>
  <c r="AG3775" i="14"/>
  <c r="AD3775" i="14"/>
  <c r="AD4258" i="14"/>
  <c r="AG4258" i="14"/>
  <c r="AG4885" i="14"/>
  <c r="AD4885" i="14"/>
  <c r="AI532" i="14"/>
  <c r="AI1514" i="14"/>
  <c r="AD3471" i="14"/>
  <c r="AG3471" i="14"/>
  <c r="AG2474" i="14"/>
  <c r="AD2474" i="14"/>
  <c r="AI5351" i="14"/>
  <c r="AD1883" i="14"/>
  <c r="AG1883" i="14"/>
  <c r="AD3713" i="14"/>
  <c r="AG3713" i="14"/>
  <c r="AG1517" i="14"/>
  <c r="AD1517" i="14"/>
  <c r="AD314" i="14"/>
  <c r="AG314" i="14"/>
  <c r="AG1714" i="14"/>
  <c r="AD1714" i="14"/>
  <c r="AD3326" i="14"/>
  <c r="AG3326" i="14"/>
  <c r="AG184" i="14"/>
  <c r="AD184" i="14"/>
  <c r="AD5423" i="14"/>
  <c r="AG5423" i="14"/>
  <c r="AC2192" i="14"/>
  <c r="AI2192" i="14"/>
  <c r="AG65" i="14"/>
  <c r="AD65" i="14"/>
  <c r="AD2043" i="14"/>
  <c r="AG2043" i="14"/>
  <c r="AD85" i="14"/>
  <c r="AG85" i="14"/>
  <c r="AI5348" i="14"/>
  <c r="AC5348" i="14"/>
  <c r="AI4071" i="14"/>
  <c r="AD3784" i="14"/>
  <c r="AG3784" i="14"/>
  <c r="AG1211" i="14"/>
  <c r="AD1211" i="14"/>
  <c r="AG86" i="14"/>
  <c r="AD86" i="14"/>
  <c r="AG2357" i="14"/>
  <c r="AD2357" i="14"/>
  <c r="AD4154" i="14"/>
  <c r="AG4154" i="14"/>
  <c r="AC1517" i="14"/>
  <c r="AI1517" i="14"/>
  <c r="AD5157" i="14"/>
  <c r="AG5157" i="14"/>
  <c r="AD4084" i="14"/>
  <c r="AG4084" i="14"/>
  <c r="AD4883" i="14"/>
  <c r="AG4883" i="14"/>
  <c r="AG352" i="14"/>
  <c r="AD352" i="14"/>
  <c r="AG3998" i="14"/>
  <c r="AD3998" i="14"/>
  <c r="AD4088" i="14"/>
  <c r="AG4088" i="14"/>
  <c r="AD2412" i="14"/>
  <c r="AC2412" i="14"/>
  <c r="AG2412" i="14"/>
  <c r="AD2433" i="14"/>
  <c r="AG2433" i="14"/>
  <c r="AD3236" i="14"/>
  <c r="AG3236" i="14"/>
  <c r="AG1960" i="14"/>
  <c r="AD1960" i="14"/>
  <c r="AD3855" i="14"/>
  <c r="AG3855" i="14"/>
  <c r="AG273" i="14"/>
  <c r="AD273" i="14"/>
  <c r="AG4199" i="14"/>
  <c r="AD4199" i="14"/>
  <c r="AG2330" i="14"/>
  <c r="AD2330" i="14"/>
  <c r="AG3512" i="14"/>
  <c r="AD3512" i="14"/>
  <c r="AI2290" i="14"/>
  <c r="AI4204" i="14"/>
  <c r="AI893" i="14"/>
  <c r="AD4325" i="14"/>
  <c r="AG4325" i="14"/>
  <c r="AI1154" i="14"/>
  <c r="AI4529" i="14"/>
  <c r="AI3463" i="14"/>
  <c r="AI3498" i="14"/>
  <c r="AD466" i="14"/>
  <c r="AG466" i="14"/>
  <c r="AG4500" i="14"/>
  <c r="AD4500" i="14"/>
  <c r="AI3179" i="14"/>
  <c r="AC3471" i="14"/>
  <c r="AI3471" i="14"/>
  <c r="AI2699" i="14"/>
  <c r="AI4135" i="14"/>
  <c r="AG5290" i="14"/>
  <c r="AD5290" i="14"/>
  <c r="AD1199" i="14"/>
  <c r="AG1199" i="14"/>
  <c r="AI2406" i="14"/>
  <c r="AD154" i="14"/>
  <c r="AG154" i="14"/>
  <c r="AI991" i="14"/>
  <c r="AG252" i="14"/>
  <c r="AD252" i="14"/>
  <c r="AG4195" i="14"/>
  <c r="AD4195" i="14"/>
  <c r="AG3099" i="14"/>
  <c r="AD3099" i="14"/>
  <c r="AC2433" i="14"/>
  <c r="AI2433" i="14"/>
  <c r="AG2794" i="14"/>
  <c r="AD2794" i="14"/>
  <c r="AG5493" i="14"/>
  <c r="AD5493" i="14"/>
  <c r="AI2066" i="14"/>
  <c r="AC2066" i="14"/>
  <c r="AG1717" i="14"/>
  <c r="AD1717" i="14"/>
  <c r="AD2415" i="14"/>
  <c r="AG2415" i="14"/>
  <c r="AD2505" i="14"/>
  <c r="AG2505" i="14"/>
  <c r="AI3799" i="14"/>
  <c r="AI1597" i="14"/>
  <c r="AG2555" i="14"/>
  <c r="AD2555" i="14"/>
  <c r="AG1141" i="14"/>
  <c r="AD1141" i="14"/>
  <c r="AD4135" i="14"/>
  <c r="AC4135" i="14"/>
  <c r="AG4135" i="14"/>
  <c r="AG433" i="14"/>
  <c r="AD433" i="14"/>
  <c r="AD221" i="14"/>
  <c r="AG221" i="14"/>
  <c r="AG38" i="14"/>
  <c r="AD38" i="14"/>
  <c r="AD4870" i="14"/>
  <c r="AG4870" i="14"/>
  <c r="AC1423" i="14"/>
  <c r="AI1423" i="14"/>
  <c r="AD5092" i="14"/>
  <c r="AG5092" i="14"/>
  <c r="AI4723" i="14"/>
  <c r="AC4723" i="14"/>
  <c r="AI5279" i="14"/>
  <c r="AG2616" i="14"/>
  <c r="AD2616" i="14"/>
  <c r="AC2029" i="14"/>
  <c r="AB2029" i="14"/>
  <c r="AI2029" i="14"/>
  <c r="AD309" i="14"/>
  <c r="AG309" i="14"/>
  <c r="AG5093" i="14"/>
  <c r="AD5093" i="14"/>
  <c r="AG1161" i="14"/>
  <c r="AD1161" i="14"/>
  <c r="AD5383" i="14"/>
  <c r="AG5383" i="14"/>
  <c r="AI2464" i="14"/>
  <c r="AD5680" i="14"/>
  <c r="AG5680" i="14"/>
  <c r="AC400" i="14"/>
  <c r="AI400" i="14"/>
  <c r="AI4034" i="14"/>
  <c r="AG771" i="14"/>
  <c r="AD771" i="14"/>
  <c r="AI5493" i="14"/>
  <c r="AC5493" i="14"/>
  <c r="AG790" i="14"/>
  <c r="AD790" i="14"/>
  <c r="AI5679" i="14"/>
  <c r="AD4409" i="14"/>
  <c r="AG4409" i="14"/>
  <c r="AG507" i="14"/>
  <c r="AD507" i="14"/>
  <c r="AD4290" i="14"/>
  <c r="AG4290" i="14"/>
  <c r="AD944" i="14"/>
  <c r="AG944" i="14"/>
  <c r="AD4139" i="14"/>
  <c r="AG4139" i="14"/>
  <c r="AD368" i="14"/>
  <c r="AG368" i="14"/>
  <c r="AG3605" i="14"/>
  <c r="AD3605" i="14"/>
  <c r="AD476" i="14"/>
  <c r="AG476" i="14"/>
  <c r="AD665" i="14"/>
  <c r="AG665" i="14"/>
  <c r="AD2317" i="14"/>
  <c r="AG2317" i="14"/>
  <c r="AD5235" i="14"/>
  <c r="AG5235" i="14"/>
  <c r="AG5598" i="14"/>
  <c r="AD5598" i="14"/>
  <c r="AI3488" i="14"/>
  <c r="AC790" i="14"/>
  <c r="AI790" i="14"/>
  <c r="AG2239" i="14"/>
  <c r="AD2239" i="14"/>
  <c r="AD5250" i="14"/>
  <c r="AG5250" i="14"/>
  <c r="AI650" i="14"/>
  <c r="AI2708" i="14"/>
  <c r="AI2979" i="14"/>
  <c r="AI4842" i="14"/>
  <c r="AI2415" i="14"/>
  <c r="AC2415" i="14"/>
  <c r="AG1563" i="14"/>
  <c r="AD1563" i="14"/>
  <c r="AD3799" i="14"/>
  <c r="AC3799" i="14"/>
  <c r="AG3799" i="14"/>
  <c r="AG5378" i="14"/>
  <c r="AD5378" i="14"/>
  <c r="AI5587" i="14"/>
  <c r="AC5587" i="14"/>
  <c r="AD174" i="14"/>
  <c r="AG174" i="14"/>
  <c r="AG1597" i="14"/>
  <c r="AC1597" i="14"/>
  <c r="AD1597" i="14"/>
  <c r="AG244" i="14"/>
  <c r="AD244" i="14"/>
  <c r="AG879" i="14"/>
  <c r="AD879" i="14"/>
  <c r="AG1594" i="14"/>
  <c r="AD1594" i="14"/>
  <c r="AI5092" i="14"/>
  <c r="AC5092" i="14"/>
  <c r="AI3478" i="14"/>
  <c r="AG4129" i="14"/>
  <c r="AD4129" i="14"/>
  <c r="AD1154" i="14"/>
  <c r="AC1154" i="14"/>
  <c r="AG1154" i="14"/>
  <c r="AG5594" i="14"/>
  <c r="AD5594" i="14"/>
  <c r="AG1554" i="14"/>
  <c r="AD1554" i="14"/>
  <c r="AI2689" i="14"/>
  <c r="AI445" i="14"/>
  <c r="AG2691" i="14"/>
  <c r="AD2691" i="14"/>
  <c r="AG4414" i="14"/>
  <c r="AD4414" i="14"/>
  <c r="AI805" i="14"/>
  <c r="AI5116" i="14"/>
  <c r="AG3492" i="14"/>
  <c r="AD3492" i="14"/>
  <c r="AD906" i="14"/>
  <c r="AG906" i="14"/>
  <c r="AG4496" i="14"/>
  <c r="AD4496" i="14"/>
  <c r="AG4578" i="14"/>
  <c r="AD4578" i="14"/>
  <c r="AG4192" i="14"/>
  <c r="AD4192" i="14"/>
  <c r="AG4794" i="14"/>
  <c r="AD4794" i="14"/>
  <c r="AD1473" i="14"/>
  <c r="AG1473" i="14"/>
  <c r="AI4942" i="14"/>
  <c r="AG3777" i="14"/>
  <c r="AD3777" i="14"/>
  <c r="AG4360" i="14"/>
  <c r="AD4360" i="14"/>
  <c r="AD278" i="14"/>
  <c r="AG278" i="14"/>
  <c r="AI5591" i="14"/>
  <c r="AG2347" i="14"/>
  <c r="AD2347" i="14"/>
  <c r="AD2519" i="14"/>
  <c r="AG2519" i="14"/>
  <c r="AD4288" i="14"/>
  <c r="AG4288" i="14"/>
  <c r="AD5569" i="14"/>
  <c r="AG5569" i="14"/>
  <c r="AI4001" i="14"/>
  <c r="AC4001" i="14"/>
  <c r="AD2618" i="14"/>
  <c r="AG2618" i="14"/>
  <c r="AI4356" i="14"/>
  <c r="AI5378" i="14"/>
  <c r="AC5378" i="14"/>
  <c r="AC2618" i="14"/>
  <c r="AI2618" i="14"/>
  <c r="AG1509" i="14"/>
  <c r="AD1509" i="14"/>
  <c r="AI3769" i="14"/>
  <c r="AC3769" i="14"/>
  <c r="AD2472" i="14"/>
  <c r="AG2472" i="14"/>
  <c r="AD3562" i="14"/>
  <c r="AG3562" i="14"/>
  <c r="AG4733" i="14"/>
  <c r="AD4733" i="14"/>
  <c r="AG474" i="14"/>
  <c r="AD474" i="14"/>
  <c r="AI4936" i="14"/>
  <c r="AC4936" i="14"/>
  <c r="AI2919" i="14"/>
  <c r="AD5434" i="14"/>
  <c r="AG5434" i="14"/>
  <c r="AG4332" i="14"/>
  <c r="AD4332" i="14"/>
  <c r="AI5431" i="14"/>
  <c r="AG2325" i="14"/>
  <c r="AD2325" i="14"/>
  <c r="AD4399" i="14"/>
  <c r="AG4399" i="14"/>
  <c r="AG2464" i="14"/>
  <c r="AC2464" i="14"/>
  <c r="AD2464" i="14"/>
  <c r="AD4543" i="14"/>
  <c r="AG4543" i="14"/>
  <c r="AD2603" i="14"/>
  <c r="AG2603" i="14"/>
  <c r="AG160" i="14"/>
  <c r="AD160" i="14"/>
  <c r="AD3633" i="14"/>
  <c r="AG3633" i="14"/>
  <c r="AC2092" i="14"/>
  <c r="AI2092" i="14"/>
  <c r="AI1619" i="14"/>
  <c r="AG22" i="14"/>
  <c r="AD22" i="14"/>
  <c r="AD4264" i="14"/>
  <c r="AG4264" i="14"/>
  <c r="AD4194" i="14"/>
  <c r="AG4194" i="14"/>
  <c r="AG2242" i="14"/>
  <c r="AD2242" i="14"/>
  <c r="AI2416" i="14"/>
  <c r="AC2416" i="14"/>
  <c r="AI2462" i="14"/>
  <c r="AD4361" i="14"/>
  <c r="AG4361" i="14"/>
  <c r="AG4701" i="14"/>
  <c r="AD4701" i="14"/>
  <c r="AG2627" i="14"/>
  <c r="AD2627" i="14"/>
  <c r="AD242" i="14"/>
  <c r="AG242" i="14"/>
  <c r="AC1199" i="14"/>
  <c r="AI1199" i="14"/>
  <c r="AI786" i="14"/>
  <c r="AG1505" i="14"/>
  <c r="AD1505" i="14"/>
  <c r="AD4947" i="14"/>
  <c r="AG4947" i="14"/>
  <c r="AD3787" i="14"/>
  <c r="AG3787" i="14"/>
  <c r="AG4092" i="14"/>
  <c r="AD4092" i="14"/>
  <c r="AG3755" i="14"/>
  <c r="AD3755" i="14"/>
  <c r="AI2458" i="14"/>
  <c r="AI367" i="14"/>
  <c r="AI2236" i="14"/>
  <c r="AD3925" i="14"/>
  <c r="AG3925" i="14"/>
  <c r="AG4009" i="14"/>
  <c r="AD4009" i="14"/>
  <c r="AG4785" i="14"/>
  <c r="AD4785" i="14"/>
  <c r="AI596" i="14"/>
  <c r="AI879" i="14"/>
  <c r="AC879" i="14"/>
  <c r="AG2796" i="14"/>
  <c r="AD2796" i="14"/>
  <c r="AG1665" i="14"/>
  <c r="AD1665" i="14"/>
  <c r="AI1565" i="14"/>
  <c r="AC1565" i="14"/>
  <c r="AD5258" i="14"/>
  <c r="AG5258" i="14"/>
  <c r="AG1090" i="14"/>
  <c r="AD1090" i="14"/>
  <c r="AG3383" i="14"/>
  <c r="AD3383" i="14"/>
  <c r="AD381" i="14"/>
  <c r="AG381" i="14"/>
  <c r="AI5446" i="14"/>
  <c r="AD1282" i="14"/>
  <c r="AG1282" i="14"/>
  <c r="AG2359" i="14"/>
  <c r="AD2359" i="14"/>
  <c r="AI2509" i="14"/>
  <c r="AD5298" i="14"/>
  <c r="AG5298" i="14"/>
  <c r="AG10" i="14"/>
  <c r="AD10" i="14"/>
  <c r="AI5494" i="14"/>
  <c r="AG3765" i="14"/>
  <c r="AD3765" i="14"/>
  <c r="AD112" i="14"/>
  <c r="AG112" i="14"/>
  <c r="AC2317" i="14"/>
  <c r="AI2317" i="14"/>
  <c r="AI3524" i="14"/>
  <c r="AC3524" i="14"/>
  <c r="AD536" i="14"/>
  <c r="AG536" i="14"/>
  <c r="AI5088" i="14"/>
  <c r="AD2353" i="14"/>
  <c r="AG2353" i="14"/>
  <c r="AI847" i="14"/>
  <c r="AG4522" i="14"/>
  <c r="AD4522" i="14"/>
  <c r="AG2285" i="14"/>
  <c r="AD2285" i="14"/>
  <c r="AG2241" i="14"/>
  <c r="AD2241" i="14"/>
  <c r="AG193" i="14"/>
  <c r="AD193" i="14"/>
  <c r="AD114" i="14"/>
  <c r="AG114" i="14"/>
  <c r="AD4967" i="14"/>
  <c r="AG4967" i="14"/>
  <c r="AI1084" i="14"/>
  <c r="AC1084" i="14"/>
  <c r="AD3092" i="14"/>
  <c r="AG3092" i="14"/>
  <c r="AI4154" i="14"/>
  <c r="AC4154" i="14"/>
  <c r="AI1208" i="14"/>
  <c r="AC1208" i="14"/>
  <c r="AG313" i="14"/>
  <c r="AD313" i="14"/>
  <c r="AD98" i="14"/>
  <c r="AG98" i="14"/>
  <c r="AD3739" i="14"/>
  <c r="AG3739" i="14"/>
  <c r="AG2418" i="14"/>
  <c r="AD2418" i="14"/>
  <c r="AI3491" i="14"/>
  <c r="AI2429" i="14"/>
  <c r="AG3514" i="14"/>
  <c r="AD3514" i="14"/>
  <c r="AC466" i="14"/>
  <c r="AI466" i="14"/>
  <c r="AG4097" i="14"/>
  <c r="AD4097" i="14"/>
  <c r="AD52" i="14"/>
  <c r="AG52" i="14"/>
  <c r="AG5281" i="14"/>
  <c r="AD5281" i="14"/>
  <c r="AG5439" i="14"/>
  <c r="AD5439" i="14"/>
  <c r="AC3787" i="14"/>
  <c r="AI3787" i="14"/>
  <c r="AI5525" i="14"/>
  <c r="AC4288" i="14"/>
  <c r="AI4288" i="14"/>
  <c r="AI365" i="14"/>
  <c r="AD4082" i="14"/>
  <c r="AG4082" i="14"/>
  <c r="AD1502" i="14"/>
  <c r="AG1502" i="14"/>
  <c r="AD5117" i="14"/>
  <c r="AG5117" i="14"/>
  <c r="AG2708" i="14"/>
  <c r="AC2708" i="14"/>
  <c r="AD2708" i="14"/>
  <c r="AD225" i="14"/>
  <c r="AG225" i="14"/>
  <c r="AG4035" i="14"/>
  <c r="AD4035" i="14"/>
  <c r="AI4292" i="14"/>
  <c r="AC4292" i="14"/>
  <c r="AI3327" i="14"/>
  <c r="AG3488" i="14"/>
  <c r="AC3488" i="14"/>
  <c r="AD3488" i="14"/>
  <c r="AI776" i="14"/>
  <c r="AD2034" i="14"/>
  <c r="AG2034" i="14"/>
  <c r="AG6" i="14"/>
  <c r="AD6" i="14"/>
  <c r="AD5679" i="14"/>
  <c r="AC5679" i="14"/>
  <c r="AG5679" i="14"/>
  <c r="AG5329" i="14"/>
  <c r="AC5329" i="14"/>
  <c r="AD5329" i="14"/>
  <c r="AC2937" i="14"/>
  <c r="AI2937" i="14"/>
  <c r="AI4129" i="14"/>
  <c r="AC4129" i="14"/>
  <c r="AC5253" i="14"/>
  <c r="AI5253" i="14"/>
  <c r="AI3496" i="14"/>
  <c r="AG605" i="14"/>
  <c r="AD605" i="14"/>
  <c r="AG56" i="14"/>
  <c r="AD56" i="14"/>
  <c r="AG2067" i="14"/>
  <c r="AD2067" i="14"/>
  <c r="AI2548" i="14"/>
  <c r="AI4155" i="14"/>
  <c r="AG3020" i="14"/>
  <c r="AD3020" i="14"/>
  <c r="AG317" i="14"/>
  <c r="AD317" i="14"/>
  <c r="AG991" i="14"/>
  <c r="AC991" i="14"/>
  <c r="AD991" i="14"/>
  <c r="AC3925" i="14"/>
  <c r="AI3925" i="14"/>
  <c r="AD5588" i="14"/>
  <c r="AG5588" i="14"/>
  <c r="AI3953" i="14"/>
  <c r="AC3334" i="14"/>
  <c r="AI3334" i="14"/>
  <c r="AD2919" i="14"/>
  <c r="AC2919" i="14"/>
  <c r="AG2919" i="14"/>
  <c r="AI3180" i="14"/>
  <c r="AG2504" i="14"/>
  <c r="AD2504" i="14"/>
  <c r="AD1667" i="14"/>
  <c r="AG1667" i="14"/>
  <c r="AD2348" i="14"/>
  <c r="AG2348" i="14"/>
  <c r="AI2561" i="14"/>
  <c r="AG1538" i="14"/>
  <c r="AD1538" i="14"/>
  <c r="AI3835" i="14"/>
  <c r="AG2930" i="14"/>
  <c r="AD2930" i="14"/>
  <c r="AI1196" i="14"/>
  <c r="AG4469" i="14"/>
  <c r="AD4469" i="14"/>
  <c r="AD5297" i="14"/>
  <c r="AG5297" i="14"/>
  <c r="AC5680" i="14"/>
  <c r="AI5680" i="14"/>
  <c r="AD283" i="14"/>
  <c r="AG283" i="14"/>
  <c r="AD363" i="14"/>
  <c r="AG363" i="14"/>
  <c r="AG4819" i="14"/>
  <c r="AD4819" i="14"/>
  <c r="AD2366" i="14"/>
  <c r="AG2366" i="14"/>
  <c r="AI4888" i="14"/>
  <c r="AC4888" i="14"/>
  <c r="AG3024" i="14"/>
  <c r="AD3024" i="14"/>
  <c r="AG1967" i="14"/>
  <c r="AD1967" i="14"/>
  <c r="AG5327" i="14"/>
  <c r="AD5327" i="14"/>
  <c r="AD2507" i="14"/>
  <c r="AG2507" i="14"/>
  <c r="AG218" i="14"/>
  <c r="AD218" i="14"/>
  <c r="AC1714" i="14"/>
  <c r="AI1714" i="14"/>
  <c r="AG1414" i="14"/>
  <c r="AD1414" i="14"/>
  <c r="AG4159" i="14"/>
  <c r="AD4159" i="14"/>
  <c r="AG2548" i="14"/>
  <c r="AC2548" i="14"/>
  <c r="AD2548" i="14"/>
  <c r="AD2322" i="14"/>
  <c r="AG2322" i="14"/>
  <c r="AD5124" i="14"/>
  <c r="AG5124" i="14"/>
  <c r="AG2405" i="14"/>
  <c r="AD2405" i="14"/>
  <c r="AG1398" i="14"/>
  <c r="AD1398" i="14"/>
  <c r="AI3998" i="14"/>
  <c r="AC3998" i="14"/>
  <c r="AD2237" i="14"/>
  <c r="AG2237" i="14"/>
  <c r="AI3022" i="14"/>
  <c r="AG3953" i="14"/>
  <c r="AC3953" i="14"/>
  <c r="AD3953" i="14"/>
  <c r="AI940" i="14"/>
  <c r="AD4004" i="14"/>
  <c r="AG4004" i="14"/>
  <c r="AG5428" i="14"/>
  <c r="AD5428" i="14"/>
  <c r="AI5355" i="14"/>
  <c r="AD321" i="14"/>
  <c r="AG321" i="14"/>
  <c r="AI3157" i="14"/>
  <c r="AD5708" i="14"/>
  <c r="AG5708" i="14"/>
  <c r="AI3236" i="14"/>
  <c r="AC3236" i="14"/>
  <c r="AG3568" i="14"/>
  <c r="AD3568" i="14"/>
  <c r="AI2373" i="14"/>
  <c r="AG3227" i="14"/>
  <c r="AD3227" i="14"/>
  <c r="AI4722" i="14"/>
  <c r="AI3503" i="14"/>
  <c r="AD367" i="14"/>
  <c r="AC367" i="14"/>
  <c r="AG367" i="14"/>
  <c r="AG947" i="14"/>
  <c r="AD947" i="14"/>
  <c r="AD2323" i="14"/>
  <c r="AG2323" i="14"/>
  <c r="AD2974" i="14"/>
  <c r="AG2974" i="14"/>
  <c r="AI3785" i="14"/>
  <c r="AI1140" i="14"/>
  <c r="AG958" i="14"/>
  <c r="AD958" i="14"/>
  <c r="AD5541" i="14"/>
  <c r="AG5541" i="14"/>
  <c r="AD1953" i="14"/>
  <c r="AG1953" i="14"/>
  <c r="AD3100" i="14"/>
  <c r="AG3100" i="14"/>
  <c r="AI4947" i="14"/>
  <c r="AC4947" i="14"/>
  <c r="AG2939" i="14"/>
  <c r="AD2939" i="14"/>
  <c r="AD4389" i="14"/>
  <c r="AG4389" i="14"/>
  <c r="AC5113" i="14"/>
  <c r="AI5113" i="14"/>
  <c r="AG3174" i="14"/>
  <c r="AD3174" i="14"/>
  <c r="AG503" i="14"/>
  <c r="AD503" i="14"/>
  <c r="AI4440" i="14"/>
  <c r="AI3205" i="14"/>
  <c r="AI3932" i="14"/>
  <c r="AC3932" i="14"/>
  <c r="AI3099" i="14"/>
  <c r="AC3099" i="14"/>
  <c r="AD797" i="14"/>
  <c r="AG797" i="14"/>
  <c r="AI4837" i="14"/>
  <c r="AG4113" i="14"/>
  <c r="AD4113" i="14"/>
  <c r="AG3841" i="14"/>
  <c r="AD3841" i="14"/>
  <c r="AI2551" i="14"/>
  <c r="AI2539" i="14"/>
  <c r="AG2196" i="14"/>
  <c r="AD2196" i="14"/>
  <c r="AD306" i="14"/>
  <c r="AG306" i="14"/>
  <c r="AI2281" i="14"/>
  <c r="AD5433" i="14"/>
  <c r="AG5433" i="14"/>
  <c r="AD3583" i="14"/>
  <c r="AG3583" i="14"/>
  <c r="AG3115" i="14"/>
  <c r="AD3115" i="14"/>
  <c r="AI947" i="14"/>
  <c r="AC947" i="14"/>
  <c r="AG4977" i="14"/>
  <c r="AD4977" i="14"/>
  <c r="AD788" i="14"/>
  <c r="AG788" i="14"/>
  <c r="AI5255" i="14"/>
  <c r="AI2607" i="14"/>
  <c r="AI5527" i="14"/>
  <c r="AI2694" i="14"/>
  <c r="AI873" i="14"/>
  <c r="AD3851" i="14"/>
  <c r="AG3851" i="14"/>
  <c r="AG4350" i="14"/>
  <c r="AD4350" i="14"/>
  <c r="AD2095" i="14"/>
  <c r="AG2095" i="14"/>
  <c r="AG1503" i="14"/>
  <c r="AD1503" i="14"/>
  <c r="AG387" i="14"/>
  <c r="AD387" i="14"/>
  <c r="AI3708" i="14"/>
  <c r="AG4401" i="14"/>
  <c r="AD4401" i="14"/>
  <c r="AG657" i="14"/>
  <c r="AD657" i="14"/>
  <c r="AI2555" i="14"/>
  <c r="AC2555" i="14"/>
  <c r="AG2536" i="14"/>
  <c r="AD2536" i="14"/>
  <c r="AC2536" i="14"/>
  <c r="AI2536" i="14"/>
  <c r="AC210" i="14"/>
  <c r="AD4702" i="14"/>
  <c r="AG4702" i="14"/>
  <c r="AG4942" i="14"/>
  <c r="AC4942" i="14"/>
  <c r="AD4942" i="14"/>
  <c r="AG656" i="14"/>
  <c r="AD656" i="14"/>
  <c r="AD1097" i="14"/>
  <c r="AG1097" i="14"/>
  <c r="AI4113" i="14"/>
  <c r="AC4113" i="14"/>
  <c r="AD873" i="14"/>
  <c r="AC873" i="14"/>
  <c r="AG873" i="14"/>
  <c r="AG157" i="14"/>
  <c r="AD157" i="14"/>
  <c r="AG2236" i="14"/>
  <c r="AC2236" i="14"/>
  <c r="AD2236" i="14"/>
  <c r="AD2230" i="14"/>
  <c r="AG2230" i="14"/>
  <c r="AD1207" i="14"/>
  <c r="AG1207" i="14"/>
  <c r="AG786" i="14"/>
  <c r="AC786" i="14"/>
  <c r="AD786" i="14"/>
  <c r="AD5389" i="14"/>
  <c r="AG5389" i="14"/>
  <c r="AG4351" i="14"/>
  <c r="AD4351" i="14"/>
  <c r="AD1130" i="14"/>
  <c r="AG1130" i="14"/>
  <c r="AI5063" i="14"/>
  <c r="AI2714" i="14"/>
  <c r="AD209" i="14"/>
  <c r="AG209" i="14"/>
  <c r="AI3088" i="14"/>
  <c r="AG1968" i="14"/>
  <c r="AD1968" i="14"/>
  <c r="AI3973" i="14"/>
  <c r="AD893" i="14"/>
  <c r="AC893" i="14"/>
  <c r="AG893" i="14"/>
  <c r="AD39" i="14"/>
  <c r="AG39" i="14"/>
  <c r="AC1665" i="14"/>
  <c r="AI1665" i="14"/>
  <c r="AD3748" i="14"/>
  <c r="AG3748" i="14"/>
  <c r="AD3491" i="14"/>
  <c r="AC3491" i="14"/>
  <c r="AG3491" i="14"/>
  <c r="AD1416" i="14"/>
  <c r="AG1416" i="14"/>
  <c r="AC4967" i="14"/>
  <c r="AI4967" i="14"/>
  <c r="AD2403" i="14"/>
  <c r="AG2403" i="14"/>
  <c r="AD2" i="14"/>
  <c r="AG4825" i="14"/>
  <c r="AD4825" i="14"/>
  <c r="AG3022" i="14"/>
  <c r="AC3022" i="14"/>
  <c r="AD3022" i="14"/>
  <c r="AG3761" i="14"/>
  <c r="AD3761" i="14"/>
  <c r="AC4701" i="14"/>
  <c r="AI4701" i="14"/>
  <c r="AI5546" i="14"/>
  <c r="AC901" i="14"/>
  <c r="AI901" i="14"/>
  <c r="AI1081" i="14"/>
  <c r="AI4796" i="14"/>
  <c r="AI2785" i="14"/>
  <c r="AC4009" i="14"/>
  <c r="AI4009" i="14"/>
  <c r="AG3964" i="14"/>
  <c r="AD3964" i="14"/>
  <c r="AG782" i="14"/>
  <c r="AD782" i="14"/>
  <c r="AD886" i="14"/>
  <c r="AG886" i="14"/>
  <c r="AG2432" i="14"/>
  <c r="AD2432" i="14"/>
  <c r="AI3098" i="14"/>
  <c r="AC480" i="14"/>
  <c r="AI480" i="14"/>
  <c r="AC2418" i="14"/>
  <c r="AI2418" i="14"/>
  <c r="AI2504" i="14"/>
  <c r="AC2504" i="14"/>
  <c r="AD4458" i="14"/>
  <c r="AG4458" i="14"/>
  <c r="AD5053" i="14"/>
  <c r="AG5053" i="14"/>
  <c r="AD4831" i="14"/>
  <c r="AG4831" i="14"/>
  <c r="AD989" i="14"/>
  <c r="AG989" i="14"/>
  <c r="AI2295" i="14"/>
  <c r="AG583" i="14"/>
  <c r="AD583" i="14"/>
  <c r="AI4815" i="14"/>
  <c r="AI1962" i="14"/>
  <c r="AI4523" i="14"/>
  <c r="AI2371" i="14"/>
  <c r="AC2371" i="14"/>
  <c r="AD2700" i="14"/>
  <c r="AG2700" i="14"/>
  <c r="AG2240" i="14"/>
  <c r="AD2240" i="14"/>
  <c r="AD4513" i="14"/>
  <c r="AG4513" i="14"/>
  <c r="AD3668" i="14"/>
  <c r="AG3668" i="14"/>
  <c r="AD2711" i="14"/>
  <c r="AG2711" i="14"/>
  <c r="AC56" i="14"/>
  <c r="AG4788" i="14"/>
  <c r="AD4788" i="14"/>
  <c r="AD4471" i="14"/>
  <c r="AG4471" i="14"/>
  <c r="AG463" i="14"/>
  <c r="AD463" i="14"/>
  <c r="AG5675" i="14"/>
  <c r="AD5675" i="14"/>
  <c r="AC4084" i="14"/>
  <c r="AI4084" i="14"/>
  <c r="AG3327" i="14"/>
  <c r="AC3327" i="14"/>
  <c r="AD3327" i="14"/>
  <c r="AD5123" i="14"/>
  <c r="AG5123" i="14"/>
  <c r="AI4264" i="14"/>
  <c r="AC4264" i="14"/>
  <c r="AC3761" i="14"/>
  <c r="AI3761" i="14"/>
  <c r="AG5430" i="14"/>
  <c r="AD5430" i="14"/>
  <c r="AI1090" i="14"/>
  <c r="AC1090" i="14"/>
  <c r="AI826" i="14"/>
  <c r="AI2923" i="14"/>
  <c r="AI4471" i="14"/>
  <c r="AC4471" i="14"/>
  <c r="AC4271" i="14"/>
  <c r="AI4271" i="14"/>
  <c r="AD1659" i="14"/>
  <c r="AG1659" i="14"/>
  <c r="AG2037" i="14"/>
  <c r="AD2037" i="14"/>
  <c r="AG4462" i="14"/>
  <c r="AD4462" i="14"/>
  <c r="AD5525" i="14"/>
  <c r="AC5525" i="14"/>
  <c r="AG5525" i="14"/>
  <c r="AI474" i="14"/>
  <c r="AC474" i="14"/>
  <c r="AI4332" i="14"/>
  <c r="AC4332" i="14"/>
  <c r="AG1792" i="14"/>
  <c r="AD1792" i="14"/>
  <c r="AG4392" i="14"/>
  <c r="AD4392" i="14"/>
  <c r="AI3348" i="14"/>
  <c r="AI2293" i="14"/>
  <c r="AC2293" i="14"/>
  <c r="AD5447" i="14"/>
  <c r="AC5447" i="14"/>
  <c r="AG5447" i="14"/>
  <c r="AI1033" i="14"/>
  <c r="AD5061" i="14"/>
  <c r="AG5061" i="14"/>
  <c r="AI2088" i="14"/>
  <c r="AC2088" i="14"/>
  <c r="AD348" i="14"/>
  <c r="AG348" i="14"/>
  <c r="AI885" i="14"/>
  <c r="AG5129" i="14"/>
  <c r="AD5129" i="14"/>
  <c r="AD4781" i="14"/>
  <c r="AG4781" i="14"/>
  <c r="AG2545" i="14"/>
  <c r="AD2545" i="14"/>
  <c r="AI5389" i="14"/>
  <c r="AC5389" i="14"/>
  <c r="AD4731" i="14"/>
  <c r="AG4731" i="14"/>
  <c r="AG5546" i="14"/>
  <c r="AC5546" i="14"/>
  <c r="AD5546" i="14"/>
  <c r="AC5598" i="14"/>
  <c r="AI5598" i="14"/>
  <c r="AG23" i="14"/>
  <c r="AD23" i="14"/>
  <c r="AI3492" i="14"/>
  <c r="AC3492" i="14"/>
  <c r="AI5095" i="14"/>
  <c r="AC5095" i="14"/>
  <c r="AI984" i="14"/>
  <c r="AD3510" i="14"/>
  <c r="AG3510" i="14"/>
  <c r="AD4943" i="14"/>
  <c r="AG4943" i="14"/>
  <c r="AI3239" i="14"/>
  <c r="AD4940" i="14"/>
  <c r="AG4940" i="14"/>
  <c r="AD1962" i="14"/>
  <c r="AC1962" i="14"/>
  <c r="AG1962" i="14"/>
  <c r="AG3111" i="14"/>
  <c r="AC3111" i="14"/>
  <c r="AD3111" i="14"/>
  <c r="AD5334" i="14"/>
  <c r="AG5334" i="14"/>
  <c r="AD5091" i="14"/>
  <c r="AG5091" i="14"/>
  <c r="AI2046" i="14"/>
  <c r="AD2161" i="14"/>
  <c r="AG2161" i="14"/>
  <c r="AD3143" i="14"/>
  <c r="AG3143" i="14"/>
  <c r="AG4428" i="14"/>
  <c r="AD4428" i="14"/>
  <c r="AI1040" i="14"/>
  <c r="AG5354" i="14"/>
  <c r="AD5354" i="14"/>
  <c r="AG584" i="14"/>
  <c r="AD584" i="14"/>
  <c r="AD260" i="14"/>
  <c r="AG260" i="14"/>
  <c r="AC5128" i="14"/>
  <c r="AI5128" i="14"/>
  <c r="AI2289" i="14"/>
  <c r="AC5541" i="14"/>
  <c r="AI5541" i="14"/>
  <c r="AC5588" i="14"/>
  <c r="AI5588" i="14"/>
  <c r="AI587" i="14"/>
  <c r="AC2237" i="14"/>
  <c r="AI2237" i="14"/>
  <c r="AI3089" i="14"/>
  <c r="AD3012" i="14"/>
  <c r="AG3012" i="14"/>
  <c r="AG3593" i="14"/>
  <c r="AD3593" i="14"/>
  <c r="AG3918" i="14"/>
  <c r="AD3918" i="14"/>
  <c r="AG2140" i="14"/>
  <c r="AD2140" i="14"/>
  <c r="AI2166" i="14"/>
  <c r="AC2796" i="14"/>
  <c r="AI2796" i="14"/>
  <c r="AD4191" i="14"/>
  <c r="AG4191" i="14"/>
  <c r="AI2095" i="14"/>
  <c r="AC2095" i="14"/>
  <c r="AI2358" i="14"/>
  <c r="AC2513" i="14"/>
  <c r="AI2513" i="14"/>
  <c r="AG887" i="14"/>
  <c r="AD887" i="14"/>
  <c r="AD406" i="14"/>
  <c r="AG406" i="14"/>
  <c r="AG2151" i="14"/>
  <c r="AD2151" i="14"/>
  <c r="AG3321" i="14"/>
  <c r="AD3321" i="14"/>
  <c r="AG2404" i="14"/>
  <c r="AD2404" i="14"/>
  <c r="AI3931" i="14"/>
  <c r="AG245" i="14"/>
  <c r="AD245" i="14"/>
  <c r="AG997" i="14"/>
  <c r="AD997" i="14"/>
  <c r="AI2368" i="14"/>
  <c r="AI1703" i="14"/>
  <c r="AC1703" i="14"/>
  <c r="AG2050" i="14"/>
  <c r="AD2050" i="14"/>
  <c r="AG3977" i="14"/>
  <c r="AD3977" i="14"/>
  <c r="AD4328" i="14"/>
  <c r="AG4328" i="14"/>
  <c r="AD335" i="14"/>
  <c r="AG335" i="14"/>
  <c r="AG1511" i="14"/>
  <c r="AD1511" i="14"/>
  <c r="AG5034" i="14"/>
  <c r="AD5034" i="14"/>
  <c r="AG1516" i="14"/>
  <c r="AD1516" i="14"/>
  <c r="AI1510" i="14"/>
  <c r="AC656" i="14"/>
  <c r="AI656" i="14"/>
  <c r="AI5237" i="14"/>
  <c r="AC4845" i="14"/>
  <c r="AI4845" i="14"/>
  <c r="AI2230" i="14"/>
  <c r="AC2230" i="14"/>
  <c r="AC4088" i="14"/>
  <c r="AI4088" i="14"/>
  <c r="AG2411" i="14"/>
  <c r="AD2411" i="14"/>
  <c r="AG5121" i="14"/>
  <c r="AD5121" i="14"/>
  <c r="AG2142" i="14"/>
  <c r="AD2142" i="14"/>
  <c r="AC2929" i="14"/>
  <c r="AI2929" i="14"/>
  <c r="AI3803" i="14"/>
  <c r="AI1160" i="14"/>
  <c r="AC275" i="14"/>
  <c r="AI2141" i="14"/>
  <c r="AI4089" i="14"/>
  <c r="AI732" i="14"/>
  <c r="AG4946" i="14"/>
  <c r="AD4946" i="14"/>
  <c r="AG465" i="14"/>
  <c r="AD465" i="14"/>
  <c r="AD126" i="14"/>
  <c r="AG126" i="14"/>
  <c r="AI1427" i="14"/>
  <c r="AD4780" i="14"/>
  <c r="AG4780" i="14"/>
  <c r="AG2102" i="14"/>
  <c r="AD2102" i="14"/>
  <c r="AG4948" i="14"/>
  <c r="AD4948" i="14"/>
  <c r="AD508" i="14"/>
  <c r="AG508" i="14"/>
  <c r="AD2591" i="14"/>
  <c r="AG2591" i="14"/>
  <c r="AD1930" i="14"/>
  <c r="AG1930" i="14"/>
  <c r="AD3856" i="14"/>
  <c r="AG3856" i="14"/>
  <c r="AD4795" i="14"/>
  <c r="AG4795" i="14"/>
  <c r="AG4145" i="14"/>
  <c r="AD4145" i="14"/>
  <c r="AG3180" i="14"/>
  <c r="AC3180" i="14"/>
  <c r="AD3180" i="14"/>
  <c r="AG5441" i="14"/>
  <c r="AD5441" i="14"/>
  <c r="AC4360" i="14"/>
  <c r="AI4360" i="14"/>
  <c r="AD5591" i="14"/>
  <c r="AC5591" i="14"/>
  <c r="AG5591" i="14"/>
  <c r="AI3109" i="14"/>
  <c r="AG5352" i="14"/>
  <c r="AD5352" i="14"/>
  <c r="AD3929" i="14"/>
  <c r="AG3929" i="14"/>
  <c r="AD4140" i="14"/>
  <c r="AG4140" i="14"/>
  <c r="AG192" i="14"/>
  <c r="AD192" i="14"/>
  <c r="AC2027" i="14"/>
  <c r="AB2027" i="14"/>
  <c r="AI2027" i="14"/>
  <c r="AD350" i="14"/>
  <c r="AG350" i="14"/>
  <c r="AD1578" i="14"/>
  <c r="AG1578" i="14"/>
  <c r="AC2366" i="14"/>
  <c r="AI2366" i="14"/>
  <c r="AD3095" i="14"/>
  <c r="AC3095" i="14"/>
  <c r="AG3095" i="14"/>
  <c r="AG1550" i="14"/>
  <c r="AD1550" i="14"/>
  <c r="AG2466" i="14"/>
  <c r="AD2466" i="14"/>
  <c r="AD1917" i="14"/>
  <c r="AG1917" i="14"/>
  <c r="AD4843" i="14"/>
  <c r="AG4843" i="14"/>
  <c r="AI2603" i="14"/>
  <c r="AC2603" i="14"/>
  <c r="AD2190" i="14"/>
  <c r="AG2190" i="14"/>
  <c r="AD986" i="14"/>
  <c r="AG986" i="14"/>
  <c r="AD2425" i="14"/>
  <c r="AG2425" i="14"/>
  <c r="AD4148" i="14"/>
  <c r="AG4148" i="14"/>
  <c r="AG477" i="14"/>
  <c r="AD477" i="14"/>
  <c r="AD2278" i="14"/>
  <c r="AG2278" i="14"/>
  <c r="AI2342" i="14"/>
  <c r="AG124" i="14"/>
  <c r="AD124" i="14"/>
  <c r="AC4139" i="14"/>
  <c r="AI4139" i="14"/>
  <c r="AD200" i="14"/>
  <c r="AG200" i="14"/>
  <c r="AG1950" i="14"/>
  <c r="AD1950" i="14"/>
  <c r="AD1175" i="14"/>
  <c r="AG1175" i="14"/>
  <c r="AI4458" i="14"/>
  <c r="AC4458" i="14"/>
  <c r="AD892" i="14"/>
  <c r="AG892" i="14"/>
  <c r="AI3093" i="14"/>
  <c r="AD118" i="14"/>
  <c r="AG118" i="14"/>
  <c r="AC5352" i="14"/>
  <c r="AI5352" i="14"/>
  <c r="AG4404" i="14"/>
  <c r="AD4404" i="14"/>
  <c r="AI3332" i="14"/>
  <c r="AG2723" i="14"/>
  <c r="AD2723" i="14"/>
  <c r="AC4977" i="14"/>
  <c r="AI4977" i="14"/>
  <c r="AI2121" i="14"/>
  <c r="AC2121" i="14"/>
  <c r="AD2332" i="14"/>
  <c r="AG2332" i="14"/>
  <c r="AI4081" i="14"/>
  <c r="AI3017" i="14"/>
  <c r="AC5569" i="14"/>
  <c r="AI5569" i="14"/>
  <c r="AG3109" i="14"/>
  <c r="AC3109" i="14"/>
  <c r="AD3109" i="14"/>
  <c r="AC1509" i="14"/>
  <c r="AI1509" i="14"/>
  <c r="AG5285" i="14"/>
  <c r="AD5285" i="14"/>
  <c r="AC4731" i="14"/>
  <c r="AI4731" i="14"/>
  <c r="AI5448" i="14"/>
  <c r="AG532" i="14"/>
  <c r="AC532" i="14"/>
  <c r="AD532" i="14"/>
  <c r="AD3794" i="14"/>
  <c r="AG3794" i="14"/>
  <c r="AI1392" i="14"/>
  <c r="AC5381" i="14"/>
  <c r="AI5381" i="14"/>
  <c r="AI4397" i="14"/>
  <c r="AD373" i="14"/>
  <c r="AG373" i="14"/>
  <c r="AI1712" i="14"/>
  <c r="AI4190" i="14"/>
  <c r="AG1405" i="14"/>
  <c r="AD1405" i="14"/>
  <c r="AG2469" i="14"/>
  <c r="AD2469" i="14"/>
  <c r="AI3918" i="14"/>
  <c r="AC3918" i="14"/>
  <c r="AD3803" i="14"/>
  <c r="AC3803" i="14"/>
  <c r="AG3803" i="14"/>
  <c r="AG2430" i="14"/>
  <c r="AD2430" i="14"/>
  <c r="AG4012" i="14"/>
  <c r="AD4012" i="14"/>
  <c r="AI2715" i="14"/>
  <c r="AG3515" i="14"/>
  <c r="AD3515" i="14"/>
  <c r="AI911" i="14"/>
  <c r="AG2091" i="14"/>
  <c r="AD2091" i="14"/>
  <c r="AG4095" i="14"/>
  <c r="AD4095" i="14"/>
  <c r="AG5152" i="14"/>
  <c r="AD5152" i="14"/>
  <c r="AG531" i="14"/>
  <c r="AD531" i="14"/>
  <c r="AG2231" i="14"/>
  <c r="AD2231" i="14"/>
  <c r="AI2791" i="14"/>
  <c r="AC2938" i="14"/>
  <c r="AI2938" i="14"/>
  <c r="AG3973" i="14"/>
  <c r="AC3973" i="14"/>
  <c r="AD3973" i="14"/>
  <c r="AI4793" i="14"/>
  <c r="AC1578" i="14"/>
  <c r="AI1578" i="14"/>
  <c r="AI1034" i="14"/>
  <c r="AC1034" i="14"/>
  <c r="AD2693" i="14"/>
  <c r="AG2693" i="14"/>
  <c r="AD1806" i="14"/>
  <c r="AG1806" i="14"/>
  <c r="AI3978" i="14"/>
  <c r="AC2519" i="14"/>
  <c r="AI2519" i="14"/>
  <c r="AG2290" i="14"/>
  <c r="AC2290" i="14"/>
  <c r="AD2290" i="14"/>
  <c r="AI1088" i="14"/>
  <c r="AG2610" i="14"/>
  <c r="AD2610" i="14"/>
  <c r="AI3262" i="14"/>
  <c r="AD5226" i="14"/>
  <c r="AG5226" i="14"/>
  <c r="AG4815" i="14"/>
  <c r="AC4815" i="14"/>
  <c r="AD4815" i="14"/>
  <c r="AG2238" i="14"/>
  <c r="AD2238" i="14"/>
  <c r="AC2359" i="14"/>
  <c r="AI2359" i="14"/>
  <c r="AG1397" i="14"/>
  <c r="AD1397" i="14"/>
  <c r="AI476" i="14"/>
  <c r="AC476" i="14"/>
  <c r="AG297" i="14"/>
  <c r="AD297" i="14"/>
  <c r="AI1667" i="14"/>
  <c r="AC1667" i="14"/>
  <c r="AI5674" i="14"/>
  <c r="AC218" i="14"/>
  <c r="AI4290" i="14"/>
  <c r="AC4290" i="14"/>
  <c r="AG4261" i="14"/>
  <c r="AD4261" i="14"/>
  <c r="AC4401" i="14"/>
  <c r="AI4401" i="14"/>
  <c r="AI4141" i="14"/>
  <c r="AG189" i="14"/>
  <c r="AD189" i="14"/>
  <c r="AI1324" i="14"/>
  <c r="AD4044" i="14"/>
  <c r="AG4044" i="14"/>
  <c r="AG1591" i="14"/>
  <c r="AD1591" i="14"/>
  <c r="AI2789" i="14"/>
  <c r="AI4012" i="14"/>
  <c r="AC4012" i="14"/>
  <c r="AI2403" i="14"/>
  <c r="AC2403" i="14"/>
  <c r="AD5694" i="14"/>
  <c r="AG5694" i="14"/>
  <c r="AD2982" i="14"/>
  <c r="AG2982" i="14"/>
  <c r="AD1958" i="14"/>
  <c r="AG1958" i="14"/>
  <c r="AG5738" i="14"/>
  <c r="AD5738" i="14"/>
  <c r="AD4827" i="14"/>
  <c r="AG4827" i="14"/>
  <c r="AI3115" i="14"/>
  <c r="AC3115" i="14"/>
  <c r="AI509" i="14"/>
  <c r="AI2243" i="14"/>
  <c r="AI4355" i="14"/>
  <c r="AI366" i="14"/>
  <c r="AG4005" i="14"/>
  <c r="AD4005" i="14"/>
  <c r="AG2915" i="14"/>
  <c r="AD2915" i="14"/>
  <c r="AI2084" i="14"/>
  <c r="AD4728" i="14"/>
  <c r="AG4728" i="14"/>
  <c r="AG1427" i="14"/>
  <c r="AC1427" i="14"/>
  <c r="AD1427" i="14"/>
  <c r="AC886" i="14"/>
  <c r="AI886" i="14"/>
  <c r="AI2322" i="14"/>
  <c r="AC2322" i="14"/>
  <c r="AG2049" i="14"/>
  <c r="AD2049" i="14"/>
  <c r="AI2043" i="14"/>
  <c r="AC2043" i="14"/>
  <c r="AG2923" i="14"/>
  <c r="AC2923" i="14"/>
  <c r="AD2923" i="14"/>
  <c r="AG3759" i="14"/>
  <c r="AD3759" i="14"/>
  <c r="AG5088" i="14"/>
  <c r="AC5088" i="14"/>
  <c r="AD5088" i="14"/>
  <c r="AD1010" i="14"/>
  <c r="AG1010" i="14"/>
  <c r="AG5052" i="14"/>
  <c r="AD5052" i="14"/>
  <c r="AG3181" i="14"/>
  <c r="AD3181" i="14"/>
  <c r="AG2342" i="14"/>
  <c r="AC2342" i="14"/>
  <c r="AD2342" i="14"/>
  <c r="AD2358" i="14"/>
  <c r="AC2358" i="14"/>
  <c r="AG2358" i="14"/>
  <c r="AG110" i="14"/>
  <c r="AD110" i="14"/>
  <c r="AI4261" i="14"/>
  <c r="AC4261" i="14"/>
  <c r="AD2580" i="14"/>
  <c r="AG2580" i="14"/>
  <c r="AG836" i="14"/>
  <c r="AD836" i="14"/>
  <c r="AG4889" i="14"/>
  <c r="AD4889" i="14"/>
  <c r="AI2162" i="14"/>
  <c r="AC2162" i="14"/>
  <c r="AG3239" i="14"/>
  <c r="AC3239" i="14"/>
  <c r="AD3239" i="14"/>
  <c r="AD727" i="14"/>
  <c r="AG727" i="14"/>
  <c r="AD2715" i="14"/>
  <c r="AC2715" i="14"/>
  <c r="AG2715" i="14"/>
  <c r="AG1602" i="14"/>
  <c r="AD1602" i="14"/>
  <c r="AC3514" i="14"/>
  <c r="AI3514" i="14"/>
  <c r="AG843" i="14"/>
  <c r="AD843" i="14"/>
  <c r="AG2084" i="14"/>
  <c r="AC2084" i="14"/>
  <c r="AD2084" i="14"/>
  <c r="AI990" i="14"/>
  <c r="AD4034" i="14"/>
  <c r="AC4034" i="14"/>
  <c r="AG4034" i="14"/>
  <c r="AI1568" i="14"/>
  <c r="AG1081" i="14"/>
  <c r="AC1081" i="14"/>
  <c r="AD1081" i="14"/>
  <c r="AG5585" i="14"/>
  <c r="AD5585" i="14"/>
  <c r="AD732" i="14"/>
  <c r="AC732" i="14"/>
  <c r="AG732" i="14"/>
  <c r="AI2557" i="14"/>
  <c r="AD4164" i="14"/>
  <c r="AG4164" i="14"/>
  <c r="AG4782" i="14"/>
  <c r="AD4782" i="14"/>
  <c r="AG4043" i="14"/>
  <c r="AD4043" i="14"/>
  <c r="AD2373" i="14"/>
  <c r="AC2373" i="14"/>
  <c r="AG2373" i="14"/>
  <c r="AG5453" i="14"/>
  <c r="AD5453" i="14"/>
  <c r="AG322" i="14"/>
  <c r="AD322" i="14"/>
  <c r="AI5379" i="14"/>
  <c r="AG2429" i="14"/>
  <c r="AC2429" i="14"/>
  <c r="AD2429" i="14"/>
  <c r="AI3970" i="14"/>
  <c r="AD5446" i="14"/>
  <c r="AC5446" i="14"/>
  <c r="AG5446" i="14"/>
  <c r="AG4854" i="14"/>
  <c r="AD4854" i="14"/>
  <c r="AD1383" i="14"/>
  <c r="AG1383" i="14"/>
  <c r="AI1209" i="14"/>
  <c r="AI3924" i="14"/>
  <c r="AD170" i="14"/>
  <c r="AG170" i="14"/>
  <c r="AI4964" i="14"/>
  <c r="AD3496" i="14"/>
  <c r="AC3496" i="14"/>
  <c r="AG3496" i="14"/>
  <c r="AC4404" i="14"/>
  <c r="AI4404" i="14"/>
  <c r="AI5704" i="14"/>
  <c r="AD2933" i="14"/>
  <c r="AG2933" i="14"/>
  <c r="AI936" i="14"/>
  <c r="AI4136" i="14"/>
  <c r="AI2316" i="14"/>
  <c r="AD1209" i="14"/>
  <c r="AC1209" i="14"/>
  <c r="AG1209" i="14"/>
  <c r="AD5674" i="14"/>
  <c r="AC5674" i="14"/>
  <c r="AG5674" i="14"/>
  <c r="AI4065" i="14"/>
  <c r="AI3100" i="14"/>
  <c r="AC3100" i="14"/>
  <c r="AD4829" i="14"/>
  <c r="AG4829" i="14"/>
  <c r="AI5283" i="14"/>
  <c r="AC4940" i="14"/>
  <c r="AI4940" i="14"/>
  <c r="AG1691" i="14"/>
  <c r="AD1691" i="14"/>
  <c r="AC2140" i="14"/>
  <c r="AI2140" i="14"/>
  <c r="AC4733" i="14"/>
  <c r="AI4733" i="14"/>
  <c r="AD481" i="14"/>
  <c r="AG481" i="14"/>
  <c r="AI4838" i="14"/>
  <c r="AD2122" i="14"/>
  <c r="AG2122" i="14"/>
  <c r="AI2348" i="14"/>
  <c r="AC2348" i="14"/>
  <c r="AI3602" i="14"/>
  <c r="AI2783" i="14"/>
  <c r="AG4391" i="14"/>
  <c r="AD4391" i="14"/>
  <c r="AG846" i="14"/>
  <c r="AD846" i="14"/>
  <c r="AG4190" i="14"/>
  <c r="AC4190" i="14"/>
  <c r="AD4190" i="14"/>
  <c r="AD1267" i="14"/>
  <c r="AG1267" i="14"/>
  <c r="AC1717" i="14"/>
  <c r="AI1717" i="14"/>
  <c r="AD5118" i="14"/>
  <c r="AG5118" i="14"/>
  <c r="AG3588" i="14"/>
  <c r="AD3588" i="14"/>
  <c r="AD929" i="14"/>
  <c r="AG929" i="14"/>
  <c r="AD1807" i="14"/>
  <c r="AG1807" i="14"/>
  <c r="AC5149" i="14"/>
  <c r="AI5149" i="14"/>
  <c r="AI2627" i="14"/>
  <c r="AC2627" i="14"/>
  <c r="AI4829" i="14"/>
  <c r="AC4829" i="14"/>
  <c r="AG3519" i="14"/>
  <c r="AD3519" i="14"/>
  <c r="AG5101" i="14"/>
  <c r="AD5101" i="14"/>
  <c r="AD655" i="14"/>
  <c r="AG655" i="14"/>
  <c r="AG5722" i="14"/>
  <c r="AD5722" i="14"/>
  <c r="AD3035" i="14"/>
  <c r="AG3035" i="14"/>
  <c r="AC1503" i="14"/>
  <c r="AI1503" i="14"/>
  <c r="AI5445" i="14"/>
  <c r="AC5445" i="14"/>
  <c r="AI5066" i="14"/>
  <c r="AC1511" i="14"/>
  <c r="AI1511" i="14"/>
  <c r="AD5700" i="14"/>
  <c r="AG5700" i="14"/>
  <c r="AG608" i="14"/>
  <c r="AD608" i="14"/>
  <c r="AD548" i="14"/>
  <c r="AG548" i="14"/>
  <c r="AD4081" i="14"/>
  <c r="AC4081" i="14"/>
  <c r="AG4081" i="14"/>
  <c r="AD436" i="14"/>
  <c r="AG436" i="14"/>
  <c r="AG2835" i="14"/>
  <c r="AD2835" i="14"/>
  <c r="AI4331" i="14"/>
  <c r="AI3583" i="14"/>
  <c r="AC3583" i="14"/>
  <c r="AD2053" i="14"/>
  <c r="AG2053" i="14"/>
  <c r="AB4723" i="14"/>
  <c r="AB4731" i="14"/>
  <c r="AB4733" i="14"/>
  <c r="AD5160" i="14"/>
  <c r="AG5160" i="14"/>
  <c r="AG3771" i="14"/>
  <c r="AD3771" i="14"/>
  <c r="AI440" i="14"/>
  <c r="AI2793" i="14"/>
  <c r="AG4080" i="14"/>
  <c r="AD4080" i="14"/>
  <c r="AC3775" i="14"/>
  <c r="AI3775" i="14"/>
  <c r="AG2554" i="14"/>
  <c r="AD2554" i="14"/>
  <c r="AI2788" i="14"/>
  <c r="AG1088" i="14"/>
  <c r="AC1088" i="14"/>
  <c r="AD1088" i="14"/>
  <c r="AC657" i="14"/>
  <c r="AI657" i="14"/>
  <c r="AG149" i="14"/>
  <c r="AD149" i="14"/>
  <c r="AI2928" i="14"/>
  <c r="AI3986" i="14"/>
  <c r="AI5050" i="14"/>
  <c r="AI1106" i="14"/>
  <c r="AD14" i="14"/>
  <c r="AG14" i="14"/>
  <c r="AC2049" i="14"/>
  <c r="AI2049" i="14"/>
  <c r="AD5184" i="14"/>
  <c r="AG5184" i="14"/>
  <c r="AC4428" i="14"/>
  <c r="AI4428" i="14"/>
  <c r="AG49" i="14"/>
  <c r="AD49" i="14"/>
  <c r="AI3328" i="14"/>
  <c r="AD5249" i="14"/>
  <c r="AG5249" i="14"/>
  <c r="AG795" i="14"/>
  <c r="AD795" i="14"/>
  <c r="AI1537" i="14"/>
  <c r="AI4522" i="14"/>
  <c r="AC4522" i="14"/>
  <c r="AD228" i="14"/>
  <c r="AG228" i="14"/>
  <c r="AD5559" i="14"/>
  <c r="AG5559" i="14"/>
  <c r="AC433" i="14"/>
  <c r="AI433" i="14"/>
  <c r="AI1706" i="14"/>
  <c r="AG50" i="14"/>
  <c r="AD50" i="14"/>
  <c r="AI5249" i="14"/>
  <c r="AC5249" i="14"/>
  <c r="AD64" i="14"/>
  <c r="AG64" i="14"/>
  <c r="AG370" i="14"/>
  <c r="AD370" i="14"/>
  <c r="AG3926" i="14"/>
  <c r="AD3926" i="14"/>
  <c r="AD2687" i="14"/>
  <c r="AG2687" i="14"/>
  <c r="AG2232" i="14"/>
  <c r="AD2232" i="14"/>
  <c r="AD5551" i="14"/>
  <c r="AG5551" i="14"/>
  <c r="AD5564" i="14"/>
  <c r="AG5564" i="14"/>
  <c r="AD139" i="14"/>
  <c r="AG139" i="14"/>
  <c r="AC5675" i="14"/>
  <c r="AI5675" i="14"/>
  <c r="AG894" i="14"/>
  <c r="AD894" i="14"/>
  <c r="AI872" i="14"/>
  <c r="AD5443" i="14"/>
  <c r="AG5443" i="14"/>
  <c r="AD2703" i="14"/>
  <c r="AG2703" i="14"/>
  <c r="AI5123" i="14"/>
  <c r="AC5123" i="14"/>
  <c r="AG5432" i="14"/>
  <c r="AD5432" i="14"/>
  <c r="AG4969" i="14"/>
  <c r="AD4969" i="14"/>
  <c r="AC986" i="14"/>
  <c r="AI986" i="14"/>
  <c r="AC2933" i="14"/>
  <c r="AI2933" i="14"/>
  <c r="AD867" i="14"/>
  <c r="AG867" i="14"/>
  <c r="AI4729" i="14"/>
  <c r="AG2298" i="14"/>
  <c r="AD2298" i="14"/>
  <c r="AD46" i="14"/>
  <c r="AG46" i="14"/>
  <c r="AD4488" i="14"/>
  <c r="AG4488" i="14"/>
  <c r="AI4198" i="14"/>
  <c r="AI3101" i="14"/>
  <c r="AI1950" i="14"/>
  <c r="AC1950" i="14"/>
  <c r="AI1282" i="14"/>
  <c r="AC1282" i="14"/>
  <c r="AG2183" i="14"/>
  <c r="AD2183" i="14"/>
  <c r="AC4784" i="14"/>
  <c r="AI4784" i="14"/>
  <c r="AG629" i="14"/>
  <c r="AD629" i="14"/>
  <c r="AD4527" i="14"/>
  <c r="AG4527" i="14"/>
  <c r="AD304" i="14"/>
  <c r="AG304" i="14"/>
  <c r="AG3229" i="14"/>
  <c r="AD3229" i="14"/>
  <c r="AG5346" i="14"/>
  <c r="AD5346" i="14"/>
  <c r="AG161" i="14"/>
  <c r="AD161" i="14"/>
  <c r="AC2190" i="14"/>
  <c r="AI2190" i="14"/>
  <c r="AI5346" i="14"/>
  <c r="AC5346" i="14"/>
  <c r="AG1698" i="14"/>
  <c r="AD1698" i="14"/>
  <c r="AD5050" i="14"/>
  <c r="AC5050" i="14"/>
  <c r="AG5050" i="14"/>
  <c r="AG3191" i="14"/>
  <c r="AD3191" i="14"/>
  <c r="AD3361" i="14"/>
  <c r="AG3361" i="14"/>
  <c r="AC3191" i="14"/>
  <c r="AI3191" i="14"/>
  <c r="AC4140" i="14"/>
  <c r="AI4140" i="14"/>
  <c r="AC1967" i="14"/>
  <c r="AI1967" i="14"/>
  <c r="AD3264" i="14"/>
  <c r="AG3264" i="14"/>
  <c r="AD5671" i="14"/>
  <c r="AG5671" i="14"/>
  <c r="AD650" i="14"/>
  <c r="AC650" i="14"/>
  <c r="AG650" i="14"/>
  <c r="AG2141" i="14"/>
  <c r="AC2141" i="14"/>
  <c r="AD2141" i="14"/>
  <c r="AD438" i="14"/>
  <c r="AG438" i="14"/>
  <c r="AD206" i="14"/>
  <c r="AG206" i="14"/>
  <c r="AD5429" i="14"/>
  <c r="AG5429" i="14"/>
  <c r="AG541" i="14"/>
  <c r="AD541" i="14"/>
  <c r="AD2925" i="14"/>
  <c r="AG2925" i="14"/>
  <c r="AD1103" i="14"/>
  <c r="AG1103" i="14"/>
  <c r="AI5441" i="14"/>
  <c r="AC5441" i="14"/>
  <c r="AG5309" i="14"/>
  <c r="AD5309" i="14"/>
  <c r="AI2620" i="14"/>
  <c r="AC2620" i="14"/>
  <c r="AI3510" i="14"/>
  <c r="AC3510" i="14"/>
  <c r="AG2234" i="14"/>
  <c r="AD2234" i="14"/>
  <c r="AD3118" i="14"/>
  <c r="AG3118" i="14"/>
  <c r="AD315" i="14"/>
  <c r="AG315" i="14"/>
  <c r="AI2467" i="14"/>
  <c r="AI1101" i="14"/>
  <c r="AG5582" i="14"/>
  <c r="AD5582" i="14"/>
  <c r="AI1952" i="14"/>
  <c r="AI380" i="14"/>
  <c r="AG7" i="14"/>
  <c r="AD7" i="14"/>
  <c r="AG2558" i="14"/>
  <c r="AD2558" i="14"/>
  <c r="AI4303" i="14"/>
  <c r="AG20" i="14"/>
  <c r="AD20" i="14"/>
  <c r="AG292" i="14"/>
  <c r="AD292" i="14"/>
  <c r="AG3999" i="14"/>
  <c r="AD3999" i="14"/>
  <c r="AG178" i="14"/>
  <c r="AD178" i="14"/>
  <c r="AI1098" i="14"/>
  <c r="AI5118" i="14"/>
  <c r="AC5118" i="14"/>
  <c r="AD5036" i="14"/>
  <c r="AG5036" i="14"/>
  <c r="AG2207" i="14"/>
  <c r="AD2207" i="14"/>
  <c r="AD4089" i="14"/>
  <c r="AC4089" i="14"/>
  <c r="AG4089" i="14"/>
  <c r="AB5149" i="14"/>
  <c r="AG3101" i="14"/>
  <c r="AC3101" i="14"/>
  <c r="AD3101" i="14"/>
  <c r="AI4583" i="14"/>
  <c r="AC5129" i="14"/>
  <c r="AI5129" i="14"/>
  <c r="AI3597" i="14"/>
  <c r="AI3979" i="14"/>
  <c r="AC314" i="14"/>
  <c r="AC4786" i="14"/>
  <c r="AI4786" i="14"/>
  <c r="AG4530" i="14"/>
  <c r="AD4530" i="14"/>
  <c r="AG1355" i="14"/>
  <c r="AD1355" i="14"/>
  <c r="AG299" i="14"/>
  <c r="AD299" i="14"/>
  <c r="AD5552" i="14"/>
  <c r="AG5552" i="14"/>
  <c r="AI4828" i="14"/>
  <c r="AG177" i="14"/>
  <c r="AD177" i="14"/>
  <c r="AI3114" i="14"/>
  <c r="AD1083" i="14"/>
  <c r="AG1083" i="14"/>
  <c r="AC2061" i="14"/>
  <c r="AI2061" i="14"/>
  <c r="AI5567" i="14"/>
  <c r="AI877" i="14"/>
  <c r="AG1510" i="14"/>
  <c r="AC1510" i="14"/>
  <c r="AD1510" i="14"/>
  <c r="AI594" i="14"/>
  <c r="AD5237" i="14"/>
  <c r="AC5237" i="14"/>
  <c r="AG5237" i="14"/>
  <c r="AI4073" i="14"/>
  <c r="AD3106" i="14"/>
  <c r="AG3106" i="14"/>
  <c r="AG1696" i="14"/>
  <c r="AD1696" i="14"/>
  <c r="AD2327" i="14"/>
  <c r="AG2327" i="14"/>
  <c r="AC2693" i="14"/>
  <c r="AI2693" i="14"/>
  <c r="AG3931" i="14"/>
  <c r="AC3931" i="14"/>
  <c r="AD3931" i="14"/>
  <c r="AG3594" i="14"/>
  <c r="AD3594" i="14"/>
  <c r="AC4728" i="14"/>
  <c r="AB4728" i="14"/>
  <c r="AI4728" i="14"/>
  <c r="AI5047" i="14"/>
  <c r="AI1394" i="14"/>
  <c r="AC1394" i="14"/>
  <c r="AG3339" i="14"/>
  <c r="AD3339" i="14"/>
  <c r="AG4295" i="14"/>
  <c r="AD4295" i="14"/>
  <c r="AD3390" i="14"/>
  <c r="AG3390" i="14"/>
  <c r="AD1319" i="14"/>
  <c r="AG1319" i="14"/>
  <c r="AI1954" i="14"/>
  <c r="AI599" i="14"/>
  <c r="AI538" i="14"/>
  <c r="AI2917" i="14"/>
  <c r="AI4184" i="14"/>
  <c r="AI4486" i="14"/>
  <c r="AI5533" i="14"/>
  <c r="AI4156" i="14"/>
  <c r="AI5388" i="14"/>
  <c r="AD943" i="14"/>
  <c r="AG943" i="14"/>
  <c r="AI1515" i="14"/>
  <c r="AD2202" i="14"/>
  <c r="AG2202" i="14"/>
  <c r="AD4833" i="14"/>
  <c r="AG4833" i="14"/>
  <c r="AD3008" i="14"/>
  <c r="AG3008" i="14"/>
  <c r="AG4492" i="14"/>
  <c r="AD4492" i="14"/>
  <c r="AI3337" i="14"/>
  <c r="AI4006" i="14"/>
  <c r="AC4006" i="14"/>
  <c r="AG4840" i="14"/>
  <c r="AD4840" i="14"/>
  <c r="AC4392" i="14"/>
  <c r="AI4392" i="14"/>
  <c r="AI4183" i="14"/>
  <c r="AC797" i="14"/>
  <c r="AI797" i="14"/>
  <c r="AI2974" i="14"/>
  <c r="AC2974" i="14"/>
  <c r="AI3231" i="14"/>
  <c r="AC2037" i="14"/>
  <c r="AB2037" i="14"/>
  <c r="AI2037" i="14"/>
  <c r="AD4073" i="14"/>
  <c r="AC4073" i="14"/>
  <c r="AG4073" i="14"/>
  <c r="AI4698" i="14"/>
  <c r="AI5415" i="14"/>
  <c r="AG3062" i="14"/>
  <c r="AD3062" i="14"/>
  <c r="AD3508" i="14"/>
  <c r="AG3508" i="14"/>
  <c r="AC2189" i="14"/>
  <c r="AI2189" i="14"/>
  <c r="AG5704" i="14"/>
  <c r="AC5704" i="14"/>
  <c r="AD5704" i="14"/>
  <c r="AD5066" i="14"/>
  <c r="AC5066" i="14"/>
  <c r="AG5066" i="14"/>
  <c r="AD2858" i="14"/>
  <c r="AG2858" i="14"/>
  <c r="AI1128" i="14"/>
  <c r="AD77" i="14"/>
  <c r="AG77" i="14"/>
  <c r="AD1101" i="14"/>
  <c r="AC1101" i="14"/>
  <c r="AG1101" i="14"/>
  <c r="AG614" i="14"/>
  <c r="AD614" i="14"/>
  <c r="AD2243" i="14"/>
  <c r="AC2243" i="14"/>
  <c r="AG2243" i="14"/>
  <c r="AI4687" i="14"/>
  <c r="AI1278" i="14"/>
  <c r="AG440" i="14"/>
  <c r="AC440" i="14"/>
  <c r="AD440" i="14"/>
  <c r="AD1484" i="14"/>
  <c r="AG1484" i="14"/>
  <c r="AD2791" i="14"/>
  <c r="AC2791" i="14"/>
  <c r="AG2791" i="14"/>
  <c r="AD2936" i="14"/>
  <c r="AG2936" i="14"/>
  <c r="AI2022" i="14"/>
  <c r="AG3088" i="14"/>
  <c r="AC3088" i="14"/>
  <c r="AD3088" i="14"/>
  <c r="AD3978" i="14"/>
  <c r="AC3978" i="14"/>
  <c r="AG3978" i="14"/>
  <c r="AG1040" i="14"/>
  <c r="AC1040" i="14"/>
  <c r="AD1040" i="14"/>
  <c r="AG872" i="14"/>
  <c r="AC872" i="14"/>
  <c r="AD872" i="14"/>
  <c r="AD4112" i="14"/>
  <c r="AG4112" i="14"/>
  <c r="AD5063" i="14"/>
  <c r="AC5063" i="14"/>
  <c r="AG5063" i="14"/>
  <c r="AI1959" i="14"/>
  <c r="AI4289" i="14"/>
  <c r="AC5585" i="14"/>
  <c r="AI5585" i="14"/>
  <c r="AI3472" i="14"/>
  <c r="AI3773" i="14"/>
  <c r="AC508" i="14"/>
  <c r="AI508" i="14"/>
  <c r="AI4108" i="14"/>
  <c r="AI5386" i="14"/>
  <c r="AI5152" i="14"/>
  <c r="AB5152" i="14"/>
  <c r="AC5152" i="14"/>
  <c r="AG2398" i="14"/>
  <c r="AD2398" i="14"/>
  <c r="AI1130" i="14"/>
  <c r="AC1130" i="14"/>
  <c r="AG5548" i="14"/>
  <c r="AD5548" i="14"/>
  <c r="AG4331" i="14"/>
  <c r="AC4331" i="14"/>
  <c r="AD4331" i="14"/>
  <c r="AI1553" i="14"/>
  <c r="AC1553" i="14"/>
  <c r="AI784" i="14"/>
  <c r="AI2516" i="14"/>
  <c r="AD5535" i="14"/>
  <c r="AG5535" i="14"/>
  <c r="AC1152" i="14"/>
  <c r="AI1152" i="14"/>
  <c r="AG5567" i="14"/>
  <c r="AC5567" i="14"/>
  <c r="AD5567" i="14"/>
  <c r="AD594" i="14"/>
  <c r="AC594" i="14"/>
  <c r="AG594" i="14"/>
  <c r="AD1515" i="14"/>
  <c r="AC1515" i="14"/>
  <c r="AG1515" i="14"/>
  <c r="AC3106" i="14"/>
  <c r="AI3106" i="14"/>
  <c r="AG784" i="14"/>
  <c r="AC784" i="14"/>
  <c r="AD784" i="14"/>
  <c r="AG4136" i="14"/>
  <c r="AC4136" i="14"/>
  <c r="AD4136" i="14"/>
  <c r="AI3579" i="14"/>
  <c r="AI4069" i="14"/>
  <c r="AD366" i="14"/>
  <c r="AC366" i="14"/>
  <c r="AG366" i="14"/>
  <c r="AC5582" i="14"/>
  <c r="AI5582" i="14"/>
  <c r="AI597" i="14"/>
  <c r="AC252" i="14"/>
  <c r="AD2200" i="14"/>
  <c r="AG2200" i="14"/>
  <c r="AG921" i="14"/>
  <c r="AD921" i="14"/>
  <c r="AG468" i="14"/>
  <c r="AD468" i="14"/>
  <c r="AD2702" i="14"/>
  <c r="AG2702" i="14"/>
  <c r="AI5334" i="14"/>
  <c r="AC5334" i="14"/>
  <c r="AC887" i="14"/>
  <c r="AI887" i="14"/>
  <c r="AD4201" i="14"/>
  <c r="AG4201" i="14"/>
  <c r="AI3230" i="14"/>
  <c r="AI3798" i="14"/>
  <c r="AI5573" i="14"/>
  <c r="AD5706" i="14"/>
  <c r="AG5706" i="14"/>
  <c r="AD4285" i="14"/>
  <c r="AG4285" i="14"/>
  <c r="AC2507" i="14"/>
  <c r="AI2507" i="14"/>
  <c r="AG269" i="14"/>
  <c r="AD269" i="14"/>
  <c r="AC4831" i="14"/>
  <c r="AI4831" i="14"/>
  <c r="AD188" i="14"/>
  <c r="AG188" i="14"/>
  <c r="AG3773" i="14"/>
  <c r="AC3773" i="14"/>
  <c r="AD3773" i="14"/>
  <c r="AD1469" i="14"/>
  <c r="AG1469" i="14"/>
  <c r="AD3324" i="14"/>
  <c r="AG3324" i="14"/>
  <c r="AG500" i="14"/>
  <c r="AD500" i="14"/>
  <c r="AG5481" i="14"/>
  <c r="AD5481" i="14"/>
  <c r="AG4000" i="14"/>
  <c r="AD4000" i="14"/>
  <c r="AC870" i="14"/>
  <c r="AI870" i="14"/>
  <c r="AG3751" i="14"/>
  <c r="AD3751" i="14"/>
  <c r="AG70" i="14"/>
  <c r="AD70" i="14"/>
  <c r="AD1102" i="14"/>
  <c r="AG1102" i="14"/>
  <c r="AG4303" i="14"/>
  <c r="AC4303" i="14"/>
  <c r="AD4303" i="14"/>
  <c r="AI3972" i="14"/>
  <c r="AC3972" i="14"/>
  <c r="AC531" i="14"/>
  <c r="AI531" i="14"/>
  <c r="AI5298" i="14"/>
  <c r="AC5298" i="14"/>
  <c r="AD666" i="14"/>
  <c r="AG666" i="14"/>
  <c r="AD248" i="14"/>
  <c r="AC248" i="14"/>
  <c r="AG248" i="14"/>
  <c r="AC4095" i="14"/>
  <c r="AI4095" i="14"/>
  <c r="AD780" i="14"/>
  <c r="AG780" i="14"/>
  <c r="AG1709" i="14"/>
  <c r="AD1709" i="14"/>
  <c r="AG1008" i="14"/>
  <c r="AD1008" i="14"/>
  <c r="AI1397" i="14"/>
  <c r="AC1397" i="14"/>
  <c r="AI468" i="14"/>
  <c r="AC468" i="14"/>
  <c r="AC184" i="14"/>
  <c r="AI5475" i="14"/>
  <c r="AC2161" i="14"/>
  <c r="AI2161" i="14"/>
  <c r="AI1431" i="14"/>
  <c r="AD2126" i="14"/>
  <c r="AG2126" i="14"/>
  <c r="AG3697" i="14"/>
  <c r="AD3697" i="14"/>
  <c r="AD1204" i="14"/>
  <c r="AG1204" i="14"/>
  <c r="AG4637" i="14"/>
  <c r="AD4637" i="14"/>
  <c r="AD530" i="14"/>
  <c r="AG530" i="14"/>
  <c r="AD4583" i="14"/>
  <c r="AC4583" i="14"/>
  <c r="AG4583" i="14"/>
  <c r="AG3389" i="14"/>
  <c r="AD3389" i="14"/>
  <c r="AG3597" i="14"/>
  <c r="AC3597" i="14"/>
  <c r="AD3597" i="14"/>
  <c r="AG472" i="14"/>
  <c r="AD472" i="14"/>
  <c r="AG12" i="14"/>
  <c r="AD12" i="14"/>
  <c r="AI3800" i="14"/>
  <c r="AI5031" i="14"/>
  <c r="AD3256" i="14"/>
  <c r="AG3256" i="14"/>
  <c r="AD5035" i="14"/>
  <c r="AG5035" i="14"/>
  <c r="AD2500" i="14"/>
  <c r="AG2500" i="14"/>
  <c r="AG3482" i="14"/>
  <c r="AD3482" i="14"/>
  <c r="AI443" i="14"/>
  <c r="AC443" i="14"/>
  <c r="AI4137" i="14"/>
  <c r="AC4137" i="14"/>
  <c r="AD5672" i="14"/>
  <c r="AG5672" i="14"/>
  <c r="AI477" i="14"/>
  <c r="AC477" i="14"/>
  <c r="AD5292" i="14"/>
  <c r="AG5292" i="14"/>
  <c r="AG877" i="14"/>
  <c r="AC877" i="14"/>
  <c r="AD877" i="14"/>
  <c r="AI3147" i="14"/>
  <c r="AI507" i="14"/>
  <c r="AC507" i="14"/>
  <c r="AD2372" i="14"/>
  <c r="AG2372" i="14"/>
  <c r="AC605" i="14"/>
  <c r="AI605" i="14"/>
  <c r="AI5292" i="14"/>
  <c r="AC5292" i="14"/>
  <c r="AI904" i="14"/>
  <c r="AD1620" i="14"/>
  <c r="AG1620" i="14"/>
  <c r="AD5395" i="14"/>
  <c r="AG5395" i="14"/>
  <c r="AI4105" i="14"/>
  <c r="AI5036" i="14"/>
  <c r="AC5036" i="14"/>
  <c r="AI4778" i="14"/>
  <c r="AG3848" i="14"/>
  <c r="AD3848" i="14"/>
  <c r="AD3804" i="14"/>
  <c r="AG3804" i="14"/>
  <c r="AG827" i="14"/>
  <c r="AD827" i="14"/>
  <c r="AC23" i="14"/>
  <c r="AI3599" i="14"/>
  <c r="AC3599" i="14"/>
  <c r="AD2543" i="14"/>
  <c r="AG2543" i="14"/>
  <c r="AD3628" i="14"/>
  <c r="AG3628" i="14"/>
  <c r="AD55" i="14"/>
  <c r="AG55" i="14"/>
  <c r="AC843" i="14"/>
  <c r="AI843" i="14"/>
  <c r="AI3107" i="14"/>
  <c r="AD1847" i="14"/>
  <c r="AG1847" i="14"/>
  <c r="AI2936" i="14"/>
  <c r="AC2936" i="14"/>
  <c r="AI4320" i="14"/>
  <c r="AI2231" i="14"/>
  <c r="AC2231" i="14"/>
  <c r="AI1710" i="14"/>
  <c r="AI4402" i="14"/>
  <c r="AG3934" i="14"/>
  <c r="AD3934" i="14"/>
  <c r="AD4008" i="14"/>
  <c r="AG4008" i="14"/>
  <c r="AI1592" i="14"/>
  <c r="AG3577" i="14"/>
  <c r="AD3577" i="14"/>
  <c r="AD3484" i="14"/>
  <c r="AG3484" i="14"/>
  <c r="AG5150" i="14"/>
  <c r="AD5150" i="14"/>
  <c r="AD4971" i="14"/>
  <c r="AG4971" i="14"/>
  <c r="AI4206" i="14"/>
  <c r="AI2606" i="14"/>
  <c r="AC3804" i="14"/>
  <c r="AI3804" i="14"/>
  <c r="AG1561" i="14"/>
  <c r="AD1561" i="14"/>
  <c r="AC4201" i="14"/>
  <c r="AI4201" i="14"/>
  <c r="AD249" i="14"/>
  <c r="AG249" i="14"/>
  <c r="AD499" i="14"/>
  <c r="AG499" i="14"/>
  <c r="AG3903" i="14"/>
  <c r="AD3903" i="14"/>
  <c r="AD5048" i="14"/>
  <c r="AG5048" i="14"/>
  <c r="AD2033" i="14"/>
  <c r="AG2033" i="14"/>
  <c r="AD2355" i="14"/>
  <c r="AG2355" i="14"/>
  <c r="AD937" i="14"/>
  <c r="AG937" i="14"/>
  <c r="AI2324" i="14"/>
  <c r="AC5376" i="14"/>
  <c r="AI5376" i="14"/>
  <c r="AG3832" i="14"/>
  <c r="AD3832" i="14"/>
  <c r="AC1953" i="14"/>
  <c r="AI1953" i="14"/>
  <c r="AI595" i="14"/>
  <c r="AI2512" i="14"/>
  <c r="AD5343" i="14"/>
  <c r="AG5343" i="14"/>
  <c r="AC2207" i="14"/>
  <c r="AI2207" i="14"/>
  <c r="AC5434" i="14"/>
  <c r="AI5434" i="14"/>
  <c r="AI3485" i="14"/>
  <c r="AI5725" i="14"/>
  <c r="AI896" i="14"/>
  <c r="AI3460" i="14"/>
  <c r="AI3479" i="14"/>
  <c r="AI1146" i="14"/>
  <c r="AI4083" i="14"/>
  <c r="AI2920" i="14"/>
  <c r="AI4576" i="14"/>
  <c r="AI1406" i="14"/>
  <c r="AI992" i="14"/>
  <c r="AC46" i="14"/>
  <c r="AI2978" i="14"/>
  <c r="AG1448" i="14"/>
  <c r="AD1448" i="14"/>
  <c r="AG647" i="14"/>
  <c r="AD647" i="14"/>
  <c r="AI1704" i="14"/>
  <c r="AC1704" i="14"/>
  <c r="AI2405" i="14"/>
  <c r="AC2405" i="14"/>
  <c r="AI438" i="14"/>
  <c r="AC438" i="14"/>
  <c r="AI530" i="14"/>
  <c r="AC530" i="14"/>
  <c r="AC3181" i="14"/>
  <c r="AI3181" i="14"/>
  <c r="AG4289" i="14"/>
  <c r="AC4289" i="14"/>
  <c r="AD4289" i="14"/>
  <c r="AG3464" i="14"/>
  <c r="AD3464" i="14"/>
  <c r="AI612" i="14"/>
  <c r="AI3771" i="14"/>
  <c r="AC3771" i="14"/>
  <c r="AG1362" i="14"/>
  <c r="AD1362" i="14"/>
  <c r="AG3316" i="14"/>
  <c r="AD3316" i="14"/>
  <c r="AI5043" i="14"/>
  <c r="AD5321" i="14"/>
  <c r="AG5321" i="14"/>
  <c r="AC221" i="14"/>
  <c r="AI3024" i="14"/>
  <c r="AC3024" i="14"/>
  <c r="AC2723" i="14"/>
  <c r="AI2723" i="14"/>
  <c r="AC3494" i="14"/>
  <c r="AI3494" i="14"/>
  <c r="AC1102" i="14"/>
  <c r="AI1102" i="14"/>
  <c r="AI3765" i="14"/>
  <c r="AC3765" i="14"/>
  <c r="AI2065" i="14"/>
  <c r="AD5" i="14"/>
  <c r="AG5" i="14"/>
  <c r="AD5089" i="14"/>
  <c r="AG5089" i="14"/>
  <c r="AD1702" i="14"/>
  <c r="AG1702" i="14"/>
  <c r="AD1104" i="14"/>
  <c r="AG1104" i="14"/>
  <c r="AB3931" i="14"/>
  <c r="AB3925" i="14"/>
  <c r="AB3918" i="14"/>
  <c r="AB3932" i="14"/>
  <c r="AB2236" i="14"/>
  <c r="AB2230" i="14"/>
  <c r="AB2243" i="14"/>
  <c r="AB2237" i="14"/>
  <c r="AB2231" i="14"/>
  <c r="AB433" i="14"/>
  <c r="AB440" i="14"/>
  <c r="AB438" i="14"/>
  <c r="AB443" i="14"/>
  <c r="AG152" i="14"/>
  <c r="AD152" i="14"/>
  <c r="AG1140" i="14"/>
  <c r="AC1140" i="14"/>
  <c r="AD1140" i="14"/>
  <c r="AG3141" i="14"/>
  <c r="AD3141" i="14"/>
  <c r="AI2232" i="14"/>
  <c r="AB2232" i="14"/>
  <c r="AC2232" i="14"/>
  <c r="AD255" i="14"/>
  <c r="AG255" i="14"/>
  <c r="AD5131" i="14"/>
  <c r="AG5131" i="14"/>
  <c r="AD4198" i="14"/>
  <c r="AC4198" i="14"/>
  <c r="AG4198" i="14"/>
  <c r="AG2337" i="14"/>
  <c r="AD2337" i="14"/>
  <c r="AD1135" i="14"/>
  <c r="AG1135" i="14"/>
  <c r="AG4206" i="14"/>
  <c r="AC4206" i="14"/>
  <c r="AD4206" i="14"/>
  <c r="AI5484" i="14"/>
  <c r="AD4108" i="14"/>
  <c r="AC4108" i="14"/>
  <c r="AG4108" i="14"/>
  <c r="AI3144" i="14"/>
  <c r="AC2930" i="14"/>
  <c r="AI2930" i="14"/>
  <c r="AC3508" i="14"/>
  <c r="AI3508" i="14"/>
  <c r="AI3794" i="14"/>
  <c r="AC3794" i="14"/>
  <c r="AG1406" i="14"/>
  <c r="AC1406" i="14"/>
  <c r="AD1406" i="14"/>
  <c r="AD1215" i="14"/>
  <c r="AG1215" i="14"/>
  <c r="AG3660" i="14"/>
  <c r="AD3660" i="14"/>
  <c r="AG5251" i="14"/>
  <c r="AD5251" i="14"/>
  <c r="AD3144" i="14"/>
  <c r="AC3144" i="14"/>
  <c r="AG3144" i="14"/>
  <c r="AG2349" i="14"/>
  <c r="AD2349" i="14"/>
  <c r="AI4361" i="14"/>
  <c r="AC4361" i="14"/>
  <c r="AC4833" i="14"/>
  <c r="AI4833" i="14"/>
  <c r="AB3599" i="14"/>
  <c r="AB3597" i="14"/>
  <c r="AI4813" i="14"/>
  <c r="AI4239" i="14"/>
  <c r="AI4976" i="14"/>
  <c r="AI2695" i="14"/>
  <c r="AI1107" i="14"/>
  <c r="AI4294" i="14"/>
  <c r="AI4724" i="14"/>
  <c r="AC2466" i="14"/>
  <c r="AI2466" i="14"/>
  <c r="AI3512" i="14"/>
  <c r="AC3512" i="14"/>
  <c r="AG3139" i="14"/>
  <c r="AD3139" i="14"/>
  <c r="AG5324" i="14"/>
  <c r="AD5324" i="14"/>
  <c r="AD48" i="14"/>
  <c r="AG48" i="14"/>
  <c r="AG1651" i="14"/>
  <c r="AD1651" i="14"/>
  <c r="AD2719" i="14"/>
  <c r="AG2719" i="14"/>
  <c r="AG994" i="14"/>
  <c r="AD994" i="14"/>
  <c r="AI3754" i="14"/>
  <c r="AD585" i="14"/>
  <c r="AG585" i="14"/>
  <c r="AI1870" i="14"/>
  <c r="AD2346" i="14"/>
  <c r="AG2346" i="14"/>
  <c r="AG3615" i="14"/>
  <c r="AD3615" i="14"/>
  <c r="AI4832" i="14"/>
  <c r="AG3757" i="14"/>
  <c r="AC3757" i="14"/>
  <c r="AD3757" i="14"/>
  <c r="AI2323" i="14"/>
  <c r="AC2323" i="14"/>
  <c r="AG1959" i="14"/>
  <c r="AC1959" i="14"/>
  <c r="AD1959" i="14"/>
  <c r="AD5484" i="14"/>
  <c r="AC5484" i="14"/>
  <c r="AG5484" i="14"/>
  <c r="AI2700" i="14"/>
  <c r="AC2700" i="14"/>
  <c r="AD904" i="14"/>
  <c r="AC904" i="14"/>
  <c r="AG904" i="14"/>
  <c r="AI3330" i="14"/>
  <c r="AC3330" i="14"/>
  <c r="AG172" i="14"/>
  <c r="AD172" i="14"/>
  <c r="AI2283" i="14"/>
  <c r="AG3147" i="14"/>
  <c r="AC3147" i="14"/>
  <c r="AD3147" i="14"/>
  <c r="AD4729" i="14"/>
  <c r="AB4729" i="14"/>
  <c r="AC4729" i="14"/>
  <c r="AG4729" i="14"/>
  <c r="AC243" i="14"/>
  <c r="AI5435" i="14"/>
  <c r="AD3338" i="14"/>
  <c r="AG3338" i="14"/>
  <c r="AC3594" i="14"/>
  <c r="AB3594" i="14"/>
  <c r="AI3594" i="14"/>
  <c r="AD5520" i="14"/>
  <c r="AG5520" i="14"/>
  <c r="AI5048" i="14"/>
  <c r="AC5048" i="14"/>
  <c r="AC958" i="14"/>
  <c r="AI958" i="14"/>
  <c r="AI2081" i="14"/>
  <c r="AG288" i="14"/>
  <c r="AD288" i="14"/>
  <c r="AD5490" i="14"/>
  <c r="AG5490" i="14"/>
  <c r="AD3473" i="14"/>
  <c r="AG3473" i="14"/>
  <c r="AG5763" i="14"/>
  <c r="AD5763" i="14"/>
  <c r="AI5235" i="14"/>
  <c r="AC5235" i="14"/>
  <c r="AG2450" i="14"/>
  <c r="AD2450" i="14"/>
  <c r="AD3265" i="14"/>
  <c r="AG3265" i="14"/>
  <c r="AI3410" i="14"/>
  <c r="AI2030" i="14"/>
  <c r="AI4003" i="14"/>
  <c r="AI1127" i="14"/>
  <c r="AI1690" i="14"/>
  <c r="AI442" i="14"/>
  <c r="AI4407" i="14"/>
  <c r="AI399" i="14"/>
  <c r="AI5667" i="14"/>
  <c r="AI2194" i="14"/>
  <c r="AG5648" i="14"/>
  <c r="AD5648" i="14"/>
  <c r="AD1114" i="14"/>
  <c r="AG1114" i="14"/>
  <c r="AG1739" i="14"/>
  <c r="AD1739" i="14"/>
  <c r="AD5193" i="14"/>
  <c r="AG5193" i="14"/>
  <c r="AC4043" i="14"/>
  <c r="AI4043" i="14"/>
  <c r="AI5331" i="14"/>
  <c r="AI2547" i="14"/>
  <c r="AD1562" i="14"/>
  <c r="AG1562" i="14"/>
  <c r="AG3911" i="14"/>
  <c r="AD3911" i="14"/>
  <c r="AG3363" i="14"/>
  <c r="AD3363" i="14"/>
  <c r="AG3255" i="14"/>
  <c r="AD3255" i="14"/>
  <c r="AD2846" i="14"/>
  <c r="AG2846" i="14"/>
  <c r="AD349" i="14"/>
  <c r="AG349" i="14"/>
  <c r="AG5340" i="14"/>
  <c r="AD5340" i="14"/>
  <c r="AI3697" i="14"/>
  <c r="AC3697" i="14"/>
  <c r="AI4499" i="14"/>
  <c r="AI5534" i="14"/>
  <c r="AI2461" i="14"/>
  <c r="AI2292" i="14"/>
  <c r="AC655" i="14"/>
  <c r="AI655" i="14"/>
  <c r="AC1561" i="14"/>
  <c r="AI1561" i="14"/>
  <c r="AI4500" i="14"/>
  <c r="AC4500" i="14"/>
  <c r="AG91" i="14"/>
  <c r="AD91" i="14"/>
  <c r="AD725" i="14"/>
  <c r="AG725" i="14"/>
  <c r="AG5130" i="14"/>
  <c r="AD5130" i="14"/>
  <c r="AD5555" i="14"/>
  <c r="AG5555" i="14"/>
  <c r="AG377" i="14"/>
  <c r="AD377" i="14"/>
  <c r="AG4160" i="14"/>
  <c r="AD4160" i="14"/>
  <c r="AI3515" i="14"/>
  <c r="AC3515" i="14"/>
  <c r="AC3389" i="14"/>
  <c r="AI3389" i="14"/>
  <c r="AG5576" i="14"/>
  <c r="AD5576" i="14"/>
  <c r="AD895" i="14"/>
  <c r="AG895" i="14"/>
  <c r="AI5678" i="14"/>
  <c r="AC5678" i="14"/>
  <c r="AD669" i="14"/>
  <c r="AG669" i="14"/>
  <c r="AI3439" i="14"/>
  <c r="AI2617" i="14"/>
  <c r="AI537" i="14"/>
  <c r="AI5544" i="14"/>
  <c r="AG5586" i="14"/>
  <c r="AD5586" i="14"/>
  <c r="AG847" i="14"/>
  <c r="AC847" i="14"/>
  <c r="AD847" i="14"/>
  <c r="AD4576" i="14"/>
  <c r="AC4576" i="14"/>
  <c r="AG4576" i="14"/>
  <c r="AI534" i="14"/>
  <c r="AI2790" i="14"/>
  <c r="AD2547" i="14"/>
  <c r="AC2547" i="14"/>
  <c r="AG2547" i="14"/>
  <c r="AG2512" i="14"/>
  <c r="AC2512" i="14"/>
  <c r="AD2512" i="14"/>
  <c r="AC195" i="14"/>
  <c r="AD878" i="14"/>
  <c r="AG878" i="14"/>
  <c r="AG2365" i="14"/>
  <c r="AD2365" i="14"/>
  <c r="AI4004" i="14"/>
  <c r="AC4004" i="14"/>
  <c r="AG4127" i="14"/>
  <c r="AD4127" i="14"/>
  <c r="AI1718" i="14"/>
  <c r="AI3516" i="14"/>
  <c r="AI3338" i="14"/>
  <c r="AC3338" i="14"/>
  <c r="AD5527" i="14"/>
  <c r="AC5527" i="14"/>
  <c r="AG5527" i="14"/>
  <c r="AD3129" i="14"/>
  <c r="AG3129" i="14"/>
  <c r="AD880" i="14"/>
  <c r="AG880" i="14"/>
  <c r="AD1275" i="14"/>
  <c r="AG1275" i="14"/>
  <c r="AG4724" i="14"/>
  <c r="AB4724" i="14"/>
  <c r="AC4724" i="14"/>
  <c r="AD4724" i="14"/>
  <c r="AI2605" i="14"/>
  <c r="AG4200" i="14"/>
  <c r="AD4200" i="14"/>
  <c r="AI727" i="14"/>
  <c r="AC727" i="14"/>
  <c r="AI935" i="14"/>
  <c r="AD5573" i="14"/>
  <c r="AC5573" i="14"/>
  <c r="AG5573" i="14"/>
  <c r="AD4991" i="14"/>
  <c r="AG4991" i="14"/>
  <c r="AG32" i="14"/>
  <c r="AD32" i="14"/>
  <c r="AD5574" i="14"/>
  <c r="AG5574" i="14"/>
  <c r="AG505" i="14"/>
  <c r="AD505" i="14"/>
  <c r="AC472" i="14"/>
  <c r="AI472" i="14"/>
  <c r="AG4105" i="14"/>
  <c r="AC4105" i="14"/>
  <c r="AD4105" i="14"/>
  <c r="AD4397" i="14"/>
  <c r="AC4397" i="14"/>
  <c r="AG4397" i="14"/>
  <c r="AI4389" i="14"/>
  <c r="AC4389" i="14"/>
  <c r="AD2208" i="14"/>
  <c r="AG2208" i="14"/>
  <c r="AI867" i="14"/>
  <c r="AC867" i="14"/>
  <c r="AG3493" i="14"/>
  <c r="AD3493" i="14"/>
  <c r="AG2377" i="14"/>
  <c r="AD2377" i="14"/>
  <c r="AG3140" i="14"/>
  <c r="AD3140" i="14"/>
  <c r="AD4726" i="14"/>
  <c r="AG4726" i="14"/>
  <c r="AC288" i="14"/>
  <c r="AD4515" i="14"/>
  <c r="AG4515" i="14"/>
  <c r="AG1858" i="14"/>
  <c r="AD1858" i="14"/>
  <c r="AD2766" i="14"/>
  <c r="AG2766" i="14"/>
  <c r="AD4318" i="14"/>
  <c r="AG4318" i="14"/>
  <c r="AG4456" i="14"/>
  <c r="AD4456" i="14"/>
  <c r="AD4879" i="14"/>
  <c r="AG4879" i="14"/>
  <c r="AG512" i="14"/>
  <c r="AC512" i="14"/>
  <c r="AD512" i="14"/>
  <c r="AG2607" i="14"/>
  <c r="AC2607" i="14"/>
  <c r="AD2607" i="14"/>
  <c r="AI2023" i="14"/>
  <c r="AG2509" i="14"/>
  <c r="AC2509" i="14"/>
  <c r="AD2509" i="14"/>
  <c r="AI4395" i="14"/>
  <c r="AD5431" i="14"/>
  <c r="AC5431" i="14"/>
  <c r="AG5431" i="14"/>
  <c r="AI2034" i="14"/>
  <c r="AB2034" i="14"/>
  <c r="AC2034" i="14"/>
  <c r="AG830" i="14"/>
  <c r="AD830" i="14"/>
  <c r="AG4529" i="14"/>
  <c r="AC4529" i="14"/>
  <c r="AD4529" i="14"/>
  <c r="AG5387" i="14"/>
  <c r="AD5387" i="14"/>
  <c r="AB5541" i="14"/>
  <c r="AB5527" i="14"/>
  <c r="AB5525" i="14"/>
  <c r="AG469" i="14"/>
  <c r="AD469" i="14"/>
  <c r="AI2075" i="14"/>
  <c r="AD41" i="14"/>
  <c r="AG41" i="14"/>
  <c r="AC2208" i="14"/>
  <c r="AI2208" i="14"/>
  <c r="AI2158" i="14"/>
  <c r="AI590" i="14"/>
  <c r="AC590" i="14"/>
  <c r="AB508" i="14"/>
  <c r="AB507" i="14"/>
  <c r="AB512" i="14"/>
  <c r="AD582" i="14"/>
  <c r="AG582" i="14"/>
  <c r="AD2008" i="14"/>
  <c r="AG2008" i="14"/>
  <c r="AG540" i="14"/>
  <c r="AD540" i="14"/>
  <c r="AG134" i="14"/>
  <c r="AD134" i="14"/>
  <c r="AI2024" i="14"/>
  <c r="AI1715" i="14"/>
  <c r="AI4077" i="14"/>
  <c r="AD4963" i="14"/>
  <c r="AG4963" i="14"/>
  <c r="AC3264" i="14"/>
  <c r="AI3264" i="14"/>
  <c r="AI2702" i="14"/>
  <c r="AC2702" i="14"/>
  <c r="AG556" i="14"/>
  <c r="AD556" i="14"/>
  <c r="AD2677" i="14"/>
  <c r="AG2677" i="14"/>
  <c r="AD3587" i="14"/>
  <c r="AG3587" i="14"/>
  <c r="AG2927" i="14"/>
  <c r="AD2927" i="14"/>
  <c r="AI5669" i="14"/>
  <c r="AD5084" i="14"/>
  <c r="AG5084" i="14"/>
  <c r="AI4963" i="14"/>
  <c r="AC4963" i="14"/>
  <c r="AD168" i="14"/>
  <c r="AG168" i="14"/>
  <c r="AI5444" i="14"/>
  <c r="AI2629" i="14"/>
  <c r="AI2726" i="14"/>
  <c r="AI3266" i="14"/>
  <c r="AI1271" i="14"/>
  <c r="AD1269" i="14"/>
  <c r="AG1269" i="14"/>
  <c r="AI2724" i="14"/>
  <c r="AD3571" i="14"/>
  <c r="AG3571" i="14"/>
  <c r="AI5230" i="14"/>
  <c r="AD726" i="14"/>
  <c r="AG726" i="14"/>
  <c r="AG2917" i="14"/>
  <c r="AC2917" i="14"/>
  <c r="AD2917" i="14"/>
  <c r="AG3921" i="14"/>
  <c r="AD3921" i="14"/>
  <c r="AG4345" i="14"/>
  <c r="AD4345" i="14"/>
  <c r="AG2511" i="14"/>
  <c r="AD2511" i="14"/>
  <c r="AD5164" i="14"/>
  <c r="AG5164" i="14"/>
  <c r="AD2354" i="14"/>
  <c r="AG2354" i="14"/>
  <c r="AB4361" i="14"/>
  <c r="AB4360" i="14"/>
  <c r="AB2359" i="14"/>
  <c r="AB2358" i="14"/>
  <c r="AB2348" i="14"/>
  <c r="AB5431" i="14"/>
  <c r="AB5441" i="14"/>
  <c r="AB5434" i="14"/>
  <c r="AB5445" i="14"/>
  <c r="AB5447" i="14"/>
  <c r="AB5446" i="14"/>
  <c r="AB2919" i="14"/>
  <c r="AB2923" i="14"/>
  <c r="AB2930" i="14"/>
  <c r="AB2929" i="14"/>
  <c r="AB2917" i="14"/>
  <c r="AB4963" i="14"/>
  <c r="AB4967" i="14"/>
  <c r="AB4977" i="14"/>
  <c r="AB1090" i="14"/>
  <c r="AB1084" i="14"/>
  <c r="AB1081" i="14"/>
  <c r="AB1088" i="14"/>
  <c r="AB4465" i="14"/>
  <c r="AB4471" i="14"/>
  <c r="AB4457" i="14"/>
  <c r="AB4458" i="14"/>
  <c r="AB468" i="14"/>
  <c r="AB476" i="14"/>
  <c r="AB474" i="14"/>
  <c r="AB477" i="14"/>
  <c r="AB480" i="14"/>
  <c r="AB466" i="14"/>
  <c r="AB472" i="14"/>
  <c r="AB5679" i="14"/>
  <c r="AB5675" i="14"/>
  <c r="AB5678" i="14"/>
  <c r="AB5674" i="14"/>
  <c r="AB5680" i="14"/>
  <c r="AB1561" i="14"/>
  <c r="AB1565" i="14"/>
  <c r="AB1553" i="14"/>
  <c r="AB5573" i="14"/>
  <c r="AB5569" i="14"/>
  <c r="AB5567" i="14"/>
  <c r="AB4004" i="14"/>
  <c r="AB4006" i="14"/>
  <c r="AB4001" i="14"/>
  <c r="AB4012" i="14"/>
  <c r="AB4009" i="14"/>
  <c r="AB3998" i="14"/>
  <c r="AB1517" i="14"/>
  <c r="AB1509" i="14"/>
  <c r="AB1503" i="14"/>
  <c r="AB1510" i="14"/>
  <c r="AB1515" i="14"/>
  <c r="AB1511" i="14"/>
  <c r="AI1501" i="14"/>
  <c r="AI1669" i="14"/>
  <c r="AI5090" i="14"/>
  <c r="AG1507" i="14"/>
  <c r="AD1507" i="14"/>
  <c r="AG3928" i="14"/>
  <c r="AD3928" i="14"/>
  <c r="AI4040" i="14"/>
  <c r="AG586" i="14"/>
  <c r="AD586" i="14"/>
  <c r="AI942" i="14"/>
  <c r="AG2076" i="14"/>
  <c r="AD2076" i="14"/>
  <c r="AD1837" i="14"/>
  <c r="AG1837" i="14"/>
  <c r="AI5709" i="14"/>
  <c r="AD1284" i="14"/>
  <c r="AG1284" i="14"/>
  <c r="AD1945" i="14"/>
  <c r="AG1945" i="14"/>
  <c r="AG3114" i="14"/>
  <c r="AC3114" i="14"/>
  <c r="AD3114" i="14"/>
  <c r="AG4142" i="14"/>
  <c r="AD4142" i="14"/>
  <c r="AI1275" i="14"/>
  <c r="AC1275" i="14"/>
  <c r="AG5377" i="14"/>
  <c r="AD5377" i="14"/>
  <c r="AG1574" i="14"/>
  <c r="AD1574" i="14"/>
  <c r="AI2931" i="14"/>
  <c r="AI2087" i="14"/>
  <c r="AI4101" i="14"/>
  <c r="AI4881" i="14"/>
  <c r="AD1230" i="14"/>
  <c r="AG1230" i="14"/>
  <c r="AG82" i="14"/>
  <c r="AD82" i="14"/>
  <c r="AG2997" i="14"/>
  <c r="AD2997" i="14"/>
  <c r="AD2081" i="14"/>
  <c r="AC2081" i="14"/>
  <c r="AG2081" i="14"/>
  <c r="AI5559" i="14"/>
  <c r="AB5559" i="14"/>
  <c r="AC5559" i="14"/>
  <c r="AI1135" i="14"/>
  <c r="AC1135" i="14"/>
  <c r="AD3052" i="14"/>
  <c r="AG3052" i="14"/>
  <c r="AC3383" i="14"/>
  <c r="AI3383" i="14"/>
  <c r="AG5599" i="14"/>
  <c r="AD5599" i="14"/>
  <c r="AI394" i="14"/>
  <c r="AI4525" i="14"/>
  <c r="AD4698" i="14"/>
  <c r="AC4698" i="14"/>
  <c r="AG4698" i="14"/>
  <c r="AD2087" i="14"/>
  <c r="AC2087" i="14"/>
  <c r="AG2087" i="14"/>
  <c r="AD1128" i="14"/>
  <c r="AC1128" i="14"/>
  <c r="AG1128" i="14"/>
  <c r="AG1431" i="14"/>
  <c r="AC1431" i="14"/>
  <c r="AD1431" i="14"/>
  <c r="AD3179" i="14"/>
  <c r="AC3179" i="14"/>
  <c r="AG3179" i="14"/>
  <c r="AG5475" i="14"/>
  <c r="AC5475" i="14"/>
  <c r="AD5475" i="14"/>
  <c r="AG896" i="14"/>
  <c r="AC896" i="14"/>
  <c r="AD896" i="14"/>
  <c r="AI1543" i="14"/>
  <c r="AI2319" i="14"/>
  <c r="AG4499" i="14"/>
  <c r="AC4499" i="14"/>
  <c r="AD4499" i="14"/>
  <c r="AI3593" i="14"/>
  <c r="AB3593" i="14"/>
  <c r="AC3593" i="14"/>
  <c r="AI5477" i="14"/>
  <c r="AD609" i="14"/>
  <c r="AG609" i="14"/>
  <c r="AG5534" i="14"/>
  <c r="AB5534" i="14"/>
  <c r="AC5534" i="14"/>
  <c r="AD5534" i="14"/>
  <c r="AI637" i="14"/>
  <c r="AG5458" i="14"/>
  <c r="AD5458" i="14"/>
  <c r="AD3516" i="14"/>
  <c r="AC3516" i="14"/>
  <c r="AG3516" i="14"/>
  <c r="AC6" i="14"/>
  <c r="AG4321" i="14"/>
  <c r="AD4321" i="14"/>
  <c r="AI2285" i="14"/>
  <c r="AC2285" i="14"/>
  <c r="AI4514" i="14"/>
  <c r="AD2005" i="14"/>
  <c r="AG2005" i="14"/>
  <c r="AG863" i="14"/>
  <c r="AD863" i="14"/>
  <c r="AC5341" i="14"/>
  <c r="AI5341" i="14"/>
  <c r="AG3386" i="14"/>
  <c r="AD3386" i="14"/>
  <c r="AG399" i="14"/>
  <c r="AC399" i="14"/>
  <c r="AD399" i="14"/>
  <c r="AD3230" i="14"/>
  <c r="AC3230" i="14"/>
  <c r="AG3230" i="14"/>
  <c r="AC4469" i="14"/>
  <c r="AB4469" i="14"/>
  <c r="AI4469" i="14"/>
  <c r="AI5060" i="14"/>
  <c r="AG3502" i="14"/>
  <c r="AD3502" i="14"/>
  <c r="AI2305" i="14"/>
  <c r="AD1636" i="14"/>
  <c r="AG1636" i="14"/>
  <c r="AC260" i="14"/>
  <c r="AI3582" i="14"/>
  <c r="AI1100" i="14"/>
  <c r="AG3200" i="14"/>
  <c r="AD3200" i="14"/>
  <c r="AG183" i="14"/>
  <c r="AD183" i="14"/>
  <c r="AI5586" i="14"/>
  <c r="AC5586" i="14"/>
  <c r="AD2427" i="14"/>
  <c r="AG2427" i="14"/>
  <c r="AC5321" i="14"/>
  <c r="AI5321" i="14"/>
  <c r="AG216" i="14"/>
  <c r="AD216" i="14"/>
  <c r="AC2558" i="14"/>
  <c r="AI2558" i="14"/>
  <c r="AC3255" i="14"/>
  <c r="AI3255" i="14"/>
  <c r="AC377" i="14"/>
  <c r="AI377" i="14"/>
  <c r="AG2617" i="14"/>
  <c r="AC2617" i="14"/>
  <c r="AD2617" i="14"/>
  <c r="AI941" i="14"/>
  <c r="AI4699" i="14"/>
  <c r="AI5578" i="14"/>
  <c r="AD3348" i="14"/>
  <c r="AC3348" i="14"/>
  <c r="AG3348" i="14"/>
  <c r="AI2057" i="14"/>
  <c r="AG4395" i="14"/>
  <c r="AC4395" i="14"/>
  <c r="AD4395" i="14"/>
  <c r="AG2790" i="14"/>
  <c r="AC2790" i="14"/>
  <c r="AD2790" i="14"/>
  <c r="AI2611" i="14"/>
  <c r="AI1085" i="14"/>
  <c r="AG4835" i="14"/>
  <c r="AD4835" i="14"/>
  <c r="AI3224" i="14"/>
  <c r="AI4262" i="14"/>
  <c r="AI4185" i="14"/>
  <c r="AI2425" i="14"/>
  <c r="AC2425" i="14"/>
  <c r="AI2355" i="14"/>
  <c r="AB2355" i="14"/>
  <c r="AC2355" i="14"/>
  <c r="AG3206" i="14"/>
  <c r="AD3206" i="14"/>
  <c r="AG231" i="14"/>
  <c r="AD231" i="14"/>
  <c r="AD3606" i="14"/>
  <c r="AG3606" i="14"/>
  <c r="AC582" i="14"/>
  <c r="AI582" i="14"/>
  <c r="AG5565" i="14"/>
  <c r="AD5565" i="14"/>
  <c r="AC540" i="14"/>
  <c r="AI540" i="14"/>
  <c r="AG5215" i="14"/>
  <c r="AD5215" i="14"/>
  <c r="AD1715" i="14"/>
  <c r="AC1715" i="14"/>
  <c r="AG1715" i="14"/>
  <c r="AG162" i="14"/>
  <c r="AD162" i="14"/>
  <c r="AD153" i="14"/>
  <c r="AG153" i="14"/>
  <c r="AG5716" i="14"/>
  <c r="AD5716" i="14"/>
  <c r="AD5247" i="14"/>
  <c r="AG5247" i="14"/>
  <c r="AD2750" i="14"/>
  <c r="AG2750" i="14"/>
  <c r="AC3587" i="14"/>
  <c r="AI3587" i="14"/>
  <c r="AC943" i="14"/>
  <c r="AI943" i="14"/>
  <c r="AI2038" i="14"/>
  <c r="AI2093" i="14"/>
  <c r="AC4879" i="14"/>
  <c r="AI4879" i="14"/>
  <c r="AD59" i="14"/>
  <c r="AG59" i="14"/>
  <c r="AG3233" i="14"/>
  <c r="AD3233" i="14"/>
  <c r="AI4345" i="14"/>
  <c r="AC4345" i="14"/>
  <c r="AG3029" i="14"/>
  <c r="AD3029" i="14"/>
  <c r="AI729" i="14"/>
  <c r="AG1718" i="14"/>
  <c r="AC1718" i="14"/>
  <c r="AD1718" i="14"/>
  <c r="AC2033" i="14"/>
  <c r="AB2033" i="14"/>
  <c r="AI2033" i="14"/>
  <c r="AG36" i="14"/>
  <c r="AD36" i="14"/>
  <c r="AD137" i="14"/>
  <c r="AG137" i="14"/>
  <c r="AD1408" i="14"/>
  <c r="AG1408" i="14"/>
  <c r="AD3177" i="14"/>
  <c r="AG3177" i="14"/>
  <c r="AI2402" i="14"/>
  <c r="AI2659" i="14"/>
  <c r="AI1401" i="14"/>
  <c r="AC4969" i="14"/>
  <c r="AB4969" i="14"/>
  <c r="AI4969" i="14"/>
  <c r="AG4572" i="14"/>
  <c r="AD4572" i="14"/>
  <c r="AI4836" i="14"/>
  <c r="AD2932" i="14"/>
  <c r="AG2932" i="14"/>
  <c r="AG5391" i="14"/>
  <c r="AD5391" i="14"/>
  <c r="AG2023" i="14"/>
  <c r="AB2023" i="14"/>
  <c r="AC2023" i="14"/>
  <c r="AD2023" i="14"/>
  <c r="AG3980" i="14"/>
  <c r="AD3980" i="14"/>
  <c r="AG5030" i="14"/>
  <c r="AD5030" i="14"/>
  <c r="AC4008" i="14"/>
  <c r="AB4008" i="14"/>
  <c r="AI4008" i="14"/>
  <c r="AI830" i="14"/>
  <c r="AC830" i="14"/>
  <c r="AG358" i="14"/>
  <c r="AD358" i="14"/>
  <c r="AD5336" i="14"/>
  <c r="AG5336" i="14"/>
  <c r="AC4825" i="14"/>
  <c r="AI4825" i="14"/>
  <c r="AC2430" i="14"/>
  <c r="AI2430" i="14"/>
  <c r="AG3677" i="14"/>
  <c r="AD3677" i="14"/>
  <c r="AI2925" i="14"/>
  <c r="AB2925" i="14"/>
  <c r="AC2925" i="14"/>
  <c r="AI4973" i="14"/>
  <c r="AD2605" i="14"/>
  <c r="AC2605" i="14"/>
  <c r="AG2605" i="14"/>
  <c r="AG4074" i="14"/>
  <c r="AD4074" i="14"/>
  <c r="AC4160" i="14"/>
  <c r="AI4160" i="14"/>
  <c r="AG2390" i="14"/>
  <c r="AD2390" i="14"/>
  <c r="AI3502" i="14"/>
  <c r="AC3502" i="14"/>
  <c r="AI4181" i="14"/>
  <c r="AG2" i="14"/>
  <c r="M5" i="14"/>
  <c r="AG4777" i="14"/>
  <c r="AD4777" i="14"/>
  <c r="AC2404" i="14"/>
  <c r="AI2404" i="14"/>
  <c r="AI3922" i="14"/>
  <c r="AC3851" i="14"/>
  <c r="AI3851" i="14"/>
  <c r="AC406" i="14"/>
  <c r="AI406" i="14"/>
  <c r="AI882" i="14"/>
  <c r="AI4093" i="14"/>
  <c r="AG4824" i="14"/>
  <c r="AD4824" i="14"/>
  <c r="AD1748" i="14"/>
  <c r="AG1748" i="14"/>
  <c r="AG4041" i="14"/>
  <c r="AD4041" i="14"/>
  <c r="AI1560" i="14"/>
  <c r="AC126" i="14"/>
  <c r="AI5106" i="14"/>
  <c r="AC583" i="14"/>
  <c r="AI583" i="14"/>
  <c r="AD5536" i="14"/>
  <c r="AG5536" i="14"/>
  <c r="AG102" i="14"/>
  <c r="AD102" i="14"/>
  <c r="AI1549" i="14"/>
  <c r="AC306" i="14"/>
  <c r="AD467" i="14"/>
  <c r="AG467" i="14"/>
  <c r="AC4072" i="14"/>
  <c r="AI4072" i="14"/>
  <c r="AG5469" i="14"/>
  <c r="AD5469" i="14"/>
  <c r="AD2296" i="14"/>
  <c r="AG2296" i="14"/>
  <c r="AG1121" i="14"/>
  <c r="AD1121" i="14"/>
  <c r="AG2186" i="14"/>
  <c r="AD2186" i="14"/>
  <c r="AD389" i="14"/>
  <c r="AG389" i="14"/>
  <c r="AI1598" i="14"/>
  <c r="AD5254" i="14"/>
  <c r="AG5254" i="14"/>
  <c r="AG78" i="14"/>
  <c r="AD78" i="14"/>
  <c r="AD692" i="14"/>
  <c r="AG692" i="14"/>
  <c r="AI2713" i="14"/>
  <c r="AI2116" i="14"/>
  <c r="AD1588" i="14"/>
  <c r="AG1588" i="14"/>
  <c r="AG4274" i="14"/>
  <c r="AD4274" i="14"/>
  <c r="AD793" i="14"/>
  <c r="AG793" i="14"/>
  <c r="AG428" i="14"/>
  <c r="AD428" i="14"/>
  <c r="AG728" i="14"/>
  <c r="AD728" i="14"/>
  <c r="AG237" i="14"/>
  <c r="AD237" i="14"/>
  <c r="AI5570" i="14"/>
  <c r="AC160" i="14"/>
  <c r="AI3030" i="14"/>
  <c r="AI1144" i="14"/>
  <c r="AI2985" i="14"/>
  <c r="AI3567" i="14"/>
  <c r="AI4280" i="14"/>
  <c r="AB4190" i="14"/>
  <c r="AI4439" i="14"/>
  <c r="AG617" i="14"/>
  <c r="AD617" i="14"/>
  <c r="AI2716" i="14"/>
  <c r="AG2920" i="14"/>
  <c r="AB2920" i="14"/>
  <c r="AC2920" i="14"/>
  <c r="AD2920" i="14"/>
  <c r="AI5238" i="14"/>
  <c r="AG785" i="14"/>
  <c r="AD785" i="14"/>
  <c r="AD2282" i="14"/>
  <c r="AG2282" i="14"/>
  <c r="AI5551" i="14"/>
  <c r="AC5551" i="14"/>
  <c r="AI774" i="14"/>
  <c r="AI434" i="14"/>
  <c r="AG4282" i="14"/>
  <c r="AD4282" i="14"/>
  <c r="AG4759" i="14"/>
  <c r="AD4759" i="14"/>
  <c r="AI3483" i="14"/>
  <c r="AI2196" i="14"/>
  <c r="AC2196" i="14"/>
  <c r="AB2290" i="14"/>
  <c r="AB2285" i="14"/>
  <c r="AB2293" i="14"/>
  <c r="AG898" i="14"/>
  <c r="AD898" i="14"/>
  <c r="AB727" i="14"/>
  <c r="AB732" i="14"/>
  <c r="AB5129" i="14"/>
  <c r="AB5128" i="14"/>
  <c r="AB5123" i="14"/>
  <c r="AB5582" i="14"/>
  <c r="AB5587" i="14"/>
  <c r="AB5585" i="14"/>
  <c r="AB5586" i="14"/>
  <c r="AB5588" i="14"/>
  <c r="AB1717" i="14"/>
  <c r="AB1714" i="14"/>
  <c r="AB1715" i="14"/>
  <c r="AB1718" i="14"/>
  <c r="AB3236" i="14"/>
  <c r="AB3230" i="14"/>
  <c r="AB3239" i="14"/>
  <c r="AB2512" i="14"/>
  <c r="AB2507" i="14"/>
  <c r="AB2504" i="14"/>
  <c r="AB2509" i="14"/>
  <c r="AB2513" i="14"/>
  <c r="AB2517" i="14"/>
  <c r="AB2519" i="14"/>
  <c r="AB2548" i="14"/>
  <c r="AB2547" i="14"/>
  <c r="AB2555" i="14"/>
  <c r="AB2558" i="14"/>
  <c r="AB896" i="14"/>
  <c r="AB893" i="14"/>
  <c r="AB886" i="14"/>
  <c r="AB887" i="14"/>
  <c r="AB2412" i="14"/>
  <c r="AB2416" i="14"/>
  <c r="AB2403" i="14"/>
  <c r="AB2404" i="14"/>
  <c r="AB2405" i="14"/>
  <c r="AB2415" i="14"/>
  <c r="AI4358" i="14"/>
  <c r="AG4700" i="14"/>
  <c r="AD4700" i="14"/>
  <c r="AD2409" i="14"/>
  <c r="AG2409" i="14"/>
  <c r="AG1731" i="14"/>
  <c r="AD1731" i="14"/>
  <c r="AG4337" i="14"/>
  <c r="AD4337" i="14"/>
  <c r="AD4935" i="14"/>
  <c r="AG4935" i="14"/>
  <c r="AI2432" i="14"/>
  <c r="AC2432" i="14"/>
  <c r="AI5700" i="14"/>
  <c r="AC5700" i="14"/>
  <c r="AD4369" i="14"/>
  <c r="AG4369" i="14"/>
  <c r="AD116" i="14"/>
  <c r="AG116" i="14"/>
  <c r="AC4517" i="14"/>
  <c r="AI4517" i="14"/>
  <c r="AI2122" i="14"/>
  <c r="AC2122" i="14"/>
  <c r="AD5280" i="14"/>
  <c r="AG5280" i="14"/>
  <c r="AD5624" i="14"/>
  <c r="AG5624" i="14"/>
  <c r="AI2972" i="14"/>
  <c r="AG21" i="14"/>
  <c r="AD21" i="14"/>
  <c r="AI2710" i="14"/>
  <c r="AG4771" i="14"/>
  <c r="AD4771" i="14"/>
  <c r="AC906" i="14"/>
  <c r="AI906" i="14"/>
  <c r="AI4097" i="14"/>
  <c r="AC4097" i="14"/>
  <c r="AD2045" i="14"/>
  <c r="AG2045" i="14"/>
  <c r="AD2546" i="14"/>
  <c r="AG2546" i="14"/>
  <c r="AD912" i="14"/>
  <c r="AG912" i="14"/>
  <c r="AD3845" i="14"/>
  <c r="AG3845" i="14"/>
  <c r="AD2158" i="14"/>
  <c r="AC2158" i="14"/>
  <c r="AG2158" i="14"/>
  <c r="AI1540" i="14"/>
  <c r="AD537" i="14"/>
  <c r="AC537" i="14"/>
  <c r="AG537" i="14"/>
  <c r="AG4405" i="14"/>
  <c r="AD4405" i="14"/>
  <c r="AD2710" i="14"/>
  <c r="AC2710" i="14"/>
  <c r="AG2710" i="14"/>
  <c r="AB986" i="14"/>
  <c r="AB991" i="14"/>
  <c r="AC5430" i="14"/>
  <c r="AB5430" i="14"/>
  <c r="AI5430" i="14"/>
  <c r="AB1101" i="14"/>
  <c r="AB1102" i="14"/>
  <c r="AB2366" i="14"/>
  <c r="AB2373" i="14"/>
  <c r="AB2371" i="14"/>
  <c r="AB2043" i="14"/>
  <c r="AB2049" i="14"/>
  <c r="AB2938" i="14"/>
  <c r="AB2933" i="14"/>
  <c r="AB2937" i="14"/>
  <c r="AB2936" i="14"/>
  <c r="AI880" i="14"/>
  <c r="AC880" i="14"/>
  <c r="AB657" i="14"/>
  <c r="AB650" i="14"/>
  <c r="AB655" i="14"/>
  <c r="AB656" i="14"/>
  <c r="AD3942" i="14"/>
  <c r="AG3942" i="14"/>
  <c r="AC1702" i="14"/>
  <c r="AI1702" i="14"/>
  <c r="AD2544" i="14"/>
  <c r="AG2544" i="14"/>
  <c r="AD190" i="14"/>
  <c r="AG190" i="14"/>
  <c r="AG1108" i="14"/>
  <c r="AD1108" i="14"/>
  <c r="AG1584" i="14"/>
  <c r="AD1584" i="14"/>
  <c r="AI2163" i="14"/>
  <c r="AD5382" i="14"/>
  <c r="AG5382" i="14"/>
  <c r="AG2782" i="14"/>
  <c r="AD2782" i="14"/>
  <c r="AD3443" i="14"/>
  <c r="AG3443" i="14"/>
  <c r="AB947" i="14"/>
  <c r="AB943" i="14"/>
  <c r="AC4142" i="14"/>
  <c r="AI4142" i="14"/>
  <c r="AC5432" i="14"/>
  <c r="AB5432" i="14"/>
  <c r="AI5432" i="14"/>
  <c r="AG3388" i="14"/>
  <c r="AD3388" i="14"/>
  <c r="AD1518" i="14"/>
  <c r="AG1518" i="14"/>
  <c r="AD5581" i="14"/>
  <c r="AG5581" i="14"/>
  <c r="AB3775" i="14"/>
  <c r="AB3773" i="14"/>
  <c r="AB3787" i="14"/>
  <c r="AI2363" i="14"/>
  <c r="AB4201" i="14"/>
  <c r="AB4206" i="14"/>
  <c r="AB4198" i="14"/>
  <c r="AI1150" i="14"/>
  <c r="AC1150" i="14"/>
  <c r="AG1146" i="14"/>
  <c r="AC1146" i="14"/>
  <c r="AD1146" i="14"/>
  <c r="AC785" i="14"/>
  <c r="AI785" i="14"/>
  <c r="AI3265" i="14"/>
  <c r="AC3265" i="14"/>
  <c r="AD3504" i="14"/>
  <c r="AG3504" i="14"/>
  <c r="AI5439" i="14"/>
  <c r="AB5439" i="14"/>
  <c r="AC5439" i="14"/>
  <c r="AI4577" i="14"/>
  <c r="AD1669" i="14"/>
  <c r="AC1669" i="14"/>
  <c r="AG1669" i="14"/>
  <c r="AI1574" i="14"/>
  <c r="AC1574" i="14"/>
  <c r="AB901" i="14"/>
  <c r="AB904" i="14"/>
  <c r="AB906" i="14"/>
  <c r="AI3446" i="14"/>
  <c r="AG238" i="14"/>
  <c r="AD238" i="14"/>
  <c r="AG356" i="14"/>
  <c r="AD356" i="14"/>
  <c r="AB3383" i="14"/>
  <c r="AB3389" i="14"/>
  <c r="AG3084" i="14"/>
  <c r="AD3084" i="14"/>
  <c r="AC3999" i="14"/>
  <c r="AB3999" i="14"/>
  <c r="AI3999" i="14"/>
  <c r="AD5709" i="14"/>
  <c r="AC5709" i="14"/>
  <c r="AG5709" i="14"/>
  <c r="AI585" i="14"/>
  <c r="AC585" i="14"/>
  <c r="AD76" i="14"/>
  <c r="AG76" i="14"/>
  <c r="AD122" i="14"/>
  <c r="AG122" i="14"/>
  <c r="AD5557" i="14"/>
  <c r="AG5557" i="14"/>
  <c r="AD4979" i="14"/>
  <c r="AG4979" i="14"/>
  <c r="AI3227" i="14"/>
  <c r="AB3227" i="14"/>
  <c r="AC3227" i="14"/>
  <c r="AD3091" i="14"/>
  <c r="AG3091" i="14"/>
  <c r="AG1425" i="14"/>
  <c r="AD1425" i="14"/>
  <c r="AC3929" i="14"/>
  <c r="AB3929" i="14"/>
  <c r="AI3929" i="14"/>
  <c r="AI2506" i="14"/>
  <c r="AG1107" i="14"/>
  <c r="AB1107" i="14"/>
  <c r="AC1107" i="14"/>
  <c r="AD1107" i="14"/>
  <c r="AI3928" i="14"/>
  <c r="AB3928" i="14"/>
  <c r="AC3928" i="14"/>
  <c r="AI4696" i="14"/>
  <c r="AC4696" i="14"/>
  <c r="AG2726" i="14"/>
  <c r="AC2726" i="14"/>
  <c r="AD2726" i="14"/>
  <c r="AD3602" i="14"/>
  <c r="AB3602" i="14"/>
  <c r="AC3602" i="14"/>
  <c r="AG3602" i="14"/>
  <c r="AD598" i="14"/>
  <c r="AG598" i="14"/>
  <c r="AC2546" i="14"/>
  <c r="AB2546" i="14"/>
  <c r="AI2546" i="14"/>
  <c r="AG5702" i="14"/>
  <c r="AD5702" i="14"/>
  <c r="AD845" i="14"/>
  <c r="AG845" i="14"/>
  <c r="AG2459" i="14"/>
  <c r="AD2459" i="14"/>
  <c r="AD4101" i="14"/>
  <c r="AC4101" i="14"/>
  <c r="AG4101" i="14"/>
  <c r="AB4331" i="14"/>
  <c r="AB4332" i="14"/>
  <c r="AD3503" i="14"/>
  <c r="AC3503" i="14"/>
  <c r="AG3503" i="14"/>
  <c r="AG2362" i="14"/>
  <c r="AD2362" i="14"/>
  <c r="AI3473" i="14"/>
  <c r="AC3473" i="14"/>
  <c r="AD5283" i="14"/>
  <c r="AC5283" i="14"/>
  <c r="AG5283" i="14"/>
  <c r="AG1016" i="14"/>
  <c r="AD1016" i="14"/>
  <c r="AG2074" i="14"/>
  <c r="AD2074" i="14"/>
  <c r="AI1507" i="14"/>
  <c r="AB1507" i="14"/>
  <c r="AC1507" i="14"/>
  <c r="AG2550" i="14"/>
  <c r="AD2550" i="14"/>
  <c r="AC912" i="14"/>
  <c r="AB912" i="14"/>
  <c r="AI912" i="14"/>
  <c r="AD4031" i="14"/>
  <c r="AG4031" i="14"/>
  <c r="AG1396" i="14"/>
  <c r="AD1396" i="14"/>
  <c r="AI2346" i="14"/>
  <c r="AB2346" i="14"/>
  <c r="AC2346" i="14"/>
  <c r="AG3754" i="14"/>
  <c r="AC3754" i="14"/>
  <c r="AD3754" i="14"/>
  <c r="AB4845" i="14"/>
  <c r="AB4833" i="14"/>
  <c r="AG3098" i="14"/>
  <c r="AC3098" i="14"/>
  <c r="AD3098" i="14"/>
  <c r="AC3228" i="14"/>
  <c r="AB3228" i="14"/>
  <c r="AI3228" i="14"/>
  <c r="AD246" i="14"/>
  <c r="AG246" i="14"/>
  <c r="AG5325" i="14"/>
  <c r="AD5325" i="14"/>
  <c r="AG1556" i="14"/>
  <c r="AD1556" i="14"/>
  <c r="AI4498" i="14"/>
  <c r="AI4319" i="14"/>
  <c r="AI3186" i="14"/>
  <c r="AI4405" i="14"/>
  <c r="AC4405" i="14"/>
  <c r="AC225" i="14"/>
  <c r="AI3182" i="14"/>
  <c r="AI4787" i="14"/>
  <c r="AI4187" i="14"/>
  <c r="AI895" i="14"/>
  <c r="AB895" i="14"/>
  <c r="AC895" i="14"/>
  <c r="AD4313" i="14"/>
  <c r="AG4313" i="14"/>
  <c r="AC335" i="14"/>
  <c r="AI4835" i="14"/>
  <c r="AB4835" i="14"/>
  <c r="AC4835" i="14"/>
  <c r="AC5131" i="14"/>
  <c r="AB5131" i="14"/>
  <c r="AI5131" i="14"/>
  <c r="AC1563" i="14"/>
  <c r="AB1563" i="14"/>
  <c r="AI1563" i="14"/>
  <c r="AG2437" i="14"/>
  <c r="AD2437" i="14"/>
  <c r="AD2709" i="14"/>
  <c r="AG2709" i="14"/>
  <c r="AI2349" i="14"/>
  <c r="AB2349" i="14"/>
  <c r="AC2349" i="14"/>
  <c r="AI1566" i="14"/>
  <c r="AI773" i="14"/>
  <c r="AC4112" i="14"/>
  <c r="AI4112" i="14"/>
  <c r="AB406" i="14"/>
  <c r="AB399" i="14"/>
  <c r="AB400" i="14"/>
  <c r="AI3983" i="14"/>
  <c r="AD2628" i="14"/>
  <c r="AG2628" i="14"/>
  <c r="AI2050" i="14"/>
  <c r="AB2050" i="14"/>
  <c r="AC2050" i="14"/>
  <c r="AC1602" i="14"/>
  <c r="AI1602" i="14"/>
  <c r="AD1011" i="14"/>
  <c r="AG1011" i="14"/>
  <c r="AG962" i="14"/>
  <c r="AD962" i="14"/>
  <c r="AD710" i="14"/>
  <c r="AG710" i="14"/>
  <c r="AG9" i="14"/>
  <c r="AD9" i="14"/>
  <c r="AI5278" i="14"/>
  <c r="AC5278" i="14"/>
  <c r="AC4037" i="14"/>
  <c r="AI4037" i="14"/>
  <c r="AG4011" i="14"/>
  <c r="AD4011" i="14"/>
  <c r="AC2628" i="14"/>
  <c r="AI2628" i="14"/>
  <c r="AG2747" i="14"/>
  <c r="AD2747" i="14"/>
  <c r="AG2943" i="14"/>
  <c r="AD2943" i="14"/>
  <c r="AD4122" i="14"/>
  <c r="AG4122" i="14"/>
  <c r="AC5340" i="14"/>
  <c r="AI5340" i="14"/>
  <c r="AB2322" i="14"/>
  <c r="AB2323" i="14"/>
  <c r="AB2317" i="14"/>
  <c r="AI944" i="14"/>
  <c r="AB944" i="14"/>
  <c r="AC944" i="14"/>
  <c r="AG4938" i="14"/>
  <c r="AD4938" i="14"/>
  <c r="AD42" i="14"/>
  <c r="AG42" i="14"/>
  <c r="AD837" i="14"/>
  <c r="AG837" i="14"/>
  <c r="AB4888" i="14"/>
  <c r="AB4879" i="14"/>
  <c r="AI3571" i="14"/>
  <c r="AC3571" i="14"/>
  <c r="AI1588" i="14"/>
  <c r="AC1588" i="14"/>
  <c r="AB1282" i="14"/>
  <c r="AB1275" i="14"/>
  <c r="AD1513" i="14"/>
  <c r="AG1513" i="14"/>
  <c r="AI3493" i="14"/>
  <c r="AC3493" i="14"/>
  <c r="AI3118" i="14"/>
  <c r="AC3118" i="14"/>
  <c r="AD1914" i="14"/>
  <c r="AG1914" i="14"/>
  <c r="AG2722" i="14"/>
  <c r="AD2722" i="14"/>
  <c r="AI2153" i="14"/>
  <c r="AI5538" i="14"/>
  <c r="AD5271" i="14"/>
  <c r="AG5271" i="14"/>
  <c r="AB4517" i="14"/>
  <c r="AB4522" i="14"/>
  <c r="AB4529" i="14"/>
  <c r="AG2551" i="14"/>
  <c r="AB2551" i="14"/>
  <c r="AC2551" i="14"/>
  <c r="AD2551" i="14"/>
  <c r="AD3954" i="14"/>
  <c r="AG3954" i="14"/>
  <c r="AB605" i="14"/>
  <c r="AC2544" i="14"/>
  <c r="AI2544" i="14"/>
  <c r="AC3795" i="14"/>
  <c r="AI3795" i="14"/>
  <c r="AD1393" i="14"/>
  <c r="AG1393" i="14"/>
  <c r="AD2292" i="14"/>
  <c r="AB2292" i="14"/>
  <c r="AC2292" i="14"/>
  <c r="AG2292" i="14"/>
  <c r="AG2283" i="14"/>
  <c r="AB2283" i="14"/>
  <c r="AC2283" i="14"/>
  <c r="AD2283" i="14"/>
  <c r="AG2038" i="14"/>
  <c r="AB2038" i="14"/>
  <c r="AC2038" i="14"/>
  <c r="AD2038" i="14"/>
  <c r="AD3357" i="14"/>
  <c r="AG3357" i="14"/>
  <c r="AI2472" i="14"/>
  <c r="AC2472" i="14"/>
  <c r="AG1928" i="14"/>
  <c r="AD1928" i="14"/>
  <c r="AC1550" i="14"/>
  <c r="AI1550" i="14"/>
  <c r="AG2301" i="14"/>
  <c r="AD2301" i="14"/>
  <c r="AG310" i="14"/>
  <c r="AD310" i="14"/>
  <c r="AD4851" i="14"/>
  <c r="AG4851" i="14"/>
  <c r="AC4979" i="14"/>
  <c r="AB4979" i="14"/>
  <c r="AI4979" i="14"/>
  <c r="AD5545" i="14"/>
  <c r="AG5545" i="14"/>
  <c r="AG1501" i="14"/>
  <c r="AB1501" i="14"/>
  <c r="AC1501" i="14"/>
  <c r="AD1501" i="14"/>
  <c r="AD2463" i="14"/>
  <c r="AG2463" i="14"/>
  <c r="AG5476" i="14"/>
  <c r="AD5476" i="14"/>
  <c r="AI777" i="14"/>
  <c r="AI5325" i="14"/>
  <c r="AC5325" i="14"/>
  <c r="AI4975" i="14"/>
  <c r="AI3019" i="14"/>
  <c r="AI1516" i="14"/>
  <c r="AB1516" i="14"/>
  <c r="AC1516" i="14"/>
  <c r="AI356" i="14"/>
  <c r="AC356" i="14"/>
  <c r="AC3926" i="14"/>
  <c r="AB3926" i="14"/>
  <c r="AI3926" i="14"/>
  <c r="AI3578" i="14"/>
  <c r="AC4282" i="14"/>
  <c r="AI4282" i="14"/>
  <c r="AI2362" i="14"/>
  <c r="AB2362" i="14"/>
  <c r="AC2362" i="14"/>
  <c r="AD4093" i="14"/>
  <c r="AC4093" i="14"/>
  <c r="AG4093" i="14"/>
  <c r="AI2608" i="14"/>
  <c r="AG1540" i="14"/>
  <c r="AC1540" i="14"/>
  <c r="AD1540" i="14"/>
  <c r="AI3921" i="14"/>
  <c r="AB3921" i="14"/>
  <c r="AC3921" i="14"/>
  <c r="AG4156" i="14"/>
  <c r="AC4156" i="14"/>
  <c r="AD4156" i="14"/>
  <c r="AG1277" i="14"/>
  <c r="AB1277" i="14"/>
  <c r="AC1277" i="14"/>
  <c r="AD1277" i="14"/>
  <c r="AC469" i="14"/>
  <c r="AB469" i="14"/>
  <c r="AI469" i="14"/>
  <c r="AC989" i="14"/>
  <c r="AB989" i="14"/>
  <c r="AI989" i="14"/>
  <c r="AG2724" i="14"/>
  <c r="AC2724" i="14"/>
  <c r="AD2724" i="14"/>
  <c r="AG595" i="14"/>
  <c r="AC595" i="14"/>
  <c r="AD595" i="14"/>
  <c r="AI503" i="14"/>
  <c r="AB503" i="14"/>
  <c r="AC503" i="14"/>
  <c r="AD3498" i="14"/>
  <c r="AC3498" i="14"/>
  <c r="AG3498" i="14"/>
  <c r="AG4577" i="14"/>
  <c r="AC4577" i="14"/>
  <c r="AD4577" i="14"/>
  <c r="AI2234" i="14"/>
  <c r="AB2234" i="14"/>
  <c r="AC2234" i="14"/>
  <c r="AC55" i="14"/>
  <c r="AC3390" i="14"/>
  <c r="AB3390" i="14"/>
  <c r="AI3390" i="14"/>
  <c r="AI5572" i="14"/>
  <c r="AI5021" i="14"/>
  <c r="AG4407" i="14"/>
  <c r="AC4407" i="14"/>
  <c r="AD4407" i="14"/>
  <c r="AI3774" i="14"/>
  <c r="AI3916" i="14"/>
  <c r="AB3916" i="14"/>
  <c r="AC3916" i="14"/>
  <c r="AC342" i="14"/>
  <c r="AI5150" i="14"/>
  <c r="AB5150" i="14"/>
  <c r="AC5150" i="14"/>
  <c r="AI5672" i="14"/>
  <c r="AB5672" i="14"/>
  <c r="AC5672" i="14"/>
  <c r="AC2939" i="14"/>
  <c r="AB2939" i="14"/>
  <c r="AI2939" i="14"/>
  <c r="AG4464" i="14"/>
  <c r="AD4464" i="14"/>
  <c r="AC465" i="14"/>
  <c r="AB465" i="14"/>
  <c r="AI465" i="14"/>
  <c r="AG3709" i="14"/>
  <c r="AD3709" i="14"/>
  <c r="AI5565" i="14"/>
  <c r="AB5565" i="14"/>
  <c r="AC5565" i="14"/>
  <c r="AG312" i="14"/>
  <c r="AD312" i="14"/>
  <c r="AC4321" i="14"/>
  <c r="AB4321" i="14"/>
  <c r="AI4321" i="14"/>
  <c r="AD2163" i="14"/>
  <c r="AC2163" i="14"/>
  <c r="AG2163" i="14"/>
  <c r="AG5538" i="14"/>
  <c r="AB5538" i="14"/>
  <c r="AC5538" i="14"/>
  <c r="AD5538" i="14"/>
  <c r="AG637" i="14"/>
  <c r="AC637" i="14"/>
  <c r="AD637" i="14"/>
  <c r="AI3016" i="14"/>
  <c r="AI728" i="14"/>
  <c r="AB728" i="14"/>
  <c r="AC728" i="14"/>
  <c r="AD5331" i="14"/>
  <c r="AC5331" i="14"/>
  <c r="AG5331" i="14"/>
  <c r="AD258" i="14"/>
  <c r="AG258" i="14"/>
  <c r="AI2364" i="14"/>
  <c r="AG3582" i="14"/>
  <c r="AC3582" i="14"/>
  <c r="AD3582" i="14"/>
  <c r="AG3579" i="14"/>
  <c r="AC3579" i="14"/>
  <c r="AD3579" i="14"/>
  <c r="AD4838" i="14"/>
  <c r="AB4838" i="14"/>
  <c r="AC4838" i="14"/>
  <c r="AG4838" i="14"/>
  <c r="AG2462" i="14"/>
  <c r="AC2462" i="14"/>
  <c r="AD2462" i="14"/>
  <c r="AG2419" i="14"/>
  <c r="AD2419" i="14"/>
  <c r="AG4773" i="14"/>
  <c r="AD4773" i="14"/>
  <c r="AG171" i="14"/>
  <c r="AD171" i="14"/>
  <c r="AG3483" i="14"/>
  <c r="AC3483" i="14"/>
  <c r="AD3483" i="14"/>
  <c r="AD2059" i="14"/>
  <c r="AG2059" i="14"/>
  <c r="AD5301" i="14"/>
  <c r="AG5301" i="14"/>
  <c r="AG2611" i="14"/>
  <c r="AC2611" i="14"/>
  <c r="AD2611" i="14"/>
  <c r="AC1505" i="14"/>
  <c r="AB1505" i="14"/>
  <c r="AI1505" i="14"/>
  <c r="AG2539" i="14"/>
  <c r="AC2539" i="14"/>
  <c r="AD2539" i="14"/>
  <c r="AC53" i="14"/>
  <c r="AD3477" i="14"/>
  <c r="AG3477" i="14"/>
  <c r="AC5247" i="14"/>
  <c r="AI5247" i="14"/>
  <c r="AI2719" i="14"/>
  <c r="AC2719" i="14"/>
  <c r="AD779" i="14"/>
  <c r="AG779" i="14"/>
  <c r="AI2554" i="14"/>
  <c r="AB2554" i="14"/>
  <c r="AC2554" i="14"/>
  <c r="AG1089" i="14"/>
  <c r="AD1089" i="14"/>
  <c r="AI5301" i="14"/>
  <c r="AC5301" i="14"/>
  <c r="AI5242" i="14"/>
  <c r="AI2795" i="14"/>
  <c r="AI903" i="14"/>
  <c r="AC278" i="14"/>
  <c r="AG1498" i="14"/>
  <c r="AD1498" i="14"/>
  <c r="AG1647" i="14"/>
  <c r="AD1647" i="14"/>
  <c r="AI4210" i="14"/>
  <c r="AD1189" i="14"/>
  <c r="AG1189" i="14"/>
  <c r="AD3387" i="14"/>
  <c r="AG3387" i="14"/>
  <c r="AD69" i="14"/>
  <c r="AG69" i="14"/>
  <c r="AI4144" i="14"/>
  <c r="AD5065" i="14"/>
  <c r="AG5065" i="14"/>
  <c r="AG138" i="14"/>
  <c r="AD138" i="14"/>
  <c r="AG3489" i="14"/>
  <c r="AD3489" i="14"/>
  <c r="AI1559" i="14"/>
  <c r="AD2976" i="14"/>
  <c r="AG2976" i="14"/>
  <c r="AD5165" i="14"/>
  <c r="AG5165" i="14"/>
  <c r="AG2155" i="14"/>
  <c r="AD2155" i="14"/>
  <c r="AG66" i="14"/>
  <c r="AD66" i="14"/>
  <c r="AG5306" i="14"/>
  <c r="AD5306" i="14"/>
  <c r="AG3700" i="14"/>
  <c r="AD3700" i="14"/>
  <c r="AD796" i="14"/>
  <c r="AG796" i="14"/>
  <c r="AG792" i="14"/>
  <c r="AD792" i="14"/>
  <c r="AC5387" i="14"/>
  <c r="AI5387" i="14"/>
  <c r="AG5482" i="14"/>
  <c r="AD5482" i="14"/>
  <c r="AD99" i="14"/>
  <c r="AG99" i="14"/>
  <c r="AC4295" i="14"/>
  <c r="AI4295" i="14"/>
  <c r="AG2836" i="14"/>
  <c r="AD2836" i="14"/>
  <c r="AG1663" i="14"/>
  <c r="AD1663" i="14"/>
  <c r="AD4275" i="14"/>
  <c r="AG4275" i="14"/>
  <c r="AG54" i="14"/>
  <c r="AD54" i="14"/>
  <c r="AC77" i="14"/>
  <c r="AI2683" i="14"/>
  <c r="AB3754" i="14"/>
  <c r="AB3757" i="14"/>
  <c r="AG3854" i="14"/>
  <c r="AD3854" i="14"/>
  <c r="AD5288" i="14"/>
  <c r="AG5288" i="14"/>
  <c r="AD5486" i="14"/>
  <c r="AG5486" i="14"/>
  <c r="AC4513" i="14"/>
  <c r="AB4513" i="14"/>
  <c r="AI4513" i="14"/>
  <c r="AI1416" i="14"/>
  <c r="AC1416" i="14"/>
  <c r="AD940" i="14"/>
  <c r="AB940" i="14"/>
  <c r="AC940" i="14"/>
  <c r="AG940" i="14"/>
  <c r="AD1098" i="14"/>
  <c r="AB1098" i="14"/>
  <c r="AC1098" i="14"/>
  <c r="AG1098" i="14"/>
  <c r="AD2428" i="14"/>
  <c r="AG2428" i="14"/>
  <c r="AD1105" i="14"/>
  <c r="AG1105" i="14"/>
  <c r="AG4528" i="14"/>
  <c r="AD4528" i="14"/>
  <c r="AI3565" i="14"/>
  <c r="AC247" i="14"/>
  <c r="AI3584" i="14"/>
  <c r="AD5156" i="14"/>
  <c r="AG5156" i="14"/>
  <c r="AC2943" i="14"/>
  <c r="AB2943" i="14"/>
  <c r="AI2943" i="14"/>
  <c r="AD4144" i="14"/>
  <c r="AC4144" i="14"/>
  <c r="AG4144" i="14"/>
  <c r="AG3859" i="14"/>
  <c r="AD3859" i="14"/>
  <c r="AI2329" i="14"/>
  <c r="AI5380" i="14"/>
  <c r="AD2718" i="14"/>
  <c r="AG2718" i="14"/>
  <c r="AG232" i="14"/>
  <c r="AD232" i="14"/>
  <c r="AI2059" i="14"/>
  <c r="AC2059" i="14"/>
  <c r="AG4205" i="14"/>
  <c r="AD4205" i="14"/>
  <c r="AI5683" i="14"/>
  <c r="AB1540" i="14"/>
  <c r="AB1550" i="14"/>
  <c r="AG5463" i="14"/>
  <c r="AD5463" i="14"/>
  <c r="AD4830" i="14"/>
  <c r="AG4830" i="14"/>
  <c r="AI384" i="14"/>
  <c r="AI5356" i="14"/>
  <c r="AI2518" i="14"/>
  <c r="AI1958" i="14"/>
  <c r="AC1958" i="14"/>
  <c r="AG2062" i="14"/>
  <c r="AD2062" i="14"/>
  <c r="AI592" i="14"/>
  <c r="AD89" i="14"/>
  <c r="AG89" i="14"/>
  <c r="AB3471" i="14"/>
  <c r="AB3473" i="14"/>
  <c r="AB3483" i="14"/>
  <c r="AI4143" i="14"/>
  <c r="AG538" i="14"/>
  <c r="AC538" i="14"/>
  <c r="AD538" i="14"/>
  <c r="AG2030" i="14"/>
  <c r="AB2030" i="14"/>
  <c r="AC2030" i="14"/>
  <c r="AD2030" i="14"/>
  <c r="AI4333" i="14"/>
  <c r="AC3326" i="14"/>
  <c r="AI3326" i="14"/>
  <c r="AD5435" i="14"/>
  <c r="AB5435" i="14"/>
  <c r="AC5435" i="14"/>
  <c r="AG5435" i="14"/>
  <c r="AI5377" i="14"/>
  <c r="AC5377" i="14"/>
  <c r="AI4824" i="14"/>
  <c r="AC4824" i="14"/>
  <c r="AD5335" i="14"/>
  <c r="AG5335" i="14"/>
  <c r="AD777" i="14"/>
  <c r="AC777" i="14"/>
  <c r="AG777" i="14"/>
  <c r="AI1586" i="14"/>
  <c r="AG4003" i="14"/>
  <c r="AB4003" i="14"/>
  <c r="AC4003" i="14"/>
  <c r="AD4003" i="14"/>
  <c r="AD672" i="14"/>
  <c r="AG672" i="14"/>
  <c r="AI3811" i="14"/>
  <c r="AC3141" i="14"/>
  <c r="AI3141" i="14"/>
  <c r="AI2074" i="14"/>
  <c r="AC2074" i="14"/>
  <c r="AD1283" i="14"/>
  <c r="AG1283" i="14"/>
  <c r="AD5492" i="14"/>
  <c r="AG5492" i="14"/>
  <c r="AG3975" i="14"/>
  <c r="AD3975" i="14"/>
  <c r="AG4822" i="14"/>
  <c r="AD4822" i="14"/>
  <c r="AG2156" i="14"/>
  <c r="AD2156" i="14"/>
  <c r="AC5564" i="14"/>
  <c r="AB5564" i="14"/>
  <c r="AI5564" i="14"/>
  <c r="AG5701" i="14"/>
  <c r="AD5701" i="14"/>
  <c r="AG3708" i="14"/>
  <c r="AC3708" i="14"/>
  <c r="AD3708" i="14"/>
  <c r="AD5388" i="14"/>
  <c r="AC5388" i="14"/>
  <c r="AG5388" i="14"/>
  <c r="AG1551" i="14"/>
  <c r="AD1551" i="14"/>
  <c r="AD5043" i="14"/>
  <c r="AC5043" i="14"/>
  <c r="AG5043" i="14"/>
  <c r="AC4785" i="14"/>
  <c r="AI4785" i="14"/>
  <c r="AG5146" i="14"/>
  <c r="AD5146" i="14"/>
  <c r="AC5599" i="14"/>
  <c r="AI5599" i="14"/>
  <c r="AC3856" i="14"/>
  <c r="AI3856" i="14"/>
  <c r="AC4205" i="14"/>
  <c r="AB4205" i="14"/>
  <c r="AI4205" i="14"/>
  <c r="AD2918" i="14"/>
  <c r="AG2918" i="14"/>
  <c r="AI3263" i="14"/>
  <c r="AD3434" i="14"/>
  <c r="AG3434" i="14"/>
  <c r="AB5599" i="14"/>
  <c r="AB5598" i="14"/>
  <c r="AB5591" i="14"/>
  <c r="AB5601" i="14"/>
  <c r="AB3494" i="14"/>
  <c r="AB3503" i="14"/>
  <c r="AB3491" i="14"/>
  <c r="AB3493" i="14"/>
  <c r="AB3492" i="14"/>
  <c r="AB3498" i="14"/>
  <c r="AB3488" i="14"/>
  <c r="AB3496" i="14"/>
  <c r="AB3502" i="14"/>
  <c r="AB830" i="14"/>
  <c r="AB847" i="14"/>
  <c r="AB843" i="14"/>
  <c r="AB2791" i="14"/>
  <c r="AB2796" i="14"/>
  <c r="AB2790" i="14"/>
  <c r="AB377" i="14"/>
  <c r="AB366" i="14"/>
  <c r="AB367" i="14"/>
  <c r="AD4320" i="14"/>
  <c r="AB4320" i="14"/>
  <c r="AC4320" i="14"/>
  <c r="AG4320" i="14"/>
  <c r="AD3459" i="14"/>
  <c r="AG3459" i="14"/>
  <c r="AB3579" i="14"/>
  <c r="AB3587" i="14"/>
  <c r="AB3583" i="14"/>
  <c r="AB3582" i="14"/>
  <c r="AB2092" i="14"/>
  <c r="AB2088" i="14"/>
  <c r="AB2084" i="14"/>
  <c r="AB2081" i="14"/>
  <c r="AB2087" i="14"/>
  <c r="AB2095" i="14"/>
  <c r="AD2329" i="14"/>
  <c r="AC2329" i="14"/>
  <c r="AG2329" i="14"/>
  <c r="AG2978" i="14"/>
  <c r="AC2978" i="14"/>
  <c r="AD2978" i="14"/>
  <c r="AG3146" i="14"/>
  <c r="AD3146" i="14"/>
  <c r="AD2721" i="14"/>
  <c r="AG2721" i="14"/>
  <c r="AI871" i="14"/>
  <c r="AC38" i="14"/>
  <c r="AI2198" i="14"/>
  <c r="AI4816" i="14"/>
  <c r="AI4565" i="14"/>
  <c r="AI4365" i="14"/>
  <c r="AI5287" i="14"/>
  <c r="AI5558" i="14"/>
  <c r="AI5165" i="14"/>
  <c r="AB5165" i="14"/>
  <c r="AC5165" i="14"/>
  <c r="AI2331" i="14"/>
  <c r="AD3566" i="14"/>
  <c r="AG3566" i="14"/>
  <c r="AD1328" i="14"/>
  <c r="AG1328" i="14"/>
  <c r="AI4275" i="14"/>
  <c r="AC4275" i="14"/>
  <c r="AI4138" i="14"/>
  <c r="AG4537" i="14"/>
  <c r="AD4537" i="14"/>
  <c r="AB1034" i="14"/>
  <c r="AB1040" i="14"/>
  <c r="AC2354" i="14"/>
  <c r="AB2354" i="14"/>
  <c r="AI2354" i="14"/>
  <c r="AG5604" i="14"/>
  <c r="AD5604" i="14"/>
  <c r="AI4000" i="14"/>
  <c r="AB4000" i="14"/>
  <c r="AC4000" i="14"/>
  <c r="AG5380" i="14"/>
  <c r="AC5380" i="14"/>
  <c r="AD5380" i="14"/>
  <c r="AG5161" i="14"/>
  <c r="AD5161" i="14"/>
  <c r="AG3050" i="14"/>
  <c r="AD3050" i="14"/>
  <c r="AG2725" i="14"/>
  <c r="AD2725" i="14"/>
  <c r="AI4818" i="14"/>
  <c r="AD1692" i="14"/>
  <c r="AG1692" i="14"/>
  <c r="AG1646" i="14"/>
  <c r="AD1646" i="14"/>
  <c r="AG2980" i="14"/>
  <c r="AD2980" i="14"/>
  <c r="AI2155" i="14"/>
  <c r="AC2155" i="14"/>
  <c r="AI3581" i="14"/>
  <c r="AD984" i="14"/>
  <c r="AB984" i="14"/>
  <c r="AC984" i="14"/>
  <c r="AG984" i="14"/>
  <c r="AI5673" i="14"/>
  <c r="AD2046" i="14"/>
  <c r="AB2046" i="14"/>
  <c r="AC2046" i="14"/>
  <c r="AG2046" i="14"/>
  <c r="AD194" i="14"/>
  <c r="AG194" i="14"/>
  <c r="AG207" i="14"/>
  <c r="AD207" i="14"/>
  <c r="AD2916" i="14"/>
  <c r="AG2916" i="14"/>
  <c r="AD3847" i="14"/>
  <c r="AG3847" i="14"/>
  <c r="AD1666" i="14"/>
  <c r="AG1666" i="14"/>
  <c r="AG300" i="14"/>
  <c r="AD300" i="14"/>
  <c r="AG5408" i="14"/>
  <c r="AD5408" i="14"/>
  <c r="AD5669" i="14"/>
  <c r="AB5669" i="14"/>
  <c r="AC5669" i="14"/>
  <c r="AG5669" i="14"/>
  <c r="AC5030" i="14"/>
  <c r="AI5030" i="14"/>
  <c r="AG2148" i="14"/>
  <c r="AD2148" i="14"/>
  <c r="AG4944" i="14"/>
  <c r="AD4944" i="14"/>
  <c r="AI2656" i="14"/>
  <c r="AI4438" i="14"/>
  <c r="AI4944" i="14"/>
  <c r="AC4944" i="14"/>
  <c r="AD4846" i="14"/>
  <c r="AG4846" i="14"/>
  <c r="AD3104" i="14"/>
  <c r="AG3104" i="14"/>
  <c r="AD729" i="14"/>
  <c r="AB729" i="14"/>
  <c r="AC729" i="14"/>
  <c r="AG729" i="14"/>
  <c r="AB5048" i="14"/>
  <c r="AB5043" i="14"/>
  <c r="AB5036" i="14"/>
  <c r="AB5030" i="14"/>
  <c r="AI5604" i="14"/>
  <c r="AB5604" i="14"/>
  <c r="AC5604" i="14"/>
  <c r="AI2072" i="14"/>
  <c r="AG2044" i="14"/>
  <c r="AD2044" i="14"/>
  <c r="AG1094" i="14"/>
  <c r="AD1094" i="14"/>
  <c r="AG164" i="14"/>
  <c r="AD164" i="14"/>
  <c r="AI1099" i="14"/>
  <c r="AC1663" i="14"/>
  <c r="AI1663" i="14"/>
  <c r="AD1608" i="14"/>
  <c r="AG1608" i="14"/>
  <c r="AD1543" i="14"/>
  <c r="AB1543" i="14"/>
  <c r="AC1543" i="14"/>
  <c r="AG1543" i="14"/>
  <c r="AD3481" i="14"/>
  <c r="AG3481" i="14"/>
  <c r="AG79" i="14"/>
  <c r="AD79" i="14"/>
  <c r="AD2518" i="14"/>
  <c r="AB2518" i="14"/>
  <c r="AC2518" i="14"/>
  <c r="AG2518" i="14"/>
  <c r="AI2886" i="14"/>
  <c r="AG3811" i="14"/>
  <c r="AC3811" i="14"/>
  <c r="AD3811" i="14"/>
  <c r="AG591" i="14"/>
  <c r="AD591" i="14"/>
  <c r="AG2508" i="14"/>
  <c r="AD2508" i="14"/>
  <c r="AI837" i="14"/>
  <c r="AB837" i="14"/>
  <c r="AC837" i="14"/>
  <c r="AG268" i="14"/>
  <c r="AD268" i="14"/>
  <c r="AG2096" i="14"/>
  <c r="AD2096" i="14"/>
  <c r="AD2150" i="14"/>
  <c r="AG2150" i="14"/>
  <c r="AG2946" i="14"/>
  <c r="AD2946" i="14"/>
  <c r="AD992" i="14"/>
  <c r="AB992" i="14"/>
  <c r="AC992" i="14"/>
  <c r="AG992" i="14"/>
  <c r="AD3863" i="14"/>
  <c r="AG3863" i="14"/>
  <c r="AG2031" i="14"/>
  <c r="AD2031" i="14"/>
  <c r="AI3187" i="14"/>
  <c r="AG1575" i="14"/>
  <c r="AD1575" i="14"/>
  <c r="AG4323" i="14"/>
  <c r="AD4323" i="14"/>
  <c r="AD1195" i="14"/>
  <c r="AG1195" i="14"/>
  <c r="AI2369" i="14"/>
  <c r="AG360" i="14"/>
  <c r="AD360" i="14"/>
  <c r="AC4830" i="14"/>
  <c r="AI4830" i="14"/>
  <c r="AI4526" i="14"/>
  <c r="AD1099" i="14"/>
  <c r="AB1099" i="14"/>
  <c r="AC1099" i="14"/>
  <c r="AG1099" i="14"/>
  <c r="AD4382" i="14"/>
  <c r="AG4382" i="14"/>
  <c r="AD391" i="14"/>
  <c r="AG391" i="14"/>
  <c r="AD987" i="14"/>
  <c r="AG987" i="14"/>
  <c r="AG2883" i="14"/>
  <c r="AD2883" i="14"/>
  <c r="AD1969" i="14"/>
  <c r="AG1969" i="14"/>
  <c r="AD3263" i="14"/>
  <c r="AC3263" i="14"/>
  <c r="AG3263" i="14"/>
  <c r="AI4382" i="14"/>
  <c r="AC4382" i="14"/>
  <c r="AG1106" i="14"/>
  <c r="AB1106" i="14"/>
  <c r="AC1106" i="14"/>
  <c r="AD1106" i="14"/>
  <c r="AD4283" i="14"/>
  <c r="AG4283" i="14"/>
  <c r="AG3924" i="14"/>
  <c r="AB3924" i="14"/>
  <c r="AC3924" i="14"/>
  <c r="AD3924" i="14"/>
  <c r="AG163" i="14"/>
  <c r="AD163" i="14"/>
  <c r="AG111" i="14"/>
  <c r="AD111" i="14"/>
  <c r="AB2140" i="14"/>
  <c r="AB2141" i="14"/>
  <c r="AD2288" i="14"/>
  <c r="AG2288" i="14"/>
  <c r="AI2538" i="14"/>
  <c r="AD1947" i="14"/>
  <c r="AG1947" i="14"/>
  <c r="AI3257" i="14"/>
  <c r="AG4526" i="14"/>
  <c r="AB4526" i="14"/>
  <c r="AC4526" i="14"/>
  <c r="AD4526" i="14"/>
  <c r="AD2793" i="14"/>
  <c r="AB2793" i="14"/>
  <c r="AC2793" i="14"/>
  <c r="AG2793" i="14"/>
  <c r="AB3265" i="14"/>
  <c r="AB3255" i="14"/>
  <c r="AB3263" i="14"/>
  <c r="AB3264" i="14"/>
  <c r="AG1955" i="14"/>
  <c r="AD1955" i="14"/>
  <c r="AI4819" i="14"/>
  <c r="AC4819" i="14"/>
  <c r="AG4040" i="14"/>
  <c r="AC4040" i="14"/>
  <c r="AD4040" i="14"/>
  <c r="AI5280" i="14"/>
  <c r="AC5280" i="14"/>
  <c r="AG24" i="14"/>
  <c r="AD24" i="14"/>
  <c r="AD27" i="14"/>
  <c r="AG27" i="14"/>
  <c r="AD4779" i="14"/>
  <c r="AG4779" i="14"/>
  <c r="AD1580" i="14"/>
  <c r="AG1580" i="14"/>
  <c r="AD5734" i="14"/>
  <c r="AG5734" i="14"/>
  <c r="AI1027" i="14"/>
  <c r="AI2471" i="14"/>
  <c r="AI1400" i="14"/>
  <c r="AG5444" i="14"/>
  <c r="AB5444" i="14"/>
  <c r="AC5444" i="14"/>
  <c r="AD5444" i="14"/>
  <c r="AC647" i="14"/>
  <c r="AB647" i="14"/>
  <c r="AI647" i="14"/>
  <c r="AG2281" i="14"/>
  <c r="AB2281" i="14"/>
  <c r="AC2281" i="14"/>
  <c r="AD2281" i="14"/>
  <c r="AC609" i="14"/>
  <c r="AB609" i="14"/>
  <c r="AI609" i="14"/>
  <c r="AC154" i="14"/>
  <c r="AC299" i="14"/>
  <c r="AI1082" i="14"/>
  <c r="AD3565" i="14"/>
  <c r="AC3565" i="14"/>
  <c r="AG3565" i="14"/>
  <c r="AC70" i="14"/>
  <c r="AI5577" i="14"/>
  <c r="AD3584" i="14"/>
  <c r="AB3584" i="14"/>
  <c r="AC3584" i="14"/>
  <c r="AG3584" i="14"/>
  <c r="AC2357" i="14"/>
  <c r="AB2357" i="14"/>
  <c r="AI2357" i="14"/>
  <c r="AI2294" i="14"/>
  <c r="AG4210" i="14"/>
  <c r="AC4210" i="14"/>
  <c r="AD4210" i="14"/>
  <c r="AI1571" i="14"/>
  <c r="AI1037" i="14"/>
  <c r="AD2972" i="14"/>
  <c r="AC2972" i="14"/>
  <c r="AG2972" i="14"/>
  <c r="AD592" i="14"/>
  <c r="AC592" i="14"/>
  <c r="AG592" i="14"/>
  <c r="AC894" i="14"/>
  <c r="AB894" i="14"/>
  <c r="AI894" i="14"/>
  <c r="AG4143" i="14"/>
  <c r="AC4143" i="14"/>
  <c r="AD4143" i="14"/>
  <c r="AI4606" i="14"/>
  <c r="AC146" i="14"/>
  <c r="AC500" i="14"/>
  <c r="AB500" i="14"/>
  <c r="AI500" i="14"/>
  <c r="AI2602" i="14"/>
  <c r="AI908" i="14"/>
  <c r="AI3758" i="14"/>
  <c r="AC3387" i="14"/>
  <c r="AB3387" i="14"/>
  <c r="AI3387" i="14"/>
  <c r="AI4091" i="14"/>
  <c r="AI5682" i="14"/>
  <c r="AI3788" i="14"/>
  <c r="AI2032" i="14"/>
  <c r="AG2072" i="14"/>
  <c r="AC2072" i="14"/>
  <c r="AD2072" i="14"/>
  <c r="AC3848" i="14"/>
  <c r="AI3848" i="14"/>
  <c r="AD3696" i="14"/>
  <c r="AG3696" i="14"/>
  <c r="AD4992" i="14"/>
  <c r="AG4992" i="14"/>
  <c r="AI1425" i="14"/>
  <c r="AC1425" i="14"/>
  <c r="AI3709" i="14"/>
  <c r="AC3709" i="14"/>
  <c r="AG4068" i="14"/>
  <c r="AD4068" i="14"/>
  <c r="AD58" i="14"/>
  <c r="AG58" i="14"/>
  <c r="AG3917" i="14"/>
  <c r="AB3917" i="14"/>
  <c r="AC3917" i="14"/>
  <c r="AD3917" i="14"/>
  <c r="AG266" i="14"/>
  <c r="AD266" i="14"/>
  <c r="AD4155" i="14"/>
  <c r="AC4155" i="14"/>
  <c r="AG4155" i="14"/>
  <c r="AD4263" i="14"/>
  <c r="AG4263" i="14"/>
  <c r="AG776" i="14"/>
  <c r="AC776" i="14"/>
  <c r="AD776" i="14"/>
  <c r="AI2318" i="14"/>
  <c r="AB2318" i="14"/>
  <c r="AC2318" i="14"/>
  <c r="AI1116" i="14"/>
  <c r="AC4462" i="14"/>
  <c r="AB4462" i="14"/>
  <c r="AI4462" i="14"/>
  <c r="AG1814" i="14"/>
  <c r="AD1814" i="14"/>
  <c r="AI2372" i="14"/>
  <c r="AB2372" i="14"/>
  <c r="AC2372" i="14"/>
  <c r="AG1622" i="14"/>
  <c r="AD1622" i="14"/>
  <c r="AI4488" i="14"/>
  <c r="AC4488" i="14"/>
  <c r="AI2982" i="14"/>
  <c r="AC2982" i="14"/>
  <c r="AG3002" i="14"/>
  <c r="AD3002" i="14"/>
  <c r="AI5299" i="14"/>
  <c r="AG4181" i="14"/>
  <c r="AB4181" i="14"/>
  <c r="AC4181" i="14"/>
  <c r="AD4181" i="14"/>
  <c r="AD4438" i="14"/>
  <c r="AC4438" i="14"/>
  <c r="AG4438" i="14"/>
  <c r="AI3146" i="14"/>
  <c r="AC3146" i="14"/>
  <c r="AI1668" i="14"/>
  <c r="AD2116" i="14"/>
  <c r="AC2116" i="14"/>
  <c r="AG2116" i="14"/>
  <c r="AC1551" i="14"/>
  <c r="AB1551" i="14"/>
  <c r="AI1551" i="14"/>
  <c r="AI5576" i="14"/>
  <c r="AB5576" i="14"/>
  <c r="AC5576" i="14"/>
  <c r="AI2353" i="14"/>
  <c r="AB2353" i="14"/>
  <c r="AC2353" i="14"/>
  <c r="AD270" i="14"/>
  <c r="AG270" i="14"/>
  <c r="AI1691" i="14"/>
  <c r="AC1691" i="14"/>
  <c r="AG2830" i="14"/>
  <c r="AD2830" i="14"/>
  <c r="AI5057" i="14"/>
  <c r="AC4880" i="14"/>
  <c r="AB4880" i="14"/>
  <c r="AI4880" i="14"/>
  <c r="AI2419" i="14"/>
  <c r="AC2419" i="14"/>
  <c r="AG3019" i="14"/>
  <c r="AC3019" i="14"/>
  <c r="AD3019" i="14"/>
  <c r="AI3760" i="14"/>
  <c r="AG1586" i="14"/>
  <c r="AC1586" i="14"/>
  <c r="AD1586" i="14"/>
  <c r="AG1514" i="14"/>
  <c r="AB1514" i="14"/>
  <c r="AC1514" i="14"/>
  <c r="AD1514" i="14"/>
  <c r="AD504" i="14"/>
  <c r="AG504" i="14"/>
  <c r="AG2284" i="14"/>
  <c r="AD2284" i="14"/>
  <c r="AD451" i="14"/>
  <c r="AG451" i="14"/>
  <c r="AG3806" i="14"/>
  <c r="AD3806" i="14"/>
  <c r="AI4200" i="14"/>
  <c r="AB4200" i="14"/>
  <c r="AC4200" i="14"/>
  <c r="AD2414" i="14"/>
  <c r="AG2414" i="14"/>
  <c r="AI3739" i="14"/>
  <c r="AC3739" i="14"/>
  <c r="AI608" i="14"/>
  <c r="AB608" i="14"/>
  <c r="AC608" i="14"/>
  <c r="AC1195" i="14"/>
  <c r="AI1195" i="14"/>
  <c r="AG4570" i="14"/>
  <c r="AD4570" i="14"/>
  <c r="AD5592" i="14"/>
  <c r="AG5592" i="14"/>
  <c r="AG131" i="14"/>
  <c r="AD131" i="14"/>
  <c r="AC1104" i="14"/>
  <c r="AB1104" i="14"/>
  <c r="AI1104" i="14"/>
  <c r="AI4263" i="14"/>
  <c r="AC4263" i="14"/>
  <c r="AG5090" i="14"/>
  <c r="AC5090" i="14"/>
  <c r="AD5090" i="14"/>
  <c r="AI3256" i="14"/>
  <c r="AB3256" i="14"/>
  <c r="AC3256" i="14"/>
  <c r="AG3779" i="14"/>
  <c r="AD3779" i="14"/>
  <c r="AC5034" i="14"/>
  <c r="AB5034" i="14"/>
  <c r="AI5034" i="14"/>
  <c r="AC1212" i="14"/>
  <c r="AI1212" i="14"/>
  <c r="AG5440" i="14"/>
  <c r="AD5440" i="14"/>
  <c r="AD2143" i="14"/>
  <c r="AG2143" i="14"/>
  <c r="AI3029" i="14"/>
  <c r="AC3029" i="14"/>
  <c r="AD2032" i="14"/>
  <c r="AB2032" i="14"/>
  <c r="AC2032" i="14"/>
  <c r="AG2032" i="14"/>
  <c r="AD5031" i="14"/>
  <c r="AB5031" i="14"/>
  <c r="AC5031" i="14"/>
  <c r="AG5031" i="14"/>
  <c r="AD3328" i="14"/>
  <c r="AC3328" i="14"/>
  <c r="AG3328" i="14"/>
  <c r="AC5130" i="14"/>
  <c r="AB5130" i="14"/>
  <c r="AI5130" i="14"/>
  <c r="AI4180" i="14"/>
  <c r="AG1694" i="14"/>
  <c r="AD1694" i="14"/>
  <c r="AD3590" i="14"/>
  <c r="AG3590" i="14"/>
  <c r="AD5553" i="14"/>
  <c r="AG5553" i="14"/>
  <c r="AC898" i="14"/>
  <c r="AB898" i="14"/>
  <c r="AI898" i="14"/>
  <c r="AD5379" i="14"/>
  <c r="AC5379" i="14"/>
  <c r="AG5379" i="14"/>
  <c r="AC3386" i="14"/>
  <c r="AB3386" i="14"/>
  <c r="AI3386" i="14"/>
  <c r="AG5547" i="14"/>
  <c r="AD5547" i="14"/>
  <c r="AB3848" i="14"/>
  <c r="AB3856" i="14"/>
  <c r="AB3851" i="14"/>
  <c r="AC4285" i="14"/>
  <c r="AI4285" i="14"/>
  <c r="AC4515" i="14"/>
  <c r="AB4515" i="14"/>
  <c r="AI4515" i="14"/>
  <c r="AI4841" i="14"/>
  <c r="AC2511" i="14"/>
  <c r="AB2511" i="14"/>
  <c r="AI2511" i="14"/>
  <c r="AI845" i="14"/>
  <c r="AB845" i="14"/>
  <c r="AC845" i="14"/>
  <c r="AG5279" i="14"/>
  <c r="AC5279" i="14"/>
  <c r="AD5279" i="14"/>
  <c r="AI5328" i="14"/>
  <c r="AI3475" i="14"/>
  <c r="AB3475" i="14"/>
  <c r="AC3475" i="14"/>
  <c r="AC3477" i="14"/>
  <c r="AB3477" i="14"/>
  <c r="AI3477" i="14"/>
  <c r="AI3753" i="14"/>
  <c r="AG4814" i="14"/>
  <c r="AD4814" i="14"/>
  <c r="AC4726" i="14"/>
  <c r="AB4726" i="14"/>
  <c r="AI4726" i="14"/>
  <c r="AC4885" i="14"/>
  <c r="AB4885" i="14"/>
  <c r="AI4885" i="14"/>
  <c r="AI3919" i="14"/>
  <c r="AD2716" i="14"/>
  <c r="AC2716" i="14"/>
  <c r="AG2716" i="14"/>
  <c r="AC5391" i="14"/>
  <c r="AI5391" i="14"/>
  <c r="AG2194" i="14"/>
  <c r="AC2194" i="14"/>
  <c r="AD2194" i="14"/>
  <c r="AD2402" i="14"/>
  <c r="AB2402" i="14"/>
  <c r="AC2402" i="14"/>
  <c r="AG2402" i="14"/>
  <c r="AI4843" i="14"/>
  <c r="AB4843" i="14"/>
  <c r="AC4843" i="14"/>
  <c r="AC2409" i="14"/>
  <c r="AB2409" i="14"/>
  <c r="AI2409" i="14"/>
  <c r="AI3590" i="14"/>
  <c r="AB3590" i="14"/>
  <c r="AC3590" i="14"/>
  <c r="AG5558" i="14"/>
  <c r="AC5558" i="14"/>
  <c r="AD5558" i="14"/>
  <c r="AD900" i="14"/>
  <c r="AG900" i="14"/>
  <c r="AC5065" i="14"/>
  <c r="AI5065" i="14"/>
  <c r="AD1964" i="14"/>
  <c r="AG1964" i="14"/>
  <c r="AG5513" i="14"/>
  <c r="AD5513" i="14"/>
  <c r="AD1391" i="14"/>
  <c r="AG1391" i="14"/>
  <c r="AC771" i="14"/>
  <c r="AI771" i="14"/>
  <c r="AB1394" i="14"/>
  <c r="AB1397" i="14"/>
  <c r="AD4109" i="14"/>
  <c r="AG4109" i="14"/>
  <c r="AD4180" i="14"/>
  <c r="AB4180" i="14"/>
  <c r="AC4180" i="14"/>
  <c r="AG4180" i="14"/>
  <c r="AG874" i="14"/>
  <c r="AD874" i="14"/>
  <c r="AC5335" i="14"/>
  <c r="AI5335" i="14"/>
  <c r="AG4459" i="14"/>
  <c r="AD4459" i="14"/>
  <c r="AI4104" i="14"/>
  <c r="AD713" i="14"/>
  <c r="AG713" i="14"/>
  <c r="AD3026" i="14"/>
  <c r="AG3026" i="14"/>
  <c r="AG136" i="14"/>
  <c r="AD136" i="14"/>
  <c r="AI3930" i="14"/>
  <c r="AC350" i="14"/>
  <c r="AD5414" i="14"/>
  <c r="AG5414" i="14"/>
  <c r="AI4352" i="14"/>
  <c r="AD405" i="14"/>
  <c r="AG405" i="14"/>
  <c r="AD2706" i="14"/>
  <c r="AG2706" i="14"/>
  <c r="AG3457" i="14"/>
  <c r="AD3457" i="14"/>
  <c r="AD3667" i="14"/>
  <c r="AG3667" i="14"/>
  <c r="AI5154" i="14"/>
  <c r="AC7" i="14"/>
  <c r="AC118" i="14"/>
  <c r="AC3700" i="14"/>
  <c r="AI3700" i="14"/>
  <c r="AG353" i="14"/>
  <c r="AD353" i="14"/>
  <c r="AI3104" i="14"/>
  <c r="AC3104" i="14"/>
  <c r="AG2199" i="14"/>
  <c r="AD2199" i="14"/>
  <c r="AC5486" i="14"/>
  <c r="AI5486" i="14"/>
  <c r="AD31" i="14"/>
  <c r="AG31" i="14"/>
  <c r="AG97" i="14"/>
  <c r="AD97" i="14"/>
  <c r="AI1666" i="14"/>
  <c r="AC1666" i="14"/>
  <c r="AI3703" i="14"/>
  <c r="AC3703" i="14"/>
  <c r="AD3517" i="14"/>
  <c r="AG3517" i="14"/>
  <c r="AD509" i="14"/>
  <c r="AB509" i="14"/>
  <c r="AC509" i="14"/>
  <c r="AG509" i="14"/>
  <c r="AD915" i="14"/>
  <c r="AG915" i="14"/>
  <c r="AG1116" i="14"/>
  <c r="AC1116" i="14"/>
  <c r="AD1116" i="14"/>
  <c r="AD4036" i="14"/>
  <c r="AG4036" i="14"/>
  <c r="AI4884" i="14"/>
  <c r="AG1278" i="14"/>
  <c r="AB1278" i="14"/>
  <c r="AC1278" i="14"/>
  <c r="AD1278" i="14"/>
  <c r="AD129" i="14"/>
  <c r="AG129" i="14"/>
  <c r="AD2090" i="14"/>
  <c r="AG2090" i="14"/>
  <c r="AD87" i="14"/>
  <c r="AG87" i="14"/>
  <c r="AG835" i="14"/>
  <c r="AD835" i="14"/>
  <c r="AC793" i="14"/>
  <c r="AI793" i="14"/>
  <c r="AG4470" i="14"/>
  <c r="AD4470" i="14"/>
  <c r="AI3546" i="14"/>
  <c r="AG2559" i="14"/>
  <c r="AD2559" i="14"/>
  <c r="AG1952" i="14"/>
  <c r="AC1952" i="14"/>
  <c r="AD1952" i="14"/>
  <c r="AC5701" i="14"/>
  <c r="AI5701" i="14"/>
  <c r="AC373" i="14"/>
  <c r="AB373" i="14"/>
  <c r="AI373" i="14"/>
  <c r="AG1889" i="14"/>
  <c r="AD1889" i="14"/>
  <c r="AG4048" i="14"/>
  <c r="AD4048" i="14"/>
  <c r="AG2364" i="14"/>
  <c r="AB2364" i="14"/>
  <c r="AC2364" i="14"/>
  <c r="AD2364" i="14"/>
  <c r="AC782" i="14"/>
  <c r="AI782" i="14"/>
  <c r="AD5643" i="14"/>
  <c r="AG5643" i="14"/>
  <c r="AD1145" i="14"/>
  <c r="AG1145" i="14"/>
  <c r="AI4561" i="14"/>
  <c r="AD1155" i="14"/>
  <c r="AG1155" i="14"/>
  <c r="AD2989" i="14"/>
  <c r="AG2989" i="14"/>
  <c r="AD3948" i="14"/>
  <c r="AG3948" i="14"/>
  <c r="AG957" i="14"/>
  <c r="AD957" i="14"/>
  <c r="AI900" i="14"/>
  <c r="AB900" i="14"/>
  <c r="AC900" i="14"/>
  <c r="AC4195" i="14"/>
  <c r="AB4195" i="14"/>
  <c r="AI4195" i="14"/>
  <c r="AD1790" i="14"/>
  <c r="AG1790" i="14"/>
  <c r="AI5677" i="14"/>
  <c r="AI3591" i="14"/>
  <c r="AI5440" i="14"/>
  <c r="AB5440" i="14"/>
  <c r="AC5440" i="14"/>
  <c r="AD4498" i="14"/>
  <c r="AC4498" i="14"/>
  <c r="AG4498" i="14"/>
  <c r="AG380" i="14"/>
  <c r="AC380" i="14"/>
  <c r="AD380" i="14"/>
  <c r="AG419" i="14"/>
  <c r="AD419" i="14"/>
  <c r="AG2052" i="14"/>
  <c r="AD2052" i="14"/>
  <c r="AI4393" i="14"/>
  <c r="AI5442" i="14"/>
  <c r="AC2156" i="14"/>
  <c r="AI2156" i="14"/>
  <c r="AG4277" i="14"/>
  <c r="AD4277" i="14"/>
  <c r="AG4434" i="14"/>
  <c r="AD4434" i="14"/>
  <c r="AG1039" i="14"/>
  <c r="AD1039" i="14"/>
  <c r="AI2718" i="14"/>
  <c r="AC2718" i="14"/>
  <c r="AI5354" i="14"/>
  <c r="AC5354" i="14"/>
  <c r="AC5324" i="14"/>
  <c r="AI5324" i="14"/>
  <c r="AG2549" i="14"/>
  <c r="AD2549" i="14"/>
  <c r="AG3950" i="14"/>
  <c r="AD3950" i="14"/>
  <c r="AB2539" i="14"/>
  <c r="AB2544" i="14"/>
  <c r="AB2536" i="14"/>
  <c r="AB532" i="14"/>
  <c r="AB538" i="14"/>
  <c r="AB531" i="14"/>
  <c r="AB530" i="14"/>
  <c r="AB537" i="14"/>
  <c r="AB540" i="14"/>
  <c r="AB4285" i="14"/>
  <c r="AB4295" i="14"/>
  <c r="AB4288" i="14"/>
  <c r="AB4290" i="14"/>
  <c r="AB4292" i="14"/>
  <c r="AB4289" i="14"/>
  <c r="AB4156" i="14"/>
  <c r="AB4154" i="14"/>
  <c r="AB4155" i="14"/>
  <c r="AB4160" i="14"/>
  <c r="AB5486" i="14"/>
  <c r="AB5493" i="14"/>
  <c r="AB5484" i="14"/>
  <c r="AB5475" i="14"/>
  <c r="AB1703" i="14"/>
  <c r="AB1704" i="14"/>
  <c r="AB1702" i="14"/>
  <c r="AB1691" i="14"/>
  <c r="AB3700" i="14"/>
  <c r="AB3697" i="14"/>
  <c r="AB3709" i="14"/>
  <c r="AB3703" i="14"/>
  <c r="AB3708" i="14"/>
  <c r="AB4261" i="14"/>
  <c r="AB4264" i="14"/>
  <c r="AB4263" i="14"/>
  <c r="AB1416" i="14"/>
  <c r="AB1406" i="14"/>
  <c r="AB2603" i="14"/>
  <c r="AB2607" i="14"/>
  <c r="AB2605" i="14"/>
  <c r="AB2611" i="14"/>
  <c r="AB2617" i="14"/>
  <c r="AB2618" i="14"/>
  <c r="AB4944" i="14"/>
  <c r="AB4947" i="14"/>
  <c r="AB4936" i="14"/>
  <c r="AB4942" i="14"/>
  <c r="AB4940" i="14"/>
  <c r="AB880" i="14"/>
  <c r="AB870" i="14"/>
  <c r="AB873" i="14"/>
  <c r="AB867" i="14"/>
  <c r="AB879" i="14"/>
  <c r="AB877" i="14"/>
  <c r="AB872" i="14"/>
  <c r="AB797" i="14"/>
  <c r="AB793" i="14"/>
  <c r="AB5066" i="14"/>
  <c r="AB5063" i="14"/>
  <c r="AB5050" i="14"/>
  <c r="AB5065" i="14"/>
  <c r="AB4389" i="14"/>
  <c r="AB4392" i="14"/>
  <c r="AB4382" i="14"/>
  <c r="AB3795" i="14"/>
  <c r="AB3803" i="14"/>
  <c r="AB3794" i="14"/>
  <c r="AB3799" i="14"/>
  <c r="AB3804" i="14"/>
  <c r="AB1586" i="14"/>
  <c r="AB1602" i="14"/>
  <c r="AB1597" i="14"/>
  <c r="AB1588" i="14"/>
  <c r="AB4043" i="14"/>
  <c r="AB4040" i="14"/>
  <c r="AB4037" i="14"/>
  <c r="AB4034" i="14"/>
  <c r="AB3099" i="14"/>
  <c r="AB3100" i="14"/>
  <c r="AB3088" i="14"/>
  <c r="AB3101" i="14"/>
  <c r="AB3095" i="14"/>
  <c r="AB3098" i="14"/>
  <c r="AB3115" i="14"/>
  <c r="AB3111" i="14"/>
  <c r="AB3104" i="14"/>
  <c r="AB3118" i="14"/>
  <c r="AB3106" i="14"/>
  <c r="AB3114" i="14"/>
  <c r="AB3109" i="14"/>
  <c r="AB2710" i="14"/>
  <c r="AB2716" i="14"/>
  <c r="AB2723" i="14"/>
  <c r="AB2726" i="14"/>
  <c r="AB2718" i="14"/>
  <c r="AB2724" i="14"/>
  <c r="AB2708" i="14"/>
  <c r="AB2715" i="14"/>
  <c r="AB2719" i="14"/>
  <c r="AB3571" i="14"/>
  <c r="AB3565" i="14"/>
  <c r="AB4583" i="14"/>
  <c r="AB4576" i="14"/>
  <c r="AB4577" i="14"/>
  <c r="AB4500" i="14"/>
  <c r="AB4488" i="14"/>
  <c r="AB4499" i="14"/>
  <c r="AB4498" i="14"/>
  <c r="AB4405" i="14"/>
  <c r="AB4401" i="14"/>
  <c r="AB4407" i="14"/>
  <c r="AB4404" i="14"/>
  <c r="AB4395" i="14"/>
  <c r="AB4397" i="14"/>
  <c r="AB3022" i="14"/>
  <c r="AB3029" i="14"/>
  <c r="AB3024" i="14"/>
  <c r="AB3019" i="14"/>
  <c r="AB2155" i="14"/>
  <c r="AB2156" i="14"/>
  <c r="AB2163" i="14"/>
  <c r="AB2158" i="14"/>
  <c r="AB2161" i="14"/>
  <c r="AB2162" i="14"/>
  <c r="AB2462" i="14"/>
  <c r="AB2464" i="14"/>
  <c r="AB2466" i="14"/>
  <c r="AB2472" i="14"/>
  <c r="AG648" i="14"/>
  <c r="AD648" i="14"/>
  <c r="AB3769" i="14"/>
  <c r="AB3765" i="14"/>
  <c r="AB3771" i="14"/>
  <c r="AB3761" i="14"/>
  <c r="AB5558" i="14"/>
  <c r="AB5551" i="14"/>
  <c r="AB5546" i="14"/>
  <c r="AB3524" i="14"/>
  <c r="AB3508" i="14"/>
  <c r="AB3516" i="14"/>
  <c r="AB3512" i="14"/>
  <c r="AB3510" i="14"/>
  <c r="AB3514" i="14"/>
  <c r="AB3515" i="14"/>
  <c r="AB2975" i="14"/>
  <c r="AB2972" i="14"/>
  <c r="AB2978" i="14"/>
  <c r="AB2982" i="14"/>
  <c r="AB2974" i="14"/>
  <c r="AB2189" i="14"/>
  <c r="AB2192" i="14"/>
  <c r="AB2190" i="14"/>
  <c r="AB2194" i="14"/>
  <c r="AB2207" i="14"/>
  <c r="AB2196" i="14"/>
  <c r="AB2208" i="14"/>
  <c r="AB4701" i="14"/>
  <c r="AB4698" i="14"/>
  <c r="AB4696" i="14"/>
  <c r="AB4073" i="14"/>
  <c r="AB4072" i="14"/>
  <c r="AB4081" i="14"/>
  <c r="AB5095" i="14"/>
  <c r="AB5092" i="14"/>
  <c r="AB5090" i="14"/>
  <c r="AB5088" i="14"/>
  <c r="AB771" i="14"/>
  <c r="AB790" i="14"/>
  <c r="AB776" i="14"/>
  <c r="AB782" i="14"/>
  <c r="AB785" i="14"/>
  <c r="AB777" i="14"/>
  <c r="AB784" i="14"/>
  <c r="AB786" i="14"/>
  <c r="AB4271" i="14"/>
  <c r="AB4282" i="14"/>
  <c r="AB4275" i="14"/>
  <c r="AB5247" i="14"/>
  <c r="AB5249" i="14"/>
  <c r="AB5253" i="14"/>
  <c r="AB4825" i="14"/>
  <c r="AB4831" i="14"/>
  <c r="AB4819" i="14"/>
  <c r="AB4829" i="14"/>
  <c r="AB4830" i="14"/>
  <c r="AB4815" i="14"/>
  <c r="AB4824" i="14"/>
  <c r="AB1427" i="14"/>
  <c r="AB1423" i="14"/>
  <c r="AB1425" i="14"/>
  <c r="AB1431" i="14"/>
  <c r="AB4142" i="14"/>
  <c r="AB4137" i="14"/>
  <c r="AB4139" i="14"/>
  <c r="AB4136" i="14"/>
  <c r="AB4129" i="14"/>
  <c r="AB4143" i="14"/>
  <c r="AB4135" i="14"/>
  <c r="AB4144" i="14"/>
  <c r="AB4140" i="14"/>
  <c r="AD2727" i="14"/>
  <c r="AG2727" i="14"/>
  <c r="AB5321" i="14"/>
  <c r="AB5334" i="14"/>
  <c r="AB5331" i="14"/>
  <c r="AB5335" i="14"/>
  <c r="AB5324" i="14"/>
  <c r="AB5325" i="14"/>
  <c r="AB5329" i="14"/>
  <c r="AB2329" i="14"/>
  <c r="AB2342" i="14"/>
  <c r="AB1953" i="14"/>
  <c r="AB1959" i="14"/>
  <c r="AB1950" i="14"/>
  <c r="AB1962" i="14"/>
  <c r="AB1967" i="14"/>
  <c r="AB1958" i="14"/>
  <c r="AB1952" i="14"/>
  <c r="AB5700" i="14"/>
  <c r="AB5709" i="14"/>
  <c r="AB5704" i="14"/>
  <c r="AB5701" i="14"/>
  <c r="AB1150" i="14"/>
  <c r="AB1146" i="14"/>
  <c r="AB1154" i="14"/>
  <c r="AB1152" i="14"/>
  <c r="AB2425" i="14"/>
  <c r="AB2430" i="14"/>
  <c r="AB2419" i="14"/>
  <c r="AB2433" i="14"/>
  <c r="AB2418" i="14"/>
  <c r="AB2432" i="14"/>
  <c r="AB2429" i="14"/>
  <c r="AB4112" i="14"/>
  <c r="AB4113" i="14"/>
  <c r="AB4105" i="14"/>
  <c r="AB4108" i="14"/>
  <c r="AB4101" i="14"/>
  <c r="AI739" i="14"/>
  <c r="AI3233" i="14"/>
  <c r="AB3233" i="14"/>
  <c r="AC3233" i="14"/>
  <c r="AD5276" i="14"/>
  <c r="AG5276" i="14"/>
  <c r="AC1584" i="14"/>
  <c r="AI1584" i="14"/>
  <c r="AI3113" i="14"/>
  <c r="AI1711" i="14"/>
  <c r="AI2463" i="14"/>
  <c r="AB2463" i="14"/>
  <c r="AC2463" i="14"/>
  <c r="AG990" i="14"/>
  <c r="AB990" i="14"/>
  <c r="AC990" i="14"/>
  <c r="AD990" i="14"/>
  <c r="AB1584" i="14"/>
  <c r="AB1578" i="14"/>
  <c r="AB1574" i="14"/>
  <c r="AC1039" i="14"/>
  <c r="AB1039" i="14"/>
  <c r="AI1039" i="14"/>
  <c r="AG3573" i="14"/>
  <c r="AB3573" i="14"/>
  <c r="AC3573" i="14"/>
  <c r="AD3573" i="14"/>
  <c r="AD2305" i="14"/>
  <c r="AC2305" i="14"/>
  <c r="AG2305" i="14"/>
  <c r="AI5712" i="14"/>
  <c r="AG4468" i="14"/>
  <c r="AD4468" i="14"/>
  <c r="AI3695" i="14"/>
  <c r="AC4948" i="14"/>
  <c r="AB4948" i="14"/>
  <c r="AI4948" i="14"/>
  <c r="AC1408" i="14"/>
  <c r="AB1408" i="14"/>
  <c r="AI1408" i="14"/>
  <c r="AG2621" i="14"/>
  <c r="AD2621" i="14"/>
  <c r="AG1664" i="14"/>
  <c r="AD1664" i="14"/>
  <c r="AC1145" i="14"/>
  <c r="AB1145" i="14"/>
  <c r="AI1145" i="14"/>
  <c r="AI3395" i="14"/>
  <c r="AI3698" i="14"/>
  <c r="AI1546" i="14"/>
  <c r="AD4842" i="14"/>
  <c r="AB4842" i="14"/>
  <c r="AC4842" i="14"/>
  <c r="AG4842" i="14"/>
  <c r="AC2052" i="14"/>
  <c r="AB2052" i="14"/>
  <c r="AI2052" i="14"/>
  <c r="AI4937" i="14"/>
  <c r="AG3802" i="14"/>
  <c r="AD3802" i="14"/>
  <c r="AI1092" i="14"/>
  <c r="AD4887" i="14"/>
  <c r="AG4887" i="14"/>
  <c r="AD295" i="14"/>
  <c r="AG295" i="14"/>
  <c r="AI378" i="14"/>
  <c r="AG3266" i="14"/>
  <c r="AB3266" i="14"/>
  <c r="AC3266" i="14"/>
  <c r="AD3266" i="14"/>
  <c r="AC392" i="14"/>
  <c r="AI392" i="14"/>
  <c r="AI444" i="14"/>
  <c r="AI2926" i="14"/>
  <c r="AC915" i="14"/>
  <c r="AB915" i="14"/>
  <c r="AI915" i="14"/>
  <c r="AB380" i="14"/>
  <c r="AB392" i="14"/>
  <c r="AI5231" i="14"/>
  <c r="AD1196" i="14"/>
  <c r="AC1196" i="14"/>
  <c r="AG1196" i="14"/>
  <c r="AI1745" i="14"/>
  <c r="AI2534" i="14"/>
  <c r="AD2339" i="14"/>
  <c r="AG2339" i="14"/>
  <c r="AI5592" i="14"/>
  <c r="AB5592" i="14"/>
  <c r="AC5592" i="14"/>
  <c r="AI3706" i="14"/>
  <c r="AG5032" i="14"/>
  <c r="AD5032" i="14"/>
  <c r="AC4391" i="14"/>
  <c r="AB4391" i="14"/>
  <c r="AI4391" i="14"/>
  <c r="AI2096" i="14"/>
  <c r="AB2096" i="14"/>
  <c r="AC2096" i="14"/>
  <c r="AI611" i="14"/>
  <c r="AI1534" i="14"/>
  <c r="AI4075" i="14"/>
  <c r="AI5233" i="14"/>
  <c r="AI4323" i="14"/>
  <c r="AB4323" i="14"/>
  <c r="AC4323" i="14"/>
  <c r="AD5676" i="14"/>
  <c r="AG5676" i="14"/>
  <c r="AG1093" i="14"/>
  <c r="AD1093" i="14"/>
  <c r="AI3855" i="14"/>
  <c r="AB3855" i="14"/>
  <c r="AC3855" i="14"/>
  <c r="AG5442" i="14"/>
  <c r="AB5442" i="14"/>
  <c r="AC5442" i="14"/>
  <c r="AD5442" i="14"/>
  <c r="AD2085" i="14"/>
  <c r="AG2085" i="14"/>
  <c r="AG5293" i="14"/>
  <c r="AD5293" i="14"/>
  <c r="AG4398" i="14"/>
  <c r="AD4398" i="14"/>
  <c r="AD3581" i="14"/>
  <c r="AB3581" i="14"/>
  <c r="AC3581" i="14"/>
  <c r="AG3581" i="14"/>
  <c r="AD4934" i="14"/>
  <c r="AG4934" i="14"/>
  <c r="AI1548" i="14"/>
  <c r="AI1957" i="14"/>
  <c r="AI1591" i="14"/>
  <c r="AB1591" i="14"/>
  <c r="AC1591" i="14"/>
  <c r="AI360" i="14"/>
  <c r="AC360" i="14"/>
  <c r="AD5328" i="14"/>
  <c r="AB5328" i="14"/>
  <c r="AC5328" i="14"/>
  <c r="AG5328" i="14"/>
  <c r="AG5712" i="14"/>
  <c r="AB5712" i="14"/>
  <c r="AC5712" i="14"/>
  <c r="AD5712" i="14"/>
  <c r="AI5552" i="14"/>
  <c r="AB5552" i="14"/>
  <c r="AC5552" i="14"/>
  <c r="AG1197" i="14"/>
  <c r="AD1197" i="14"/>
  <c r="AG3336" i="14"/>
  <c r="AD3336" i="14"/>
  <c r="AG1712" i="14"/>
  <c r="AB1712" i="14"/>
  <c r="AC1712" i="14"/>
  <c r="AD1712" i="14"/>
  <c r="AG5554" i="14"/>
  <c r="AD5554" i="14"/>
  <c r="AI3915" i="14"/>
  <c r="AI5681" i="14"/>
  <c r="AG597" i="14"/>
  <c r="AB597" i="14"/>
  <c r="AC597" i="14"/>
  <c r="AD597" i="14"/>
  <c r="AG2788" i="14"/>
  <c r="AB2788" i="14"/>
  <c r="AC2788" i="14"/>
  <c r="AD2788" i="14"/>
  <c r="AI4276" i="14"/>
  <c r="AG4975" i="14"/>
  <c r="AB4975" i="14"/>
  <c r="AC4975" i="14"/>
  <c r="AD4975" i="14"/>
  <c r="AD5570" i="14"/>
  <c r="AB5570" i="14"/>
  <c r="AC5570" i="14"/>
  <c r="AG5570" i="14"/>
  <c r="AD5533" i="14"/>
  <c r="AB5533" i="14"/>
  <c r="AC5533" i="14"/>
  <c r="AG5533" i="14"/>
  <c r="AG5542" i="14"/>
  <c r="AD5542" i="14"/>
  <c r="AG1512" i="14"/>
  <c r="AD1512" i="14"/>
  <c r="AG865" i="14"/>
  <c r="AD865" i="14"/>
  <c r="AC1965" i="14"/>
  <c r="AB1965" i="14"/>
  <c r="AI1965" i="14"/>
  <c r="AD5577" i="14"/>
  <c r="AB5577" i="14"/>
  <c r="AC5577" i="14"/>
  <c r="AG5577" i="14"/>
  <c r="AD442" i="14"/>
  <c r="AB442" i="14"/>
  <c r="AC442" i="14"/>
  <c r="AG442" i="14"/>
  <c r="AG2068" i="14"/>
  <c r="AD2068" i="14"/>
  <c r="AG105" i="14"/>
  <c r="AD105" i="14"/>
  <c r="AI3951" i="14"/>
  <c r="AG3072" i="14"/>
  <c r="AD3072" i="14"/>
  <c r="AG301" i="14"/>
  <c r="AD301" i="14"/>
  <c r="AG908" i="14"/>
  <c r="AB908" i="14"/>
  <c r="AC908" i="14"/>
  <c r="AD908" i="14"/>
  <c r="AD2510" i="14"/>
  <c r="AG2510" i="14"/>
  <c r="AC863" i="14"/>
  <c r="AB863" i="14"/>
  <c r="AI863" i="14"/>
  <c r="AD1534" i="14"/>
  <c r="AB1534" i="14"/>
  <c r="AC1534" i="14"/>
  <c r="AG1534" i="14"/>
  <c r="AI2721" i="14"/>
  <c r="AB2721" i="14"/>
  <c r="AC2721" i="14"/>
  <c r="AG224" i="14"/>
  <c r="AD224" i="14"/>
  <c r="AI4783" i="14"/>
  <c r="AC2474" i="14"/>
  <c r="AB2474" i="14"/>
  <c r="AI2474" i="14"/>
  <c r="AG93" i="14"/>
  <c r="AD93" i="14"/>
  <c r="AG1892" i="14"/>
  <c r="AD1892" i="14"/>
  <c r="AI2090" i="14"/>
  <c r="AB2090" i="14"/>
  <c r="AC2090" i="14"/>
  <c r="AG3788" i="14"/>
  <c r="AB3788" i="14"/>
  <c r="AC3788" i="14"/>
  <c r="AD3788" i="14"/>
  <c r="AC4934" i="14"/>
  <c r="AB4934" i="14"/>
  <c r="AI4934" i="14"/>
  <c r="AD3753" i="14"/>
  <c r="AB3753" i="14"/>
  <c r="AC3753" i="14"/>
  <c r="AG3753" i="14"/>
  <c r="AG5176" i="14"/>
  <c r="AD5176" i="14"/>
  <c r="AD4260" i="14"/>
  <c r="AG4260" i="14"/>
  <c r="AD3570" i="14"/>
  <c r="AG3570" i="14"/>
  <c r="AG3395" i="14"/>
  <c r="AB3395" i="14"/>
  <c r="AC3395" i="14"/>
  <c r="AD3395" i="14"/>
  <c r="AI4822" i="14"/>
  <c r="AB4822" i="14"/>
  <c r="AC4822" i="14"/>
  <c r="AC4702" i="14"/>
  <c r="AB4702" i="14"/>
  <c r="AI4702" i="14"/>
  <c r="AG214" i="14"/>
  <c r="AD214" i="14"/>
  <c r="AC1692" i="14"/>
  <c r="AB1692" i="14"/>
  <c r="AI1692" i="14"/>
  <c r="AG2334" i="14"/>
  <c r="AD2334" i="14"/>
  <c r="AG341" i="14"/>
  <c r="AD341" i="14"/>
  <c r="AG4359" i="14"/>
  <c r="AD4359" i="14"/>
  <c r="AD1548" i="14"/>
  <c r="AB1548" i="14"/>
  <c r="AC1548" i="14"/>
  <c r="AG1548" i="14"/>
  <c r="AC5476" i="14"/>
  <c r="AB5476" i="14"/>
  <c r="AI5476" i="14"/>
  <c r="AG3914" i="14"/>
  <c r="AD3914" i="14"/>
  <c r="AI5251" i="14"/>
  <c r="AB5251" i="14"/>
  <c r="AC5251" i="14"/>
  <c r="AI1580" i="14"/>
  <c r="AB1580" i="14"/>
  <c r="AC1580" i="14"/>
  <c r="AD3930" i="14"/>
  <c r="AB3930" i="14"/>
  <c r="AC3930" i="14"/>
  <c r="AG3930" i="14"/>
  <c r="AC1422" i="14"/>
  <c r="AB1422" i="14"/>
  <c r="AI1422" i="14"/>
  <c r="AI1405" i="14"/>
  <c r="AB1405" i="14"/>
  <c r="AC1405" i="14"/>
  <c r="AG239" i="14"/>
  <c r="AD239" i="14"/>
  <c r="AG5578" i="14"/>
  <c r="AB5578" i="14"/>
  <c r="AC5578" i="14"/>
  <c r="AD5578" i="14"/>
  <c r="AI3090" i="14"/>
  <c r="AD336" i="14"/>
  <c r="AG336" i="14"/>
  <c r="AI535" i="14"/>
  <c r="AI4277" i="14"/>
  <c r="AB4277" i="14"/>
  <c r="AC4277" i="14"/>
  <c r="AI980" i="14"/>
  <c r="AG4821" i="14"/>
  <c r="AD4821" i="14"/>
  <c r="AG1252" i="14"/>
  <c r="AD1252" i="14"/>
  <c r="AI1404" i="14"/>
  <c r="AD1566" i="14"/>
  <c r="AB1566" i="14"/>
  <c r="AC1566" i="14"/>
  <c r="AG1566" i="14"/>
  <c r="AG3952" i="14"/>
  <c r="AD3952" i="14"/>
  <c r="AD2369" i="14"/>
  <c r="AB2369" i="14"/>
  <c r="AC2369" i="14"/>
  <c r="AG2369" i="14"/>
  <c r="AD3778" i="14"/>
  <c r="AG3778" i="14"/>
  <c r="AG1564" i="14"/>
  <c r="AD1564" i="14"/>
  <c r="AG5540" i="14"/>
  <c r="AD5540" i="14"/>
  <c r="AC4409" i="14"/>
  <c r="AB4409" i="14"/>
  <c r="AI4409" i="14"/>
  <c r="AG100" i="14"/>
  <c r="AD100" i="14"/>
  <c r="AG4502" i="14"/>
  <c r="AD4502" i="14"/>
  <c r="AG4972" i="14"/>
  <c r="AD4972" i="14"/>
  <c r="AD364" i="14"/>
  <c r="AG364" i="14"/>
  <c r="AG365" i="14"/>
  <c r="AB365" i="14"/>
  <c r="AC365" i="14"/>
  <c r="AD365" i="14"/>
  <c r="AD4045" i="14"/>
  <c r="AG4045" i="14"/>
  <c r="AG104" i="14"/>
  <c r="AD104" i="14"/>
  <c r="AI533" i="14"/>
  <c r="AG303" i="14"/>
  <c r="AD303" i="14"/>
  <c r="AD101" i="14"/>
  <c r="AG101" i="14"/>
  <c r="AD4841" i="14"/>
  <c r="AB4841" i="14"/>
  <c r="AC4841" i="14"/>
  <c r="AG4841" i="14"/>
  <c r="AC3570" i="14"/>
  <c r="AB3570" i="14"/>
  <c r="AI3570" i="14"/>
  <c r="AD5047" i="14"/>
  <c r="AB5047" i="14"/>
  <c r="AC5047" i="14"/>
  <c r="AG5047" i="14"/>
  <c r="AG3406" i="14"/>
  <c r="AD3406" i="14"/>
  <c r="AD4211" i="14"/>
  <c r="AG4211" i="14"/>
  <c r="AD378" i="14"/>
  <c r="AB378" i="14"/>
  <c r="AC378" i="14"/>
  <c r="AG378" i="14"/>
  <c r="AD611" i="14"/>
  <c r="AB611" i="14"/>
  <c r="AC611" i="14"/>
  <c r="AG611" i="14"/>
  <c r="AG43" i="14"/>
  <c r="AD43" i="14"/>
  <c r="AD5155" i="14"/>
  <c r="AG5155" i="14"/>
  <c r="AC2330" i="14"/>
  <c r="AB2330" i="14"/>
  <c r="AI2330" i="14"/>
  <c r="AI3148" i="14"/>
  <c r="AC3977" i="14"/>
  <c r="AI3977" i="14"/>
  <c r="AI3026" i="14"/>
  <c r="AB3026" i="14"/>
  <c r="AC3026" i="14"/>
  <c r="AI1134" i="14"/>
  <c r="AG1752" i="14"/>
  <c r="AD1752" i="14"/>
  <c r="AI3783" i="14"/>
  <c r="AD2534" i="14"/>
  <c r="AB2534" i="14"/>
  <c r="AC2534" i="14"/>
  <c r="AG2534" i="14"/>
  <c r="AG808" i="14"/>
  <c r="AD808" i="14"/>
  <c r="AD4789" i="14"/>
  <c r="AG4789" i="14"/>
  <c r="AD3852" i="14"/>
  <c r="AG3852" i="14"/>
  <c r="AD132" i="14"/>
  <c r="AG132" i="14"/>
  <c r="AD141" i="14"/>
  <c r="AG141" i="14"/>
  <c r="AG1037" i="14"/>
  <c r="AB1037" i="14"/>
  <c r="AC1037" i="14"/>
  <c r="AD1037" i="14"/>
  <c r="AD2381" i="14"/>
  <c r="AG2381" i="14"/>
  <c r="AI5032" i="14"/>
  <c r="AB5032" i="14"/>
  <c r="AC5032" i="14"/>
  <c r="AG2926" i="14"/>
  <c r="AB2926" i="14"/>
  <c r="AC2926" i="14"/>
  <c r="AD2926" i="14"/>
  <c r="AB360" i="14"/>
  <c r="AB356" i="14"/>
  <c r="AG5269" i="14"/>
  <c r="AD5269" i="14"/>
  <c r="AD5181" i="14"/>
  <c r="AG5181" i="14"/>
  <c r="AB5237" i="14"/>
  <c r="AB5235" i="14"/>
  <c r="AD5064" i="14"/>
  <c r="AG5064" i="14"/>
  <c r="AI1207" i="14"/>
  <c r="AC1207" i="14"/>
  <c r="AG5477" i="14"/>
  <c r="AB5477" i="14"/>
  <c r="AC5477" i="14"/>
  <c r="AD5477" i="14"/>
  <c r="AG3763" i="14"/>
  <c r="AD3763" i="14"/>
  <c r="AG5318" i="14"/>
  <c r="AD5318" i="14"/>
  <c r="AD1552" i="14"/>
  <c r="AG1552" i="14"/>
  <c r="AG2041" i="14"/>
  <c r="AD2041" i="14"/>
  <c r="AD602" i="14"/>
  <c r="AG602" i="14"/>
  <c r="AG4978" i="14"/>
  <c r="AD4978" i="14"/>
  <c r="AG2606" i="14"/>
  <c r="AB2606" i="14"/>
  <c r="AC2606" i="14"/>
  <c r="AD2606" i="14"/>
  <c r="AG331" i="14"/>
  <c r="AD331" i="14"/>
  <c r="AD5132" i="14"/>
  <c r="AG5132" i="14"/>
  <c r="AD2324" i="14"/>
  <c r="AB2324" i="14"/>
  <c r="AC2324" i="14"/>
  <c r="AG2324" i="14"/>
  <c r="AI4709" i="14"/>
  <c r="AC3802" i="14"/>
  <c r="AB3802" i="14"/>
  <c r="AI3802" i="14"/>
  <c r="AD4358" i="14"/>
  <c r="AB4358" i="14"/>
  <c r="AC4358" i="14"/>
  <c r="AG4358" i="14"/>
  <c r="AI2146" i="14"/>
  <c r="AI5531" i="14"/>
  <c r="AG3729" i="14"/>
  <c r="AD3729" i="14"/>
  <c r="AD5151" i="14"/>
  <c r="AB5151" i="14"/>
  <c r="AC5151" i="14"/>
  <c r="AG5151" i="14"/>
  <c r="AD2516" i="14"/>
  <c r="AB2516" i="14"/>
  <c r="AC2516" i="14"/>
  <c r="AG2516" i="14"/>
  <c r="AG4333" i="14"/>
  <c r="AB4333" i="14"/>
  <c r="AC4333" i="14"/>
  <c r="AD4333" i="14"/>
  <c r="AG938" i="14"/>
  <c r="AD938" i="14"/>
  <c r="AI3353" i="14"/>
  <c r="AG384" i="14"/>
  <c r="AB384" i="14"/>
  <c r="AC384" i="14"/>
  <c r="AD384" i="14"/>
  <c r="AD5231" i="14"/>
  <c r="AB5231" i="14"/>
  <c r="AC5231" i="14"/>
  <c r="AG5231" i="14"/>
  <c r="AI2080" i="14"/>
  <c r="AD603" i="14"/>
  <c r="AG603" i="14"/>
  <c r="AG3706" i="14"/>
  <c r="AB3706" i="14"/>
  <c r="AC3706" i="14"/>
  <c r="AD3706" i="14"/>
  <c r="AD1200" i="14"/>
  <c r="AG1200" i="14"/>
  <c r="AC3324" i="14"/>
  <c r="AI3324" i="14"/>
  <c r="AI4570" i="14"/>
  <c r="AB4570" i="14"/>
  <c r="AC4570" i="14"/>
  <c r="AI4846" i="14"/>
  <c r="AB4846" i="14"/>
  <c r="AC4846" i="14"/>
  <c r="AC796" i="14"/>
  <c r="AB796" i="14"/>
  <c r="AI796" i="14"/>
  <c r="AI4669" i="14"/>
  <c r="AI842" i="14"/>
  <c r="AI2199" i="14"/>
  <c r="AB2199" i="14"/>
  <c r="AC2199" i="14"/>
  <c r="AD4091" i="14"/>
  <c r="AC4091" i="14"/>
  <c r="AG4091" i="14"/>
  <c r="AI5562" i="14"/>
  <c r="AI3606" i="14"/>
  <c r="AB3606" i="14"/>
  <c r="AC3606" i="14"/>
  <c r="AI5161" i="14"/>
  <c r="AB5161" i="14"/>
  <c r="AC5161" i="14"/>
  <c r="AG1957" i="14"/>
  <c r="AB1957" i="14"/>
  <c r="AC1957" i="14"/>
  <c r="AD1957" i="14"/>
  <c r="AC2148" i="14"/>
  <c r="AB2148" i="14"/>
  <c r="AI2148" i="14"/>
  <c r="AD5355" i="14"/>
  <c r="AC5355" i="14"/>
  <c r="AG5355" i="14"/>
  <c r="AI5157" i="14"/>
  <c r="AB5157" i="14"/>
  <c r="AC5157" i="14"/>
  <c r="AC4527" i="14"/>
  <c r="AB4527" i="14"/>
  <c r="AI4527" i="14"/>
  <c r="AI5443" i="14"/>
  <c r="AB5443" i="14"/>
  <c r="AC5443" i="14"/>
  <c r="AI1502" i="14"/>
  <c r="AB1502" i="14"/>
  <c r="AC1502" i="14"/>
  <c r="AI2031" i="14"/>
  <c r="AB2031" i="14"/>
  <c r="AC2031" i="14"/>
  <c r="AG4071" i="14"/>
  <c r="AB4071" i="14"/>
  <c r="AC4071" i="14"/>
  <c r="AD4071" i="14"/>
  <c r="AC9" i="14"/>
  <c r="AI937" i="14"/>
  <c r="AB937" i="14"/>
  <c r="AC937" i="14"/>
  <c r="AI3067" i="14"/>
  <c r="AC2296" i="14"/>
  <c r="AB2296" i="14"/>
  <c r="AI2296" i="14"/>
  <c r="AC2085" i="14"/>
  <c r="AB2085" i="14"/>
  <c r="AI2085" i="14"/>
  <c r="AI3504" i="14"/>
  <c r="AB3504" i="14"/>
  <c r="AC3504" i="14"/>
  <c r="AC1518" i="14"/>
  <c r="AB1518" i="14"/>
  <c r="AI1518" i="14"/>
  <c r="AC1709" i="14"/>
  <c r="AB1709" i="14"/>
  <c r="AI1709" i="14"/>
  <c r="AI889" i="14"/>
  <c r="AI4972" i="14"/>
  <c r="AB4972" i="14"/>
  <c r="AC4972" i="14"/>
  <c r="AI1083" i="14"/>
  <c r="AB1083" i="14"/>
  <c r="AC1083" i="14"/>
  <c r="AI467" i="14"/>
  <c r="AB467" i="14"/>
  <c r="AC467" i="14"/>
  <c r="AD871" i="14"/>
  <c r="AB871" i="14"/>
  <c r="AC871" i="14"/>
  <c r="AG871" i="14"/>
  <c r="AI4061" i="14"/>
  <c r="AC1556" i="14"/>
  <c r="AB1556" i="14"/>
  <c r="AI1556" i="14"/>
  <c r="AD4813" i="14"/>
  <c r="AB4813" i="14"/>
  <c r="AC4813" i="14"/>
  <c r="AG4813" i="14"/>
  <c r="AG3332" i="14"/>
  <c r="AC3332" i="14"/>
  <c r="AD3332" i="14"/>
  <c r="AD2608" i="14"/>
  <c r="AB2608" i="14"/>
  <c r="AC2608" i="14"/>
  <c r="AG2608" i="14"/>
  <c r="AG4818" i="14"/>
  <c r="AB4818" i="14"/>
  <c r="AC4818" i="14"/>
  <c r="AD4818" i="14"/>
  <c r="AI435" i="14"/>
  <c r="AD2166" i="14"/>
  <c r="AB2166" i="14"/>
  <c r="AC2166" i="14"/>
  <c r="AG2166" i="14"/>
  <c r="AI1547" i="14"/>
  <c r="AB1547" i="14"/>
  <c r="AC1547" i="14"/>
  <c r="AD3107" i="14"/>
  <c r="AB3107" i="14"/>
  <c r="AC3107" i="14"/>
  <c r="AG3107" i="14"/>
  <c r="AC1283" i="14"/>
  <c r="AB1283" i="14"/>
  <c r="AI1283" i="14"/>
  <c r="AC1538" i="14"/>
  <c r="AB1538" i="14"/>
  <c r="AI1538" i="14"/>
  <c r="AI4918" i="14"/>
  <c r="AD3970" i="14"/>
  <c r="AC3970" i="14"/>
  <c r="AG3970" i="14"/>
  <c r="AD3017" i="14"/>
  <c r="AB3017" i="14"/>
  <c r="AC3017" i="14"/>
  <c r="AG3017" i="14"/>
  <c r="AD5060" i="14"/>
  <c r="AB5060" i="14"/>
  <c r="AC5060" i="14"/>
  <c r="AG5060" i="14"/>
  <c r="AG1668" i="14"/>
  <c r="AC1668" i="14"/>
  <c r="AD1668" i="14"/>
  <c r="AC2915" i="14"/>
  <c r="AB2915" i="14"/>
  <c r="AI2915" i="14"/>
  <c r="AI2150" i="14"/>
  <c r="AB2150" i="14"/>
  <c r="AC2150" i="14"/>
  <c r="AI3481" i="14"/>
  <c r="AB3481" i="14"/>
  <c r="AC3481" i="14"/>
  <c r="AI5396" i="14"/>
  <c r="AC2414" i="14"/>
  <c r="AB2414" i="14"/>
  <c r="AI2414" i="14"/>
  <c r="AC874" i="14"/>
  <c r="AB874" i="14"/>
  <c r="AI874" i="14"/>
  <c r="AI2145" i="14"/>
  <c r="AB2145" i="14"/>
  <c r="AC2145" i="14"/>
  <c r="AI4978" i="14"/>
  <c r="AB4978" i="14"/>
  <c r="AC4978" i="14"/>
  <c r="AC405" i="14"/>
  <c r="AB405" i="14"/>
  <c r="AI405" i="14"/>
  <c r="AI1590" i="14"/>
  <c r="AI5160" i="14"/>
  <c r="AB5160" i="14"/>
  <c r="AC5160" i="14"/>
  <c r="AI4663" i="14"/>
  <c r="AC244" i="14"/>
  <c r="AI2918" i="14"/>
  <c r="AB2918" i="14"/>
  <c r="AC2918" i="14"/>
  <c r="AI1093" i="14"/>
  <c r="AB1093" i="14"/>
  <c r="AC1093" i="14"/>
  <c r="AI4708" i="14"/>
  <c r="AG1404" i="14"/>
  <c r="AB1404" i="14"/>
  <c r="AC1404" i="14"/>
  <c r="AD1404" i="14"/>
  <c r="AC2782" i="14"/>
  <c r="AB2782" i="14"/>
  <c r="AI2782" i="14"/>
  <c r="AI5342" i="14"/>
  <c r="AI2119" i="14"/>
  <c r="AI4770" i="14"/>
  <c r="AC835" i="14"/>
  <c r="AB835" i="14"/>
  <c r="AI835" i="14"/>
  <c r="AC4470" i="14"/>
  <c r="AB4470" i="14"/>
  <c r="AI4470" i="14"/>
  <c r="AI5580" i="14"/>
  <c r="AI3778" i="14"/>
  <c r="AB3778" i="14"/>
  <c r="AC3778" i="14"/>
  <c r="AC2794" i="14"/>
  <c r="AB2794" i="14"/>
  <c r="AI2794" i="14"/>
  <c r="AG4393" i="14"/>
  <c r="AB4393" i="14"/>
  <c r="AC4393" i="14"/>
  <c r="AD4393" i="14"/>
  <c r="AC5594" i="14"/>
  <c r="AB5594" i="14"/>
  <c r="AI5594" i="14"/>
  <c r="AI2540" i="14"/>
  <c r="AI4274" i="14"/>
  <c r="AB4274" i="14"/>
  <c r="AC4274" i="14"/>
  <c r="AC3484" i="14"/>
  <c r="AB3484" i="14"/>
  <c r="AI3484" i="14"/>
  <c r="AC2044" i="14"/>
  <c r="AB2044" i="14"/>
  <c r="AI2044" i="14"/>
  <c r="AI1465" i="14"/>
  <c r="AI3601" i="14"/>
  <c r="AC391" i="14"/>
  <c r="AB391" i="14"/>
  <c r="AI391" i="14"/>
  <c r="AC4258" i="14"/>
  <c r="AB4258" i="14"/>
  <c r="AI4258" i="14"/>
  <c r="AI5612" i="14"/>
  <c r="AI3696" i="14"/>
  <c r="AB3696" i="14"/>
  <c r="AC3696" i="14"/>
  <c r="AI2413" i="14"/>
  <c r="AI470" i="14"/>
  <c r="AI4493" i="14"/>
  <c r="AI1407" i="14"/>
  <c r="AI2477" i="14"/>
  <c r="AC1964" i="14"/>
  <c r="AB1964" i="14"/>
  <c r="AI1964" i="14"/>
  <c r="AI364" i="14"/>
  <c r="AB364" i="14"/>
  <c r="AC364" i="14"/>
  <c r="AG5755" i="14"/>
  <c r="AD5755" i="14"/>
  <c r="AD3113" i="14"/>
  <c r="AB3113" i="14"/>
  <c r="AC3113" i="14"/>
  <c r="AG3113" i="14"/>
  <c r="AD3957" i="14"/>
  <c r="AG3957" i="14"/>
  <c r="AB4785" i="14"/>
  <c r="AB4786" i="14"/>
  <c r="AG4257" i="14"/>
  <c r="AD4257" i="14"/>
  <c r="AD3108" i="14"/>
  <c r="AG3108" i="14"/>
  <c r="AC1707" i="14"/>
  <c r="AB1707" i="14"/>
  <c r="AI1707" i="14"/>
  <c r="AD5042" i="14"/>
  <c r="AG5042" i="14"/>
  <c r="AI2797" i="14"/>
  <c r="AD3416" i="14"/>
  <c r="AG3416" i="14"/>
  <c r="AD4270" i="14"/>
  <c r="AG4270" i="14"/>
  <c r="AD227" i="14"/>
  <c r="AG227" i="14"/>
  <c r="AB5278" i="14"/>
  <c r="AB5280" i="14"/>
  <c r="AB5283" i="14"/>
  <c r="AB5279" i="14"/>
  <c r="AG25" i="14"/>
  <c r="AD25" i="14"/>
  <c r="AI4489" i="14"/>
  <c r="AD1590" i="14"/>
  <c r="AB1590" i="14"/>
  <c r="AC1590" i="14"/>
  <c r="AG1590" i="14"/>
  <c r="AC795" i="14"/>
  <c r="AB795" i="14"/>
  <c r="AI795" i="14"/>
  <c r="AI4827" i="14"/>
  <c r="AB4827" i="14"/>
  <c r="AC4827" i="14"/>
  <c r="AC2510" i="14"/>
  <c r="AB2510" i="14"/>
  <c r="AI2510" i="14"/>
  <c r="AI3443" i="14"/>
  <c r="AC3443" i="14"/>
  <c r="AD1318" i="14"/>
  <c r="AG1318" i="14"/>
  <c r="AI2935" i="14"/>
  <c r="AC2334" i="14"/>
  <c r="AB2334" i="14"/>
  <c r="AI2334" i="14"/>
  <c r="AD5386" i="14"/>
  <c r="AC5386" i="14"/>
  <c r="AG5386" i="14"/>
  <c r="AI5250" i="14"/>
  <c r="AB5250" i="14"/>
  <c r="AC5250" i="14"/>
  <c r="AI5293" i="14"/>
  <c r="AC5293" i="14"/>
  <c r="AD185" i="14"/>
  <c r="AG185" i="14"/>
  <c r="AD2058" i="14"/>
  <c r="AG2058" i="14"/>
  <c r="AI897" i="14"/>
  <c r="AD4811" i="14"/>
  <c r="AG4811" i="14"/>
  <c r="AG318" i="14"/>
  <c r="AD318" i="14"/>
  <c r="AG842" i="14"/>
  <c r="AB842" i="14"/>
  <c r="AC842" i="14"/>
  <c r="AD842" i="14"/>
  <c r="AD639" i="14"/>
  <c r="AG639" i="14"/>
  <c r="AC315" i="14"/>
  <c r="AD3783" i="14"/>
  <c r="AB3783" i="14"/>
  <c r="AC3783" i="14"/>
  <c r="AG3783" i="14"/>
  <c r="AG5022" i="14"/>
  <c r="AD5022" i="14"/>
  <c r="AG841" i="14"/>
  <c r="AD841" i="14"/>
  <c r="AG3601" i="14"/>
  <c r="AB3601" i="14"/>
  <c r="AC3601" i="14"/>
  <c r="AD3601" i="14"/>
  <c r="AG3982" i="14"/>
  <c r="AD3982" i="14"/>
  <c r="AC865" i="14"/>
  <c r="AB865" i="14"/>
  <c r="AI865" i="14"/>
  <c r="AD2063" i="14"/>
  <c r="AG2063" i="14"/>
  <c r="AG643" i="14"/>
  <c r="AD643" i="14"/>
  <c r="AG2959" i="14"/>
  <c r="AD2959" i="14"/>
  <c r="AD277" i="14"/>
  <c r="AG277" i="14"/>
  <c r="AC101" i="14"/>
  <c r="AI1442" i="14"/>
  <c r="AC4011" i="14"/>
  <c r="AB4011" i="14"/>
  <c r="AI4011" i="14"/>
  <c r="AI2174" i="14"/>
  <c r="AC1955" i="14"/>
  <c r="AB1955" i="14"/>
  <c r="AI1955" i="14"/>
  <c r="AG876" i="14"/>
  <c r="AD876" i="14"/>
  <c r="AG3138" i="14"/>
  <c r="AD3138" i="14"/>
  <c r="AD2423" i="14"/>
  <c r="AG2423" i="14"/>
  <c r="AG208" i="14"/>
  <c r="AD208" i="14"/>
  <c r="AI1269" i="14"/>
  <c r="AB1269" i="14"/>
  <c r="AC1269" i="14"/>
  <c r="AD5480" i="14"/>
  <c r="AG5480" i="14"/>
  <c r="AD4269" i="14"/>
  <c r="AG4269" i="14"/>
  <c r="AG4639" i="14"/>
  <c r="AD4639" i="14"/>
  <c r="AD3258" i="14"/>
  <c r="AG3258" i="14"/>
  <c r="AC5548" i="14"/>
  <c r="AB5548" i="14"/>
  <c r="AI5548" i="14"/>
  <c r="AI2297" i="14"/>
  <c r="AD4561" i="14"/>
  <c r="AC4561" i="14"/>
  <c r="AG4561" i="14"/>
  <c r="AC5281" i="14"/>
  <c r="AB5281" i="14"/>
  <c r="AI5281" i="14"/>
  <c r="AI2197" i="14"/>
  <c r="AB2197" i="14"/>
  <c r="AC2197" i="14"/>
  <c r="AI4030" i="14"/>
  <c r="AC4575" i="14"/>
  <c r="AB4575" i="14"/>
  <c r="AI4575" i="14"/>
  <c r="AI5429" i="14"/>
  <c r="AB5429" i="14"/>
  <c r="AC5429" i="14"/>
  <c r="AD3750" i="14"/>
  <c r="AG3750" i="14"/>
  <c r="AG3145" i="14"/>
  <c r="AD3145" i="14"/>
  <c r="AD2614" i="14"/>
  <c r="AG2614" i="14"/>
  <c r="AI1886" i="14"/>
  <c r="AI4408" i="14"/>
  <c r="AG4792" i="14"/>
  <c r="AD4792" i="14"/>
  <c r="AI2118" i="14"/>
  <c r="AD1303" i="14"/>
  <c r="AG1303" i="14"/>
  <c r="AG4349" i="14"/>
  <c r="AD4349" i="14"/>
  <c r="AB595" i="14"/>
  <c r="AB583" i="14"/>
  <c r="AB582" i="14"/>
  <c r="AB594" i="14"/>
  <c r="AB590" i="14"/>
  <c r="AB592" i="14"/>
  <c r="AB585" i="14"/>
  <c r="AB5298" i="14"/>
  <c r="AB5292" i="14"/>
  <c r="AB5293" i="14"/>
  <c r="AB5301" i="14"/>
  <c r="AB5352" i="14"/>
  <c r="AB5346" i="14"/>
  <c r="AB5340" i="14"/>
  <c r="AB5348" i="14"/>
  <c r="AB5354" i="14"/>
  <c r="AB5341" i="14"/>
  <c r="AB5355" i="14"/>
  <c r="AB3147" i="14"/>
  <c r="AB3144" i="14"/>
  <c r="AB3141" i="14"/>
  <c r="AB3146" i="14"/>
  <c r="AB2072" i="14"/>
  <c r="AB2066" i="14"/>
  <c r="AB2059" i="14"/>
  <c r="AB2074" i="14"/>
  <c r="AB2061" i="14"/>
  <c r="AB5388" i="14"/>
  <c r="AB5378" i="14"/>
  <c r="AB5386" i="14"/>
  <c r="AB5376" i="14"/>
  <c r="AB5380" i="14"/>
  <c r="AB5389" i="14"/>
  <c r="AB5377" i="14"/>
  <c r="AB5381" i="14"/>
  <c r="AB5387" i="14"/>
  <c r="AB5391" i="14"/>
  <c r="AB5379" i="14"/>
  <c r="AB4084" i="14"/>
  <c r="AB4088" i="14"/>
  <c r="AB4089" i="14"/>
  <c r="AB4097" i="14"/>
  <c r="AB4095" i="14"/>
  <c r="AB4098" i="14"/>
  <c r="AB4093" i="14"/>
  <c r="AB4091" i="14"/>
  <c r="AB3191" i="14"/>
  <c r="AB3179" i="14"/>
  <c r="AB3180" i="14"/>
  <c r="AB3181" i="14"/>
  <c r="AB1665" i="14"/>
  <c r="AB1663" i="14"/>
  <c r="AB1667" i="14"/>
  <c r="AB1666" i="14"/>
  <c r="AB1669" i="14"/>
  <c r="AB1668" i="14"/>
  <c r="AB1130" i="14"/>
  <c r="AB1135" i="14"/>
  <c r="AB1140" i="14"/>
  <c r="AB1128" i="14"/>
  <c r="AB3332" i="14"/>
  <c r="AB3328" i="14"/>
  <c r="AB3334" i="14"/>
  <c r="AB3324" i="14"/>
  <c r="AB3327" i="14"/>
  <c r="AB3326" i="14"/>
  <c r="AB3330" i="14"/>
  <c r="AB3977" i="14"/>
  <c r="AB3972" i="14"/>
  <c r="AB3978" i="14"/>
  <c r="AB3970" i="14"/>
  <c r="AB3973" i="14"/>
  <c r="AB1199" i="14"/>
  <c r="AB1208" i="14"/>
  <c r="AB1196" i="14"/>
  <c r="AB1207" i="14"/>
  <c r="AB1195" i="14"/>
  <c r="AB1209" i="14"/>
  <c r="AB1212" i="14"/>
  <c r="AD4286" i="14"/>
  <c r="AG4286" i="14"/>
  <c r="AC5042" i="14"/>
  <c r="AB5042" i="14"/>
  <c r="AI5042" i="14"/>
  <c r="AI5159" i="14"/>
  <c r="AG3485" i="14"/>
  <c r="AB3485" i="14"/>
  <c r="AC3485" i="14"/>
  <c r="AD3485" i="14"/>
  <c r="AD1249" i="14"/>
  <c r="AG1249" i="14"/>
  <c r="AI939" i="14"/>
  <c r="AC4164" i="14"/>
  <c r="AB4164" i="14"/>
  <c r="AI4164" i="14"/>
  <c r="AI1554" i="14"/>
  <c r="AB1554" i="14"/>
  <c r="AC1554" i="14"/>
  <c r="AG734" i="14"/>
  <c r="AD734" i="14"/>
  <c r="AB3953" i="14"/>
  <c r="AI1108" i="14"/>
  <c r="AB1108" i="14"/>
  <c r="AC1108" i="14"/>
  <c r="AC2286" i="14"/>
  <c r="AB2286" i="14"/>
  <c r="AI2286" i="14"/>
  <c r="AI4773" i="14"/>
  <c r="AC4773" i="14"/>
  <c r="AI2288" i="14"/>
  <c r="AB2288" i="14"/>
  <c r="AC2288" i="14"/>
  <c r="AD175" i="14"/>
  <c r="AG175" i="14"/>
  <c r="AD113" i="14"/>
  <c r="AG113" i="14"/>
  <c r="AI5408" i="14"/>
  <c r="AC5408" i="14"/>
  <c r="AC136" i="14"/>
  <c r="AG1160" i="14"/>
  <c r="AB1160" i="14"/>
  <c r="AC1160" i="14"/>
  <c r="AD1160" i="14"/>
  <c r="AD5223" i="14"/>
  <c r="AG5223" i="14"/>
  <c r="AD1042" i="14"/>
  <c r="AG1042" i="14"/>
  <c r="AG1864" i="14"/>
  <c r="AD1864" i="14"/>
  <c r="AC49" i="14"/>
  <c r="AI951" i="14"/>
  <c r="AG2780" i="14"/>
  <c r="AD2780" i="14"/>
  <c r="AC4946" i="14"/>
  <c r="AB4946" i="14"/>
  <c r="AI4946" i="14"/>
  <c r="AC5702" i="14"/>
  <c r="AB5702" i="14"/>
  <c r="AI5702" i="14"/>
  <c r="AI5089" i="14"/>
  <c r="AB5089" i="14"/>
  <c r="AC5089" i="14"/>
  <c r="AI2559" i="14"/>
  <c r="AB2559" i="14"/>
  <c r="AC2559" i="14"/>
  <c r="AC2469" i="14"/>
  <c r="AB2469" i="14"/>
  <c r="AI2469" i="14"/>
  <c r="AI4968" i="14"/>
  <c r="AB4968" i="14"/>
  <c r="AC4968" i="14"/>
  <c r="AG3335" i="14"/>
  <c r="AD3335" i="14"/>
  <c r="AI4781" i="14"/>
  <c r="AC4781" i="14"/>
  <c r="AG2368" i="14"/>
  <c r="AB2368" i="14"/>
  <c r="AC2368" i="14"/>
  <c r="AD2368" i="14"/>
  <c r="AG4293" i="14"/>
  <c r="AD4293" i="14"/>
  <c r="AI4033" i="14"/>
  <c r="AI3982" i="14"/>
  <c r="AB3982" i="14"/>
  <c r="AC3982" i="14"/>
  <c r="AD5099" i="14"/>
  <c r="AG5099" i="14"/>
  <c r="AI3325" i="14"/>
  <c r="AD2698" i="14"/>
  <c r="AG2698" i="14"/>
  <c r="AD4582" i="14"/>
  <c r="AG4582" i="14"/>
  <c r="AD2802" i="14"/>
  <c r="AG2802" i="14"/>
  <c r="AI4664" i="14"/>
  <c r="AI5162" i="14"/>
  <c r="AD478" i="14"/>
  <c r="AG478" i="14"/>
  <c r="AD1546" i="14"/>
  <c r="AB1546" i="14"/>
  <c r="AC1546" i="14"/>
  <c r="AG1546" i="14"/>
  <c r="AG4352" i="14"/>
  <c r="AB4352" i="14"/>
  <c r="AC4352" i="14"/>
  <c r="AD4352" i="14"/>
  <c r="AI3959" i="14"/>
  <c r="AG3919" i="14"/>
  <c r="AB3919" i="14"/>
  <c r="AC3919" i="14"/>
  <c r="AD3919" i="14"/>
  <c r="AI4887" i="14"/>
  <c r="AB4887" i="14"/>
  <c r="AC4887" i="14"/>
  <c r="AB2700" i="14"/>
  <c r="AB2702" i="14"/>
  <c r="AB2693" i="14"/>
  <c r="AI4665" i="14"/>
  <c r="AD764" i="14"/>
  <c r="AG764" i="14"/>
  <c r="AC5121" i="14"/>
  <c r="AB5121" i="14"/>
  <c r="AI5121" i="14"/>
  <c r="AC5093" i="14"/>
  <c r="AB5093" i="14"/>
  <c r="AI5093" i="14"/>
  <c r="AD4970" i="14"/>
  <c r="AG4970" i="14"/>
  <c r="AI3790" i="14"/>
  <c r="AI5111" i="14"/>
  <c r="AC114" i="14"/>
  <c r="AI1399" i="14"/>
  <c r="AI382" i="14"/>
  <c r="AC1564" i="14"/>
  <c r="AB1564" i="14"/>
  <c r="AI1564" i="14"/>
  <c r="AC602" i="14"/>
  <c r="AB602" i="14"/>
  <c r="AI602" i="14"/>
  <c r="AI478" i="14"/>
  <c r="AB478" i="14"/>
  <c r="AC478" i="14"/>
  <c r="AI3108" i="14"/>
  <c r="AB3108" i="14"/>
  <c r="AC3108" i="14"/>
  <c r="AC4464" i="14"/>
  <c r="AB4464" i="14"/>
  <c r="AI4464" i="14"/>
  <c r="AI3958" i="14"/>
  <c r="AI1919" i="14"/>
  <c r="AI2168" i="14"/>
  <c r="AI4148" i="14"/>
  <c r="AB4148" i="14"/>
  <c r="AC4148" i="14"/>
  <c r="AI3975" i="14"/>
  <c r="AB3975" i="14"/>
  <c r="AC3975" i="14"/>
  <c r="AI4035" i="14"/>
  <c r="AB4035" i="14"/>
  <c r="AC4035" i="14"/>
  <c r="AC1552" i="14"/>
  <c r="AB1552" i="14"/>
  <c r="AI1552" i="14"/>
  <c r="AI5555" i="14"/>
  <c r="AB5555" i="14"/>
  <c r="AC5555" i="14"/>
  <c r="AG5041" i="14"/>
  <c r="AD5041" i="14"/>
  <c r="AI5011" i="14"/>
  <c r="AI3850" i="14"/>
  <c r="AG4150" i="14"/>
  <c r="AD4150" i="14"/>
  <c r="AI4821" i="14"/>
  <c r="AB4821" i="14"/>
  <c r="AC4821" i="14"/>
  <c r="AG291" i="14"/>
  <c r="AD291" i="14"/>
  <c r="AI2351" i="14"/>
  <c r="AD1733" i="14"/>
  <c r="AG1733" i="14"/>
  <c r="AD62" i="14"/>
  <c r="AG62" i="14"/>
  <c r="AC2041" i="14"/>
  <c r="AB2041" i="14"/>
  <c r="AI2041" i="14"/>
  <c r="AI1424" i="14"/>
  <c r="AI4512" i="14"/>
  <c r="AD2083" i="14"/>
  <c r="AG2083" i="14"/>
  <c r="AG909" i="14"/>
  <c r="AD909" i="14"/>
  <c r="AC389" i="14"/>
  <c r="AB389" i="14"/>
  <c r="AI389" i="14"/>
  <c r="AD2928" i="14"/>
  <c r="AB2928" i="14"/>
  <c r="AC2928" i="14"/>
  <c r="AG2928" i="14"/>
  <c r="AG2294" i="14"/>
  <c r="AB2294" i="14"/>
  <c r="AC2294" i="14"/>
  <c r="AD2294" i="14"/>
  <c r="AG1082" i="14"/>
  <c r="AB1082" i="14"/>
  <c r="AC1082" i="14"/>
  <c r="AD1082" i="14"/>
  <c r="AC2706" i="14"/>
  <c r="AB2706" i="14"/>
  <c r="AI2706" i="14"/>
  <c r="AD905" i="14"/>
  <c r="AG905" i="14"/>
  <c r="AD2039" i="14"/>
  <c r="AG2039" i="14"/>
  <c r="AC242" i="14"/>
  <c r="AI3702" i="14"/>
  <c r="AC1393" i="14"/>
  <c r="AB1393" i="14"/>
  <c r="AI1393" i="14"/>
  <c r="AC2202" i="14"/>
  <c r="AB2202" i="14"/>
  <c r="AI2202" i="14"/>
  <c r="AI4812" i="14"/>
  <c r="AG5692" i="14"/>
  <c r="AD5692" i="14"/>
  <c r="AD5098" i="14"/>
  <c r="AG5098" i="14"/>
  <c r="AC3950" i="14"/>
  <c r="AB3950" i="14"/>
  <c r="AI3950" i="14"/>
  <c r="AI3588" i="14"/>
  <c r="AB3588" i="14"/>
  <c r="AC3588" i="14"/>
  <c r="AG5202" i="14"/>
  <c r="AD5202" i="14"/>
  <c r="AI4431" i="14"/>
  <c r="AD2331" i="14"/>
  <c r="AB2331" i="14"/>
  <c r="AC2331" i="14"/>
  <c r="AG2331" i="14"/>
  <c r="AC2142" i="14"/>
  <c r="AB2142" i="14"/>
  <c r="AI2142" i="14"/>
  <c r="AI1236" i="14"/>
  <c r="AI2365" i="14"/>
  <c r="AB2365" i="14"/>
  <c r="AC2365" i="14"/>
  <c r="AI764" i="14"/>
  <c r="AC764" i="14"/>
  <c r="AI2976" i="14"/>
  <c r="AB2976" i="14"/>
  <c r="AC2976" i="14"/>
  <c r="AI4468" i="14"/>
  <c r="AB4468" i="14"/>
  <c r="AC4468" i="14"/>
  <c r="AI3566" i="14"/>
  <c r="AB3566" i="14"/>
  <c r="AC3566" i="14"/>
  <c r="AC1089" i="14"/>
  <c r="AB1089" i="14"/>
  <c r="AI1089" i="14"/>
  <c r="AG5085" i="14"/>
  <c r="AD5085" i="14"/>
  <c r="AI993" i="14"/>
  <c r="AB993" i="14"/>
  <c r="AC993" i="14"/>
  <c r="AD951" i="14"/>
  <c r="AC951" i="14"/>
  <c r="AG951" i="14"/>
  <c r="AD2315" i="14"/>
  <c r="AB2315" i="14"/>
  <c r="AC2315" i="14"/>
  <c r="AG2315" i="14"/>
  <c r="AG3344" i="14"/>
  <c r="AD3344" i="14"/>
  <c r="AD1087" i="14"/>
  <c r="AG1087" i="14"/>
  <c r="AC110" i="14"/>
  <c r="AG4408" i="14"/>
  <c r="AB4408" i="14"/>
  <c r="AC4408" i="14"/>
  <c r="AD4408" i="14"/>
  <c r="AG15" i="14"/>
  <c r="AD15" i="14"/>
  <c r="AB2122" i="14"/>
  <c r="AB2116" i="14"/>
  <c r="AB2121" i="14"/>
  <c r="AD5282" i="14"/>
  <c r="AG5282" i="14"/>
  <c r="AI4788" i="14"/>
  <c r="AB4788" i="14"/>
  <c r="AC4788" i="14"/>
  <c r="AD939" i="14"/>
  <c r="AB939" i="14"/>
  <c r="AC939" i="14"/>
  <c r="AG939" i="14"/>
  <c r="AI5084" i="14"/>
  <c r="AB5084" i="14"/>
  <c r="AC5084" i="14"/>
  <c r="AI4943" i="14"/>
  <c r="AB4943" i="14"/>
  <c r="AC4943" i="14"/>
  <c r="AD3600" i="14"/>
  <c r="AG3600" i="14"/>
  <c r="AI5492" i="14"/>
  <c r="AB5492" i="14"/>
  <c r="AC5492" i="14"/>
  <c r="AC3751" i="14"/>
  <c r="AB3751" i="14"/>
  <c r="AI3751" i="14"/>
  <c r="AI3489" i="14"/>
  <c r="AB3489" i="14"/>
  <c r="AC3489" i="14"/>
  <c r="AG355" i="14"/>
  <c r="AD355" i="14"/>
  <c r="AD903" i="14"/>
  <c r="AB903" i="14"/>
  <c r="AC903" i="14"/>
  <c r="AG903" i="14"/>
  <c r="AC1200" i="14"/>
  <c r="AB1200" i="14"/>
  <c r="AI1200" i="14"/>
  <c r="AG334" i="14"/>
  <c r="AD334" i="14"/>
  <c r="AI4197" i="14"/>
  <c r="AI2291" i="14"/>
  <c r="AI1279" i="14"/>
  <c r="AB1279" i="14"/>
  <c r="AC1279" i="14"/>
  <c r="AI4705" i="14"/>
  <c r="AB4705" i="14"/>
  <c r="AC4705" i="14"/>
  <c r="AD4722" i="14"/>
  <c r="AB4722" i="14"/>
  <c r="AC4722" i="14"/>
  <c r="AG4722" i="14"/>
  <c r="AD4033" i="14"/>
  <c r="AB4033" i="14"/>
  <c r="AC4033" i="14"/>
  <c r="AG4033" i="14"/>
  <c r="AI783" i="14"/>
  <c r="AG787" i="14"/>
  <c r="AD787" i="14"/>
  <c r="AI1086" i="14"/>
  <c r="AC1161" i="14"/>
  <c r="AB1161" i="14"/>
  <c r="AI1161" i="14"/>
  <c r="AC2980" i="14"/>
  <c r="AB2980" i="14"/>
  <c r="AI2980" i="14"/>
  <c r="AG2042" i="14"/>
  <c r="AD2042" i="14"/>
  <c r="AD3959" i="14"/>
  <c r="AB3959" i="14"/>
  <c r="AC3959" i="14"/>
  <c r="AG3959" i="14"/>
  <c r="AC3859" i="14"/>
  <c r="AB3859" i="14"/>
  <c r="AI3859" i="14"/>
  <c r="AC4938" i="14"/>
  <c r="AB4938" i="14"/>
  <c r="AI4938" i="14"/>
  <c r="AI4039" i="14"/>
  <c r="AC159" i="14"/>
  <c r="AD2119" i="14"/>
  <c r="AB2119" i="14"/>
  <c r="AC2119" i="14"/>
  <c r="AG2119" i="14"/>
  <c r="AI1262" i="14"/>
  <c r="AI504" i="14"/>
  <c r="AB504" i="14"/>
  <c r="AC504" i="14"/>
  <c r="AI5481" i="14"/>
  <c r="AB5481" i="14"/>
  <c r="AC5481" i="14"/>
  <c r="AC505" i="14"/>
  <c r="AB505" i="14"/>
  <c r="AI505" i="14"/>
  <c r="AI4789" i="14"/>
  <c r="AB4789" i="14"/>
  <c r="AC4789" i="14"/>
  <c r="AC1512" i="14"/>
  <c r="AB1512" i="14"/>
  <c r="AI1512" i="14"/>
  <c r="AI398" i="14"/>
  <c r="AC3854" i="14"/>
  <c r="AB3854" i="14"/>
  <c r="AI3854" i="14"/>
  <c r="AI5575" i="14"/>
  <c r="AI4779" i="14"/>
  <c r="AC4779" i="14"/>
  <c r="AI3343" i="14"/>
  <c r="AI1094" i="14"/>
  <c r="AB1094" i="14"/>
  <c r="AC1094" i="14"/>
  <c r="AG1134" i="14"/>
  <c r="AB1134" i="14"/>
  <c r="AC1134" i="14"/>
  <c r="AD1134" i="14"/>
  <c r="AI1396" i="14"/>
  <c r="AB1396" i="14"/>
  <c r="AC1396" i="14"/>
  <c r="AC3845" i="14"/>
  <c r="AB3845" i="14"/>
  <c r="AI3845" i="14"/>
  <c r="AC1105" i="14"/>
  <c r="AB1105" i="14"/>
  <c r="AI1105" i="14"/>
  <c r="AI2042" i="14"/>
  <c r="AB2042" i="14"/>
  <c r="AC2042" i="14"/>
  <c r="AI1694" i="14"/>
  <c r="AB1694" i="14"/>
  <c r="AC1694" i="14"/>
  <c r="AI4808" i="14"/>
  <c r="AI607" i="14"/>
  <c r="AC353" i="14"/>
  <c r="AI5296" i="14"/>
  <c r="AI3501" i="14"/>
  <c r="AD448" i="14"/>
  <c r="AG448" i="14"/>
  <c r="AI3215" i="14"/>
  <c r="AG2168" i="14"/>
  <c r="AB2168" i="14"/>
  <c r="AC2168" i="14"/>
  <c r="AD2168" i="14"/>
  <c r="AI5597" i="14"/>
  <c r="AD4868" i="14"/>
  <c r="AG4868" i="14"/>
  <c r="AG257" i="14"/>
  <c r="AD257" i="14"/>
  <c r="AD2336" i="14"/>
  <c r="AG2336" i="14"/>
  <c r="AC129" i="14"/>
  <c r="AG5677" i="14"/>
  <c r="AB5677" i="14"/>
  <c r="AC5677" i="14"/>
  <c r="AD5677" i="14"/>
  <c r="AI2520" i="14"/>
  <c r="AG1109" i="14"/>
  <c r="AD1109" i="14"/>
  <c r="AI4386" i="14"/>
  <c r="AC164" i="14"/>
  <c r="AG2351" i="14"/>
  <c r="AB2351" i="14"/>
  <c r="AC2351" i="14"/>
  <c r="AD2351" i="14"/>
  <c r="AI5485" i="14"/>
  <c r="AI2321" i="14"/>
  <c r="AI2205" i="14"/>
  <c r="AD2533" i="14"/>
  <c r="AG2533" i="14"/>
  <c r="AD4455" i="14"/>
  <c r="AG4455" i="14"/>
  <c r="AD3850" i="14"/>
  <c r="AB3850" i="14"/>
  <c r="AC3850" i="14"/>
  <c r="AG3850" i="14"/>
  <c r="AD329" i="14"/>
  <c r="AG329" i="14"/>
  <c r="AG2609" i="14"/>
  <c r="AD2609" i="14"/>
  <c r="AC137" i="14"/>
  <c r="AC2063" i="14"/>
  <c r="AB2063" i="14"/>
  <c r="AI2063" i="14"/>
  <c r="AI3604" i="14"/>
  <c r="AD1710" i="14"/>
  <c r="AB1710" i="14"/>
  <c r="AC1710" i="14"/>
  <c r="AG1710" i="14"/>
  <c r="AI4161" i="14"/>
  <c r="AI985" i="14"/>
  <c r="AD3314" i="14"/>
  <c r="AG3314" i="14"/>
  <c r="AD4812" i="14"/>
  <c r="AB4812" i="14"/>
  <c r="AC4812" i="14"/>
  <c r="AG4812" i="14"/>
  <c r="AG2600" i="14"/>
  <c r="AD2600" i="14"/>
  <c r="AD2992" i="14"/>
  <c r="AG2992" i="14"/>
  <c r="AD736" i="14"/>
  <c r="AG736" i="14"/>
  <c r="AG778" i="14"/>
  <c r="AD778" i="14"/>
  <c r="AG4976" i="14"/>
  <c r="AB4976" i="14"/>
  <c r="AC4976" i="14"/>
  <c r="AD4976" i="14"/>
  <c r="AI4981" i="14"/>
  <c r="AD4185" i="14"/>
  <c r="AB4185" i="14"/>
  <c r="AC4185" i="14"/>
  <c r="AG4185" i="14"/>
  <c r="AD1558" i="14"/>
  <c r="AG1558" i="14"/>
  <c r="AD2206" i="14"/>
  <c r="AG2206" i="14"/>
  <c r="AG4730" i="14"/>
  <c r="AD4730" i="14"/>
  <c r="AG4964" i="14"/>
  <c r="AB4964" i="14"/>
  <c r="AC4964" i="14"/>
  <c r="AD4964" i="14"/>
  <c r="AG3922" i="14"/>
  <c r="AB3922" i="14"/>
  <c r="AC3922" i="14"/>
  <c r="AD3922" i="14"/>
  <c r="AI2035" i="14"/>
  <c r="AI2514" i="14"/>
  <c r="AC3145" i="14"/>
  <c r="AB3145" i="14"/>
  <c r="AI3145" i="14"/>
  <c r="AC2614" i="14"/>
  <c r="AB2614" i="14"/>
  <c r="AI2614" i="14"/>
  <c r="AC692" i="14"/>
  <c r="AI692" i="14"/>
  <c r="AD142" i="14"/>
  <c r="AG142" i="14"/>
  <c r="AC1917" i="14"/>
  <c r="AI1917" i="14"/>
  <c r="AG140" i="14"/>
  <c r="AD140" i="14"/>
  <c r="AC245" i="14"/>
  <c r="AD3237" i="14"/>
  <c r="AG3237" i="14"/>
  <c r="AD1281" i="14"/>
  <c r="AG1281" i="14"/>
  <c r="AD2171" i="14"/>
  <c r="AG2171" i="14"/>
  <c r="AI2326" i="14"/>
  <c r="AG5127" i="14"/>
  <c r="AD5127" i="14"/>
  <c r="AD2458" i="14"/>
  <c r="AB2458" i="14"/>
  <c r="AC2458" i="14"/>
  <c r="AG2458" i="14"/>
  <c r="AI464" i="14"/>
  <c r="AI1508" i="14"/>
  <c r="AG1412" i="14"/>
  <c r="AD1412" i="14"/>
  <c r="AG4665" i="14"/>
  <c r="AC4665" i="14"/>
  <c r="AD4665" i="14"/>
  <c r="AI2753" i="14"/>
  <c r="AD345" i="14"/>
  <c r="AG345" i="14"/>
  <c r="AI510" i="14"/>
  <c r="AC214" i="14"/>
  <c r="AI4432" i="14"/>
  <c r="AC4434" i="14"/>
  <c r="AI4434" i="14"/>
  <c r="AI2454" i="14"/>
  <c r="AI3505" i="14"/>
  <c r="AD2338" i="14"/>
  <c r="AG2338" i="14"/>
  <c r="AI1600" i="14"/>
  <c r="AD783" i="14"/>
  <c r="AB783" i="14"/>
  <c r="AC783" i="14"/>
  <c r="AG783" i="14"/>
  <c r="AD158" i="14"/>
  <c r="AG158" i="14"/>
  <c r="AD2118" i="14"/>
  <c r="AB2118" i="14"/>
  <c r="AC2118" i="14"/>
  <c r="AG2118" i="14"/>
  <c r="AD701" i="14"/>
  <c r="AG701" i="14"/>
  <c r="AI706" i="14"/>
  <c r="AI3138" i="14"/>
  <c r="AB3138" i="14"/>
  <c r="AC3138" i="14"/>
  <c r="AC31" i="14"/>
  <c r="AI5054" i="14"/>
  <c r="AI3149" i="14"/>
  <c r="AI3853" i="14"/>
  <c r="AI5286" i="14"/>
  <c r="AI812" i="14"/>
  <c r="AC100" i="14"/>
  <c r="AI5529" i="14"/>
  <c r="AC317" i="14"/>
  <c r="AC909" i="14"/>
  <c r="AB909" i="14"/>
  <c r="AI909" i="14"/>
  <c r="AI4794" i="14"/>
  <c r="AB4794" i="14"/>
  <c r="AC4794" i="14"/>
  <c r="AI1562" i="14"/>
  <c r="AB1562" i="14"/>
  <c r="AC1562" i="14"/>
  <c r="AC4883" i="14"/>
  <c r="AB4883" i="14"/>
  <c r="AI4883" i="14"/>
  <c r="AB4779" i="14"/>
  <c r="AB4781" i="14"/>
  <c r="AB4784" i="14"/>
  <c r="AB4773" i="14"/>
  <c r="AG1690" i="14"/>
  <c r="AB1690" i="14"/>
  <c r="AC1690" i="14"/>
  <c r="AD1690" i="14"/>
  <c r="AD4163" i="14"/>
  <c r="AG4163" i="14"/>
  <c r="AI1403" i="14"/>
  <c r="AB1403" i="14"/>
  <c r="AC1403" i="14"/>
  <c r="AI368" i="14"/>
  <c r="AB368" i="14"/>
  <c r="AC368" i="14"/>
  <c r="AC3952" i="14"/>
  <c r="AB3952" i="14"/>
  <c r="AI3952" i="14"/>
  <c r="AD3291" i="14"/>
  <c r="AG3291" i="14"/>
  <c r="AI3170" i="14"/>
  <c r="AC598" i="14"/>
  <c r="AB598" i="14"/>
  <c r="AI598" i="14"/>
  <c r="AI5554" i="14"/>
  <c r="AB5554" i="14"/>
  <c r="AC5554" i="14"/>
  <c r="AG3842" i="14"/>
  <c r="AD3842" i="14"/>
  <c r="AG730" i="14"/>
  <c r="AD730" i="14"/>
  <c r="AI2320" i="14"/>
  <c r="AD4616" i="14"/>
  <c r="AG4616" i="14"/>
  <c r="AG4952" i="14"/>
  <c r="AD4952" i="14"/>
  <c r="AI4219" i="14"/>
  <c r="AI5127" i="14"/>
  <c r="AB5127" i="14"/>
  <c r="AC5127" i="14"/>
  <c r="AI4102" i="14"/>
  <c r="AI1402" i="14"/>
  <c r="AI388" i="14"/>
  <c r="AC3451" i="14"/>
  <c r="AI3451" i="14"/>
  <c r="AI402" i="14"/>
  <c r="AI2698" i="14"/>
  <c r="AB2698" i="14"/>
  <c r="AC2698" i="14"/>
  <c r="AI3780" i="14"/>
  <c r="AI5593" i="14"/>
  <c r="AG272" i="14"/>
  <c r="AD272" i="14"/>
  <c r="AC4730" i="14"/>
  <c r="AB4730" i="14"/>
  <c r="AI4730" i="14"/>
  <c r="AD3149" i="14"/>
  <c r="AB3149" i="14"/>
  <c r="AC3149" i="14"/>
  <c r="AG3149" i="14"/>
  <c r="AI5480" i="14"/>
  <c r="AB5480" i="14"/>
  <c r="AC5480" i="14"/>
  <c r="AG2890" i="14"/>
  <c r="AD2890" i="14"/>
  <c r="AI1141" i="14"/>
  <c r="AB1141" i="14"/>
  <c r="AC1141" i="14"/>
  <c r="AD1381" i="14"/>
  <c r="AG1381" i="14"/>
  <c r="AI1181" i="14"/>
  <c r="AD1441" i="14"/>
  <c r="AG1441" i="14"/>
  <c r="AG2556" i="14"/>
  <c r="AD2556" i="14"/>
  <c r="AD1783" i="14"/>
  <c r="AG1783" i="14"/>
  <c r="AG3441" i="14"/>
  <c r="AD3441" i="14"/>
  <c r="AG2657" i="14"/>
  <c r="AD2657" i="14"/>
  <c r="AG5070" i="14"/>
  <c r="AD5070" i="14"/>
  <c r="AG2949" i="14"/>
  <c r="AD2949" i="14"/>
  <c r="AD123" i="14"/>
  <c r="AG123" i="14"/>
  <c r="AG1560" i="14"/>
  <c r="AB1560" i="14"/>
  <c r="AC1560" i="14"/>
  <c r="AD1560" i="14"/>
  <c r="AD1205" i="14"/>
  <c r="AG1205" i="14"/>
  <c r="AI3598" i="14"/>
  <c r="AD804" i="14"/>
  <c r="AG804" i="14"/>
  <c r="AG4767" i="14"/>
  <c r="AD4767" i="14"/>
  <c r="AG1535" i="14"/>
  <c r="AD1535" i="14"/>
  <c r="AG1816" i="14"/>
  <c r="AD1816" i="14"/>
  <c r="AI4672" i="14"/>
  <c r="AG4959" i="14"/>
  <c r="AD4959" i="14"/>
  <c r="AD2950" i="14"/>
  <c r="AG2950" i="14"/>
  <c r="AD711" i="14"/>
  <c r="AG711" i="14"/>
  <c r="AI3713" i="14"/>
  <c r="AC3713" i="14"/>
  <c r="AG2735" i="14"/>
  <c r="AD2735" i="14"/>
  <c r="AB4434" i="14"/>
  <c r="AB4428" i="14"/>
  <c r="AB4438" i="14"/>
  <c r="AG1614" i="14"/>
  <c r="AD1614" i="14"/>
  <c r="AG557" i="14"/>
  <c r="AD557" i="14"/>
  <c r="AG1472" i="14"/>
  <c r="AD1472" i="14"/>
  <c r="AD4383" i="14"/>
  <c r="AG4383" i="14"/>
  <c r="AG4065" i="14"/>
  <c r="AC4065" i="14"/>
  <c r="AD4065" i="14"/>
  <c r="AG826" i="14"/>
  <c r="AC826" i="14"/>
  <c r="AD826" i="14"/>
  <c r="AD4029" i="14"/>
  <c r="AG4029" i="14"/>
  <c r="AG1879" i="14"/>
  <c r="AD1879" i="14"/>
  <c r="AI3630" i="14"/>
  <c r="AG5139" i="14"/>
  <c r="AD5139" i="14"/>
  <c r="AG1570" i="14"/>
  <c r="AD1570" i="14"/>
  <c r="AD4793" i="14"/>
  <c r="AB4793" i="14"/>
  <c r="AC4793" i="14"/>
  <c r="AG4793" i="14"/>
  <c r="AI4152" i="14"/>
  <c r="AC5156" i="14"/>
  <c r="AB5156" i="14"/>
  <c r="AI5156" i="14"/>
  <c r="AD5483" i="14"/>
  <c r="AG5483" i="14"/>
  <c r="AC4293" i="14"/>
  <c r="AB4293" i="14"/>
  <c r="AI4293" i="14"/>
  <c r="AG19" i="14"/>
  <c r="AD19" i="14"/>
  <c r="AI397" i="14"/>
  <c r="AC4777" i="14"/>
  <c r="AB4777" i="14"/>
  <c r="AI4777" i="14"/>
  <c r="AG5530" i="14"/>
  <c r="AD5530" i="14"/>
  <c r="AG1533" i="14"/>
  <c r="AD1533" i="14"/>
  <c r="AI983" i="14"/>
  <c r="AI2025" i="14"/>
  <c r="AC224" i="14"/>
  <c r="AC297" i="14"/>
  <c r="AI4202" i="14"/>
  <c r="AG2468" i="14"/>
  <c r="AD2468" i="14"/>
  <c r="AD4061" i="14"/>
  <c r="AC4061" i="14"/>
  <c r="AG4061" i="14"/>
  <c r="AI4337" i="14"/>
  <c r="AC4337" i="14"/>
  <c r="AG1367" i="14"/>
  <c r="AD1367" i="14"/>
  <c r="AI5676" i="14"/>
  <c r="AB5676" i="14"/>
  <c r="AC5676" i="14"/>
  <c r="AI499" i="14"/>
  <c r="AB499" i="14"/>
  <c r="AC499" i="14"/>
  <c r="AG1442" i="14"/>
  <c r="AC1442" i="14"/>
  <c r="AD1442" i="14"/>
  <c r="AI4029" i="14"/>
  <c r="AC4029" i="14"/>
  <c r="AC3842" i="14"/>
  <c r="AI3842" i="14"/>
  <c r="AI524" i="14"/>
  <c r="AC2298" i="14"/>
  <c r="AB2298" i="14"/>
  <c r="AI2298" i="14"/>
  <c r="AD4688" i="14"/>
  <c r="AG4688" i="14"/>
  <c r="AD4834" i="14"/>
  <c r="AG4834" i="14"/>
  <c r="AD4273" i="14"/>
  <c r="AG4273" i="14"/>
  <c r="AD1730" i="14"/>
  <c r="AG1730" i="14"/>
  <c r="AI832" i="14"/>
  <c r="AI2421" i="14"/>
  <c r="AI4163" i="14"/>
  <c r="AB4163" i="14"/>
  <c r="AC4163" i="14"/>
  <c r="AI856" i="14"/>
  <c r="AC322" i="14"/>
  <c r="AI3776" i="14"/>
  <c r="AI1194" i="14"/>
  <c r="AI1036" i="14"/>
  <c r="AI3920" i="14"/>
  <c r="AI3847" i="14"/>
  <c r="AB3847" i="14"/>
  <c r="AC3847" i="14"/>
  <c r="AD706" i="14"/>
  <c r="AC706" i="14"/>
  <c r="AG706" i="14"/>
  <c r="AI2550" i="14"/>
  <c r="AB2550" i="14"/>
  <c r="AC2550" i="14"/>
  <c r="AI614" i="14"/>
  <c r="AB614" i="14"/>
  <c r="AC614" i="14"/>
  <c r="AI1696" i="14"/>
  <c r="AB1696" i="14"/>
  <c r="AC1696" i="14"/>
  <c r="AD5286" i="14"/>
  <c r="AB5286" i="14"/>
  <c r="AC5286" i="14"/>
  <c r="AG5286" i="14"/>
  <c r="AI4889" i="14"/>
  <c r="AB4889" i="14"/>
  <c r="AC4889" i="14"/>
  <c r="AI3482" i="14"/>
  <c r="AB3482" i="14"/>
  <c r="AC3482" i="14"/>
  <c r="AI2115" i="14"/>
  <c r="AC4269" i="14"/>
  <c r="AB4269" i="14"/>
  <c r="AI4269" i="14"/>
  <c r="AG2320" i="14"/>
  <c r="AB2320" i="14"/>
  <c r="AC2320" i="14"/>
  <c r="AD2320" i="14"/>
  <c r="AD45" i="14"/>
  <c r="AG45" i="14"/>
  <c r="AI1197" i="14"/>
  <c r="AB1197" i="14"/>
  <c r="AC1197" i="14"/>
  <c r="AC591" i="14"/>
  <c r="AB591" i="14"/>
  <c r="AI591" i="14"/>
  <c r="AC14" i="14"/>
  <c r="AC172" i="14"/>
  <c r="AI3801" i="14"/>
  <c r="AI4424" i="14"/>
  <c r="AG4104" i="14"/>
  <c r="AB4104" i="14"/>
  <c r="AC4104" i="14"/>
  <c r="AD4104" i="14"/>
  <c r="AG388" i="14"/>
  <c r="AB388" i="14"/>
  <c r="AC388" i="14"/>
  <c r="AD388" i="14"/>
  <c r="AD4" i="14"/>
  <c r="AG4" i="14"/>
  <c r="AI355" i="14"/>
  <c r="AB355" i="14"/>
  <c r="AC355" i="14"/>
  <c r="AC2068" i="14"/>
  <c r="AB2068" i="14"/>
  <c r="AI2068" i="14"/>
  <c r="AG294" i="14"/>
  <c r="AD294" i="14"/>
  <c r="AI3317" i="14"/>
  <c r="AI4384" i="14"/>
  <c r="AC4792" i="14"/>
  <c r="AB4792" i="14"/>
  <c r="AI4792" i="14"/>
  <c r="AI5158" i="14"/>
  <c r="AI4045" i="14"/>
  <c r="AB4045" i="14"/>
  <c r="AC4045" i="14"/>
  <c r="AC1087" i="14"/>
  <c r="AB1087" i="14"/>
  <c r="AI1087" i="14"/>
  <c r="AI5343" i="14"/>
  <c r="AB5343" i="14"/>
  <c r="AC5343" i="14"/>
  <c r="AD2153" i="14"/>
  <c r="AB2153" i="14"/>
  <c r="AC2153" i="14"/>
  <c r="AG2153" i="14"/>
  <c r="AI5671" i="14"/>
  <c r="AB5671" i="14"/>
  <c r="AC5671" i="14"/>
  <c r="AI2143" i="14"/>
  <c r="AB2143" i="14"/>
  <c r="AC2143" i="14"/>
  <c r="AI1558" i="14"/>
  <c r="AB1558" i="14"/>
  <c r="AC1558" i="14"/>
  <c r="AG5753" i="14"/>
  <c r="AD5753" i="14"/>
  <c r="AD2704" i="14"/>
  <c r="AG2704" i="14"/>
  <c r="AG3630" i="14"/>
  <c r="AC3630" i="14"/>
  <c r="AD3630" i="14"/>
  <c r="AG3663" i="14"/>
  <c r="AD3663" i="14"/>
  <c r="AD1619" i="14"/>
  <c r="AC1619" i="14"/>
  <c r="AG1619" i="14"/>
  <c r="AC97" i="14"/>
  <c r="AI3796" i="14"/>
  <c r="AD3598" i="14"/>
  <c r="AB3598" i="14"/>
  <c r="AC3598" i="14"/>
  <c r="AG3598" i="14"/>
  <c r="AD3065" i="14"/>
  <c r="AG3065" i="14"/>
  <c r="AC4616" i="14"/>
  <c r="AI4616" i="14"/>
  <c r="AG983" i="14"/>
  <c r="AB983" i="14"/>
  <c r="AC983" i="14"/>
  <c r="AD983" i="14"/>
  <c r="AD4745" i="14"/>
  <c r="AG4745" i="14"/>
  <c r="AC2126" i="14"/>
  <c r="AB2126" i="14"/>
  <c r="AI2126" i="14"/>
  <c r="AI1576" i="14"/>
  <c r="AG612" i="14"/>
  <c r="AB612" i="14"/>
  <c r="AC612" i="14"/>
  <c r="AD612" i="14"/>
  <c r="AD2486" i="14"/>
  <c r="AG2486" i="14"/>
  <c r="AG3449" i="14"/>
  <c r="AD3449" i="14"/>
  <c r="AG2356" i="14"/>
  <c r="AD2356" i="14"/>
  <c r="AD2644" i="14"/>
  <c r="AG2644" i="14"/>
  <c r="AI5623" i="14"/>
  <c r="AG4454" i="14"/>
  <c r="AD4454" i="14"/>
  <c r="AG543" i="14"/>
  <c r="AD543" i="14"/>
  <c r="AD2130" i="14"/>
  <c r="AG2130" i="14"/>
  <c r="AG2400" i="14"/>
  <c r="AD2400" i="14"/>
  <c r="AI2062" i="14"/>
  <c r="AB2062" i="14"/>
  <c r="AC2062" i="14"/>
  <c r="AC3012" i="14"/>
  <c r="AI3012" i="14"/>
  <c r="AG4124" i="14"/>
  <c r="AD4124" i="14"/>
  <c r="AC39" i="14"/>
  <c r="AC3750" i="14"/>
  <c r="AB3750" i="14"/>
  <c r="AI3750" i="14"/>
  <c r="AI2242" i="14"/>
  <c r="AB2242" i="14"/>
  <c r="AC2242" i="14"/>
  <c r="AI878" i="14"/>
  <c r="AB878" i="14"/>
  <c r="AC878" i="14"/>
  <c r="AD897" i="14"/>
  <c r="AB897" i="14"/>
  <c r="AC897" i="14"/>
  <c r="AG897" i="14"/>
  <c r="AG1434" i="14"/>
  <c r="AD1434" i="14"/>
  <c r="AD4783" i="14"/>
  <c r="AB4783" i="14"/>
  <c r="AC4783" i="14"/>
  <c r="AG4783" i="14"/>
  <c r="AG2413" i="14"/>
  <c r="AB2413" i="14"/>
  <c r="AC2413" i="14"/>
  <c r="AD2413" i="14"/>
  <c r="AG2215" i="14"/>
  <c r="AD2215" i="14"/>
  <c r="AG5166" i="14"/>
  <c r="AD5166" i="14"/>
  <c r="AI1544" i="14"/>
  <c r="AG3834" i="14"/>
  <c r="AD3834" i="14"/>
  <c r="AC4041" i="14"/>
  <c r="AB4041" i="14"/>
  <c r="AI4041" i="14"/>
  <c r="AG4660" i="14"/>
  <c r="AD4660" i="14"/>
  <c r="AG4304" i="14"/>
  <c r="AD4304" i="14"/>
  <c r="AI3852" i="14"/>
  <c r="AB3852" i="14"/>
  <c r="AC3852" i="14"/>
  <c r="AI881" i="14"/>
  <c r="AG524" i="14"/>
  <c r="AC524" i="14"/>
  <c r="AD524" i="14"/>
  <c r="AD1870" i="14"/>
  <c r="AC1870" i="14"/>
  <c r="AG1870" i="14"/>
  <c r="AD1256" i="14"/>
  <c r="AG1256" i="14"/>
  <c r="AG5524" i="14"/>
  <c r="AD5524" i="14"/>
  <c r="AD4557" i="14"/>
  <c r="AG4557" i="14"/>
  <c r="AG236" i="14"/>
  <c r="AD236" i="14"/>
  <c r="AI418" i="14"/>
  <c r="AI3600" i="14"/>
  <c r="AB3600" i="14"/>
  <c r="AC3600" i="14"/>
  <c r="AI3495" i="14"/>
  <c r="AI4048" i="14"/>
  <c r="AB4048" i="14"/>
  <c r="AC4048" i="14"/>
  <c r="AD3511" i="14"/>
  <c r="AG3511" i="14"/>
  <c r="AC266" i="14"/>
  <c r="AD2875" i="14"/>
  <c r="AG2875" i="14"/>
  <c r="AG3159" i="14"/>
  <c r="AD3159" i="14"/>
  <c r="AD4894" i="14"/>
  <c r="AG4894" i="14"/>
  <c r="AG2218" i="14"/>
  <c r="AD2218" i="14"/>
  <c r="AI506" i="14"/>
  <c r="AG3758" i="14"/>
  <c r="AB3758" i="14"/>
  <c r="AC3758" i="14"/>
  <c r="AD3758" i="14"/>
  <c r="AD3853" i="14"/>
  <c r="AB3853" i="14"/>
  <c r="AC3853" i="14"/>
  <c r="AG3853" i="14"/>
  <c r="AG2093" i="14"/>
  <c r="AB2093" i="14"/>
  <c r="AC2093" i="14"/>
  <c r="AD2093" i="14"/>
  <c r="AI3923" i="14"/>
  <c r="AD2378" i="14"/>
  <c r="AG2378" i="14"/>
  <c r="AI1131" i="14"/>
  <c r="AD5218" i="14"/>
  <c r="AG5218" i="14"/>
  <c r="AD169" i="14"/>
  <c r="AG169" i="14"/>
  <c r="AG5593" i="14"/>
  <c r="AB5593" i="14"/>
  <c r="AC5593" i="14"/>
  <c r="AD5593" i="14"/>
  <c r="AD4520" i="14"/>
  <c r="AG4520" i="14"/>
  <c r="AD5575" i="14"/>
  <c r="AB5575" i="14"/>
  <c r="AC5575" i="14"/>
  <c r="AG5575" i="14"/>
  <c r="AG1842" i="14"/>
  <c r="AD1842" i="14"/>
  <c r="AI2921" i="14"/>
  <c r="AI3260" i="14"/>
  <c r="AC273" i="14"/>
  <c r="AI5563" i="14"/>
  <c r="AI5244" i="14"/>
  <c r="AI404" i="14"/>
  <c r="AI3674" i="14"/>
  <c r="AG1262" i="14"/>
  <c r="AC1262" i="14"/>
  <c r="AD1262" i="14"/>
  <c r="AI1716" i="14"/>
  <c r="AC2459" i="14"/>
  <c r="AB2459" i="14"/>
  <c r="AI2459" i="14"/>
  <c r="AI2508" i="14"/>
  <c r="AB2508" i="14"/>
  <c r="AC2508" i="14"/>
  <c r="AI2965" i="14"/>
  <c r="AC255" i="14"/>
  <c r="AG4791" i="14"/>
  <c r="AD4791" i="14"/>
  <c r="AG382" i="14"/>
  <c r="AB382" i="14"/>
  <c r="AC382" i="14"/>
  <c r="AD382" i="14"/>
  <c r="AD5062" i="14"/>
  <c r="AG5062" i="14"/>
  <c r="AD250" i="14"/>
  <c r="AG250" i="14"/>
  <c r="AI869" i="14"/>
  <c r="AI1539" i="14"/>
  <c r="AI5294" i="14"/>
  <c r="AI807" i="14"/>
  <c r="AG1905" i="14"/>
  <c r="AD1905" i="14"/>
  <c r="AG1271" i="14"/>
  <c r="AB1271" i="14"/>
  <c r="AC1271" i="14"/>
  <c r="AD1271" i="14"/>
  <c r="AI1043" i="14"/>
  <c r="AI1535" i="14"/>
  <c r="AB1535" i="14"/>
  <c r="AC1535" i="14"/>
  <c r="AG279" i="14"/>
  <c r="AD279" i="14"/>
  <c r="AI2485" i="14"/>
  <c r="AG791" i="14"/>
  <c r="AD791" i="14"/>
  <c r="AD2538" i="14"/>
  <c r="AB2538" i="14"/>
  <c r="AC2538" i="14"/>
  <c r="AG2538" i="14"/>
  <c r="AG4443" i="14"/>
  <c r="AD4443" i="14"/>
  <c r="AG1869" i="14"/>
  <c r="AD1869" i="14"/>
  <c r="AI3188" i="14"/>
  <c r="AD187" i="14"/>
  <c r="AG187" i="14"/>
  <c r="AC1889" i="14"/>
  <c r="AI1889" i="14"/>
  <c r="AG1571" i="14"/>
  <c r="AB1571" i="14"/>
  <c r="AC1571" i="14"/>
  <c r="AD1571" i="14"/>
  <c r="AC301" i="14"/>
  <c r="AG402" i="14"/>
  <c r="AB402" i="14"/>
  <c r="AC402" i="14"/>
  <c r="AD402" i="14"/>
  <c r="AI4569" i="14"/>
  <c r="AD2810" i="14"/>
  <c r="AG2810" i="14"/>
  <c r="AC36" i="14"/>
  <c r="AG4531" i="14"/>
  <c r="AD4531" i="14"/>
  <c r="AI3254" i="14"/>
  <c r="AG587" i="14"/>
  <c r="AB587" i="14"/>
  <c r="AC587" i="14"/>
  <c r="AD587" i="14"/>
  <c r="AC5463" i="14"/>
  <c r="AI5463" i="14"/>
  <c r="AD3776" i="14"/>
  <c r="AB3776" i="14"/>
  <c r="AC3776" i="14"/>
  <c r="AG3776" i="14"/>
  <c r="AI3808" i="14"/>
  <c r="AI5232" i="14"/>
  <c r="AG435" i="14"/>
  <c r="AB435" i="14"/>
  <c r="AC435" i="14"/>
  <c r="AD435" i="14"/>
  <c r="AI4215" i="14"/>
  <c r="AI2248" i="14"/>
  <c r="AG4632" i="14"/>
  <c r="AD4632" i="14"/>
  <c r="AI2897" i="14"/>
  <c r="AC1892" i="14"/>
  <c r="AI1892" i="14"/>
  <c r="AC10" i="14"/>
  <c r="AG4141" i="14"/>
  <c r="AB4141" i="14"/>
  <c r="AC4141" i="14"/>
  <c r="AD4141" i="14"/>
  <c r="AI613" i="14"/>
  <c r="AD4415" i="14"/>
  <c r="AG4415" i="14"/>
  <c r="AD5617" i="14"/>
  <c r="AG5617" i="14"/>
  <c r="AD3728" i="14"/>
  <c r="AG3728" i="14"/>
  <c r="AI2160" i="14"/>
  <c r="AG2499" i="14"/>
  <c r="AD2499" i="14"/>
  <c r="AG293" i="14"/>
  <c r="AD293" i="14"/>
  <c r="AI5589" i="14"/>
  <c r="AG1804" i="14"/>
  <c r="AD1804" i="14"/>
  <c r="AD3167" i="14"/>
  <c r="AG3167" i="14"/>
  <c r="AG5086" i="14"/>
  <c r="AD5086" i="14"/>
  <c r="AD1237" i="14"/>
  <c r="AG1237" i="14"/>
  <c r="AI806" i="14"/>
  <c r="AI5350" i="14"/>
  <c r="AI5407" i="14"/>
  <c r="AI1599" i="14"/>
  <c r="AI2556" i="14"/>
  <c r="AB2556" i="14"/>
  <c r="AC2556" i="14"/>
  <c r="AI803" i="14"/>
  <c r="AI1799" i="14"/>
  <c r="AI357" i="14"/>
  <c r="AI375" i="14"/>
  <c r="AI733" i="14"/>
  <c r="AI3270" i="14"/>
  <c r="AD4836" i="14"/>
  <c r="AB4836" i="14"/>
  <c r="AC4836" i="14"/>
  <c r="AG4836" i="14"/>
  <c r="AG51" i="14"/>
  <c r="AD51" i="14"/>
  <c r="AD1677" i="14"/>
  <c r="AG1677" i="14"/>
  <c r="AD2160" i="14"/>
  <c r="AB2160" i="14"/>
  <c r="AC2160" i="14"/>
  <c r="AG2160" i="14"/>
  <c r="AG3838" i="14"/>
  <c r="AD3838" i="14"/>
  <c r="AC548" i="14"/>
  <c r="AI548" i="14"/>
  <c r="AG1118" i="14"/>
  <c r="AD1118" i="14"/>
  <c r="AD4055" i="14"/>
  <c r="AG4055" i="14"/>
  <c r="AI5513" i="14"/>
  <c r="AC5513" i="14"/>
  <c r="AI604" i="14"/>
  <c r="AI2079" i="14"/>
  <c r="AI4579" i="14"/>
  <c r="AI2804" i="14"/>
  <c r="AC158" i="14"/>
  <c r="AD1649" i="14"/>
  <c r="AG1649" i="14"/>
  <c r="AG563" i="14"/>
  <c r="AD563" i="14"/>
  <c r="AD3684" i="14"/>
  <c r="AG3684" i="14"/>
  <c r="AG5287" i="14"/>
  <c r="AB5287" i="14"/>
  <c r="AC5287" i="14"/>
  <c r="AD5287" i="14"/>
  <c r="AD1780" i="14"/>
  <c r="AG1780" i="14"/>
  <c r="AD3081" i="14"/>
  <c r="AG3081" i="14"/>
  <c r="AG4989" i="14"/>
  <c r="AD4989" i="14"/>
  <c r="AD2806" i="14"/>
  <c r="AG2806" i="14"/>
  <c r="AI1658" i="14"/>
  <c r="AI1190" i="14"/>
  <c r="AD3165" i="14"/>
  <c r="AG3165" i="14"/>
  <c r="AI5490" i="14"/>
  <c r="AB5490" i="14"/>
  <c r="AC5490" i="14"/>
  <c r="AD5691" i="14"/>
  <c r="AG5691" i="14"/>
  <c r="AD5619" i="14"/>
  <c r="AG5619" i="14"/>
  <c r="AG413" i="14"/>
  <c r="AD413" i="14"/>
  <c r="AD2613" i="14"/>
  <c r="AG2613" i="14"/>
  <c r="AD3707" i="14"/>
  <c r="AG3707" i="14"/>
  <c r="AD1465" i="14"/>
  <c r="AC1465" i="14"/>
  <c r="AG1465" i="14"/>
  <c r="AG1688" i="14"/>
  <c r="AD1688" i="14"/>
  <c r="AD4746" i="14"/>
  <c r="AG4746" i="14"/>
  <c r="AD3888" i="14"/>
  <c r="AG3888" i="14"/>
  <c r="AC4894" i="14"/>
  <c r="AI4894" i="14"/>
  <c r="AC1733" i="14"/>
  <c r="AI1733" i="14"/>
  <c r="AD4816" i="14"/>
  <c r="AB4816" i="14"/>
  <c r="AC4816" i="14"/>
  <c r="AG4816" i="14"/>
  <c r="AD4213" i="14"/>
  <c r="AG4213" i="14"/>
  <c r="AD1163" i="14"/>
  <c r="AG1163" i="14"/>
  <c r="AD521" i="14"/>
  <c r="AG521" i="14"/>
  <c r="AD2676" i="14"/>
  <c r="AG2676" i="14"/>
  <c r="AD4627" i="14"/>
  <c r="AG4627" i="14"/>
  <c r="AD5204" i="14"/>
  <c r="AG5204" i="14"/>
  <c r="AG4229" i="14"/>
  <c r="AD4229" i="14"/>
  <c r="AD1738" i="14"/>
  <c r="AG1738" i="14"/>
  <c r="AD1222" i="14"/>
  <c r="AG1222" i="14"/>
  <c r="AG5472" i="14"/>
  <c r="AD5472" i="14"/>
  <c r="AD2313" i="14"/>
  <c r="AG2313" i="14"/>
  <c r="AD202" i="14"/>
  <c r="AG202" i="14"/>
  <c r="AD1349" i="14"/>
  <c r="AG1349" i="14"/>
  <c r="AI3945" i="14"/>
  <c r="AD5138" i="14"/>
  <c r="AG5138" i="14"/>
  <c r="AG4638" i="14"/>
  <c r="AD4638" i="14"/>
  <c r="AD3730" i="14"/>
  <c r="AG3730" i="14"/>
  <c r="AD3722" i="14"/>
  <c r="AG3722" i="14"/>
  <c r="AG452" i="14"/>
  <c r="AD452" i="14"/>
  <c r="AG2841" i="14"/>
  <c r="AD2841" i="14"/>
  <c r="AD3169" i="14"/>
  <c r="AG3169" i="14"/>
  <c r="AC3020" i="14"/>
  <c r="AB3020" i="14"/>
  <c r="AI3020" i="14"/>
  <c r="AD2344" i="14"/>
  <c r="AG2344" i="14"/>
  <c r="AG1475" i="14"/>
  <c r="AD1475" i="14"/>
  <c r="AC1807" i="14"/>
  <c r="AI1807" i="14"/>
  <c r="AI4750" i="14"/>
  <c r="AG2769" i="14"/>
  <c r="AD2769" i="14"/>
  <c r="AD1227" i="14"/>
  <c r="AG1227" i="14"/>
  <c r="AG4161" i="14"/>
  <c r="AB4161" i="14"/>
  <c r="AC4161" i="14"/>
  <c r="AD4161" i="14"/>
  <c r="AC876" i="14"/>
  <c r="AB876" i="14"/>
  <c r="AI876" i="14"/>
  <c r="AI2722" i="14"/>
  <c r="AB2722" i="14"/>
  <c r="AC2722" i="14"/>
  <c r="AD2394" i="14"/>
  <c r="AG2394" i="14"/>
  <c r="AD2807" i="14"/>
  <c r="AG2807" i="14"/>
  <c r="AD694" i="14"/>
  <c r="AG694" i="14"/>
  <c r="AC3957" i="14"/>
  <c r="AB3957" i="14"/>
  <c r="AI3957" i="14"/>
  <c r="AI3037" i="14"/>
  <c r="AG4810" i="14"/>
  <c r="AD4810" i="14"/>
  <c r="AI4945" i="14"/>
  <c r="AG965" i="14"/>
  <c r="AD965" i="14"/>
  <c r="AD3403" i="14"/>
  <c r="AG3403" i="14"/>
  <c r="AI5026" i="14"/>
  <c r="AG2295" i="14"/>
  <c r="AB2295" i="14"/>
  <c r="AC2295" i="14"/>
  <c r="AD2295" i="14"/>
  <c r="AI2687" i="14"/>
  <c r="AC2687" i="14"/>
  <c r="AG1839" i="14"/>
  <c r="AD1839" i="14"/>
  <c r="AG5006" i="14"/>
  <c r="AD5006" i="14"/>
  <c r="AD3719" i="14"/>
  <c r="AG3719" i="14"/>
  <c r="AG3305" i="14"/>
  <c r="AD3305" i="14"/>
  <c r="AD2817" i="14"/>
  <c r="AG2817" i="14"/>
  <c r="AG1314" i="14"/>
  <c r="AD1314" i="14"/>
  <c r="AD4806" i="14"/>
  <c r="AG4806" i="14"/>
  <c r="AB3713" i="14"/>
  <c r="AD4564" i="14"/>
  <c r="AG4564" i="14"/>
  <c r="AI1937" i="14"/>
  <c r="AG567" i="14"/>
  <c r="AD567" i="14"/>
  <c r="AD3413" i="14"/>
  <c r="AG3413" i="14"/>
  <c r="AG3963" i="14"/>
  <c r="AD3963" i="14"/>
  <c r="AI3832" i="14"/>
  <c r="AC3832" i="14"/>
  <c r="AG2860" i="14"/>
  <c r="AD2860" i="14"/>
  <c r="AD3426" i="14"/>
  <c r="AG3426" i="14"/>
  <c r="AD816" i="14"/>
  <c r="AG816" i="14"/>
  <c r="AI3474" i="14"/>
  <c r="AI2450" i="14"/>
  <c r="AC2450" i="14"/>
  <c r="AD3359" i="14"/>
  <c r="AG3359" i="14"/>
  <c r="AG464" i="14"/>
  <c r="AB464" i="14"/>
  <c r="AC464" i="14"/>
  <c r="AD464" i="14"/>
  <c r="AD5522" i="14"/>
  <c r="AG5522" i="14"/>
  <c r="AD3875" i="14"/>
  <c r="AG3875" i="14"/>
  <c r="AD4125" i="14"/>
  <c r="AG4125" i="14"/>
  <c r="AG4620" i="14"/>
  <c r="AD4620" i="14"/>
  <c r="AG5652" i="14"/>
  <c r="AD5652" i="14"/>
  <c r="AG1720" i="14"/>
  <c r="AD1720" i="14"/>
  <c r="AD3915" i="14"/>
  <c r="AB3915" i="14"/>
  <c r="AC3915" i="14"/>
  <c r="AG3915" i="14"/>
  <c r="AD2848" i="14"/>
  <c r="AG2848" i="14"/>
  <c r="AD1377" i="14"/>
  <c r="AG1377" i="14"/>
  <c r="AG4655" i="14"/>
  <c r="AD4655" i="14"/>
  <c r="AG2220" i="14"/>
  <c r="AD2220" i="14"/>
  <c r="AG473" i="14"/>
  <c r="AD473" i="14"/>
  <c r="AI800" i="14"/>
  <c r="AC341" i="14"/>
  <c r="AI1922" i="14"/>
  <c r="AC21" i="14"/>
  <c r="AI3764" i="14"/>
  <c r="AI4162" i="14"/>
  <c r="AC32" i="14"/>
  <c r="AD3923" i="14"/>
  <c r="AB3923" i="14"/>
  <c r="AC3923" i="14"/>
  <c r="AG3923" i="14"/>
  <c r="AG1131" i="14"/>
  <c r="AB1131" i="14"/>
  <c r="AC1131" i="14"/>
  <c r="AD1131" i="14"/>
  <c r="AC4520" i="14"/>
  <c r="AB4520" i="14"/>
  <c r="AI4520" i="14"/>
  <c r="AD1508" i="14"/>
  <c r="AB1508" i="14"/>
  <c r="AC1508" i="14"/>
  <c r="AG1508" i="14"/>
  <c r="AI2235" i="14"/>
  <c r="AC175" i="14"/>
  <c r="AC827" i="14"/>
  <c r="AI827" i="14"/>
  <c r="AI763" i="14"/>
  <c r="AI4790" i="14"/>
  <c r="AC59" i="14"/>
  <c r="AC238" i="14"/>
  <c r="AI735" i="14"/>
  <c r="AG919" i="14"/>
  <c r="AD919" i="14"/>
  <c r="AI888" i="14"/>
  <c r="AG5611" i="14"/>
  <c r="AD5611" i="14"/>
  <c r="AD4750" i="14"/>
  <c r="AC4750" i="14"/>
  <c r="AG4750" i="14"/>
  <c r="AG1857" i="14"/>
  <c r="AD1857" i="14"/>
  <c r="AI3786" i="14"/>
  <c r="AC5520" i="14"/>
  <c r="AI5520" i="14"/>
  <c r="AG5532" i="14"/>
  <c r="AB5532" i="14"/>
  <c r="AC5532" i="14"/>
  <c r="AD5532" i="14"/>
  <c r="AC2610" i="14"/>
  <c r="AB2610" i="14"/>
  <c r="AI2610" i="14"/>
  <c r="AG1919" i="14"/>
  <c r="AC1919" i="14"/>
  <c r="AD1919" i="14"/>
  <c r="AI5153" i="14"/>
  <c r="AD4602" i="14"/>
  <c r="AG4602" i="14"/>
  <c r="AC2130" i="14"/>
  <c r="AI2130" i="14"/>
  <c r="AI3518" i="14"/>
  <c r="AD5214" i="14"/>
  <c r="AG5214" i="14"/>
  <c r="AD4763" i="14"/>
  <c r="AG4763" i="14"/>
  <c r="AG2176" i="14"/>
  <c r="AD2176" i="14"/>
  <c r="AD5640" i="14"/>
  <c r="AG5640" i="14"/>
  <c r="AI4414" i="14"/>
  <c r="AC4414" i="14"/>
  <c r="AD1379" i="14"/>
  <c r="AG1379" i="14"/>
  <c r="AD1983" i="14"/>
  <c r="AG1983" i="14"/>
  <c r="AG4766" i="14"/>
  <c r="AD4766" i="14"/>
  <c r="AG3158" i="14"/>
  <c r="AD3158" i="14"/>
  <c r="AD1365" i="14"/>
  <c r="AG1365" i="14"/>
  <c r="AG5685" i="14"/>
  <c r="AD5685" i="14"/>
  <c r="AC629" i="14"/>
  <c r="AI629" i="14"/>
  <c r="AI387" i="14"/>
  <c r="AB387" i="14"/>
  <c r="AC387" i="14"/>
  <c r="AG3833" i="14"/>
  <c r="AD3833" i="14"/>
  <c r="AG2174" i="14"/>
  <c r="AC2174" i="14"/>
  <c r="AD2174" i="14"/>
  <c r="AI3092" i="14"/>
  <c r="AB3092" i="14"/>
  <c r="AC3092" i="14"/>
  <c r="AD2896" i="14"/>
  <c r="AG2896" i="14"/>
  <c r="AI3668" i="14"/>
  <c r="AC3668" i="14"/>
  <c r="AC2394" i="14"/>
  <c r="AI2394" i="14"/>
  <c r="AD1324" i="14"/>
  <c r="AC1324" i="14"/>
  <c r="AG1324" i="14"/>
  <c r="AC5479" i="14"/>
  <c r="AB5479" i="14"/>
  <c r="AI5479" i="14"/>
  <c r="AD917" i="14"/>
  <c r="AG917" i="14"/>
  <c r="AI5226" i="14"/>
  <c r="AB5226" i="14"/>
  <c r="AC5226" i="14"/>
  <c r="AD40" i="14"/>
  <c r="AG40" i="14"/>
  <c r="AI2083" i="14"/>
  <c r="AB2083" i="14"/>
  <c r="AC2083" i="14"/>
  <c r="AD2585" i="14"/>
  <c r="AG2585" i="14"/>
  <c r="AD1559" i="14"/>
  <c r="AB1559" i="14"/>
  <c r="AC1559" i="14"/>
  <c r="AG1559" i="14"/>
  <c r="AD2022" i="14"/>
  <c r="AB2022" i="14"/>
  <c r="AC2022" i="14"/>
  <c r="AG2022" i="14"/>
  <c r="AD3501" i="14"/>
  <c r="AB3501" i="14"/>
  <c r="AC3501" i="14"/>
  <c r="AG3501" i="14"/>
  <c r="AG4916" i="14"/>
  <c r="AD4916" i="14"/>
  <c r="AI1753" i="14"/>
  <c r="AG4480" i="14"/>
  <c r="AD4480" i="14"/>
  <c r="AD550" i="14"/>
  <c r="AG550" i="14"/>
  <c r="AI1452" i="14"/>
  <c r="AD3299" i="14"/>
  <c r="AG3299" i="14"/>
  <c r="AD417" i="14"/>
  <c r="AG417" i="14"/>
  <c r="AD1791" i="14"/>
  <c r="AG1791" i="14"/>
  <c r="AI5438" i="14"/>
  <c r="AD2326" i="14"/>
  <c r="AB2326" i="14"/>
  <c r="AC2326" i="14"/>
  <c r="AG2326" i="14"/>
  <c r="AG3474" i="14"/>
  <c r="AB3474" i="14"/>
  <c r="AC3474" i="14"/>
  <c r="AD3474" i="14"/>
  <c r="AD4069" i="14"/>
  <c r="AB4069" i="14"/>
  <c r="AC4069" i="14"/>
  <c r="AG4069" i="14"/>
  <c r="AG510" i="14"/>
  <c r="AB510" i="14"/>
  <c r="AC510" i="14"/>
  <c r="AD510" i="14"/>
  <c r="AI4588" i="14"/>
  <c r="AD3244" i="14"/>
  <c r="AG3244" i="14"/>
  <c r="AI3367" i="14"/>
  <c r="AG1605" i="14"/>
  <c r="AD1605" i="14"/>
  <c r="AD2055" i="14"/>
  <c r="AG2055" i="14"/>
  <c r="AI563" i="14"/>
  <c r="AC563" i="14"/>
  <c r="AD1180" i="14"/>
  <c r="AG1180" i="14"/>
  <c r="AI1929" i="14"/>
  <c r="AG2080" i="14"/>
  <c r="AB2080" i="14"/>
  <c r="AC2080" i="14"/>
  <c r="AD2080" i="14"/>
  <c r="AD2579" i="14"/>
  <c r="AG2579" i="14"/>
  <c r="AD1000" i="14"/>
  <c r="AG1000" i="14"/>
  <c r="AG5686" i="14"/>
  <c r="AD5686" i="14"/>
  <c r="AC4213" i="14"/>
  <c r="AI4213" i="14"/>
  <c r="AG5332" i="14"/>
  <c r="AD5332" i="14"/>
  <c r="AD1984" i="14"/>
  <c r="AG1984" i="14"/>
  <c r="AG5104" i="14"/>
  <c r="AD5104" i="14"/>
  <c r="AG927" i="14"/>
  <c r="AD927" i="14"/>
  <c r="AD4801" i="14"/>
  <c r="AG4801" i="14"/>
  <c r="AG2040" i="14"/>
  <c r="AD2040" i="14"/>
  <c r="AG2778" i="14"/>
  <c r="AD2778" i="14"/>
  <c r="AD2182" i="14"/>
  <c r="AG2182" i="14"/>
  <c r="AD1711" i="14"/>
  <c r="AB1711" i="14"/>
  <c r="AC1711" i="14"/>
  <c r="AG1711" i="14"/>
  <c r="AG4427" i="14"/>
  <c r="AD4427" i="14"/>
  <c r="AD2823" i="14"/>
  <c r="AG2823" i="14"/>
  <c r="AG1978" i="14"/>
  <c r="AD1978" i="14"/>
  <c r="AI3592" i="14"/>
  <c r="AI1607" i="14"/>
  <c r="AI1884" i="14"/>
  <c r="AI576" i="14"/>
  <c r="AI4266" i="14"/>
  <c r="AI4886" i="14"/>
  <c r="AI4272" i="14"/>
  <c r="AI1204" i="14"/>
  <c r="AB1204" i="14"/>
  <c r="AC1204" i="14"/>
  <c r="AD11" i="14"/>
  <c r="AG11" i="14"/>
  <c r="AI5134" i="14"/>
  <c r="AI4933" i="14"/>
  <c r="AG4690" i="14"/>
  <c r="AD4690" i="14"/>
  <c r="AG3766" i="14"/>
  <c r="AD3766" i="14"/>
  <c r="AG995" i="14"/>
  <c r="AD995" i="14"/>
  <c r="AD4681" i="14"/>
  <c r="AG4681" i="14"/>
  <c r="AG4945" i="14"/>
  <c r="AB4945" i="14"/>
  <c r="AC4945" i="14"/>
  <c r="AD4945" i="14"/>
  <c r="AI5766" i="14"/>
  <c r="AG3889" i="14"/>
  <c r="AD3889" i="14"/>
  <c r="AD3641" i="14"/>
  <c r="AG3641" i="14"/>
  <c r="AI4581" i="14"/>
  <c r="AI1569" i="14"/>
  <c r="AI2613" i="14"/>
  <c r="AB2613" i="14"/>
  <c r="AC2613" i="14"/>
  <c r="AC99" i="14"/>
  <c r="AD4594" i="14"/>
  <c r="AG4594" i="14"/>
  <c r="AD1201" i="14"/>
  <c r="AG1201" i="14"/>
  <c r="AG3935" i="14"/>
  <c r="AD3935" i="14"/>
  <c r="AG4472" i="14"/>
  <c r="AD4472" i="14"/>
  <c r="AG359" i="14"/>
  <c r="AD359" i="14"/>
  <c r="AD2643" i="14"/>
  <c r="AG2643" i="14"/>
  <c r="AD5399" i="14"/>
  <c r="AG5399" i="14"/>
  <c r="AD2854" i="14"/>
  <c r="AG2854" i="14"/>
  <c r="AD2571" i="14"/>
  <c r="AG2571" i="14"/>
  <c r="AG3445" i="14"/>
  <c r="AD3445" i="14"/>
  <c r="AD1937" i="14"/>
  <c r="AC1937" i="14"/>
  <c r="AG1937" i="14"/>
  <c r="AD4686" i="14"/>
  <c r="AG4686" i="14"/>
  <c r="AD1092" i="14"/>
  <c r="AB1092" i="14"/>
  <c r="AC1092" i="14"/>
  <c r="AG1092" i="14"/>
  <c r="AD2309" i="14"/>
  <c r="AG2309" i="14"/>
  <c r="AG3558" i="14"/>
  <c r="AD3558" i="14"/>
  <c r="AG2662" i="14"/>
  <c r="AD2662" i="14"/>
  <c r="AD2859" i="14"/>
  <c r="AG2859" i="14"/>
  <c r="AG2308" i="14"/>
  <c r="AD2308" i="14"/>
  <c r="AG401" i="14"/>
  <c r="AD401" i="14"/>
  <c r="AD3736" i="14"/>
  <c r="AG3736" i="14"/>
  <c r="AG2108" i="14"/>
  <c r="AD2108" i="14"/>
  <c r="AC3728" i="14"/>
  <c r="AB3728" i="14"/>
  <c r="AI3728" i="14"/>
  <c r="AD1368" i="14"/>
  <c r="AG1368" i="14"/>
  <c r="AI1325" i="14"/>
  <c r="AI5750" i="14"/>
  <c r="AD3402" i="14"/>
  <c r="AG3402" i="14"/>
  <c r="AD1310" i="14"/>
  <c r="AG1310" i="14"/>
  <c r="AG351" i="14"/>
  <c r="AD351" i="14"/>
  <c r="AD2483" i="14"/>
  <c r="AG2483" i="14"/>
  <c r="AI4584" i="14"/>
  <c r="AI1519" i="14"/>
  <c r="AG514" i="14"/>
  <c r="AD514" i="14"/>
  <c r="AD3226" i="14"/>
  <c r="AG3226" i="14"/>
  <c r="AD181" i="14"/>
  <c r="AG181" i="14"/>
  <c r="AG1724" i="14"/>
  <c r="AD1724" i="14"/>
  <c r="AD2424" i="14"/>
  <c r="AG2424" i="14"/>
  <c r="AD2316" i="14"/>
  <c r="AB2316" i="14"/>
  <c r="AC2316" i="14"/>
  <c r="AG2316" i="14"/>
  <c r="AG2099" i="14"/>
  <c r="AD2099" i="14"/>
  <c r="AG484" i="14"/>
  <c r="AD484" i="14"/>
  <c r="AI1644" i="14"/>
  <c r="AD92" i="14"/>
  <c r="AG92" i="14"/>
  <c r="AC3963" i="14"/>
  <c r="AB3963" i="14"/>
  <c r="AI3963" i="14"/>
  <c r="AD4255" i="14"/>
  <c r="AG4255" i="14"/>
  <c r="AG5770" i="14"/>
  <c r="AD5770" i="14"/>
  <c r="AD511" i="14"/>
  <c r="AG511" i="14"/>
  <c r="AD3083" i="14"/>
  <c r="AG3083" i="14"/>
  <c r="AG3377" i="14"/>
  <c r="AD3377" i="14"/>
  <c r="AB5113" i="14"/>
  <c r="AB5118" i="14"/>
  <c r="AG461" i="14"/>
  <c r="AD461" i="14"/>
  <c r="AD2737" i="14"/>
  <c r="AG2737" i="14"/>
  <c r="AG1895" i="14"/>
  <c r="AD1895" i="14"/>
  <c r="AG90" i="14"/>
  <c r="AD90" i="14"/>
  <c r="AG746" i="14"/>
  <c r="AD746" i="14"/>
  <c r="AG3298" i="14"/>
  <c r="AD3298" i="14"/>
  <c r="AD5615" i="14"/>
  <c r="AG5615" i="14"/>
  <c r="AD3756" i="14"/>
  <c r="AG3756" i="14"/>
  <c r="AD5199" i="14"/>
  <c r="AG5199" i="14"/>
  <c r="AG1642" i="14"/>
  <c r="AD1642" i="14"/>
  <c r="AI1792" i="14"/>
  <c r="AC1792" i="14"/>
  <c r="AG5000" i="14"/>
  <c r="AD5000" i="14"/>
  <c r="AG1080" i="14"/>
  <c r="AD1080" i="14"/>
  <c r="AG1524" i="14"/>
  <c r="AD1524" i="14"/>
  <c r="AC190" i="14"/>
  <c r="AI3094" i="14"/>
  <c r="AI995" i="14"/>
  <c r="AB995" i="14"/>
  <c r="AC995" i="14"/>
  <c r="AD3157" i="14"/>
  <c r="AC3157" i="14"/>
  <c r="AG3157" i="14"/>
  <c r="AG1821" i="14"/>
  <c r="AD1821" i="14"/>
  <c r="AD4796" i="14"/>
  <c r="AC4796" i="14"/>
  <c r="AG4796" i="14"/>
  <c r="AG3463" i="14"/>
  <c r="AC3463" i="14"/>
  <c r="AD3463" i="14"/>
  <c r="AI5072" i="14"/>
  <c r="AC2400" i="14"/>
  <c r="AI2400" i="14"/>
  <c r="AD576" i="14"/>
  <c r="AC576" i="14"/>
  <c r="AG576" i="14"/>
  <c r="AD853" i="14"/>
  <c r="AG853" i="14"/>
  <c r="AI4791" i="14"/>
  <c r="AB4791" i="14"/>
  <c r="AC4791" i="14"/>
  <c r="AG459" i="14"/>
  <c r="AD459" i="14"/>
  <c r="AC4745" i="14"/>
  <c r="AI4745" i="14"/>
  <c r="AG1059" i="14"/>
  <c r="AD1059" i="14"/>
  <c r="AD575" i="14"/>
  <c r="AG575" i="14"/>
  <c r="AD2953" i="14"/>
  <c r="AG2953" i="14"/>
  <c r="AD3412" i="14"/>
  <c r="AG3412" i="14"/>
  <c r="AC701" i="14"/>
  <c r="AI701" i="14"/>
  <c r="AI2113" i="14"/>
  <c r="AD5167" i="14"/>
  <c r="AG5167" i="14"/>
  <c r="AG1672" i="14"/>
  <c r="AD1672" i="14"/>
  <c r="AG5350" i="14"/>
  <c r="AB5350" i="14"/>
  <c r="AC5350" i="14"/>
  <c r="AD5350" i="14"/>
  <c r="AG1773" i="14"/>
  <c r="AD1773" i="14"/>
  <c r="AC862" i="14"/>
  <c r="AI862" i="14"/>
  <c r="AD2002" i="14"/>
  <c r="AG2002" i="14"/>
  <c r="AD2781" i="14"/>
  <c r="AG2781" i="14"/>
  <c r="AG1122" i="14"/>
  <c r="AD1122" i="14"/>
  <c r="AG3585" i="14"/>
  <c r="AD3585" i="14"/>
  <c r="AI1434" i="14"/>
  <c r="AC1434" i="14"/>
  <c r="AG3656" i="14"/>
  <c r="AD3656" i="14"/>
  <c r="AC370" i="14"/>
  <c r="AB370" i="14"/>
  <c r="AI370" i="14"/>
  <c r="AI666" i="14"/>
  <c r="AC666" i="14"/>
  <c r="AG547" i="14"/>
  <c r="AD547" i="14"/>
  <c r="AC1381" i="14"/>
  <c r="AI1381" i="14"/>
  <c r="AC4286" i="14"/>
  <c r="AB4286" i="14"/>
  <c r="AI4286" i="14"/>
  <c r="AI934" i="14"/>
  <c r="AD3067" i="14"/>
  <c r="AC3067" i="14"/>
  <c r="AG3067" i="14"/>
  <c r="AC938" i="14"/>
  <c r="AB938" i="14"/>
  <c r="AI938" i="14"/>
  <c r="AD3835" i="14"/>
  <c r="AC3835" i="14"/>
  <c r="AG3835" i="14"/>
  <c r="AG61" i="14"/>
  <c r="AD61" i="14"/>
  <c r="AD4336" i="14"/>
  <c r="AG4336" i="14"/>
  <c r="AD5401" i="14"/>
  <c r="AG5401" i="14"/>
  <c r="AD4873" i="14"/>
  <c r="AG4873" i="14"/>
  <c r="AD2573" i="14"/>
  <c r="AG2573" i="14"/>
  <c r="AD3458" i="14"/>
  <c r="AG3458" i="14"/>
  <c r="AG5026" i="14"/>
  <c r="AC5026" i="14"/>
  <c r="AD5026" i="14"/>
  <c r="AD3518" i="14"/>
  <c r="AB3518" i="14"/>
  <c r="AC3518" i="14"/>
  <c r="AG3518" i="14"/>
  <c r="AI3198" i="14"/>
  <c r="AD975" i="14"/>
  <c r="AG975" i="14"/>
  <c r="AI2344" i="14"/>
  <c r="AB2344" i="14"/>
  <c r="AC2344" i="14"/>
  <c r="AI3299" i="14"/>
  <c r="AC3299" i="14"/>
  <c r="AG5208" i="14"/>
  <c r="AD5208" i="14"/>
  <c r="AD1961" i="14"/>
  <c r="AG1961" i="14"/>
  <c r="AC4632" i="14"/>
  <c r="AI4632" i="14"/>
  <c r="AG470" i="14"/>
  <c r="AB470" i="14"/>
  <c r="AC470" i="14"/>
  <c r="AD470" i="14"/>
  <c r="AC4127" i="14"/>
  <c r="AI4127" i="14"/>
  <c r="AD3340" i="14"/>
  <c r="AG3340" i="14"/>
  <c r="AG3653" i="14"/>
  <c r="AD3653" i="14"/>
  <c r="AC111" i="14"/>
  <c r="AD5175" i="14"/>
  <c r="AG5175" i="14"/>
  <c r="AI3396" i="14"/>
  <c r="AI2733" i="14"/>
  <c r="AC2733" i="14"/>
  <c r="AD3828" i="14"/>
  <c r="AG3828" i="14"/>
  <c r="AD1477" i="14"/>
  <c r="AG1477" i="14"/>
  <c r="AG2376" i="14"/>
  <c r="AD2376" i="14"/>
  <c r="AD3997" i="14"/>
  <c r="AG3997" i="14"/>
  <c r="AG1805" i="14"/>
  <c r="AD1805" i="14"/>
  <c r="AD3671" i="14"/>
  <c r="AG3671" i="14"/>
  <c r="AG2291" i="14"/>
  <c r="AB2291" i="14"/>
  <c r="AC2291" i="14"/>
  <c r="AD2291" i="14"/>
  <c r="AG4020" i="14"/>
  <c r="AD4020" i="14"/>
  <c r="AG5606" i="14"/>
  <c r="AD5606" i="14"/>
  <c r="AG3661" i="14"/>
  <c r="AD3661" i="14"/>
  <c r="AG4038" i="14"/>
  <c r="AD4038" i="14"/>
  <c r="AG4166" i="14"/>
  <c r="AD4166" i="14"/>
  <c r="AC187" i="14"/>
  <c r="AI4196" i="14"/>
  <c r="AD1886" i="14"/>
  <c r="AC1886" i="14"/>
  <c r="AG1886" i="14"/>
  <c r="AI730" i="14"/>
  <c r="AB730" i="14"/>
  <c r="AC730" i="14"/>
  <c r="AC779" i="14"/>
  <c r="AB779" i="14"/>
  <c r="AI779" i="14"/>
  <c r="AI2411" i="14"/>
  <c r="AB2411" i="14"/>
  <c r="AC2411" i="14"/>
  <c r="AI833" i="14"/>
  <c r="AC5086" i="14"/>
  <c r="AB5086" i="14"/>
  <c r="AI5086" i="14"/>
  <c r="AC202" i="14"/>
  <c r="AC4814" i="14"/>
  <c r="AB4814" i="14"/>
  <c r="AI4814" i="14"/>
  <c r="AI4199" i="14"/>
  <c r="AB4199" i="14"/>
  <c r="AC4199" i="14"/>
  <c r="AG5511" i="14"/>
  <c r="AD5511" i="14"/>
  <c r="AG3353" i="14"/>
  <c r="AC3353" i="14"/>
  <c r="AD3353" i="14"/>
  <c r="AI1486" i="14"/>
  <c r="AC102" i="14"/>
  <c r="AG1929" i="14"/>
  <c r="AC1929" i="14"/>
  <c r="AD1929" i="14"/>
  <c r="AC4930" i="14"/>
  <c r="AB4930" i="14"/>
  <c r="AI4930" i="14"/>
  <c r="AD631" i="14"/>
  <c r="AG631" i="14"/>
  <c r="AG851" i="14"/>
  <c r="AD851" i="14"/>
  <c r="AI4265" i="14"/>
  <c r="AG1743" i="14"/>
  <c r="AD1743" i="14"/>
  <c r="AD3427" i="14"/>
  <c r="AG3427" i="14"/>
  <c r="AI4941" i="14"/>
  <c r="AD1819" i="14"/>
  <c r="AG1819" i="14"/>
  <c r="AD2195" i="14"/>
  <c r="AG2195" i="14"/>
  <c r="AD5687" i="14"/>
  <c r="AG5687" i="14"/>
  <c r="AD627" i="14"/>
  <c r="AG627" i="14"/>
  <c r="AD3650" i="14"/>
  <c r="AG3650" i="14"/>
  <c r="AG3745" i="14"/>
  <c r="AD3745" i="14"/>
  <c r="AC113" i="14"/>
  <c r="AD1794" i="14"/>
  <c r="AG1794" i="14"/>
  <c r="AD398" i="14"/>
  <c r="AB398" i="14"/>
  <c r="AC398" i="14"/>
  <c r="AG398" i="14"/>
  <c r="AD4716" i="14"/>
  <c r="AG4716" i="14"/>
  <c r="AI5213" i="14"/>
  <c r="AI1438" i="14"/>
  <c r="AI974" i="14"/>
  <c r="AD5259" i="14"/>
  <c r="AG5259" i="14"/>
  <c r="AI617" i="14"/>
  <c r="AC617" i="14"/>
  <c r="AD2520" i="14"/>
  <c r="AB2520" i="14"/>
  <c r="AC2520" i="14"/>
  <c r="AG2520" i="14"/>
  <c r="AD1335" i="14"/>
  <c r="AG1335" i="14"/>
  <c r="AD1490" i="14"/>
  <c r="AG1490" i="14"/>
  <c r="AD4355" i="14"/>
  <c r="AB4355" i="14"/>
  <c r="AC4355" i="14"/>
  <c r="AG4355" i="14"/>
  <c r="AG668" i="14"/>
  <c r="AD668" i="14"/>
  <c r="AD4739" i="14"/>
  <c r="AG4739" i="14"/>
  <c r="AG1537" i="14"/>
  <c r="AB1537" i="14"/>
  <c r="AC1537" i="14"/>
  <c r="AD1537" i="14"/>
  <c r="AG1944" i="14"/>
  <c r="AD1944" i="14"/>
  <c r="AG4904" i="14"/>
  <c r="AD4904" i="14"/>
  <c r="AG2113" i="14"/>
  <c r="AB2113" i="14"/>
  <c r="AC2113" i="14"/>
  <c r="AD2113" i="14"/>
  <c r="AD3867" i="14"/>
  <c r="AG3867" i="14"/>
  <c r="AG4848" i="14"/>
  <c r="AD4848" i="14"/>
  <c r="AI2881" i="14"/>
  <c r="AD931" i="14"/>
  <c r="AG931" i="14"/>
  <c r="AD1384" i="14"/>
  <c r="AG1384" i="14"/>
  <c r="AD4630" i="14"/>
  <c r="AG4630" i="14"/>
  <c r="AI866" i="14"/>
  <c r="AG3005" i="14"/>
  <c r="AD3005" i="14"/>
  <c r="AG979" i="14"/>
  <c r="AD979" i="14"/>
  <c r="AG3367" i="14"/>
  <c r="AC3367" i="14"/>
  <c r="AD3367" i="14"/>
  <c r="AI3244" i="14"/>
  <c r="AC3244" i="14"/>
  <c r="AD1785" i="14"/>
  <c r="AG1785" i="14"/>
  <c r="AD2221" i="14"/>
  <c r="AG2221" i="14"/>
  <c r="AC668" i="14"/>
  <c r="AI668" i="14"/>
  <c r="AG5105" i="14"/>
  <c r="AD5105" i="14"/>
  <c r="AD2863" i="14"/>
  <c r="AG2863" i="14"/>
  <c r="AC1175" i="14"/>
  <c r="AI1175" i="14"/>
  <c r="AG1626" i="14"/>
  <c r="AD1626" i="14"/>
  <c r="AG3126" i="14"/>
  <c r="AD3126" i="14"/>
  <c r="AC2841" i="14"/>
  <c r="AI2841" i="14"/>
  <c r="AC87" i="14"/>
  <c r="AI556" i="14"/>
  <c r="AC556" i="14"/>
  <c r="AG690" i="14"/>
  <c r="AD690" i="14"/>
  <c r="AG3057" i="14"/>
  <c r="AD3057" i="14"/>
  <c r="AD2222" i="14"/>
  <c r="AG2222" i="14"/>
  <c r="AD4802" i="14"/>
  <c r="AG4802" i="14"/>
  <c r="AG750" i="14"/>
  <c r="AD750" i="14"/>
  <c r="AI4602" i="14"/>
  <c r="AC4602" i="14"/>
  <c r="AD4227" i="14"/>
  <c r="AG4227" i="14"/>
  <c r="AD4117" i="14"/>
  <c r="AG4117" i="14"/>
  <c r="AG985" i="14"/>
  <c r="AB985" i="14"/>
  <c r="AC985" i="14"/>
  <c r="AD985" i="14"/>
  <c r="AI452" i="14"/>
  <c r="AC452" i="14"/>
  <c r="AD4720" i="14"/>
  <c r="AG4720" i="14"/>
  <c r="AC2543" i="14"/>
  <c r="AB2543" i="14"/>
  <c r="AI2543" i="14"/>
  <c r="AC3562" i="14"/>
  <c r="AB3562" i="14"/>
  <c r="AI3562" i="14"/>
  <c r="AD5759" i="14"/>
  <c r="AG5759" i="14"/>
  <c r="AD1753" i="14"/>
  <c r="AC1753" i="14"/>
  <c r="AG1753" i="14"/>
  <c r="AG4713" i="14"/>
  <c r="AD4713" i="14"/>
  <c r="AI3247" i="14"/>
  <c r="AD1727" i="14"/>
  <c r="AG1727" i="14"/>
  <c r="AG4123" i="14"/>
  <c r="AD4123" i="14"/>
  <c r="AG1938" i="14"/>
  <c r="AD1938" i="14"/>
  <c r="AG4417" i="14"/>
  <c r="AD4417" i="14"/>
  <c r="AD1165" i="14"/>
  <c r="AG1165" i="14"/>
  <c r="AG3991" i="14"/>
  <c r="AD3991" i="14"/>
  <c r="AI3889" i="14"/>
  <c r="AC3889" i="14"/>
  <c r="AC3722" i="14"/>
  <c r="AB3722" i="14"/>
  <c r="AI3722" i="14"/>
  <c r="AG1467" i="14"/>
  <c r="AD1467" i="14"/>
  <c r="AD3468" i="14"/>
  <c r="AG3468" i="14"/>
  <c r="AD1899" i="14"/>
  <c r="AG1899" i="14"/>
  <c r="AD2310" i="14"/>
  <c r="AG2310" i="14"/>
  <c r="AC3200" i="14"/>
  <c r="AI3200" i="14"/>
  <c r="AD429" i="14"/>
  <c r="AG429" i="14"/>
  <c r="AG1371" i="14"/>
  <c r="AD1371" i="14"/>
  <c r="AD1263" i="14"/>
  <c r="AG1263" i="14"/>
  <c r="AD1676" i="14"/>
  <c r="AG1676" i="14"/>
  <c r="AD516" i="14"/>
  <c r="AG516" i="14"/>
  <c r="AG1065" i="14"/>
  <c r="AD1065" i="14"/>
  <c r="AD4485" i="14"/>
  <c r="AG4485" i="14"/>
  <c r="AD5315" i="14"/>
  <c r="AG5315" i="14"/>
  <c r="AD1488" i="14"/>
  <c r="AG1488" i="14"/>
  <c r="AG3900" i="14"/>
  <c r="AD3900" i="14"/>
  <c r="AD5159" i="14"/>
  <c r="AB5159" i="14"/>
  <c r="AC5159" i="14"/>
  <c r="AG5159" i="14"/>
  <c r="AD2785" i="14"/>
  <c r="AB2785" i="14"/>
  <c r="AC2785" i="14"/>
  <c r="AG2785" i="14"/>
  <c r="AI5411" i="14"/>
  <c r="AG2441" i="14"/>
  <c r="AD2441" i="14"/>
  <c r="AD5710" i="14"/>
  <c r="AG5710" i="14"/>
  <c r="AD2019" i="14"/>
  <c r="AG2019" i="14"/>
  <c r="AD4064" i="14"/>
  <c r="AG4064" i="14"/>
  <c r="AG2670" i="14"/>
  <c r="AD2670" i="14"/>
  <c r="AG2799" i="14"/>
  <c r="AD2799" i="14"/>
  <c r="AG658" i="14"/>
  <c r="AD658" i="14"/>
  <c r="AD3242" i="14"/>
  <c r="AG3242" i="14"/>
  <c r="AD2003" i="14"/>
  <c r="AG2003" i="14"/>
  <c r="AG2361" i="14"/>
  <c r="AD2361" i="14"/>
  <c r="AD3992" i="14"/>
  <c r="AG3992" i="14"/>
  <c r="AG2314" i="14"/>
  <c r="AD2314" i="14"/>
  <c r="AD2856" i="14"/>
  <c r="AG2856" i="14"/>
  <c r="AG3280" i="14"/>
  <c r="AD3280" i="14"/>
  <c r="AD4132" i="14"/>
  <c r="AG4132" i="14"/>
  <c r="AG4927" i="14"/>
  <c r="AD4927" i="14"/>
  <c r="AG4628" i="14"/>
  <c r="AD4628" i="14"/>
  <c r="AG5726" i="14"/>
  <c r="AD5726" i="14"/>
  <c r="AD644" i="14"/>
  <c r="AG644" i="14"/>
  <c r="AG2260" i="14"/>
  <c r="AD2260" i="14"/>
  <c r="AD3717" i="14"/>
  <c r="AG3717" i="14"/>
  <c r="AC3997" i="14"/>
  <c r="AI3997" i="14"/>
  <c r="AD4518" i="14"/>
  <c r="AG4518" i="14"/>
  <c r="AG4300" i="14"/>
  <c r="AD4300" i="14"/>
  <c r="AG3836" i="14"/>
  <c r="AD3836" i="14"/>
  <c r="AI3980" i="14"/>
  <c r="AB3980" i="14"/>
  <c r="AC3980" i="14"/>
  <c r="AI3841" i="14"/>
  <c r="AC3841" i="14"/>
  <c r="AD1528" i="14"/>
  <c r="AG1528" i="14"/>
  <c r="AG3234" i="14"/>
  <c r="AD3234" i="14"/>
  <c r="AG2602" i="14"/>
  <c r="AB2602" i="14"/>
  <c r="AC2602" i="14"/>
  <c r="AD2602" i="14"/>
  <c r="AG1479" i="14"/>
  <c r="AD1479" i="14"/>
  <c r="AG4878" i="14"/>
  <c r="AD4878" i="14"/>
  <c r="AI1876" i="14"/>
  <c r="AI4456" i="14"/>
  <c r="AC4456" i="14"/>
  <c r="AD3123" i="14"/>
  <c r="AG3123" i="14"/>
  <c r="AG1119" i="14"/>
  <c r="AD1119" i="14"/>
  <c r="AI3526" i="14"/>
  <c r="AG1728" i="14"/>
  <c r="AD1728" i="14"/>
  <c r="AG4378" i="14"/>
  <c r="AD4378" i="14"/>
  <c r="AD5695" i="14"/>
  <c r="AG5695" i="14"/>
  <c r="AG5774" i="14"/>
  <c r="AD5774" i="14"/>
  <c r="AI662" i="14"/>
  <c r="AG1800" i="14"/>
  <c r="AD1800" i="14"/>
  <c r="AG1031" i="14"/>
  <c r="AD1031" i="14"/>
  <c r="AD4949" i="14"/>
  <c r="AG4949" i="14"/>
  <c r="AC1379" i="14"/>
  <c r="AI1379" i="14"/>
  <c r="AG1446" i="14"/>
  <c r="AD1446" i="14"/>
  <c r="AD4666" i="14"/>
  <c r="AG4666" i="14"/>
  <c r="AD981" i="14"/>
  <c r="AG981" i="14"/>
  <c r="AG5398" i="14"/>
  <c r="AD5398" i="14"/>
  <c r="AC962" i="14"/>
  <c r="AI962" i="14"/>
  <c r="AD2279" i="14"/>
  <c r="AG2279" i="14"/>
  <c r="AD4362" i="14"/>
  <c r="AG4362" i="14"/>
  <c r="AI4279" i="14"/>
  <c r="AI5769" i="14"/>
  <c r="AI649" i="14"/>
  <c r="AC157" i="14"/>
  <c r="AI3612" i="14"/>
  <c r="AI5518" i="14"/>
  <c r="AG3254" i="14"/>
  <c r="AB3254" i="14"/>
  <c r="AC3254" i="14"/>
  <c r="AD3254" i="14"/>
  <c r="AI4592" i="14"/>
  <c r="AG5338" i="14"/>
  <c r="AD5338" i="14"/>
  <c r="AG2881" i="14"/>
  <c r="AC2881" i="14"/>
  <c r="AD2881" i="14"/>
  <c r="AD2868" i="14"/>
  <c r="AG2868" i="14"/>
  <c r="AI808" i="14"/>
  <c r="AB808" i="14"/>
  <c r="AC808" i="14"/>
  <c r="AI1201" i="14"/>
  <c r="AB1201" i="14"/>
  <c r="AC1201" i="14"/>
  <c r="AD4672" i="14"/>
  <c r="AC4672" i="14"/>
  <c r="AG4672" i="14"/>
  <c r="AI3797" i="14"/>
  <c r="AC5085" i="14"/>
  <c r="AB5085" i="14"/>
  <c r="AI5085" i="14"/>
  <c r="AD568" i="14"/>
  <c r="AG568" i="14"/>
  <c r="AI2704" i="14"/>
  <c r="AB2704" i="14"/>
  <c r="AC2704" i="14"/>
  <c r="AD1190" i="14"/>
  <c r="AC1190" i="14"/>
  <c r="AG1190" i="14"/>
  <c r="AD5518" i="14"/>
  <c r="AC5518" i="14"/>
  <c r="AG5518" i="14"/>
  <c r="AI1570" i="14"/>
  <c r="AB1570" i="14"/>
  <c r="AC1570" i="14"/>
  <c r="AD1654" i="14"/>
  <c r="AG1654" i="14"/>
  <c r="AG5466" i="14"/>
  <c r="AD5466" i="14"/>
  <c r="AG4588" i="14"/>
  <c r="AC4588" i="14"/>
  <c r="AD4588" i="14"/>
  <c r="AI726" i="14"/>
  <c r="AB726" i="14"/>
  <c r="AC726" i="14"/>
  <c r="AC3763" i="14"/>
  <c r="AB3763" i="14"/>
  <c r="AI3763" i="14"/>
  <c r="AC381" i="14"/>
  <c r="AB381" i="14"/>
  <c r="AI381" i="14"/>
  <c r="AD1009" i="14"/>
  <c r="AG1009" i="14"/>
  <c r="AI2045" i="14"/>
  <c r="AB2045" i="14"/>
  <c r="AC2045" i="14"/>
  <c r="AD418" i="14"/>
  <c r="AC418" i="14"/>
  <c r="AG418" i="14"/>
  <c r="AI1256" i="14"/>
  <c r="AC1256" i="14"/>
  <c r="AC3964" i="14"/>
  <c r="AB3964" i="14"/>
  <c r="AI3964" i="14"/>
  <c r="AI725" i="14"/>
  <c r="AB725" i="14"/>
  <c r="AC725" i="14"/>
  <c r="AG4193" i="14"/>
  <c r="AD4193" i="14"/>
  <c r="AC2709" i="14"/>
  <c r="AB2709" i="14"/>
  <c r="AI2709" i="14"/>
  <c r="AG2816" i="14"/>
  <c r="AD2816" i="14"/>
  <c r="AC3336" i="14"/>
  <c r="AB3336" i="14"/>
  <c r="AI3336" i="14"/>
  <c r="AD5158" i="14"/>
  <c r="AB5158" i="14"/>
  <c r="AC5158" i="14"/>
  <c r="AG5158" i="14"/>
  <c r="AI2750" i="14"/>
  <c r="AC2750" i="14"/>
  <c r="AC4255" i="14"/>
  <c r="AB4255" i="14"/>
  <c r="AI4255" i="14"/>
  <c r="AI846" i="14"/>
  <c r="AB846" i="14"/>
  <c r="AC846" i="14"/>
  <c r="AD5623" i="14"/>
  <c r="AC5623" i="14"/>
  <c r="AG5623" i="14"/>
  <c r="AC3719" i="14"/>
  <c r="AB3719" i="14"/>
  <c r="AI3719" i="14"/>
  <c r="AD768" i="14"/>
  <c r="AG768" i="14"/>
  <c r="AG1644" i="14"/>
  <c r="AC1644" i="14"/>
  <c r="AD1644" i="14"/>
  <c r="AC142" i="14"/>
  <c r="AI2010" i="14"/>
  <c r="AG4453" i="14"/>
  <c r="AD4453" i="14"/>
  <c r="AG107" i="14"/>
  <c r="AD107" i="14"/>
  <c r="AD551" i="14"/>
  <c r="AG551" i="14"/>
  <c r="AI3730" i="14"/>
  <c r="AB3730" i="14"/>
  <c r="AC3730" i="14"/>
  <c r="AD5597" i="14"/>
  <c r="AB5597" i="14"/>
  <c r="AC5597" i="14"/>
  <c r="AG5597" i="14"/>
  <c r="AD2115" i="14"/>
  <c r="AB2115" i="14"/>
  <c r="AC2115" i="14"/>
  <c r="AG2115" i="14"/>
  <c r="AG2488" i="14"/>
  <c r="AD2488" i="14"/>
  <c r="AD44" i="14"/>
  <c r="AG44" i="14"/>
  <c r="AG1900" i="14"/>
  <c r="AD1900" i="14"/>
  <c r="AC5606" i="14"/>
  <c r="AI5606" i="14"/>
  <c r="AC232" i="14"/>
  <c r="AC2356" i="14"/>
  <c r="AB2356" i="14"/>
  <c r="AI2356" i="14"/>
  <c r="AG2886" i="14"/>
  <c r="AC2886" i="14"/>
  <c r="AD2886" i="14"/>
  <c r="AG4708" i="14"/>
  <c r="AC4708" i="14"/>
  <c r="AD4708" i="14"/>
  <c r="AI2468" i="14"/>
  <c r="AB2468" i="14"/>
  <c r="AC2468" i="14"/>
  <c r="AC4273" i="14"/>
  <c r="AB4273" i="14"/>
  <c r="AI4273" i="14"/>
  <c r="AI1412" i="14"/>
  <c r="AB1412" i="14"/>
  <c r="AC1412" i="14"/>
  <c r="AC4145" i="14"/>
  <c r="AB4145" i="14"/>
  <c r="AI4145" i="14"/>
  <c r="AC1664" i="14"/>
  <c r="AB1664" i="14"/>
  <c r="AI1664" i="14"/>
  <c r="AC5511" i="14"/>
  <c r="AI5511" i="14"/>
  <c r="AI1478" i="14"/>
  <c r="AD4479" i="14"/>
  <c r="AG4479" i="14"/>
  <c r="AI5650" i="14"/>
  <c r="AD3901" i="14"/>
  <c r="AG3901" i="14"/>
  <c r="AD130" i="14"/>
  <c r="AG130" i="14"/>
  <c r="AD4553" i="14"/>
  <c r="AG4553" i="14"/>
  <c r="AC188" i="14"/>
  <c r="AI1857" i="14"/>
  <c r="AC1857" i="14"/>
  <c r="AD4654" i="14"/>
  <c r="AG4654" i="14"/>
  <c r="AG4054" i="14"/>
  <c r="AD4054" i="14"/>
  <c r="AG5213" i="14"/>
  <c r="AC5213" i="14"/>
  <c r="AD5213" i="14"/>
  <c r="AD1776" i="14"/>
  <c r="AG1776" i="14"/>
  <c r="AG974" i="14"/>
  <c r="AC974" i="14"/>
  <c r="AD974" i="14"/>
  <c r="AI5759" i="14"/>
  <c r="AC5759" i="14"/>
  <c r="AG4312" i="14"/>
  <c r="AD4312" i="14"/>
  <c r="AI3234" i="14"/>
  <c r="AB3234" i="14"/>
  <c r="AC3234" i="14"/>
  <c r="AG588" i="14"/>
  <c r="AD588" i="14"/>
  <c r="AD1364" i="14"/>
  <c r="AG1364" i="14"/>
  <c r="AG5603" i="14"/>
  <c r="AD5603" i="14"/>
  <c r="AD1833" i="14"/>
  <c r="AG1833" i="14"/>
  <c r="AD5451" i="14"/>
  <c r="AG5451" i="14"/>
  <c r="AC3081" i="14"/>
  <c r="AI3081" i="14"/>
  <c r="AI5108" i="14"/>
  <c r="AD2921" i="14"/>
  <c r="AB2921" i="14"/>
  <c r="AC2921" i="14"/>
  <c r="AG2921" i="14"/>
  <c r="AI4892" i="14"/>
  <c r="AI4171" i="14"/>
  <c r="AG2759" i="14"/>
  <c r="AD2759" i="14"/>
  <c r="AI5218" i="14"/>
  <c r="AC5218" i="14"/>
  <c r="AI1695" i="14"/>
  <c r="AC750" i="14"/>
  <c r="AI750" i="14"/>
  <c r="AD2639" i="14"/>
  <c r="AG2639" i="14"/>
  <c r="AI3781" i="14"/>
  <c r="AG1796" i="14"/>
  <c r="AD1796" i="14"/>
  <c r="AD2476" i="14"/>
  <c r="AG2476" i="14"/>
  <c r="AI3586" i="14"/>
  <c r="AI4385" i="14"/>
  <c r="AD1478" i="14"/>
  <c r="AC1478" i="14"/>
  <c r="AG1478" i="14"/>
  <c r="AG1438" i="14"/>
  <c r="AC1438" i="14"/>
  <c r="AD1438" i="14"/>
  <c r="AC4257" i="14"/>
  <c r="AB4257" i="14"/>
  <c r="AI4257" i="14"/>
  <c r="AG2010" i="14"/>
  <c r="AC2010" i="14"/>
  <c r="AD2010" i="14"/>
  <c r="AI2940" i="14"/>
  <c r="AI5733" i="14"/>
  <c r="AC1237" i="14"/>
  <c r="AI1237" i="14"/>
  <c r="AG4215" i="14"/>
  <c r="AC4215" i="14"/>
  <c r="AD4215" i="14"/>
  <c r="AD4356" i="14"/>
  <c r="AB4356" i="14"/>
  <c r="AC4356" i="14"/>
  <c r="AG4356" i="14"/>
  <c r="AG4242" i="14"/>
  <c r="AD4242" i="14"/>
  <c r="AI2483" i="14"/>
  <c r="AC2483" i="14"/>
  <c r="AB2620" i="14"/>
  <c r="AB2628" i="14"/>
  <c r="AB2627" i="14"/>
  <c r="AD1248" i="14"/>
  <c r="AG1248" i="14"/>
  <c r="AB3338" i="14"/>
  <c r="AB3348" i="14"/>
  <c r="AC1467" i="14"/>
  <c r="AI1467" i="14"/>
  <c r="AD3375" i="14"/>
  <c r="AG3375" i="14"/>
  <c r="AD3819" i="14"/>
  <c r="AG3819" i="14"/>
  <c r="AG2743" i="14"/>
  <c r="AD2743" i="14"/>
  <c r="AI3293" i="14"/>
  <c r="AD1005" i="14"/>
  <c r="AG1005" i="14"/>
  <c r="AD3831" i="14"/>
  <c r="AG3831" i="14"/>
  <c r="AI4327" i="14"/>
  <c r="AG1976" i="14"/>
  <c r="AD1976" i="14"/>
  <c r="AI1816" i="14"/>
  <c r="AC1816" i="14"/>
  <c r="AG2187" i="14"/>
  <c r="AD2187" i="14"/>
  <c r="AG1949" i="14"/>
  <c r="AD1949" i="14"/>
  <c r="AG1287" i="14"/>
  <c r="AD1287" i="14"/>
  <c r="AG2575" i="14"/>
  <c r="AD2575" i="14"/>
  <c r="AG3555" i="14"/>
  <c r="AD3555" i="14"/>
  <c r="AI4620" i="14"/>
  <c r="AC4620" i="14"/>
  <c r="AG2887" i="14"/>
  <c r="AD2887" i="14"/>
  <c r="AG4920" i="14"/>
  <c r="AD4920" i="14"/>
  <c r="AD1850" i="14"/>
  <c r="AG1850" i="14"/>
  <c r="AG1167" i="14"/>
  <c r="AD1167" i="14"/>
  <c r="AG3064" i="14"/>
  <c r="AD3064" i="14"/>
  <c r="AI2737" i="14"/>
  <c r="AC2737" i="14"/>
  <c r="AD5220" i="14"/>
  <c r="AG5220" i="14"/>
  <c r="AD3122" i="14"/>
  <c r="AG3122" i="14"/>
  <c r="AD5427" i="14"/>
  <c r="AG5427" i="14"/>
  <c r="AG1768" i="14"/>
  <c r="AD1768" i="14"/>
  <c r="AI747" i="14"/>
  <c r="AG4217" i="14"/>
  <c r="AD4217" i="14"/>
  <c r="AD1634" i="14"/>
  <c r="AG1634" i="14"/>
  <c r="AG4899" i="14"/>
  <c r="AD4899" i="14"/>
  <c r="AD3281" i="14"/>
  <c r="AG3281" i="14"/>
  <c r="AI949" i="14"/>
  <c r="AI3534" i="14"/>
  <c r="AI3858" i="14"/>
  <c r="AB3858" i="14"/>
  <c r="AC3858" i="14"/>
  <c r="AG80" i="14"/>
  <c r="AD80" i="14"/>
  <c r="AI4935" i="14"/>
  <c r="AB4935" i="14"/>
  <c r="AC4935" i="14"/>
  <c r="AG4056" i="14"/>
  <c r="AD4056" i="14"/>
  <c r="AI1746" i="14"/>
  <c r="AD848" i="14"/>
  <c r="AG848" i="14"/>
  <c r="AG4534" i="14"/>
  <c r="AD4534" i="14"/>
  <c r="AG3086" i="14"/>
  <c r="AD3086" i="14"/>
  <c r="AD2560" i="14"/>
  <c r="AG2560" i="14"/>
  <c r="AD2135" i="14"/>
  <c r="AG2135" i="14"/>
  <c r="AI1126" i="14"/>
  <c r="AD4220" i="14"/>
  <c r="AG4220" i="14"/>
  <c r="AG3905" i="14"/>
  <c r="AD3905" i="14"/>
  <c r="AD4917" i="14"/>
  <c r="AG4917" i="14"/>
  <c r="AI4443" i="14"/>
  <c r="AC4443" i="14"/>
  <c r="AD1424" i="14"/>
  <c r="AB1424" i="14"/>
  <c r="AC1424" i="14"/>
  <c r="AG1424" i="14"/>
  <c r="AI4453" i="14"/>
  <c r="AC4453" i="14"/>
  <c r="AI5309" i="14"/>
  <c r="AC5309" i="14"/>
  <c r="AG1787" i="14"/>
  <c r="AD1787" i="14"/>
  <c r="AG3296" i="14"/>
  <c r="AD3296" i="14"/>
  <c r="AG2490" i="14"/>
  <c r="AD2490" i="14"/>
  <c r="AC5139" i="14"/>
  <c r="AI5139" i="14"/>
  <c r="AG2563" i="14"/>
  <c r="AD2563" i="14"/>
  <c r="AI1821" i="14"/>
  <c r="AC1821" i="14"/>
  <c r="AC329" i="14"/>
  <c r="AI2227" i="14"/>
  <c r="AC1227" i="14"/>
  <c r="AI1227" i="14"/>
  <c r="AG346" i="14"/>
  <c r="AC346" i="14"/>
  <c r="AD346" i="14"/>
  <c r="AI2676" i="14"/>
  <c r="AC2676" i="14"/>
  <c r="AC2040" i="14"/>
  <c r="AB2040" i="14"/>
  <c r="AI2040" i="14"/>
  <c r="AG3891" i="14"/>
  <c r="AD3891" i="14"/>
  <c r="AD4752" i="14"/>
  <c r="AG4752" i="14"/>
  <c r="AD2011" i="14"/>
  <c r="AG2011" i="14"/>
  <c r="AI2264" i="14"/>
  <c r="AI4742" i="14"/>
  <c r="AG2898" i="14"/>
  <c r="AD2898" i="14"/>
  <c r="AG3133" i="14"/>
  <c r="AD3133" i="14"/>
  <c r="AI1858" i="14"/>
  <c r="AC1858" i="14"/>
  <c r="AG3360" i="14"/>
  <c r="AD3360" i="14"/>
  <c r="AD1327" i="14"/>
  <c r="AG1327" i="14"/>
  <c r="AD2179" i="14"/>
  <c r="AG2179" i="14"/>
  <c r="AG2761" i="14"/>
  <c r="AD2761" i="14"/>
  <c r="AG2442" i="14"/>
  <c r="AD2442" i="14"/>
  <c r="AG3733" i="14"/>
  <c r="AD3733" i="14"/>
  <c r="AI2453" i="14"/>
  <c r="AD5003" i="14"/>
  <c r="AG5003" i="14"/>
  <c r="AD4807" i="14"/>
  <c r="AG4807" i="14"/>
  <c r="AG4165" i="14"/>
  <c r="AD4165" i="14"/>
  <c r="AG1906" i="14"/>
  <c r="AD1906" i="14"/>
  <c r="AG5137" i="14"/>
  <c r="AD5137" i="14"/>
  <c r="AG3271" i="14"/>
  <c r="AD3271" i="14"/>
  <c r="AI5189" i="14"/>
  <c r="AG3958" i="14"/>
  <c r="AB3958" i="14"/>
  <c r="AC3958" i="14"/>
  <c r="AD3958" i="14"/>
  <c r="AG4327" i="14"/>
  <c r="AB4327" i="14"/>
  <c r="AC4327" i="14"/>
  <c r="AD4327" i="14"/>
  <c r="AG330" i="14"/>
  <c r="AD330" i="14"/>
  <c r="AG3094" i="14"/>
  <c r="AB3094" i="14"/>
  <c r="AC3094" i="14"/>
  <c r="AD3094" i="14"/>
  <c r="AI3023" i="14"/>
  <c r="AG3355" i="14"/>
  <c r="AD3355" i="14"/>
  <c r="AI3261" i="14"/>
  <c r="AG5255" i="14"/>
  <c r="AB5255" i="14"/>
  <c r="AC5255" i="14"/>
  <c r="AD5255" i="14"/>
  <c r="AG5230" i="14"/>
  <c r="AB5230" i="14"/>
  <c r="AC5230" i="14"/>
  <c r="AD5230" i="14"/>
  <c r="AG2699" i="14"/>
  <c r="AB2699" i="14"/>
  <c r="AC2699" i="14"/>
  <c r="AD2699" i="14"/>
  <c r="AG3247" i="14"/>
  <c r="AC3247" i="14"/>
  <c r="AD3247" i="14"/>
  <c r="AC193" i="14"/>
  <c r="AI2707" i="14"/>
  <c r="AG4761" i="14"/>
  <c r="AD4761" i="14"/>
  <c r="AD3812" i="14"/>
  <c r="AG3812" i="14"/>
  <c r="AD4396" i="14"/>
  <c r="AG4396" i="14"/>
  <c r="AC1351" i="14"/>
  <c r="AI1351" i="14"/>
  <c r="AG770" i="14"/>
  <c r="AD770" i="14"/>
  <c r="AD4624" i="14"/>
  <c r="AG4624" i="14"/>
  <c r="AG930" i="14"/>
  <c r="AD930" i="14"/>
  <c r="AD1898" i="14"/>
  <c r="AG1898" i="14"/>
  <c r="AG4860" i="14"/>
  <c r="AD4860" i="14"/>
  <c r="AG659" i="14"/>
  <c r="AD659" i="14"/>
  <c r="AI3116" i="14"/>
  <c r="AG5416" i="14"/>
  <c r="AD5416" i="14"/>
  <c r="AG2164" i="14"/>
  <c r="AD2164" i="14"/>
  <c r="AG5464" i="14"/>
  <c r="AD5464" i="14"/>
  <c r="AD3526" i="14"/>
  <c r="AC3526" i="14"/>
  <c r="AG3526" i="14"/>
  <c r="AG1585" i="14"/>
  <c r="AD1585" i="14"/>
  <c r="AD2904" i="14"/>
  <c r="AG2904" i="14"/>
  <c r="AI4301" i="14"/>
  <c r="AD1695" i="14"/>
  <c r="AB1695" i="14"/>
  <c r="AC1695" i="14"/>
  <c r="AG1695" i="14"/>
  <c r="AI2218" i="14"/>
  <c r="AC2218" i="14"/>
  <c r="AC12" i="14"/>
  <c r="AI4467" i="14"/>
  <c r="AI1479" i="14"/>
  <c r="AC1479" i="14"/>
  <c r="AI4466" i="14"/>
  <c r="AD5192" i="14"/>
  <c r="AG5192" i="14"/>
  <c r="AC2172" i="14"/>
  <c r="AI2172" i="14"/>
  <c r="AG3840" i="14"/>
  <c r="AD3840" i="14"/>
  <c r="AD3278" i="14"/>
  <c r="AG3278" i="14"/>
  <c r="AI3942" i="14"/>
  <c r="AC3942" i="14"/>
  <c r="AC5687" i="14"/>
  <c r="AI5687" i="14"/>
  <c r="AD4566" i="14"/>
  <c r="AG4566" i="14"/>
  <c r="AG5219" i="14"/>
  <c r="AD5219" i="14"/>
  <c r="AD2125" i="14"/>
  <c r="AG2125" i="14"/>
  <c r="AD4418" i="14"/>
  <c r="AG4418" i="14"/>
  <c r="AG604" i="14"/>
  <c r="AB604" i="14"/>
  <c r="AC604" i="14"/>
  <c r="AD604" i="14"/>
  <c r="AG5425" i="14"/>
  <c r="AD5425" i="14"/>
  <c r="AG3690" i="14"/>
  <c r="AD3690" i="14"/>
  <c r="AD527" i="14"/>
  <c r="AG527" i="14"/>
  <c r="AD5735" i="14"/>
  <c r="AG5735" i="14"/>
  <c r="AG1301" i="14"/>
  <c r="AD1301" i="14"/>
  <c r="AG1989" i="14"/>
  <c r="AD1989" i="14"/>
  <c r="AI2220" i="14"/>
  <c r="AC2220" i="14"/>
  <c r="AC2361" i="14"/>
  <c r="AB2361" i="14"/>
  <c r="AI2361" i="14"/>
  <c r="AI5349" i="14"/>
  <c r="AD5454" i="14"/>
  <c r="AG5454" i="14"/>
  <c r="AG4549" i="14"/>
  <c r="AD4549" i="14"/>
  <c r="AG68" i="14"/>
  <c r="AD68" i="14"/>
  <c r="AI1261" i="14"/>
  <c r="AI5608" i="14"/>
  <c r="AI5474" i="14"/>
  <c r="AG1173" i="14"/>
  <c r="AD1173" i="14"/>
  <c r="AD4447" i="14"/>
  <c r="AG4447" i="14"/>
  <c r="AD414" i="14"/>
  <c r="AG414" i="14"/>
  <c r="AG3447" i="14"/>
  <c r="AD3447" i="14"/>
  <c r="AG1750" i="14"/>
  <c r="AD1750" i="14"/>
  <c r="AG1746" i="14"/>
  <c r="AC1746" i="14"/>
  <c r="AD1746" i="14"/>
  <c r="AD806" i="14"/>
  <c r="AB806" i="14"/>
  <c r="AC806" i="14"/>
  <c r="AG806" i="14"/>
  <c r="AI1523" i="14"/>
  <c r="AD4769" i="14"/>
  <c r="AG4769" i="14"/>
  <c r="AG3725" i="14"/>
  <c r="AD3725" i="14"/>
  <c r="AG5635" i="14"/>
  <c r="AD5635" i="14"/>
  <c r="AG3238" i="14"/>
  <c r="AD3238" i="14"/>
  <c r="AD3530" i="14"/>
  <c r="AG3530" i="14"/>
  <c r="AG4240" i="14"/>
  <c r="AD4240" i="14"/>
  <c r="AG969" i="14"/>
  <c r="AD969" i="14"/>
  <c r="AG4625" i="14"/>
  <c r="AD4625" i="14"/>
  <c r="AD2015" i="14"/>
  <c r="AG2015" i="14"/>
  <c r="AD4670" i="14"/>
  <c r="AG4670" i="14"/>
  <c r="AD3870" i="14"/>
  <c r="AG3870" i="14"/>
  <c r="AG5212" i="14"/>
  <c r="AD5212" i="14"/>
  <c r="AI4060" i="14"/>
  <c r="AD1555" i="14"/>
  <c r="AG1555" i="14"/>
  <c r="AG1762" i="14"/>
  <c r="AD1762" i="14"/>
  <c r="AI5104" i="14"/>
  <c r="AC5104" i="14"/>
  <c r="AI5236" i="14"/>
  <c r="AD1606" i="14"/>
  <c r="AG1606" i="14"/>
  <c r="AG4167" i="14"/>
  <c r="AD4167" i="14"/>
  <c r="AD2652" i="14"/>
  <c r="AG2652" i="14"/>
  <c r="AG3128" i="14"/>
  <c r="AD3128" i="14"/>
  <c r="AC2310" i="14"/>
  <c r="AI2310" i="14"/>
  <c r="AG1760" i="14"/>
  <c r="AD1760" i="14"/>
  <c r="AG4432" i="14"/>
  <c r="AB4432" i="14"/>
  <c r="AC4432" i="14"/>
  <c r="AD4432" i="14"/>
  <c r="AG4772" i="14"/>
  <c r="AD4772" i="14"/>
  <c r="AG4986" i="14"/>
  <c r="AD4986" i="14"/>
  <c r="AD1532" i="14"/>
  <c r="AG1532" i="14"/>
  <c r="AI5449" i="14"/>
  <c r="AD852" i="14"/>
  <c r="AG852" i="14"/>
  <c r="AI4604" i="14"/>
  <c r="AI5714" i="14"/>
  <c r="AD2882" i="14"/>
  <c r="AG2882" i="14"/>
  <c r="AD5174" i="14"/>
  <c r="AG5174" i="14"/>
  <c r="AD2880" i="14"/>
  <c r="AG2880" i="14"/>
  <c r="AC2904" i="14"/>
  <c r="AI2904" i="14"/>
  <c r="AG4676" i="14"/>
  <c r="AD4676" i="14"/>
  <c r="AG1235" i="14"/>
  <c r="AD1235" i="14"/>
  <c r="AG2630" i="14"/>
  <c r="AD2630" i="14"/>
  <c r="AI2487" i="14"/>
  <c r="AD1995" i="14"/>
  <c r="AG1995" i="14"/>
  <c r="AD1270" i="14"/>
  <c r="AG1270" i="14"/>
  <c r="AD3368" i="14"/>
  <c r="AG3368" i="14"/>
  <c r="AG3380" i="14"/>
  <c r="AD3380" i="14"/>
  <c r="AG1948" i="14"/>
  <c r="AD1948" i="14"/>
  <c r="AG4855" i="14"/>
  <c r="AD4855" i="14"/>
  <c r="AG4958" i="14"/>
  <c r="AD4958" i="14"/>
  <c r="AG4953" i="14"/>
  <c r="AD4953" i="14"/>
  <c r="AI2871" i="14"/>
  <c r="AI2855" i="14"/>
  <c r="AC4350" i="14"/>
  <c r="AB4350" i="14"/>
  <c r="AI4350" i="14"/>
  <c r="AG5650" i="14"/>
  <c r="AC5650" i="14"/>
  <c r="AD5650" i="14"/>
  <c r="AI2039" i="14"/>
  <c r="AB2039" i="14"/>
  <c r="AC2039" i="14"/>
  <c r="AD3460" i="14"/>
  <c r="AC3460" i="14"/>
  <c r="AG3460" i="14"/>
  <c r="AI2428" i="14"/>
  <c r="AB2428" i="14"/>
  <c r="AC2428" i="14"/>
  <c r="AI4636" i="14"/>
  <c r="AG2269" i="14"/>
  <c r="AD2269" i="14"/>
  <c r="AI711" i="14"/>
  <c r="AC711" i="14"/>
  <c r="AG934" i="14"/>
  <c r="AC934" i="14"/>
  <c r="AD934" i="14"/>
  <c r="AG2440" i="14"/>
  <c r="AD2440" i="14"/>
  <c r="AD3420" i="14"/>
  <c r="AG3420" i="14"/>
  <c r="AD1112" i="14"/>
  <c r="AG1112" i="14"/>
  <c r="AD1658" i="14"/>
  <c r="AB1658" i="14"/>
  <c r="AC1658" i="14"/>
  <c r="AG1658" i="14"/>
  <c r="AG4863" i="14"/>
  <c r="AD4863" i="14"/>
  <c r="AG4172" i="14"/>
  <c r="AD4172" i="14"/>
  <c r="AI426" i="14"/>
  <c r="AG3073" i="14"/>
  <c r="AD3073" i="14"/>
  <c r="AG5013" i="14"/>
  <c r="AD5013" i="14"/>
  <c r="AD814" i="14"/>
  <c r="AG814" i="14"/>
  <c r="AD1007" i="14"/>
  <c r="AG1007" i="14"/>
  <c r="AD4687" i="14"/>
  <c r="AC4687" i="14"/>
  <c r="AG4687" i="14"/>
  <c r="AG3559" i="14"/>
  <c r="AD3559" i="14"/>
  <c r="AC3126" i="14"/>
  <c r="AI3126" i="14"/>
  <c r="AG5494" i="14"/>
  <c r="AC5494" i="14"/>
  <c r="AD5494" i="14"/>
  <c r="AG5222" i="14"/>
  <c r="AD5222" i="14"/>
  <c r="AC836" i="14"/>
  <c r="AB836" i="14"/>
  <c r="AI836" i="14"/>
  <c r="AD2583" i="14"/>
  <c r="AG2583" i="14"/>
  <c r="AD2871" i="14"/>
  <c r="AC2871" i="14"/>
  <c r="AG2871" i="14"/>
  <c r="AD1022" i="14"/>
  <c r="AG1022" i="14"/>
  <c r="AD2561" i="14"/>
  <c r="AC2561" i="14"/>
  <c r="AG2561" i="14"/>
  <c r="AI4076" i="14"/>
  <c r="AG5474" i="14"/>
  <c r="AC5474" i="14"/>
  <c r="AD5474" i="14"/>
  <c r="AD2740" i="14"/>
  <c r="AG2740" i="14"/>
  <c r="AG4246" i="14"/>
  <c r="AD4246" i="14"/>
  <c r="AG4800" i="14"/>
  <c r="AD4800" i="14"/>
  <c r="AG1904" i="14"/>
  <c r="AD1904" i="14"/>
  <c r="AD2983" i="14"/>
  <c r="AG2983" i="14"/>
  <c r="AC1180" i="14"/>
  <c r="AI1180" i="14"/>
  <c r="AD453" i="14"/>
  <c r="AG453" i="14"/>
  <c r="AG1077" i="14"/>
  <c r="AD1077" i="14"/>
  <c r="AG2815" i="14"/>
  <c r="AD2815" i="14"/>
  <c r="AG676" i="14"/>
  <c r="AD676" i="14"/>
  <c r="AG1996" i="14"/>
  <c r="AD1996" i="14"/>
  <c r="AG2855" i="14"/>
  <c r="AC2855" i="14"/>
  <c r="AD2855" i="14"/>
  <c r="AD823" i="14"/>
  <c r="AG823" i="14"/>
  <c r="AD4641" i="14"/>
  <c r="AG4641" i="14"/>
  <c r="AI772" i="14"/>
  <c r="AB772" i="14"/>
  <c r="AC772" i="14"/>
  <c r="AD829" i="14"/>
  <c r="AG829" i="14"/>
  <c r="AG2216" i="14"/>
  <c r="AD2216" i="14"/>
  <c r="AI3086" i="14"/>
  <c r="AC3086" i="14"/>
  <c r="AD3638" i="14"/>
  <c r="AG3638" i="14"/>
  <c r="AG2048" i="14"/>
  <c r="AD2048" i="14"/>
  <c r="AG5631" i="14"/>
  <c r="AD5631" i="14"/>
  <c r="AI2221" i="14"/>
  <c r="AC2221" i="14"/>
  <c r="AD747" i="14"/>
  <c r="AC747" i="14"/>
  <c r="AG747" i="14"/>
  <c r="AD4183" i="14"/>
  <c r="AB4183" i="14"/>
  <c r="AC4183" i="14"/>
  <c r="AG4183" i="14"/>
  <c r="AG3396" i="14"/>
  <c r="AB3396" i="14"/>
  <c r="AC3396" i="14"/>
  <c r="AD3396" i="14"/>
  <c r="AD1144" i="14"/>
  <c r="AB1144" i="14"/>
  <c r="AC1144" i="14"/>
  <c r="AG1144" i="14"/>
  <c r="AG4022" i="14"/>
  <c r="AD4022" i="14"/>
  <c r="AC2778" i="14"/>
  <c r="AI2778" i="14"/>
  <c r="AC2806" i="14"/>
  <c r="AI2806" i="14"/>
  <c r="AD1831" i="14"/>
  <c r="AG1831" i="14"/>
  <c r="AD1911" i="14"/>
  <c r="AG1911" i="14"/>
  <c r="AG661" i="14"/>
  <c r="AD661" i="14"/>
  <c r="AD959" i="14"/>
  <c r="AG959" i="14"/>
  <c r="AG3640" i="14"/>
  <c r="AD3640" i="14"/>
  <c r="AG1125" i="14"/>
  <c r="AD1125" i="14"/>
  <c r="AG589" i="14"/>
  <c r="AD589" i="14"/>
  <c r="AI2731" i="14"/>
  <c r="AG1032" i="14"/>
  <c r="AD1032" i="14"/>
  <c r="AG5723" i="14"/>
  <c r="AD5723" i="14"/>
  <c r="AG724" i="14"/>
  <c r="AD724" i="14"/>
  <c r="AG1693" i="14"/>
  <c r="AD1693" i="14"/>
  <c r="AD4902" i="14"/>
  <c r="AG4902" i="14"/>
  <c r="AI3294" i="14"/>
  <c r="AG3994" i="14"/>
  <c r="AD3994" i="14"/>
  <c r="AG3312" i="14"/>
  <c r="AD3312" i="14"/>
  <c r="AI2875" i="14"/>
  <c r="AC2875" i="14"/>
  <c r="AC3833" i="14"/>
  <c r="AI3833" i="14"/>
  <c r="AD752" i="14"/>
  <c r="AG752" i="14"/>
  <c r="AI5717" i="14"/>
  <c r="AI3169" i="14"/>
  <c r="AC3169" i="14"/>
  <c r="AC1750" i="14"/>
  <c r="AI1750" i="14"/>
  <c r="AG4523" i="14"/>
  <c r="AB4523" i="14"/>
  <c r="AC4523" i="14"/>
  <c r="AD4523" i="14"/>
  <c r="AG2198" i="14"/>
  <c r="AB2198" i="14"/>
  <c r="AC2198" i="14"/>
  <c r="AD2198" i="14"/>
  <c r="AC1787" i="14"/>
  <c r="AI1787" i="14"/>
  <c r="AD3705" i="14"/>
  <c r="AG3705" i="14"/>
  <c r="AD2828" i="14"/>
  <c r="AG2828" i="14"/>
  <c r="AG1849" i="14"/>
  <c r="AD1849" i="14"/>
  <c r="AG3461" i="14"/>
  <c r="AD3461" i="14"/>
  <c r="AI4020" i="14"/>
  <c r="AC4020" i="14"/>
  <c r="AD5203" i="14"/>
  <c r="AG5203" i="14"/>
  <c r="AG2537" i="14"/>
  <c r="AD2537" i="14"/>
  <c r="AG1236" i="14"/>
  <c r="AC1236" i="14"/>
  <c r="AD1236" i="14"/>
  <c r="AI3025" i="14"/>
  <c r="AI354" i="14"/>
  <c r="AC349" i="14"/>
  <c r="AD3347" i="14"/>
  <c r="AG3347" i="14"/>
  <c r="AD4051" i="14"/>
  <c r="AG4051" i="14"/>
  <c r="AD5171" i="14"/>
  <c r="AG5171" i="14"/>
  <c r="AG3430" i="14"/>
  <c r="AD3430" i="14"/>
  <c r="AG1974" i="14"/>
  <c r="AD1974" i="14"/>
  <c r="AI1420" i="14"/>
  <c r="AG5015" i="14"/>
  <c r="AD5015" i="14"/>
  <c r="AG4284" i="14"/>
  <c r="AD4284" i="14"/>
  <c r="AG3688" i="14"/>
  <c r="AD3688" i="14"/>
  <c r="AD3534" i="14"/>
  <c r="AC3534" i="14"/>
  <c r="AG3534" i="14"/>
  <c r="AI4848" i="14"/>
  <c r="AC4848" i="14"/>
  <c r="AG1028" i="14"/>
  <c r="AD1028" i="14"/>
  <c r="AI3420" i="14"/>
  <c r="AC3420" i="14"/>
  <c r="AC4810" i="14"/>
  <c r="AI4810" i="14"/>
  <c r="AI2644" i="14"/>
  <c r="AC2644" i="14"/>
  <c r="AD2447" i="14"/>
  <c r="AG2447" i="14"/>
  <c r="AG4540" i="14"/>
  <c r="AD4540" i="14"/>
  <c r="AI3806" i="14"/>
  <c r="AC3806" i="14"/>
  <c r="AG1017" i="14"/>
  <c r="AD1017" i="14"/>
  <c r="AD1876" i="14"/>
  <c r="AC1876" i="14"/>
  <c r="AG1876" i="14"/>
  <c r="AD5148" i="14"/>
  <c r="AG5148" i="14"/>
  <c r="AC1125" i="14"/>
  <c r="AI1125" i="14"/>
  <c r="AD2204" i="14"/>
  <c r="AG2204" i="14"/>
  <c r="AG4342" i="14"/>
  <c r="AD4342" i="14"/>
  <c r="AG3397" i="14"/>
  <c r="AD3397" i="14"/>
  <c r="AD3686" i="14"/>
  <c r="AG3686" i="14"/>
  <c r="AG1758" i="14"/>
  <c r="AD1758" i="14"/>
  <c r="AG2592" i="14"/>
  <c r="AD2592" i="14"/>
  <c r="AD4608" i="14"/>
  <c r="AG4608" i="14"/>
  <c r="AI4586" i="14"/>
  <c r="AI4251" i="14"/>
  <c r="AD5449" i="14"/>
  <c r="AC5449" i="14"/>
  <c r="AG5449" i="14"/>
  <c r="AI4909" i="14"/>
  <c r="AC4909" i="14"/>
  <c r="AC2313" i="14"/>
  <c r="AI2313" i="14"/>
  <c r="AD2484" i="14"/>
  <c r="AG2484" i="14"/>
  <c r="AC4690" i="14"/>
  <c r="AI4690" i="14"/>
  <c r="AD1735" i="14"/>
  <c r="AG1735" i="14"/>
  <c r="AG3290" i="14"/>
  <c r="AD3290" i="14"/>
  <c r="AD1836" i="14"/>
  <c r="AG1836" i="14"/>
  <c r="AG2809" i="14"/>
  <c r="AD2809" i="14"/>
  <c r="AD2257" i="14"/>
  <c r="AG2257" i="14"/>
  <c r="AG1176" i="14"/>
  <c r="AD1176" i="14"/>
  <c r="AG1453" i="14"/>
  <c r="AD1453" i="14"/>
  <c r="AG4556" i="14"/>
  <c r="AD4556" i="14"/>
  <c r="AG4603" i="14"/>
  <c r="AD4603" i="14"/>
  <c r="AD3078" i="14"/>
  <c r="AG3078" i="14"/>
  <c r="AG180" i="14"/>
  <c r="AD180" i="14"/>
  <c r="AI4296" i="14"/>
  <c r="AG5349" i="14"/>
  <c r="AB5349" i="14"/>
  <c r="AC5349" i="14"/>
  <c r="AD5349" i="14"/>
  <c r="AD2016" i="14"/>
  <c r="AG2016" i="14"/>
  <c r="AI860" i="14"/>
  <c r="AC4165" i="14"/>
  <c r="AI4165" i="14"/>
  <c r="AD2597" i="14"/>
  <c r="AG2597" i="14"/>
  <c r="AD5142" i="14"/>
  <c r="AG5142" i="14"/>
  <c r="AG4661" i="14"/>
  <c r="AD4661" i="14"/>
  <c r="AC40" i="14"/>
  <c r="AD3358" i="14"/>
  <c r="AG3358" i="14"/>
  <c r="AI1274" i="14"/>
  <c r="AG2264" i="14"/>
  <c r="AC2264" i="14"/>
  <c r="AD2264" i="14"/>
  <c r="AD4663" i="14"/>
  <c r="AC4663" i="14"/>
  <c r="AG4663" i="14"/>
  <c r="AC2055" i="14"/>
  <c r="AB2055" i="14"/>
  <c r="AI2055" i="14"/>
  <c r="AD4709" i="14"/>
  <c r="AC4709" i="14"/>
  <c r="AG4709" i="14"/>
  <c r="AI1270" i="14"/>
  <c r="AB1270" i="14"/>
  <c r="AC1270" i="14"/>
  <c r="AI1705" i="14"/>
  <c r="AC279" i="14"/>
  <c r="AG5725" i="14"/>
  <c r="AC5725" i="14"/>
  <c r="AD5725" i="14"/>
  <c r="AC123" i="14"/>
  <c r="AG3623" i="14"/>
  <c r="AD3623" i="14"/>
  <c r="AG4960" i="14"/>
  <c r="AD4960" i="14"/>
  <c r="AD3172" i="14"/>
  <c r="AG3172" i="14"/>
  <c r="AG1922" i="14"/>
  <c r="AC1922" i="14"/>
  <c r="AD1922" i="14"/>
  <c r="AC1634" i="14"/>
  <c r="AI1634" i="14"/>
  <c r="AI2736" i="14"/>
  <c r="AG5016" i="14"/>
  <c r="AD5016" i="14"/>
  <c r="AD3808" i="14"/>
  <c r="AC3808" i="14"/>
  <c r="AG3808" i="14"/>
  <c r="AI411" i="14"/>
  <c r="AG5736" i="14"/>
  <c r="AD5736" i="14"/>
  <c r="AI5096" i="14"/>
  <c r="AD5413" i="14"/>
  <c r="AG5413" i="14"/>
  <c r="AC292" i="14"/>
  <c r="AG4914" i="14"/>
  <c r="AD4914" i="14"/>
  <c r="AD3040" i="14"/>
  <c r="AG3040" i="14"/>
  <c r="AG2867" i="14"/>
  <c r="AD2867" i="14"/>
  <c r="AD5719" i="14"/>
  <c r="AG5719" i="14"/>
  <c r="AI1472" i="14"/>
  <c r="AC1472" i="14"/>
  <c r="AD1734" i="14"/>
  <c r="AG1734" i="14"/>
  <c r="AG519" i="14"/>
  <c r="AD519" i="14"/>
  <c r="AG3287" i="14"/>
  <c r="AD3287" i="14"/>
  <c r="AG2905" i="14"/>
  <c r="AD2905" i="14"/>
  <c r="AD3525" i="14"/>
  <c r="AG3525" i="14"/>
  <c r="AD3132" i="14"/>
  <c r="AG3132" i="14"/>
  <c r="AI4870" i="14"/>
  <c r="AC4870" i="14"/>
  <c r="AD978" i="14"/>
  <c r="AG978" i="14"/>
  <c r="AD1732" i="14"/>
  <c r="AG1732" i="14"/>
  <c r="AI2863" i="14"/>
  <c r="AC2863" i="14"/>
  <c r="AG1860" i="14"/>
  <c r="AD1860" i="14"/>
  <c r="AG5023" i="14"/>
  <c r="AD5023" i="14"/>
  <c r="AB5518" i="14"/>
  <c r="AB5511" i="14"/>
  <c r="AB5520" i="14"/>
  <c r="AB5513" i="14"/>
  <c r="AB617" i="14"/>
  <c r="AB629" i="14"/>
  <c r="AB4672" i="14"/>
  <c r="AB4663" i="14"/>
  <c r="AB4665" i="14"/>
  <c r="AB5104" i="14"/>
  <c r="AB5725" i="14"/>
  <c r="AB2174" i="14"/>
  <c r="AB2172" i="14"/>
  <c r="AB5687" i="14"/>
  <c r="AB1753" i="14"/>
  <c r="AB1746" i="14"/>
  <c r="AB1750" i="14"/>
  <c r="AB2264" i="14"/>
  <c r="AB1892" i="14"/>
  <c r="AB1886" i="14"/>
  <c r="AB1889" i="14"/>
  <c r="AB1876" i="14"/>
  <c r="AB3832" i="14"/>
  <c r="AB3833" i="14"/>
  <c r="AB3835" i="14"/>
  <c r="AB3841" i="14"/>
  <c r="AB3842" i="14"/>
  <c r="AB2733" i="14"/>
  <c r="AB2737" i="14"/>
  <c r="AI5423" i="14"/>
  <c r="AC5423" i="14"/>
  <c r="AB3451" i="14"/>
  <c r="AB3443" i="14"/>
  <c r="AB1821" i="14"/>
  <c r="AB1807" i="14"/>
  <c r="AB1816" i="14"/>
  <c r="AB974" i="14"/>
  <c r="AB962" i="14"/>
  <c r="AB4616" i="14"/>
  <c r="AB4620" i="14"/>
  <c r="AB4632" i="14"/>
  <c r="AB4708" i="14"/>
  <c r="AB4709" i="14"/>
  <c r="AB418" i="14"/>
  <c r="AB5139" i="14"/>
  <c r="AB1479" i="14"/>
  <c r="AB1467" i="14"/>
  <c r="AB1478" i="14"/>
  <c r="AB1472" i="14"/>
  <c r="AB3808" i="14"/>
  <c r="AB3806" i="14"/>
  <c r="AB3811" i="14"/>
  <c r="AB862" i="14"/>
  <c r="AB4796" i="14"/>
  <c r="AB4810" i="14"/>
  <c r="AB951" i="14"/>
  <c r="AB958" i="14"/>
  <c r="AB1442" i="14"/>
  <c r="AB1438" i="14"/>
  <c r="AB1434" i="14"/>
  <c r="AB3299" i="14"/>
  <c r="AB5423" i="14"/>
  <c r="AB1619" i="14"/>
  <c r="AD1973" i="14"/>
  <c r="AG1973" i="14"/>
  <c r="AG1771" i="14"/>
  <c r="AD1771" i="14"/>
  <c r="AI2099" i="14"/>
  <c r="AC2099" i="14"/>
  <c r="AD1344" i="14"/>
  <c r="AG1344" i="14"/>
  <c r="AB750" i="14"/>
  <c r="AB747" i="14"/>
  <c r="AG2624" i="14"/>
  <c r="AD2624" i="14"/>
  <c r="AD3166" i="14"/>
  <c r="AG3166" i="14"/>
  <c r="AG3533" i="14"/>
  <c r="AD3533" i="14"/>
  <c r="AD3190" i="14"/>
  <c r="AG3190" i="14"/>
  <c r="AG3646" i="14"/>
  <c r="AD3646" i="14"/>
  <c r="AG1111" i="14"/>
  <c r="AD1111" i="14"/>
  <c r="AG1238" i="14"/>
  <c r="AD1238" i="14"/>
  <c r="AD4614" i="14"/>
  <c r="AG4614" i="14"/>
  <c r="AG1436" i="14"/>
  <c r="AD1436" i="14"/>
  <c r="AG3246" i="14"/>
  <c r="AD3246" i="14"/>
  <c r="AB2450" i="14"/>
  <c r="AG2912" i="14"/>
  <c r="AD2912" i="14"/>
  <c r="AG4066" i="14"/>
  <c r="AD4066" i="14"/>
  <c r="AD3090" i="14"/>
  <c r="AB3090" i="14"/>
  <c r="AC3090" i="14"/>
  <c r="AG3090" i="14"/>
  <c r="AG1705" i="14"/>
  <c r="AB1705" i="14"/>
  <c r="AC1705" i="14"/>
  <c r="AD1705" i="14"/>
  <c r="AD4221" i="14"/>
  <c r="AG4221" i="14"/>
  <c r="AD4102" i="14"/>
  <c r="AB4102" i="14"/>
  <c r="AC4102" i="14"/>
  <c r="AG4102" i="14"/>
  <c r="AB2221" i="14"/>
  <c r="AB2218" i="14"/>
  <c r="AB2220" i="14"/>
  <c r="AG1054" i="14"/>
  <c r="AD1054" i="14"/>
  <c r="AG971" i="14"/>
  <c r="AD971" i="14"/>
  <c r="AD2487" i="14"/>
  <c r="AC2487" i="14"/>
  <c r="AG2487" i="14"/>
  <c r="AB4443" i="14"/>
  <c r="AB4456" i="14"/>
  <c r="AB4453" i="14"/>
  <c r="AC792" i="14"/>
  <c r="AB792" i="14"/>
  <c r="AI792" i="14"/>
  <c r="AD4643" i="14"/>
  <c r="AG4643" i="14"/>
  <c r="AI2562" i="14"/>
  <c r="AG1288" i="14"/>
  <c r="AD1288" i="14"/>
  <c r="AD1307" i="14"/>
  <c r="AG1307" i="14"/>
  <c r="AG4737" i="14"/>
  <c r="AD4737" i="14"/>
  <c r="AC1805" i="14"/>
  <c r="AB1805" i="14"/>
  <c r="AI1805" i="14"/>
  <c r="AG4370" i="14"/>
  <c r="AD4370" i="14"/>
  <c r="AG1579" i="14"/>
  <c r="AD1579" i="14"/>
  <c r="AB1733" i="14"/>
  <c r="AB1236" i="14"/>
  <c r="AB1237" i="14"/>
  <c r="AI669" i="14"/>
  <c r="AC669" i="14"/>
  <c r="AC3633" i="14"/>
  <c r="AI3633" i="14"/>
  <c r="AI1118" i="14"/>
  <c r="AC1118" i="14"/>
  <c r="AD3947" i="14"/>
  <c r="AG3947" i="14"/>
  <c r="AB2487" i="14"/>
  <c r="AB2483" i="14"/>
  <c r="AG1243" i="14"/>
  <c r="AD1243" i="14"/>
  <c r="AG5641" i="14"/>
  <c r="AD5641" i="14"/>
  <c r="AG1298" i="14"/>
  <c r="AD1298" i="14"/>
  <c r="AC3667" i="14"/>
  <c r="AI3667" i="14"/>
  <c r="AC1112" i="14"/>
  <c r="AI1112" i="14"/>
  <c r="AG3365" i="14"/>
  <c r="AD3365" i="14"/>
  <c r="AI3355" i="14"/>
  <c r="AC3355" i="14"/>
  <c r="AG121" i="14"/>
  <c r="AD121" i="14"/>
  <c r="AC2830" i="14"/>
  <c r="AI2830" i="14"/>
  <c r="AC1825" i="14"/>
  <c r="AB1825" i="14"/>
  <c r="AI1825" i="14"/>
  <c r="AG3724" i="14"/>
  <c r="AD3724" i="14"/>
  <c r="AD4014" i="14"/>
  <c r="AG4014" i="14"/>
  <c r="AG1640" i="14"/>
  <c r="AD1640" i="14"/>
  <c r="AB3667" i="14"/>
  <c r="AB3668" i="14"/>
  <c r="AC3888" i="14"/>
  <c r="AI3888" i="14"/>
  <c r="AD4236" i="14"/>
  <c r="AG4236" i="14"/>
  <c r="AI5743" i="14"/>
  <c r="AI676" i="14"/>
  <c r="AB676" i="14"/>
  <c r="AC676" i="14"/>
  <c r="AI3490" i="14"/>
  <c r="AI5046" i="14"/>
  <c r="AG1433" i="14"/>
  <c r="AD1433" i="14"/>
  <c r="AD211" i="14"/>
  <c r="AG211" i="14"/>
  <c r="AI1741" i="14"/>
  <c r="AD1611" i="14"/>
  <c r="AG1611" i="14"/>
  <c r="AG1389" i="14"/>
  <c r="AD1389" i="14"/>
  <c r="AD5029" i="14"/>
  <c r="AG5029" i="14"/>
  <c r="AI5691" i="14"/>
  <c r="AB5691" i="14"/>
  <c r="AC5691" i="14"/>
  <c r="AD3289" i="14"/>
  <c r="AG3289" i="14"/>
  <c r="AI2216" i="14"/>
  <c r="AB2216" i="14"/>
  <c r="AC2216" i="14"/>
  <c r="AI4002" i="14"/>
  <c r="AD3995" i="14"/>
  <c r="AG3995" i="14"/>
  <c r="AD460" i="14"/>
  <c r="AG460" i="14"/>
  <c r="AG1357" i="14"/>
  <c r="AD1357" i="14"/>
  <c r="AD2169" i="14"/>
  <c r="AG2169" i="14"/>
  <c r="AD2448" i="14"/>
  <c r="AG2448" i="14"/>
  <c r="AI1606" i="14"/>
  <c r="AB1606" i="14"/>
  <c r="AC1606" i="14"/>
  <c r="AD3711" i="14"/>
  <c r="AG3711" i="14"/>
  <c r="AG2494" i="14"/>
  <c r="AD2494" i="14"/>
  <c r="AD2832" i="14"/>
  <c r="AG2832" i="14"/>
  <c r="AG704" i="14"/>
  <c r="AD704" i="14"/>
  <c r="AG411" i="14"/>
  <c r="AB411" i="14"/>
  <c r="AC411" i="14"/>
  <c r="AD411" i="14"/>
  <c r="AI3861" i="14"/>
  <c r="AI1173" i="14"/>
  <c r="AC1173" i="14"/>
  <c r="AG4809" i="14"/>
  <c r="AD4809" i="14"/>
  <c r="AC4564" i="14"/>
  <c r="AI4564" i="14"/>
  <c r="AI1662" i="14"/>
  <c r="AD4950" i="14"/>
  <c r="AG4950" i="14"/>
  <c r="AG3986" i="14"/>
  <c r="AC3986" i="14"/>
  <c r="AD3986" i="14"/>
  <c r="AC1417" i="14"/>
  <c r="AB1417" i="14"/>
  <c r="AI1417" i="14"/>
  <c r="AG763" i="14"/>
  <c r="AC763" i="14"/>
  <c r="AD763" i="14"/>
  <c r="AI3729" i="14"/>
  <c r="AB3729" i="14"/>
  <c r="AC3729" i="14"/>
  <c r="AC3335" i="14"/>
  <c r="AB3335" i="14"/>
  <c r="AI3335" i="14"/>
  <c r="AG5189" i="14"/>
  <c r="AC5189" i="14"/>
  <c r="AD5189" i="14"/>
  <c r="AI3637" i="14"/>
  <c r="AI685" i="14"/>
  <c r="AG1486" i="14"/>
  <c r="AC1486" i="14"/>
  <c r="AD1486" i="14"/>
  <c r="AD308" i="14"/>
  <c r="AG308" i="14"/>
  <c r="AI5664" i="14"/>
  <c r="AG2117" i="14"/>
  <c r="AD2117" i="14"/>
  <c r="AD3659" i="14"/>
  <c r="AG3659" i="14"/>
  <c r="AD1452" i="14"/>
  <c r="AC1452" i="14"/>
  <c r="AG1452" i="14"/>
  <c r="AC3976" i="14"/>
  <c r="AB3976" i="14"/>
  <c r="AI3976" i="14"/>
  <c r="AI359" i="14"/>
  <c r="AB359" i="14"/>
  <c r="AC359" i="14"/>
  <c r="AG3293" i="14"/>
  <c r="AB3293" i="14"/>
  <c r="AC3293" i="14"/>
  <c r="AD3293" i="14"/>
  <c r="AC3412" i="14"/>
  <c r="AI3412" i="14"/>
  <c r="AD3116" i="14"/>
  <c r="AB3116" i="14"/>
  <c r="AC3116" i="14"/>
  <c r="AG3116" i="14"/>
  <c r="AG2453" i="14"/>
  <c r="AB2453" i="14"/>
  <c r="AC2453" i="14"/>
  <c r="AD2453" i="14"/>
  <c r="AG1462" i="14"/>
  <c r="AD1462" i="14"/>
  <c r="AG3203" i="14"/>
  <c r="AD3203" i="14"/>
  <c r="AG2659" i="14"/>
  <c r="AC2659" i="14"/>
  <c r="AD2659" i="14"/>
  <c r="AD4512" i="14"/>
  <c r="AC4512" i="14"/>
  <c r="AG4512" i="14"/>
  <c r="AI4720" i="14"/>
  <c r="AB4720" i="14"/>
  <c r="AC4720" i="14"/>
  <c r="AD426" i="14"/>
  <c r="AB426" i="14"/>
  <c r="AC426" i="14"/>
  <c r="AG426" i="14"/>
  <c r="AD1747" i="14"/>
  <c r="AG1747" i="14"/>
  <c r="AD4419" i="14"/>
  <c r="AG4419" i="14"/>
  <c r="AD1191" i="14"/>
  <c r="AG1191" i="14"/>
  <c r="AC2269" i="14"/>
  <c r="AB2269" i="14"/>
  <c r="AI2269" i="14"/>
  <c r="AG4874" i="14"/>
  <c r="AD4874" i="14"/>
  <c r="AG1337" i="14"/>
  <c r="AD1337" i="14"/>
  <c r="AD3683" i="14"/>
  <c r="AG3683" i="14"/>
  <c r="AI4249" i="14"/>
  <c r="AG4817" i="14"/>
  <c r="AD4817" i="14"/>
  <c r="AG4770" i="14"/>
  <c r="AC4770" i="14"/>
  <c r="AD4770" i="14"/>
  <c r="AG5450" i="14"/>
  <c r="AD5450" i="14"/>
  <c r="AI2521" i="14"/>
  <c r="AC1961" i="14"/>
  <c r="AB1961" i="14"/>
  <c r="AI1961" i="14"/>
  <c r="AI2622" i="14"/>
  <c r="AD4225" i="14"/>
  <c r="AG4225" i="14"/>
  <c r="AC1831" i="14"/>
  <c r="AI1831" i="14"/>
  <c r="AG566" i="14"/>
  <c r="AD566" i="14"/>
  <c r="AD949" i="14"/>
  <c r="AB949" i="14"/>
  <c r="AC949" i="14"/>
  <c r="AG949" i="14"/>
  <c r="AC959" i="14"/>
  <c r="AB959" i="14"/>
  <c r="AI959" i="14"/>
  <c r="AD1110" i="14"/>
  <c r="AG1110" i="14"/>
  <c r="AG4060" i="14"/>
  <c r="AC4060" i="14"/>
  <c r="AD4060" i="14"/>
  <c r="AD3843" i="14"/>
  <c r="AG3843" i="14"/>
  <c r="AC207" i="14"/>
  <c r="AD2808" i="14"/>
  <c r="AG2808" i="14"/>
  <c r="AD625" i="14"/>
  <c r="AG625" i="14"/>
  <c r="AC5770" i="14"/>
  <c r="AI5770" i="14"/>
  <c r="AD5761" i="14"/>
  <c r="AG5761" i="14"/>
  <c r="AG1014" i="14"/>
  <c r="AD1014" i="14"/>
  <c r="AI5670" i="14"/>
  <c r="AG3277" i="14"/>
  <c r="AD3277" i="14"/>
  <c r="AI4659" i="14"/>
  <c r="AD3202" i="14"/>
  <c r="AG3202" i="14"/>
  <c r="AD3985" i="14"/>
  <c r="AG3985" i="14"/>
  <c r="AC85" i="14"/>
  <c r="AC2338" i="14"/>
  <c r="AB2338" i="14"/>
  <c r="AI2338" i="14"/>
  <c r="AC98" i="14"/>
  <c r="AI441" i="14"/>
  <c r="AI1186" i="14"/>
  <c r="AI5137" i="14"/>
  <c r="AB5137" i="14"/>
  <c r="AC5137" i="14"/>
  <c r="AD1741" i="14"/>
  <c r="AB1741" i="14"/>
  <c r="AC1741" i="14"/>
  <c r="AG1741" i="14"/>
  <c r="AG3137" i="14"/>
  <c r="AD3137" i="14"/>
  <c r="AD2577" i="14"/>
  <c r="AG2577" i="14"/>
  <c r="AI3595" i="14"/>
  <c r="AD749" i="14"/>
  <c r="AG749" i="14"/>
  <c r="AI965" i="14"/>
  <c r="AB965" i="14"/>
  <c r="AC965" i="14"/>
  <c r="AG1761" i="14"/>
  <c r="AD1761" i="14"/>
  <c r="AG5323" i="14"/>
  <c r="AD5323" i="14"/>
  <c r="AD2265" i="14"/>
  <c r="AG2265" i="14"/>
  <c r="AD4613" i="14"/>
  <c r="AG4613" i="14"/>
  <c r="AC4123" i="14"/>
  <c r="AI4123" i="14"/>
  <c r="AC2278" i="14"/>
  <c r="AB2278" i="14"/>
  <c r="AI2278" i="14"/>
  <c r="AG5731" i="14"/>
  <c r="AD5731" i="14"/>
  <c r="AG3603" i="14"/>
  <c r="AD3603" i="14"/>
  <c r="AG2754" i="14"/>
  <c r="AD2754" i="14"/>
  <c r="AG2184" i="14"/>
  <c r="AD2184" i="14"/>
  <c r="AD4379" i="14"/>
  <c r="AG4379" i="14"/>
  <c r="AD3382" i="14"/>
  <c r="AB3382" i="14"/>
  <c r="AC3382" i="14"/>
  <c r="AG3382" i="14"/>
  <c r="AD3785" i="14"/>
  <c r="AB3785" i="14"/>
  <c r="AC3785" i="14"/>
  <c r="AG3785" i="14"/>
  <c r="AD3781" i="14"/>
  <c r="AB3781" i="14"/>
  <c r="AC3781" i="14"/>
  <c r="AG3781" i="14"/>
  <c r="AC163" i="14"/>
  <c r="AI1603" i="14"/>
  <c r="AG4586" i="14"/>
  <c r="AC4586" i="14"/>
  <c r="AD4586" i="14"/>
  <c r="AD4579" i="14"/>
  <c r="AB4579" i="14"/>
  <c r="AC4579" i="14"/>
  <c r="AG4579" i="14"/>
  <c r="AI3816" i="14"/>
  <c r="AD4363" i="14"/>
  <c r="AG4363" i="14"/>
  <c r="AC3290" i="14"/>
  <c r="AB3290" i="14"/>
  <c r="AI3290" i="14"/>
  <c r="AG4107" i="14"/>
  <c r="AD4107" i="14"/>
  <c r="AD2773" i="14"/>
  <c r="AG2773" i="14"/>
  <c r="AG5714" i="14"/>
  <c r="AB5714" i="14"/>
  <c r="AC5714" i="14"/>
  <c r="AD5714" i="14"/>
  <c r="AC3289" i="14"/>
  <c r="AB3289" i="14"/>
  <c r="AI3289" i="14"/>
  <c r="AC428" i="14"/>
  <c r="AB428" i="14"/>
  <c r="AI428" i="14"/>
  <c r="AI1762" i="14"/>
  <c r="AC1762" i="14"/>
  <c r="AI1435" i="14"/>
  <c r="AC3316" i="14"/>
  <c r="AI3316" i="14"/>
  <c r="AG3125" i="14"/>
  <c r="AD3125" i="14"/>
  <c r="AG3066" i="14"/>
  <c r="AD3066" i="14"/>
  <c r="AC1785" i="14"/>
  <c r="AI1785" i="14"/>
  <c r="AG687" i="14"/>
  <c r="AD687" i="14"/>
  <c r="AC5731" i="14"/>
  <c r="AB5731" i="14"/>
  <c r="AI5731" i="14"/>
  <c r="AC5530" i="14"/>
  <c r="AB5530" i="14"/>
  <c r="AI5530" i="14"/>
  <c r="AG3674" i="14"/>
  <c r="AB3674" i="14"/>
  <c r="AC3674" i="14"/>
  <c r="AD3674" i="14"/>
  <c r="AD4664" i="14"/>
  <c r="AB4664" i="14"/>
  <c r="AC4664" i="14"/>
  <c r="AG4664" i="14"/>
  <c r="AC1042" i="14"/>
  <c r="AB1042" i="14"/>
  <c r="AI1042" i="14"/>
  <c r="AC239" i="14"/>
  <c r="AC4960" i="14"/>
  <c r="AI4960" i="14"/>
  <c r="AG1527" i="14"/>
  <c r="AD1527" i="14"/>
  <c r="AD4251" i="14"/>
  <c r="AC4251" i="14"/>
  <c r="AG4251" i="14"/>
  <c r="AC3375" i="14"/>
  <c r="AI3375" i="14"/>
  <c r="AG18" i="14"/>
  <c r="AD18" i="14"/>
  <c r="AC5052" i="14"/>
  <c r="AB5052" i="14"/>
  <c r="AI5052" i="14"/>
  <c r="AD424" i="14"/>
  <c r="AG424" i="14"/>
  <c r="AI3828" i="14"/>
  <c r="AB3828" i="14"/>
  <c r="AC3828" i="14"/>
  <c r="AG5074" i="14"/>
  <c r="AD5074" i="14"/>
  <c r="AD2990" i="14"/>
  <c r="AG2990" i="14"/>
  <c r="AD5457" i="14"/>
  <c r="AG5457" i="14"/>
  <c r="AC2652" i="14"/>
  <c r="AI2652" i="14"/>
  <c r="AI1837" i="14"/>
  <c r="AC1837" i="14"/>
  <c r="AD1745" i="14"/>
  <c r="AB1745" i="14"/>
  <c r="AC1745" i="14"/>
  <c r="AG1745" i="14"/>
  <c r="AB556" i="14"/>
  <c r="AB548" i="14"/>
  <c r="AB1465" i="14"/>
  <c r="AB1452" i="14"/>
  <c r="AB2855" i="14"/>
  <c r="AB2863" i="14"/>
  <c r="AB1116" i="14"/>
  <c r="AB1118" i="14"/>
  <c r="AB1112" i="14"/>
  <c r="AB1125" i="14"/>
  <c r="AD5012" i="14"/>
  <c r="AG5012" i="14"/>
  <c r="AD5344" i="14"/>
  <c r="AG5344" i="14"/>
  <c r="AG5040" i="14"/>
  <c r="AD5040" i="14"/>
  <c r="AD1625" i="14"/>
  <c r="AG1625" i="14"/>
  <c r="AC5012" i="14"/>
  <c r="AI5012" i="14"/>
  <c r="AG1186" i="14"/>
  <c r="AC1186" i="14"/>
  <c r="AD1186" i="14"/>
  <c r="AC3705" i="14"/>
  <c r="AB3705" i="14"/>
  <c r="AI3705" i="14"/>
  <c r="AG2689" i="14"/>
  <c r="AB2689" i="14"/>
  <c r="AC2689" i="14"/>
  <c r="AD2689" i="14"/>
  <c r="AC3646" i="14"/>
  <c r="AI3646" i="14"/>
  <c r="AD3295" i="14"/>
  <c r="AG3295" i="14"/>
  <c r="AD4957" i="14"/>
  <c r="AG4957" i="14"/>
  <c r="AD2201" i="14"/>
  <c r="AG2201" i="14"/>
  <c r="AG4416" i="14"/>
  <c r="AD4416" i="14"/>
  <c r="AG1179" i="14"/>
  <c r="AD1179" i="14"/>
  <c r="AG2777" i="14"/>
  <c r="AD2777" i="14"/>
  <c r="AI2447" i="14"/>
  <c r="AB2447" i="14"/>
  <c r="AC2447" i="14"/>
  <c r="AI3533" i="14"/>
  <c r="AC3533" i="14"/>
  <c r="AC3073" i="14"/>
  <c r="AI3073" i="14"/>
  <c r="AD4239" i="14"/>
  <c r="AC4239" i="14"/>
  <c r="AG4239" i="14"/>
  <c r="AI2595" i="14"/>
  <c r="AG1185" i="14"/>
  <c r="AD1185" i="14"/>
  <c r="AD3401" i="14"/>
  <c r="AG3401" i="14"/>
  <c r="AC1391" i="14"/>
  <c r="AB1391" i="14"/>
  <c r="AI1391" i="14"/>
  <c r="AD820" i="14"/>
  <c r="AG820" i="14"/>
  <c r="AC3558" i="14"/>
  <c r="AI3558" i="14"/>
  <c r="AD769" i="14"/>
  <c r="AG769" i="14"/>
  <c r="AC5414" i="14"/>
  <c r="AB5414" i="14"/>
  <c r="AI5414" i="14"/>
  <c r="AB3375" i="14"/>
  <c r="AB3367" i="14"/>
  <c r="AD4607" i="14"/>
  <c r="AG4607" i="14"/>
  <c r="AD4592" i="14"/>
  <c r="AC4592" i="14"/>
  <c r="AG4592" i="14"/>
  <c r="AB2871" i="14"/>
  <c r="AB2881" i="14"/>
  <c r="AB2875" i="14"/>
  <c r="AB4239" i="14"/>
  <c r="AB4251" i="14"/>
  <c r="AG4131" i="14"/>
  <c r="AD4131" i="14"/>
  <c r="AG693" i="14"/>
  <c r="AD693" i="14"/>
  <c r="AI945" i="14"/>
  <c r="AD3164" i="14"/>
  <c r="AG3164" i="14"/>
  <c r="AG2903" i="14"/>
  <c r="AD2903" i="14"/>
  <c r="AD2017" i="14"/>
  <c r="AG2017" i="14"/>
  <c r="AD549" i="14"/>
  <c r="AG549" i="14"/>
  <c r="AI2592" i="14"/>
  <c r="AC2592" i="14"/>
  <c r="AI5622" i="14"/>
  <c r="AI5176" i="14"/>
  <c r="AC5176" i="14"/>
  <c r="AC3663" i="14"/>
  <c r="AB3663" i="14"/>
  <c r="AI3663" i="14"/>
  <c r="AG2270" i="14"/>
  <c r="AD2270" i="14"/>
  <c r="AG2223" i="14"/>
  <c r="AD2223" i="14"/>
  <c r="AB5218" i="14"/>
  <c r="AB5213" i="14"/>
  <c r="AB1256" i="14"/>
  <c r="AB1262" i="14"/>
  <c r="AB2305" i="14"/>
  <c r="AB2310" i="14"/>
  <c r="AB2313" i="14"/>
  <c r="AB1792" i="14"/>
  <c r="AB1787" i="14"/>
  <c r="AB4060" i="14"/>
  <c r="AB4061" i="14"/>
  <c r="AB4065" i="14"/>
  <c r="AG5403" i="14"/>
  <c r="AD5403" i="14"/>
  <c r="AI1377" i="14"/>
  <c r="AC1377" i="14"/>
  <c r="AG4249" i="14"/>
  <c r="AB4249" i="14"/>
  <c r="AC4249" i="14"/>
  <c r="AD4249" i="14"/>
  <c r="AD4636" i="14"/>
  <c r="AC4636" i="14"/>
  <c r="AG4636" i="14"/>
  <c r="AB4586" i="14"/>
  <c r="AB4588" i="14"/>
  <c r="AB4592" i="14"/>
  <c r="AC1836" i="14"/>
  <c r="AI1836" i="14"/>
  <c r="AG3270" i="14"/>
  <c r="AC3270" i="14"/>
  <c r="AD3270" i="14"/>
  <c r="AB3534" i="14"/>
  <c r="AB3533" i="14"/>
  <c r="AB3526" i="14"/>
  <c r="AG4635" i="14"/>
  <c r="AD4635" i="14"/>
  <c r="AI1273" i="14"/>
  <c r="AC429" i="14"/>
  <c r="AB429" i="14"/>
  <c r="AI429" i="14"/>
  <c r="AI699" i="14"/>
  <c r="AD2587" i="14"/>
  <c r="AG2587" i="14"/>
  <c r="AI2441" i="14"/>
  <c r="AB2441" i="14"/>
  <c r="AC2441" i="14"/>
  <c r="AG5693" i="14"/>
  <c r="AD5693" i="14"/>
  <c r="AI642" i="14"/>
  <c r="AG1468" i="14"/>
  <c r="AD1468" i="14"/>
  <c r="AD3217" i="14"/>
  <c r="AG3217" i="14"/>
  <c r="AC2003" i="14"/>
  <c r="AI2003" i="14"/>
  <c r="AI5101" i="14"/>
  <c r="AB5101" i="14"/>
  <c r="AC5101" i="14"/>
  <c r="AG2584" i="14"/>
  <c r="AD2584" i="14"/>
  <c r="AD1933" i="14"/>
  <c r="AG1933" i="14"/>
  <c r="AC5686" i="14"/>
  <c r="AB5686" i="14"/>
  <c r="AI5686" i="14"/>
  <c r="AD4864" i="14"/>
  <c r="AG4864" i="14"/>
  <c r="AD5462" i="14"/>
  <c r="AG5462" i="14"/>
  <c r="AI4419" i="14"/>
  <c r="AC4419" i="14"/>
  <c r="AD1420" i="14"/>
  <c r="AB1420" i="14"/>
  <c r="AC1420" i="14"/>
  <c r="AG1420" i="14"/>
  <c r="AG3039" i="14"/>
  <c r="AD3039" i="14"/>
  <c r="AG4604" i="14"/>
  <c r="AC4604" i="14"/>
  <c r="AD4604" i="14"/>
  <c r="AG4618" i="14"/>
  <c r="AD4618" i="14"/>
  <c r="AD2565" i="14"/>
  <c r="AG2565" i="14"/>
  <c r="AD3049" i="14"/>
  <c r="AG3049" i="14"/>
  <c r="AD458" i="14"/>
  <c r="AG458" i="14"/>
  <c r="AD5100" i="14"/>
  <c r="AG5100" i="14"/>
  <c r="AG1645" i="14"/>
  <c r="AD1645" i="14"/>
  <c r="AG3796" i="14"/>
  <c r="AB3796" i="14"/>
  <c r="AC3796" i="14"/>
  <c r="AD3796" i="14"/>
  <c r="AC1622" i="14"/>
  <c r="AB1622" i="14"/>
  <c r="AI1622" i="14"/>
  <c r="AD2829" i="14"/>
  <c r="AG2829" i="14"/>
  <c r="AI1819" i="14"/>
  <c r="AB1819" i="14"/>
  <c r="AC1819" i="14"/>
  <c r="AD4296" i="14"/>
  <c r="AB4296" i="14"/>
  <c r="AC4296" i="14"/>
  <c r="AG4296" i="14"/>
  <c r="AI2817" i="14"/>
  <c r="AC2817" i="14"/>
  <c r="AG4560" i="14"/>
  <c r="AD4560" i="14"/>
  <c r="AG5456" i="14"/>
  <c r="AD5456" i="14"/>
  <c r="AC1287" i="14"/>
  <c r="AI1287" i="14"/>
  <c r="AG4747" i="14"/>
  <c r="AD4747" i="14"/>
  <c r="AC4795" i="14"/>
  <c r="AB4795" i="14"/>
  <c r="AI4795" i="14"/>
  <c r="AC1355" i="14"/>
  <c r="AI1355" i="14"/>
  <c r="AD4657" i="14"/>
  <c r="AG4657" i="14"/>
  <c r="AD3102" i="14"/>
  <c r="AG3102" i="14"/>
  <c r="AD3651" i="14"/>
  <c r="AG3651" i="14"/>
  <c r="AG3419" i="14"/>
  <c r="AD3419" i="14"/>
  <c r="AG5622" i="14"/>
  <c r="AC5622" i="14"/>
  <c r="AD5622" i="14"/>
  <c r="AG3694" i="14"/>
  <c r="AD3694" i="14"/>
  <c r="AC1171" i="14"/>
  <c r="AI1171" i="14"/>
  <c r="AD3183" i="14"/>
  <c r="AG3183" i="14"/>
  <c r="AD1875" i="14"/>
  <c r="AG1875" i="14"/>
  <c r="AC3403" i="14"/>
  <c r="AI3403" i="14"/>
  <c r="AI4381" i="14"/>
  <c r="AI2762" i="14"/>
  <c r="AG1450" i="14"/>
  <c r="AD1450" i="14"/>
  <c r="AG3816" i="14"/>
  <c r="AB3816" i="14"/>
  <c r="AC3816" i="14"/>
  <c r="AD3816" i="14"/>
  <c r="AI1041" i="14"/>
  <c r="AI5300" i="14"/>
  <c r="AI5125" i="14"/>
  <c r="AD2941" i="14"/>
  <c r="AG2941" i="14"/>
  <c r="AD2531" i="14"/>
  <c r="AG2531" i="14"/>
  <c r="AG4538" i="14"/>
  <c r="AD4538" i="14"/>
  <c r="AG3343" i="14"/>
  <c r="AB3343" i="14"/>
  <c r="AC3343" i="14"/>
  <c r="AD3343" i="14"/>
  <c r="AI1882" i="14"/>
  <c r="AG4544" i="14"/>
  <c r="AD4544" i="14"/>
  <c r="AD2387" i="14"/>
  <c r="AG2387" i="14"/>
  <c r="AD2100" i="14"/>
  <c r="AG2100" i="14"/>
  <c r="AI1248" i="14"/>
  <c r="AB1248" i="14"/>
  <c r="AC1248" i="14"/>
  <c r="AI5098" i="14"/>
  <c r="AB5098" i="14"/>
  <c r="AC5098" i="14"/>
  <c r="AD2758" i="14"/>
  <c r="AG2758" i="14"/>
  <c r="AD3666" i="14"/>
  <c r="AG3666" i="14"/>
  <c r="AI1720" i="14"/>
  <c r="AB1720" i="14"/>
  <c r="AC1720" i="14"/>
  <c r="AI3623" i="14"/>
  <c r="AC3623" i="14"/>
  <c r="AI2398" i="14"/>
  <c r="AC2398" i="14"/>
  <c r="AI553" i="14"/>
  <c r="AD663" i="14"/>
  <c r="AG663" i="14"/>
  <c r="AG1641" i="14"/>
  <c r="AD1641" i="14"/>
  <c r="AD4547" i="14"/>
  <c r="AG4547" i="14"/>
  <c r="AG634" i="14"/>
  <c r="AD634" i="14"/>
  <c r="AG3346" i="14"/>
  <c r="AD3346" i="14"/>
  <c r="AG825" i="14"/>
  <c r="AD825" i="14"/>
  <c r="AG4743" i="14"/>
  <c r="AD4743" i="14"/>
  <c r="AD1294" i="14"/>
  <c r="AG1294" i="14"/>
  <c r="AD5699" i="14"/>
  <c r="AG5699" i="14"/>
  <c r="AD4849" i="14"/>
  <c r="AG4849" i="14"/>
  <c r="AG4762" i="14"/>
  <c r="AD4762" i="14"/>
  <c r="AI4479" i="14"/>
  <c r="AC4479" i="14"/>
  <c r="AD502" i="14"/>
  <c r="AG502" i="14"/>
  <c r="AI4713" i="14"/>
  <c r="AB4713" i="14"/>
  <c r="AC4713" i="14"/>
  <c r="AC15" i="14"/>
  <c r="AI2193" i="14"/>
  <c r="AI4640" i="14"/>
  <c r="AD1018" i="14"/>
  <c r="AG1018" i="14"/>
  <c r="AD3079" i="14"/>
  <c r="AG3079" i="14"/>
  <c r="AD5590" i="14"/>
  <c r="AG5590" i="14"/>
  <c r="AG3436" i="14"/>
  <c r="AD3436" i="14"/>
  <c r="AD3635" i="14"/>
  <c r="AG3635" i="14"/>
  <c r="AD4913" i="14"/>
  <c r="AG4913" i="14"/>
  <c r="AI975" i="14"/>
  <c r="AB975" i="14"/>
  <c r="AC975" i="14"/>
  <c r="AG1582" i="14"/>
  <c r="AD1582" i="14"/>
  <c r="AI3010" i="14"/>
  <c r="AI1450" i="14"/>
  <c r="AB1450" i="14"/>
  <c r="AC1450" i="14"/>
  <c r="AC1677" i="14"/>
  <c r="AI1677" i="14"/>
  <c r="AG2127" i="14"/>
  <c r="AD2127" i="14"/>
  <c r="AC2127" i="14"/>
  <c r="AI2127" i="14"/>
  <c r="AG1725" i="14"/>
  <c r="AD1725" i="14"/>
  <c r="AG4717" i="14"/>
  <c r="AD4717" i="14"/>
  <c r="AD745" i="14"/>
  <c r="AG745" i="14"/>
  <c r="AD3409" i="14"/>
  <c r="AG3409" i="14"/>
  <c r="AG4710" i="14"/>
  <c r="AD4710" i="14"/>
  <c r="AI2768" i="14"/>
  <c r="AG1451" i="14"/>
  <c r="AD1451" i="14"/>
  <c r="AD1002" i="14"/>
  <c r="AG1002" i="14"/>
  <c r="AG425" i="14"/>
  <c r="AD425" i="14"/>
  <c r="AG3941" i="14"/>
  <c r="AD3941" i="14"/>
  <c r="AI4913" i="14"/>
  <c r="AC4913" i="14"/>
  <c r="AD860" i="14"/>
  <c r="AB860" i="14"/>
  <c r="AC860" i="14"/>
  <c r="AG860" i="14"/>
  <c r="AD3001" i="14"/>
  <c r="AG3001" i="14"/>
  <c r="AD4995" i="14"/>
  <c r="AG4995" i="14"/>
  <c r="AI920" i="14"/>
  <c r="AC1620" i="14"/>
  <c r="AB1620" i="14"/>
  <c r="AI1620" i="14"/>
  <c r="AC543" i="14"/>
  <c r="AB543" i="14"/>
  <c r="AI543" i="14"/>
  <c r="AC1949" i="14"/>
  <c r="AI1949" i="14"/>
  <c r="AG4928" i="14"/>
  <c r="AD4928" i="14"/>
  <c r="AC3206" i="14"/>
  <c r="AI3206" i="14"/>
  <c r="AD1354" i="14"/>
  <c r="AG1354" i="14"/>
  <c r="AI4618" i="14"/>
  <c r="AB4618" i="14"/>
  <c r="AC4618" i="14"/>
  <c r="AC4950" i="14"/>
  <c r="AI4950" i="14"/>
  <c r="AI4519" i="14"/>
  <c r="AI4322" i="14"/>
  <c r="AI2640" i="14"/>
  <c r="AC1527" i="14"/>
  <c r="AI1527" i="14"/>
  <c r="AI1794" i="14"/>
  <c r="AB1794" i="14"/>
  <c r="AC1794" i="14"/>
  <c r="AI5353" i="14"/>
  <c r="AC3278" i="14"/>
  <c r="AI3278" i="14"/>
  <c r="AD2646" i="14"/>
  <c r="AG2646" i="14"/>
  <c r="AD2641" i="14"/>
  <c r="AG2641" i="14"/>
  <c r="AC2859" i="14"/>
  <c r="AB2859" i="14"/>
  <c r="AI2859" i="14"/>
  <c r="AI5208" i="14"/>
  <c r="AC5208" i="14"/>
  <c r="AI3651" i="14"/>
  <c r="AC3651" i="14"/>
  <c r="AD1918" i="14"/>
  <c r="AG1918" i="14"/>
  <c r="AG817" i="14"/>
  <c r="AD817" i="14"/>
  <c r="AD5068" i="14"/>
  <c r="AG5068" i="14"/>
  <c r="AG2865" i="14"/>
  <c r="AD2865" i="14"/>
  <c r="AG4116" i="14"/>
  <c r="AD4116" i="14"/>
  <c r="AG1273" i="14"/>
  <c r="AB1273" i="14"/>
  <c r="AC1273" i="14"/>
  <c r="AD1273" i="14"/>
  <c r="AD3454" i="14"/>
  <c r="AG3454" i="14"/>
  <c r="AB524" i="14"/>
  <c r="AC2479" i="14"/>
  <c r="AB2479" i="14"/>
  <c r="AI2479" i="14"/>
  <c r="AG1708" i="14"/>
  <c r="AD1708" i="14"/>
  <c r="AG5227" i="14"/>
  <c r="AD5227" i="14"/>
  <c r="AG1410" i="14"/>
  <c r="AD1410" i="14"/>
  <c r="AI3938" i="14"/>
  <c r="AG2386" i="14"/>
  <c r="AD2386" i="14"/>
  <c r="AD1068" i="14"/>
  <c r="AG1068" i="14"/>
  <c r="AD2821" i="14"/>
  <c r="AG2821" i="14"/>
  <c r="AD5775" i="14"/>
  <c r="AG5775" i="14"/>
  <c r="AD3209" i="14"/>
  <c r="AG3209" i="14"/>
  <c r="AD2746" i="14"/>
  <c r="AG2746" i="14"/>
  <c r="AG2452" i="14"/>
  <c r="AD2452" i="14"/>
  <c r="AG1497" i="14"/>
  <c r="AD1497" i="14"/>
  <c r="AG4734" i="14"/>
  <c r="AD4734" i="14"/>
  <c r="AD3540" i="14"/>
  <c r="AG3540" i="14"/>
  <c r="AI4607" i="14"/>
  <c r="AC4607" i="14"/>
  <c r="AG3028" i="14"/>
  <c r="AD3028" i="14"/>
  <c r="AD4532" i="14"/>
  <c r="AG4532" i="14"/>
  <c r="AI4593" i="14"/>
  <c r="AI2254" i="14"/>
  <c r="AI4554" i="14"/>
  <c r="AI2673" i="14"/>
  <c r="AD5633" i="14"/>
  <c r="AG5633" i="14"/>
  <c r="AD1162" i="14"/>
  <c r="AG1162" i="14"/>
  <c r="AG4961" i="14"/>
  <c r="AD4961" i="14"/>
  <c r="AD5769" i="14"/>
  <c r="AC5769" i="14"/>
  <c r="AG5769" i="14"/>
  <c r="AD2588" i="14"/>
  <c r="AG2588" i="14"/>
  <c r="AD2133" i="14"/>
  <c r="AG2133" i="14"/>
  <c r="AB666" i="14"/>
  <c r="AB669" i="14"/>
  <c r="AB668" i="14"/>
  <c r="AI1841" i="14"/>
  <c r="AI3944" i="14"/>
  <c r="AI1366" i="14"/>
  <c r="AI3946" i="14"/>
  <c r="AC231" i="14"/>
  <c r="AI4844" i="14"/>
  <c r="AI526" i="14"/>
  <c r="AI4559" i="14"/>
  <c r="AI4342" i="14"/>
  <c r="AC4342" i="14"/>
  <c r="AI5616" i="14"/>
  <c r="AI3553" i="14"/>
  <c r="AI3176" i="14"/>
  <c r="AC89" i="14"/>
  <c r="AI3962" i="14"/>
  <c r="AI4189" i="14"/>
  <c r="AI5736" i="14"/>
  <c r="AC5736" i="14"/>
  <c r="AI899" i="14"/>
  <c r="AI4250" i="14"/>
  <c r="AI2962" i="14"/>
  <c r="AC107" i="14"/>
  <c r="AI5460" i="14"/>
  <c r="AC122" i="14"/>
  <c r="AB1527" i="14"/>
  <c r="AI4329" i="14"/>
  <c r="AD5417" i="14"/>
  <c r="AG5417" i="14"/>
  <c r="AB5736" i="14"/>
  <c r="AI4379" i="14"/>
  <c r="AC4379" i="14"/>
  <c r="AG2683" i="14"/>
  <c r="AC2683" i="14"/>
  <c r="AD2683" i="14"/>
  <c r="AI516" i="14"/>
  <c r="AB516" i="14"/>
  <c r="AC516" i="14"/>
  <c r="AD2569" i="14"/>
  <c r="AG2569" i="14"/>
  <c r="AD5501" i="14"/>
  <c r="AG5501" i="14"/>
  <c r="AD4168" i="14"/>
  <c r="AG4168" i="14"/>
  <c r="AD4171" i="14"/>
  <c r="AC4171" i="14"/>
  <c r="AG4171" i="14"/>
  <c r="AD2803" i="14"/>
  <c r="AG2803" i="14"/>
  <c r="AC1185" i="14"/>
  <c r="AI1185" i="14"/>
  <c r="AI3531" i="14"/>
  <c r="AG3" i="14"/>
  <c r="AD3" i="14"/>
  <c r="AC4318" i="14"/>
  <c r="AB4318" i="14"/>
  <c r="AI4318" i="14"/>
  <c r="AD3664" i="14"/>
  <c r="AG3664" i="14"/>
  <c r="AG3156" i="14"/>
  <c r="AD3156" i="14"/>
  <c r="AI4179" i="14"/>
  <c r="AC3901" i="14"/>
  <c r="AI3901" i="14"/>
  <c r="AB5474" i="14"/>
  <c r="AB5463" i="14"/>
  <c r="AI5685" i="14"/>
  <c r="AB5685" i="14"/>
  <c r="AC5685" i="14"/>
  <c r="AB4564" i="14"/>
  <c r="AB4561" i="14"/>
  <c r="AB2003" i="14"/>
  <c r="AB2010" i="14"/>
  <c r="AI2781" i="14"/>
  <c r="AC2781" i="14"/>
  <c r="AI5425" i="14"/>
  <c r="AB5425" i="14"/>
  <c r="AC5425" i="14"/>
  <c r="AG1638" i="14"/>
  <c r="AD1638" i="14"/>
  <c r="AI5716" i="14"/>
  <c r="AB5716" i="14"/>
  <c r="AC5716" i="14"/>
  <c r="AD3013" i="14"/>
  <c r="AG3013" i="14"/>
  <c r="AI5595" i="14"/>
  <c r="AG5396" i="14"/>
  <c r="AC5396" i="14"/>
  <c r="AD5396" i="14"/>
  <c r="AB2592" i="14"/>
  <c r="AI2832" i="14"/>
  <c r="AC2832" i="14"/>
  <c r="AC4614" i="14"/>
  <c r="AI4614" i="14"/>
  <c r="AI1133" i="14"/>
  <c r="AD5358" i="14"/>
  <c r="AG5358" i="14"/>
  <c r="AC4688" i="14"/>
  <c r="AI4688" i="14"/>
  <c r="AB4848" i="14"/>
  <c r="AB1836" i="14"/>
  <c r="AB1831" i="14"/>
  <c r="AB1837" i="14"/>
  <c r="AD781" i="14"/>
  <c r="AG781" i="14"/>
  <c r="AB4750" i="14"/>
  <c r="AB4745" i="14"/>
  <c r="AG404" i="14"/>
  <c r="AB404" i="14"/>
  <c r="AC404" i="14"/>
  <c r="AD404" i="14"/>
  <c r="AC4868" i="14"/>
  <c r="AI4868" i="14"/>
  <c r="AG5717" i="14"/>
  <c r="AB5717" i="14"/>
  <c r="AC5717" i="14"/>
  <c r="AD5717" i="14"/>
  <c r="AG1226" i="14"/>
  <c r="AD1226" i="14"/>
  <c r="AG1943" i="14"/>
  <c r="AD1943" i="14"/>
  <c r="AD1064" i="14"/>
  <c r="AG1064" i="14"/>
  <c r="AI1068" i="14"/>
  <c r="AC1068" i="14"/>
  <c r="AB2561" i="14"/>
  <c r="AI719" i="14"/>
  <c r="AI3272" i="14"/>
  <c r="AI684" i="14"/>
  <c r="AB684" i="14"/>
  <c r="AC684" i="14"/>
  <c r="AG4623" i="14"/>
  <c r="AD4623" i="14"/>
  <c r="AD5392" i="14"/>
  <c r="AG5392" i="14"/>
  <c r="AD680" i="14"/>
  <c r="AG680" i="14"/>
  <c r="AD854" i="14"/>
  <c r="AG854" i="14"/>
  <c r="AB3623" i="14"/>
  <c r="AB4419" i="14"/>
  <c r="AB4414" i="14"/>
  <c r="AB563" i="14"/>
  <c r="AB576" i="14"/>
  <c r="AB1381" i="14"/>
  <c r="AB1379" i="14"/>
  <c r="AB1377" i="14"/>
  <c r="AB4127" i="14"/>
  <c r="AB4123" i="14"/>
  <c r="AG1399" i="14"/>
  <c r="AB1399" i="14"/>
  <c r="AC1399" i="14"/>
  <c r="AD1399" i="14"/>
  <c r="AD3093" i="14"/>
  <c r="AB3093" i="14"/>
  <c r="AC3093" i="14"/>
  <c r="AG3093" i="14"/>
  <c r="AG2057" i="14"/>
  <c r="AB2057" i="14"/>
  <c r="AC2057" i="14"/>
  <c r="AD2057" i="14"/>
  <c r="AD2910" i="14"/>
  <c r="AG2910" i="14"/>
  <c r="AI3659" i="14"/>
  <c r="AC3659" i="14"/>
  <c r="AG581" i="14"/>
  <c r="AD581" i="14"/>
  <c r="AD1815" i="14"/>
  <c r="AG1815" i="14"/>
  <c r="AG2589" i="14"/>
  <c r="AD2589" i="14"/>
  <c r="AB5189" i="14"/>
  <c r="AG2744" i="14"/>
  <c r="AD2744" i="14"/>
  <c r="AC4864" i="14"/>
  <c r="AI4864" i="14"/>
  <c r="AG482" i="14"/>
  <c r="AD482" i="14"/>
  <c r="AD2540" i="14"/>
  <c r="AB2540" i="14"/>
  <c r="AC2540" i="14"/>
  <c r="AG2540" i="14"/>
  <c r="AI3907" i="14"/>
  <c r="AC304" i="14"/>
  <c r="AD4756" i="14"/>
  <c r="AG4756" i="14"/>
  <c r="AG1604" i="14"/>
  <c r="AD1604" i="14"/>
  <c r="AG1255" i="14"/>
  <c r="AD1255" i="14"/>
  <c r="AB4960" i="14"/>
  <c r="AB4950" i="14"/>
  <c r="AD2879" i="14"/>
  <c r="AG2879" i="14"/>
  <c r="AD1880" i="14"/>
  <c r="AG1880" i="14"/>
  <c r="AI3873" i="14"/>
  <c r="AG5144" i="14"/>
  <c r="AD5144" i="14"/>
  <c r="AB4029" i="14"/>
  <c r="AB4020" i="14"/>
  <c r="AG4563" i="14"/>
  <c r="AD4563" i="14"/>
  <c r="AG3714" i="14"/>
  <c r="AD3714" i="14"/>
  <c r="AG5404" i="14"/>
  <c r="AD5404" i="14"/>
  <c r="AD2275" i="14"/>
  <c r="AG2275" i="14"/>
  <c r="AD4658" i="14"/>
  <c r="AG4658" i="14"/>
  <c r="AG284" i="14"/>
  <c r="AD284" i="14"/>
  <c r="AC5617" i="14"/>
  <c r="AI5617" i="14"/>
  <c r="AC3132" i="14"/>
  <c r="AI3132" i="14"/>
  <c r="AI5640" i="14"/>
  <c r="AC5640" i="14"/>
  <c r="AG1489" i="14"/>
  <c r="AD1489" i="14"/>
  <c r="AI4741" i="14"/>
  <c r="AC5070" i="14"/>
  <c r="AI5070" i="14"/>
  <c r="AI4224" i="14"/>
  <c r="AB2750" i="14"/>
  <c r="AD2876" i="14"/>
  <c r="AG2876" i="14"/>
  <c r="AG945" i="14"/>
  <c r="AB945" i="14"/>
  <c r="AC945" i="14"/>
  <c r="AD945" i="14"/>
  <c r="AG219" i="14"/>
  <c r="AD219" i="14"/>
  <c r="AC105" i="14"/>
  <c r="AI5695" i="14"/>
  <c r="AB5695" i="14"/>
  <c r="AC5695" i="14"/>
  <c r="AI3372" i="14"/>
  <c r="AC1725" i="14"/>
  <c r="AB1725" i="14"/>
  <c r="AI1725" i="14"/>
  <c r="AG5460" i="14"/>
  <c r="AC5460" i="14"/>
  <c r="AD5460" i="14"/>
  <c r="AD2521" i="14"/>
  <c r="AC2521" i="14"/>
  <c r="AG2521" i="14"/>
  <c r="AI987" i="14"/>
  <c r="AB987" i="14"/>
  <c r="AC987" i="14"/>
  <c r="AD1274" i="14"/>
  <c r="AB1274" i="14"/>
  <c r="AC1274" i="14"/>
  <c r="AG1274" i="14"/>
  <c r="AC62" i="14"/>
  <c r="AC2829" i="14"/>
  <c r="AI2829" i="14"/>
  <c r="AC3615" i="14"/>
  <c r="AB3615" i="14"/>
  <c r="AI3615" i="14"/>
  <c r="AD1682" i="14"/>
  <c r="AG1682" i="14"/>
  <c r="AC414" i="14"/>
  <c r="AB414" i="14"/>
  <c r="AI414" i="14"/>
  <c r="AG3938" i="14"/>
  <c r="AC3938" i="14"/>
  <c r="AD3938" i="14"/>
  <c r="AD2843" i="14"/>
  <c r="AG2843" i="14"/>
  <c r="AD5140" i="14"/>
  <c r="AG5140" i="14"/>
  <c r="AD1458" i="14"/>
  <c r="AG1458" i="14"/>
  <c r="AD3307" i="14"/>
  <c r="AG3307" i="14"/>
  <c r="AB763" i="14"/>
  <c r="AB764" i="14"/>
  <c r="AB3403" i="14"/>
  <c r="AB3412" i="14"/>
  <c r="AB1857" i="14"/>
  <c r="AB1858" i="14"/>
  <c r="AG3913" i="14"/>
  <c r="AD3913" i="14"/>
  <c r="AG810" i="14"/>
  <c r="AD810" i="14"/>
  <c r="AG4882" i="14"/>
  <c r="AD4882" i="14"/>
  <c r="AD2967" i="14"/>
  <c r="AG2967" i="14"/>
  <c r="AC2854" i="14"/>
  <c r="AB2854" i="14"/>
  <c r="AI2854" i="14"/>
  <c r="AG1340" i="14"/>
  <c r="AD1340" i="14"/>
  <c r="AG4487" i="14"/>
  <c r="AD4487" i="14"/>
  <c r="AC4238" i="14"/>
  <c r="AB4238" i="14"/>
  <c r="AI4238" i="14"/>
  <c r="AB5622" i="14"/>
  <c r="AB5623" i="14"/>
  <c r="AI1847" i="14"/>
  <c r="AB1847" i="14"/>
  <c r="AC1847" i="14"/>
  <c r="AD5509" i="14"/>
  <c r="AG5509" i="14"/>
  <c r="AB3938" i="14"/>
  <c r="AB3942" i="14"/>
  <c r="AI1375" i="14"/>
  <c r="AI4031" i="14"/>
  <c r="AB4031" i="14"/>
  <c r="AC4031" i="14"/>
  <c r="AG5415" i="14"/>
  <c r="AB5415" i="14"/>
  <c r="AC5415" i="14"/>
  <c r="AD5415" i="14"/>
  <c r="AG2595" i="14"/>
  <c r="AB2595" i="14"/>
  <c r="AC2595" i="14"/>
  <c r="AD2595" i="14"/>
  <c r="AG5072" i="14"/>
  <c r="AC5072" i="14"/>
  <c r="AD5072" i="14"/>
  <c r="AG3861" i="14"/>
  <c r="AC3861" i="14"/>
  <c r="AD3861" i="14"/>
  <c r="AG2774" i="14"/>
  <c r="AD2774" i="14"/>
  <c r="AI674" i="14"/>
  <c r="AC586" i="14"/>
  <c r="AB586" i="14"/>
  <c r="AI586" i="14"/>
  <c r="AD29" i="14"/>
  <c r="AG29" i="14"/>
  <c r="AD5730" i="14"/>
  <c r="AG5730" i="14"/>
  <c r="AG4589" i="14"/>
  <c r="AD4589" i="14"/>
  <c r="AI3380" i="14"/>
  <c r="AB3380" i="14"/>
  <c r="AC3380" i="14"/>
  <c r="AC568" i="14"/>
  <c r="AB568" i="14"/>
  <c r="AI568" i="14"/>
  <c r="AG4411" i="14"/>
  <c r="AD4411" i="14"/>
  <c r="AC3062" i="14"/>
  <c r="AI3062" i="14"/>
  <c r="AD3272" i="14"/>
  <c r="AC3272" i="14"/>
  <c r="AG3272" i="14"/>
  <c r="AG3849" i="14"/>
  <c r="AD3849" i="14"/>
  <c r="AI1615" i="14"/>
  <c r="AG789" i="14"/>
  <c r="AD789" i="14"/>
  <c r="AG2593" i="14"/>
  <c r="AD2593" i="14"/>
  <c r="AI3298" i="14"/>
  <c r="AB3298" i="14"/>
  <c r="AC3298" i="14"/>
  <c r="AD4233" i="14"/>
  <c r="AG4233" i="14"/>
  <c r="AC1318" i="14"/>
  <c r="AI1318" i="14"/>
  <c r="AI3453" i="14"/>
  <c r="AG4581" i="14"/>
  <c r="AB4581" i="14"/>
  <c r="AC4581" i="14"/>
  <c r="AD4581" i="14"/>
  <c r="AG1862" i="14"/>
  <c r="AD1862" i="14"/>
  <c r="AD4872" i="14"/>
  <c r="AG4872" i="14"/>
  <c r="AD2772" i="14"/>
  <c r="AG2772" i="14"/>
  <c r="AI3666" i="14"/>
  <c r="AB3666" i="14"/>
  <c r="AC3666" i="14"/>
  <c r="AG3378" i="14"/>
  <c r="AD3378" i="14"/>
  <c r="AI4811" i="14"/>
  <c r="AB4811" i="14"/>
  <c r="AC4811" i="14"/>
  <c r="AB1318" i="14"/>
  <c r="AI1533" i="14"/>
  <c r="AB1533" i="14"/>
  <c r="AC1533" i="14"/>
  <c r="AB4690" i="14"/>
  <c r="AB4687" i="14"/>
  <c r="AB4688" i="14"/>
  <c r="AD1979" i="14"/>
  <c r="AG1979" i="14"/>
  <c r="AI5239" i="14"/>
  <c r="AB5239" i="14"/>
  <c r="AC5239" i="14"/>
  <c r="AI527" i="14"/>
  <c r="AB527" i="14"/>
  <c r="AC527" i="14"/>
  <c r="AC3346" i="14"/>
  <c r="AB3346" i="14"/>
  <c r="AI3346" i="14"/>
  <c r="AD3531" i="14"/>
  <c r="AB3531" i="14"/>
  <c r="AC3531" i="14"/>
  <c r="AG3531" i="14"/>
  <c r="AI3237" i="14"/>
  <c r="AB3237" i="14"/>
  <c r="AC3237" i="14"/>
  <c r="AG558" i="14"/>
  <c r="AD558" i="14"/>
  <c r="AI3127" i="14"/>
  <c r="AC4747" i="14"/>
  <c r="AB4747" i="14"/>
  <c r="AI4747" i="14"/>
  <c r="AB3901" i="14"/>
  <c r="AD4476" i="14"/>
  <c r="AG4476" i="14"/>
  <c r="AI1747" i="14"/>
  <c r="AB1747" i="14"/>
  <c r="AC1747" i="14"/>
  <c r="AI5659" i="14"/>
  <c r="AI5027" i="14"/>
  <c r="AC1748" i="14"/>
  <c r="AB1748" i="14"/>
  <c r="AI1748" i="14"/>
  <c r="AI4284" i="14"/>
  <c r="AB4284" i="14"/>
  <c r="AC4284" i="14"/>
  <c r="AD4514" i="14"/>
  <c r="AB4514" i="14"/>
  <c r="AC4514" i="14"/>
  <c r="AG4514" i="14"/>
  <c r="AG5670" i="14"/>
  <c r="AB5670" i="14"/>
  <c r="AC5670" i="14"/>
  <c r="AD5670" i="14"/>
  <c r="AI3647" i="14"/>
  <c r="AB2829" i="14"/>
  <c r="AB2817" i="14"/>
  <c r="AB2830" i="14"/>
  <c r="AB2832" i="14"/>
  <c r="AG3208" i="14"/>
  <c r="AD3208" i="14"/>
  <c r="AB4607" i="14"/>
  <c r="AB4604" i="14"/>
  <c r="AB4614" i="14"/>
  <c r="AB4602" i="14"/>
  <c r="AI3819" i="14"/>
  <c r="AB3819" i="14"/>
  <c r="AC3819" i="14"/>
  <c r="AI679" i="14"/>
  <c r="AC4849" i="14"/>
  <c r="AB4849" i="14"/>
  <c r="AI4849" i="14"/>
  <c r="AG2393" i="14"/>
  <c r="AD2393" i="14"/>
  <c r="AI4738" i="14"/>
  <c r="AI1337" i="14"/>
  <c r="AC1337" i="14"/>
  <c r="AG964" i="14"/>
  <c r="AD964" i="14"/>
  <c r="AD5394" i="14"/>
  <c r="AG5394" i="14"/>
  <c r="AD5194" i="14"/>
  <c r="AG5194" i="14"/>
  <c r="AB934" i="14"/>
  <c r="AI1439" i="14"/>
  <c r="AG354" i="14"/>
  <c r="AB354" i="14"/>
  <c r="AC354" i="14"/>
  <c r="AD354" i="14"/>
  <c r="AI3834" i="14"/>
  <c r="AB3834" i="14"/>
  <c r="AC3834" i="14"/>
  <c r="AD1375" i="14"/>
  <c r="AB1375" i="14"/>
  <c r="AC1375" i="14"/>
  <c r="AG1375" i="14"/>
  <c r="AD3547" i="14"/>
  <c r="AG3547" i="14"/>
  <c r="AD1931" i="14"/>
  <c r="AG1931" i="14"/>
  <c r="AC2740" i="14"/>
  <c r="AB2740" i="14"/>
  <c r="AI2740" i="14"/>
  <c r="AD3737" i="14"/>
  <c r="AG3737" i="14"/>
  <c r="AG1863" i="14"/>
  <c r="AD1863" i="14"/>
  <c r="AI1730" i="14"/>
  <c r="AB1730" i="14"/>
  <c r="AC1730" i="14"/>
  <c r="AD2112" i="14"/>
  <c r="AG2112" i="14"/>
  <c r="AG2831" i="14"/>
  <c r="AD2831" i="14"/>
  <c r="AC3035" i="14"/>
  <c r="AI3035" i="14"/>
  <c r="AI4917" i="14"/>
  <c r="AC4917" i="14"/>
  <c r="AI2803" i="14"/>
  <c r="AC2803" i="14"/>
  <c r="AG1520" i="14"/>
  <c r="AD1520" i="14"/>
  <c r="AG3637" i="14"/>
  <c r="AC3637" i="14"/>
  <c r="AD3637" i="14"/>
  <c r="AD2253" i="14"/>
  <c r="AG2253" i="14"/>
  <c r="AB3888" i="14"/>
  <c r="AB3889" i="14"/>
  <c r="AG4955" i="14"/>
  <c r="AD4955" i="14"/>
  <c r="AD1661" i="14"/>
  <c r="AG1661" i="14"/>
  <c r="AG4718" i="14"/>
  <c r="AD4718" i="14"/>
  <c r="AB5408" i="14"/>
  <c r="AB5396" i="14"/>
  <c r="AI2827" i="14"/>
  <c r="AD2258" i="14"/>
  <c r="AG2258" i="14"/>
  <c r="AD1050" i="14"/>
  <c r="AG1050" i="14"/>
  <c r="AG416" i="14"/>
  <c r="AD416" i="14"/>
  <c r="AC4044" i="14"/>
  <c r="AB4044" i="14"/>
  <c r="AI4044" i="14"/>
  <c r="AD120" i="14"/>
  <c r="AG120" i="14"/>
  <c r="AB3278" i="14"/>
  <c r="AB3270" i="14"/>
  <c r="AB3272" i="14"/>
  <c r="AG2732" i="14"/>
  <c r="AD2732" i="14"/>
  <c r="AI3314" i="14"/>
  <c r="AC3314" i="14"/>
  <c r="AB3739" i="14"/>
  <c r="AC1783" i="14"/>
  <c r="AI1783" i="14"/>
  <c r="AI1389" i="14"/>
  <c r="AB1389" i="14"/>
  <c r="AC1389" i="14"/>
  <c r="AB2687" i="14"/>
  <c r="AB2683" i="14"/>
  <c r="AB2676" i="14"/>
  <c r="AI3935" i="14"/>
  <c r="AB3935" i="14"/>
  <c r="AC3935" i="14"/>
  <c r="AB2394" i="14"/>
  <c r="AB2398" i="14"/>
  <c r="AB2400" i="14"/>
  <c r="AI1687" i="14"/>
  <c r="AI1736" i="14"/>
  <c r="AD3433" i="14"/>
  <c r="AG3433" i="14"/>
  <c r="AD1675" i="14"/>
  <c r="AG1675" i="14"/>
  <c r="AG5751" i="14"/>
  <c r="AD5751" i="14"/>
  <c r="AG4446" i="14"/>
  <c r="AD4446" i="14"/>
  <c r="AC330" i="14"/>
  <c r="AC5719" i="14"/>
  <c r="AB5719" i="14"/>
  <c r="AI5719" i="14"/>
  <c r="AG2664" i="14"/>
  <c r="AD2664" i="14"/>
  <c r="AD3874" i="14"/>
  <c r="AG3874" i="14"/>
  <c r="AI3416" i="14"/>
  <c r="AB3416" i="14"/>
  <c r="AC3416" i="14"/>
  <c r="AG1299" i="14"/>
  <c r="AD1299" i="14"/>
  <c r="AB5026" i="14"/>
  <c r="AB5012" i="14"/>
  <c r="AG496" i="14"/>
  <c r="AD496" i="14"/>
  <c r="AG5233" i="14"/>
  <c r="AB5233" i="14"/>
  <c r="AC5233" i="14"/>
  <c r="AD5233" i="14"/>
  <c r="AD3669" i="14"/>
  <c r="AG3669" i="14"/>
  <c r="AG5330" i="14"/>
  <c r="AD5330" i="14"/>
  <c r="AG2973" i="14"/>
  <c r="AD2973" i="14"/>
  <c r="AI3971" i="14"/>
  <c r="AB3633" i="14"/>
  <c r="AB3637" i="14"/>
  <c r="AB3630" i="14"/>
  <c r="AD2245" i="14"/>
  <c r="AG2245" i="14"/>
  <c r="AG1557" i="14"/>
  <c r="AD1557" i="14"/>
  <c r="AG4503" i="14"/>
  <c r="AD4503" i="14"/>
  <c r="AB4770" i="14"/>
  <c r="AC1641" i="14"/>
  <c r="AI1641" i="14"/>
  <c r="AI5246" i="14"/>
  <c r="AG5049" i="14"/>
  <c r="AD5049" i="14"/>
  <c r="AC5" i="14"/>
  <c r="AC1028" i="14"/>
  <c r="AI1028" i="14"/>
  <c r="AD1217" i="14"/>
  <c r="AG1217" i="14"/>
  <c r="AD5539" i="14"/>
  <c r="AG5539" i="14"/>
  <c r="AD1380" i="14"/>
  <c r="AG1380" i="14"/>
  <c r="AG4247" i="14"/>
  <c r="AD4247" i="14"/>
  <c r="AD5284" i="14"/>
  <c r="AG5284" i="14"/>
  <c r="AD1096" i="14"/>
  <c r="AG1096" i="14"/>
  <c r="AC2799" i="14"/>
  <c r="AI2799" i="14"/>
  <c r="AD1770" i="14"/>
  <c r="AG1770" i="14"/>
  <c r="AB4636" i="14"/>
  <c r="AC820" i="14"/>
  <c r="AI820" i="14"/>
  <c r="AD5027" i="14"/>
  <c r="AB5027" i="14"/>
  <c r="AC5027" i="14"/>
  <c r="AG5027" i="14"/>
  <c r="AD5228" i="14"/>
  <c r="AG5228" i="14"/>
  <c r="AI4059" i="14"/>
  <c r="AD4555" i="14"/>
  <c r="AG4555" i="14"/>
  <c r="AC1976" i="14"/>
  <c r="AI1976" i="14"/>
  <c r="AG1613" i="14"/>
  <c r="AD1613" i="14"/>
  <c r="AG2345" i="14"/>
  <c r="AD2345" i="14"/>
  <c r="AI1784" i="14"/>
  <c r="AD1499" i="14"/>
  <c r="AG1499" i="14"/>
  <c r="AG856" i="14"/>
  <c r="AB856" i="14"/>
  <c r="AC856" i="14"/>
  <c r="AD856" i="14"/>
  <c r="AI4600" i="14"/>
  <c r="AG751" i="14"/>
  <c r="AD751" i="14"/>
  <c r="AG1258" i="14"/>
  <c r="AD1258" i="14"/>
  <c r="AG1496" i="14"/>
  <c r="AD1496" i="14"/>
  <c r="AD1997" i="14"/>
  <c r="AG1997" i="14"/>
  <c r="AD4573" i="14"/>
  <c r="AG4573" i="14"/>
  <c r="AG2256" i="14"/>
  <c r="AD2256" i="14"/>
  <c r="AG5014" i="14"/>
  <c r="AD5014" i="14"/>
  <c r="AD3893" i="14"/>
  <c r="AG3893" i="14"/>
  <c r="AG2598" i="14"/>
  <c r="AD2598" i="14"/>
  <c r="AG3300" i="14"/>
  <c r="AD3300" i="14"/>
  <c r="AD2958" i="14"/>
  <c r="AG2958" i="14"/>
  <c r="AD1315" i="14"/>
  <c r="AG1315" i="14"/>
  <c r="AG2435" i="14"/>
  <c r="AD2435" i="14"/>
  <c r="AG2180" i="14"/>
  <c r="AD2180" i="14"/>
  <c r="AD4017" i="14"/>
  <c r="AG4017" i="14"/>
  <c r="AD4234" i="14"/>
  <c r="AG4234" i="14"/>
  <c r="AD2738" i="14"/>
  <c r="AG2738" i="14"/>
  <c r="AD198" i="14"/>
  <c r="AG198" i="14"/>
  <c r="AD4574" i="14"/>
  <c r="AG4574" i="14"/>
  <c r="AG1067" i="14"/>
  <c r="AD1067" i="14"/>
  <c r="AD2906" i="14"/>
  <c r="AG2906" i="14"/>
  <c r="AD2026" i="14"/>
  <c r="AG2026" i="14"/>
  <c r="AG1835" i="14"/>
  <c r="AD1835" i="14"/>
  <c r="AB3132" i="14"/>
  <c r="AB3126" i="14"/>
  <c r="AI3607" i="14"/>
  <c r="AI653" i="14"/>
  <c r="AG1306" i="14"/>
  <c r="AD1306" i="14"/>
  <c r="AD3622" i="14"/>
  <c r="AG3622" i="14"/>
  <c r="AG731" i="14"/>
  <c r="AD731" i="14"/>
  <c r="AD3294" i="14"/>
  <c r="AB3294" i="14"/>
  <c r="AC3294" i="14"/>
  <c r="AG3294" i="14"/>
  <c r="AD4981" i="14"/>
  <c r="AC4981" i="14"/>
  <c r="AG4981" i="14"/>
  <c r="AG421" i="14"/>
  <c r="AD421" i="14"/>
  <c r="AC1064" i="14"/>
  <c r="AI1064" i="14"/>
  <c r="AI5194" i="14"/>
  <c r="AB5194" i="14"/>
  <c r="AC5194" i="14"/>
  <c r="AB5769" i="14"/>
  <c r="AB5770" i="14"/>
  <c r="AG2902" i="14"/>
  <c r="AD2902" i="14"/>
  <c r="AB1227" i="14"/>
  <c r="AI4754" i="14"/>
  <c r="AI3418" i="14"/>
  <c r="AB1324" i="14"/>
  <c r="AI4174" i="14"/>
  <c r="AD84" i="14"/>
  <c r="AG84" i="14"/>
  <c r="AC1860" i="14"/>
  <c r="AI1860" i="14"/>
  <c r="AI2135" i="14"/>
  <c r="AC2135" i="14"/>
  <c r="AB3463" i="14"/>
  <c r="AB3460" i="14"/>
  <c r="AG5162" i="14"/>
  <c r="AB5162" i="14"/>
  <c r="AC5162" i="14"/>
  <c r="AD5162" i="14"/>
  <c r="AD1003" i="14"/>
  <c r="AG1003" i="14"/>
  <c r="AC2176" i="14"/>
  <c r="AB2176" i="14"/>
  <c r="AI2176" i="14"/>
  <c r="AD1343" i="14"/>
  <c r="AG1343" i="14"/>
  <c r="AG3535" i="14"/>
  <c r="AD3535" i="14"/>
  <c r="AC2476" i="14"/>
  <c r="AB2476" i="14"/>
  <c r="AI2476" i="14"/>
  <c r="AG5145" i="14"/>
  <c r="AD5145" i="14"/>
  <c r="AG5393" i="14"/>
  <c r="AD5393" i="14"/>
  <c r="AG427" i="14"/>
  <c r="AD427" i="14"/>
  <c r="AG2417" i="14"/>
  <c r="AD2417" i="14"/>
  <c r="AG5405" i="14"/>
  <c r="AD5405" i="14"/>
  <c r="AC2959" i="14"/>
  <c r="AI2959" i="14"/>
  <c r="AB4342" i="14"/>
  <c r="AB4345" i="14"/>
  <c r="AB4337" i="14"/>
  <c r="AD3440" i="14"/>
  <c r="AG3440" i="14"/>
  <c r="AI2376" i="14"/>
  <c r="AC2376" i="14"/>
  <c r="AC3158" i="14"/>
  <c r="AI3158" i="14"/>
  <c r="AD5205" i="14"/>
  <c r="AG5205" i="14"/>
  <c r="AD1223" i="14"/>
  <c r="AG1223" i="14"/>
  <c r="AG2679" i="14"/>
  <c r="AD2679" i="14"/>
  <c r="AB4870" i="14"/>
  <c r="AB4868" i="14"/>
  <c r="AB4864" i="14"/>
  <c r="AB3558" i="14"/>
  <c r="AI5365" i="14"/>
  <c r="AG376" i="14"/>
  <c r="AD376" i="14"/>
  <c r="AC2182" i="14"/>
  <c r="AB2182" i="14"/>
  <c r="AI2182" i="14"/>
  <c r="AB3200" i="14"/>
  <c r="AB3206" i="14"/>
  <c r="AI4547" i="14"/>
  <c r="AC4547" i="14"/>
  <c r="AG3385" i="14"/>
  <c r="AD3385" i="14"/>
  <c r="AC661" i="14"/>
  <c r="AB661" i="14"/>
  <c r="AI661" i="14"/>
  <c r="AI4388" i="14"/>
  <c r="AI4991" i="14"/>
  <c r="AC4991" i="14"/>
  <c r="AD3303" i="14"/>
  <c r="AG3303" i="14"/>
  <c r="AI1017" i="14"/>
  <c r="AC1017" i="14"/>
  <c r="AI723" i="14"/>
  <c r="AB1186" i="14"/>
  <c r="AB1185" i="14"/>
  <c r="AB1180" i="14"/>
  <c r="AB1190" i="14"/>
  <c r="AI3039" i="14"/>
  <c r="AC3039" i="14"/>
  <c r="AG2661" i="14"/>
  <c r="AD2661" i="14"/>
  <c r="AG1924" i="14"/>
  <c r="AD1924" i="14"/>
  <c r="AG3399" i="14"/>
  <c r="AD3399" i="14"/>
  <c r="AG5313" i="14"/>
  <c r="AD5313" i="14"/>
  <c r="AI5229" i="14"/>
  <c r="AG3282" i="14"/>
  <c r="AD3282" i="14"/>
  <c r="AI2876" i="14"/>
  <c r="AB2876" i="14"/>
  <c r="AC2876" i="14"/>
  <c r="AB4991" i="14"/>
  <c r="AB4981" i="14"/>
  <c r="AD5777" i="14"/>
  <c r="AG5777" i="14"/>
  <c r="AC631" i="14"/>
  <c r="AI631" i="14"/>
  <c r="AD1519" i="14"/>
  <c r="AB1519" i="14"/>
  <c r="AC1519" i="14"/>
  <c r="AG1519" i="14"/>
  <c r="AG151" i="14"/>
  <c r="AD151" i="14"/>
  <c r="AC2766" i="14"/>
  <c r="AI2766" i="14"/>
  <c r="AI5068" i="14"/>
  <c r="AC5068" i="14"/>
  <c r="AB2778" i="14"/>
  <c r="AB2781" i="14"/>
  <c r="AB2766" i="14"/>
  <c r="AB1785" i="14"/>
  <c r="AB1783" i="14"/>
  <c r="AG3818" i="14"/>
  <c r="AD3818" i="14"/>
  <c r="AG5045" i="14"/>
  <c r="AD5045" i="14"/>
  <c r="AI2893" i="14"/>
  <c r="AG3311" i="14"/>
  <c r="AD3311" i="14"/>
  <c r="AB1976" i="14"/>
  <c r="AC2754" i="14"/>
  <c r="AB2754" i="14"/>
  <c r="AI2754" i="14"/>
  <c r="AG4177" i="14"/>
  <c r="AD4177" i="14"/>
  <c r="AB1486" i="14"/>
  <c r="AI1015" i="14"/>
  <c r="AD3033" i="14"/>
  <c r="AG3033" i="14"/>
  <c r="AD3655" i="14"/>
  <c r="AG3655" i="14"/>
  <c r="AB2659" i="14"/>
  <c r="AB2652" i="14"/>
  <c r="AB711" i="14"/>
  <c r="AI5138" i="14"/>
  <c r="AB5138" i="14"/>
  <c r="AC5138" i="14"/>
  <c r="AB2959" i="14"/>
  <c r="AG2751" i="14"/>
  <c r="AD2751" i="14"/>
  <c r="AC731" i="14"/>
  <c r="AB731" i="14"/>
  <c r="AI731" i="14"/>
  <c r="AD1321" i="14"/>
  <c r="AG1321" i="14"/>
  <c r="AD1464" i="14"/>
  <c r="AG1464" i="14"/>
  <c r="AD723" i="14"/>
  <c r="AB723" i="14"/>
  <c r="AC723" i="14"/>
  <c r="AG723" i="14"/>
  <c r="AI5509" i="14"/>
  <c r="AC5509" i="14"/>
  <c r="AB1762" i="14"/>
  <c r="AI4542" i="14"/>
  <c r="AC567" i="14"/>
  <c r="AB567" i="14"/>
  <c r="AI567" i="14"/>
  <c r="AG2952" i="14"/>
  <c r="AD2952" i="14"/>
  <c r="AC4014" i="14"/>
  <c r="AB4014" i="14"/>
  <c r="AI4014" i="14"/>
  <c r="AD709" i="14"/>
  <c r="AG709" i="14"/>
  <c r="AD156" i="14"/>
  <c r="AG156" i="14"/>
  <c r="AI1119" i="14"/>
  <c r="AB1119" i="14"/>
  <c r="AC1119" i="14"/>
  <c r="AC5023" i="14"/>
  <c r="AB5023" i="14"/>
  <c r="AI5023" i="14"/>
  <c r="AI3614" i="14"/>
  <c r="AC4874" i="14"/>
  <c r="AB4874" i="14"/>
  <c r="AI4874" i="14"/>
  <c r="AG4390" i="14"/>
  <c r="AD4390" i="14"/>
  <c r="AI1469" i="14"/>
  <c r="AB1469" i="14"/>
  <c r="AC1469" i="14"/>
  <c r="AD3342" i="14"/>
  <c r="AG3342" i="14"/>
  <c r="AI1272" i="14"/>
  <c r="AD2694" i="14"/>
  <c r="AB2694" i="14"/>
  <c r="AC2694" i="14"/>
  <c r="AG2694" i="14"/>
  <c r="AG3528" i="14"/>
  <c r="AD3528" i="14"/>
  <c r="AD5422" i="14"/>
  <c r="AG5422" i="14"/>
  <c r="AI4234" i="14"/>
  <c r="AC4234" i="14"/>
  <c r="AB4909" i="14"/>
  <c r="AB4894" i="14"/>
  <c r="AI3878" i="14"/>
  <c r="AI1611" i="14"/>
  <c r="AB1611" i="14"/>
  <c r="AC1611" i="14"/>
  <c r="AI3949" i="14"/>
  <c r="AD456" i="14"/>
  <c r="AG456" i="14"/>
  <c r="AG4376" i="14"/>
  <c r="AD4376" i="14"/>
  <c r="AB5460" i="14"/>
  <c r="AB5449" i="14"/>
  <c r="AI2304" i="14"/>
  <c r="AD998" i="14"/>
  <c r="AG998" i="14"/>
  <c r="AD3681" i="14"/>
  <c r="AG3681" i="14"/>
  <c r="AI2486" i="14"/>
  <c r="AB2486" i="14"/>
  <c r="AC2486" i="14"/>
  <c r="AI4390" i="14"/>
  <c r="AB4390" i="14"/>
  <c r="AC4390" i="14"/>
  <c r="AG1296" i="14"/>
  <c r="AD1296" i="14"/>
  <c r="AD3269" i="14"/>
  <c r="AG3269" i="14"/>
  <c r="AG3798" i="14"/>
  <c r="AB3798" i="14"/>
  <c r="AC3798" i="14"/>
  <c r="AD3798" i="14"/>
  <c r="AD5177" i="14"/>
  <c r="AG5177" i="14"/>
  <c r="AG1264" i="14"/>
  <c r="AD1264" i="14"/>
  <c r="AG4956" i="14"/>
  <c r="AD4956" i="14"/>
  <c r="AG673" i="14"/>
  <c r="AD673" i="14"/>
  <c r="AB1017" i="14"/>
  <c r="AB1028" i="14"/>
  <c r="AG30" i="14"/>
  <c r="AD30" i="14"/>
  <c r="AG5136" i="14"/>
  <c r="AD5136" i="14"/>
  <c r="AG4923" i="14"/>
  <c r="AD4923" i="14"/>
  <c r="AG3283" i="14"/>
  <c r="AD3283" i="14"/>
  <c r="AI1214" i="14"/>
  <c r="AG3823" i="14"/>
  <c r="AD3823" i="14"/>
  <c r="AG697" i="14"/>
  <c r="AD697" i="14"/>
  <c r="AI4903" i="14"/>
  <c r="AD4798" i="14"/>
  <c r="AG4798" i="14"/>
  <c r="AG2178" i="14"/>
  <c r="AD2178" i="14"/>
  <c r="AG4765" i="14"/>
  <c r="AD4765" i="14"/>
  <c r="AD446" i="14"/>
  <c r="AG446" i="14"/>
  <c r="AG491" i="14"/>
  <c r="AD491" i="14"/>
  <c r="AB4234" i="14"/>
  <c r="AG2401" i="14"/>
  <c r="AD2401" i="14"/>
  <c r="AI2847" i="14"/>
  <c r="AG2406" i="14"/>
  <c r="AB2406" i="14"/>
  <c r="AC2406" i="14"/>
  <c r="AD2406" i="14"/>
  <c r="AI1482" i="14"/>
  <c r="AI4912" i="14"/>
  <c r="AG4725" i="14"/>
  <c r="AD4725" i="14"/>
  <c r="AI2203" i="14"/>
  <c r="AD4326" i="14"/>
  <c r="AG4326" i="14"/>
  <c r="AI1906" i="14"/>
  <c r="AB1906" i="14"/>
  <c r="AC1906" i="14"/>
  <c r="AG4241" i="14"/>
  <c r="AD4241" i="14"/>
  <c r="AD3907" i="14"/>
  <c r="AB3907" i="14"/>
  <c r="AC3907" i="14"/>
  <c r="AG3907" i="14"/>
  <c r="AD5715" i="14"/>
  <c r="AG5715" i="14"/>
  <c r="AD3009" i="14"/>
  <c r="AG3009" i="14"/>
  <c r="AD3414" i="14"/>
  <c r="AG3414" i="14"/>
  <c r="AG494" i="14"/>
  <c r="AD494" i="14"/>
  <c r="AG5748" i="14"/>
  <c r="AD5748" i="14"/>
  <c r="AI2669" i="14"/>
  <c r="AD1221" i="14"/>
  <c r="AG1221" i="14"/>
  <c r="AB5208" i="14"/>
  <c r="AI1235" i="14"/>
  <c r="AB1235" i="14"/>
  <c r="AC1235" i="14"/>
  <c r="AG518" i="14"/>
  <c r="AD518" i="14"/>
  <c r="AI4252" i="14"/>
  <c r="AG638" i="14"/>
  <c r="AD638" i="14"/>
  <c r="AC3133" i="14"/>
  <c r="AB3133" i="14"/>
  <c r="AI3133" i="14"/>
  <c r="AB3353" i="14"/>
  <c r="AB3355" i="14"/>
  <c r="AD1903" i="14"/>
  <c r="AG1903" i="14"/>
  <c r="AC3129" i="14"/>
  <c r="AB3129" i="14"/>
  <c r="AI3129" i="14"/>
  <c r="AI1888" i="14"/>
  <c r="AI2814" i="14"/>
  <c r="AD1166" i="14"/>
  <c r="AG1166" i="14"/>
  <c r="AB3035" i="14"/>
  <c r="AB3039" i="14"/>
  <c r="AI3128" i="14"/>
  <c r="AB3128" i="14"/>
  <c r="AC3128" i="14"/>
  <c r="AI3527" i="14"/>
  <c r="AI5271" i="14"/>
  <c r="AC5271" i="14"/>
  <c r="AG3198" i="14"/>
  <c r="AB3198" i="14"/>
  <c r="AC3198" i="14"/>
  <c r="AD3198" i="14"/>
  <c r="AI3125" i="14"/>
  <c r="AB3125" i="14"/>
  <c r="AC3125" i="14"/>
  <c r="AC2950" i="14"/>
  <c r="AB2950" i="14"/>
  <c r="AI2950" i="14"/>
  <c r="AG2021" i="14"/>
  <c r="AD2021" i="14"/>
  <c r="AG742" i="14"/>
  <c r="AD742" i="14"/>
  <c r="AD3302" i="14"/>
  <c r="AG3302" i="14"/>
  <c r="AI3196" i="14"/>
  <c r="AD2181" i="14"/>
  <c r="AG2181" i="14"/>
  <c r="AG4580" i="14"/>
  <c r="AD4580" i="14"/>
  <c r="AD4047" i="14"/>
  <c r="AG4047" i="14"/>
  <c r="AC3242" i="14"/>
  <c r="AI3242" i="14"/>
  <c r="AD622" i="14"/>
  <c r="AG622" i="14"/>
  <c r="AG290" i="14"/>
  <c r="AD290" i="14"/>
  <c r="AC2990" i="14"/>
  <c r="AI2990" i="14"/>
  <c r="AG1920" i="14"/>
  <c r="AD1920" i="14"/>
  <c r="AB820" i="14"/>
  <c r="AB827" i="14"/>
  <c r="AB826" i="14"/>
  <c r="AI2823" i="14"/>
  <c r="AB2823" i="14"/>
  <c r="AC2823" i="14"/>
  <c r="AD3216" i="14"/>
  <c r="AG3216" i="14"/>
  <c r="AI1869" i="14"/>
  <c r="AC1869" i="14"/>
  <c r="AI1776" i="14"/>
  <c r="AB1776" i="14"/>
  <c r="AC1776" i="14"/>
  <c r="AB4379" i="14"/>
  <c r="AC1176" i="14"/>
  <c r="AI1176" i="14"/>
  <c r="AG74" i="14"/>
  <c r="AD74" i="14"/>
  <c r="AI3812" i="14"/>
  <c r="AB3812" i="14"/>
  <c r="AC3812" i="14"/>
  <c r="AC2777" i="14"/>
  <c r="AB2777" i="14"/>
  <c r="AI2777" i="14"/>
  <c r="AC1625" i="14"/>
  <c r="AI1625" i="14"/>
  <c r="AC2016" i="14"/>
  <c r="AB2016" i="14"/>
  <c r="AI2016" i="14"/>
  <c r="AD4867" i="14"/>
  <c r="AG4867" i="14"/>
  <c r="AG1573" i="14"/>
  <c r="AD1573" i="14"/>
  <c r="AI1764" i="14"/>
  <c r="AC4851" i="14"/>
  <c r="AB4851" i="14"/>
  <c r="AI4851" i="14"/>
  <c r="AC929" i="14"/>
  <c r="AB929" i="14"/>
  <c r="AI929" i="14"/>
  <c r="AI4686" i="14"/>
  <c r="AB4686" i="14"/>
  <c r="AC4686" i="14"/>
  <c r="AD2277" i="14"/>
  <c r="AG2277" i="14"/>
  <c r="AD1308" i="14"/>
  <c r="AG1308" i="14"/>
  <c r="AC1016" i="14"/>
  <c r="AB1016" i="14"/>
  <c r="AI1016" i="14"/>
  <c r="AG4176" i="14"/>
  <c r="AD4176" i="14"/>
  <c r="AG1210" i="14"/>
  <c r="AD1210" i="14"/>
  <c r="AI822" i="14"/>
  <c r="AD3037" i="14"/>
  <c r="AB3037" i="14"/>
  <c r="AC3037" i="14"/>
  <c r="AG3037" i="14"/>
  <c r="AD1182" i="14"/>
  <c r="AG1182" i="14"/>
  <c r="AC3122" i="14"/>
  <c r="AB3122" i="14"/>
  <c r="AI3122" i="14"/>
  <c r="AI1948" i="14"/>
  <c r="AC1948" i="14"/>
  <c r="AI4461" i="14"/>
  <c r="AC2880" i="14"/>
  <c r="AB2880" i="14"/>
  <c r="AI2880" i="14"/>
  <c r="AI3078" i="14"/>
  <c r="AC3078" i="14"/>
  <c r="AC5215" i="14"/>
  <c r="AB5215" i="14"/>
  <c r="AI5215" i="14"/>
  <c r="AB5606" i="14"/>
  <c r="AB5617" i="14"/>
  <c r="AG1865" i="14"/>
  <c r="AD1865" i="14"/>
  <c r="AC4556" i="14"/>
  <c r="AB4556" i="14"/>
  <c r="AI4556" i="14"/>
  <c r="AG700" i="14"/>
  <c r="AD700" i="14"/>
  <c r="AI4374" i="14"/>
  <c r="AI3650" i="14"/>
  <c r="AC3650" i="14"/>
  <c r="AC4054" i="14"/>
  <c r="AB4054" i="14"/>
  <c r="AI4054" i="14"/>
  <c r="AC4863" i="14"/>
  <c r="AB4863" i="14"/>
  <c r="AI4863" i="14"/>
  <c r="AG4758" i="14"/>
  <c r="AD4758" i="14"/>
  <c r="AC5015" i="14"/>
  <c r="AB5015" i="14"/>
  <c r="AI5015" i="14"/>
  <c r="AG1272" i="14"/>
  <c r="AB1272" i="14"/>
  <c r="AC1272" i="14"/>
  <c r="AD1272" i="14"/>
  <c r="AD5419" i="14"/>
  <c r="AG5419" i="14"/>
  <c r="AI4899" i="14"/>
  <c r="AB4899" i="14"/>
  <c r="AC4899" i="14"/>
  <c r="AI1162" i="14"/>
  <c r="AC1162" i="14"/>
  <c r="AC1938" i="14"/>
  <c r="AI1938" i="14"/>
  <c r="AI2743" i="14"/>
  <c r="AB2743" i="14"/>
  <c r="AC2743" i="14"/>
  <c r="AI1492" i="14"/>
  <c r="AB1948" i="14"/>
  <c r="AB1949" i="14"/>
  <c r="AB1938" i="14"/>
  <c r="AB1937" i="14"/>
  <c r="AC5049" i="14"/>
  <c r="AB5049" i="14"/>
  <c r="AI5049" i="14"/>
  <c r="AG1194" i="14"/>
  <c r="AB1194" i="14"/>
  <c r="AC1194" i="14"/>
  <c r="AD1194" i="14"/>
  <c r="AI5290" i="14"/>
  <c r="AB5290" i="14"/>
  <c r="AC5290" i="14"/>
  <c r="AG5224" i="14"/>
  <c r="AD5224" i="14"/>
  <c r="AG5342" i="14"/>
  <c r="AB5342" i="14"/>
  <c r="AC5342" i="14"/>
  <c r="AD5342" i="14"/>
  <c r="AG675" i="14"/>
  <c r="AD675" i="14"/>
  <c r="AG2465" i="14"/>
  <c r="AD2465" i="14"/>
  <c r="AG4322" i="14"/>
  <c r="AB4322" i="14"/>
  <c r="AC4322" i="14"/>
  <c r="AD4322" i="14"/>
  <c r="AG3774" i="14"/>
  <c r="AB3774" i="14"/>
  <c r="AC3774" i="14"/>
  <c r="AD3774" i="14"/>
  <c r="AD2635" i="14"/>
  <c r="AG2635" i="14"/>
  <c r="AD4736" i="14"/>
  <c r="AG4736" i="14"/>
  <c r="AD2895" i="14"/>
  <c r="AG2895" i="14"/>
  <c r="AG2399" i="14"/>
  <c r="AD2399" i="14"/>
  <c r="AI3712" i="14"/>
  <c r="AC5167" i="14"/>
  <c r="AI5167" i="14"/>
  <c r="AD1266" i="14"/>
  <c r="AG1266" i="14"/>
  <c r="AD1829" i="14"/>
  <c r="AG1829" i="14"/>
  <c r="AD2852" i="14"/>
  <c r="AG2852" i="14"/>
  <c r="AI2655" i="14"/>
  <c r="AD5718" i="14"/>
  <c r="AG5718" i="14"/>
  <c r="AI2575" i="14"/>
  <c r="AB2575" i="14"/>
  <c r="AC2575" i="14"/>
  <c r="AD3984" i="14"/>
  <c r="AG3984" i="14"/>
  <c r="AD3611" i="14"/>
  <c r="AG3611" i="14"/>
  <c r="AG5004" i="14"/>
  <c r="AD5004" i="14"/>
  <c r="AD3890" i="14"/>
  <c r="AG3890" i="14"/>
  <c r="AI1336" i="14"/>
  <c r="AI4676" i="14"/>
  <c r="AB4676" i="14"/>
  <c r="AC4676" i="14"/>
  <c r="AC1802" i="14"/>
  <c r="AB1802" i="14"/>
  <c r="AI1802" i="14"/>
  <c r="AB1355" i="14"/>
  <c r="AC3736" i="14"/>
  <c r="AB3736" i="14"/>
  <c r="AI3736" i="14"/>
  <c r="AD4305" i="14"/>
  <c r="AG4305" i="14"/>
  <c r="AI705" i="14"/>
  <c r="AD4962" i="14"/>
  <c r="AG4962" i="14"/>
  <c r="AI2826" i="14"/>
  <c r="AI1759" i="14"/>
  <c r="AC4904" i="14"/>
  <c r="AB4904" i="14"/>
  <c r="AI4904" i="14"/>
  <c r="AB3861" i="14"/>
  <c r="AD4900" i="14"/>
  <c r="AG4900" i="14"/>
  <c r="AG2261" i="14"/>
  <c r="AD2261" i="14"/>
  <c r="AI2431" i="14"/>
  <c r="AB2431" i="14"/>
  <c r="AC2431" i="14"/>
  <c r="AD910" i="14"/>
  <c r="AG910" i="14"/>
  <c r="AD3054" i="14"/>
  <c r="AG3054" i="14"/>
  <c r="AG4656" i="14"/>
  <c r="AD4656" i="14"/>
  <c r="AB2127" i="14"/>
  <c r="AB2130" i="14"/>
  <c r="AB2135" i="14"/>
  <c r="AG3188" i="14"/>
  <c r="AB3188" i="14"/>
  <c r="AC3188" i="14"/>
  <c r="AD3188" i="14"/>
  <c r="AG4450" i="14"/>
  <c r="AD4450" i="14"/>
  <c r="AI1971" i="14"/>
  <c r="AG35" i="14"/>
  <c r="AD35" i="14"/>
  <c r="AC2902" i="14"/>
  <c r="AI2902" i="14"/>
  <c r="AI1302" i="14"/>
  <c r="AD4463" i="14"/>
  <c r="AG4463" i="14"/>
  <c r="AB4913" i="14"/>
  <c r="AB4917" i="14"/>
  <c r="AG2075" i="14"/>
  <c r="AB2075" i="14"/>
  <c r="AC2075" i="14"/>
  <c r="AD2075" i="14"/>
  <c r="AC4220" i="14"/>
  <c r="AB4220" i="14"/>
  <c r="AI4220" i="14"/>
  <c r="AI5304" i="14"/>
  <c r="AC79" i="14"/>
  <c r="AG1386" i="14"/>
  <c r="AD1386" i="14"/>
  <c r="AI2541" i="14"/>
  <c r="AC1651" i="14"/>
  <c r="AI1651" i="14"/>
  <c r="AG2775" i="14"/>
  <c r="AD2775" i="14"/>
  <c r="AD1671" i="14"/>
  <c r="AG1671" i="14"/>
  <c r="AC3913" i="14"/>
  <c r="AB3913" i="14"/>
  <c r="AI3913" i="14"/>
  <c r="AD201" i="14"/>
  <c r="AG201" i="14"/>
  <c r="AG3551" i="14"/>
  <c r="AD3551" i="14"/>
  <c r="AG2246" i="14"/>
  <c r="AD2246" i="14"/>
  <c r="AD1330" i="14"/>
  <c r="AG1330" i="14"/>
  <c r="AG4740" i="14"/>
  <c r="AD4740" i="14"/>
  <c r="AD3003" i="14"/>
  <c r="AG3003" i="14"/>
  <c r="AC1451" i="14"/>
  <c r="AB1451" i="14"/>
  <c r="AI1451" i="14"/>
  <c r="AI1804" i="14"/>
  <c r="AB1804" i="14"/>
  <c r="AC1804" i="14"/>
  <c r="AC3677" i="14"/>
  <c r="AB3677" i="14"/>
  <c r="AI3677" i="14"/>
  <c r="AG1719" i="14"/>
  <c r="AD1719" i="14"/>
  <c r="AG555" i="14"/>
  <c r="AD555" i="14"/>
  <c r="AI4125" i="14"/>
  <c r="AB4125" i="14"/>
  <c r="AC4125" i="14"/>
  <c r="AC4455" i="14"/>
  <c r="AB4455" i="14"/>
  <c r="AI4455" i="14"/>
  <c r="AB3157" i="14"/>
  <c r="AB3158" i="14"/>
  <c r="AC3725" i="14"/>
  <c r="AB3725" i="14"/>
  <c r="AI3725" i="14"/>
  <c r="AI978" i="14"/>
  <c r="AB978" i="14"/>
  <c r="AC978" i="14"/>
  <c r="AC557" i="14"/>
  <c r="AB557" i="14"/>
  <c r="AI557" i="14"/>
  <c r="AI2868" i="14"/>
  <c r="AB2868" i="14"/>
  <c r="AC2868" i="14"/>
  <c r="AI5225" i="14"/>
  <c r="AG2712" i="14"/>
  <c r="AD2712" i="14"/>
  <c r="AC2835" i="14"/>
  <c r="AB2835" i="14"/>
  <c r="AI2835" i="14"/>
  <c r="AB3420" i="14"/>
  <c r="AI3250" i="14"/>
  <c r="AD2594" i="14"/>
  <c r="AG2594" i="14"/>
  <c r="AC5100" i="14"/>
  <c r="AB5100" i="14"/>
  <c r="AI5100" i="14"/>
  <c r="AG3908" i="14"/>
  <c r="AD3908" i="14"/>
  <c r="AD2962" i="14"/>
  <c r="AB2962" i="14"/>
  <c r="AC2962" i="14"/>
  <c r="AG2962" i="14"/>
  <c r="AI2147" i="14"/>
  <c r="AB3646" i="14"/>
  <c r="AB3651" i="14"/>
  <c r="AB3659" i="14"/>
  <c r="AB3650" i="14"/>
  <c r="AG5059" i="14"/>
  <c r="AD5059" i="14"/>
  <c r="AG3010" i="14"/>
  <c r="AC3010" i="14"/>
  <c r="AD3010" i="14"/>
  <c r="AC3397" i="14"/>
  <c r="AB3397" i="14"/>
  <c r="AI3397" i="14"/>
  <c r="AC1999" i="14"/>
  <c r="AB1999" i="14"/>
  <c r="AI1999" i="14"/>
  <c r="AI4594" i="14"/>
  <c r="AB4594" i="14"/>
  <c r="AC4594" i="14"/>
  <c r="AG2251" i="14"/>
  <c r="AD2251" i="14"/>
  <c r="AG1828" i="14"/>
  <c r="AD1828" i="14"/>
  <c r="AD3604" i="14"/>
  <c r="AB3604" i="14"/>
  <c r="AC3604" i="14"/>
  <c r="AG3604" i="14"/>
  <c r="AG719" i="14"/>
  <c r="AB719" i="14"/>
  <c r="AC719" i="14"/>
  <c r="AD719" i="14"/>
  <c r="AD1492" i="14"/>
  <c r="AB1492" i="14"/>
  <c r="AC1492" i="14"/>
  <c r="AG1492" i="14"/>
  <c r="AD3636" i="14"/>
  <c r="AG3636" i="14"/>
  <c r="AI2569" i="14"/>
  <c r="AB2569" i="14"/>
  <c r="AC2569" i="14"/>
  <c r="AC4860" i="14"/>
  <c r="AB4860" i="14"/>
  <c r="AI4860" i="14"/>
  <c r="AG3949" i="14"/>
  <c r="AB3949" i="14"/>
  <c r="AC3949" i="14"/>
  <c r="AD3949" i="14"/>
  <c r="AI852" i="14"/>
  <c r="AB852" i="14"/>
  <c r="AC852" i="14"/>
  <c r="AI4235" i="14"/>
  <c r="AB3081" i="14"/>
  <c r="AB3086" i="14"/>
  <c r="AB3073" i="14"/>
  <c r="AB3078" i="14"/>
  <c r="AG5778" i="14"/>
  <c r="AD5778" i="14"/>
  <c r="AI5006" i="14"/>
  <c r="AC5006" i="14"/>
  <c r="AD4309" i="14"/>
  <c r="AG4309" i="14"/>
  <c r="AC3684" i="14"/>
  <c r="AI3684" i="14"/>
  <c r="AG1025" i="14"/>
  <c r="AD1025" i="14"/>
  <c r="AB2806" i="14"/>
  <c r="AB2803" i="14"/>
  <c r="AB2799" i="14"/>
  <c r="AG3969" i="14"/>
  <c r="AD3969" i="14"/>
  <c r="AC48" i="14"/>
  <c r="AD4861" i="14"/>
  <c r="AG4861" i="14"/>
  <c r="AI2252" i="14"/>
  <c r="AG3990" i="14"/>
  <c r="AD3990" i="14"/>
  <c r="AG1485" i="14"/>
  <c r="AD1485" i="14"/>
  <c r="AD1784" i="14"/>
  <c r="AB1784" i="14"/>
  <c r="AC1784" i="14"/>
  <c r="AG1784" i="14"/>
  <c r="AI1255" i="14"/>
  <c r="AB1255" i="14"/>
  <c r="AC1255" i="14"/>
  <c r="AD4188" i="14"/>
  <c r="AG4188" i="14"/>
  <c r="AI5014" i="14"/>
  <c r="AB5014" i="14"/>
  <c r="AC5014" i="14"/>
  <c r="AD3207" i="14"/>
  <c r="AG3207" i="14"/>
  <c r="AD1363" i="14"/>
  <c r="AG1363" i="14"/>
  <c r="AI2661" i="14"/>
  <c r="AB2661" i="14"/>
  <c r="AC2661" i="14"/>
  <c r="AG5411" i="14"/>
  <c r="AB5411" i="14"/>
  <c r="AC5411" i="14"/>
  <c r="AD5411" i="14"/>
  <c r="AG2965" i="14"/>
  <c r="AB2965" i="14"/>
  <c r="AC2965" i="14"/>
  <c r="AD2965" i="14"/>
  <c r="AG5733" i="14"/>
  <c r="AB5733" i="14"/>
  <c r="AC5733" i="14"/>
  <c r="AD5733" i="14"/>
  <c r="AC185" i="14"/>
  <c r="AI5545" i="14"/>
  <c r="AB5545" i="14"/>
  <c r="AC5545" i="14"/>
  <c r="AI3267" i="14"/>
  <c r="AC5214" i="14"/>
  <c r="AB5214" i="14"/>
  <c r="AI5214" i="14"/>
  <c r="AI5723" i="14"/>
  <c r="AB5723" i="14"/>
  <c r="AC5723" i="14"/>
  <c r="AI4855" i="14"/>
  <c r="AB4855" i="14"/>
  <c r="AC4855" i="14"/>
  <c r="AC4628" i="14"/>
  <c r="AB4628" i="14"/>
  <c r="AI4628" i="14"/>
  <c r="AC3843" i="14"/>
  <c r="AB3843" i="14"/>
  <c r="AI3843" i="14"/>
  <c r="AB706" i="14"/>
  <c r="AB692" i="14"/>
  <c r="AB701" i="14"/>
  <c r="AG1615" i="14"/>
  <c r="AB1615" i="14"/>
  <c r="AC1615" i="14"/>
  <c r="AD1615" i="14"/>
  <c r="AD3647" i="14"/>
  <c r="AB3647" i="14"/>
  <c r="AC3647" i="14"/>
  <c r="AG3647" i="14"/>
  <c r="AI3137" i="14"/>
  <c r="AB3137" i="14"/>
  <c r="AC3137" i="14"/>
  <c r="AG2574" i="14"/>
  <c r="AD2574" i="14"/>
  <c r="AG2731" i="14"/>
  <c r="AB2731" i="14"/>
  <c r="AC2731" i="14"/>
  <c r="AD2731" i="14"/>
  <c r="AI4989" i="14"/>
  <c r="AB4989" i="14"/>
  <c r="AC4989" i="14"/>
  <c r="AI1433" i="14"/>
  <c r="AB1433" i="14"/>
  <c r="AC1433" i="14"/>
  <c r="AI1382" i="14"/>
  <c r="AG2254" i="14"/>
  <c r="AC2254" i="14"/>
  <c r="AD2254" i="14"/>
  <c r="AI3140" i="14"/>
  <c r="AB3140" i="14"/>
  <c r="AC3140" i="14"/>
  <c r="AI1796" i="14"/>
  <c r="AB1796" i="14"/>
  <c r="AC1796" i="14"/>
  <c r="AI3613" i="14"/>
  <c r="AB4215" i="14"/>
  <c r="AB4210" i="14"/>
  <c r="AB4213" i="14"/>
  <c r="AC1436" i="14"/>
  <c r="AB1436" i="14"/>
  <c r="AI1436" i="14"/>
  <c r="AB3062" i="14"/>
  <c r="AB3067" i="14"/>
  <c r="AC4666" i="14"/>
  <c r="AB4666" i="14"/>
  <c r="AI4666" i="14"/>
  <c r="AI5061" i="14"/>
  <c r="AB5061" i="14"/>
  <c r="AC5061" i="14"/>
  <c r="AD2728" i="14"/>
  <c r="AG2728" i="14"/>
  <c r="AI4528" i="14"/>
  <c r="AB4528" i="14"/>
  <c r="AC4528" i="14"/>
  <c r="AD4954" i="14"/>
  <c r="AG4954" i="14"/>
  <c r="AI4861" i="14"/>
  <c r="AB4861" i="14"/>
  <c r="AC4861" i="14"/>
  <c r="AI4721" i="14"/>
  <c r="AI2395" i="14"/>
  <c r="AI1768" i="14"/>
  <c r="AB1768" i="14"/>
  <c r="AC1768" i="14"/>
  <c r="AI1457" i="14"/>
  <c r="AB1457" i="14"/>
  <c r="AC1457" i="14"/>
  <c r="AD3617" i="14"/>
  <c r="AG3617" i="14"/>
  <c r="AC1307" i="14"/>
  <c r="AB1307" i="14"/>
  <c r="AI1307" i="14"/>
  <c r="AB3314" i="14"/>
  <c r="AB3316" i="14"/>
  <c r="AI3102" i="14"/>
  <c r="AB3102" i="14"/>
  <c r="AC3102" i="14"/>
  <c r="AC5462" i="14"/>
  <c r="AB5462" i="14"/>
  <c r="AI5462" i="14"/>
  <c r="AI4589" i="14"/>
  <c r="AB4589" i="14"/>
  <c r="AC4589" i="14"/>
  <c r="AG2395" i="14"/>
  <c r="AB2395" i="14"/>
  <c r="AC2395" i="14"/>
  <c r="AD2395" i="14"/>
  <c r="AD935" i="14"/>
  <c r="AB935" i="14"/>
  <c r="AC935" i="14"/>
  <c r="AG935" i="14"/>
  <c r="AG3572" i="14"/>
  <c r="AD3572" i="14"/>
  <c r="AD4365" i="14"/>
  <c r="AB4365" i="14"/>
  <c r="AC4365" i="14"/>
  <c r="AG4365" i="14"/>
  <c r="AC2164" i="14"/>
  <c r="AB2164" i="14"/>
  <c r="AI2164" i="14"/>
  <c r="AI4454" i="14"/>
  <c r="AB4454" i="14"/>
  <c r="AC4454" i="14"/>
  <c r="AC4492" i="14"/>
  <c r="AB4492" i="14"/>
  <c r="AI4492" i="14"/>
  <c r="AI5464" i="14"/>
  <c r="AB5464" i="14"/>
  <c r="AC5464" i="14"/>
  <c r="AC3312" i="14"/>
  <c r="AB3312" i="14"/>
  <c r="AI3312" i="14"/>
  <c r="AD5659" i="14"/>
  <c r="AC5659" i="14"/>
  <c r="AG5659" i="14"/>
  <c r="AB1175" i="14"/>
  <c r="AB1171" i="14"/>
  <c r="AB1173" i="14"/>
  <c r="AB1176" i="14"/>
  <c r="AB1162" i="14"/>
  <c r="AC2591" i="14"/>
  <c r="AB2591" i="14"/>
  <c r="AI2591" i="14"/>
  <c r="AI1013" i="14"/>
  <c r="AI4555" i="14"/>
  <c r="AB4555" i="14"/>
  <c r="AC4555" i="14"/>
  <c r="AI4535" i="14"/>
  <c r="AG5562" i="14"/>
  <c r="AB5562" i="14"/>
  <c r="AC5562" i="14"/>
  <c r="AD5562" i="14"/>
  <c r="AC2848" i="14"/>
  <c r="AB2848" i="14"/>
  <c r="AI2848" i="14"/>
  <c r="AI4254" i="14"/>
  <c r="AD679" i="14"/>
  <c r="AB679" i="14"/>
  <c r="AC679" i="14"/>
  <c r="AG679" i="14"/>
  <c r="AI2301" i="14"/>
  <c r="AB2301" i="14"/>
  <c r="AC2301" i="14"/>
  <c r="AI3635" i="14"/>
  <c r="AB3635" i="14"/>
  <c r="AC3635" i="14"/>
  <c r="AG1871" i="14"/>
  <c r="AD1871" i="14"/>
  <c r="AD2109" i="14"/>
  <c r="AG2109" i="14"/>
  <c r="AG4430" i="14"/>
  <c r="AD4430" i="14"/>
  <c r="AD4078" i="14"/>
  <c r="AG4078" i="14"/>
  <c r="AC3755" i="14"/>
  <c r="AB3755" i="14"/>
  <c r="AI3755" i="14"/>
  <c r="AD2707" i="14"/>
  <c r="AB2707" i="14"/>
  <c r="AC2707" i="14"/>
  <c r="AG2707" i="14"/>
  <c r="AG4174" i="14"/>
  <c r="AC4174" i="14"/>
  <c r="AD4174" i="14"/>
  <c r="AI2279" i="14"/>
  <c r="AB2279" i="14"/>
  <c r="AC2279" i="14"/>
  <c r="AG4426" i="14"/>
  <c r="AD4426" i="14"/>
  <c r="AG758" i="14"/>
  <c r="AD758" i="14"/>
  <c r="AC1863" i="14"/>
  <c r="AI1863" i="14"/>
  <c r="AC2563" i="14"/>
  <c r="AB2563" i="14"/>
  <c r="AI2563" i="14"/>
  <c r="AC116" i="14"/>
  <c r="AG5595" i="14"/>
  <c r="AB5595" i="14"/>
  <c r="AC5595" i="14"/>
  <c r="AD5595" i="14"/>
  <c r="AI4959" i="14"/>
  <c r="AB4959" i="14"/>
  <c r="AC4959" i="14"/>
  <c r="AC2488" i="14"/>
  <c r="AB2488" i="14"/>
  <c r="AI2488" i="14"/>
  <c r="AI1895" i="14"/>
  <c r="AB1895" i="14"/>
  <c r="AC1895" i="14"/>
  <c r="AG1332" i="14"/>
  <c r="AD1332" i="14"/>
  <c r="AC5399" i="14"/>
  <c r="AB5399" i="14"/>
  <c r="AI5399" i="14"/>
  <c r="AI5404" i="14"/>
  <c r="AB5404" i="14"/>
  <c r="AC5404" i="14"/>
  <c r="AI5392" i="14"/>
  <c r="AB5392" i="14"/>
  <c r="AC5392" i="14"/>
  <c r="AC1000" i="14"/>
  <c r="AB1000" i="14"/>
  <c r="AI1000" i="14"/>
  <c r="AI1353" i="14"/>
  <c r="AG4224" i="14"/>
  <c r="AB4224" i="14"/>
  <c r="AC4224" i="14"/>
  <c r="AD4224" i="14"/>
  <c r="AC2325" i="14"/>
  <c r="AB2325" i="14"/>
  <c r="AI2325" i="14"/>
  <c r="AD4018" i="14"/>
  <c r="AG4018" i="14"/>
  <c r="AG2668" i="14"/>
  <c r="AD2668" i="14"/>
  <c r="AC2002" i="14"/>
  <c r="AB2002" i="14"/>
  <c r="AI2002" i="14"/>
  <c r="AB1068" i="14"/>
  <c r="AB1064" i="14"/>
  <c r="AI926" i="14"/>
  <c r="AI3632" i="14"/>
  <c r="AD2814" i="14"/>
  <c r="AB2814" i="14"/>
  <c r="AC2814" i="14"/>
  <c r="AG2814" i="14"/>
  <c r="AI3969" i="14"/>
  <c r="AB3969" i="14"/>
  <c r="AC3969" i="14"/>
  <c r="AC745" i="14"/>
  <c r="AB745" i="14"/>
  <c r="AI745" i="14"/>
  <c r="AG3614" i="14"/>
  <c r="AB3614" i="14"/>
  <c r="AC3614" i="14"/>
  <c r="AD3614" i="14"/>
  <c r="AC5148" i="14"/>
  <c r="AB5148" i="14"/>
  <c r="AI5148" i="14"/>
  <c r="AC2664" i="14"/>
  <c r="AB2664" i="14"/>
  <c r="AI2664" i="14"/>
  <c r="AC5013" i="14"/>
  <c r="AB5013" i="14"/>
  <c r="AI5013" i="14"/>
  <c r="AG1015" i="14"/>
  <c r="AB1015" i="14"/>
  <c r="AC1015" i="14"/>
  <c r="AD1015" i="14"/>
  <c r="AD2678" i="14"/>
  <c r="AG2678" i="14"/>
  <c r="AD4652" i="14"/>
  <c r="AG4652" i="14"/>
  <c r="AI1226" i="14"/>
  <c r="AB1226" i="14"/>
  <c r="AC1226" i="14"/>
  <c r="AI2262" i="14"/>
  <c r="AI971" i="14"/>
  <c r="AB971" i="14"/>
  <c r="AC971" i="14"/>
  <c r="AD1428" i="14"/>
  <c r="AG1428" i="14"/>
  <c r="AC66" i="14"/>
  <c r="AI4877" i="14"/>
  <c r="AI4719" i="14"/>
  <c r="AD3186" i="14"/>
  <c r="AB3186" i="14"/>
  <c r="AC3186" i="14"/>
  <c r="AG3186" i="14"/>
  <c r="AD3801" i="14"/>
  <c r="AB3801" i="14"/>
  <c r="AC3801" i="14"/>
  <c r="AG3801" i="14"/>
  <c r="AG4738" i="14"/>
  <c r="AB4738" i="14"/>
  <c r="AC4738" i="14"/>
  <c r="AD4738" i="14"/>
  <c r="AD493" i="14"/>
  <c r="AG493" i="14"/>
  <c r="AI4641" i="14"/>
  <c r="AB4641" i="14"/>
  <c r="AC4641" i="14"/>
  <c r="AI4654" i="14"/>
  <c r="AB4654" i="14"/>
  <c r="AC4654" i="14"/>
  <c r="AC200" i="14"/>
  <c r="AD1100" i="14"/>
  <c r="AB1100" i="14"/>
  <c r="AC1100" i="14"/>
  <c r="AG1100" i="14"/>
  <c r="AD3490" i="14"/>
  <c r="AB3490" i="14"/>
  <c r="AC3490" i="14"/>
  <c r="AG3490" i="14"/>
  <c r="AD1544" i="14"/>
  <c r="AB1544" i="14"/>
  <c r="AC1544" i="14"/>
  <c r="AG1544" i="14"/>
  <c r="AG1687" i="14"/>
  <c r="AC1687" i="14"/>
  <c r="AD1687" i="14"/>
  <c r="AG3884" i="14"/>
  <c r="AD3884" i="14"/>
  <c r="AD515" i="14"/>
  <c r="AG515" i="14"/>
  <c r="AD1460" i="14"/>
  <c r="AG1460" i="14"/>
  <c r="AI3021" i="14"/>
  <c r="AD5200" i="14"/>
  <c r="AG5200" i="14"/>
  <c r="AD761" i="14"/>
  <c r="AG761" i="14"/>
  <c r="AD1311" i="14"/>
  <c r="AG1311" i="14"/>
  <c r="AD578" i="14"/>
  <c r="AG578" i="14"/>
  <c r="AD2768" i="14"/>
  <c r="AB2768" i="14"/>
  <c r="AC2768" i="14"/>
  <c r="AG2768" i="14"/>
  <c r="AG5616" i="14"/>
  <c r="AB5616" i="14"/>
  <c r="AC5616" i="14"/>
  <c r="AD5616" i="14"/>
  <c r="AD2203" i="14"/>
  <c r="AB2203" i="14"/>
  <c r="AC2203" i="14"/>
  <c r="AG2203" i="14"/>
  <c r="AG3372" i="14"/>
  <c r="AB3372" i="14"/>
  <c r="AC3372" i="14"/>
  <c r="AD3372" i="14"/>
  <c r="AI1751" i="14"/>
  <c r="AI4508" i="14"/>
  <c r="AI1977" i="14"/>
  <c r="AI740" i="14"/>
  <c r="AI2967" i="14"/>
  <c r="AB2967" i="14"/>
  <c r="AC2967" i="14"/>
  <c r="AC1163" i="14"/>
  <c r="AB1163" i="14"/>
  <c r="AI1163" i="14"/>
  <c r="AD5698" i="14"/>
  <c r="AG5698" i="14"/>
  <c r="AI1883" i="14"/>
  <c r="AB1883" i="14"/>
  <c r="AC1883" i="14"/>
  <c r="AC1368" i="14"/>
  <c r="AB1368" i="14"/>
  <c r="AI1368" i="14"/>
  <c r="AD483" i="14"/>
  <c r="AG483" i="14"/>
  <c r="AC1335" i="14"/>
  <c r="AB1335" i="14"/>
  <c r="AI1335" i="14"/>
  <c r="AB4174" i="14"/>
  <c r="AB4171" i="14"/>
  <c r="AB4165" i="14"/>
  <c r="AG3738" i="14"/>
  <c r="AD3738" i="14"/>
  <c r="AC3737" i="14"/>
  <c r="AB3737" i="14"/>
  <c r="AI3737" i="14"/>
  <c r="AC2275" i="14"/>
  <c r="AB2275" i="14"/>
  <c r="AI2275" i="14"/>
  <c r="AG708" i="14"/>
  <c r="AD708" i="14"/>
  <c r="AG3869" i="14"/>
  <c r="AD3869" i="14"/>
  <c r="AG5508" i="14"/>
  <c r="AD5508" i="14"/>
  <c r="AD4865" i="14"/>
  <c r="AG4865" i="14"/>
  <c r="AC5775" i="14"/>
  <c r="AB5775" i="14"/>
  <c r="AI5775" i="14"/>
  <c r="AG2826" i="14"/>
  <c r="AB2826" i="14"/>
  <c r="AC2826" i="14"/>
  <c r="AD2826" i="14"/>
  <c r="AG3987" i="14"/>
  <c r="AD3987" i="14"/>
  <c r="AD1426" i="14"/>
  <c r="AG1426" i="14"/>
  <c r="AI4769" i="14"/>
  <c r="AB4769" i="14"/>
  <c r="AC4769" i="14"/>
  <c r="AC4737" i="14"/>
  <c r="AB4737" i="14"/>
  <c r="AI4737" i="14"/>
  <c r="AD1633" i="14"/>
  <c r="AG1633" i="14"/>
  <c r="AI4955" i="14"/>
  <c r="AB4955" i="14"/>
  <c r="AC4955" i="14"/>
  <c r="AD5265" i="14"/>
  <c r="AG5265" i="14"/>
  <c r="AB5309" i="14"/>
  <c r="AG2120" i="14"/>
  <c r="AD2120" i="14"/>
  <c r="AC4801" i="14"/>
  <c r="AB4801" i="14"/>
  <c r="AI4801" i="14"/>
  <c r="AD2566" i="14"/>
  <c r="AG2566" i="14"/>
  <c r="AI1048" i="14"/>
  <c r="AC2983" i="14"/>
  <c r="AB2983" i="14"/>
  <c r="AI2983" i="14"/>
  <c r="AC997" i="14"/>
  <c r="AB997" i="14"/>
  <c r="AI997" i="14"/>
  <c r="AI5146" i="14"/>
  <c r="AB5146" i="14"/>
  <c r="AC5146" i="14"/>
  <c r="AI4657" i="14"/>
  <c r="AB4657" i="14"/>
  <c r="AC4657" i="14"/>
  <c r="AI2593" i="14"/>
  <c r="AB2593" i="14"/>
  <c r="AC2593" i="14"/>
  <c r="AB5068" i="14"/>
  <c r="AB5070" i="14"/>
  <c r="AB5072" i="14"/>
  <c r="AC2772" i="14"/>
  <c r="AB2772" i="14"/>
  <c r="AI2772" i="14"/>
  <c r="AG1482" i="14"/>
  <c r="AB1482" i="14"/>
  <c r="AC1482" i="14"/>
  <c r="AD1482" i="14"/>
  <c r="AC3277" i="14"/>
  <c r="AB3277" i="14"/>
  <c r="AI3277" i="14"/>
  <c r="AG2893" i="14"/>
  <c r="AC2893" i="14"/>
  <c r="AD2893" i="14"/>
  <c r="AI1485" i="14"/>
  <c r="AB1485" i="14"/>
  <c r="AC1485" i="14"/>
  <c r="AC1738" i="14"/>
  <c r="AB1738" i="14"/>
  <c r="AI1738" i="14"/>
  <c r="AC3911" i="14"/>
  <c r="AB3911" i="14"/>
  <c r="AI3911" i="14"/>
  <c r="AB3169" i="14"/>
  <c r="AB1644" i="14"/>
  <c r="AB1651" i="14"/>
  <c r="AB5509" i="14"/>
  <c r="AB5494" i="14"/>
  <c r="AI1765" i="14"/>
  <c r="AG3878" i="14"/>
  <c r="AB3878" i="14"/>
  <c r="AC3878" i="14"/>
  <c r="AD3878" i="14"/>
  <c r="AG449" i="14"/>
  <c r="AD449" i="14"/>
  <c r="AC461" i="14"/>
  <c r="AI461" i="14"/>
  <c r="AI4800" i="14"/>
  <c r="AB4800" i="14"/>
  <c r="AC4800" i="14"/>
  <c r="AI2152" i="14"/>
  <c r="AI1839" i="14"/>
  <c r="AB1839" i="14"/>
  <c r="AC1839" i="14"/>
  <c r="AC5469" i="14"/>
  <c r="AB5469" i="14"/>
  <c r="AI5469" i="14"/>
  <c r="AI1827" i="14"/>
  <c r="AD182" i="14"/>
  <c r="AG182" i="14"/>
  <c r="AD4301" i="14"/>
  <c r="AC4301" i="14"/>
  <c r="AG4301" i="14"/>
  <c r="AI1997" i="14"/>
  <c r="AB1997" i="14"/>
  <c r="AC1997" i="14"/>
  <c r="AI5413" i="14"/>
  <c r="AB5413" i="14"/>
  <c r="AC5413" i="14"/>
  <c r="AC5450" i="14"/>
  <c r="AB5450" i="14"/>
  <c r="AI5450" i="14"/>
  <c r="AD1653" i="14"/>
  <c r="AG1653" i="14"/>
  <c r="AG3896" i="14"/>
  <c r="AD3896" i="14"/>
  <c r="AC2109" i="14"/>
  <c r="AI2109" i="14"/>
  <c r="AD1980" i="14"/>
  <c r="AG1980" i="14"/>
  <c r="AG4542" i="14"/>
  <c r="AC4542" i="14"/>
  <c r="AD4542" i="14"/>
  <c r="AB452" i="14"/>
  <c r="AB461" i="14"/>
  <c r="AC5174" i="14"/>
  <c r="AI5174" i="14"/>
  <c r="AI4682" i="14"/>
  <c r="AG5303" i="14"/>
  <c r="AD5303" i="14"/>
  <c r="AG5754" i="14"/>
  <c r="AD5754" i="14"/>
  <c r="AI4510" i="14"/>
  <c r="AD4545" i="14"/>
  <c r="AG4545" i="14"/>
  <c r="AC2058" i="14"/>
  <c r="AB2058" i="14"/>
  <c r="AI2058" i="14"/>
  <c r="AI2812" i="14"/>
  <c r="AC704" i="14"/>
  <c r="AB704" i="14"/>
  <c r="AI704" i="14"/>
  <c r="AG1923" i="14"/>
  <c r="AD1923" i="14"/>
  <c r="AD928" i="14"/>
  <c r="AG928" i="14"/>
  <c r="AD4028" i="14"/>
  <c r="AG4028" i="14"/>
  <c r="AD4611" i="14"/>
  <c r="AG4611" i="14"/>
  <c r="AD1609" i="14"/>
  <c r="AG1609" i="14"/>
  <c r="AB1929" i="14"/>
  <c r="AB1922" i="14"/>
  <c r="AD618" i="14"/>
  <c r="AG618" i="14"/>
  <c r="AC1983" i="14"/>
  <c r="AB1983" i="14"/>
  <c r="AI1983" i="14"/>
  <c r="AI5205" i="14"/>
  <c r="AB5205" i="14"/>
  <c r="AC5205" i="14"/>
  <c r="AI3836" i="14"/>
  <c r="AB3836" i="14"/>
  <c r="AC3836" i="14"/>
  <c r="AG3119" i="14"/>
  <c r="AD3119" i="14"/>
  <c r="AG393" i="14"/>
  <c r="AD393" i="14"/>
  <c r="AD1775" i="14"/>
  <c r="AG1775" i="14"/>
  <c r="AC659" i="14"/>
  <c r="AB659" i="14"/>
  <c r="AI659" i="14"/>
  <c r="AD2341" i="14"/>
  <c r="AG2341" i="14"/>
  <c r="AI5202" i="14"/>
  <c r="AB5202" i="14"/>
  <c r="AC5202" i="14"/>
  <c r="AI1984" i="14"/>
  <c r="AB1984" i="14"/>
  <c r="AC1984" i="14"/>
  <c r="AI2482" i="14"/>
  <c r="AC1122" i="14"/>
  <c r="AB1122" i="14"/>
  <c r="AI1122" i="14"/>
  <c r="AC3052" i="14"/>
  <c r="AB3052" i="14"/>
  <c r="AI3052" i="14"/>
  <c r="AI851" i="14"/>
  <c r="AB851" i="14"/>
  <c r="AC851" i="14"/>
  <c r="AC351" i="14"/>
  <c r="AC3459" i="14"/>
  <c r="AB3459" i="14"/>
  <c r="AI3459" i="14"/>
  <c r="AC2015" i="14"/>
  <c r="AB2015" i="14"/>
  <c r="AI2015" i="14"/>
  <c r="AD4338" i="14"/>
  <c r="AG4338" i="14"/>
  <c r="AG1531" i="14"/>
  <c r="AD1531" i="14"/>
  <c r="AI2306" i="14"/>
  <c r="AD3163" i="14"/>
  <c r="AG3163" i="14"/>
  <c r="AC957" i="14"/>
  <c r="AB957" i="14"/>
  <c r="AI957" i="14"/>
  <c r="AG3048" i="14"/>
  <c r="AD3048" i="14"/>
  <c r="AC749" i="14"/>
  <c r="AB749" i="14"/>
  <c r="AI749" i="14"/>
  <c r="AC4553" i="14"/>
  <c r="AB4553" i="14"/>
  <c r="AI4553" i="14"/>
  <c r="AC4710" i="14"/>
  <c r="AB4710" i="14"/>
  <c r="AI4710" i="14"/>
  <c r="AC4363" i="14"/>
  <c r="AB4363" i="14"/>
  <c r="AI4363" i="14"/>
  <c r="AI1800" i="14"/>
  <c r="AB1800" i="14"/>
  <c r="AC1800" i="14"/>
  <c r="AI2444" i="14"/>
  <c r="AC1842" i="14"/>
  <c r="AB1842" i="14"/>
  <c r="AI1842" i="14"/>
  <c r="AI419" i="14"/>
  <c r="AB419" i="14"/>
  <c r="AC419" i="14"/>
  <c r="AI1217" i="14"/>
  <c r="AB1217" i="14"/>
  <c r="AC1217" i="14"/>
  <c r="AG3391" i="14"/>
  <c r="AD3391" i="14"/>
  <c r="AI5270" i="14"/>
  <c r="AG2268" i="14"/>
  <c r="AD2268" i="14"/>
  <c r="AC4064" i="14"/>
  <c r="AB4064" i="14"/>
  <c r="AI4064" i="14"/>
  <c r="AG3317" i="14"/>
  <c r="AB3317" i="14"/>
  <c r="AC3317" i="14"/>
  <c r="AD3317" i="14"/>
  <c r="AI2850" i="14"/>
  <c r="AG3872" i="14"/>
  <c r="AD3872" i="14"/>
  <c r="AC4038" i="14"/>
  <c r="AB4038" i="14"/>
  <c r="AI4038" i="14"/>
  <c r="AI1383" i="14"/>
  <c r="AB1383" i="14"/>
  <c r="AC1383" i="14"/>
  <c r="AI5409" i="14"/>
  <c r="AC672" i="14"/>
  <c r="AB672" i="14"/>
  <c r="AI672" i="14"/>
  <c r="AI552" i="14"/>
  <c r="AI1850" i="14"/>
  <c r="AB1850" i="14"/>
  <c r="AC1850" i="14"/>
  <c r="AC5611" i="14"/>
  <c r="AB5611" i="14"/>
  <c r="AI5611" i="14"/>
  <c r="AC5615" i="14"/>
  <c r="AB5615" i="14"/>
  <c r="AI5615" i="14"/>
  <c r="AC758" i="14"/>
  <c r="AB758" i="14"/>
  <c r="AI758" i="14"/>
  <c r="AI2311" i="14"/>
  <c r="AC1608" i="14"/>
  <c r="AB1608" i="14"/>
  <c r="AI1608" i="14"/>
  <c r="AI670" i="14"/>
  <c r="AC1110" i="14"/>
  <c r="AB1110" i="14"/>
  <c r="AI1110" i="14"/>
  <c r="AC690" i="14"/>
  <c r="AB690" i="14"/>
  <c r="AI690" i="14"/>
  <c r="AC1614" i="14"/>
  <c r="AB1614" i="14"/>
  <c r="AI1614" i="14"/>
  <c r="AI1621" i="14"/>
  <c r="AG4590" i="14"/>
  <c r="AD4590" i="14"/>
  <c r="AI2008" i="14"/>
  <c r="AB2008" i="14"/>
  <c r="AC2008" i="14"/>
  <c r="AG4062" i="14"/>
  <c r="AD4062" i="14"/>
  <c r="AI2067" i="14"/>
  <c r="AB2067" i="14"/>
  <c r="AC2067" i="14"/>
  <c r="AG2717" i="14"/>
  <c r="AD2717" i="14"/>
  <c r="AG1388" i="14"/>
  <c r="AD1388" i="14"/>
  <c r="AG2527" i="14"/>
  <c r="AD2527" i="14"/>
  <c r="AI3537" i="14"/>
  <c r="AD3873" i="14"/>
  <c r="AB3873" i="14"/>
  <c r="AC3873" i="14"/>
  <c r="AG3873" i="14"/>
  <c r="AI3171" i="14"/>
  <c r="AD4510" i="14"/>
  <c r="AC4510" i="14"/>
  <c r="AG4510" i="14"/>
  <c r="AG5319" i="14"/>
  <c r="AD5319" i="14"/>
  <c r="AC1496" i="14"/>
  <c r="AB1496" i="14"/>
  <c r="AI1496" i="14"/>
  <c r="AI5007" i="14"/>
  <c r="AD2963" i="14"/>
  <c r="AG2963" i="14"/>
  <c r="AD3076" i="14"/>
  <c r="AG3076" i="14"/>
  <c r="AG5504" i="14"/>
  <c r="AD5504" i="14"/>
  <c r="AD4912" i="14"/>
  <c r="AB4912" i="14"/>
  <c r="AC4912" i="14"/>
  <c r="AG4912" i="14"/>
  <c r="AG3450" i="14"/>
  <c r="AD3450" i="14"/>
  <c r="AG2114" i="14"/>
  <c r="AD2114" i="14"/>
  <c r="AI4766" i="14"/>
  <c r="AB4766" i="14"/>
  <c r="AC4766" i="14"/>
  <c r="AG705" i="14"/>
  <c r="AB705" i="14"/>
  <c r="AC705" i="14"/>
  <c r="AD705" i="14"/>
  <c r="AC1555" i="14"/>
  <c r="AB1555" i="14"/>
  <c r="AI1555" i="14"/>
  <c r="AI3717" i="14"/>
  <c r="AB3717" i="14"/>
  <c r="AC3717" i="14"/>
  <c r="AI5181" i="14"/>
  <c r="AB5181" i="14"/>
  <c r="AC5181" i="14"/>
  <c r="AI5276" i="14"/>
  <c r="AB5276" i="14"/>
  <c r="AC5276" i="14"/>
  <c r="AD572" i="14"/>
  <c r="AG572" i="14"/>
  <c r="AI1945" i="14"/>
  <c r="AB1945" i="14"/>
  <c r="AC1945" i="14"/>
  <c r="AG3205" i="14"/>
  <c r="AB3205" i="14"/>
  <c r="AC3205" i="14"/>
  <c r="AD3205" i="14"/>
  <c r="AI5227" i="14"/>
  <c r="AB5227" i="14"/>
  <c r="AC5227" i="14"/>
  <c r="AI2549" i="14"/>
  <c r="AB2549" i="14"/>
  <c r="AC2549" i="14"/>
  <c r="AG2748" i="14"/>
  <c r="AD2748" i="14"/>
  <c r="AI2133" i="14"/>
  <c r="AB2133" i="14"/>
  <c r="AC2133" i="14"/>
  <c r="AI5345" i="14"/>
  <c r="AG1326" i="14"/>
  <c r="AD1326" i="14"/>
  <c r="AC29" i="14"/>
  <c r="AC5422" i="14"/>
  <c r="AB5422" i="14"/>
  <c r="AI5422" i="14"/>
  <c r="AI1854" i="14"/>
  <c r="AC2494" i="14"/>
  <c r="AI2494" i="14"/>
  <c r="AI2341" i="14"/>
  <c r="AB2341" i="14"/>
  <c r="AC2341" i="14"/>
  <c r="AC2180" i="14"/>
  <c r="AB2180" i="14"/>
  <c r="AI2180" i="14"/>
  <c r="AI518" i="14"/>
  <c r="AB518" i="14"/>
  <c r="AC518" i="14"/>
  <c r="AG2669" i="14"/>
  <c r="AB2669" i="14"/>
  <c r="AC2669" i="14"/>
  <c r="AD2669" i="14"/>
  <c r="AC3190" i="14"/>
  <c r="AB3190" i="14"/>
  <c r="AI3190" i="14"/>
  <c r="AG2248" i="14"/>
  <c r="AC2248" i="14"/>
  <c r="AD2248" i="14"/>
  <c r="AI4958" i="14"/>
  <c r="AB4958" i="14"/>
  <c r="AC4958" i="14"/>
  <c r="AD1736" i="14"/>
  <c r="AB1736" i="14"/>
  <c r="AC1736" i="14"/>
  <c r="AG1736" i="14"/>
  <c r="AD2485" i="14"/>
  <c r="AB2485" i="14"/>
  <c r="AC2485" i="14"/>
  <c r="AG2485" i="14"/>
  <c r="AI4627" i="14"/>
  <c r="AB4627" i="14"/>
  <c r="AC4627" i="14"/>
  <c r="AD4552" i="14"/>
  <c r="AG4552" i="14"/>
  <c r="AI3164" i="14"/>
  <c r="AB3164" i="14"/>
  <c r="AC3164" i="14"/>
  <c r="AI2831" i="14"/>
  <c r="AB2831" i="14"/>
  <c r="AC2831" i="14"/>
  <c r="AD2073" i="14"/>
  <c r="AG2073" i="14"/>
  <c r="AC5633" i="14"/>
  <c r="AB5633" i="14"/>
  <c r="AI5633" i="14"/>
  <c r="AG372" i="14"/>
  <c r="AD372" i="14"/>
  <c r="AI3726" i="14"/>
  <c r="AI854" i="14"/>
  <c r="AB854" i="14"/>
  <c r="AC854" i="14"/>
  <c r="AD3112" i="14"/>
  <c r="AG3112" i="14"/>
  <c r="AI3430" i="14"/>
  <c r="AB3430" i="14"/>
  <c r="AC3430" i="14"/>
  <c r="AC5710" i="14"/>
  <c r="AB5710" i="14"/>
  <c r="AI5710" i="14"/>
  <c r="AG5229" i="14"/>
  <c r="AB5229" i="14"/>
  <c r="AC5229" i="14"/>
  <c r="AD5229" i="14"/>
  <c r="AI2773" i="14"/>
  <c r="AB2773" i="14"/>
  <c r="AC2773" i="14"/>
  <c r="AC687" i="14"/>
  <c r="AB687" i="14"/>
  <c r="AI687" i="14"/>
  <c r="AC2809" i="14"/>
  <c r="AB2809" i="14"/>
  <c r="AI2809" i="14"/>
  <c r="AC2597" i="14"/>
  <c r="AB2597" i="14"/>
  <c r="AI2597" i="14"/>
  <c r="AI2573" i="14"/>
  <c r="AB2573" i="14"/>
  <c r="AC2573" i="14"/>
  <c r="AD489" i="14"/>
  <c r="AG489" i="14"/>
  <c r="AI2780" i="14"/>
  <c r="AB2780" i="14"/>
  <c r="AC2780" i="14"/>
  <c r="AG220" i="14"/>
  <c r="AD220" i="14"/>
  <c r="AI3300" i="14"/>
  <c r="AB3300" i="14"/>
  <c r="AC3300" i="14"/>
  <c r="AI3589" i="14"/>
  <c r="AG2185" i="14"/>
  <c r="AD2185" i="14"/>
  <c r="AC1103" i="14"/>
  <c r="AB1103" i="14"/>
  <c r="AI1103" i="14"/>
  <c r="AD3883" i="14"/>
  <c r="AG3883" i="14"/>
  <c r="AG3117" i="14"/>
  <c r="AD3117" i="14"/>
  <c r="AC4920" i="14"/>
  <c r="AB4920" i="14"/>
  <c r="AI4920" i="14"/>
  <c r="AC578" i="14"/>
  <c r="AB578" i="14"/>
  <c r="AI578" i="14"/>
  <c r="AC3406" i="14"/>
  <c r="AB3406" i="14"/>
  <c r="AI3406" i="14"/>
  <c r="AI4131" i="14"/>
  <c r="AB4131" i="14"/>
  <c r="AC4131" i="14"/>
  <c r="AD968" i="14"/>
  <c r="AG968" i="14"/>
  <c r="AC2989" i="14"/>
  <c r="AI2989" i="14"/>
  <c r="AI5370" i="14"/>
  <c r="AC1626" i="14"/>
  <c r="AI1626" i="14"/>
  <c r="AI5416" i="14"/>
  <c r="AB5416" i="14"/>
  <c r="AC5416" i="14"/>
  <c r="AC1301" i="14"/>
  <c r="AB1301" i="14"/>
  <c r="AI1301" i="14"/>
  <c r="AD767" i="14"/>
  <c r="AG767" i="14"/>
  <c r="AI4717" i="14"/>
  <c r="AB4717" i="14"/>
  <c r="AC4717" i="14"/>
  <c r="AI5454" i="14"/>
  <c r="AB5454" i="14"/>
  <c r="AC5454" i="14"/>
  <c r="AI2270" i="14"/>
  <c r="AB2270" i="14"/>
  <c r="AC2270" i="14"/>
  <c r="AI1532" i="14"/>
  <c r="AB1532" i="14"/>
  <c r="AC1532" i="14"/>
  <c r="AI4118" i="14"/>
  <c r="AD715" i="14"/>
  <c r="AG715" i="14"/>
  <c r="AI1739" i="14"/>
  <c r="AB1739" i="14"/>
  <c r="AC1739" i="14"/>
  <c r="AI4485" i="14"/>
  <c r="AC4485" i="14"/>
  <c r="AI379" i="14"/>
  <c r="AI1303" i="14"/>
  <c r="AB1303" i="14"/>
  <c r="AC1303" i="14"/>
  <c r="AG3376" i="14"/>
  <c r="AD3376" i="14"/>
  <c r="AI3123" i="14"/>
  <c r="AB3123" i="14"/>
  <c r="AC3123" i="14"/>
  <c r="AC1899" i="14"/>
  <c r="AB1899" i="14"/>
  <c r="AI1899" i="14"/>
  <c r="AI3307" i="14"/>
  <c r="AB3307" i="14"/>
  <c r="AC3307" i="14"/>
  <c r="AD4128" i="14"/>
  <c r="AG4128" i="14"/>
  <c r="AG2736" i="14"/>
  <c r="AB2736" i="14"/>
  <c r="AC2736" i="14"/>
  <c r="AD2736" i="14"/>
  <c r="AD674" i="14"/>
  <c r="AB674" i="14"/>
  <c r="AC674" i="14"/>
  <c r="AG674" i="14"/>
  <c r="AD1878" i="14"/>
  <c r="AG1878" i="14"/>
  <c r="AD2818" i="14"/>
  <c r="AG2818" i="14"/>
  <c r="AD3613" i="14"/>
  <c r="AB3613" i="14"/>
  <c r="AC3613" i="14"/>
  <c r="AG3613" i="14"/>
  <c r="AG4903" i="14"/>
  <c r="AB4903" i="14"/>
  <c r="AC4903" i="14"/>
  <c r="AD4903" i="14"/>
  <c r="AI751" i="14"/>
  <c r="AB751" i="14"/>
  <c r="AC751" i="14"/>
  <c r="AG717" i="14"/>
  <c r="AD717" i="14"/>
  <c r="AC4362" i="14"/>
  <c r="AB4362" i="14"/>
  <c r="AI4362" i="14"/>
  <c r="AI4732" i="14"/>
  <c r="AD2456" i="14"/>
  <c r="AG2456" i="14"/>
  <c r="AG926" i="14"/>
  <c r="AB926" i="14"/>
  <c r="AC926" i="14"/>
  <c r="AD926" i="14"/>
  <c r="AG3609" i="14"/>
  <c r="AD3609" i="14"/>
  <c r="AI925" i="14"/>
  <c r="AD1866" i="14"/>
  <c r="AG1866" i="14"/>
  <c r="AI1242" i="14"/>
  <c r="AI4032" i="14"/>
  <c r="AD1241" i="14"/>
  <c r="AG1241" i="14"/>
  <c r="AD1370" i="14"/>
  <c r="AG1370" i="14"/>
  <c r="AD1820" i="14"/>
  <c r="AG1820" i="14"/>
  <c r="AD1231" i="14"/>
  <c r="AG1231" i="14"/>
  <c r="AD3241" i="14"/>
  <c r="AG3241" i="14"/>
  <c r="AG1723" i="14"/>
  <c r="AD1723" i="14"/>
  <c r="AG2649" i="14"/>
  <c r="AD2649" i="14"/>
  <c r="AG486" i="14"/>
  <c r="AD486" i="14"/>
  <c r="AC3733" i="14"/>
  <c r="AB3733" i="14"/>
  <c r="AI3733" i="14"/>
  <c r="AI1520" i="14"/>
  <c r="AB1520" i="14"/>
  <c r="AC1520" i="14"/>
  <c r="AD3764" i="14"/>
  <c r="AB3764" i="14"/>
  <c r="AC3764" i="14"/>
  <c r="AG3764" i="14"/>
  <c r="AG3645" i="14"/>
  <c r="AD3645" i="14"/>
  <c r="AG3152" i="14"/>
  <c r="AD3152" i="14"/>
  <c r="AI2992" i="14"/>
  <c r="AC2992" i="14"/>
  <c r="AD5246" i="14"/>
  <c r="AB5246" i="14"/>
  <c r="AC5246" i="14"/>
  <c r="AG5246" i="14"/>
  <c r="AG3331" i="14"/>
  <c r="AD3331" i="14"/>
  <c r="AD1203" i="14"/>
  <c r="AG1203" i="14"/>
  <c r="AI1056" i="14"/>
  <c r="AD4388" i="14"/>
  <c r="AB4388" i="14"/>
  <c r="AC4388" i="14"/>
  <c r="AG4388" i="14"/>
  <c r="AG5747" i="14"/>
  <c r="AD5747" i="14"/>
  <c r="AD4341" i="14"/>
  <c r="AG4341" i="14"/>
  <c r="AI2260" i="14"/>
  <c r="AC2260" i="14"/>
  <c r="AI919" i="14"/>
  <c r="AB919" i="14"/>
  <c r="AC919" i="14"/>
  <c r="AI4079" i="14"/>
  <c r="AI3172" i="14"/>
  <c r="AB3172" i="14"/>
  <c r="AC3172" i="14"/>
  <c r="AI2502" i="14"/>
  <c r="AB2521" i="14"/>
  <c r="AI3366" i="14"/>
  <c r="AD2850" i="14"/>
  <c r="AB2850" i="14"/>
  <c r="AC2850" i="14"/>
  <c r="AG2850" i="14"/>
  <c r="AD1808" i="14"/>
  <c r="AG1808" i="14"/>
  <c r="AD5365" i="14"/>
  <c r="AC5365" i="14"/>
  <c r="AG5365" i="14"/>
  <c r="AG5727" i="14"/>
  <c r="AD5727" i="14"/>
  <c r="AI5318" i="14"/>
  <c r="AB5318" i="14"/>
  <c r="AC5318" i="14"/>
  <c r="AG3018" i="14"/>
  <c r="AD3018" i="14"/>
  <c r="AD1382" i="14"/>
  <c r="AB1382" i="14"/>
  <c r="AC1382" i="14"/>
  <c r="AG1382" i="14"/>
  <c r="AG3612" i="14"/>
  <c r="AB3612" i="14"/>
  <c r="AC3612" i="14"/>
  <c r="AD3612" i="14"/>
  <c r="AG662" i="14"/>
  <c r="AB662" i="14"/>
  <c r="AC662" i="14"/>
  <c r="AD662" i="14"/>
  <c r="AD2152" i="14"/>
  <c r="AB2152" i="14"/>
  <c r="AC2152" i="14"/>
  <c r="AG2152" i="14"/>
  <c r="AI2601" i="14"/>
  <c r="AD1232" i="14"/>
  <c r="AG1232" i="14"/>
  <c r="AI5627" i="14"/>
  <c r="AD4374" i="14"/>
  <c r="AB4374" i="14"/>
  <c r="AC4374" i="14"/>
  <c r="AG4374" i="14"/>
  <c r="AC11" i="14"/>
  <c r="AD4877" i="14"/>
  <c r="AB4877" i="14"/>
  <c r="AC4877" i="14"/>
  <c r="AG4877" i="14"/>
  <c r="AG1763" i="14"/>
  <c r="AD1763" i="14"/>
  <c r="AD5261" i="14"/>
  <c r="AG5261" i="14"/>
  <c r="AC5204" i="14"/>
  <c r="AB5204" i="14"/>
  <c r="AI5204" i="14"/>
  <c r="AC134" i="14"/>
  <c r="AG552" i="14"/>
  <c r="AB552" i="14"/>
  <c r="AC552" i="14"/>
  <c r="AD552" i="14"/>
  <c r="AB3012" i="14"/>
  <c r="AB3010" i="14"/>
  <c r="AB2904" i="14"/>
  <c r="AB2902" i="14"/>
  <c r="AI4704" i="14"/>
  <c r="AD2306" i="14"/>
  <c r="AB2306" i="14"/>
  <c r="AC2306" i="14"/>
  <c r="AG2306" i="14"/>
  <c r="AD5122" i="14"/>
  <c r="AG5122" i="14"/>
  <c r="AI970" i="14"/>
  <c r="AI3211" i="14"/>
  <c r="AI1901" i="14"/>
  <c r="AI601" i="14"/>
  <c r="AB1677" i="14"/>
  <c r="AB1687" i="14"/>
  <c r="AG1765" i="14"/>
  <c r="AB1765" i="14"/>
  <c r="AC1765" i="14"/>
  <c r="AD1765" i="14"/>
  <c r="AI2944" i="14"/>
  <c r="AI5275" i="14"/>
  <c r="AI3793" i="14"/>
  <c r="AC3358" i="14"/>
  <c r="AB3358" i="14"/>
  <c r="AI3358" i="14"/>
  <c r="AI3507" i="14"/>
  <c r="AD920" i="14"/>
  <c r="AB920" i="14"/>
  <c r="AC920" i="14"/>
  <c r="AG920" i="14"/>
  <c r="AD4662" i="14"/>
  <c r="AG4662" i="14"/>
  <c r="AG1888" i="14"/>
  <c r="AB1888" i="14"/>
  <c r="AC1888" i="14"/>
  <c r="AD1888" i="14"/>
  <c r="AG5744" i="14"/>
  <c r="AD5744" i="14"/>
  <c r="AG1991" i="14"/>
  <c r="AD1991" i="14"/>
  <c r="AD2311" i="14"/>
  <c r="AB2311" i="14"/>
  <c r="AC2311" i="14"/>
  <c r="AG2311" i="14"/>
  <c r="AD2454" i="14"/>
  <c r="AB2454" i="14"/>
  <c r="AC2454" i="14"/>
  <c r="AG2454" i="14"/>
  <c r="AG2262" i="14"/>
  <c r="AB2262" i="14"/>
  <c r="AC2262" i="14"/>
  <c r="AD2262" i="14"/>
  <c r="AI5166" i="14"/>
  <c r="AC5166" i="14"/>
  <c r="AI4761" i="14"/>
  <c r="AB4761" i="14"/>
  <c r="AC4761" i="14"/>
  <c r="AD4100" i="14"/>
  <c r="AG4100" i="14"/>
  <c r="AG2304" i="14"/>
  <c r="AB2304" i="14"/>
  <c r="AC2304" i="14"/>
  <c r="AD2304" i="14"/>
  <c r="AC25" i="14"/>
  <c r="AI1996" i="14"/>
  <c r="AB1996" i="14"/>
  <c r="AC1996" i="14"/>
  <c r="AG422" i="14"/>
  <c r="AD422" i="14"/>
  <c r="AI5313" i="14"/>
  <c r="AB5313" i="14"/>
  <c r="AC5313" i="14"/>
  <c r="AD1799" i="14"/>
  <c r="AB1799" i="14"/>
  <c r="AC1799" i="14"/>
  <c r="AG1799" i="14"/>
  <c r="AG1463" i="14"/>
  <c r="AD1463" i="14"/>
  <c r="AD822" i="14"/>
  <c r="AB822" i="14"/>
  <c r="AC822" i="14"/>
  <c r="AG822" i="14"/>
  <c r="AG2299" i="14"/>
  <c r="AD2299" i="14"/>
  <c r="AG5749" i="14"/>
  <c r="AD5749" i="14"/>
  <c r="AC1770" i="14"/>
  <c r="AB1770" i="14"/>
  <c r="AI1770" i="14"/>
  <c r="AG4134" i="14"/>
  <c r="AD4134" i="14"/>
  <c r="AI3282" i="14"/>
  <c r="AB3282" i="14"/>
  <c r="AC3282" i="14"/>
  <c r="AD1048" i="14"/>
  <c r="AC1048" i="14"/>
  <c r="AG1048" i="14"/>
  <c r="AI1744" i="14"/>
  <c r="AG1897" i="14"/>
  <c r="AB1897" i="14"/>
  <c r="AC1897" i="14"/>
  <c r="AD1897" i="14"/>
  <c r="AD2147" i="14"/>
  <c r="AB2147" i="14"/>
  <c r="AC2147" i="14"/>
  <c r="AG2147" i="14"/>
  <c r="AD3304" i="14"/>
  <c r="AG3304" i="14"/>
  <c r="AG4461" i="14"/>
  <c r="AB4461" i="14"/>
  <c r="AC4461" i="14"/>
  <c r="AD4461" i="14"/>
  <c r="AD4118" i="14"/>
  <c r="AB4118" i="14"/>
  <c r="AC4118" i="14"/>
  <c r="AG4118" i="14"/>
  <c r="AI5337" i="14"/>
  <c r="AG5018" i="14"/>
  <c r="AD5018" i="14"/>
  <c r="AD2272" i="14"/>
  <c r="AG2272" i="14"/>
  <c r="AG5225" i="14"/>
  <c r="AB5225" i="14"/>
  <c r="AC5225" i="14"/>
  <c r="AD5225" i="14"/>
  <c r="AG3021" i="14"/>
  <c r="AB3021" i="14"/>
  <c r="AC3021" i="14"/>
  <c r="AD3021" i="14"/>
  <c r="AG5141" i="14"/>
  <c r="AD5141" i="14"/>
  <c r="AD5071" i="14"/>
  <c r="AG5071" i="14"/>
  <c r="AI4021" i="14"/>
  <c r="AG230" i="14"/>
  <c r="AD230" i="14"/>
  <c r="AG1856" i="14"/>
  <c r="AD1856" i="14"/>
  <c r="AG775" i="14"/>
  <c r="AD775" i="14"/>
  <c r="AD559" i="14"/>
  <c r="AG559" i="14"/>
  <c r="AD2020" i="14"/>
  <c r="AG2020" i="14"/>
  <c r="AI5452" i="14"/>
  <c r="AC308" i="14"/>
  <c r="AI1530" i="14"/>
  <c r="AI4853" i="14"/>
  <c r="AI1050" i="14"/>
  <c r="AC1050" i="14"/>
  <c r="AI3480" i="14"/>
  <c r="AC284" i="14"/>
  <c r="AD1810" i="14"/>
  <c r="AG1810" i="14"/>
  <c r="AG5373" i="14"/>
  <c r="AD5373" i="14"/>
  <c r="AG3446" i="14"/>
  <c r="AB3446" i="14"/>
  <c r="AC3446" i="14"/>
  <c r="AD3446" i="14"/>
  <c r="AD2567" i="14"/>
  <c r="AG2567" i="14"/>
  <c r="AI4538" i="14"/>
  <c r="AC4538" i="14"/>
  <c r="AC2949" i="14"/>
  <c r="AB2949" i="14"/>
  <c r="AI2949" i="14"/>
  <c r="AD379" i="14"/>
  <c r="AB379" i="14"/>
  <c r="AC379" i="14"/>
  <c r="AG379" i="14"/>
  <c r="AI3174" i="14"/>
  <c r="AB3174" i="14"/>
  <c r="AC3174" i="14"/>
  <c r="AI2134" i="14"/>
  <c r="AD4859" i="14"/>
  <c r="AG4859" i="14"/>
  <c r="AD2445" i="14"/>
  <c r="AG2445" i="14"/>
  <c r="AI4209" i="14"/>
  <c r="AG4536" i="14"/>
  <c r="AD4536" i="14"/>
  <c r="AD1148" i="14"/>
  <c r="AG1148" i="14"/>
  <c r="AI3232" i="14"/>
  <c r="AD1700" i="14"/>
  <c r="AG1700" i="14"/>
  <c r="AC493" i="14"/>
  <c r="AI493" i="14"/>
  <c r="AD1012" i="14"/>
  <c r="AG1012" i="14"/>
  <c r="AG670" i="14"/>
  <c r="AB670" i="14"/>
  <c r="AC670" i="14"/>
  <c r="AD670" i="14"/>
  <c r="AD606" i="14"/>
  <c r="AG606" i="14"/>
  <c r="AB2260" i="14"/>
  <c r="AB2254" i="14"/>
  <c r="AB2248" i="14"/>
  <c r="AG1721" i="14"/>
  <c r="AD1721" i="14"/>
  <c r="AI3135" i="14"/>
  <c r="AD2901" i="14"/>
  <c r="AG2901" i="14"/>
  <c r="AD1339" i="14"/>
  <c r="AG1339" i="14"/>
  <c r="AD2007" i="14"/>
  <c r="AG2007" i="14"/>
  <c r="AD2968" i="14"/>
  <c r="AG2968" i="14"/>
  <c r="AD3543" i="14"/>
  <c r="AG3543" i="14"/>
  <c r="AC1928" i="14"/>
  <c r="AB1928" i="14"/>
  <c r="AI1928" i="14"/>
  <c r="AI700" i="14"/>
  <c r="AB700" i="14"/>
  <c r="AC700" i="14"/>
  <c r="AG4668" i="14"/>
  <c r="AD4668" i="14"/>
  <c r="AI5056" i="14"/>
  <c r="AI3393" i="14"/>
  <c r="AG1623" i="14"/>
  <c r="AD1623" i="14"/>
  <c r="AC4503" i="14"/>
  <c r="AI4503" i="14"/>
  <c r="AD81" i="14"/>
  <c r="AG81" i="14"/>
  <c r="AG4039" i="14"/>
  <c r="AB4039" i="14"/>
  <c r="AC4039" i="14"/>
  <c r="AD4039" i="14"/>
  <c r="AI2869" i="14"/>
  <c r="AI3734" i="14"/>
  <c r="AG430" i="14"/>
  <c r="AD430" i="14"/>
  <c r="AD4599" i="14"/>
  <c r="AG4599" i="14"/>
  <c r="AG1697" i="14"/>
  <c r="AD1697" i="14"/>
  <c r="AD4689" i="14"/>
  <c r="AG4689" i="14"/>
  <c r="AD5409" i="14"/>
  <c r="AB5409" i="14"/>
  <c r="AC5409" i="14"/>
  <c r="AG5409" i="14"/>
  <c r="AG4651" i="14"/>
  <c r="AD4651" i="14"/>
  <c r="AD4915" i="14"/>
  <c r="AG4915" i="14"/>
  <c r="AD13" i="14"/>
  <c r="AG13" i="14"/>
  <c r="AG471" i="14"/>
  <c r="AD471" i="14"/>
  <c r="AG3044" i="14"/>
  <c r="AD3044" i="14"/>
  <c r="AI4612" i="14"/>
  <c r="AD2632" i="14"/>
  <c r="AG2632" i="14"/>
  <c r="AG4484" i="14"/>
  <c r="AD4484" i="14"/>
  <c r="AD2367" i="14"/>
  <c r="AG2367" i="14"/>
  <c r="AD2497" i="14"/>
  <c r="AG2497" i="14"/>
  <c r="AI1059" i="14"/>
  <c r="AC1059" i="14"/>
  <c r="AG3171" i="14"/>
  <c r="AB3171" i="14"/>
  <c r="AC3171" i="14"/>
  <c r="AD3171" i="14"/>
  <c r="AB2893" i="14"/>
  <c r="AB2886" i="14"/>
  <c r="AI3178" i="14"/>
  <c r="AG5046" i="14"/>
  <c r="AB5046" i="14"/>
  <c r="AC5046" i="14"/>
  <c r="AD5046" i="14"/>
  <c r="AD5135" i="14"/>
  <c r="AG5135" i="14"/>
  <c r="AI1312" i="14"/>
  <c r="AD1756" i="14"/>
  <c r="AG1756" i="14"/>
  <c r="AC1349" i="14"/>
  <c r="AI1349" i="14"/>
  <c r="AD4808" i="14"/>
  <c r="AB4808" i="14"/>
  <c r="AC4808" i="14"/>
  <c r="AG4808" i="14"/>
  <c r="AI600" i="14"/>
  <c r="AI5107" i="14"/>
  <c r="AI2350" i="14"/>
  <c r="AI2763" i="14"/>
  <c r="AI2878" i="14"/>
  <c r="AI2760" i="14"/>
  <c r="AI4412" i="14"/>
  <c r="AI5339" i="14"/>
  <c r="AD5116" i="14"/>
  <c r="AB5116" i="14"/>
  <c r="AC5116" i="14"/>
  <c r="AG5116" i="14"/>
  <c r="AC5643" i="14"/>
  <c r="AI5643" i="14"/>
  <c r="AG1545" i="14"/>
  <c r="AD1545" i="14"/>
  <c r="AG2094" i="14"/>
  <c r="AD2094" i="14"/>
  <c r="AG2013" i="14"/>
  <c r="AD2013" i="14"/>
  <c r="AI2770" i="14"/>
  <c r="AD3250" i="14"/>
  <c r="AC3250" i="14"/>
  <c r="AG3250" i="14"/>
  <c r="AD4965" i="14"/>
  <c r="AG4965" i="14"/>
  <c r="AI1372" i="14"/>
  <c r="AI2596" i="14"/>
  <c r="AI3058" i="14"/>
  <c r="AG1348" i="14"/>
  <c r="AD1348" i="14"/>
  <c r="AG2720" i="14"/>
  <c r="AD2720" i="14"/>
  <c r="AG4441" i="14"/>
  <c r="AD4441" i="14"/>
  <c r="AD1577" i="14"/>
  <c r="AG1577" i="14"/>
  <c r="AG4697" i="14"/>
  <c r="AD4697" i="14"/>
  <c r="AG2752" i="14"/>
  <c r="AD2752" i="14"/>
  <c r="AG1006" i="14"/>
  <c r="AD1006" i="14"/>
  <c r="AD1621" i="14"/>
  <c r="AB1621" i="14"/>
  <c r="AC1621" i="14"/>
  <c r="AG1621" i="14"/>
  <c r="AD3726" i="14"/>
  <c r="AB3726" i="14"/>
  <c r="AC3726" i="14"/>
  <c r="AG3726" i="14"/>
  <c r="AD3752" i="14"/>
  <c r="AG3752" i="14"/>
  <c r="AI2900" i="14"/>
  <c r="AD5663" i="14"/>
  <c r="AG5663" i="14"/>
  <c r="AD5069" i="14"/>
  <c r="AG5069" i="14"/>
  <c r="AB4547" i="14"/>
  <c r="AB4538" i="14"/>
  <c r="AB4542" i="14"/>
  <c r="AI1878" i="14"/>
  <c r="AB1878" i="14"/>
  <c r="AC1878" i="14"/>
  <c r="AI4560" i="14"/>
  <c r="AB4560" i="14"/>
  <c r="AC4560" i="14"/>
  <c r="AI2574" i="14"/>
  <c r="AB2574" i="14"/>
  <c r="AC2574" i="14"/>
  <c r="AI5323" i="14"/>
  <c r="AB5323" i="14"/>
  <c r="AC5323" i="14"/>
  <c r="AC1080" i="14"/>
  <c r="AB1080" i="14"/>
  <c r="AI1080" i="14"/>
  <c r="AB1048" i="14"/>
  <c r="AB1050" i="14"/>
  <c r="AB1059" i="14"/>
  <c r="AD2249" i="14"/>
  <c r="AG2249" i="14"/>
  <c r="AI2120" i="14"/>
  <c r="AB2120" i="14"/>
  <c r="AC2120" i="14"/>
  <c r="AD4119" i="14"/>
  <c r="AG4119" i="14"/>
  <c r="AI4109" i="14"/>
  <c r="AB4109" i="14"/>
  <c r="AC4109" i="14"/>
  <c r="AB2841" i="14"/>
  <c r="AG982" i="14"/>
  <c r="AD982" i="14"/>
  <c r="AC1528" i="14"/>
  <c r="AB1528" i="14"/>
  <c r="AI1528" i="14"/>
  <c r="AI1222" i="14"/>
  <c r="AB1222" i="14"/>
  <c r="AC1222" i="14"/>
  <c r="AI5734" i="14"/>
  <c r="AB5734" i="14"/>
  <c r="AC5734" i="14"/>
  <c r="AC2639" i="14"/>
  <c r="AI2639" i="14"/>
  <c r="AI1786" i="14"/>
  <c r="AG3439" i="14"/>
  <c r="AB3439" i="14"/>
  <c r="AC3439" i="14"/>
  <c r="AD3439" i="14"/>
  <c r="AI3893" i="14"/>
  <c r="AB3893" i="14"/>
  <c r="AC3893" i="14"/>
  <c r="AI2272" i="14"/>
  <c r="AB2272" i="14"/>
  <c r="AC2272" i="14"/>
  <c r="AI2741" i="14"/>
  <c r="AI1756" i="14"/>
  <c r="AB1756" i="14"/>
  <c r="AC1756" i="14"/>
  <c r="AI1460" i="14"/>
  <c r="AB1460" i="14"/>
  <c r="AC1460" i="14"/>
  <c r="AI5140" i="14"/>
  <c r="AB5140" i="14"/>
  <c r="AC5140" i="14"/>
  <c r="AI4621" i="14"/>
  <c r="AI3006" i="14"/>
  <c r="AI2792" i="14"/>
  <c r="AI5647" i="14"/>
  <c r="AI5568" i="14"/>
  <c r="AB637" i="14"/>
  <c r="AB631" i="14"/>
  <c r="AI5198" i="14"/>
  <c r="AI2914" i="14"/>
  <c r="AC183" i="14"/>
  <c r="AI5478" i="14"/>
  <c r="AI622" i="14"/>
  <c r="AB622" i="14"/>
  <c r="AC622" i="14"/>
  <c r="AI1920" i="14"/>
  <c r="AB1920" i="14"/>
  <c r="AC1920" i="14"/>
  <c r="AI859" i="14"/>
  <c r="AI1076" i="14"/>
  <c r="AB2992" i="14"/>
  <c r="AB2990" i="14"/>
  <c r="AB2989" i="14"/>
  <c r="AC64" i="14"/>
  <c r="AI2302" i="14"/>
  <c r="AI3394" i="14"/>
  <c r="AC258" i="14"/>
  <c r="AI3371" i="14"/>
  <c r="AI5044" i="14"/>
  <c r="AI4146" i="14"/>
  <c r="AC208" i="14"/>
  <c r="AI4505" i="14"/>
  <c r="AI1153" i="14"/>
  <c r="AI4481" i="14"/>
  <c r="AC69" i="14"/>
  <c r="AI4541" i="14"/>
  <c r="AI1935" i="14"/>
  <c r="AI1793" i="14"/>
  <c r="AC300" i="14"/>
  <c r="AI1285" i="14"/>
  <c r="AB2376" i="14"/>
  <c r="AI5642" i="14"/>
  <c r="AI3732" i="14"/>
  <c r="AI2060" i="14"/>
  <c r="AI1251" i="14"/>
  <c r="AI4315" i="14"/>
  <c r="AI1767" i="14"/>
  <c r="AI4400" i="14"/>
  <c r="AI4157" i="14"/>
  <c r="AI5767" i="14"/>
  <c r="AB3684" i="14"/>
  <c r="AI2948" i="14"/>
  <c r="AI4114" i="14"/>
  <c r="AI5191" i="14"/>
  <c r="AI3894" i="14"/>
  <c r="AI3551" i="14"/>
  <c r="AB3551" i="14"/>
  <c r="AC3551" i="14"/>
  <c r="AI395" i="14"/>
  <c r="AI696" i="14"/>
  <c r="AI4170" i="14"/>
  <c r="AI4463" i="14"/>
  <c r="AB4463" i="14"/>
  <c r="AC4463" i="14"/>
  <c r="AI2384" i="14"/>
  <c r="AI1823" i="14"/>
  <c r="AI2696" i="14"/>
  <c r="AI4926" i="14"/>
  <c r="AD4151" i="14"/>
  <c r="AG4151" i="14"/>
  <c r="AG4823" i="14"/>
  <c r="AD4823" i="14"/>
  <c r="AD1643" i="14"/>
  <c r="AG1643" i="14"/>
  <c r="AG610" i="14"/>
  <c r="AD610" i="14"/>
  <c r="AI5184" i="14"/>
  <c r="AB5184" i="14"/>
  <c r="AC5184" i="14"/>
  <c r="AC3641" i="14"/>
  <c r="AB3641" i="14"/>
  <c r="AI3641" i="14"/>
  <c r="AI5018" i="14"/>
  <c r="AB5018" i="14"/>
  <c r="AC5018" i="14"/>
  <c r="AI2177" i="14"/>
  <c r="AC4313" i="14"/>
  <c r="AI4313" i="14"/>
  <c r="AI550" i="14"/>
  <c r="AB550" i="14"/>
  <c r="AC550" i="14"/>
  <c r="AI2879" i="14"/>
  <c r="AB2879" i="14"/>
  <c r="AC2879" i="14"/>
  <c r="AC5382" i="14"/>
  <c r="AB5382" i="14"/>
  <c r="AI5382" i="14"/>
  <c r="AG5178" i="14"/>
  <c r="AD5178" i="14"/>
  <c r="AD5317" i="14"/>
  <c r="AG5317" i="14"/>
  <c r="AD716" i="14"/>
  <c r="AG716" i="14"/>
  <c r="AC4736" i="14"/>
  <c r="AB4736" i="14"/>
  <c r="AI4736" i="14"/>
  <c r="AD4735" i="14"/>
  <c r="AG4735" i="14"/>
  <c r="AI1313" i="14"/>
  <c r="AD4682" i="14"/>
  <c r="AB4682" i="14"/>
  <c r="AC4682" i="14"/>
  <c r="AG4682" i="14"/>
  <c r="AC2490" i="14"/>
  <c r="AI2490" i="14"/>
  <c r="AB2639" i="14"/>
  <c r="AB2644" i="14"/>
  <c r="AG616" i="14"/>
  <c r="AD616" i="14"/>
  <c r="AI5735" i="14"/>
  <c r="AB5735" i="14"/>
  <c r="AC5735" i="14"/>
  <c r="AI2840" i="14"/>
  <c r="AI3693" i="14"/>
  <c r="AI2256" i="14"/>
  <c r="AB2256" i="14"/>
  <c r="AC2256" i="14"/>
  <c r="AI3364" i="14"/>
  <c r="AC736" i="14"/>
  <c r="AB736" i="14"/>
  <c r="AI736" i="14"/>
  <c r="AC4961" i="14"/>
  <c r="AB4961" i="14"/>
  <c r="AI4961" i="14"/>
  <c r="AC4624" i="14"/>
  <c r="AB4624" i="14"/>
  <c r="AI4624" i="14"/>
  <c r="AG3153" i="14"/>
  <c r="AD3153" i="14"/>
  <c r="AI555" i="14"/>
  <c r="AB555" i="14"/>
  <c r="AC555" i="14"/>
  <c r="AI4557" i="14"/>
  <c r="AB4557" i="14"/>
  <c r="AC4557" i="14"/>
  <c r="AB5167" i="14"/>
  <c r="AB5166" i="14"/>
  <c r="AB5174" i="14"/>
  <c r="AB5176" i="14"/>
  <c r="AC502" i="14"/>
  <c r="AB502" i="14"/>
  <c r="AI502" i="14"/>
  <c r="AD1073" i="14"/>
  <c r="AG1073" i="14"/>
  <c r="AC1645" i="14"/>
  <c r="AB1645" i="14"/>
  <c r="AI1645" i="14"/>
  <c r="AB1641" i="14"/>
  <c r="AB1634" i="14"/>
  <c r="AB1626" i="14"/>
  <c r="AB1625" i="14"/>
  <c r="AD2753" i="14"/>
  <c r="AB2753" i="14"/>
  <c r="AC2753" i="14"/>
  <c r="AG2753" i="14"/>
  <c r="AD2762" i="14"/>
  <c r="AB2762" i="14"/>
  <c r="AC2762" i="14"/>
  <c r="AG2762" i="14"/>
  <c r="AI4122" i="14"/>
  <c r="AB4122" i="14"/>
  <c r="AC4122" i="14"/>
  <c r="AI5508" i="14"/>
  <c r="AB5508" i="14"/>
  <c r="AC5508" i="14"/>
  <c r="AG3362" i="14"/>
  <c r="AD3362" i="14"/>
  <c r="AG1322" i="14"/>
  <c r="AD1322" i="14"/>
  <c r="AD5407" i="14"/>
  <c r="AB5407" i="14"/>
  <c r="AC5407" i="14"/>
  <c r="AG5407" i="14"/>
  <c r="AD1788" i="14"/>
  <c r="AG1788" i="14"/>
  <c r="AC4772" i="14"/>
  <c r="AB4772" i="14"/>
  <c r="AI4772" i="14"/>
  <c r="AG4501" i="14"/>
  <c r="AD4501" i="14"/>
  <c r="AI2677" i="14"/>
  <c r="AB2677" i="14"/>
  <c r="AC2677" i="14"/>
  <c r="AD4907" i="14"/>
  <c r="AG4907" i="14"/>
  <c r="AD447" i="14"/>
  <c r="AG447" i="14"/>
  <c r="AC3636" i="14"/>
  <c r="AB3636" i="14"/>
  <c r="AI3636" i="14"/>
  <c r="AB3244" i="14"/>
  <c r="AB3247" i="14"/>
  <c r="AB3242" i="14"/>
  <c r="AB3250" i="14"/>
  <c r="AI2958" i="14"/>
  <c r="AB2958" i="14"/>
  <c r="AC2958" i="14"/>
  <c r="AG2475" i="14"/>
  <c r="AD2475" i="14"/>
  <c r="AC2171" i="14"/>
  <c r="AB2171" i="14"/>
  <c r="AI2171" i="14"/>
  <c r="AC930" i="14"/>
  <c r="AB930" i="14"/>
  <c r="AI930" i="14"/>
  <c r="AB1870" i="14"/>
  <c r="AB1860" i="14"/>
  <c r="AB1869" i="14"/>
  <c r="AB1863" i="14"/>
  <c r="AI4447" i="14"/>
  <c r="AB4447" i="14"/>
  <c r="AC4447" i="14"/>
  <c r="AI5259" i="14"/>
  <c r="AC5259" i="14"/>
  <c r="AI3001" i="14"/>
  <c r="AB3001" i="14"/>
  <c r="AC3001" i="14"/>
  <c r="AC1441" i="14"/>
  <c r="AB1441" i="14"/>
  <c r="AI1441" i="14"/>
  <c r="AC1943" i="14"/>
  <c r="AB1943" i="14"/>
  <c r="AI1943" i="14"/>
  <c r="AI2345" i="14"/>
  <c r="AB2345" i="14"/>
  <c r="AC2345" i="14"/>
  <c r="AC1991" i="14"/>
  <c r="AB1991" i="14"/>
  <c r="AI1991" i="14"/>
  <c r="AC1898" i="14"/>
  <c r="AB1898" i="14"/>
  <c r="AI1898" i="14"/>
  <c r="AI1299" i="14"/>
  <c r="AB1299" i="14"/>
  <c r="AC1299" i="14"/>
  <c r="AI3981" i="14"/>
  <c r="AI2579" i="14"/>
  <c r="AB2579" i="14"/>
  <c r="AC2579" i="14"/>
  <c r="AI1067" i="14"/>
  <c r="AB1067" i="14"/>
  <c r="AC1067" i="14"/>
  <c r="AC3347" i="14"/>
  <c r="AB3347" i="14"/>
  <c r="AI3347" i="14"/>
  <c r="AI5458" i="14"/>
  <c r="AB5458" i="14"/>
  <c r="AC5458" i="14"/>
  <c r="AC1723" i="14"/>
  <c r="AB1723" i="14"/>
  <c r="AI1723" i="14"/>
  <c r="AC1446" i="14"/>
  <c r="AB1446" i="14"/>
  <c r="AI1446" i="14"/>
  <c r="AI3714" i="14"/>
  <c r="AB3714" i="14"/>
  <c r="AC3714" i="14"/>
  <c r="AG325" i="14"/>
  <c r="AD325" i="14"/>
  <c r="AI4543" i="14"/>
  <c r="AB4543" i="14"/>
  <c r="AC4543" i="14"/>
  <c r="AI1646" i="14"/>
  <c r="AB1646" i="14"/>
  <c r="AC1646" i="14"/>
  <c r="AC4986" i="14"/>
  <c r="AB4986" i="14"/>
  <c r="AI4986" i="14"/>
  <c r="AI1477" i="14"/>
  <c r="AB1477" i="14"/>
  <c r="AC1477" i="14"/>
  <c r="AC1166" i="14"/>
  <c r="AB1166" i="14"/>
  <c r="AI1166" i="14"/>
  <c r="AI1735" i="14"/>
  <c r="AB1735" i="14"/>
  <c r="AC1735" i="14"/>
  <c r="AI2565" i="14"/>
  <c r="AB2565" i="14"/>
  <c r="AC2565" i="14"/>
  <c r="AI3711" i="14"/>
  <c r="AB3711" i="14"/>
  <c r="AC3711" i="14"/>
  <c r="AC4882" i="14"/>
  <c r="AB4882" i="14"/>
  <c r="AI4882" i="14"/>
  <c r="AC2953" i="14"/>
  <c r="AB2953" i="14"/>
  <c r="AI2953" i="14"/>
  <c r="AC713" i="14"/>
  <c r="AB713" i="14"/>
  <c r="AI713" i="14"/>
  <c r="AI2860" i="14"/>
  <c r="AB2860" i="14"/>
  <c r="AC2860" i="14"/>
  <c r="AI451" i="14"/>
  <c r="AB451" i="14"/>
  <c r="AC451" i="14"/>
  <c r="AB1919" i="14"/>
  <c r="AB1917" i="14"/>
  <c r="AC1944" i="14"/>
  <c r="AB1944" i="14"/>
  <c r="AI1944" i="14"/>
  <c r="AI2738" i="14"/>
  <c r="AB2738" i="14"/>
  <c r="AC2738" i="14"/>
  <c r="AC5547" i="14"/>
  <c r="AB5547" i="14"/>
  <c r="AI5547" i="14"/>
  <c r="AI3139" i="14"/>
  <c r="AB3139" i="14"/>
  <c r="AC3139" i="14"/>
  <c r="AG5256" i="14"/>
  <c r="AD5256" i="14"/>
  <c r="AC2249" i="14"/>
  <c r="AB2249" i="14"/>
  <c r="AI2249" i="14"/>
  <c r="AI5315" i="14"/>
  <c r="AB5315" i="14"/>
  <c r="AC5315" i="14"/>
  <c r="AG743" i="14"/>
  <c r="AD743" i="14"/>
  <c r="AG1581" i="14"/>
  <c r="AD1581" i="14"/>
  <c r="AD3532" i="14"/>
  <c r="AG3532" i="14"/>
  <c r="AD5602" i="14"/>
  <c r="AG5602" i="14"/>
  <c r="AC447" i="14"/>
  <c r="AB447" i="14"/>
  <c r="AI447" i="14"/>
  <c r="AI3897" i="14"/>
  <c r="AI3556" i="14"/>
  <c r="AI848" i="14"/>
  <c r="AB848" i="14"/>
  <c r="AC848" i="14"/>
  <c r="AD2767" i="14"/>
  <c r="AG2767" i="14"/>
  <c r="AG2111" i="14"/>
  <c r="AD2111" i="14"/>
  <c r="AC41" i="14"/>
  <c r="AC2910" i="14"/>
  <c r="AB2910" i="14"/>
  <c r="AI2910" i="14"/>
  <c r="AG3154" i="14"/>
  <c r="AD3154" i="14"/>
  <c r="AD3214" i="14"/>
  <c r="AG3214" i="14"/>
  <c r="AI1654" i="14"/>
  <c r="AB1654" i="14"/>
  <c r="AC1654" i="14"/>
  <c r="AI4444" i="14"/>
  <c r="AI2440" i="14"/>
  <c r="AB2440" i="14"/>
  <c r="AC2440" i="14"/>
  <c r="AC2941" i="14"/>
  <c r="AB2941" i="14"/>
  <c r="AI2941" i="14"/>
  <c r="AG2482" i="14"/>
  <c r="AB2482" i="14"/>
  <c r="AC2482" i="14"/>
  <c r="AD2482" i="14"/>
  <c r="AC4172" i="14"/>
  <c r="AB4172" i="14"/>
  <c r="AI4172" i="14"/>
  <c r="AC1263" i="14"/>
  <c r="AB1263" i="14"/>
  <c r="AI1263" i="14"/>
  <c r="AI2125" i="14"/>
  <c r="AB2125" i="14"/>
  <c r="AC2125" i="14"/>
  <c r="AB4303" i="14"/>
  <c r="AB4301" i="14"/>
  <c r="AB4313" i="14"/>
  <c r="AI5417" i="14"/>
  <c r="AB5417" i="14"/>
  <c r="AC5417" i="14"/>
  <c r="AC693" i="14"/>
  <c r="AB693" i="14"/>
  <c r="AI693" i="14"/>
  <c r="AI3937" i="14"/>
  <c r="AD2789" i="14"/>
  <c r="AB2789" i="14"/>
  <c r="AC2789" i="14"/>
  <c r="AG2789" i="14"/>
  <c r="AD5523" i="14"/>
  <c r="AG5523" i="14"/>
  <c r="AI3827" i="14"/>
  <c r="AG3945" i="14"/>
  <c r="AB3945" i="14"/>
  <c r="AC3945" i="14"/>
  <c r="AD3945" i="14"/>
  <c r="AG5543" i="14"/>
  <c r="AD5543" i="14"/>
  <c r="AG150" i="14"/>
  <c r="AD150" i="14"/>
  <c r="AG3178" i="14"/>
  <c r="AB3178" i="14"/>
  <c r="AC3178" i="14"/>
  <c r="AD3178" i="14"/>
  <c r="AG234" i="14"/>
  <c r="AD234" i="14"/>
  <c r="AD3652" i="14"/>
  <c r="AG3652" i="14"/>
  <c r="AG1896" i="14"/>
  <c r="AD1896" i="14"/>
  <c r="AD1333" i="14"/>
  <c r="AG1333" i="14"/>
  <c r="AG3553" i="14"/>
  <c r="AB3553" i="14"/>
  <c r="AC3553" i="14"/>
  <c r="AD3553" i="14"/>
  <c r="AG4013" i="14"/>
  <c r="AD4013" i="14"/>
  <c r="AI1978" i="14"/>
  <c r="AB1978" i="14"/>
  <c r="AC1978" i="14"/>
  <c r="AI1531" i="14"/>
  <c r="AB1531" i="14"/>
  <c r="AC1531" i="14"/>
  <c r="AI3351" i="14"/>
  <c r="AI3611" i="14"/>
  <c r="AB3611" i="14"/>
  <c r="AC3611" i="14"/>
  <c r="AG1713" i="14"/>
  <c r="AD1713" i="14"/>
  <c r="AG3417" i="14"/>
  <c r="AD3417" i="14"/>
  <c r="AD1181" i="14"/>
  <c r="AB1181" i="14"/>
  <c r="AC1181" i="14"/>
  <c r="AG1181" i="14"/>
  <c r="AB5643" i="14"/>
  <c r="AB5640" i="14"/>
  <c r="AB5650" i="14"/>
  <c r="AD4197" i="14"/>
  <c r="AB4197" i="14"/>
  <c r="AC4197" i="14"/>
  <c r="AG4197" i="14"/>
  <c r="AG1247" i="14"/>
  <c r="AD1247" i="14"/>
  <c r="AD5103" i="14"/>
  <c r="AG5103" i="14"/>
  <c r="AG2480" i="14"/>
  <c r="AD2480" i="14"/>
  <c r="AI3837" i="14"/>
  <c r="AD1265" i="14"/>
  <c r="AG1265" i="14"/>
  <c r="AD4939" i="14"/>
  <c r="AG4939" i="14"/>
  <c r="AC4227" i="14"/>
  <c r="AB4227" i="14"/>
  <c r="AI4227" i="14"/>
  <c r="AG1350" i="14"/>
  <c r="AD1350" i="14"/>
  <c r="AD5312" i="14"/>
  <c r="AG5312" i="14"/>
  <c r="AG1213" i="14"/>
  <c r="AD1213" i="14"/>
  <c r="AD2685" i="14"/>
  <c r="AG2685" i="14"/>
  <c r="AI1541" i="14"/>
  <c r="AG2690" i="14"/>
  <c r="AD2690" i="14"/>
  <c r="AI4765" i="14"/>
  <c r="AB4765" i="14"/>
  <c r="AC4765" i="14"/>
  <c r="AD1822" i="14"/>
  <c r="AG1822" i="14"/>
  <c r="AI5467" i="14"/>
  <c r="AI3825" i="14"/>
  <c r="AG3821" i="14"/>
  <c r="AD3821" i="14"/>
  <c r="AG4984" i="14"/>
  <c r="AD4984" i="14"/>
  <c r="AB1349" i="14"/>
  <c r="AB1337" i="14"/>
  <c r="AB1351" i="14"/>
  <c r="AG3507" i="14"/>
  <c r="AB3507" i="14"/>
  <c r="AC3507" i="14"/>
  <c r="AD3507" i="14"/>
  <c r="AG1759" i="14"/>
  <c r="AB1759" i="14"/>
  <c r="AC1759" i="14"/>
  <c r="AD1759" i="14"/>
  <c r="AG2139" i="14"/>
  <c r="AD2139" i="14"/>
  <c r="AD1188" i="14"/>
  <c r="AG1188" i="14"/>
  <c r="AG2384" i="14"/>
  <c r="AB2384" i="14"/>
  <c r="AC2384" i="14"/>
  <c r="AD2384" i="14"/>
  <c r="AD1461" i="14"/>
  <c r="AG1461" i="14"/>
  <c r="AG4678" i="14"/>
  <c r="AD4678" i="14"/>
  <c r="AG1325" i="14"/>
  <c r="AB1325" i="14"/>
  <c r="AC1325" i="14"/>
  <c r="AD1325" i="14"/>
  <c r="AI4951" i="14"/>
  <c r="AD4744" i="14"/>
  <c r="AG4744" i="14"/>
  <c r="AD1053" i="14"/>
  <c r="AG1053" i="14"/>
  <c r="AD2214" i="14"/>
  <c r="AG2214" i="14"/>
  <c r="AG1378" i="14"/>
  <c r="AB1378" i="14"/>
  <c r="AC1378" i="14"/>
  <c r="AD1378" i="14"/>
  <c r="AG4244" i="14"/>
  <c r="AD4244" i="14"/>
  <c r="AB5259" i="14"/>
  <c r="AB5271" i="14"/>
  <c r="AD3857" i="14"/>
  <c r="AG3857" i="14"/>
  <c r="AB5006" i="14"/>
  <c r="AG462" i="14"/>
  <c r="AD462" i="14"/>
  <c r="AD1963" i="14"/>
  <c r="AG1963" i="14"/>
  <c r="AD1827" i="14"/>
  <c r="AB1827" i="14"/>
  <c r="AC1827" i="14"/>
  <c r="AG1827" i="14"/>
  <c r="AG4248" i="14"/>
  <c r="AD4248" i="14"/>
  <c r="AD205" i="14"/>
  <c r="AG205" i="14"/>
  <c r="AI4410" i="14"/>
  <c r="AD3257" i="14"/>
  <c r="AB3257" i="14"/>
  <c r="AC3257" i="14"/>
  <c r="AG3257" i="14"/>
  <c r="AI753" i="14"/>
  <c r="AG1024" i="14"/>
  <c r="AD1024" i="14"/>
  <c r="AG3886" i="14"/>
  <c r="AD3886" i="14"/>
  <c r="AG1020" i="14"/>
  <c r="AD1020" i="14"/>
  <c r="AI5461" i="14"/>
  <c r="AG759" i="14"/>
  <c r="AD759" i="14"/>
  <c r="AD4308" i="14"/>
  <c r="AG4308" i="14"/>
  <c r="AI2771" i="14"/>
  <c r="AG1359" i="14"/>
  <c r="AD1359" i="14"/>
  <c r="AI1522" i="14"/>
  <c r="AG4601" i="14"/>
  <c r="AD4601" i="14"/>
  <c r="AD4444" i="14"/>
  <c r="AB4444" i="14"/>
  <c r="AC4444" i="14"/>
  <c r="AG4444" i="14"/>
  <c r="AI2642" i="14"/>
  <c r="AC5144" i="14"/>
  <c r="AB5144" i="14"/>
  <c r="AI5144" i="14"/>
  <c r="AG2129" i="14"/>
  <c r="AD2129" i="14"/>
  <c r="AI5008" i="14"/>
  <c r="AG554" i="14"/>
  <c r="AD554" i="14"/>
  <c r="AD3563" i="14"/>
  <c r="AG3563" i="14"/>
  <c r="AD362" i="14"/>
  <c r="AG362" i="14"/>
  <c r="AD5056" i="14"/>
  <c r="AB5056" i="14"/>
  <c r="AC5056" i="14"/>
  <c r="AG5056" i="14"/>
  <c r="AD4491" i="14"/>
  <c r="AG4491" i="14"/>
  <c r="AD522" i="14"/>
  <c r="AG522" i="14"/>
  <c r="AD2596" i="14"/>
  <c r="AB2596" i="14"/>
  <c r="AC2596" i="14"/>
  <c r="AG2596" i="14"/>
  <c r="AC2952" i="14"/>
  <c r="AB2952" i="14"/>
  <c r="AI2952" i="14"/>
  <c r="AD5359" i="14"/>
  <c r="AG5359" i="14"/>
  <c r="AG3240" i="14"/>
  <c r="AD3240" i="14"/>
  <c r="AC1484" i="14"/>
  <c r="AB1484" i="14"/>
  <c r="AI1484" i="14"/>
  <c r="AD3961" i="14"/>
  <c r="AG3961" i="14"/>
  <c r="AG2862" i="14"/>
  <c r="AD2862" i="14"/>
  <c r="AG1786" i="14"/>
  <c r="AB1786" i="14"/>
  <c r="AC1786" i="14"/>
  <c r="AD1786" i="14"/>
  <c r="AD5503" i="14"/>
  <c r="AG5503" i="14"/>
  <c r="AD431" i="14"/>
  <c r="AG431" i="14"/>
  <c r="AI593" i="14"/>
  <c r="AD3105" i="14"/>
  <c r="AG3105" i="14"/>
  <c r="AI4599" i="14"/>
  <c r="AB4599" i="14"/>
  <c r="AC4599" i="14"/>
  <c r="AG4694" i="14"/>
  <c r="AD4694" i="14"/>
  <c r="AD5737" i="14"/>
  <c r="AG5737" i="14"/>
  <c r="AD3131" i="14"/>
  <c r="AG3131" i="14"/>
  <c r="AD2209" i="14"/>
  <c r="AG2209" i="14"/>
  <c r="AB3997" i="14"/>
  <c r="AB3986" i="14"/>
  <c r="AD4053" i="14"/>
  <c r="AG4053" i="14"/>
  <c r="AD3354" i="14"/>
  <c r="AG3354" i="14"/>
  <c r="AD1153" i="14"/>
  <c r="AB1153" i="14"/>
  <c r="AC1153" i="14"/>
  <c r="AG1153" i="14"/>
  <c r="AD3120" i="14"/>
  <c r="AG3120" i="14"/>
  <c r="AG1142" i="14"/>
  <c r="AD1142" i="14"/>
  <c r="AD4998" i="14"/>
  <c r="AG4998" i="14"/>
  <c r="AG5656" i="14"/>
  <c r="AD5656" i="14"/>
  <c r="AD3421" i="14"/>
  <c r="AG3421" i="14"/>
  <c r="AG3151" i="14"/>
  <c r="AD3151" i="14"/>
  <c r="AC484" i="14"/>
  <c r="AI484" i="14"/>
  <c r="AG2951" i="14"/>
  <c r="AD2951" i="14"/>
  <c r="AG753" i="14"/>
  <c r="AB753" i="14"/>
  <c r="AC753" i="14"/>
  <c r="AD753" i="14"/>
  <c r="AI1867" i="14"/>
  <c r="AI4633" i="14"/>
  <c r="AD3077" i="14"/>
  <c r="AG3077" i="14"/>
  <c r="AI1970" i="14"/>
  <c r="AG5600" i="14"/>
  <c r="AD5600" i="14"/>
  <c r="AI4429" i="14"/>
  <c r="AG4203" i="14"/>
  <c r="AD4203" i="14"/>
  <c r="AG5002" i="14"/>
  <c r="AD5002" i="14"/>
  <c r="AI1771" i="14"/>
  <c r="AB1771" i="14"/>
  <c r="AC1771" i="14"/>
  <c r="AC5727" i="14"/>
  <c r="AB5727" i="14"/>
  <c r="AI5727" i="14"/>
  <c r="AC663" i="14"/>
  <c r="AB663" i="14"/>
  <c r="AI663" i="14"/>
  <c r="AI3305" i="14"/>
  <c r="AB3305" i="14"/>
  <c r="AC3305" i="14"/>
  <c r="AD3749" i="14"/>
  <c r="AG3749" i="14"/>
  <c r="AI4823" i="14"/>
  <c r="AB4823" i="14"/>
  <c r="AC4823" i="14"/>
  <c r="AG4908" i="14"/>
  <c r="AD4908" i="14"/>
  <c r="AD328" i="14"/>
  <c r="AG328" i="14"/>
  <c r="AG4642" i="14"/>
  <c r="AD4642" i="14"/>
  <c r="AI3818" i="14"/>
  <c r="AB3818" i="14"/>
  <c r="AC3818" i="14"/>
  <c r="AB4503" i="14"/>
  <c r="AB4510" i="14"/>
  <c r="AB4512" i="14"/>
  <c r="AB5659" i="14"/>
  <c r="AD3275" i="14"/>
  <c r="AG3275" i="14"/>
  <c r="AI5648" i="14"/>
  <c r="AB5648" i="14"/>
  <c r="AC5648" i="14"/>
  <c r="AC558" i="14"/>
  <c r="AB558" i="14"/>
  <c r="AI558" i="14"/>
  <c r="AC770" i="14"/>
  <c r="AB770" i="14"/>
  <c r="AI770" i="14"/>
  <c r="AI698" i="14"/>
  <c r="AC4623" i="14"/>
  <c r="AB4623" i="14"/>
  <c r="AI4623" i="14"/>
  <c r="AC1014" i="14"/>
  <c r="AB1014" i="14"/>
  <c r="AI1014" i="14"/>
  <c r="AI4403" i="14"/>
  <c r="AB4479" i="14"/>
  <c r="AB4485" i="14"/>
  <c r="AI5605" i="14"/>
  <c r="AI1074" i="14"/>
  <c r="AI922" i="14"/>
  <c r="AI1640" i="14"/>
  <c r="AB1640" i="14"/>
  <c r="AC1640" i="14"/>
  <c r="AC5141" i="14"/>
  <c r="AB5141" i="14"/>
  <c r="AI5141" i="14"/>
  <c r="AI5579" i="14"/>
  <c r="AI2973" i="14"/>
  <c r="AB2973" i="14"/>
  <c r="AC2973" i="14"/>
  <c r="AD3631" i="14"/>
  <c r="AG3631" i="14"/>
  <c r="AG1329" i="14"/>
  <c r="AD1329" i="14"/>
  <c r="AI3177" i="14"/>
  <c r="AB3177" i="14"/>
  <c r="AC3177" i="14"/>
  <c r="AI4417" i="14"/>
  <c r="AB4417" i="14"/>
  <c r="AC4417" i="14"/>
  <c r="AI977" i="14"/>
  <c r="AI422" i="14"/>
  <c r="AB422" i="14"/>
  <c r="AC422" i="14"/>
  <c r="AC4233" i="14"/>
  <c r="AB4233" i="14"/>
  <c r="AI4233" i="14"/>
  <c r="AC1577" i="14"/>
  <c r="AB1577" i="14"/>
  <c r="AI1577" i="14"/>
  <c r="AD1049" i="14"/>
  <c r="AG1049" i="14"/>
  <c r="AC4756" i="14"/>
  <c r="AB4756" i="14"/>
  <c r="AI4756" i="14"/>
  <c r="AC4638" i="14"/>
  <c r="AB4638" i="14"/>
  <c r="AI4638" i="14"/>
  <c r="AI1117" i="14"/>
  <c r="AI921" i="14"/>
  <c r="AB921" i="14"/>
  <c r="AC921" i="14"/>
  <c r="AD4366" i="14"/>
  <c r="AG4366" i="14"/>
  <c r="AI3872" i="14"/>
  <c r="AB3872" i="14"/>
  <c r="AC3872" i="14"/>
  <c r="AI3618" i="14"/>
  <c r="AD4506" i="14"/>
  <c r="AG4506" i="14"/>
  <c r="AD2686" i="14"/>
  <c r="AG2686" i="14"/>
  <c r="AI5405" i="14"/>
  <c r="AB5405" i="14"/>
  <c r="AC5405" i="14"/>
  <c r="AD4368" i="14"/>
  <c r="AG4368" i="14"/>
  <c r="AG1901" i="14"/>
  <c r="AB1901" i="14"/>
  <c r="AC1901" i="14"/>
  <c r="AD1901" i="14"/>
  <c r="AG1812" i="14"/>
  <c r="AD1812" i="14"/>
  <c r="AI2820" i="14"/>
  <c r="AI2370" i="14"/>
  <c r="AD3522" i="14"/>
  <c r="AG3522" i="14"/>
  <c r="AD497" i="14"/>
  <c r="AG497" i="14"/>
  <c r="AC1905" i="14"/>
  <c r="AB1905" i="14"/>
  <c r="AI1905" i="14"/>
  <c r="AI3823" i="14"/>
  <c r="AB3823" i="14"/>
  <c r="AC3823" i="14"/>
  <c r="AG3424" i="14"/>
  <c r="AD3424" i="14"/>
  <c r="AG2636" i="14"/>
  <c r="AD2636" i="14"/>
  <c r="AI1044" i="14"/>
  <c r="AC5269" i="14"/>
  <c r="AB5269" i="14"/>
  <c r="AI5269" i="14"/>
  <c r="AD2009" i="14"/>
  <c r="AG2009" i="14"/>
  <c r="AG4021" i="14"/>
  <c r="AB4021" i="14"/>
  <c r="AC4021" i="14"/>
  <c r="AD4021" i="14"/>
  <c r="AI5660" i="14"/>
  <c r="AG1639" i="14"/>
  <c r="AD1639" i="14"/>
  <c r="AC1671" i="14"/>
  <c r="AB1671" i="14"/>
  <c r="AI1671" i="14"/>
  <c r="AC5501" i="14"/>
  <c r="AB5501" i="14"/>
  <c r="AI5501" i="14"/>
  <c r="AD5713" i="14"/>
  <c r="AG5713" i="14"/>
  <c r="AI2530" i="14"/>
  <c r="AI2255" i="14"/>
  <c r="AI3724" i="14"/>
  <c r="AB3724" i="14"/>
  <c r="AC3724" i="14"/>
  <c r="AD1358" i="14"/>
  <c r="AG1358" i="14"/>
  <c r="AC1008" i="14"/>
  <c r="AB1008" i="14"/>
  <c r="AI1008" i="14"/>
  <c r="AI4028" i="14"/>
  <c r="AB4028" i="14"/>
  <c r="AC4028" i="14"/>
  <c r="AI1649" i="14"/>
  <c r="AB1649" i="14"/>
  <c r="AC1649" i="14"/>
  <c r="AI4595" i="14"/>
  <c r="AI3891" i="14"/>
  <c r="AB3891" i="14"/>
  <c r="AC3891" i="14"/>
  <c r="AD3846" i="14"/>
  <c r="AG3846" i="14"/>
  <c r="AC2685" i="14"/>
  <c r="AB2685" i="14"/>
  <c r="AI2685" i="14"/>
  <c r="AD3966" i="14"/>
  <c r="AG3966" i="14"/>
  <c r="AI2995" i="14"/>
  <c r="AI1673" i="14"/>
  <c r="AI814" i="14"/>
  <c r="AB814" i="14"/>
  <c r="AC814" i="14"/>
  <c r="AI4229" i="14"/>
  <c r="AB4229" i="14"/>
  <c r="AC4229" i="14"/>
  <c r="AC1167" i="14"/>
  <c r="AB1167" i="14"/>
  <c r="AI1167" i="14"/>
  <c r="AC3766" i="14"/>
  <c r="AB3766" i="14"/>
  <c r="AI3766" i="14"/>
  <c r="AI1097" i="14"/>
  <c r="AB1097" i="14"/>
  <c r="AC1097" i="14"/>
  <c r="AG2410" i="14"/>
  <c r="AD2410" i="14"/>
  <c r="AI3993" i="14"/>
  <c r="AI2456" i="14"/>
  <c r="AB2456" i="14"/>
  <c r="AC2456" i="14"/>
  <c r="AC5199" i="14"/>
  <c r="AB5199" i="14"/>
  <c r="AI5199" i="14"/>
  <c r="AC4670" i="14"/>
  <c r="AB4670" i="14"/>
  <c r="AI4670" i="14"/>
  <c r="AG2014" i="14"/>
  <c r="AD2014" i="14"/>
  <c r="AI817" i="14"/>
  <c r="AB817" i="14"/>
  <c r="AC817" i="14"/>
  <c r="AG699" i="14"/>
  <c r="AB699" i="14"/>
  <c r="AC699" i="14"/>
  <c r="AD699" i="14"/>
  <c r="AB493" i="14"/>
  <c r="AB484" i="14"/>
  <c r="AI4166" i="14"/>
  <c r="AB4166" i="14"/>
  <c r="AC4166" i="14"/>
  <c r="AG4046" i="14"/>
  <c r="AD4046" i="14"/>
  <c r="AI1073" i="14"/>
  <c r="AB1073" i="14"/>
  <c r="AC1073" i="14"/>
  <c r="AC5395" i="14"/>
  <c r="AB5395" i="14"/>
  <c r="AI5395" i="14"/>
  <c r="AI3005" i="14"/>
  <c r="AB3005" i="14"/>
  <c r="AC3005" i="14"/>
  <c r="AI853" i="14"/>
  <c r="AB853" i="14"/>
  <c r="AC853" i="14"/>
  <c r="AC1202" i="14"/>
  <c r="AB1202" i="14"/>
  <c r="AI1202" i="14"/>
  <c r="AI4625" i="14"/>
  <c r="AB4625" i="14"/>
  <c r="AC4625" i="14"/>
  <c r="AC3402" i="14"/>
  <c r="AB3402" i="14"/>
  <c r="AI3402" i="14"/>
  <c r="AI4134" i="14"/>
  <c r="AB4134" i="14"/>
  <c r="AC4134" i="14"/>
  <c r="AI2307" i="14"/>
  <c r="AI3018" i="14"/>
  <c r="AB3018" i="14"/>
  <c r="AC3018" i="14"/>
  <c r="AI5699" i="14"/>
  <c r="AB5699" i="14"/>
  <c r="AC5699" i="14"/>
  <c r="AD4253" i="14"/>
  <c r="AG4253" i="14"/>
  <c r="AC4900" i="14"/>
  <c r="AB4900" i="14"/>
  <c r="AI4900" i="14"/>
  <c r="AI4681" i="14"/>
  <c r="AB4681" i="14"/>
  <c r="AC4681" i="14"/>
  <c r="AD4727" i="14"/>
  <c r="AG4727" i="14"/>
  <c r="AI5543" i="14"/>
  <c r="AB5543" i="14"/>
  <c r="AC5543" i="14"/>
  <c r="AC2209" i="14"/>
  <c r="AB2209" i="14"/>
  <c r="AI2209" i="14"/>
  <c r="AD4475" i="14"/>
  <c r="AG4475" i="14"/>
  <c r="AD2604" i="14"/>
  <c r="AG2604" i="14"/>
  <c r="AC3163" i="14"/>
  <c r="AB3163" i="14"/>
  <c r="AI3163" i="14"/>
  <c r="AI3189" i="14"/>
  <c r="AC1109" i="14"/>
  <c r="AB1109" i="14"/>
  <c r="AI1109" i="14"/>
  <c r="AI717" i="14"/>
  <c r="AB717" i="14"/>
  <c r="AC717" i="14"/>
  <c r="AI5763" i="14"/>
  <c r="AC5763" i="14"/>
  <c r="AI3899" i="14"/>
  <c r="AD5007" i="14"/>
  <c r="AB5007" i="14"/>
  <c r="AC5007" i="14"/>
  <c r="AG5007" i="14"/>
  <c r="AG33" i="14"/>
  <c r="AD33" i="14"/>
  <c r="AD5465" i="14"/>
  <c r="AG5465" i="14"/>
  <c r="AI664" i="14"/>
  <c r="AI3392" i="14"/>
  <c r="AD3632" i="14"/>
  <c r="AB3632" i="14"/>
  <c r="AC3632" i="14"/>
  <c r="AG3632" i="14"/>
  <c r="AD3248" i="14"/>
  <c r="AG3248" i="14"/>
  <c r="AI1650" i="14"/>
  <c r="AI3259" i="14"/>
  <c r="AG5367" i="14"/>
  <c r="AD5367" i="14"/>
  <c r="AG569" i="14"/>
  <c r="AD569" i="14"/>
  <c r="AG2666" i="14"/>
  <c r="AD2666" i="14"/>
  <c r="AD5418" i="14"/>
  <c r="AG5418" i="14"/>
  <c r="AD5485" i="14"/>
  <c r="AB5485" i="14"/>
  <c r="AC5485" i="14"/>
  <c r="AG5485" i="14"/>
  <c r="AG1233" i="14"/>
  <c r="AD1233" i="14"/>
  <c r="AC1398" i="14"/>
  <c r="AB1398" i="14"/>
  <c r="AI1398" i="14"/>
  <c r="AC4763" i="14"/>
  <c r="AB4763" i="14"/>
  <c r="AI4763" i="14"/>
  <c r="AG4111" i="14"/>
  <c r="AD4111" i="14"/>
  <c r="AG2601" i="14"/>
  <c r="AB2601" i="14"/>
  <c r="AC2601" i="14"/>
  <c r="AD2601" i="14"/>
  <c r="AC4192" i="14"/>
  <c r="AB4192" i="14"/>
  <c r="AI4192" i="14"/>
  <c r="AI2728" i="14"/>
  <c r="AB2728" i="14"/>
  <c r="AC2728" i="14"/>
  <c r="AI2779" i="14"/>
  <c r="AG4778" i="14"/>
  <c r="AB4778" i="14"/>
  <c r="AC4778" i="14"/>
  <c r="AD4778" i="14"/>
  <c r="AG2692" i="14"/>
  <c r="AD2692" i="14"/>
  <c r="AC606" i="14"/>
  <c r="AB606" i="14"/>
  <c r="AI606" i="14"/>
  <c r="AI2734" i="14"/>
  <c r="AI2327" i="14"/>
  <c r="AB2327" i="14"/>
  <c r="AC2327" i="14"/>
  <c r="AD800" i="14"/>
  <c r="AB800" i="14"/>
  <c r="AC800" i="14"/>
  <c r="AG800" i="14"/>
  <c r="AI513" i="14"/>
  <c r="AI5651" i="14"/>
  <c r="AC401" i="14"/>
  <c r="AB401" i="14"/>
  <c r="AI401" i="14"/>
  <c r="AI2945" i="14"/>
  <c r="AG4266" i="14"/>
  <c r="AB4266" i="14"/>
  <c r="AC4266" i="14"/>
  <c r="AD4266" i="14"/>
  <c r="AD4653" i="14"/>
  <c r="AG4653" i="14"/>
  <c r="AG4901" i="14"/>
  <c r="AD4901" i="14"/>
  <c r="AG3862" i="14"/>
  <c r="AD3862" i="14"/>
  <c r="AG858" i="14"/>
  <c r="AD858" i="14"/>
  <c r="AD1624" i="14"/>
  <c r="AG1624" i="14"/>
  <c r="AG5357" i="14"/>
  <c r="AD5357" i="14"/>
  <c r="AI3297" i="14"/>
  <c r="AI2184" i="14"/>
  <c r="AB2184" i="14"/>
  <c r="AC2184" i="14"/>
  <c r="AC4502" i="14"/>
  <c r="AB4502" i="14"/>
  <c r="AI4502" i="14"/>
  <c r="AD3955" i="14"/>
  <c r="AG3955" i="14"/>
  <c r="AD5421" i="14"/>
  <c r="AG5421" i="14"/>
  <c r="AG5756" i="14"/>
  <c r="AD5756" i="14"/>
  <c r="AI1288" i="14"/>
  <c r="AC1288" i="14"/>
  <c r="AI566" i="14"/>
  <c r="AB566" i="14"/>
  <c r="AC566" i="14"/>
  <c r="AI2253" i="14"/>
  <c r="AB2253" i="14"/>
  <c r="AC2253" i="14"/>
  <c r="AC3040" i="14"/>
  <c r="AB3040" i="14"/>
  <c r="AI3040" i="14"/>
  <c r="AC2571" i="14"/>
  <c r="AB2571" i="14"/>
  <c r="AI2571" i="14"/>
  <c r="AG3204" i="14"/>
  <c r="AD3204" i="14"/>
  <c r="AC5751" i="14"/>
  <c r="AI5751" i="14"/>
  <c r="AI3197" i="14"/>
  <c r="AI4966" i="14"/>
  <c r="AG488" i="14"/>
  <c r="AD488" i="14"/>
  <c r="AI1491" i="14"/>
  <c r="AC4872" i="14"/>
  <c r="AB4872" i="14"/>
  <c r="AI4872" i="14"/>
  <c r="AI2399" i="14"/>
  <c r="AB2399" i="14"/>
  <c r="AC2399" i="14"/>
  <c r="AC5219" i="14"/>
  <c r="AB5219" i="14"/>
  <c r="AI5219" i="14"/>
  <c r="AC2377" i="14"/>
  <c r="AB2377" i="14"/>
  <c r="AI2377" i="14"/>
  <c r="AC5059" i="14"/>
  <c r="AB5059" i="14"/>
  <c r="AI5059" i="14"/>
  <c r="AI4635" i="14"/>
  <c r="AB4635" i="14"/>
  <c r="AC4635" i="14"/>
  <c r="AI3065" i="14"/>
  <c r="AB3065" i="14"/>
  <c r="AC3065" i="14"/>
  <c r="AI953" i="14"/>
  <c r="AD1224" i="14"/>
  <c r="AG1224" i="14"/>
  <c r="AI2630" i="14"/>
  <c r="AB2630" i="14"/>
  <c r="AC2630" i="14"/>
  <c r="AI4573" i="14"/>
  <c r="AB4573" i="14"/>
  <c r="AC4573" i="14"/>
  <c r="AI3458" i="14"/>
  <c r="AB3458" i="14"/>
  <c r="AC3458" i="14"/>
  <c r="AI4744" i="14"/>
  <c r="AB4744" i="14"/>
  <c r="AC4744" i="14"/>
  <c r="AD3586" i="14"/>
  <c r="AB3586" i="14"/>
  <c r="AC3586" i="14"/>
  <c r="AG3586" i="14"/>
  <c r="AC5003" i="14"/>
  <c r="AB5003" i="14"/>
  <c r="AI5003" i="14"/>
  <c r="AG4629" i="14"/>
  <c r="AD4629" i="14"/>
  <c r="AD3670" i="14"/>
  <c r="AG3670" i="14"/>
  <c r="AD1530" i="14"/>
  <c r="AB1530" i="14"/>
  <c r="AC1530" i="14"/>
  <c r="AG1530" i="14"/>
  <c r="AD5170" i="14"/>
  <c r="AG5170" i="14"/>
  <c r="AI5522" i="14"/>
  <c r="AB5522" i="14"/>
  <c r="AC5522" i="14"/>
  <c r="AD2131" i="14"/>
  <c r="AG2131" i="14"/>
  <c r="AD5742" i="14"/>
  <c r="AG5742" i="14"/>
  <c r="AI3440" i="14"/>
  <c r="AB3440" i="14"/>
  <c r="AC3440" i="14"/>
  <c r="AD2360" i="14"/>
  <c r="AG2360" i="14"/>
  <c r="AC5715" i="14"/>
  <c r="AB5715" i="14"/>
  <c r="AI5715" i="14"/>
  <c r="AG5502" i="14"/>
  <c r="AD5502" i="14"/>
  <c r="AD5097" i="14"/>
  <c r="AG5097" i="14"/>
  <c r="AC4661" i="14"/>
  <c r="AB4661" i="14"/>
  <c r="AI4661" i="14"/>
  <c r="AG1411" i="14"/>
  <c r="AD1411" i="14"/>
  <c r="AI1877" i="14"/>
  <c r="AC1661" i="14"/>
  <c r="AB1661" i="14"/>
  <c r="AI1661" i="14"/>
  <c r="AI3609" i="14"/>
  <c r="AB3609" i="14"/>
  <c r="AC3609" i="14"/>
  <c r="AC1605" i="14"/>
  <c r="AB1605" i="14"/>
  <c r="AI1605" i="14"/>
  <c r="AI4056" i="14"/>
  <c r="AB4056" i="14"/>
  <c r="AC4056" i="14"/>
  <c r="AD526" i="14"/>
  <c r="AB526" i="14"/>
  <c r="AC526" i="14"/>
  <c r="AG526" i="14"/>
  <c r="AI2112" i="14"/>
  <c r="AC2112" i="14"/>
  <c r="AI1426" i="14"/>
  <c r="AB1426" i="14"/>
  <c r="AC1426" i="14"/>
  <c r="AC3131" i="14"/>
  <c r="AB3131" i="14"/>
  <c r="AI3131" i="14"/>
  <c r="AG412" i="14"/>
  <c r="AD412" i="14"/>
  <c r="AI5261" i="14"/>
  <c r="AB5261" i="14"/>
  <c r="AC5261" i="14"/>
  <c r="AC2020" i="14"/>
  <c r="AB2020" i="14"/>
  <c r="AI2020" i="14"/>
  <c r="AC775" i="14"/>
  <c r="AB775" i="14"/>
  <c r="AI775" i="14"/>
  <c r="AI5457" i="14"/>
  <c r="AB5457" i="14"/>
  <c r="AC5457" i="14"/>
  <c r="AI1947" i="14"/>
  <c r="AB1947" i="14"/>
  <c r="AC1947" i="14"/>
  <c r="AC3344" i="14"/>
  <c r="AB3344" i="14"/>
  <c r="AI3344" i="14"/>
  <c r="AI2531" i="14"/>
  <c r="AB2531" i="14"/>
  <c r="AC2531" i="14"/>
  <c r="AC4221" i="14"/>
  <c r="AB4221" i="14"/>
  <c r="AI4221" i="14"/>
  <c r="AG1095" i="14"/>
  <c r="AD1095" i="14"/>
  <c r="AC2261" i="14"/>
  <c r="AB2261" i="14"/>
  <c r="AI2261" i="14"/>
  <c r="AI5500" i="14"/>
  <c r="AD4693" i="14"/>
  <c r="AG4693" i="14"/>
  <c r="AC2836" i="14"/>
  <c r="AB2836" i="14"/>
  <c r="AI2836" i="14"/>
  <c r="AI1314" i="14"/>
  <c r="AB1314" i="14"/>
  <c r="AC1314" i="14"/>
  <c r="AI625" i="14"/>
  <c r="AB625" i="14"/>
  <c r="AC625" i="14"/>
  <c r="AC2828" i="14"/>
  <c r="AB2828" i="14"/>
  <c r="AI2828" i="14"/>
  <c r="AB1288" i="14"/>
  <c r="AB1287" i="14"/>
  <c r="AI2997" i="14"/>
  <c r="AB2997" i="14"/>
  <c r="AC2997" i="14"/>
  <c r="AI2632" i="14"/>
  <c r="AB2632" i="14"/>
  <c r="AC2632" i="14"/>
  <c r="AI5590" i="14"/>
  <c r="AB5590" i="14"/>
  <c r="AC5590" i="14"/>
  <c r="AI3791" i="14"/>
  <c r="AC2258" i="14"/>
  <c r="AB2258" i="14"/>
  <c r="AI2258" i="14"/>
  <c r="AI4046" i="14"/>
  <c r="AB4046" i="14"/>
  <c r="AC4046" i="14"/>
  <c r="AC3433" i="14"/>
  <c r="AB3433" i="14"/>
  <c r="AI3433" i="14"/>
  <c r="AI2947" i="14"/>
  <c r="AI5243" i="14"/>
  <c r="AI460" i="14"/>
  <c r="AB460" i="14"/>
  <c r="AC460" i="14"/>
  <c r="AI5333" i="14"/>
  <c r="AC1328" i="14"/>
  <c r="AB1328" i="14"/>
  <c r="AI1328" i="14"/>
  <c r="AI3992" i="14"/>
  <c r="AB3992" i="14"/>
  <c r="AC3992" i="14"/>
  <c r="AI4562" i="14"/>
  <c r="AI4759" i="14"/>
  <c r="AB4759" i="14"/>
  <c r="AC4759" i="14"/>
  <c r="AI2684" i="14"/>
  <c r="AI2609" i="14"/>
  <c r="AB2609" i="14"/>
  <c r="AC2609" i="14"/>
  <c r="AI1415" i="14"/>
  <c r="AI2818" i="14"/>
  <c r="AB2818" i="14"/>
  <c r="AC2818" i="14"/>
  <c r="AC1790" i="14"/>
  <c r="AB1790" i="14"/>
  <c r="AI1790" i="14"/>
  <c r="AI634" i="14"/>
  <c r="AB634" i="14"/>
  <c r="AC634" i="14"/>
  <c r="AI4660" i="14"/>
  <c r="AB4660" i="14"/>
  <c r="AC4660" i="14"/>
  <c r="AI1011" i="14"/>
  <c r="AB1011" i="14"/>
  <c r="AC1011" i="14"/>
  <c r="AD3822" i="14"/>
  <c r="AG3822" i="14"/>
  <c r="AI2898" i="14"/>
  <c r="AB2898" i="14"/>
  <c r="AC2898" i="14"/>
  <c r="AC998" i="14"/>
  <c r="AB998" i="14"/>
  <c r="AI998" i="14"/>
  <c r="AD5649" i="14"/>
  <c r="AG5649" i="14"/>
  <c r="AG3187" i="14"/>
  <c r="AB3187" i="14"/>
  <c r="AC3187" i="14"/>
  <c r="AD3187" i="14"/>
  <c r="AI3220" i="14"/>
  <c r="AG3649" i="14"/>
  <c r="AD3649" i="14"/>
  <c r="AI3513" i="14"/>
  <c r="AG2028" i="14"/>
  <c r="AD2028" i="14"/>
  <c r="AI4460" i="14"/>
  <c r="AC4859" i="14"/>
  <c r="AB4859" i="14"/>
  <c r="AI4859" i="14"/>
  <c r="AI5465" i="14"/>
  <c r="AB5465" i="14"/>
  <c r="AC5465" i="14"/>
  <c r="AI2206" i="14"/>
  <c r="AB2206" i="14"/>
  <c r="AC2206" i="14"/>
  <c r="AG3580" i="14"/>
  <c r="AD3580" i="14"/>
  <c r="AD5291" i="14"/>
  <c r="AG5291" i="14"/>
  <c r="AD1136" i="14"/>
  <c r="AG1136" i="14"/>
  <c r="AC1365" i="14"/>
  <c r="AB1365" i="14"/>
  <c r="AI1365" i="14"/>
  <c r="AI2071" i="14"/>
  <c r="AB2071" i="14"/>
  <c r="AC2071" i="14"/>
  <c r="AD1309" i="14"/>
  <c r="AG1309" i="14"/>
  <c r="AC5094" i="14"/>
  <c r="AB5094" i="14"/>
  <c r="AI5094" i="14"/>
  <c r="AC2703" i="14"/>
  <c r="AB2703" i="14"/>
  <c r="AI2703" i="14"/>
  <c r="AG5752" i="14"/>
  <c r="AD5752" i="14"/>
  <c r="AI1583" i="14"/>
  <c r="AI1327" i="14"/>
  <c r="AB1327" i="14"/>
  <c r="AC1327" i="14"/>
  <c r="AI4019" i="14"/>
  <c r="AG4281" i="14"/>
  <c r="AD4281" i="14"/>
  <c r="AI2438" i="14"/>
  <c r="AI4631" i="14"/>
  <c r="AD2149" i="14"/>
  <c r="AG2149" i="14"/>
  <c r="AI2873" i="14"/>
  <c r="AD3222" i="14"/>
  <c r="AG3222" i="14"/>
  <c r="AD5125" i="14"/>
  <c r="AB5125" i="14"/>
  <c r="AC5125" i="14"/>
  <c r="AG5125" i="14"/>
  <c r="AG1078" i="14"/>
  <c r="AD1078" i="14"/>
  <c r="AD671" i="14"/>
  <c r="AG671" i="14"/>
  <c r="AD1149" i="14"/>
  <c r="AG1149" i="14"/>
  <c r="AG2849" i="14"/>
  <c r="AD2849" i="14"/>
  <c r="AD4905" i="14"/>
  <c r="AG4905" i="14"/>
  <c r="AI4897" i="14"/>
  <c r="AD5642" i="14"/>
  <c r="AB5642" i="14"/>
  <c r="AC5642" i="14"/>
  <c r="AG5642" i="14"/>
  <c r="AD444" i="14"/>
  <c r="AB444" i="14"/>
  <c r="AC444" i="14"/>
  <c r="AG444" i="14"/>
  <c r="AI2388" i="14"/>
  <c r="AG2217" i="14"/>
  <c r="AD2217" i="14"/>
  <c r="AI1177" i="14"/>
  <c r="AG1251" i="14"/>
  <c r="AB1251" i="14"/>
  <c r="AC1251" i="14"/>
  <c r="AD1251" i="14"/>
  <c r="AG3456" i="14"/>
  <c r="AD3456" i="14"/>
  <c r="AD5369" i="14"/>
  <c r="AG5369" i="14"/>
  <c r="AG1795" i="14"/>
  <c r="AD1795" i="14"/>
  <c r="AG1813" i="14"/>
  <c r="AD1813" i="14"/>
  <c r="AD1855" i="14"/>
  <c r="AG1855" i="14"/>
  <c r="AD3550" i="14"/>
  <c r="AG3550" i="14"/>
  <c r="AG2804" i="14"/>
  <c r="AB2804" i="14"/>
  <c r="AC2804" i="14"/>
  <c r="AD2804" i="14"/>
  <c r="AI2977" i="14"/>
  <c r="AD4243" i="14"/>
  <c r="AG4243" i="14"/>
  <c r="AG4732" i="14"/>
  <c r="AB4732" i="14"/>
  <c r="AC4732" i="14"/>
  <c r="AD4732" i="14"/>
  <c r="AI4267" i="14"/>
  <c r="AD2060" i="14"/>
  <c r="AB2060" i="14"/>
  <c r="AC2060" i="14"/>
  <c r="AG2060" i="14"/>
  <c r="AD2656" i="14"/>
  <c r="AB2656" i="14"/>
  <c r="AC2656" i="14"/>
  <c r="AG2656" i="14"/>
  <c r="AD3704" i="14"/>
  <c r="AG3704" i="14"/>
  <c r="AG3041" i="14"/>
  <c r="AD3041" i="14"/>
  <c r="AG397" i="14"/>
  <c r="AB397" i="14"/>
  <c r="AC397" i="14"/>
  <c r="AD397" i="14"/>
  <c r="AD4994" i="14"/>
  <c r="AG4994" i="14"/>
  <c r="AG4837" i="14"/>
  <c r="AB4837" i="14"/>
  <c r="AC4837" i="14"/>
  <c r="AD4837" i="14"/>
  <c r="AG4421" i="14"/>
  <c r="AD4421" i="14"/>
  <c r="AD2739" i="14"/>
  <c r="AG2739" i="14"/>
  <c r="AG5499" i="14"/>
  <c r="AD5499" i="14"/>
  <c r="AG5653" i="14"/>
  <c r="AD5653" i="14"/>
  <c r="AD861" i="14"/>
  <c r="AG861" i="14"/>
  <c r="AG4711" i="14"/>
  <c r="AD4711" i="14"/>
  <c r="AD4335" i="14"/>
  <c r="AG4335" i="14"/>
  <c r="AD5512" i="14"/>
  <c r="AG5512" i="14"/>
  <c r="AD4175" i="14"/>
  <c r="AG4175" i="14"/>
  <c r="AG2489" i="14"/>
  <c r="AD2489" i="14"/>
  <c r="AG2998" i="14"/>
  <c r="AD2998" i="14"/>
  <c r="AG5221" i="14"/>
  <c r="AD5221" i="14"/>
  <c r="AD5232" i="14"/>
  <c r="AB5232" i="14"/>
  <c r="AC5232" i="14"/>
  <c r="AG5232" i="14"/>
  <c r="AG3576" i="14"/>
  <c r="AD3576" i="14"/>
  <c r="AD2287" i="14"/>
  <c r="AG2287" i="14"/>
  <c r="AI4115" i="14"/>
  <c r="AI618" i="14"/>
  <c r="AB618" i="14"/>
  <c r="AC618" i="14"/>
  <c r="AI449" i="14"/>
  <c r="AB449" i="14"/>
  <c r="AC449" i="14"/>
  <c r="AI5267" i="14"/>
  <c r="AC4582" i="14"/>
  <c r="AB4582" i="14"/>
  <c r="AI4582" i="14"/>
  <c r="AI2053" i="14"/>
  <c r="AB2053" i="14"/>
  <c r="AC2053" i="14"/>
  <c r="AI1003" i="14"/>
  <c r="AB1003" i="14"/>
  <c r="AC1003" i="14"/>
  <c r="AC2489" i="14"/>
  <c r="AI2489" i="14"/>
  <c r="AG5057" i="14"/>
  <c r="AB5057" i="14"/>
  <c r="AC5057" i="14"/>
  <c r="AD5057" i="14"/>
  <c r="AD2173" i="14"/>
  <c r="AG2173" i="14"/>
  <c r="AD420" i="14"/>
  <c r="AG420" i="14"/>
  <c r="AD2996" i="14"/>
  <c r="AG2996" i="14"/>
  <c r="AI5495" i="14"/>
  <c r="AI1728" i="14"/>
  <c r="AB1728" i="14"/>
  <c r="AC1728" i="14"/>
  <c r="AI3622" i="14"/>
  <c r="AB3622" i="14"/>
  <c r="AC3622" i="14"/>
  <c r="AI4291" i="14"/>
  <c r="AI1900" i="14"/>
  <c r="AB1900" i="14"/>
  <c r="AC1900" i="14"/>
  <c r="AI5428" i="14"/>
  <c r="AB5428" i="14"/>
  <c r="AC5428" i="14"/>
  <c r="AG2503" i="14"/>
  <c r="AD2503" i="14"/>
  <c r="AC431" i="14"/>
  <c r="AB431" i="14"/>
  <c r="AI431" i="14"/>
  <c r="AC3756" i="14"/>
  <c r="AB3756" i="14"/>
  <c r="AI3756" i="14"/>
  <c r="AI4840" i="14"/>
  <c r="AB4840" i="14"/>
  <c r="AC4840" i="14"/>
  <c r="AI5361" i="14"/>
  <c r="AD1737" i="14"/>
  <c r="AG1737" i="14"/>
  <c r="AD2776" i="14"/>
  <c r="AG2776" i="14"/>
  <c r="AG1986" i="14"/>
  <c r="AD1986" i="14"/>
  <c r="AC4132" i="14"/>
  <c r="AB4132" i="14"/>
  <c r="AI4132" i="14"/>
  <c r="AI1624" i="14"/>
  <c r="AB1624" i="14"/>
  <c r="AC1624" i="14"/>
  <c r="AI2681" i="14"/>
  <c r="AG818" i="14"/>
  <c r="AD818" i="14"/>
  <c r="AC5466" i="14"/>
  <c r="AB5466" i="14"/>
  <c r="AI5466" i="14"/>
  <c r="AI4873" i="14"/>
  <c r="AB4873" i="14"/>
  <c r="AC4873" i="14"/>
  <c r="AG4799" i="14"/>
  <c r="AD4799" i="14"/>
  <c r="AC2188" i="14"/>
  <c r="AB2188" i="14"/>
  <c r="AI2188" i="14"/>
  <c r="AI4168" i="14"/>
  <c r="AB4168" i="14"/>
  <c r="AC4168" i="14"/>
  <c r="AC3707" i="14"/>
  <c r="AB3707" i="14"/>
  <c r="AI3707" i="14"/>
  <c r="AC3152" i="14"/>
  <c r="AB3152" i="14"/>
  <c r="AI3152" i="14"/>
  <c r="AI4066" i="14"/>
  <c r="AB4066" i="14"/>
  <c r="AC4066" i="14"/>
  <c r="AD1844" i="14"/>
  <c r="AG1844" i="14"/>
  <c r="AI3413" i="14"/>
  <c r="AB3413" i="14"/>
  <c r="AC3413" i="14"/>
  <c r="AC823" i="14"/>
  <c r="AB823" i="14"/>
  <c r="AI823" i="14"/>
  <c r="AD3364" i="14"/>
  <c r="AB3364" i="14"/>
  <c r="AC3364" i="14"/>
  <c r="AG3364" i="14"/>
  <c r="AC2465" i="14"/>
  <c r="AB2465" i="14"/>
  <c r="AI2465" i="14"/>
  <c r="AD1336" i="14"/>
  <c r="AB1336" i="14"/>
  <c r="AC1336" i="14"/>
  <c r="AG1336" i="14"/>
  <c r="AD4715" i="14"/>
  <c r="AG4715" i="14"/>
  <c r="AI3359" i="14"/>
  <c r="AB3359" i="14"/>
  <c r="AC3359" i="14"/>
  <c r="AC5306" i="14"/>
  <c r="AB5306" i="14"/>
  <c r="AI5306" i="14"/>
  <c r="AD4558" i="14"/>
  <c r="AG4558" i="14"/>
  <c r="AG2834" i="14"/>
  <c r="AD2834" i="14"/>
  <c r="AI3360" i="14"/>
  <c r="AB3360" i="14"/>
  <c r="AC3360" i="14"/>
  <c r="AI4007" i="14"/>
  <c r="AB2490" i="14"/>
  <c r="AB2489" i="14"/>
  <c r="AB2494" i="14"/>
  <c r="AI1096" i="14"/>
  <c r="AB1096" i="14"/>
  <c r="AC1096" i="14"/>
  <c r="AC4416" i="14"/>
  <c r="AB4416" i="14"/>
  <c r="AI4416" i="14"/>
  <c r="AC2223" i="14"/>
  <c r="AB2223" i="14"/>
  <c r="AI2223" i="14"/>
  <c r="AI1384" i="14"/>
  <c r="AB1384" i="14"/>
  <c r="AC1384" i="14"/>
  <c r="AC4716" i="14"/>
  <c r="AB4716" i="14"/>
  <c r="AI4716" i="14"/>
  <c r="AC4566" i="14"/>
  <c r="AB4566" i="14"/>
  <c r="AI4566" i="14"/>
  <c r="AC2094" i="14"/>
  <c r="AB2094" i="14"/>
  <c r="AI2094" i="14"/>
  <c r="AC3084" i="14"/>
  <c r="AB3084" i="14"/>
  <c r="AI3084" i="14"/>
  <c r="AI4240" i="14"/>
  <c r="AB4240" i="14"/>
  <c r="AC4240" i="14"/>
  <c r="AI2336" i="14"/>
  <c r="AB2336" i="14"/>
  <c r="AC2336" i="14"/>
  <c r="AD635" i="14"/>
  <c r="AG635" i="14"/>
  <c r="AI2662" i="14"/>
  <c r="AB2662" i="14"/>
  <c r="AC2662" i="14"/>
  <c r="AD5515" i="14"/>
  <c r="AG5515" i="14"/>
  <c r="AC1386" i="14"/>
  <c r="AB1386" i="14"/>
  <c r="AI1386" i="14"/>
  <c r="AC413" i="14"/>
  <c r="AB413" i="14"/>
  <c r="AI413" i="14"/>
  <c r="AI1490" i="14"/>
  <c r="AB1490" i="14"/>
  <c r="AC1490" i="14"/>
  <c r="AD1056" i="14"/>
  <c r="AB1056" i="14"/>
  <c r="AC1056" i="14"/>
  <c r="AG1056" i="14"/>
  <c r="AC1653" i="14"/>
  <c r="AB1653" i="14"/>
  <c r="AI1653" i="14"/>
  <c r="AI1904" i="14"/>
  <c r="AB1904" i="14"/>
  <c r="AC1904" i="14"/>
  <c r="AC5332" i="14"/>
  <c r="AB5332" i="14"/>
  <c r="AI5332" i="14"/>
  <c r="AI4246" i="14"/>
  <c r="AB4246" i="14"/>
  <c r="AC4246" i="14"/>
  <c r="AG5571" i="14"/>
  <c r="AD5571" i="14"/>
  <c r="AC3535" i="14"/>
  <c r="AB3535" i="14"/>
  <c r="AI3535" i="14"/>
  <c r="AC5203" i="14"/>
  <c r="AB5203" i="14"/>
  <c r="AI5203" i="14"/>
  <c r="AI4544" i="14"/>
  <c r="AB4544" i="14"/>
  <c r="AC4544" i="14"/>
  <c r="AI2821" i="14"/>
  <c r="AB2821" i="14"/>
  <c r="AC2821" i="14"/>
  <c r="AI551" i="14"/>
  <c r="AB551" i="14"/>
  <c r="AC551" i="14"/>
  <c r="AC1077" i="14"/>
  <c r="AB1077" i="14"/>
  <c r="AI1077" i="14"/>
  <c r="AG5270" i="14"/>
  <c r="AB5270" i="14"/>
  <c r="AC5270" i="14"/>
  <c r="AD5270" i="14"/>
  <c r="AG1990" i="14"/>
  <c r="AD1990" i="14"/>
  <c r="AD2885" i="14"/>
  <c r="AG2885" i="14"/>
  <c r="AI804" i="14"/>
  <c r="AB804" i="14"/>
  <c r="AC804" i="14"/>
  <c r="AI5693" i="14"/>
  <c r="AB5693" i="14"/>
  <c r="AC5693" i="14"/>
  <c r="AC4613" i="14"/>
  <c r="AB4613" i="14"/>
  <c r="AI4613" i="14"/>
  <c r="AC3066" i="14"/>
  <c r="AB3066" i="14"/>
  <c r="AI3066" i="14"/>
  <c r="AC3638" i="14"/>
  <c r="AB3638" i="14"/>
  <c r="AI3638" i="14"/>
  <c r="AC4018" i="14"/>
  <c r="AB4018" i="14"/>
  <c r="AI4018" i="14"/>
  <c r="AC1675" i="14"/>
  <c r="AB1675" i="14"/>
  <c r="AI1675" i="14"/>
  <c r="AC2746" i="14"/>
  <c r="AB2746" i="14"/>
  <c r="AI2746" i="14"/>
  <c r="AI4074" i="14"/>
  <c r="AB4074" i="14"/>
  <c r="AC4074" i="14"/>
  <c r="AI2587" i="14"/>
  <c r="AB2587" i="14"/>
  <c r="AC2587" i="14"/>
  <c r="AC4534" i="14"/>
  <c r="AB4534" i="14"/>
  <c r="AI4534" i="14"/>
  <c r="AI3933" i="14"/>
  <c r="AB3933" i="14"/>
  <c r="AC3933" i="14"/>
  <c r="AG1026" i="14"/>
  <c r="AD1026" i="14"/>
  <c r="AC2005" i="14"/>
  <c r="AB2005" i="14"/>
  <c r="AI2005" i="14"/>
  <c r="AC981" i="14"/>
  <c r="AB981" i="14"/>
  <c r="AI981" i="14"/>
  <c r="AC3688" i="14"/>
  <c r="AB3688" i="14"/>
  <c r="AI3688" i="14"/>
  <c r="AC4740" i="14"/>
  <c r="AB4740" i="14"/>
  <c r="AI4740" i="14"/>
  <c r="AI4248" i="14"/>
  <c r="AB4248" i="14"/>
  <c r="AC4248" i="14"/>
  <c r="AC781" i="14"/>
  <c r="AB781" i="14"/>
  <c r="AI781" i="14"/>
  <c r="AC4378" i="14"/>
  <c r="AB4378" i="14"/>
  <c r="AI4378" i="14"/>
  <c r="AC3747" i="14"/>
  <c r="AB3747" i="14"/>
  <c r="AI3747" i="14"/>
  <c r="AI3275" i="14"/>
  <c r="AB3275" i="14"/>
  <c r="AC3275" i="14"/>
  <c r="AI5730" i="14"/>
  <c r="AB5730" i="14"/>
  <c r="AC5730" i="14"/>
  <c r="AG5625" i="14"/>
  <c r="AD5625" i="14"/>
  <c r="AI3175" i="14"/>
  <c r="AD1893" i="14"/>
  <c r="AG1893" i="14"/>
  <c r="AG952" i="14"/>
  <c r="AD952" i="14"/>
  <c r="AD5668" i="14"/>
  <c r="AG5668" i="14"/>
  <c r="AI3960" i="14"/>
  <c r="AC3409" i="14"/>
  <c r="AB3409" i="14"/>
  <c r="AI3409" i="14"/>
  <c r="AC1354" i="14"/>
  <c r="AB1354" i="14"/>
  <c r="AI1354" i="14"/>
  <c r="AG1935" i="14"/>
  <c r="AB1935" i="14"/>
  <c r="AC1935" i="14"/>
  <c r="AD1935" i="14"/>
  <c r="AG4252" i="14"/>
  <c r="AB4252" i="14"/>
  <c r="AC4252" i="14"/>
  <c r="AD4252" i="14"/>
  <c r="AI4552" i="14"/>
  <c r="AB4552" i="14"/>
  <c r="AC4552" i="14"/>
  <c r="AC1638" i="14"/>
  <c r="AB1638" i="14"/>
  <c r="AI1638" i="14"/>
  <c r="AC627" i="14"/>
  <c r="AB627" i="14"/>
  <c r="AI627" i="14"/>
  <c r="AC4241" i="14"/>
  <c r="AB4241" i="14"/>
  <c r="AI4241" i="14"/>
  <c r="AI4446" i="14"/>
  <c r="AB4446" i="14"/>
  <c r="AC4446" i="14"/>
  <c r="AC3874" i="14"/>
  <c r="AB3874" i="14"/>
  <c r="AI3874" i="14"/>
  <c r="AC3645" i="14"/>
  <c r="AB3645" i="14"/>
  <c r="AI3645" i="14"/>
  <c r="AI1364" i="14"/>
  <c r="AB1364" i="14"/>
  <c r="AC1364" i="14"/>
  <c r="AI427" i="14"/>
  <c r="AB427" i="14"/>
  <c r="AC427" i="14"/>
  <c r="AC80" i="14"/>
  <c r="AG3746" i="14"/>
  <c r="AD3746" i="14"/>
  <c r="AD3693" i="14"/>
  <c r="AB3693" i="14"/>
  <c r="AC3693" i="14"/>
  <c r="AG3693" i="14"/>
  <c r="AD1884" i="14"/>
  <c r="AB1884" i="14"/>
  <c r="AC1884" i="14"/>
  <c r="AG1884" i="14"/>
  <c r="AD4742" i="14"/>
  <c r="AB4742" i="14"/>
  <c r="AC4742" i="14"/>
  <c r="AG4742" i="14"/>
  <c r="AG3135" i="14"/>
  <c r="AB3135" i="14"/>
  <c r="AC3135" i="14"/>
  <c r="AD3135" i="14"/>
  <c r="AC2367" i="14"/>
  <c r="AB2367" i="14"/>
  <c r="AI2367" i="14"/>
  <c r="AD4209" i="14"/>
  <c r="AB4209" i="14"/>
  <c r="AC4209" i="14"/>
  <c r="AG4209" i="14"/>
  <c r="AG2255" i="14"/>
  <c r="AB2255" i="14"/>
  <c r="AC2255" i="14"/>
  <c r="AD2255" i="14"/>
  <c r="AC2895" i="14"/>
  <c r="AB2895" i="14"/>
  <c r="AI2895" i="14"/>
  <c r="AG5243" i="14"/>
  <c r="AB5243" i="14"/>
  <c r="AC5243" i="14"/>
  <c r="AD5243" i="14"/>
  <c r="AG1890" i="14"/>
  <c r="AD1890" i="14"/>
  <c r="AI1757" i="14"/>
  <c r="AI4902" i="14"/>
  <c r="AB4902" i="14"/>
  <c r="AC4902" i="14"/>
  <c r="AD4619" i="14"/>
  <c r="AG4619" i="14"/>
  <c r="AD2374" i="14"/>
  <c r="AG2374" i="14"/>
  <c r="AI5326" i="14"/>
  <c r="AI3716" i="14"/>
  <c r="AG980" i="14"/>
  <c r="AB980" i="14"/>
  <c r="AC980" i="14"/>
  <c r="AD980" i="14"/>
  <c r="AG1292" i="14"/>
  <c r="AD1292" i="14"/>
  <c r="AI3543" i="14"/>
  <c r="AB3543" i="14"/>
  <c r="AC3543" i="14"/>
  <c r="AB5365" i="14"/>
  <c r="AI1989" i="14"/>
  <c r="AB1989" i="14"/>
  <c r="AC1989" i="14"/>
  <c r="AD2444" i="14"/>
  <c r="AB2444" i="14"/>
  <c r="AC2444" i="14"/>
  <c r="AG2444" i="14"/>
  <c r="AI2524" i="14"/>
  <c r="AI2385" i="14"/>
  <c r="AD1673" i="14"/>
  <c r="AB1673" i="14"/>
  <c r="AC1673" i="14"/>
  <c r="AG1673" i="14"/>
  <c r="AG1851" i="14"/>
  <c r="AD1851" i="14"/>
  <c r="AG4169" i="14"/>
  <c r="AD4169" i="14"/>
  <c r="AI579" i="14"/>
  <c r="AG3189" i="14"/>
  <c r="AB3189" i="14"/>
  <c r="AC3189" i="14"/>
  <c r="AD3189" i="14"/>
  <c r="AD3333" i="14"/>
  <c r="AG3333" i="14"/>
  <c r="AC1829" i="14"/>
  <c r="AB1829" i="14"/>
  <c r="AI1829" i="14"/>
  <c r="AD2922" i="14"/>
  <c r="AG2922" i="14"/>
  <c r="AI1051" i="14"/>
  <c r="AD4002" i="14"/>
  <c r="AB4002" i="14"/>
  <c r="AC4002" i="14"/>
  <c r="AG4002" i="14"/>
  <c r="AG415" i="14"/>
  <c r="AD415" i="14"/>
  <c r="AG546" i="14"/>
  <c r="AD546" i="14"/>
  <c r="AG2673" i="14"/>
  <c r="AB2673" i="14"/>
  <c r="AC2673" i="14"/>
  <c r="AD2673" i="14"/>
  <c r="AG5008" i="14"/>
  <c r="AB5008" i="14"/>
  <c r="AC5008" i="14"/>
  <c r="AD5008" i="14"/>
  <c r="AI3201" i="14"/>
  <c r="AI5311" i="14"/>
  <c r="AI5209" i="14"/>
  <c r="AG5020" i="14"/>
  <c r="AD5020" i="14"/>
  <c r="AI5322" i="14"/>
  <c r="AD4299" i="14"/>
  <c r="AG4299" i="14"/>
  <c r="AC1266" i="14"/>
  <c r="AB1266" i="14"/>
  <c r="AI1266" i="14"/>
  <c r="AI4450" i="14"/>
  <c r="AB4450" i="14"/>
  <c r="AC4450" i="14"/>
  <c r="AG1415" i="14"/>
  <c r="AB1415" i="14"/>
  <c r="AC1415" i="14"/>
  <c r="AD1415" i="14"/>
  <c r="AG2947" i="14"/>
  <c r="AB2947" i="14"/>
  <c r="AC2947" i="14"/>
  <c r="AD2947" i="14"/>
  <c r="AD2908" i="14"/>
  <c r="AG2908" i="14"/>
  <c r="AI544" i="14"/>
  <c r="AC2245" i="14"/>
  <c r="AB2245" i="14"/>
  <c r="AI2245" i="14"/>
  <c r="AI1636" i="14"/>
  <c r="AB1636" i="14"/>
  <c r="AC1636" i="14"/>
  <c r="AI4735" i="14"/>
  <c r="AB4735" i="14"/>
  <c r="AC4735" i="14"/>
  <c r="AI2381" i="14"/>
  <c r="AB2381" i="14"/>
  <c r="AC2381" i="14"/>
  <c r="AD3031" i="14"/>
  <c r="AG3031" i="14"/>
  <c r="AD5665" i="14"/>
  <c r="AG5665" i="14"/>
  <c r="AI3322" i="14"/>
  <c r="AI1617" i="14"/>
  <c r="AG3879" i="14"/>
  <c r="AD3879" i="14"/>
  <c r="AI3990" i="14"/>
  <c r="AB3990" i="14"/>
  <c r="AC3990" i="14"/>
  <c r="AG4951" i="14"/>
  <c r="AB4951" i="14"/>
  <c r="AC4951" i="14"/>
  <c r="AD4951" i="14"/>
  <c r="AI2401" i="14"/>
  <c r="AB2401" i="14"/>
  <c r="AC2401" i="14"/>
  <c r="AD766" i="14"/>
  <c r="AG766" i="14"/>
  <c r="AD4477" i="14"/>
  <c r="AG4477" i="14"/>
  <c r="AI2892" i="14"/>
  <c r="AI3069" i="14"/>
  <c r="AI635" i="14"/>
  <c r="AB635" i="14"/>
  <c r="AC635" i="14"/>
  <c r="AG3318" i="14"/>
  <c r="AD3318" i="14"/>
  <c r="AD4562" i="14"/>
  <c r="AB4562" i="14"/>
  <c r="AC4562" i="14"/>
  <c r="AG4562" i="14"/>
  <c r="AD4587" i="14"/>
  <c r="AG4587" i="14"/>
  <c r="AG2138" i="14"/>
  <c r="AD2138" i="14"/>
  <c r="AI4435" i="14"/>
  <c r="AG1970" i="14"/>
  <c r="AB1970" i="14"/>
  <c r="AC1970" i="14"/>
  <c r="AD1970" i="14"/>
  <c r="AI1188" i="14"/>
  <c r="AB1188" i="14"/>
  <c r="AC1188" i="14"/>
  <c r="AD4343" i="14"/>
  <c r="AG4343" i="14"/>
  <c r="AI1111" i="14"/>
  <c r="AB1111" i="14"/>
  <c r="AC1111" i="14"/>
  <c r="AC5526" i="14"/>
  <c r="AB5526" i="14"/>
  <c r="AI5526" i="14"/>
  <c r="AI5498" i="14"/>
  <c r="AC1642" i="14"/>
  <c r="AB1642" i="14"/>
  <c r="AI1642" i="14"/>
  <c r="AC1211" i="14"/>
  <c r="AB1211" i="14"/>
  <c r="AI1211" i="14"/>
  <c r="AI3339" i="14"/>
  <c r="AB3339" i="14"/>
  <c r="AC3339" i="14"/>
  <c r="AD3642" i="14"/>
  <c r="AG3642" i="14"/>
  <c r="AC2580" i="14"/>
  <c r="AB2580" i="14"/>
  <c r="AI2580" i="14"/>
  <c r="AC4995" i="14"/>
  <c r="AB4995" i="14"/>
  <c r="AI4995" i="14"/>
  <c r="AI4476" i="14"/>
  <c r="AB4476" i="14"/>
  <c r="AC4476" i="14"/>
  <c r="AI3640" i="14"/>
  <c r="AB3640" i="14"/>
  <c r="AC3640" i="14"/>
  <c r="AG2771" i="14"/>
  <c r="AB2771" i="14"/>
  <c r="AC2771" i="14"/>
  <c r="AD2771" i="14"/>
  <c r="AG1117" i="14"/>
  <c r="AB1117" i="14"/>
  <c r="AC1117" i="14"/>
  <c r="AD1117" i="14"/>
  <c r="AI703" i="14"/>
  <c r="AI3883" i="14"/>
  <c r="AB3883" i="14"/>
  <c r="AC3883" i="14"/>
  <c r="AI3759" i="14"/>
  <c r="AB3759" i="14"/>
  <c r="AC3759" i="14"/>
  <c r="AI2183" i="14"/>
  <c r="AB2183" i="14"/>
  <c r="AC2183" i="14"/>
  <c r="AG698" i="14"/>
  <c r="AB698" i="14"/>
  <c r="AC698" i="14"/>
  <c r="AD698" i="14"/>
  <c r="AD4403" i="14"/>
  <c r="AB4403" i="14"/>
  <c r="AC4403" i="14"/>
  <c r="AG4403" i="14"/>
  <c r="AI825" i="14"/>
  <c r="AB825" i="14"/>
  <c r="AC825" i="14"/>
  <c r="AC2747" i="14"/>
  <c r="AB2747" i="14"/>
  <c r="AI2747" i="14"/>
  <c r="AI2014" i="14"/>
  <c r="AB2014" i="14"/>
  <c r="AC2014" i="14"/>
  <c r="AI5274" i="14"/>
  <c r="AI488" i="14"/>
  <c r="AB488" i="14"/>
  <c r="AC488" i="14"/>
  <c r="AC3417" i="14"/>
  <c r="AB3417" i="14"/>
  <c r="AI3417" i="14"/>
  <c r="AI3896" i="14"/>
  <c r="AB3896" i="14"/>
  <c r="AC3896" i="14"/>
  <c r="AI5039" i="14"/>
  <c r="AI1172" i="14"/>
  <c r="AI3867" i="14"/>
  <c r="AB3867" i="14"/>
  <c r="AC3867" i="14"/>
  <c r="AC3669" i="14"/>
  <c r="AB3669" i="14"/>
  <c r="AI3669" i="14"/>
  <c r="AD1347" i="14"/>
  <c r="AG1347" i="14"/>
  <c r="AI667" i="14"/>
  <c r="AD561" i="14"/>
  <c r="AG561" i="14"/>
  <c r="AG4677" i="14"/>
  <c r="AD4677" i="14"/>
  <c r="AI4178" i="14"/>
  <c r="AI1529" i="14"/>
  <c r="AB1529" i="14"/>
  <c r="AC1529" i="14"/>
  <c r="AI1752" i="14"/>
  <c r="AB1752" i="14"/>
  <c r="AC1752" i="14"/>
  <c r="AG977" i="14"/>
  <c r="AB977" i="14"/>
  <c r="AC977" i="14"/>
  <c r="AD977" i="14"/>
  <c r="AG5333" i="14"/>
  <c r="AB5333" i="14"/>
  <c r="AC5333" i="14"/>
  <c r="AD5333" i="14"/>
  <c r="AC4658" i="14"/>
  <c r="AB4658" i="14"/>
  <c r="AI4658" i="14"/>
  <c r="AI4668" i="14"/>
  <c r="AB4668" i="14"/>
  <c r="AC4668" i="14"/>
  <c r="AI5738" i="14"/>
  <c r="AB5738" i="14"/>
  <c r="AC5738" i="14"/>
  <c r="AG287" i="14"/>
  <c r="AD287" i="14"/>
  <c r="AC5312" i="14"/>
  <c r="AB5312" i="14"/>
  <c r="AI5312" i="14"/>
  <c r="AC547" i="14"/>
  <c r="AB547" i="14"/>
  <c r="AI547" i="14"/>
  <c r="AI4939" i="14"/>
  <c r="AB4939" i="14"/>
  <c r="AC4939" i="14"/>
  <c r="AC2222" i="14"/>
  <c r="AB2222" i="14"/>
  <c r="AI2222" i="14"/>
  <c r="AI5690" i="14"/>
  <c r="AG63" i="14"/>
  <c r="AD63" i="14"/>
  <c r="AI1811" i="14"/>
  <c r="AC4236" i="14"/>
  <c r="AB4236" i="14"/>
  <c r="AI4236" i="14"/>
  <c r="AD1630" i="14"/>
  <c r="AG1630" i="14"/>
  <c r="AD2783" i="14"/>
  <c r="AB2783" i="14"/>
  <c r="AC2783" i="14"/>
  <c r="AG2783" i="14"/>
  <c r="AI5122" i="14"/>
  <c r="AB5122" i="14"/>
  <c r="AC5122" i="14"/>
  <c r="AI4678" i="14"/>
  <c r="AB4678" i="14"/>
  <c r="AC4678" i="14"/>
  <c r="AI5521" i="14"/>
  <c r="AC4962" i="14"/>
  <c r="AB4962" i="14"/>
  <c r="AI4962" i="14"/>
  <c r="AG2370" i="14"/>
  <c r="AB2370" i="14"/>
  <c r="AC2370" i="14"/>
  <c r="AD2370" i="14"/>
  <c r="AI5110" i="14"/>
  <c r="AC1513" i="14"/>
  <c r="AB1513" i="14"/>
  <c r="AI1513" i="14"/>
  <c r="AG1798" i="14"/>
  <c r="AD1798" i="14"/>
  <c r="AD5009" i="14"/>
  <c r="AG5009" i="14"/>
  <c r="AI3902" i="14"/>
  <c r="AG4115" i="14"/>
  <c r="AB4115" i="14"/>
  <c r="AC4115" i="14"/>
  <c r="AD4115" i="14"/>
  <c r="AI5550" i="14"/>
  <c r="AG1951" i="14"/>
  <c r="AD1951" i="14"/>
  <c r="AI4985" i="14"/>
  <c r="AD4706" i="14"/>
  <c r="AG4706" i="14"/>
  <c r="AD4149" i="14"/>
  <c r="AG4149" i="14"/>
  <c r="AC3468" i="14"/>
  <c r="AB3468" i="14"/>
  <c r="AI3468" i="14"/>
  <c r="AI4982" i="14"/>
  <c r="AC2846" i="14"/>
  <c r="AB2846" i="14"/>
  <c r="AI2846" i="14"/>
  <c r="AD3937" i="14"/>
  <c r="AB3937" i="14"/>
  <c r="AC3937" i="14"/>
  <c r="AG3937" i="14"/>
  <c r="AC1321" i="14"/>
  <c r="AB1321" i="14"/>
  <c r="AI1321" i="14"/>
  <c r="AI2187" i="14"/>
  <c r="AB2187" i="14"/>
  <c r="AC2187" i="14"/>
  <c r="AC5220" i="14"/>
  <c r="AB5220" i="14"/>
  <c r="AI5220" i="14"/>
  <c r="AC5029" i="14"/>
  <c r="AB5029" i="14"/>
  <c r="AI5029" i="14"/>
  <c r="AI458" i="14"/>
  <c r="AB458" i="14"/>
  <c r="AC458" i="14"/>
  <c r="AG859" i="14"/>
  <c r="AB859" i="14"/>
  <c r="AC859" i="14"/>
  <c r="AD859" i="14"/>
  <c r="AC2484" i="14"/>
  <c r="AB2484" i="14"/>
  <c r="AI2484" i="14"/>
  <c r="AI4426" i="14"/>
  <c r="AB4426" i="14"/>
  <c r="AC4426" i="14"/>
  <c r="AI2584" i="14"/>
  <c r="AB2584" i="14"/>
  <c r="AC2584" i="14"/>
  <c r="AC4167" i="14"/>
  <c r="AB4167" i="14"/>
  <c r="AI4167" i="14"/>
  <c r="AI1232" i="14"/>
  <c r="AB1232" i="14"/>
  <c r="AC1232" i="14"/>
  <c r="AC4540" i="14"/>
  <c r="AB4540" i="14"/>
  <c r="AI4540" i="14"/>
  <c r="AI3161" i="14"/>
  <c r="AI1114" i="14"/>
  <c r="AB1114" i="14"/>
  <c r="AC1114" i="14"/>
  <c r="AD4669" i="14"/>
  <c r="AB4669" i="14"/>
  <c r="AC4669" i="14"/>
  <c r="AG4669" i="14"/>
  <c r="AI1032" i="14"/>
  <c r="AB1032" i="14"/>
  <c r="AC1032" i="14"/>
  <c r="AI2769" i="14"/>
  <c r="AB2769" i="14"/>
  <c r="AC2769" i="14"/>
  <c r="AI3038" i="14"/>
  <c r="AI5357" i="14"/>
  <c r="AB5357" i="14"/>
  <c r="AC5357" i="14"/>
  <c r="AC1344" i="14"/>
  <c r="AB1344" i="14"/>
  <c r="AI1344" i="14"/>
  <c r="AD4094" i="14"/>
  <c r="AG4094" i="14"/>
  <c r="AI3159" i="14"/>
  <c r="AB3159" i="14"/>
  <c r="AC3159" i="14"/>
  <c r="AI3884" i="14"/>
  <c r="AB3884" i="14"/>
  <c r="AC3884" i="14"/>
  <c r="AI3715" i="14"/>
  <c r="AI3222" i="14"/>
  <c r="AB3222" i="14"/>
  <c r="AC3222" i="14"/>
  <c r="AD1228" i="14"/>
  <c r="AG1228" i="14"/>
  <c r="AI2576" i="14"/>
  <c r="AC4369" i="14"/>
  <c r="AB4369" i="14"/>
  <c r="AI4369" i="14"/>
  <c r="AC5330" i="14"/>
  <c r="AB5330" i="14"/>
  <c r="AI5330" i="14"/>
  <c r="AI1054" i="14"/>
  <c r="AB1054" i="14"/>
  <c r="AC1054" i="14"/>
  <c r="AC1258" i="14"/>
  <c r="AB1258" i="14"/>
  <c r="AI1258" i="14"/>
  <c r="AI639" i="14"/>
  <c r="AB639" i="14"/>
  <c r="AC639" i="14"/>
  <c r="AC2452" i="14"/>
  <c r="AB2452" i="14"/>
  <c r="AI2452" i="14"/>
  <c r="AC1238" i="14"/>
  <c r="AB1238" i="14"/>
  <c r="AI1238" i="14"/>
  <c r="AG2307" i="14"/>
  <c r="AB2307" i="14"/>
  <c r="AC2307" i="14"/>
  <c r="AD2307" i="14"/>
  <c r="AD3232" i="14"/>
  <c r="AB3232" i="14"/>
  <c r="AC3232" i="14"/>
  <c r="AG3232" i="14"/>
  <c r="AI1468" i="14"/>
  <c r="AB1468" i="14"/>
  <c r="AC1468" i="14"/>
  <c r="AI1311" i="14"/>
  <c r="AB1311" i="14"/>
  <c r="AC1311" i="14"/>
  <c r="AC4176" i="14"/>
  <c r="AB4176" i="14"/>
  <c r="AI4176" i="14"/>
  <c r="AI4278" i="14"/>
  <c r="AI4603" i="14"/>
  <c r="AB4603" i="14"/>
  <c r="AC4603" i="14"/>
  <c r="AD5739" i="14"/>
  <c r="AG5739" i="14"/>
  <c r="AG4406" i="14"/>
  <c r="AD4406" i="14"/>
  <c r="AI2906" i="14"/>
  <c r="AB2906" i="14"/>
  <c r="AC2906" i="14"/>
  <c r="AI1670" i="14"/>
  <c r="AB1670" i="14"/>
  <c r="AC1670" i="14"/>
  <c r="AC665" i="14"/>
  <c r="AB665" i="14"/>
  <c r="AI665" i="14"/>
  <c r="AI1500" i="14"/>
  <c r="AC1241" i="14"/>
  <c r="AB1241" i="14"/>
  <c r="AI1241" i="14"/>
  <c r="AD1246" i="14"/>
  <c r="AG1246" i="14"/>
  <c r="AG664" i="14"/>
  <c r="AB664" i="14"/>
  <c r="AC664" i="14"/>
  <c r="AD664" i="14"/>
  <c r="AI4222" i="14"/>
  <c r="AD2077" i="14"/>
  <c r="AG2077" i="14"/>
  <c r="AD5495" i="14"/>
  <c r="AB5495" i="14"/>
  <c r="AC5495" i="14"/>
  <c r="AG5495" i="14"/>
  <c r="AC4611" i="14"/>
  <c r="AB4611" i="14"/>
  <c r="AI4611" i="14"/>
  <c r="AI1293" i="14"/>
  <c r="AI2852" i="14"/>
  <c r="AB2852" i="14"/>
  <c r="AC2852" i="14"/>
  <c r="AG5272" i="14"/>
  <c r="AD5272" i="14"/>
  <c r="AD5195" i="14"/>
  <c r="AG5195" i="14"/>
  <c r="AD4146" i="14"/>
  <c r="AB4146" i="14"/>
  <c r="AC4146" i="14"/>
  <c r="AG4146" i="14"/>
  <c r="AD3971" i="14"/>
  <c r="AB3971" i="14"/>
  <c r="AC3971" i="14"/>
  <c r="AG3971" i="14"/>
  <c r="AC3908" i="14"/>
  <c r="AB3908" i="14"/>
  <c r="AI3908" i="14"/>
  <c r="AG2380" i="14"/>
  <c r="AD2380" i="14"/>
  <c r="AC5419" i="14"/>
  <c r="AB5419" i="14"/>
  <c r="AI5419" i="14"/>
  <c r="AG5651" i="14"/>
  <c r="AB5651" i="14"/>
  <c r="AC5651" i="14"/>
  <c r="AD5651" i="14"/>
  <c r="AI2284" i="14"/>
  <c r="AB2284" i="14"/>
  <c r="AC2284" i="14"/>
  <c r="AG340" i="14"/>
  <c r="AD340" i="14"/>
  <c r="AG4626" i="14"/>
  <c r="AD4626" i="14"/>
  <c r="AC2951" i="14"/>
  <c r="AB2951" i="14"/>
  <c r="AI2951" i="14"/>
  <c r="AD487" i="14"/>
  <c r="AG487" i="14"/>
  <c r="AC5536" i="14"/>
  <c r="AB5536" i="14"/>
  <c r="AI5536" i="14"/>
  <c r="AI541" i="14"/>
  <c r="AB541" i="14"/>
  <c r="AC541" i="14"/>
  <c r="AI2167" i="14"/>
  <c r="AB2167" i="14"/>
  <c r="AC2167" i="14"/>
  <c r="AI3356" i="14"/>
  <c r="AG623" i="14"/>
  <c r="AD623" i="14"/>
  <c r="AD1491" i="14"/>
  <c r="AB1491" i="14"/>
  <c r="AC1491" i="14"/>
  <c r="AG1491" i="14"/>
  <c r="AG1766" i="14"/>
  <c r="AD1766" i="14"/>
  <c r="AI5081" i="14"/>
  <c r="AI2280" i="14"/>
  <c r="AI2169" i="14"/>
  <c r="AB2169" i="14"/>
  <c r="AC2169" i="14"/>
  <c r="AC2215" i="14"/>
  <c r="AB2215" i="14"/>
  <c r="AI2215" i="14"/>
  <c r="AI1727" i="14"/>
  <c r="AB1727" i="14"/>
  <c r="AC1727" i="14"/>
  <c r="AG1285" i="14"/>
  <c r="AB1285" i="14"/>
  <c r="AC1285" i="14"/>
  <c r="AD1285" i="14"/>
  <c r="AG5370" i="14"/>
  <c r="AB5370" i="14"/>
  <c r="AC5370" i="14"/>
  <c r="AD5370" i="14"/>
  <c r="AC2448" i="14"/>
  <c r="AB2448" i="14"/>
  <c r="AI2448" i="14"/>
  <c r="AC829" i="14"/>
  <c r="AB829" i="14"/>
  <c r="AI829" i="14"/>
  <c r="AC1371" i="14"/>
  <c r="AB1371" i="14"/>
  <c r="AI1371" i="14"/>
  <c r="AC3941" i="14"/>
  <c r="AB3941" i="14"/>
  <c r="AI3941" i="14"/>
  <c r="AC3628" i="14"/>
  <c r="AB3628" i="14"/>
  <c r="AI3628" i="14"/>
  <c r="AC3547" i="14"/>
  <c r="AB3547" i="14"/>
  <c r="AI3547" i="14"/>
  <c r="AC559" i="14"/>
  <c r="AB559" i="14"/>
  <c r="AI559" i="14"/>
  <c r="AI3077" i="14"/>
  <c r="AB3077" i="14"/>
  <c r="AC3077" i="14"/>
  <c r="AC2265" i="14"/>
  <c r="AB2265" i="14"/>
  <c r="AI2265" i="14"/>
  <c r="AC1065" i="14"/>
  <c r="AB1065" i="14"/>
  <c r="AI1065" i="14"/>
  <c r="AI967" i="14"/>
  <c r="AC4349" i="14"/>
  <c r="AB4349" i="14"/>
  <c r="AI4349" i="14"/>
  <c r="AC3342" i="14"/>
  <c r="AB3342" i="14"/>
  <c r="AI3342" i="14"/>
  <c r="AI3585" i="14"/>
  <c r="AB3585" i="14"/>
  <c r="AC3585" i="14"/>
  <c r="AI1659" i="14"/>
  <c r="AB1659" i="14"/>
  <c r="AC1659" i="14"/>
  <c r="AC453" i="14"/>
  <c r="AB453" i="14"/>
  <c r="AI453" i="14"/>
  <c r="AI1473" i="14"/>
  <c r="AB1473" i="14"/>
  <c r="AC1473" i="14"/>
  <c r="AG5765" i="14"/>
  <c r="AD5765" i="14"/>
  <c r="AI1903" i="14"/>
  <c r="AB1903" i="14"/>
  <c r="AC1903" i="14"/>
  <c r="AG147" i="14"/>
  <c r="AD147" i="14"/>
  <c r="AI1374" i="14"/>
  <c r="AG1982" i="14"/>
  <c r="AD1982" i="14"/>
  <c r="AI5145" i="14"/>
  <c r="AB5145" i="14"/>
  <c r="AC5145" i="14"/>
  <c r="AI4177" i="14"/>
  <c r="AB4177" i="14"/>
  <c r="AC4177" i="14"/>
  <c r="AD4114" i="14"/>
  <c r="AB4114" i="14"/>
  <c r="AC4114" i="14"/>
  <c r="AG4114" i="14"/>
  <c r="AI2946" i="14"/>
  <c r="AB2946" i="14"/>
  <c r="AC2946" i="14"/>
  <c r="AC554" i="14"/>
  <c r="AB554" i="14"/>
  <c r="AI554" i="14"/>
  <c r="AC5602" i="14"/>
  <c r="AB5602" i="14"/>
  <c r="AI5602" i="14"/>
  <c r="AI3245" i="14"/>
  <c r="AI5268" i="14"/>
  <c r="AC4117" i="14"/>
  <c r="AB4117" i="14"/>
  <c r="AI4117" i="14"/>
  <c r="AC1833" i="14"/>
  <c r="AB1833" i="14"/>
  <c r="AI1833" i="14"/>
  <c r="AI3064" i="14"/>
  <c r="AB3064" i="14"/>
  <c r="AC3064" i="14"/>
  <c r="AI849" i="14"/>
  <c r="AC5401" i="14"/>
  <c r="AB5401" i="14"/>
  <c r="AI5401" i="14"/>
  <c r="AC1864" i="14"/>
  <c r="AB1864" i="14"/>
  <c r="AI1864" i="14"/>
  <c r="AC5222" i="14"/>
  <c r="AB5222" i="14"/>
  <c r="AI5222" i="14"/>
  <c r="AI3112" i="14"/>
  <c r="AB3112" i="14"/>
  <c r="AC3112" i="14"/>
  <c r="AC2690" i="14"/>
  <c r="AB2690" i="14"/>
  <c r="AI2690" i="14"/>
  <c r="AC4308" i="14"/>
  <c r="AB4308" i="14"/>
  <c r="AI4308" i="14"/>
  <c r="AC1835" i="14"/>
  <c r="AB1835" i="14"/>
  <c r="AI1835" i="14"/>
  <c r="AG1493" i="14"/>
  <c r="AD1493" i="14"/>
  <c r="AI2680" i="14"/>
  <c r="AC789" i="14"/>
  <c r="AB789" i="14"/>
  <c r="AI789" i="14"/>
  <c r="AD1192" i="14"/>
  <c r="AG1192" i="14"/>
  <c r="AC1464" i="14"/>
  <c r="AB1464" i="14"/>
  <c r="AI1464" i="14"/>
  <c r="AI2858" i="14"/>
  <c r="AB2858" i="14"/>
  <c r="AC2858" i="14"/>
  <c r="AI2862" i="14"/>
  <c r="AB2862" i="14"/>
  <c r="AC2862" i="14"/>
  <c r="AC1763" i="14"/>
  <c r="AB1763" i="14"/>
  <c r="AI1763" i="14"/>
  <c r="AI5397" i="14"/>
  <c r="AC5722" i="14"/>
  <c r="AB5722" i="14"/>
  <c r="AI5722" i="14"/>
  <c r="AI2560" i="14"/>
  <c r="AB2560" i="14"/>
  <c r="AC2560" i="14"/>
  <c r="AI5756" i="14"/>
  <c r="AC5756" i="14"/>
  <c r="AC1284" i="14"/>
  <c r="AB1284" i="14"/>
  <c r="AI1284" i="14"/>
  <c r="AI2442" i="14"/>
  <c r="AB2442" i="14"/>
  <c r="AC2442" i="14"/>
  <c r="AI3939" i="14"/>
  <c r="AC3079" i="14"/>
  <c r="AB3079" i="14"/>
  <c r="AI3079" i="14"/>
  <c r="AC3890" i="14"/>
  <c r="AB3890" i="14"/>
  <c r="AI3890" i="14"/>
  <c r="AC2545" i="14"/>
  <c r="AB2545" i="14"/>
  <c r="AI2545" i="14"/>
  <c r="AC1732" i="14"/>
  <c r="AB1732" i="14"/>
  <c r="AI1732" i="14"/>
  <c r="AI4601" i="14"/>
  <c r="AB4601" i="14"/>
  <c r="AC4601" i="14"/>
  <c r="AI1672" i="14"/>
  <c r="AB1672" i="14"/>
  <c r="AC1672" i="14"/>
  <c r="AC1731" i="14"/>
  <c r="AB1731" i="14"/>
  <c r="AI1731" i="14"/>
  <c r="AI1221" i="14"/>
  <c r="AB1221" i="14"/>
  <c r="AC1221" i="14"/>
  <c r="AI5698" i="14"/>
  <c r="AB5698" i="14"/>
  <c r="AC5698" i="14"/>
  <c r="AC4116" i="14"/>
  <c r="AB4116" i="14"/>
  <c r="AI4116" i="14"/>
  <c r="AI4474" i="14"/>
  <c r="AI2435" i="14"/>
  <c r="AB2435" i="14"/>
  <c r="AC2435" i="14"/>
  <c r="AC2649" i="14"/>
  <c r="AB2649" i="14"/>
  <c r="AI2649" i="14"/>
  <c r="AI1791" i="14"/>
  <c r="AB1791" i="14"/>
  <c r="AC1791" i="14"/>
  <c r="AG3687" i="14"/>
  <c r="AD3687" i="14"/>
  <c r="AC515" i="14"/>
  <c r="AB515" i="14"/>
  <c r="AI515" i="14"/>
  <c r="AD1132" i="14"/>
  <c r="AG1132" i="14"/>
  <c r="AI1896" i="14"/>
  <c r="AB1896" i="14"/>
  <c r="AC1896" i="14"/>
  <c r="AI2894" i="14"/>
  <c r="AI2963" i="14"/>
  <c r="AB2963" i="14"/>
  <c r="AC2963" i="14"/>
  <c r="AD5667" i="14"/>
  <c r="AB5667" i="14"/>
  <c r="AC5667" i="14"/>
  <c r="AG5667" i="14"/>
  <c r="AD1881" i="14"/>
  <c r="AG1881" i="14"/>
  <c r="AD3220" i="14"/>
  <c r="AB3220" i="14"/>
  <c r="AC3220" i="14"/>
  <c r="AG3220" i="14"/>
  <c r="AD3513" i="14"/>
  <c r="AB3513" i="14"/>
  <c r="AC3513" i="14"/>
  <c r="AG3513" i="14"/>
  <c r="AI1536" i="14"/>
  <c r="AB1536" i="14"/>
  <c r="AC1536" i="14"/>
  <c r="AD4460" i="14"/>
  <c r="AB4460" i="14"/>
  <c r="AC4460" i="14"/>
  <c r="AG4460" i="14"/>
  <c r="AG3505" i="14"/>
  <c r="AB3505" i="14"/>
  <c r="AC3505" i="14"/>
  <c r="AD3505" i="14"/>
  <c r="AD3267" i="14"/>
  <c r="AB3267" i="14"/>
  <c r="AC3267" i="14"/>
  <c r="AG3267" i="14"/>
  <c r="AC2588" i="14"/>
  <c r="AB2588" i="14"/>
  <c r="AI2588" i="14"/>
  <c r="AI1814" i="14"/>
  <c r="AB1814" i="14"/>
  <c r="AC1814" i="14"/>
  <c r="AD3308" i="14"/>
  <c r="AG3308" i="14"/>
  <c r="AG4680" i="14"/>
  <c r="AD4680" i="14"/>
  <c r="AC5062" i="14"/>
  <c r="AB5062" i="14"/>
  <c r="AI5062" i="14"/>
  <c r="AI3770" i="14"/>
  <c r="AC952" i="14"/>
  <c r="AB952" i="14"/>
  <c r="AI952" i="14"/>
  <c r="AC5091" i="14"/>
  <c r="AB5091" i="14"/>
  <c r="AI5091" i="14"/>
  <c r="AI3522" i="14"/>
  <c r="AB3522" i="14"/>
  <c r="AC3522" i="14"/>
  <c r="AD1941" i="14"/>
  <c r="AG1941" i="14"/>
  <c r="AD5773" i="14"/>
  <c r="AG5773" i="14"/>
  <c r="AC572" i="14"/>
  <c r="AB572" i="14"/>
  <c r="AI572" i="14"/>
  <c r="AD2438" i="14"/>
  <c r="AB2438" i="14"/>
  <c r="AC2438" i="14"/>
  <c r="AG2438" i="14"/>
  <c r="AG799" i="14"/>
  <c r="AD799" i="14"/>
  <c r="AI5424" i="14"/>
  <c r="AD1372" i="14"/>
  <c r="AB1372" i="14"/>
  <c r="AC1372" i="14"/>
  <c r="AG1372" i="14"/>
  <c r="AG4554" i="14"/>
  <c r="AB4554" i="14"/>
  <c r="AC4554" i="14"/>
  <c r="AD4554" i="14"/>
  <c r="AG1882" i="14"/>
  <c r="AB1882" i="14"/>
  <c r="AC1882" i="14"/>
  <c r="AD1882" i="14"/>
  <c r="AG4850" i="14"/>
  <c r="AD4850" i="14"/>
  <c r="AI2665" i="14"/>
  <c r="AI5618" i="14"/>
  <c r="AD4897" i="14"/>
  <c r="AB4897" i="14"/>
  <c r="AC4897" i="14"/>
  <c r="AG4897" i="14"/>
  <c r="AD5234" i="14"/>
  <c r="AG5234" i="14"/>
  <c r="AI2436" i="14"/>
  <c r="AI2434" i="14"/>
  <c r="AG3509" i="14"/>
  <c r="AD3509" i="14"/>
  <c r="AG5267" i="14"/>
  <c r="AB5267" i="14"/>
  <c r="AC5267" i="14"/>
  <c r="AD5267" i="14"/>
  <c r="AI1722" i="14"/>
  <c r="AI960" i="14"/>
  <c r="AD3658" i="14"/>
  <c r="AG3658" i="14"/>
  <c r="AC63" i="14"/>
  <c r="AG5478" i="14"/>
  <c r="AB5478" i="14"/>
  <c r="AC5478" i="14"/>
  <c r="AD5478" i="14"/>
  <c r="AG3235" i="14"/>
  <c r="AD3235" i="14"/>
  <c r="AI5272" i="14"/>
  <c r="AB5272" i="14"/>
  <c r="AC5272" i="14"/>
  <c r="AG2105" i="14"/>
  <c r="AD2105" i="14"/>
  <c r="AG4617" i="14"/>
  <c r="AD4617" i="14"/>
  <c r="AG3192" i="14"/>
  <c r="AD3192" i="14"/>
  <c r="AC3076" i="14"/>
  <c r="AB3076" i="14"/>
  <c r="AI3076" i="14"/>
  <c r="AI1343" i="14"/>
  <c r="AB1343" i="14"/>
  <c r="AC1343" i="14"/>
  <c r="AI3401" i="14"/>
  <c r="AB3401" i="14"/>
  <c r="AC3401" i="14"/>
  <c r="AI5706" i="14"/>
  <c r="AB5706" i="14"/>
  <c r="AC5706" i="14"/>
  <c r="AI2874" i="14"/>
  <c r="AC5535" i="14"/>
  <c r="AB5535" i="14"/>
  <c r="AI5535" i="14"/>
  <c r="AI2857" i="14"/>
  <c r="AG2212" i="14"/>
  <c r="AD2212" i="14"/>
  <c r="AI5649" i="14"/>
  <c r="AB5649" i="14"/>
  <c r="AC5649" i="14"/>
  <c r="AI3955" i="14"/>
  <c r="AB3955" i="14"/>
  <c r="AC3955" i="14"/>
  <c r="AI5338" i="14"/>
  <c r="AB5338" i="14"/>
  <c r="AC5338" i="14"/>
  <c r="AI4496" i="14"/>
  <c r="AB4496" i="14"/>
  <c r="AC4496" i="14"/>
  <c r="AI3032" i="14"/>
  <c r="AC4244" i="14"/>
  <c r="AB4244" i="14"/>
  <c r="AI4244" i="14"/>
  <c r="AI2238" i="14"/>
  <c r="AB2238" i="14"/>
  <c r="AC2238" i="14"/>
  <c r="AI1497" i="14"/>
  <c r="AB1497" i="14"/>
  <c r="AC1497" i="14"/>
  <c r="AD4090" i="14"/>
  <c r="AG4090" i="14"/>
  <c r="AI1700" i="14"/>
  <c r="AB1700" i="14"/>
  <c r="AC1700" i="14"/>
  <c r="AC5747" i="14"/>
  <c r="AB5747" i="14"/>
  <c r="AI5747" i="14"/>
  <c r="AG2969" i="14"/>
  <c r="AD2969" i="14"/>
  <c r="AD4679" i="14"/>
  <c r="AG4679" i="14"/>
  <c r="AG2572" i="14"/>
  <c r="AD2572" i="14"/>
  <c r="AD2263" i="14"/>
  <c r="AG2263" i="14"/>
  <c r="AI3813" i="14"/>
  <c r="AD1193" i="14"/>
  <c r="AG1193" i="14"/>
  <c r="AG3814" i="14"/>
  <c r="AD3814" i="14"/>
  <c r="AG573" i="14"/>
  <c r="AD573" i="14"/>
  <c r="AG1244" i="14"/>
  <c r="AD1244" i="14"/>
  <c r="AD1139" i="14"/>
  <c r="AG1139" i="14"/>
  <c r="AD3210" i="14"/>
  <c r="AG3210" i="14"/>
  <c r="AG5172" i="14"/>
  <c r="AD5172" i="14"/>
  <c r="AI2106" i="14"/>
  <c r="AI1874" i="14"/>
  <c r="AI1910" i="14"/>
  <c r="AG2136" i="14"/>
  <c r="AD2136" i="14"/>
  <c r="AD3521" i="14"/>
  <c r="AG3521" i="14"/>
  <c r="AD1439" i="14"/>
  <c r="AB1439" i="14"/>
  <c r="AC1439" i="14"/>
  <c r="AG1439" i="14"/>
  <c r="AG5644" i="14"/>
  <c r="AD5644" i="14"/>
  <c r="AG988" i="14"/>
  <c r="AD988" i="14"/>
  <c r="AI3034" i="14"/>
  <c r="AD3014" i="14"/>
  <c r="AG3014" i="14"/>
  <c r="AI4451" i="14"/>
  <c r="AD3904" i="14"/>
  <c r="AG3904" i="14"/>
  <c r="AG4373" i="14"/>
  <c r="AD4373" i="14"/>
  <c r="AD707" i="14"/>
  <c r="AG707" i="14"/>
  <c r="AI2089" i="14"/>
  <c r="AG5637" i="14"/>
  <c r="AD5637" i="14"/>
  <c r="AG5025" i="14"/>
  <c r="AD5025" i="14"/>
  <c r="AI386" i="14"/>
  <c r="AG798" i="14"/>
  <c r="AD798" i="14"/>
  <c r="AD3829" i="14"/>
  <c r="AG3829" i="14"/>
  <c r="AD5024" i="14"/>
  <c r="AG5024" i="14"/>
  <c r="AD3184" i="14"/>
  <c r="AG3184" i="14"/>
  <c r="AI1939" i="14"/>
  <c r="AG3096" i="14"/>
  <c r="AD3096" i="14"/>
  <c r="AG408" i="14"/>
  <c r="AD408" i="14"/>
  <c r="AI4895" i="14"/>
  <c r="AG3936" i="14"/>
  <c r="AD3936" i="14"/>
  <c r="AD2658" i="14"/>
  <c r="AG2658" i="14"/>
  <c r="AI1184" i="14"/>
  <c r="AI5688" i="14"/>
  <c r="AD4606" i="14"/>
  <c r="AB4606" i="14"/>
  <c r="AC4606" i="14"/>
  <c r="AG4606" i="14"/>
  <c r="AD3554" i="14"/>
  <c r="AG3554" i="14"/>
  <c r="AI4847" i="14"/>
  <c r="AD2897" i="14"/>
  <c r="AB2897" i="14"/>
  <c r="AC2897" i="14"/>
  <c r="AG2897" i="14"/>
  <c r="AI1170" i="14"/>
  <c r="AD2302" i="14"/>
  <c r="AB2302" i="14"/>
  <c r="AC2302" i="14"/>
  <c r="AG2302" i="14"/>
  <c r="AD3371" i="14"/>
  <c r="AB3371" i="14"/>
  <c r="AC3371" i="14"/>
  <c r="AG3371" i="14"/>
  <c r="AI1001" i="14"/>
  <c r="AG3055" i="14"/>
  <c r="AD3055" i="14"/>
  <c r="AD3743" i="14"/>
  <c r="AG3743" i="14"/>
  <c r="AI5170" i="14"/>
  <c r="AB5170" i="14"/>
  <c r="AC5170" i="14"/>
  <c r="AI5374" i="14"/>
  <c r="AI3070" i="14"/>
  <c r="AC5742" i="14"/>
  <c r="AB5742" i="14"/>
  <c r="AI5742" i="14"/>
  <c r="AD953" i="14"/>
  <c r="AB953" i="14"/>
  <c r="AC953" i="14"/>
  <c r="AG953" i="14"/>
  <c r="AG3444" i="14"/>
  <c r="AD3444" i="14"/>
  <c r="AI4370" i="14"/>
  <c r="AB4370" i="14"/>
  <c r="AC4370" i="14"/>
  <c r="AI4988" i="14"/>
  <c r="AI3167" i="14"/>
  <c r="AB3167" i="14"/>
  <c r="AC3167" i="14"/>
  <c r="AD3231" i="14"/>
  <c r="AB3231" i="14"/>
  <c r="AC3231" i="14"/>
  <c r="AG3231" i="14"/>
  <c r="AI2969" i="14"/>
  <c r="AB2969" i="14"/>
  <c r="AC2969" i="14"/>
  <c r="AI1292" i="14"/>
  <c r="AB1292" i="14"/>
  <c r="AC1292" i="14"/>
  <c r="AD4644" i="14"/>
  <c r="AG4644" i="14"/>
  <c r="AI4648" i="14"/>
  <c r="AC1855" i="14"/>
  <c r="AB1855" i="14"/>
  <c r="AI1855" i="14"/>
  <c r="AG529" i="14"/>
  <c r="AD529" i="14"/>
  <c r="AD4595" i="14"/>
  <c r="AB4595" i="14"/>
  <c r="AC4595" i="14"/>
  <c r="AG4595" i="14"/>
  <c r="AI3363" i="14"/>
  <c r="AB3363" i="14"/>
  <c r="AC3363" i="14"/>
  <c r="AG4087" i="14"/>
  <c r="AD4087" i="14"/>
  <c r="AG3038" i="14"/>
  <c r="AB3038" i="14"/>
  <c r="AC3038" i="14"/>
  <c r="AD3038" i="14"/>
  <c r="AC5009" i="14"/>
  <c r="AB5009" i="14"/>
  <c r="AI5009" i="14"/>
  <c r="AD1916" i="14"/>
  <c r="AG1916" i="14"/>
  <c r="AG3175" i="14"/>
  <c r="AB3175" i="14"/>
  <c r="AC3175" i="14"/>
  <c r="AD3175" i="14"/>
  <c r="AG3894" i="14"/>
  <c r="AB3894" i="14"/>
  <c r="AC3894" i="14"/>
  <c r="AD3894" i="14"/>
  <c r="AD5191" i="14"/>
  <c r="AB5191" i="14"/>
  <c r="AC5191" i="14"/>
  <c r="AG5191" i="14"/>
  <c r="AD3967" i="14"/>
  <c r="AG3967" i="14"/>
  <c r="AG2225" i="14"/>
  <c r="AD2225" i="14"/>
  <c r="AC561" i="14"/>
  <c r="AB561" i="14"/>
  <c r="AI561" i="14"/>
  <c r="AI712" i="14"/>
  <c r="AG1456" i="14"/>
  <c r="AD1456" i="14"/>
  <c r="AG5549" i="14"/>
  <c r="AD5549" i="14"/>
  <c r="AG2051" i="14"/>
  <c r="AD2051" i="14"/>
  <c r="AG3712" i="14"/>
  <c r="AB3712" i="14"/>
  <c r="AC3712" i="14"/>
  <c r="AD3712" i="14"/>
  <c r="AC5694" i="14"/>
  <c r="AB5694" i="14"/>
  <c r="AI5694" i="14"/>
  <c r="AD4474" i="14"/>
  <c r="AB4474" i="14"/>
  <c r="AC4474" i="14"/>
  <c r="AG4474" i="14"/>
  <c r="AC2308" i="14"/>
  <c r="AB2308" i="14"/>
  <c r="AI2308" i="14"/>
  <c r="AC3426" i="14"/>
  <c r="AB3426" i="14"/>
  <c r="AI3426" i="14"/>
  <c r="AC4957" i="14"/>
  <c r="AB4957" i="14"/>
  <c r="AI4957" i="14"/>
  <c r="AG3676" i="14"/>
  <c r="AD3676" i="14"/>
  <c r="AG1385" i="14"/>
  <c r="AD1385" i="14"/>
  <c r="AD4278" i="14"/>
  <c r="AB4278" i="14"/>
  <c r="AC4278" i="14"/>
  <c r="AG4278" i="14"/>
  <c r="AD807" i="14"/>
  <c r="AB807" i="14"/>
  <c r="AC807" i="14"/>
  <c r="AG807" i="14"/>
  <c r="AI861" i="14"/>
  <c r="AB861" i="14"/>
  <c r="AC861" i="14"/>
  <c r="AG2599" i="14"/>
  <c r="AD2599" i="14"/>
  <c r="AI5758" i="14"/>
  <c r="AC2499" i="14"/>
  <c r="AB2499" i="14"/>
  <c r="AI2499" i="14"/>
  <c r="AD490" i="14"/>
  <c r="AG490" i="14"/>
  <c r="AD5459" i="14"/>
  <c r="AG5459" i="14"/>
  <c r="AC272" i="14"/>
  <c r="AD1885" i="14"/>
  <c r="AG1885" i="14"/>
  <c r="AI3569" i="14"/>
  <c r="AG5690" i="14"/>
  <c r="AB5690" i="14"/>
  <c r="AC5690" i="14"/>
  <c r="AD5690" i="14"/>
  <c r="AG1471" i="14"/>
  <c r="AD1471" i="14"/>
  <c r="AG17" i="14"/>
  <c r="AD17" i="14"/>
  <c r="AD1047" i="14"/>
  <c r="AG1047" i="14"/>
  <c r="AI916" i="14"/>
  <c r="AG2756" i="14"/>
  <c r="AD2756" i="14"/>
  <c r="AI2139" i="14"/>
  <c r="AB2139" i="14"/>
  <c r="AC2139" i="14"/>
  <c r="AI3824" i="14"/>
  <c r="AG3619" i="14"/>
  <c r="AD3619" i="14"/>
  <c r="AD5217" i="14"/>
  <c r="AG5217" i="14"/>
  <c r="AG2820" i="14"/>
  <c r="AB2820" i="14"/>
  <c r="AC2820" i="14"/>
  <c r="AD2820" i="14"/>
  <c r="AD4999" i="14"/>
  <c r="AG4999" i="14"/>
  <c r="AI1158" i="14"/>
  <c r="AI1684" i="14"/>
  <c r="AI3407" i="14"/>
  <c r="AI3217" i="14"/>
  <c r="AB3217" i="14"/>
  <c r="AC3217" i="14"/>
  <c r="AI2570" i="14"/>
  <c r="AD2134" i="14"/>
  <c r="AB2134" i="14"/>
  <c r="AC2134" i="14"/>
  <c r="AG2134" i="14"/>
  <c r="AG2900" i="14"/>
  <c r="AB2900" i="14"/>
  <c r="AC2900" i="14"/>
  <c r="AD2900" i="14"/>
  <c r="AG1352" i="14"/>
  <c r="AD1352" i="14"/>
  <c r="AD574" i="14"/>
  <c r="AG574" i="14"/>
  <c r="AG5521" i="14"/>
  <c r="AB5521" i="14"/>
  <c r="AC5521" i="14"/>
  <c r="AD5521" i="14"/>
  <c r="AD5107" i="14"/>
  <c r="AB5107" i="14"/>
  <c r="AC5107" i="14"/>
  <c r="AG5107" i="14"/>
  <c r="AG765" i="14"/>
  <c r="AD765" i="14"/>
  <c r="AI3155" i="14"/>
  <c r="AG3716" i="14"/>
  <c r="AB3716" i="14"/>
  <c r="AC3716" i="14"/>
  <c r="AD3716" i="14"/>
  <c r="AD3902" i="14"/>
  <c r="AB3902" i="14"/>
  <c r="AC3902" i="14"/>
  <c r="AG3902" i="14"/>
  <c r="AG4649" i="14"/>
  <c r="AD4649" i="14"/>
  <c r="AD948" i="14"/>
  <c r="AG948" i="14"/>
  <c r="AG1650" i="14"/>
  <c r="AB1650" i="14"/>
  <c r="AC1650" i="14"/>
  <c r="AD1650" i="14"/>
  <c r="AD3212" i="14"/>
  <c r="AG3212" i="14"/>
  <c r="AD2385" i="14"/>
  <c r="AB2385" i="14"/>
  <c r="AC2385" i="14"/>
  <c r="AG2385" i="14"/>
  <c r="AG3809" i="14"/>
  <c r="AD3809" i="14"/>
  <c r="AI1334" i="14"/>
  <c r="AD3944" i="14"/>
  <c r="AB3944" i="14"/>
  <c r="AC3944" i="14"/>
  <c r="AG3944" i="14"/>
  <c r="AG2979" i="14"/>
  <c r="AB2979" i="14"/>
  <c r="AC2979" i="14"/>
  <c r="AD2979" i="14"/>
  <c r="AI1429" i="14"/>
  <c r="AD3243" i="14"/>
  <c r="AG3243" i="14"/>
  <c r="AB2099" i="14"/>
  <c r="AB2112" i="14"/>
  <c r="AB2109" i="14"/>
  <c r="AI3865" i="14"/>
  <c r="AI2899" i="14"/>
  <c r="AG3432" i="14"/>
  <c r="AD3432" i="14"/>
  <c r="AI2839" i="14"/>
  <c r="AG5397" i="14"/>
  <c r="AB5397" i="14"/>
  <c r="AC5397" i="14"/>
  <c r="AD5397" i="14"/>
  <c r="AG1421" i="14"/>
  <c r="AD1421" i="14"/>
  <c r="AD4924" i="14"/>
  <c r="AG4924" i="14"/>
  <c r="AI4521" i="14"/>
  <c r="AI2742" i="14"/>
  <c r="AD3909" i="14"/>
  <c r="AG3909" i="14"/>
  <c r="AG721" i="14"/>
  <c r="AD721" i="14"/>
  <c r="AD4057" i="14"/>
  <c r="AG4057" i="14"/>
  <c r="AD2056" i="14"/>
  <c r="AG2056" i="14"/>
  <c r="AI3486" i="14"/>
  <c r="AD1058" i="14"/>
  <c r="AG1058" i="14"/>
  <c r="AG3529" i="14"/>
  <c r="AD3529" i="14"/>
  <c r="AC759" i="14"/>
  <c r="AB759" i="14"/>
  <c r="AI759" i="14"/>
  <c r="AI1926" i="14"/>
  <c r="AI1456" i="14"/>
  <c r="AB1456" i="14"/>
  <c r="AC1456" i="14"/>
  <c r="AC82" i="14"/>
  <c r="AI654" i="14"/>
  <c r="AI3814" i="14"/>
  <c r="AB3814" i="14"/>
  <c r="AC3814" i="14"/>
  <c r="AI1853" i="14"/>
  <c r="AD2680" i="14"/>
  <c r="AB2680" i="14"/>
  <c r="AC2680" i="14"/>
  <c r="AG2680" i="14"/>
  <c r="AG2894" i="14"/>
  <c r="AB2894" i="14"/>
  <c r="AC2894" i="14"/>
  <c r="AD2894" i="14"/>
  <c r="AD3899" i="14"/>
  <c r="AB3899" i="14"/>
  <c r="AC3899" i="14"/>
  <c r="AG3899" i="14"/>
  <c r="AG5361" i="14"/>
  <c r="AB5361" i="14"/>
  <c r="AC5361" i="14"/>
  <c r="AD5361" i="14"/>
  <c r="AG5197" i="14"/>
  <c r="AD5197" i="14"/>
  <c r="AG3197" i="14"/>
  <c r="AB3197" i="14"/>
  <c r="AC3197" i="14"/>
  <c r="AD3197" i="14"/>
  <c r="AG3322" i="14"/>
  <c r="AB3322" i="14"/>
  <c r="AC3322" i="14"/>
  <c r="AD3322" i="14"/>
  <c r="AD2696" i="14"/>
  <c r="AB2696" i="14"/>
  <c r="AC2696" i="14"/>
  <c r="AG2696" i="14"/>
  <c r="AD1617" i="14"/>
  <c r="AB1617" i="14"/>
  <c r="AC1617" i="14"/>
  <c r="AG1617" i="14"/>
  <c r="AD4208" i="14"/>
  <c r="AG4208" i="14"/>
  <c r="AD973" i="14"/>
  <c r="AG973" i="14"/>
  <c r="AD3993" i="14"/>
  <c r="AB3993" i="14"/>
  <c r="AC3993" i="14"/>
  <c r="AG3993" i="14"/>
  <c r="AD5055" i="14"/>
  <c r="AG5055" i="14"/>
  <c r="AD3895" i="14"/>
  <c r="AG3895" i="14"/>
  <c r="AD2564" i="14"/>
  <c r="AG2564" i="14"/>
  <c r="AD4219" i="14"/>
  <c r="AB4219" i="14"/>
  <c r="AC4219" i="14"/>
  <c r="AG4219" i="14"/>
  <c r="AD4659" i="14"/>
  <c r="AB4659" i="14"/>
  <c r="AC4659" i="14"/>
  <c r="AG4659" i="14"/>
  <c r="AG5240" i="14"/>
  <c r="AD5240" i="14"/>
  <c r="AG881" i="14"/>
  <c r="AB881" i="14"/>
  <c r="AC881" i="14"/>
  <c r="AD881" i="14"/>
  <c r="AG579" i="14"/>
  <c r="AB579" i="14"/>
  <c r="AC579" i="14"/>
  <c r="AD579" i="14"/>
  <c r="AD1569" i="14"/>
  <c r="AB1569" i="14"/>
  <c r="AC1569" i="14"/>
  <c r="AG1569" i="14"/>
  <c r="AG5198" i="14"/>
  <c r="AB5198" i="14"/>
  <c r="AC5198" i="14"/>
  <c r="AD5198" i="14"/>
  <c r="AG2259" i="14"/>
  <c r="AD2259" i="14"/>
  <c r="AD703" i="14"/>
  <c r="AB703" i="14"/>
  <c r="AC703" i="14"/>
  <c r="AG703" i="14"/>
  <c r="AD3880" i="14"/>
  <c r="AG3880" i="14"/>
  <c r="AI891" i="14"/>
  <c r="AI1843" i="14"/>
  <c r="AD5762" i="14"/>
  <c r="AG5762" i="14"/>
  <c r="AD1164" i="14"/>
  <c r="AG1164" i="14"/>
  <c r="AD667" i="14"/>
  <c r="AB667" i="14"/>
  <c r="AC667" i="14"/>
  <c r="AG667" i="14"/>
  <c r="AI4354" i="14"/>
  <c r="AD4178" i="14"/>
  <c r="AB4178" i="14"/>
  <c r="AC4178" i="14"/>
  <c r="AG4178" i="14"/>
  <c r="AD4884" i="14"/>
  <c r="AB4884" i="14"/>
  <c r="AC4884" i="14"/>
  <c r="AG4884" i="14"/>
  <c r="AD2940" i="14"/>
  <c r="AB2940" i="14"/>
  <c r="AC2940" i="14"/>
  <c r="AG2940" i="14"/>
  <c r="AD5169" i="14"/>
  <c r="AG5169" i="14"/>
  <c r="AG4631" i="14"/>
  <c r="AB4631" i="14"/>
  <c r="AC4631" i="14"/>
  <c r="AD4631" i="14"/>
  <c r="AG5110" i="14"/>
  <c r="AB5110" i="14"/>
  <c r="AC5110" i="14"/>
  <c r="AD5110" i="14"/>
  <c r="AI4983" i="14"/>
  <c r="AG2523" i="14"/>
  <c r="AD2523" i="14"/>
  <c r="AI5549" i="14"/>
  <c r="AB5549" i="14"/>
  <c r="AC5549" i="14"/>
  <c r="AI5173" i="14"/>
  <c r="AG3939" i="14"/>
  <c r="AB3939" i="14"/>
  <c r="AC3939" i="14"/>
  <c r="AD3939" i="14"/>
  <c r="AG2944" i="14"/>
  <c r="AB2944" i="14"/>
  <c r="AC2944" i="14"/>
  <c r="AD2944" i="14"/>
  <c r="AG5263" i="14"/>
  <c r="AD5263" i="14"/>
  <c r="AG1290" i="14"/>
  <c r="AD1290" i="14"/>
  <c r="AI1956" i="14"/>
  <c r="AD2812" i="14"/>
  <c r="AB2812" i="14"/>
  <c r="AC2812" i="14"/>
  <c r="AG2812" i="14"/>
  <c r="AG2837" i="14"/>
  <c r="AD2837" i="14"/>
  <c r="AI4380" i="14"/>
  <c r="AG2379" i="14"/>
  <c r="AD2379" i="14"/>
  <c r="AI2267" i="14"/>
  <c r="AD3813" i="14"/>
  <c r="AB3813" i="14"/>
  <c r="AC3813" i="14"/>
  <c r="AG3813" i="14"/>
  <c r="AI3452" i="14"/>
  <c r="AB5763" i="14"/>
  <c r="AB5751" i="14"/>
  <c r="AB5756" i="14"/>
  <c r="AB5759" i="14"/>
  <c r="AD1045" i="14"/>
  <c r="AG1045" i="14"/>
  <c r="AG4524" i="14"/>
  <c r="AD4524" i="14"/>
  <c r="AI5010" i="14"/>
  <c r="AD3219" i="14"/>
  <c r="AG3219" i="14"/>
  <c r="AD4805" i="14"/>
  <c r="AG4805" i="14"/>
  <c r="AD660" i="14"/>
  <c r="AG660" i="14"/>
  <c r="AD1777" i="14"/>
  <c r="AG1777" i="14"/>
  <c r="AI4646" i="14"/>
  <c r="AI2213" i="14"/>
  <c r="AD2945" i="14"/>
  <c r="AB2945" i="14"/>
  <c r="AC2945" i="14"/>
  <c r="AG2945" i="14"/>
  <c r="AD4494" i="14"/>
  <c r="AG4494" i="14"/>
  <c r="AG3639" i="14"/>
  <c r="AD3639" i="14"/>
  <c r="AD1994" i="14"/>
  <c r="AG1994" i="14"/>
  <c r="AG4828" i="14"/>
  <c r="AB4828" i="14"/>
  <c r="AC4828" i="14"/>
  <c r="AD4828" i="14"/>
  <c r="AG1592" i="14"/>
  <c r="AB1592" i="14"/>
  <c r="AC1592" i="14"/>
  <c r="AD1592" i="14"/>
  <c r="AG1250" i="14"/>
  <c r="AD1250" i="14"/>
  <c r="AI2984" i="14"/>
  <c r="AI5262" i="14"/>
  <c r="AI1430" i="14"/>
  <c r="AG4764" i="14"/>
  <c r="AD4764" i="14"/>
  <c r="AD3544" i="14"/>
  <c r="AG3544" i="14"/>
  <c r="AI3309" i="14"/>
  <c r="AG1239" i="14"/>
  <c r="AD1239" i="14"/>
  <c r="AD4245" i="14"/>
  <c r="AG4245" i="14"/>
  <c r="AI5696" i="14"/>
  <c r="AD1051" i="14"/>
  <c r="AB1051" i="14"/>
  <c r="AC1051" i="14"/>
  <c r="AG1051" i="14"/>
  <c r="AD718" i="14"/>
  <c r="AG718" i="14"/>
  <c r="AD3369" i="14"/>
  <c r="AG3369" i="14"/>
  <c r="AD1060" i="14"/>
  <c r="AG1060" i="14"/>
  <c r="AI2018" i="14"/>
  <c r="AI2247" i="14"/>
  <c r="AI744" i="14"/>
  <c r="AI2849" i="14"/>
  <c r="AB2849" i="14"/>
  <c r="AC2849" i="14"/>
  <c r="AG3061" i="14"/>
  <c r="AD3061" i="14"/>
  <c r="AD5646" i="14"/>
  <c r="AG5646" i="14"/>
  <c r="AD199" i="14"/>
  <c r="AG199" i="14"/>
  <c r="AD1455" i="14"/>
  <c r="AG1455" i="14"/>
  <c r="AD2389" i="14"/>
  <c r="AG2389" i="14"/>
  <c r="AG337" i="14"/>
  <c r="AD337" i="14"/>
  <c r="AI2764" i="14"/>
  <c r="AG1987" i="14"/>
  <c r="AD1987" i="14"/>
  <c r="AD5005" i="14"/>
  <c r="AG5005" i="14"/>
  <c r="AG2460" i="14"/>
  <c r="AD2460" i="14"/>
  <c r="AG1729" i="14"/>
  <c r="AD1729" i="14"/>
  <c r="AG5721" i="14"/>
  <c r="AD5721" i="14"/>
  <c r="AI1832" i="14"/>
  <c r="AG4910" i="14"/>
  <c r="AD4910" i="14"/>
  <c r="AG3408" i="14"/>
  <c r="AD3408" i="14"/>
  <c r="AD3877" i="14"/>
  <c r="AG3877" i="14"/>
  <c r="AI3616" i="14"/>
  <c r="AD3839" i="14"/>
  <c r="AG3839" i="14"/>
  <c r="AD5347" i="14"/>
  <c r="AG5347" i="14"/>
  <c r="AD640" i="14"/>
  <c r="AG640" i="14"/>
  <c r="AD2884" i="14"/>
  <c r="AG2884" i="14"/>
  <c r="AG1187" i="14"/>
  <c r="AD1187" i="14"/>
  <c r="AD4451" i="14"/>
  <c r="AB4451" i="14"/>
  <c r="AC4451" i="14"/>
  <c r="AG4451" i="14"/>
  <c r="AD1811" i="14"/>
  <c r="AB1811" i="14"/>
  <c r="AC1811" i="14"/>
  <c r="AG1811" i="14"/>
  <c r="AD3626" i="14"/>
  <c r="AG3626" i="14"/>
  <c r="AD4158" i="14"/>
  <c r="AG4158" i="14"/>
  <c r="AG3634" i="14"/>
  <c r="AD3634" i="14"/>
  <c r="AI5689" i="14"/>
  <c r="AD3448" i="14"/>
  <c r="AG3448" i="14"/>
  <c r="AD4692" i="14"/>
  <c r="AG4692" i="14"/>
  <c r="AG4353" i="14"/>
  <c r="AD4353" i="14"/>
  <c r="AD5120" i="14"/>
  <c r="AG5120" i="14"/>
  <c r="AG1137" i="14"/>
  <c r="AD1137" i="14"/>
  <c r="AD4386" i="14"/>
  <c r="AB4386" i="14"/>
  <c r="AC4386" i="14"/>
  <c r="AG4386" i="14"/>
  <c r="AG2779" i="14"/>
  <c r="AB2779" i="14"/>
  <c r="AC2779" i="14"/>
  <c r="AD2779" i="14"/>
  <c r="AG4079" i="14"/>
  <c r="AB4079" i="14"/>
  <c r="AC4079" i="14"/>
  <c r="AD4079" i="14"/>
  <c r="AG3478" i="14"/>
  <c r="AB3478" i="14"/>
  <c r="AC3478" i="14"/>
  <c r="AD3478" i="14"/>
  <c r="AD3479" i="14"/>
  <c r="AB3479" i="14"/>
  <c r="AC3479" i="14"/>
  <c r="AG3479" i="14"/>
  <c r="AI1229" i="14"/>
  <c r="AI4214" i="14"/>
  <c r="AG1470" i="14"/>
  <c r="AD1470" i="14"/>
  <c r="AI1123" i="14"/>
  <c r="AD4232" i="14"/>
  <c r="AG4232" i="14"/>
  <c r="AG1113" i="14"/>
  <c r="AD1113" i="14"/>
  <c r="AI5628" i="14"/>
  <c r="AI1908" i="14"/>
  <c r="AD212" i="14"/>
  <c r="AG212" i="14"/>
  <c r="AD2665" i="14"/>
  <c r="AB2665" i="14"/>
  <c r="AC2665" i="14"/>
  <c r="AG2665" i="14"/>
  <c r="AG4126" i="14"/>
  <c r="AD4126" i="14"/>
  <c r="AG5688" i="14"/>
  <c r="AB5688" i="14"/>
  <c r="AC5688" i="14"/>
  <c r="AD5688" i="14"/>
  <c r="AG3616" i="14"/>
  <c r="AB3616" i="14"/>
  <c r="AC3616" i="14"/>
  <c r="AD3616" i="14"/>
  <c r="AD4755" i="14"/>
  <c r="AG4755" i="14"/>
  <c r="AD1936" i="14"/>
  <c r="AG1936" i="14"/>
  <c r="AI1466" i="14"/>
  <c r="AG4481" i="14"/>
  <c r="AB4481" i="14"/>
  <c r="AC4481" i="14"/>
  <c r="AD4481" i="14"/>
  <c r="AI1124" i="14"/>
  <c r="AG5260" i="14"/>
  <c r="AD5260" i="14"/>
  <c r="AG1801" i="14"/>
  <c r="AD1801" i="14"/>
  <c r="AG5519" i="14"/>
  <c r="AD5519" i="14"/>
  <c r="AD4541" i="14"/>
  <c r="AB4541" i="14"/>
  <c r="AC4541" i="14"/>
  <c r="AG4541" i="14"/>
  <c r="AD1874" i="14"/>
  <c r="AB1874" i="14"/>
  <c r="AC1874" i="14"/>
  <c r="AG1874" i="14"/>
  <c r="AD223" i="14"/>
  <c r="AG223" i="14"/>
  <c r="AI3134" i="14"/>
  <c r="AG3160" i="14"/>
  <c r="AD3160" i="14"/>
  <c r="AI755" i="14"/>
  <c r="AI5658" i="14"/>
  <c r="AD4015" i="14"/>
  <c r="AG4015" i="14"/>
  <c r="AD4410" i="14"/>
  <c r="AB4410" i="14"/>
  <c r="AC4410" i="14"/>
  <c r="AG4410" i="14"/>
  <c r="AG324" i="14"/>
  <c r="AD324" i="14"/>
  <c r="AG4077" i="14"/>
  <c r="AB4077" i="14"/>
  <c r="AC4077" i="14"/>
  <c r="AD4077" i="14"/>
  <c r="AD3882" i="14"/>
  <c r="AG3882" i="14"/>
  <c r="AC988" i="14"/>
  <c r="AB988" i="14"/>
  <c r="AI988" i="14"/>
  <c r="AG1184" i="14"/>
  <c r="AB1184" i="14"/>
  <c r="AC1184" i="14"/>
  <c r="AD1184" i="14"/>
  <c r="AD286" i="14"/>
  <c r="AG286" i="14"/>
  <c r="AD4179" i="14"/>
  <c r="AB4179" i="14"/>
  <c r="AC4179" i="14"/>
  <c r="AG4179" i="14"/>
  <c r="AG3292" i="14"/>
  <c r="AD3292" i="14"/>
  <c r="AD3047" i="14"/>
  <c r="AG3047" i="14"/>
  <c r="AG3810" i="14"/>
  <c r="AD3810" i="14"/>
  <c r="AG3495" i="14"/>
  <c r="AB3495" i="14"/>
  <c r="AC3495" i="14"/>
  <c r="AD3495" i="14"/>
  <c r="AD889" i="14"/>
  <c r="AB889" i="14"/>
  <c r="AC889" i="14"/>
  <c r="AG889" i="14"/>
  <c r="AD1778" i="14"/>
  <c r="AG1778" i="14"/>
  <c r="AD1218" i="14"/>
  <c r="AG1218" i="14"/>
  <c r="AG441" i="14"/>
  <c r="AB441" i="14"/>
  <c r="AC441" i="14"/>
  <c r="AD441" i="14"/>
  <c r="AG748" i="14"/>
  <c r="AD748" i="14"/>
  <c r="AD4058" i="14"/>
  <c r="AG4058" i="14"/>
  <c r="AD5608" i="14"/>
  <c r="AB5608" i="14"/>
  <c r="AC5608" i="14"/>
  <c r="AG5608" i="14"/>
  <c r="AG4559" i="14"/>
  <c r="AB4559" i="14"/>
  <c r="AC4559" i="14"/>
  <c r="AD4559" i="14"/>
  <c r="AI4310" i="14"/>
  <c r="AD3744" i="14"/>
  <c r="AG3744" i="14"/>
  <c r="AD2655" i="14"/>
  <c r="AB2655" i="14"/>
  <c r="AC2655" i="14"/>
  <c r="AG2655" i="14"/>
  <c r="AD2280" i="14"/>
  <c r="AB2280" i="14"/>
  <c r="AC2280" i="14"/>
  <c r="AG2280" i="14"/>
  <c r="AG624" i="14"/>
  <c r="AD624" i="14"/>
  <c r="AD1079" i="14"/>
  <c r="AG1079" i="14"/>
  <c r="AG4231" i="14"/>
  <c r="AD4231" i="14"/>
  <c r="AD1170" i="14"/>
  <c r="AB1170" i="14"/>
  <c r="AC1170" i="14"/>
  <c r="AG1170" i="14"/>
  <c r="AG1648" i="14"/>
  <c r="AD1648" i="14"/>
  <c r="AD4511" i="14"/>
  <c r="AG4511" i="14"/>
  <c r="AC209" i="14"/>
  <c r="AI1656" i="14"/>
  <c r="AI2382" i="14"/>
  <c r="AC177" i="14"/>
  <c r="AG1971" i="14"/>
  <c r="AB1971" i="14"/>
  <c r="AC1971" i="14"/>
  <c r="AD1971" i="14"/>
  <c r="AD4291" i="14"/>
  <c r="AB4291" i="14"/>
  <c r="AC4291" i="14"/>
  <c r="AG4291" i="14"/>
  <c r="AG4988" i="14"/>
  <c r="AB4988" i="14"/>
  <c r="AC4988" i="14"/>
  <c r="AD4988" i="14"/>
  <c r="AD2128" i="14"/>
  <c r="AG2128" i="14"/>
  <c r="AD849" i="14"/>
  <c r="AB849" i="14"/>
  <c r="AC849" i="14"/>
  <c r="AG849" i="14"/>
  <c r="AG918" i="14"/>
  <c r="AD918" i="14"/>
  <c r="AG5033" i="14"/>
  <c r="AD5033" i="14"/>
  <c r="AG813" i="14"/>
  <c r="AD813" i="14"/>
  <c r="AG3411" i="14"/>
  <c r="AD3411" i="14"/>
  <c r="AD5684" i="14"/>
  <c r="AG5684" i="14"/>
  <c r="AG5406" i="14"/>
  <c r="AD5406" i="14"/>
  <c r="AI2303" i="14"/>
  <c r="AD144" i="14"/>
  <c r="AG144" i="14"/>
  <c r="AG5106" i="14"/>
  <c r="AB5106" i="14"/>
  <c r="AC5106" i="14"/>
  <c r="AD5106" i="14"/>
  <c r="AG3069" i="14"/>
  <c r="AB3069" i="14"/>
  <c r="AC3069" i="14"/>
  <c r="AD3069" i="14"/>
  <c r="AG4621" i="14"/>
  <c r="AB4621" i="14"/>
  <c r="AC4621" i="14"/>
  <c r="AD4621" i="14"/>
  <c r="AD2642" i="14"/>
  <c r="AB2642" i="14"/>
  <c r="AC2642" i="14"/>
  <c r="AG2642" i="14"/>
  <c r="AI3068" i="14"/>
  <c r="AG2682" i="14"/>
  <c r="AD2682" i="14"/>
  <c r="AD454" i="14"/>
  <c r="AG454" i="14"/>
  <c r="AD2640" i="14"/>
  <c r="AB2640" i="14"/>
  <c r="AC2640" i="14"/>
  <c r="AG2640" i="14"/>
  <c r="AD2827" i="14"/>
  <c r="AB2827" i="14"/>
  <c r="AC2827" i="14"/>
  <c r="AG2827" i="14"/>
  <c r="AD1522" i="14"/>
  <c r="AB1522" i="14"/>
  <c r="AC1522" i="14"/>
  <c r="AG1522" i="14"/>
  <c r="AG740" i="14"/>
  <c r="AB740" i="14"/>
  <c r="AC740" i="14"/>
  <c r="AD740" i="14"/>
  <c r="AD3309" i="14"/>
  <c r="AB3309" i="14"/>
  <c r="AC3309" i="14"/>
  <c r="AG3309" i="14"/>
  <c r="AD2165" i="14"/>
  <c r="AG2165" i="14"/>
  <c r="AI1159" i="14"/>
  <c r="AI5613" i="14"/>
  <c r="AI3563" i="14"/>
  <c r="AB3563" i="14"/>
  <c r="AC3563" i="14"/>
  <c r="AI1749" i="14"/>
  <c r="AI1169" i="14"/>
  <c r="AC3421" i="14"/>
  <c r="AB3421" i="14"/>
  <c r="AI3421" i="14"/>
  <c r="AI5289" i="14"/>
  <c r="AI2439" i="14"/>
  <c r="AI5211" i="14"/>
  <c r="AI5182" i="14"/>
  <c r="AI1129" i="14"/>
  <c r="AI5496" i="14"/>
  <c r="AI3249" i="14"/>
  <c r="AI1966" i="14"/>
  <c r="AC1045" i="14"/>
  <c r="AB1045" i="14"/>
  <c r="AI1045" i="14"/>
  <c r="AI4452" i="14"/>
  <c r="AI646" i="14"/>
  <c r="AI2666" i="14"/>
  <c r="AB2666" i="14"/>
  <c r="AC2666" i="14"/>
  <c r="AC3744" i="14"/>
  <c r="AB3744" i="14"/>
  <c r="AI3744" i="14"/>
  <c r="AC1777" i="14"/>
  <c r="AB1777" i="14"/>
  <c r="AI1777" i="14"/>
  <c r="AI4015" i="14"/>
  <c r="AB4015" i="14"/>
  <c r="AC4015" i="14"/>
  <c r="AI1156" i="14"/>
  <c r="AI1822" i="14"/>
  <c r="AB1822" i="14"/>
  <c r="AC1822" i="14"/>
  <c r="AI3365" i="14"/>
  <c r="AB3365" i="14"/>
  <c r="AC3365" i="14"/>
  <c r="AI3476" i="14"/>
  <c r="AC2102" i="14"/>
  <c r="AB2102" i="14"/>
  <c r="AI2102" i="14"/>
  <c r="AI5459" i="14"/>
  <c r="AB5459" i="14"/>
  <c r="AC5459" i="14"/>
  <c r="AC3369" i="14"/>
  <c r="AB3369" i="14"/>
  <c r="AI3369" i="14"/>
  <c r="AG5505" i="14"/>
  <c r="AD5505" i="14"/>
  <c r="AC2810" i="14"/>
  <c r="AB2810" i="14"/>
  <c r="AI2810" i="14"/>
  <c r="AC2815" i="14"/>
  <c r="AB2815" i="14"/>
  <c r="AI2815" i="14"/>
  <c r="AG3201" i="14"/>
  <c r="AB3201" i="14"/>
  <c r="AC3201" i="14"/>
  <c r="AD3201" i="14"/>
  <c r="AC2761" i="14"/>
  <c r="AB2761" i="14"/>
  <c r="AI2761" i="14"/>
  <c r="AG167" i="14"/>
  <c r="AD167" i="14"/>
  <c r="AI3271" i="14"/>
  <c r="AB3271" i="14"/>
  <c r="AC3271" i="14"/>
  <c r="AG4385" i="14"/>
  <c r="AB4385" i="14"/>
  <c r="AC4385" i="14"/>
  <c r="AD4385" i="14"/>
  <c r="AI1053" i="14"/>
  <c r="AB1053" i="14"/>
  <c r="AC1053" i="14"/>
  <c r="AI5600" i="14"/>
  <c r="AB5600" i="14"/>
  <c r="AC5600" i="14"/>
  <c r="AG4420" i="14"/>
  <c r="AD4420" i="14"/>
  <c r="AI4530" i="14"/>
  <c r="AB4530" i="14"/>
  <c r="AC4530" i="14"/>
  <c r="AI680" i="14"/>
  <c r="AB680" i="14"/>
  <c r="AC680" i="14"/>
  <c r="AD2645" i="14"/>
  <c r="AG2645" i="14"/>
  <c r="AD1689" i="14"/>
  <c r="AG1689" i="14"/>
  <c r="AC4309" i="14"/>
  <c r="AB4309" i="14"/>
  <c r="AI4309" i="14"/>
  <c r="AC3444" i="14"/>
  <c r="AB3444" i="14"/>
  <c r="AI3444" i="14"/>
  <c r="AD946" i="14"/>
  <c r="AG946" i="14"/>
  <c r="AG2247" i="14"/>
  <c r="AB2247" i="14"/>
  <c r="AC2247" i="14"/>
  <c r="AD2247" i="14"/>
  <c r="AI581" i="14"/>
  <c r="AB581" i="14"/>
  <c r="AC581" i="14"/>
  <c r="AD267" i="14"/>
  <c r="AG267" i="14"/>
  <c r="AC4677" i="14"/>
  <c r="AB4677" i="14"/>
  <c r="AI4677" i="14"/>
  <c r="AD3871" i="14"/>
  <c r="AG3871" i="14"/>
  <c r="AC2594" i="14"/>
  <c r="AB2594" i="14"/>
  <c r="AI2594" i="14"/>
  <c r="AI4931" i="14"/>
  <c r="AI3995" i="14"/>
  <c r="AB3995" i="14"/>
  <c r="AC3995" i="14"/>
  <c r="AC2077" i="14"/>
  <c r="AB2077" i="14"/>
  <c r="AI2077" i="14"/>
  <c r="AI2822" i="14"/>
  <c r="AC471" i="14"/>
  <c r="AB471" i="14"/>
  <c r="AI471" i="14"/>
  <c r="AC249" i="14"/>
  <c r="AC2837" i="14"/>
  <c r="AB2837" i="14"/>
  <c r="AI2837" i="14"/>
  <c r="AI5302" i="14"/>
  <c r="AC3002" i="14"/>
  <c r="AB3002" i="14"/>
  <c r="AI3002" i="14"/>
  <c r="AC1990" i="14"/>
  <c r="AB1990" i="14"/>
  <c r="AI1990" i="14"/>
  <c r="AI4953" i="14"/>
  <c r="AB4953" i="14"/>
  <c r="AC4953" i="14"/>
  <c r="AI1933" i="14"/>
  <c r="AB1933" i="14"/>
  <c r="AC1933" i="14"/>
  <c r="AC1370" i="14"/>
  <c r="AB1370" i="14"/>
  <c r="AI1370" i="14"/>
  <c r="AC3445" i="14"/>
  <c r="AB3445" i="14"/>
  <c r="AI3445" i="14"/>
  <c r="AC2567" i="14"/>
  <c r="AB2567" i="14"/>
  <c r="AI2567" i="14"/>
  <c r="AI448" i="14"/>
  <c r="AB448" i="14"/>
  <c r="AC448" i="14"/>
  <c r="AC2657" i="14"/>
  <c r="AB2657" i="14"/>
  <c r="AI2657" i="14"/>
  <c r="AI2903" i="14"/>
  <c r="AB2903" i="14"/>
  <c r="AC2903" i="14"/>
  <c r="AI3156" i="14"/>
  <c r="AB3156" i="14"/>
  <c r="AC3156" i="14"/>
  <c r="AI2752" i="14"/>
  <c r="AB2752" i="14"/>
  <c r="AC2752" i="14"/>
  <c r="AG936" i="14"/>
  <c r="AB936" i="14"/>
  <c r="AC936" i="14"/>
  <c r="AD936" i="14"/>
  <c r="AC3746" i="14"/>
  <c r="AB3746" i="14"/>
  <c r="AI3746" i="14"/>
  <c r="AC5505" i="14"/>
  <c r="AB5505" i="14"/>
  <c r="AI5505" i="14"/>
  <c r="AC3525" i="14"/>
  <c r="AB3525" i="14"/>
  <c r="AI3525" i="14"/>
  <c r="AI3457" i="14"/>
  <c r="AB3457" i="14"/>
  <c r="AC3457" i="14"/>
  <c r="AC658" i="14"/>
  <c r="AB658" i="14"/>
  <c r="AI658" i="14"/>
  <c r="AC5472" i="14"/>
  <c r="AB5472" i="14"/>
  <c r="AI5472" i="14"/>
  <c r="AC643" i="14"/>
  <c r="AB643" i="14"/>
  <c r="AI643" i="14"/>
  <c r="AI2282" i="14"/>
  <c r="AB2282" i="14"/>
  <c r="AC2282" i="14"/>
  <c r="AG4315" i="14"/>
  <c r="AB4315" i="14"/>
  <c r="AC4315" i="14"/>
  <c r="AD4315" i="14"/>
  <c r="AI768" i="14"/>
  <c r="AB768" i="14"/>
  <c r="AC768" i="14"/>
  <c r="AI4299" i="14"/>
  <c r="AB4299" i="14"/>
  <c r="AC4299" i="14"/>
  <c r="AC3831" i="14"/>
  <c r="AB3831" i="14"/>
  <c r="AI3831" i="14"/>
  <c r="AD593" i="14"/>
  <c r="AB593" i="14"/>
  <c r="AC593" i="14"/>
  <c r="AG593" i="14"/>
  <c r="AD1044" i="14"/>
  <c r="AB1044" i="14"/>
  <c r="AC1044" i="14"/>
  <c r="AG1044" i="14"/>
  <c r="AG1353" i="14"/>
  <c r="AB1353" i="14"/>
  <c r="AC1353" i="14"/>
  <c r="AD1353" i="14"/>
  <c r="AG4671" i="14"/>
  <c r="AD4671" i="14"/>
  <c r="AI3809" i="14"/>
  <c r="AB3809" i="14"/>
  <c r="AC3809" i="14"/>
  <c r="AD1151" i="14"/>
  <c r="AG1151" i="14"/>
  <c r="AD4985" i="14"/>
  <c r="AB4985" i="14"/>
  <c r="AC4985" i="14"/>
  <c r="AG4985" i="14"/>
  <c r="AI374" i="14"/>
  <c r="AI4647" i="14"/>
  <c r="AC5744" i="14"/>
  <c r="AB5744" i="14"/>
  <c r="AI5744" i="14"/>
  <c r="AD4551" i="14"/>
  <c r="AG4551" i="14"/>
  <c r="AI3745" i="14"/>
  <c r="AB3745" i="14"/>
  <c r="AC3745" i="14"/>
  <c r="AC4242" i="14"/>
  <c r="AB4242" i="14"/>
  <c r="AI4242" i="14"/>
  <c r="AI3398" i="14"/>
  <c r="AI4537" i="14"/>
  <c r="AB4537" i="14"/>
  <c r="AC4537" i="14"/>
  <c r="AI2735" i="14"/>
  <c r="AB2735" i="14"/>
  <c r="AC2735" i="14"/>
  <c r="AC1348" i="14"/>
  <c r="AB1348" i="14"/>
  <c r="AI1348" i="14"/>
  <c r="AI1604" i="14"/>
  <c r="AB1604" i="14"/>
  <c r="AC1604" i="14"/>
  <c r="AC4336" i="14"/>
  <c r="AB4336" i="14"/>
  <c r="AI4336" i="14"/>
  <c r="AC5451" i="14"/>
  <c r="AB5451" i="14"/>
  <c r="AI5451" i="14"/>
  <c r="AC3057" i="14"/>
  <c r="AB3057" i="14"/>
  <c r="AI3057" i="14"/>
  <c r="AI4487" i="14"/>
  <c r="AB4487" i="14"/>
  <c r="AC4487" i="14"/>
  <c r="AC4300" i="14"/>
  <c r="AB4300" i="14"/>
  <c r="AI4300" i="14"/>
  <c r="AC2867" i="14"/>
  <c r="AB2867" i="14"/>
  <c r="AI2867" i="14"/>
  <c r="AI5749" i="14"/>
  <c r="AB5749" i="14"/>
  <c r="AC5749" i="14"/>
  <c r="AC1713" i="14"/>
  <c r="AB1713" i="14"/>
  <c r="AI1713" i="14"/>
  <c r="AC761" i="14"/>
  <c r="AB761" i="14"/>
  <c r="AI761" i="14"/>
  <c r="AC403" i="14"/>
  <c r="AB403" i="14"/>
  <c r="AI403" i="14"/>
  <c r="AD1956" i="14"/>
  <c r="AB1956" i="14"/>
  <c r="AC1956" i="14"/>
  <c r="AG1956" i="14"/>
  <c r="AC5373" i="14"/>
  <c r="AB5373" i="14"/>
  <c r="AI5373" i="14"/>
  <c r="AI1708" i="14"/>
  <c r="AB1708" i="14"/>
  <c r="AC1708" i="14"/>
  <c r="AI2643" i="14"/>
  <c r="AB2643" i="14"/>
  <c r="AC2643" i="14"/>
  <c r="AI4752" i="14"/>
  <c r="AB4752" i="14"/>
  <c r="AC4752" i="14"/>
  <c r="AC3870" i="14"/>
  <c r="AB3870" i="14"/>
  <c r="AI3870" i="14"/>
  <c r="AI2759" i="14"/>
  <c r="AB2759" i="14"/>
  <c r="AC2759" i="14"/>
  <c r="AC2017" i="14"/>
  <c r="AB2017" i="14"/>
  <c r="AI2017" i="14"/>
  <c r="AI1332" i="14"/>
  <c r="AB1332" i="14"/>
  <c r="AC1332" i="14"/>
  <c r="AC3436" i="14"/>
  <c r="AB3436" i="14"/>
  <c r="AI3436" i="14"/>
  <c r="AC3283" i="14"/>
  <c r="AB3283" i="14"/>
  <c r="AI3283" i="14"/>
  <c r="AI2250" i="14"/>
  <c r="AC5016" i="14"/>
  <c r="AB5016" i="14"/>
  <c r="AI5016" i="14"/>
  <c r="AI519" i="14"/>
  <c r="AB519" i="14"/>
  <c r="AC519" i="14"/>
  <c r="AI924" i="14"/>
  <c r="AI2257" i="14"/>
  <c r="AB2257" i="14"/>
  <c r="AC2257" i="14"/>
  <c r="AC3880" i="14"/>
  <c r="AB3880" i="14"/>
  <c r="AI3880" i="14"/>
  <c r="AC1047" i="14"/>
  <c r="AB1047" i="14"/>
  <c r="AI1047" i="14"/>
  <c r="AC3994" i="14"/>
  <c r="AB3994" i="14"/>
  <c r="AI3994" i="14"/>
  <c r="AI3660" i="14"/>
  <c r="AB3660" i="14"/>
  <c r="AC3660" i="14"/>
  <c r="AI2393" i="14"/>
  <c r="AB2393" i="14"/>
  <c r="AC2393" i="14"/>
  <c r="AI2179" i="14"/>
  <c r="AB2179" i="14"/>
  <c r="AC2179" i="14"/>
  <c r="AD2847" i="14"/>
  <c r="AB2847" i="14"/>
  <c r="AC2847" i="14"/>
  <c r="AG2847" i="14"/>
  <c r="AC5755" i="14"/>
  <c r="AB5755" i="14"/>
  <c r="AI5755" i="14"/>
  <c r="AI4232" i="14"/>
  <c r="AB4232" i="14"/>
  <c r="AC4232" i="14"/>
  <c r="AC1986" i="14"/>
  <c r="AB1986" i="14"/>
  <c r="AI1986" i="14"/>
  <c r="AC3559" i="14"/>
  <c r="AB3559" i="14"/>
  <c r="AI3559" i="14"/>
  <c r="AI487" i="14"/>
  <c r="AB487" i="14"/>
  <c r="AC487" i="14"/>
  <c r="AI3296" i="14"/>
  <c r="AB3296" i="14"/>
  <c r="AC3296" i="14"/>
  <c r="AC3449" i="14"/>
  <c r="AB3449" i="14"/>
  <c r="AI3449" i="14"/>
  <c r="AG4862" i="14"/>
  <c r="AD4862" i="14"/>
  <c r="AC2636" i="14"/>
  <c r="AB2636" i="14"/>
  <c r="AI2636" i="14"/>
  <c r="AD3742" i="14"/>
  <c r="AG3742" i="14"/>
  <c r="AI3333" i="14"/>
  <c r="AB3333" i="14"/>
  <c r="AC3333" i="14"/>
  <c r="AG3199" i="14"/>
  <c r="AD3199" i="14"/>
  <c r="AC1020" i="14"/>
  <c r="AB1020" i="14"/>
  <c r="AI1020" i="14"/>
  <c r="AD720" i="14"/>
  <c r="AG720" i="14"/>
  <c r="AD3392" i="14"/>
  <c r="AB3392" i="14"/>
  <c r="AC3392" i="14"/>
  <c r="AG3392" i="14"/>
  <c r="AG5038" i="14"/>
  <c r="AD5038" i="14"/>
  <c r="AC3909" i="14"/>
  <c r="AB3909" i="14"/>
  <c r="AI3909" i="14"/>
  <c r="AC4421" i="14"/>
  <c r="AB4421" i="14"/>
  <c r="AI4421" i="14"/>
  <c r="AG4222" i="14"/>
  <c r="AB4222" i="14"/>
  <c r="AC4222" i="14"/>
  <c r="AD4222" i="14"/>
  <c r="AD5412" i="14"/>
  <c r="AG5412" i="14"/>
  <c r="AC5653" i="14"/>
  <c r="AB5653" i="14"/>
  <c r="AI5653" i="14"/>
  <c r="AD2267" i="14"/>
  <c r="AB2267" i="14"/>
  <c r="AC2267" i="14"/>
  <c r="AG2267" i="14"/>
  <c r="AD5514" i="14"/>
  <c r="AG5514" i="14"/>
  <c r="AD5010" i="14"/>
  <c r="AB5010" i="14"/>
  <c r="AC5010" i="14"/>
  <c r="AG5010" i="14"/>
  <c r="AD942" i="14"/>
  <c r="AB942" i="14"/>
  <c r="AC942" i="14"/>
  <c r="AG942" i="14"/>
  <c r="AD4429" i="14"/>
  <c r="AB4429" i="14"/>
  <c r="AC4429" i="14"/>
  <c r="AG4429" i="14"/>
  <c r="AD3394" i="14"/>
  <c r="AB3394" i="14"/>
  <c r="AC3394" i="14"/>
  <c r="AG3394" i="14"/>
  <c r="AD4646" i="14"/>
  <c r="AB4646" i="14"/>
  <c r="AC4646" i="14"/>
  <c r="AG4646" i="14"/>
  <c r="AC1421" i="14"/>
  <c r="AB1421" i="14"/>
  <c r="AI1421" i="14"/>
  <c r="AC1639" i="14"/>
  <c r="AB1639" i="14"/>
  <c r="AI1639" i="14"/>
  <c r="AC1136" i="14"/>
  <c r="AB1136" i="14"/>
  <c r="AI1136" i="14"/>
  <c r="AD4519" i="14"/>
  <c r="AB4519" i="14"/>
  <c r="AC4519" i="14"/>
  <c r="AG4519" i="14"/>
  <c r="AG5345" i="14"/>
  <c r="AB5345" i="14"/>
  <c r="AC5345" i="14"/>
  <c r="AD5345" i="14"/>
  <c r="AI1774" i="14"/>
  <c r="AI4915" i="14"/>
  <c r="AB4915" i="14"/>
  <c r="AC4915" i="14"/>
  <c r="AG2987" i="14"/>
  <c r="AD2987" i="14"/>
  <c r="AG5673" i="14"/>
  <c r="AB5673" i="14"/>
  <c r="AC5673" i="14"/>
  <c r="AD5673" i="14"/>
  <c r="AD4881" i="14"/>
  <c r="AB4881" i="14"/>
  <c r="AC4881" i="14"/>
  <c r="AG4881" i="14"/>
  <c r="AD3951" i="14"/>
  <c r="AB3951" i="14"/>
  <c r="AC3951" i="14"/>
  <c r="AG3951" i="14"/>
  <c r="AI4771" i="14"/>
  <c r="AB4771" i="14"/>
  <c r="AC4771" i="14"/>
  <c r="AI734" i="14"/>
  <c r="AB734" i="14"/>
  <c r="AC734" i="14"/>
  <c r="AD383" i="14"/>
  <c r="AG383" i="14"/>
  <c r="AC4649" i="14"/>
  <c r="AB4649" i="14"/>
  <c r="AI4649" i="14"/>
  <c r="AC5383" i="14"/>
  <c r="AB5383" i="14"/>
  <c r="AI5383" i="14"/>
  <c r="AD229" i="14"/>
  <c r="AG229" i="14"/>
  <c r="AG2154" i="14"/>
  <c r="AD2154" i="14"/>
  <c r="AG3142" i="14"/>
  <c r="AD3142" i="14"/>
  <c r="AI946" i="14"/>
  <c r="AB946" i="14"/>
  <c r="AC946" i="14"/>
  <c r="AG3792" i="14"/>
  <c r="AD3792" i="14"/>
  <c r="AD3545" i="14"/>
  <c r="AG3545" i="14"/>
  <c r="AC5644" i="14"/>
  <c r="AB5644" i="14"/>
  <c r="AI5644" i="14"/>
  <c r="AC1078" i="14"/>
  <c r="AB1078" i="14"/>
  <c r="AI1078" i="14"/>
  <c r="AG570" i="14"/>
  <c r="AD570" i="14"/>
  <c r="AC2445" i="14"/>
  <c r="AB2445" i="14"/>
  <c r="AI2445" i="14"/>
  <c r="AI3555" i="14"/>
  <c r="AB3555" i="14"/>
  <c r="AC3555" i="14"/>
  <c r="AD1803" i="14"/>
  <c r="AG1803" i="14"/>
  <c r="AI1448" i="14"/>
  <c r="AB1448" i="14"/>
  <c r="AC1448" i="14"/>
  <c r="AC5040" i="14"/>
  <c r="AB5040" i="14"/>
  <c r="AI5040" i="14"/>
  <c r="AC3792" i="14"/>
  <c r="AB3792" i="14"/>
  <c r="AI3792" i="14"/>
  <c r="AI1179" i="14"/>
  <c r="AB1179" i="14"/>
  <c r="AC1179" i="14"/>
  <c r="AC1851" i="14"/>
  <c r="AB1851" i="14"/>
  <c r="AI1851" i="14"/>
  <c r="AC3846" i="14"/>
  <c r="AB3846" i="14"/>
  <c r="AI3846" i="14"/>
  <c r="AI1471" i="14"/>
  <c r="AB1471" i="14"/>
  <c r="AC1471" i="14"/>
  <c r="AG1443" i="14"/>
  <c r="AD1443" i="14"/>
  <c r="AI2853" i="14"/>
  <c r="AC1918" i="14"/>
  <c r="AB1918" i="14"/>
  <c r="AI1918" i="14"/>
  <c r="AI2299" i="14"/>
  <c r="AB2299" i="14"/>
  <c r="AC2299" i="14"/>
  <c r="AI3370" i="14"/>
  <c r="AC1780" i="14"/>
  <c r="AB1780" i="14"/>
  <c r="AI1780" i="14"/>
  <c r="AC2589" i="14"/>
  <c r="AB2589" i="14"/>
  <c r="AI2589" i="14"/>
  <c r="AC4679" i="14"/>
  <c r="AB4679" i="14"/>
  <c r="AI4679" i="14"/>
  <c r="AI5393" i="14"/>
  <c r="AB5393" i="14"/>
  <c r="AC5393" i="14"/>
  <c r="AI691" i="14"/>
  <c r="AI4343" i="14"/>
  <c r="AB4343" i="14"/>
  <c r="AC4343" i="14"/>
  <c r="AC4415" i="14"/>
  <c r="AB4415" i="14"/>
  <c r="AI4415" i="14"/>
  <c r="AC5193" i="14"/>
  <c r="AB5193" i="14"/>
  <c r="AI5193" i="14"/>
  <c r="AI1475" i="14"/>
  <c r="AB1475" i="14"/>
  <c r="AC1475" i="14"/>
  <c r="AD1832" i="14"/>
  <c r="AB1832" i="14"/>
  <c r="AC1832" i="14"/>
  <c r="AG1832" i="14"/>
  <c r="AC3869" i="14"/>
  <c r="AB3869" i="14"/>
  <c r="AI3869" i="14"/>
  <c r="AC2883" i="14"/>
  <c r="AB2883" i="14"/>
  <c r="AI2883" i="14"/>
  <c r="AI5069" i="14"/>
  <c r="AB5069" i="14"/>
  <c r="AC5069" i="14"/>
  <c r="AC4022" i="14"/>
  <c r="AB4022" i="14"/>
  <c r="AI4022" i="14"/>
  <c r="AI4652" i="14"/>
  <c r="AB4652" i="14"/>
  <c r="AC4652" i="14"/>
  <c r="AG2955" i="14"/>
  <c r="AD2955" i="14"/>
  <c r="AC5135" i="14"/>
  <c r="AB5135" i="14"/>
  <c r="AI5135" i="14"/>
  <c r="AD2842" i="14"/>
  <c r="AG2842" i="14"/>
  <c r="AI1254" i="14"/>
  <c r="AC3661" i="14"/>
  <c r="AB3661" i="14"/>
  <c r="AI3661" i="14"/>
  <c r="AI5105" i="14"/>
  <c r="AB5105" i="14"/>
  <c r="AC5105" i="14"/>
  <c r="AI3461" i="14"/>
  <c r="AB3461" i="14"/>
  <c r="AC3461" i="14"/>
  <c r="AI575" i="14"/>
  <c r="AB575" i="14"/>
  <c r="AC575" i="14"/>
  <c r="AI529" i="14"/>
  <c r="AB529" i="14"/>
  <c r="AC529" i="14"/>
  <c r="AI3072" i="14"/>
  <c r="AB3072" i="14"/>
  <c r="AC3072" i="14"/>
  <c r="AI4743" i="14"/>
  <c r="AB4743" i="14"/>
  <c r="AC4743" i="14"/>
  <c r="AC2842" i="14"/>
  <c r="AB2842" i="14"/>
  <c r="AI2842" i="14"/>
  <c r="AI1849" i="14"/>
  <c r="AB1849" i="14"/>
  <c r="AC1849" i="14"/>
  <c r="AI5074" i="14"/>
  <c r="AB5074" i="14"/>
  <c r="AC5074" i="14"/>
  <c r="AI3427" i="14"/>
  <c r="AB3427" i="14"/>
  <c r="AC3427" i="14"/>
  <c r="AC1724" i="14"/>
  <c r="AB1724" i="14"/>
  <c r="AI1724" i="14"/>
  <c r="AC3464" i="14"/>
  <c r="AB3464" i="14"/>
  <c r="AI3464" i="14"/>
  <c r="AC3153" i="14"/>
  <c r="AB3153" i="14"/>
  <c r="AI3153" i="14"/>
  <c r="AI5619" i="14"/>
  <c r="AB5619" i="14"/>
  <c r="AC5619" i="14"/>
  <c r="AI2922" i="14"/>
  <c r="AB2922" i="14"/>
  <c r="AC2922" i="14"/>
  <c r="AI3653" i="14"/>
  <c r="AB3653" i="14"/>
  <c r="AC3653" i="14"/>
  <c r="AC716" i="14"/>
  <c r="AB716" i="14"/>
  <c r="AI716" i="14"/>
  <c r="AC4225" i="14"/>
  <c r="AB4225" i="14"/>
  <c r="AI4225" i="14"/>
  <c r="AC4580" i="14"/>
  <c r="AB4580" i="14"/>
  <c r="AI4580" i="14"/>
  <c r="AC5523" i="14"/>
  <c r="AB5523" i="14"/>
  <c r="AI5523" i="14"/>
  <c r="AI4639" i="14"/>
  <c r="AB4639" i="14"/>
  <c r="AC4639" i="14"/>
  <c r="AI3840" i="14"/>
  <c r="AB3840" i="14"/>
  <c r="AC3840" i="14"/>
  <c r="AI2100" i="14"/>
  <c r="AB2100" i="14"/>
  <c r="AC2100" i="14"/>
  <c r="AI3287" i="14"/>
  <c r="AB3287" i="14"/>
  <c r="AC3287" i="14"/>
  <c r="AC3377" i="14"/>
  <c r="AB3377" i="14"/>
  <c r="AI3377" i="14"/>
  <c r="AI3031" i="14"/>
  <c r="AB3031" i="14"/>
  <c r="AC3031" i="14"/>
  <c r="AI1893" i="14"/>
  <c r="AB1893" i="14"/>
  <c r="AC1893" i="14"/>
  <c r="AC4574" i="14"/>
  <c r="AB4574" i="14"/>
  <c r="AI4574" i="14"/>
  <c r="AI1623" i="14"/>
  <c r="AB1623" i="14"/>
  <c r="AC1623" i="14"/>
  <c r="AI5641" i="14"/>
  <c r="AB5641" i="14"/>
  <c r="AC5641" i="14"/>
  <c r="AG155" i="14"/>
  <c r="AD155" i="14"/>
  <c r="AG5211" i="14"/>
  <c r="AB5211" i="14"/>
  <c r="AC5211" i="14"/>
  <c r="AD5211" i="14"/>
  <c r="AI3273" i="14"/>
  <c r="AC570" i="14"/>
  <c r="AB570" i="14"/>
  <c r="AI570" i="14"/>
  <c r="AC5045" i="14"/>
  <c r="AB5045" i="14"/>
  <c r="AI5045" i="14"/>
  <c r="AI4949" i="14"/>
  <c r="AB4949" i="14"/>
  <c r="AC4949" i="14"/>
  <c r="AI5103" i="14"/>
  <c r="AB5103" i="14"/>
  <c r="AC5103" i="14"/>
  <c r="AC3120" i="14"/>
  <c r="AB3120" i="14"/>
  <c r="AI3120" i="14"/>
  <c r="AG960" i="14"/>
  <c r="AB960" i="14"/>
  <c r="AC960" i="14"/>
  <c r="AD960" i="14"/>
  <c r="AC1963" i="14"/>
  <c r="AB1963" i="14"/>
  <c r="AI1963" i="14"/>
  <c r="AI2515" i="14"/>
  <c r="AC748" i="14"/>
  <c r="AB748" i="14"/>
  <c r="AI748" i="14"/>
  <c r="AI4346" i="14"/>
  <c r="AI4922" i="14"/>
  <c r="AI3405" i="14"/>
  <c r="AC5635" i="14"/>
  <c r="AB5635" i="14"/>
  <c r="AI5635" i="14"/>
  <c r="AC2523" i="14"/>
  <c r="AB2523" i="14"/>
  <c r="AI2523" i="14"/>
  <c r="AC421" i="14"/>
  <c r="AB421" i="14"/>
  <c r="AI421" i="14"/>
  <c r="AD5188" i="14"/>
  <c r="AG5188" i="14"/>
  <c r="AI4259" i="14"/>
  <c r="AI5317" i="14"/>
  <c r="AB5317" i="14"/>
  <c r="AC5317" i="14"/>
  <c r="AC5175" i="14"/>
  <c r="AB5175" i="14"/>
  <c r="AI5175" i="14"/>
  <c r="AD338" i="14"/>
  <c r="AG338" i="14"/>
  <c r="AI2691" i="14"/>
  <c r="AB2691" i="14"/>
  <c r="AC2691" i="14"/>
  <c r="AC5482" i="14"/>
  <c r="AB5482" i="14"/>
  <c r="AI5482" i="14"/>
  <c r="AG2082" i="14"/>
  <c r="AD2082" i="14"/>
  <c r="AI4130" i="14"/>
  <c r="AC4642" i="14"/>
  <c r="AB4642" i="14"/>
  <c r="AI4642" i="14"/>
  <c r="AC718" i="14"/>
  <c r="AB718" i="14"/>
  <c r="AI718" i="14"/>
  <c r="AG2104" i="14"/>
  <c r="AD2104" i="14"/>
  <c r="AI1648" i="14"/>
  <c r="AB1648" i="14"/>
  <c r="AC1648" i="14"/>
  <c r="AG2436" i="14"/>
  <c r="AB2436" i="14"/>
  <c r="AC2436" i="14"/>
  <c r="AD2436" i="14"/>
  <c r="AC2009" i="14"/>
  <c r="AB2009" i="14"/>
  <c r="AI2009" i="14"/>
  <c r="AG3045" i="14"/>
  <c r="AD3045" i="14"/>
  <c r="AG580" i="14"/>
  <c r="AD580" i="14"/>
  <c r="AG5308" i="14"/>
  <c r="AD5308" i="14"/>
  <c r="AI4126" i="14"/>
  <c r="AB4126" i="14"/>
  <c r="AC4126" i="14"/>
  <c r="AG4893" i="14"/>
  <c r="AD4893" i="14"/>
  <c r="AD4707" i="14"/>
  <c r="AG4707" i="14"/>
  <c r="AG3034" i="14"/>
  <c r="AB3034" i="14"/>
  <c r="AC3034" i="14"/>
  <c r="AD3034" i="14"/>
  <c r="AD3898" i="14"/>
  <c r="AG3898" i="14"/>
  <c r="AG1824" i="14"/>
  <c r="AD1824" i="14"/>
  <c r="AD4925" i="14"/>
  <c r="AG4925" i="14"/>
  <c r="AD1158" i="14"/>
  <c r="AB1158" i="14"/>
  <c r="AC1158" i="14"/>
  <c r="AG1158" i="14"/>
  <c r="AG3134" i="14"/>
  <c r="AB3134" i="14"/>
  <c r="AC3134" i="14"/>
  <c r="AD3134" i="14"/>
  <c r="AD3015" i="14"/>
  <c r="AG3015" i="14"/>
  <c r="AG3173" i="14"/>
  <c r="AD3173" i="14"/>
  <c r="AD3817" i="14"/>
  <c r="AG3817" i="14"/>
  <c r="AD5295" i="14"/>
  <c r="AG5295" i="14"/>
  <c r="AG645" i="14"/>
  <c r="AD645" i="14"/>
  <c r="AG1966" i="14"/>
  <c r="AB1966" i="14"/>
  <c r="AC1966" i="14"/>
  <c r="AD1966" i="14"/>
  <c r="AI4804" i="14"/>
  <c r="AG805" i="14"/>
  <c r="AB805" i="14"/>
  <c r="AC805" i="14"/>
  <c r="AD805" i="14"/>
  <c r="AD3025" i="14"/>
  <c r="AB3025" i="14"/>
  <c r="AC3025" i="14"/>
  <c r="AG3025" i="14"/>
  <c r="AD1841" i="14"/>
  <c r="AB1841" i="14"/>
  <c r="AC1841" i="14"/>
  <c r="AG1841" i="14"/>
  <c r="AG562" i="14"/>
  <c r="AD562" i="14"/>
  <c r="AD5316" i="14"/>
  <c r="AG5316" i="14"/>
  <c r="AC3879" i="14"/>
  <c r="AB3879" i="14"/>
  <c r="AI3879" i="14"/>
  <c r="AC2645" i="14"/>
  <c r="AB2645" i="14"/>
  <c r="AI2645" i="14"/>
  <c r="AI2598" i="14"/>
  <c r="AB2598" i="14"/>
  <c r="AC2598" i="14"/>
  <c r="AI473" i="14"/>
  <c r="AB473" i="14"/>
  <c r="AC473" i="14"/>
  <c r="AC496" i="14"/>
  <c r="AB496" i="14"/>
  <c r="AI496" i="14"/>
  <c r="AC603" i="14"/>
  <c r="AB603" i="14"/>
  <c r="AI603" i="14"/>
  <c r="AI2276" i="14"/>
  <c r="AI2701" i="14"/>
  <c r="AI1755" i="14"/>
  <c r="AC3302" i="14"/>
  <c r="AB3302" i="14"/>
  <c r="AI3302" i="14"/>
  <c r="AI4546" i="14"/>
  <c r="AC3528" i="14"/>
  <c r="AB3528" i="14"/>
  <c r="AI3528" i="14"/>
  <c r="AI4907" i="14"/>
  <c r="AB4907" i="14"/>
  <c r="AC4907" i="14"/>
  <c r="AC2201" i="14"/>
  <c r="AB2201" i="14"/>
  <c r="AI2201" i="14"/>
  <c r="AI5754" i="14"/>
  <c r="AB5754" i="14"/>
  <c r="AC5754" i="14"/>
  <c r="AC462" i="14"/>
  <c r="AB462" i="14"/>
  <c r="AI462" i="14"/>
  <c r="AD2012" i="14"/>
  <c r="AG2012" i="14"/>
  <c r="AI1921" i="14"/>
  <c r="AI3658" i="14"/>
  <c r="AB3658" i="14"/>
  <c r="AC3658" i="14"/>
  <c r="AI4383" i="14"/>
  <c r="AB4383" i="14"/>
  <c r="AC4383" i="14"/>
  <c r="AI3673" i="14"/>
  <c r="AI4854" i="14"/>
  <c r="AB4854" i="14"/>
  <c r="AC4854" i="14"/>
  <c r="AI1828" i="14"/>
  <c r="AB1828" i="14"/>
  <c r="AC1828" i="14"/>
  <c r="AG191" i="14"/>
  <c r="AD191" i="14"/>
  <c r="AC2217" i="14"/>
  <c r="AB2217" i="14"/>
  <c r="AI2217" i="14"/>
  <c r="AG513" i="14"/>
  <c r="AB513" i="14"/>
  <c r="AC513" i="14"/>
  <c r="AD513" i="14"/>
  <c r="AC5739" i="14"/>
  <c r="AB5739" i="14"/>
  <c r="AI5739" i="14"/>
  <c r="AI4591" i="14"/>
  <c r="AG4329" i="14"/>
  <c r="AB4329" i="14"/>
  <c r="AC4329" i="14"/>
  <c r="AD4329" i="14"/>
  <c r="AI4820" i="14"/>
  <c r="AG1019" i="14"/>
  <c r="AD1019" i="14"/>
  <c r="AI5420" i="14"/>
  <c r="AD5017" i="14"/>
  <c r="AG5017" i="14"/>
  <c r="AI756" i="14"/>
  <c r="AD5322" i="14"/>
  <c r="AB5322" i="14"/>
  <c r="AC5322" i="14"/>
  <c r="AG5322" i="14"/>
  <c r="AD3006" i="14"/>
  <c r="AB3006" i="14"/>
  <c r="AC3006" i="14"/>
  <c r="AG3006" i="14"/>
  <c r="AG2106" i="14"/>
  <c r="AB2106" i="14"/>
  <c r="AC2106" i="14"/>
  <c r="AD2106" i="14"/>
  <c r="AD1726" i="14"/>
  <c r="AG1726" i="14"/>
  <c r="AG1168" i="14"/>
  <c r="AD1168" i="14"/>
  <c r="AD4452" i="14"/>
  <c r="AB4452" i="14"/>
  <c r="AC4452" i="14"/>
  <c r="AG4452" i="14"/>
  <c r="AC3634" i="14"/>
  <c r="AB3634" i="14"/>
  <c r="AI3634" i="14"/>
  <c r="AD3415" i="14"/>
  <c r="AG3415" i="14"/>
  <c r="AG3319" i="14"/>
  <c r="AD3319" i="14"/>
  <c r="AD2213" i="14"/>
  <c r="AB2213" i="14"/>
  <c r="AC2213" i="14"/>
  <c r="AG2213" i="14"/>
  <c r="AD5660" i="14"/>
  <c r="AB5660" i="14"/>
  <c r="AC5660" i="14"/>
  <c r="AG5660" i="14"/>
  <c r="AG3825" i="14"/>
  <c r="AB3825" i="14"/>
  <c r="AC3825" i="14"/>
  <c r="AD3825" i="14"/>
  <c r="AD5658" i="14"/>
  <c r="AB5658" i="14"/>
  <c r="AC5658" i="14"/>
  <c r="AG5658" i="14"/>
  <c r="AG3082" i="14"/>
  <c r="AD3082" i="14"/>
  <c r="AD4075" i="14"/>
  <c r="AB4075" i="14"/>
  <c r="AC4075" i="14"/>
  <c r="AG4075" i="14"/>
  <c r="AD888" i="14"/>
  <c r="AB888" i="14"/>
  <c r="AC888" i="14"/>
  <c r="AG888" i="14"/>
  <c r="AD2797" i="14"/>
  <c r="AB2797" i="14"/>
  <c r="AC2797" i="14"/>
  <c r="AG2797" i="14"/>
  <c r="AD1910" i="14"/>
  <c r="AB1910" i="14"/>
  <c r="AC1910" i="14"/>
  <c r="AG1910" i="14"/>
  <c r="AG646" i="14"/>
  <c r="AB646" i="14"/>
  <c r="AC646" i="14"/>
  <c r="AD646" i="14"/>
  <c r="AG3051" i="14"/>
  <c r="AD3051" i="14"/>
  <c r="AC4925" i="14"/>
  <c r="AB4925" i="14"/>
  <c r="AI4925" i="14"/>
  <c r="AD396" i="14"/>
  <c r="AG396" i="14"/>
  <c r="AG2888" i="14"/>
  <c r="AD2888" i="14"/>
  <c r="AI3898" i="14"/>
  <c r="AB3898" i="14"/>
  <c r="AC3898" i="14"/>
  <c r="AG2211" i="14"/>
  <c r="AD2211" i="14"/>
  <c r="AD5655" i="14"/>
  <c r="AG5655" i="14"/>
  <c r="AG2461" i="14"/>
  <c r="AB2461" i="14"/>
  <c r="AC2461" i="14"/>
  <c r="AD2461" i="14"/>
  <c r="AC4203" i="14"/>
  <c r="AB4203" i="14"/>
  <c r="AI4203" i="14"/>
  <c r="AC4128" i="14"/>
  <c r="AB4128" i="14"/>
  <c r="AI4128" i="14"/>
  <c r="AC4111" i="14"/>
  <c r="AB4111" i="14"/>
  <c r="AI4111" i="14"/>
  <c r="AI3966" i="14"/>
  <c r="AB3966" i="14"/>
  <c r="AC3966" i="14"/>
  <c r="AI412" i="14"/>
  <c r="AB412" i="14"/>
  <c r="AC412" i="14"/>
  <c r="AC3961" i="14"/>
  <c r="AB3961" i="14"/>
  <c r="AI3961" i="14"/>
  <c r="AG2018" i="14"/>
  <c r="AB2018" i="14"/>
  <c r="AC2018" i="14"/>
  <c r="AD2018" i="14"/>
  <c r="AI482" i="14"/>
  <c r="AB482" i="14"/>
  <c r="AC482" i="14"/>
  <c r="AG2542" i="14"/>
  <c r="AD2542" i="14"/>
  <c r="AI2069" i="14"/>
  <c r="AI4768" i="14"/>
  <c r="AG1907" i="14"/>
  <c r="AD1907" i="14"/>
  <c r="AG2491" i="14"/>
  <c r="AD2491" i="14"/>
  <c r="AD5075" i="14"/>
  <c r="AG5075" i="14"/>
  <c r="AC1192" i="14"/>
  <c r="AB1192" i="14"/>
  <c r="AI1192" i="14"/>
  <c r="AG1293" i="14"/>
  <c r="AB1293" i="14"/>
  <c r="AC1293" i="14"/>
  <c r="AD1293" i="14"/>
  <c r="AI1630" i="14"/>
  <c r="AB1630" i="14"/>
  <c r="AC1630" i="14"/>
  <c r="AI5183" i="14"/>
  <c r="AD4922" i="14"/>
  <c r="AB4922" i="14"/>
  <c r="AC4922" i="14"/>
  <c r="AG4922" i="14"/>
  <c r="AG3428" i="14"/>
  <c r="AD3428" i="14"/>
  <c r="AC5291" i="14"/>
  <c r="AB5291" i="14"/>
  <c r="AI5291" i="14"/>
  <c r="AD3546" i="14"/>
  <c r="AB3546" i="14"/>
  <c r="AC3546" i="14"/>
  <c r="AG3546" i="14"/>
  <c r="AI2397" i="14"/>
  <c r="AI1481" i="14"/>
  <c r="AD323" i="14"/>
  <c r="AG323" i="14"/>
  <c r="AG4982" i="14"/>
  <c r="AB4982" i="14"/>
  <c r="AC4982" i="14"/>
  <c r="AD4982" i="14"/>
  <c r="AG1172" i="14"/>
  <c r="AB1172" i="14"/>
  <c r="AC1172" i="14"/>
  <c r="AD1172" i="14"/>
  <c r="AG1925" i="14"/>
  <c r="AD1925" i="14"/>
  <c r="AG2684" i="14"/>
  <c r="AB2684" i="14"/>
  <c r="AC2684" i="14"/>
  <c r="AD2684" i="14"/>
  <c r="AD2634" i="14"/>
  <c r="AG2634" i="14"/>
  <c r="AD4505" i="14"/>
  <c r="AB4505" i="14"/>
  <c r="AC4505" i="14"/>
  <c r="AG4505" i="14"/>
  <c r="AG1523" i="14"/>
  <c r="AB1523" i="14"/>
  <c r="AC1523" i="14"/>
  <c r="AD1523" i="14"/>
  <c r="AG956" i="14"/>
  <c r="AD956" i="14"/>
  <c r="AI1868" i="14"/>
  <c r="AI4482" i="14"/>
  <c r="AB4482" i="14"/>
  <c r="AC4482" i="14"/>
  <c r="AI3554" i="14"/>
  <c r="AB3554" i="14"/>
  <c r="AC3554" i="14"/>
  <c r="AI517" i="14"/>
  <c r="AC3649" i="14"/>
  <c r="AB3649" i="14"/>
  <c r="AI3649" i="14"/>
  <c r="AC3550" i="14"/>
  <c r="AB3550" i="14"/>
  <c r="AI3550" i="14"/>
  <c r="AI4368" i="14"/>
  <c r="AB4368" i="14"/>
  <c r="AC4368" i="14"/>
  <c r="AI652" i="14"/>
  <c r="AD5612" i="14"/>
  <c r="AB5612" i="14"/>
  <c r="AC5612" i="14"/>
  <c r="AG5612" i="14"/>
  <c r="AI1139" i="14"/>
  <c r="AB1139" i="14"/>
  <c r="AC1139" i="14"/>
  <c r="AD1628" i="14"/>
  <c r="AG1628" i="14"/>
  <c r="AI671" i="14"/>
  <c r="AB671" i="14"/>
  <c r="AC671" i="14"/>
  <c r="AG972" i="14"/>
  <c r="AD972" i="14"/>
  <c r="AG525" i="14"/>
  <c r="AD525" i="14"/>
  <c r="AC3160" i="14"/>
  <c r="AB3160" i="14"/>
  <c r="AI3160" i="14"/>
  <c r="AD5607" i="14"/>
  <c r="AG5607" i="14"/>
  <c r="AD3196" i="14"/>
  <c r="AB3196" i="14"/>
  <c r="AC3196" i="14"/>
  <c r="AG3196" i="14"/>
  <c r="AG1429" i="14"/>
  <c r="AB1429" i="14"/>
  <c r="AC1429" i="14"/>
  <c r="AD1429" i="14"/>
  <c r="AD5696" i="14"/>
  <c r="AB5696" i="14"/>
  <c r="AC5696" i="14"/>
  <c r="AG5696" i="14"/>
  <c r="AG2755" i="14"/>
  <c r="AD2755" i="14"/>
  <c r="AD924" i="14"/>
  <c r="AB924" i="14"/>
  <c r="AC924" i="14"/>
  <c r="AG924" i="14"/>
  <c r="AG450" i="14"/>
  <c r="AD450" i="14"/>
  <c r="AD2986" i="14"/>
  <c r="AG2986" i="14"/>
  <c r="AC2263" i="14"/>
  <c r="AB2263" i="14"/>
  <c r="AI2263" i="14"/>
  <c r="AG1229" i="14"/>
  <c r="AB1229" i="14"/>
  <c r="AC1229" i="14"/>
  <c r="AD1229" i="14"/>
  <c r="AI1360" i="14"/>
  <c r="AD857" i="14"/>
  <c r="AG857" i="14"/>
  <c r="AG2994" i="14"/>
  <c r="AD2994" i="14"/>
  <c r="AI4693" i="14"/>
  <c r="AB4693" i="14"/>
  <c r="AC4693" i="14"/>
  <c r="AD3824" i="14"/>
  <c r="AB3824" i="14"/>
  <c r="AC3824" i="14"/>
  <c r="AG3824" i="14"/>
  <c r="AG3673" i="14"/>
  <c r="AB3673" i="14"/>
  <c r="AC3673" i="14"/>
  <c r="AD3673" i="14"/>
  <c r="AD5339" i="14"/>
  <c r="AB5339" i="14"/>
  <c r="AC5339" i="14"/>
  <c r="AG5339" i="14"/>
  <c r="AC4764" i="14"/>
  <c r="AB4764" i="14"/>
  <c r="AI4764" i="14"/>
  <c r="AD3797" i="14"/>
  <c r="AB3797" i="14"/>
  <c r="AC3797" i="14"/>
  <c r="AG3797" i="14"/>
  <c r="AI3442" i="14"/>
  <c r="AC54" i="14"/>
  <c r="AG1013" i="14"/>
  <c r="AB1013" i="14"/>
  <c r="AC1013" i="14"/>
  <c r="AD1013" i="14"/>
  <c r="AD1374" i="14"/>
  <c r="AB1374" i="14"/>
  <c r="AC1374" i="14"/>
  <c r="AG1374" i="14"/>
  <c r="AG1313" i="14"/>
  <c r="AB1313" i="14"/>
  <c r="AC1313" i="14"/>
  <c r="AD1313" i="14"/>
  <c r="AD1656" i="14"/>
  <c r="AB1656" i="14"/>
  <c r="AC1656" i="14"/>
  <c r="AG1656" i="14"/>
  <c r="AD1757" i="14"/>
  <c r="AB1757" i="14"/>
  <c r="AC1757" i="14"/>
  <c r="AG1757" i="14"/>
  <c r="AG2714" i="14"/>
  <c r="AB2714" i="14"/>
  <c r="AC2714" i="14"/>
  <c r="AD2714" i="14"/>
  <c r="AG833" i="14"/>
  <c r="AB833" i="14"/>
  <c r="AC833" i="14"/>
  <c r="AD833" i="14"/>
  <c r="AG5471" i="14"/>
  <c r="AD5471" i="14"/>
  <c r="AC408" i="14"/>
  <c r="AB408" i="14"/>
  <c r="AI408" i="14"/>
  <c r="AG619" i="14"/>
  <c r="AD619" i="14"/>
  <c r="AD1055" i="14"/>
  <c r="AG1055" i="14"/>
  <c r="AG1129" i="14"/>
  <c r="AB1129" i="14"/>
  <c r="AC1129" i="14"/>
  <c r="AD1129" i="14"/>
  <c r="AG485" i="14"/>
  <c r="AD485" i="14"/>
  <c r="AD106" i="14"/>
  <c r="AG106" i="14"/>
  <c r="AD73" i="14"/>
  <c r="AG73" i="14"/>
  <c r="AD5126" i="14"/>
  <c r="AG5126" i="14"/>
  <c r="AG2025" i="14"/>
  <c r="AB2025" i="14"/>
  <c r="AC2025" i="14"/>
  <c r="AD2025" i="14"/>
  <c r="AG5654" i="14"/>
  <c r="AD5654" i="14"/>
  <c r="AI2149" i="14"/>
  <c r="AB2149" i="14"/>
  <c r="AC2149" i="14"/>
  <c r="AI3544" i="14"/>
  <c r="AB3544" i="14"/>
  <c r="AC3544" i="14"/>
  <c r="AG4875" i="14"/>
  <c r="AD4875" i="14"/>
  <c r="AD495" i="14"/>
  <c r="AG495" i="14"/>
  <c r="AG3032" i="14"/>
  <c r="AB3032" i="14"/>
  <c r="AC3032" i="14"/>
  <c r="AD3032" i="14"/>
  <c r="AD5310" i="14"/>
  <c r="AG5310" i="14"/>
  <c r="AG4539" i="14"/>
  <c r="AD4539" i="14"/>
  <c r="AG3718" i="14"/>
  <c r="AD3718" i="14"/>
  <c r="AD4983" i="14"/>
  <c r="AB4983" i="14"/>
  <c r="AC4983" i="14"/>
  <c r="AG4983" i="14"/>
  <c r="AG2647" i="14"/>
  <c r="AD2647" i="14"/>
  <c r="AG925" i="14"/>
  <c r="AB925" i="14"/>
  <c r="AC925" i="14"/>
  <c r="AD925" i="14"/>
  <c r="AC140" i="14"/>
  <c r="AG1254" i="14"/>
  <c r="AB1254" i="14"/>
  <c r="AC1254" i="14"/>
  <c r="AD1254" i="14"/>
  <c r="AD3398" i="14"/>
  <c r="AB3398" i="14"/>
  <c r="AC3398" i="14"/>
  <c r="AG3398" i="14"/>
  <c r="AG3624" i="14"/>
  <c r="AD3624" i="14"/>
  <c r="AI3627" i="14"/>
  <c r="AC1801" i="14"/>
  <c r="AB1801" i="14"/>
  <c r="AI1801" i="14"/>
  <c r="AD2764" i="14"/>
  <c r="AB2764" i="14"/>
  <c r="AC2764" i="14"/>
  <c r="AG2764" i="14"/>
  <c r="AD5758" i="14"/>
  <c r="AB5758" i="14"/>
  <c r="AC5758" i="14"/>
  <c r="AG5758" i="14"/>
  <c r="AD5039" i="14"/>
  <c r="AB5039" i="14"/>
  <c r="AC5039" i="14"/>
  <c r="AG5039" i="14"/>
  <c r="AI2006" i="14"/>
  <c r="AI2328" i="14"/>
  <c r="AD3150" i="14"/>
  <c r="AG3150" i="14"/>
  <c r="AG2977" i="14"/>
  <c r="AB2977" i="14"/>
  <c r="AC2977" i="14"/>
  <c r="AD2977" i="14"/>
  <c r="AD4600" i="14"/>
  <c r="AB4600" i="14"/>
  <c r="AC4600" i="14"/>
  <c r="AG4600" i="14"/>
  <c r="AI640" i="14"/>
  <c r="AB640" i="14"/>
  <c r="AC640" i="14"/>
  <c r="AI1778" i="14"/>
  <c r="AB1778" i="14"/>
  <c r="AC1778" i="14"/>
  <c r="AD1751" i="14"/>
  <c r="AB1751" i="14"/>
  <c r="AC1751" i="14"/>
  <c r="AG1751" i="14"/>
  <c r="AG4027" i="14"/>
  <c r="AD4027" i="14"/>
  <c r="AD4121" i="14"/>
  <c r="AG4121" i="14"/>
  <c r="AD545" i="14"/>
  <c r="AG545" i="14"/>
  <c r="AG2001" i="14"/>
  <c r="AD2001" i="14"/>
  <c r="AI3000" i="14"/>
  <c r="AG3127" i="14"/>
  <c r="AB3127" i="14"/>
  <c r="AC3127" i="14"/>
  <c r="AD3127" i="14"/>
  <c r="AD5081" i="14"/>
  <c r="AB5081" i="14"/>
  <c r="AC5081" i="14"/>
  <c r="AG5081" i="14"/>
  <c r="AD1062" i="14"/>
  <c r="AG1062" i="14"/>
  <c r="AI1444" i="14"/>
  <c r="AI5078" i="14"/>
  <c r="AC4231" i="14"/>
  <c r="AB4231" i="14"/>
  <c r="AI4231" i="14"/>
  <c r="AG4521" i="14"/>
  <c r="AB4521" i="14"/>
  <c r="AC4521" i="14"/>
  <c r="AD4521" i="14"/>
  <c r="AG621" i="14"/>
  <c r="AD621" i="14"/>
  <c r="AG4226" i="14"/>
  <c r="AD4226" i="14"/>
  <c r="AD2757" i="14"/>
  <c r="AG2757" i="14"/>
  <c r="AG3662" i="14"/>
  <c r="AD3662" i="14"/>
  <c r="AI2578" i="14"/>
  <c r="AD3607" i="14"/>
  <c r="AB3607" i="14"/>
  <c r="AC3607" i="14"/>
  <c r="AG3607" i="14"/>
  <c r="AG4339" i="14"/>
  <c r="AD4339" i="14"/>
  <c r="AD3170" i="14"/>
  <c r="AB3170" i="14"/>
  <c r="AC3170" i="14"/>
  <c r="AG3170" i="14"/>
  <c r="AD1240" i="14"/>
  <c r="AG1240" i="14"/>
  <c r="AD4250" i="14"/>
  <c r="AB4250" i="14"/>
  <c r="AC4250" i="14"/>
  <c r="AG4250" i="14"/>
  <c r="AG1120" i="14"/>
  <c r="AD1120" i="14"/>
  <c r="AG4751" i="14"/>
  <c r="AD4751" i="14"/>
  <c r="AG5058" i="14"/>
  <c r="AD5058" i="14"/>
  <c r="AI3341" i="14"/>
  <c r="AD8" i="14"/>
  <c r="AG8" i="14"/>
  <c r="AI3059" i="14"/>
  <c r="AG4364" i="14"/>
  <c r="AD4364" i="14"/>
  <c r="AI4437" i="14"/>
  <c r="AG4052" i="14"/>
  <c r="AD4052" i="14"/>
  <c r="AG394" i="14"/>
  <c r="AB394" i="14"/>
  <c r="AC394" i="14"/>
  <c r="AD394" i="14"/>
  <c r="AI4674" i="14"/>
  <c r="AI4748" i="14"/>
  <c r="AD5274" i="14"/>
  <c r="AB5274" i="14"/>
  <c r="AC5274" i="14"/>
  <c r="AG5274" i="14"/>
  <c r="AI3121" i="14"/>
  <c r="AG916" i="14"/>
  <c r="AB916" i="14"/>
  <c r="AC916" i="14"/>
  <c r="AD916" i="14"/>
  <c r="AI2660" i="14"/>
  <c r="AD1369" i="14"/>
  <c r="AG1369" i="14"/>
  <c r="AI754" i="14"/>
  <c r="AG5605" i="14"/>
  <c r="AB5605" i="14"/>
  <c r="AC5605" i="14"/>
  <c r="AD5605" i="14"/>
  <c r="AD2892" i="14"/>
  <c r="AB2892" i="14"/>
  <c r="AC2892" i="14"/>
  <c r="AG2892" i="14"/>
  <c r="AG3058" i="14"/>
  <c r="AB3058" i="14"/>
  <c r="AC3058" i="14"/>
  <c r="AD3058" i="14"/>
  <c r="AD1612" i="14"/>
  <c r="AG1612" i="14"/>
  <c r="AI1244" i="14"/>
  <c r="AB1244" i="14"/>
  <c r="AC1244" i="14"/>
  <c r="AI3210" i="14"/>
  <c r="AB3210" i="14"/>
  <c r="AC3210" i="14"/>
  <c r="AD756" i="14"/>
  <c r="AB756" i="14"/>
  <c r="AC756" i="14"/>
  <c r="AG756" i="14"/>
  <c r="AG1576" i="14"/>
  <c r="AB1576" i="14"/>
  <c r="AC1576" i="14"/>
  <c r="AD1576" i="14"/>
  <c r="AI2993" i="14"/>
  <c r="AC2136" i="14"/>
  <c r="AB2136" i="14"/>
  <c r="AI2136" i="14"/>
  <c r="AG4509" i="14"/>
  <c r="AD4509" i="14"/>
  <c r="AI3912" i="14"/>
  <c r="AC4373" i="14"/>
  <c r="AB4373" i="14"/>
  <c r="AI4373" i="14"/>
  <c r="AD4120" i="14"/>
  <c r="AG4120" i="14"/>
  <c r="AI2226" i="14"/>
  <c r="AI2654" i="14"/>
  <c r="AG1934" i="14"/>
  <c r="AD1934" i="14"/>
  <c r="AI3692" i="14"/>
  <c r="AG4381" i="14"/>
  <c r="AB4381" i="14"/>
  <c r="AC4381" i="14"/>
  <c r="AD4381" i="14"/>
  <c r="AG4259" i="14"/>
  <c r="AB4259" i="14"/>
  <c r="AC4259" i="14"/>
  <c r="AD4259" i="14"/>
  <c r="AD3740" i="14"/>
  <c r="AG3740" i="14"/>
  <c r="AD4895" i="14"/>
  <c r="AB4895" i="14"/>
  <c r="AC4895" i="14"/>
  <c r="AG4895" i="14"/>
  <c r="AG2340" i="14"/>
  <c r="AD2340" i="14"/>
  <c r="AG5424" i="14"/>
  <c r="AB5424" i="14"/>
  <c r="AC5424" i="14"/>
  <c r="AD5424" i="14"/>
  <c r="AI890" i="14"/>
  <c r="AC624" i="14"/>
  <c r="AB624" i="14"/>
  <c r="AI624" i="14"/>
  <c r="AG523" i="14"/>
  <c r="AD523" i="14"/>
  <c r="AI4230" i="14"/>
  <c r="AI5305" i="14"/>
  <c r="AI3437" i="14"/>
  <c r="AC3670" i="14"/>
  <c r="AB3670" i="14"/>
  <c r="AI3670" i="14"/>
  <c r="AI3735" i="14"/>
  <c r="AC2460" i="14"/>
  <c r="AB2460" i="14"/>
  <c r="AI2460" i="14"/>
  <c r="AI5109" i="14"/>
  <c r="AC4158" i="14"/>
  <c r="AB4158" i="14"/>
  <c r="AI4158" i="14"/>
  <c r="AI5083" i="14"/>
  <c r="AI4025" i="14"/>
  <c r="AI3643" i="14"/>
  <c r="AG2878" i="14"/>
  <c r="AB2878" i="14"/>
  <c r="AC2878" i="14"/>
  <c r="AD2878" i="14"/>
  <c r="AG5767" i="14"/>
  <c r="AB5767" i="14"/>
  <c r="AC5767" i="14"/>
  <c r="AD5767" i="14"/>
  <c r="AI1029" i="14"/>
  <c r="AG2872" i="14"/>
  <c r="AD2872" i="14"/>
  <c r="AG5051" i="14"/>
  <c r="AD5051" i="14"/>
  <c r="AD5436" i="14"/>
  <c r="AG5436" i="14"/>
  <c r="AI3199" i="14"/>
  <c r="AB3199" i="14"/>
  <c r="AC3199" i="14"/>
  <c r="AD3520" i="14"/>
  <c r="AG3520" i="14"/>
  <c r="AD2578" i="14"/>
  <c r="AB2578" i="14"/>
  <c r="AC2578" i="14"/>
  <c r="AG2578" i="14"/>
  <c r="AG3284" i="14"/>
  <c r="AD3284" i="14"/>
  <c r="AD2800" i="14"/>
  <c r="AG2800" i="14"/>
  <c r="AD1373" i="14"/>
  <c r="AG1373" i="14"/>
  <c r="AD2688" i="14"/>
  <c r="AG2688" i="14"/>
  <c r="AG2911" i="14"/>
  <c r="AD2911" i="14"/>
  <c r="AI3820" i="14"/>
  <c r="AI4121" i="14"/>
  <c r="AB4121" i="14"/>
  <c r="AC4121" i="14"/>
  <c r="AD332" i="14"/>
  <c r="AG332" i="14"/>
  <c r="AD3261" i="14"/>
  <c r="AB3261" i="14"/>
  <c r="AC3261" i="14"/>
  <c r="AG3261" i="14"/>
  <c r="AG264" i="14"/>
  <c r="AD264" i="14"/>
  <c r="AD4898" i="14"/>
  <c r="AG4898" i="14"/>
  <c r="AC4062" i="14"/>
  <c r="AB4062" i="14"/>
  <c r="AI4062" i="14"/>
  <c r="AI708" i="14"/>
  <c r="AB708" i="14"/>
  <c r="AC708" i="14"/>
  <c r="AI1363" i="14"/>
  <c r="AB1363" i="14"/>
  <c r="AC1363" i="14"/>
  <c r="AC4531" i="14"/>
  <c r="AB4531" i="14"/>
  <c r="AI4531" i="14"/>
  <c r="AC788" i="14"/>
  <c r="AB788" i="14"/>
  <c r="AI788" i="14"/>
  <c r="AI4194" i="14"/>
  <c r="AB4194" i="14"/>
  <c r="AC4194" i="14"/>
  <c r="AI571" i="14"/>
  <c r="AI390" i="14"/>
  <c r="AC1803" i="14"/>
  <c r="AB1803" i="14"/>
  <c r="AI1803" i="14"/>
  <c r="AG3352" i="14"/>
  <c r="AD3352" i="14"/>
  <c r="AC3987" i="14"/>
  <c r="AB3987" i="14"/>
  <c r="AI3987" i="14"/>
  <c r="AC2165" i="14"/>
  <c r="AB2165" i="14"/>
  <c r="AI2165" i="14"/>
  <c r="AD565" i="14"/>
  <c r="AG565" i="14"/>
  <c r="AI2246" i="14"/>
  <c r="AB2246" i="14"/>
  <c r="AC2246" i="14"/>
  <c r="AI1881" i="14"/>
  <c r="AB1881" i="14"/>
  <c r="AC1881" i="14"/>
  <c r="AG1657" i="14"/>
  <c r="AD1657" i="14"/>
  <c r="AI3105" i="14"/>
  <c r="AB3105" i="14"/>
  <c r="AC3105" i="14"/>
  <c r="AI4270" i="14"/>
  <c r="AB4270" i="14"/>
  <c r="AC4270" i="14"/>
  <c r="AI2727" i="14"/>
  <c r="AB2727" i="14"/>
  <c r="AC2727" i="14"/>
  <c r="AD2473" i="14"/>
  <c r="AG2473" i="14"/>
  <c r="AD5300" i="14"/>
  <c r="AB5300" i="14"/>
  <c r="AC5300" i="14"/>
  <c r="AG5300" i="14"/>
  <c r="AG3325" i="14"/>
  <c r="AB3325" i="14"/>
  <c r="AC3325" i="14"/>
  <c r="AD3325" i="14"/>
  <c r="AI4695" i="14"/>
  <c r="AI5058" i="14"/>
  <c r="AB5058" i="14"/>
  <c r="AC5058" i="14"/>
  <c r="AI4548" i="14"/>
  <c r="AI1234" i="14"/>
  <c r="AG4633" i="14"/>
  <c r="AB4633" i="14"/>
  <c r="AC4633" i="14"/>
  <c r="AD4633" i="14"/>
  <c r="AD4173" i="14"/>
  <c r="AG4173" i="14"/>
  <c r="AG3727" i="14"/>
  <c r="AD3727" i="14"/>
  <c r="AD1891" i="14"/>
  <c r="AG1891" i="14"/>
  <c r="AG3876" i="14"/>
  <c r="AD3876" i="14"/>
  <c r="AD834" i="14"/>
  <c r="AG834" i="14"/>
  <c r="AD3452" i="14"/>
  <c r="AB3452" i="14"/>
  <c r="AC3452" i="14"/>
  <c r="AG3452" i="14"/>
  <c r="AG3068" i="14"/>
  <c r="AB3068" i="14"/>
  <c r="AC3068" i="14"/>
  <c r="AD3068" i="14"/>
  <c r="AG3469" i="14"/>
  <c r="AD3469" i="14"/>
  <c r="AG2266" i="14"/>
  <c r="AD2266" i="14"/>
  <c r="AD1593" i="14"/>
  <c r="AG1593" i="14"/>
  <c r="AD819" i="14"/>
  <c r="AG819" i="14"/>
  <c r="AG2528" i="14"/>
  <c r="AD2528" i="14"/>
  <c r="AG4207" i="14"/>
  <c r="AD4207" i="14"/>
  <c r="AI1072" i="14"/>
  <c r="AD4440" i="14"/>
  <c r="AB4440" i="14"/>
  <c r="AC4440" i="14"/>
  <c r="AG4440" i="14"/>
  <c r="AD4787" i="14"/>
  <c r="AB4787" i="14"/>
  <c r="AC4787" i="14"/>
  <c r="AG4787" i="14"/>
  <c r="AD2035" i="14"/>
  <c r="AB2035" i="14"/>
  <c r="AC2035" i="14"/>
  <c r="AG2035" i="14"/>
  <c r="AD4019" i="14"/>
  <c r="AB4019" i="14"/>
  <c r="AC4019" i="14"/>
  <c r="AG4019" i="14"/>
  <c r="AD4593" i="14"/>
  <c r="AB4593" i="14"/>
  <c r="AC4593" i="14"/>
  <c r="AG4593" i="14"/>
  <c r="AG1178" i="14"/>
  <c r="AD1178" i="14"/>
  <c r="AC4916" i="14"/>
  <c r="AB4916" i="14"/>
  <c r="AI4916" i="14"/>
  <c r="AI2011" i="14"/>
  <c r="AB2011" i="14"/>
  <c r="AC2011" i="14"/>
  <c r="AD2648" i="14"/>
  <c r="AG2648" i="14"/>
  <c r="AD517" i="14"/>
  <c r="AB517" i="14"/>
  <c r="AC517" i="14"/>
  <c r="AG517" i="14"/>
  <c r="AG2840" i="14"/>
  <c r="AB2840" i="14"/>
  <c r="AC2840" i="14"/>
  <c r="AD2840" i="14"/>
  <c r="AI710" i="14"/>
  <c r="AB710" i="14"/>
  <c r="AC710" i="14"/>
  <c r="AD737" i="14"/>
  <c r="AG737" i="14"/>
  <c r="AC2896" i="14"/>
  <c r="AB2896" i="14"/>
  <c r="AI2896" i="14"/>
  <c r="AD2581" i="14"/>
  <c r="AG2581" i="14"/>
  <c r="AD1021" i="14"/>
  <c r="AG1021" i="14"/>
  <c r="AD5079" i="14"/>
  <c r="AG5079" i="14"/>
  <c r="AI2173" i="14"/>
  <c r="AB2173" i="14"/>
  <c r="AC2173" i="14"/>
  <c r="AD1300" i="14"/>
  <c r="AG1300" i="14"/>
  <c r="AG4228" i="14"/>
  <c r="AD4228" i="14"/>
  <c r="AD2853" i="14"/>
  <c r="AB2853" i="14"/>
  <c r="AC2853" i="14"/>
  <c r="AG2853" i="14"/>
  <c r="AC4364" i="14"/>
  <c r="AB4364" i="14"/>
  <c r="AI4364" i="14"/>
  <c r="AI523" i="14"/>
  <c r="AB523" i="14"/>
  <c r="AC523" i="14"/>
  <c r="AI362" i="14"/>
  <c r="AB362" i="14"/>
  <c r="AC362" i="14"/>
  <c r="AC5022" i="14"/>
  <c r="AB5022" i="14"/>
  <c r="AI5022" i="14"/>
  <c r="AI3087" i="14"/>
  <c r="AC799" i="14"/>
  <c r="AB799" i="14"/>
  <c r="AI799" i="14"/>
  <c r="AC5581" i="14"/>
  <c r="AB5581" i="14"/>
  <c r="AI5581" i="14"/>
  <c r="AC5319" i="14"/>
  <c r="AB5319" i="14"/>
  <c r="AI5319" i="14"/>
  <c r="AI1657" i="14"/>
  <c r="AB1657" i="14"/>
  <c r="AC1657" i="14"/>
  <c r="AC1719" i="14"/>
  <c r="AB1719" i="14"/>
  <c r="AI1719" i="14"/>
  <c r="AI2123" i="14"/>
  <c r="AC5665" i="14"/>
  <c r="AB5665" i="14"/>
  <c r="AI5665" i="14"/>
  <c r="AI3652" i="14"/>
  <c r="AB3652" i="14"/>
  <c r="AC3652" i="14"/>
  <c r="AD2960" i="14"/>
  <c r="AG2960" i="14"/>
  <c r="AI4910" i="14"/>
  <c r="AB4910" i="14"/>
  <c r="AC4910" i="14"/>
  <c r="AD1206" i="14"/>
  <c r="AG1206" i="14"/>
  <c r="AG954" i="14"/>
  <c r="AD954" i="14"/>
  <c r="AI1322" i="14"/>
  <c r="AB1322" i="14"/>
  <c r="AC1322" i="14"/>
  <c r="AI3742" i="14"/>
  <c r="AB3742" i="14"/>
  <c r="AC3742" i="14"/>
  <c r="AI4590" i="14"/>
  <c r="AB4590" i="14"/>
  <c r="AC4590" i="14"/>
  <c r="AC546" i="14"/>
  <c r="AB546" i="14"/>
  <c r="AI546" i="14"/>
  <c r="AI2864" i="14"/>
  <c r="AI4103" i="14"/>
  <c r="AC2309" i="14"/>
  <c r="AB2309" i="14"/>
  <c r="AI2309" i="14"/>
  <c r="AI522" i="14"/>
  <c r="AB522" i="14"/>
  <c r="AC522" i="14"/>
  <c r="AC1567" i="14"/>
  <c r="AB1567" i="14"/>
  <c r="AI1567" i="14"/>
  <c r="AI1499" i="14"/>
  <c r="AB1499" i="14"/>
  <c r="AC1499" i="14"/>
  <c r="AG3080" i="14"/>
  <c r="AD3080" i="14"/>
  <c r="AG5351" i="14"/>
  <c r="AB5351" i="14"/>
  <c r="AC5351" i="14"/>
  <c r="AD5351" i="14"/>
  <c r="AD4138" i="14"/>
  <c r="AB4138" i="14"/>
  <c r="AC4138" i="14"/>
  <c r="AG4138" i="14"/>
  <c r="AG5337" i="14"/>
  <c r="AB5337" i="14"/>
  <c r="AC5337" i="14"/>
  <c r="AD5337" i="14"/>
  <c r="AD869" i="14"/>
  <c r="AB869" i="14"/>
  <c r="AC869" i="14"/>
  <c r="AG869" i="14"/>
  <c r="AI3886" i="14"/>
  <c r="AB3886" i="14"/>
  <c r="AC3886" i="14"/>
  <c r="AI2239" i="14"/>
  <c r="AB2239" i="14"/>
  <c r="AC2239" i="14"/>
  <c r="AC436" i="14"/>
  <c r="AB436" i="14"/>
  <c r="AI436" i="14"/>
  <c r="AI3829" i="14"/>
  <c r="AB3829" i="14"/>
  <c r="AC3829" i="14"/>
  <c r="AC3694" i="14"/>
  <c r="AB3694" i="14"/>
  <c r="AI3694" i="14"/>
  <c r="AG4347" i="14"/>
  <c r="AD4347" i="14"/>
  <c r="AC1633" i="14"/>
  <c r="AB1633" i="14"/>
  <c r="AI1633" i="14"/>
  <c r="AG1177" i="14"/>
  <c r="AB1177" i="14"/>
  <c r="AC1177" i="14"/>
  <c r="AD1177" i="14"/>
  <c r="AI5384" i="14"/>
  <c r="AC813" i="14"/>
  <c r="AB813" i="14"/>
  <c r="AI813" i="14"/>
  <c r="AI2986" i="14"/>
  <c r="AB2986" i="14"/>
  <c r="AC2986" i="14"/>
  <c r="AG1853" i="14"/>
  <c r="AB1853" i="14"/>
  <c r="AC1853" i="14"/>
  <c r="AD1853" i="14"/>
  <c r="AG5302" i="14"/>
  <c r="AB5302" i="14"/>
  <c r="AC5302" i="14"/>
  <c r="AD5302" i="14"/>
  <c r="AG5133" i="14"/>
  <c r="AD5133" i="14"/>
  <c r="AI5190" i="14"/>
  <c r="AD1549" i="14"/>
  <c r="AB1549" i="14"/>
  <c r="AC1549" i="14"/>
  <c r="AG1549" i="14"/>
  <c r="AC4697" i="14"/>
  <c r="AB4697" i="14"/>
  <c r="AI4697" i="14"/>
  <c r="AD1627" i="14"/>
  <c r="AG1627" i="14"/>
  <c r="AC1812" i="14"/>
  <c r="AB1812" i="14"/>
  <c r="AI1812" i="14"/>
  <c r="AD5021" i="14"/>
  <c r="AB5021" i="14"/>
  <c r="AC5021" i="14"/>
  <c r="AG5021" i="14"/>
  <c r="AI5041" i="14"/>
  <c r="AB5041" i="14"/>
  <c r="AC5041" i="14"/>
  <c r="AI1788" i="14"/>
  <c r="AB1788" i="14"/>
  <c r="AC1788" i="14"/>
  <c r="AC1410" i="14"/>
  <c r="AB1410" i="14"/>
  <c r="AI1410" i="14"/>
  <c r="AD2525" i="14"/>
  <c r="AG2525" i="14"/>
  <c r="AI5102" i="14"/>
  <c r="AG1445" i="14"/>
  <c r="AD1445" i="14"/>
  <c r="AD739" i="14"/>
  <c r="AB739" i="14"/>
  <c r="AC739" i="14"/>
  <c r="AG739" i="14"/>
  <c r="AC2981" i="14"/>
  <c r="AB2981" i="14"/>
  <c r="AI2981" i="14"/>
  <c r="AG2961" i="14"/>
  <c r="AD2961" i="14"/>
  <c r="AI3450" i="14"/>
  <c r="AB3450" i="14"/>
  <c r="AC3450" i="14"/>
  <c r="AD4032" i="14"/>
  <c r="AB4032" i="14"/>
  <c r="AC4032" i="14"/>
  <c r="AG4032" i="14"/>
  <c r="AI4656" i="14"/>
  <c r="AB4656" i="14"/>
  <c r="AC4656" i="14"/>
  <c r="AC3821" i="14"/>
  <c r="AB3821" i="14"/>
  <c r="AI3821" i="14"/>
  <c r="AC2026" i="14"/>
  <c r="AB2026" i="14"/>
  <c r="AI2026" i="14"/>
  <c r="AC5155" i="14"/>
  <c r="AB5155" i="14"/>
  <c r="AI5155" i="14"/>
  <c r="AI2674" i="14"/>
  <c r="AC363" i="14"/>
  <c r="AB363" i="14"/>
  <c r="AI363" i="14"/>
  <c r="AC1203" i="14"/>
  <c r="AB1203" i="14"/>
  <c r="AI1203" i="14"/>
  <c r="AG4803" i="14"/>
  <c r="AD4803" i="14"/>
  <c r="AI3541" i="14"/>
  <c r="AD2891" i="14"/>
  <c r="AG2891" i="14"/>
  <c r="AI3214" i="14"/>
  <c r="AB3214" i="14"/>
  <c r="AC3214" i="14"/>
  <c r="AG5119" i="14"/>
  <c r="AD5119" i="14"/>
  <c r="AG2857" i="14"/>
  <c r="AB2857" i="14"/>
  <c r="AC2857" i="14"/>
  <c r="AD2857" i="14"/>
  <c r="AI4359" i="14"/>
  <c r="AB4359" i="14"/>
  <c r="AC4359" i="14"/>
  <c r="AC2686" i="14"/>
  <c r="AB2686" i="14"/>
  <c r="AI2686" i="14"/>
  <c r="AI3752" i="14"/>
  <c r="AB3752" i="14"/>
  <c r="AC3752" i="14"/>
  <c r="AI2529" i="14"/>
  <c r="AG4265" i="14"/>
  <c r="AB4265" i="14"/>
  <c r="AC4265" i="14"/>
  <c r="AD4265" i="14"/>
  <c r="AG5207" i="14"/>
  <c r="AD5207" i="14"/>
  <c r="AC1545" i="14"/>
  <c r="AB1545" i="14"/>
  <c r="AI1545" i="14"/>
  <c r="AD1027" i="14"/>
  <c r="AB1027" i="14"/>
  <c r="AC1027" i="14"/>
  <c r="AG1027" i="14"/>
  <c r="AI741" i="14"/>
  <c r="AG5264" i="14"/>
  <c r="AD5264" i="14"/>
  <c r="AD535" i="14"/>
  <c r="AB535" i="14"/>
  <c r="AC535" i="14"/>
  <c r="AG535" i="14"/>
  <c r="AG4790" i="14"/>
  <c r="AB4790" i="14"/>
  <c r="AC4790" i="14"/>
  <c r="AD4790" i="14"/>
  <c r="AG5054" i="14"/>
  <c r="AB5054" i="14"/>
  <c r="AC5054" i="14"/>
  <c r="AD5054" i="14"/>
  <c r="AG3569" i="14"/>
  <c r="AB3569" i="14"/>
  <c r="AC3569" i="14"/>
  <c r="AD3569" i="14"/>
  <c r="AD801" i="14"/>
  <c r="AG801" i="14"/>
  <c r="AI5119" i="14"/>
  <c r="AB5119" i="14"/>
  <c r="AC5119" i="14"/>
  <c r="AD5019" i="14"/>
  <c r="AG5019" i="14"/>
  <c r="AD5180" i="14"/>
  <c r="AG5180" i="14"/>
  <c r="AI5067" i="14"/>
  <c r="AG145" i="14"/>
  <c r="AD145" i="14"/>
  <c r="AG3162" i="14"/>
  <c r="AD3162" i="14"/>
  <c r="AI4099" i="14"/>
  <c r="AC4228" i="14"/>
  <c r="AB4228" i="14"/>
  <c r="AI4228" i="14"/>
  <c r="AI3530" i="14"/>
  <c r="AB3530" i="14"/>
  <c r="AC3530" i="14"/>
  <c r="AD2801" i="14"/>
  <c r="AG2801" i="14"/>
  <c r="AI5499" i="14"/>
  <c r="AB5499" i="14"/>
  <c r="AC5499" i="14"/>
  <c r="AC5263" i="14"/>
  <c r="AB5263" i="14"/>
  <c r="AI5263" i="14"/>
  <c r="AI455" i="14"/>
  <c r="AC1880" i="14"/>
  <c r="AB1880" i="14"/>
  <c r="AI1880" i="14"/>
  <c r="AI4005" i="14"/>
  <c r="AB4005" i="14"/>
  <c r="AC4005" i="14"/>
  <c r="AC4036" i="14"/>
  <c r="AB4036" i="14"/>
  <c r="AI4036" i="14"/>
  <c r="AG2107" i="14"/>
  <c r="AD2107" i="14"/>
  <c r="AI5064" i="14"/>
  <c r="AB5064" i="14"/>
  <c r="AC5064" i="14"/>
  <c r="AC155" i="14"/>
  <c r="AC675" i="14"/>
  <c r="AB675" i="14"/>
  <c r="AI675" i="14"/>
  <c r="AC4617" i="14"/>
  <c r="AB4617" i="14"/>
  <c r="AI4617" i="14"/>
  <c r="AC1031" i="14"/>
  <c r="AB1031" i="14"/>
  <c r="AI1031" i="14"/>
  <c r="AC5177" i="14"/>
  <c r="AB5177" i="14"/>
  <c r="AI5177" i="14"/>
  <c r="AC910" i="14"/>
  <c r="AB910" i="14"/>
  <c r="AI910" i="14"/>
  <c r="AC3991" i="14"/>
  <c r="AB3991" i="14"/>
  <c r="AI3991" i="14"/>
  <c r="AI5708" i="14"/>
  <c r="AB5708" i="14"/>
  <c r="AC5708" i="14"/>
  <c r="AI3605" i="14"/>
  <c r="AB3605" i="14"/>
  <c r="AC3605" i="14"/>
  <c r="AC4430" i="14"/>
  <c r="AB4430" i="14"/>
  <c r="AI4430" i="14"/>
  <c r="AC2901" i="14"/>
  <c r="AB2901" i="14"/>
  <c r="AI2901" i="14"/>
  <c r="AD1392" i="14"/>
  <c r="AB1392" i="14"/>
  <c r="AC1392" i="14"/>
  <c r="AG1392" i="14"/>
  <c r="AD4262" i="14"/>
  <c r="AB4262" i="14"/>
  <c r="AC4262" i="14"/>
  <c r="AG4262" i="14"/>
  <c r="AD5596" i="14"/>
  <c r="AG5596" i="14"/>
  <c r="AD5078" i="14"/>
  <c r="AB5078" i="14"/>
  <c r="AC5078" i="14"/>
  <c r="AG5078" i="14"/>
  <c r="AD2663" i="14"/>
  <c r="AG2663" i="14"/>
  <c r="AG4844" i="14"/>
  <c r="AB4844" i="14"/>
  <c r="AC4844" i="14"/>
  <c r="AD4844" i="14"/>
  <c r="AD4439" i="14"/>
  <c r="AB4439" i="14"/>
  <c r="AC4439" i="14"/>
  <c r="AG4439" i="14"/>
  <c r="AD1607" i="14"/>
  <c r="AB1607" i="14"/>
  <c r="AC1607" i="14"/>
  <c r="AG1607" i="14"/>
  <c r="AG2993" i="14"/>
  <c r="AB2993" i="14"/>
  <c r="AC2993" i="14"/>
  <c r="AD2993" i="14"/>
  <c r="AG4110" i="14"/>
  <c r="AD4110" i="14"/>
  <c r="AG4622" i="14"/>
  <c r="AD4622" i="14"/>
  <c r="AD1061" i="14"/>
  <c r="AG1061" i="14"/>
  <c r="AG875" i="14"/>
  <c r="AD875" i="14"/>
  <c r="AG620" i="14"/>
  <c r="AD620" i="14"/>
  <c r="AD1345" i="14"/>
  <c r="AG1345" i="14"/>
  <c r="AD4425" i="14"/>
  <c r="AG4425" i="14"/>
  <c r="AD2289" i="14"/>
  <c r="AB2289" i="14"/>
  <c r="AC2289" i="14"/>
  <c r="AG2289" i="14"/>
  <c r="AD1601" i="14"/>
  <c r="AG1601" i="14"/>
  <c r="AD3404" i="14"/>
  <c r="AG3404" i="14"/>
  <c r="AC156" i="14"/>
  <c r="AC1470" i="14"/>
  <c r="AB1470" i="14"/>
  <c r="AI1470" i="14"/>
  <c r="AI2391" i="14"/>
  <c r="AD3692" i="14"/>
  <c r="AB3692" i="14"/>
  <c r="AC3692" i="14"/>
  <c r="AG3692" i="14"/>
  <c r="AD755" i="14"/>
  <c r="AB755" i="14"/>
  <c r="AC755" i="14"/>
  <c r="AG755" i="14"/>
  <c r="AD3148" i="14"/>
  <c r="AB3148" i="14"/>
  <c r="AC3148" i="14"/>
  <c r="AG3148" i="14"/>
  <c r="AD3480" i="14"/>
  <c r="AB3480" i="14"/>
  <c r="AC3480" i="14"/>
  <c r="AG3480" i="14"/>
  <c r="AG4489" i="14"/>
  <c r="AB4489" i="14"/>
  <c r="AC4489" i="14"/>
  <c r="AD4489" i="14"/>
  <c r="AI5264" i="14"/>
  <c r="AB5264" i="14"/>
  <c r="AC5264" i="14"/>
  <c r="AD3578" i="14"/>
  <c r="AB3578" i="14"/>
  <c r="AC3578" i="14"/>
  <c r="AG3578" i="14"/>
  <c r="AI1316" i="14"/>
  <c r="AD3011" i="14"/>
  <c r="AG3011" i="14"/>
  <c r="AG5741" i="14"/>
  <c r="AD5741" i="14"/>
  <c r="AG868" i="14"/>
  <c r="AD868" i="14"/>
  <c r="AG2760" i="14"/>
  <c r="AB2760" i="14"/>
  <c r="AC2760" i="14"/>
  <c r="AD2760" i="14"/>
  <c r="AG3487" i="14"/>
  <c r="AD3487" i="14"/>
  <c r="AD5426" i="14"/>
  <c r="AG5426" i="14"/>
  <c r="AI3657" i="14"/>
  <c r="AI2392" i="14"/>
  <c r="AG305" i="14"/>
  <c r="AD305" i="14"/>
  <c r="AI2480" i="14"/>
  <c r="AB2480" i="14"/>
  <c r="AC2480" i="14"/>
  <c r="AG3549" i="14"/>
  <c r="AD3549" i="14"/>
  <c r="AI757" i="14"/>
  <c r="AD678" i="14"/>
  <c r="AG678" i="14"/>
  <c r="AG4448" i="14"/>
  <c r="AD4448" i="14"/>
  <c r="AG3455" i="14"/>
  <c r="AD3455" i="14"/>
  <c r="AG4298" i="14"/>
  <c r="AD4298" i="14"/>
  <c r="AI4497" i="14"/>
  <c r="AI5634" i="14"/>
  <c r="AI762" i="14"/>
  <c r="AI1297" i="14"/>
  <c r="AI1912" i="14"/>
  <c r="AI3810" i="14"/>
  <c r="AB3810" i="14"/>
  <c r="AC3810" i="14"/>
  <c r="AI884" i="14"/>
  <c r="AB884" i="14"/>
  <c r="AC884" i="14"/>
  <c r="AC2955" i="14"/>
  <c r="AB2955" i="14"/>
  <c r="AI2955" i="14"/>
  <c r="AC2905" i="14"/>
  <c r="AB2905" i="14"/>
  <c r="AI2905" i="14"/>
  <c r="AC841" i="14"/>
  <c r="AB841" i="14"/>
  <c r="AI841" i="14"/>
  <c r="AC4901" i="14"/>
  <c r="AB4901" i="14"/>
  <c r="AI4901" i="14"/>
  <c r="AI1969" i="14"/>
  <c r="AB1969" i="14"/>
  <c r="AC1969" i="14"/>
  <c r="AI1276" i="14"/>
  <c r="AC4692" i="14"/>
  <c r="AB4692" i="14"/>
  <c r="AI4692" i="14"/>
  <c r="AI2811" i="14"/>
  <c r="AI5540" i="14"/>
  <c r="AB5540" i="14"/>
  <c r="AC5540" i="14"/>
  <c r="AI3456" i="14"/>
  <c r="AB3456" i="14"/>
  <c r="AC3456" i="14"/>
  <c r="AI2751" i="14"/>
  <c r="AB2751" i="14"/>
  <c r="AC2751" i="14"/>
  <c r="AC5099" i="14"/>
  <c r="AB5099" i="14"/>
  <c r="AI5099" i="14"/>
  <c r="AC954" i="14"/>
  <c r="AB954" i="14"/>
  <c r="AI954" i="14"/>
  <c r="AC1875" i="14"/>
  <c r="AB1875" i="14"/>
  <c r="AI1875" i="14"/>
  <c r="AC3690" i="14"/>
  <c r="AB3690" i="14"/>
  <c r="AI3690" i="14"/>
  <c r="AI396" i="14"/>
  <c r="AB396" i="14"/>
  <c r="AC396" i="14"/>
  <c r="AG410" i="14"/>
  <c r="AD410" i="14"/>
  <c r="AI2564" i="14"/>
  <c r="AB2564" i="14"/>
  <c r="AC2564" i="14"/>
  <c r="AC2775" i="14"/>
  <c r="AB2775" i="14"/>
  <c r="AI2775" i="14"/>
  <c r="AI1004" i="14"/>
  <c r="AI976" i="14"/>
  <c r="AI3914" i="14"/>
  <c r="AB3914" i="14"/>
  <c r="AC3914" i="14"/>
  <c r="AC2604" i="14"/>
  <c r="AB2604" i="14"/>
  <c r="AI2604" i="14"/>
  <c r="AC3378" i="14"/>
  <c r="AB3378" i="14"/>
  <c r="AI3378" i="14"/>
  <c r="AG2667" i="14"/>
  <c r="AD2667" i="14"/>
  <c r="AI3374" i="14"/>
  <c r="AI1428" i="14"/>
  <c r="AB1428" i="14"/>
  <c r="AC1428" i="14"/>
  <c r="AI2449" i="14"/>
  <c r="AC4578" i="14"/>
  <c r="AB4578" i="14"/>
  <c r="AI4578" i="14"/>
  <c r="AC4867" i="14"/>
  <c r="AB4867" i="14"/>
  <c r="AI4867" i="14"/>
  <c r="AG2078" i="14"/>
  <c r="AD2078" i="14"/>
  <c r="AC3361" i="14"/>
  <c r="AB3361" i="14"/>
  <c r="AI3361" i="14"/>
  <c r="AD67" i="14"/>
  <c r="AG67" i="14"/>
  <c r="AD5473" i="14"/>
  <c r="AG5473" i="14"/>
  <c r="AC1388" i="14"/>
  <c r="AB1388" i="14"/>
  <c r="AI1388" i="14"/>
  <c r="AG5496" i="14"/>
  <c r="AB5496" i="14"/>
  <c r="AC5496" i="14"/>
  <c r="AD5496" i="14"/>
  <c r="AD5037" i="14"/>
  <c r="AG5037" i="14"/>
  <c r="AI2271" i="14"/>
  <c r="AI4053" i="14"/>
  <c r="AB4053" i="14"/>
  <c r="AC4053" i="14"/>
  <c r="AI4673" i="14"/>
  <c r="AI3208" i="14"/>
  <c r="AB3208" i="14"/>
  <c r="AC3208" i="14"/>
  <c r="AI1861" i="14"/>
  <c r="AI4287" i="14"/>
  <c r="AI4805" i="14"/>
  <c r="AB4805" i="14"/>
  <c r="AC4805" i="14"/>
  <c r="AI4970" i="14"/>
  <c r="AB4970" i="14"/>
  <c r="AC4970" i="14"/>
  <c r="AI766" i="14"/>
  <c r="AB766" i="14"/>
  <c r="AC766" i="14"/>
  <c r="AC5136" i="14"/>
  <c r="AB5136" i="14"/>
  <c r="AI5136" i="14"/>
  <c r="AI5574" i="14"/>
  <c r="AB5574" i="14"/>
  <c r="AC5574" i="14"/>
  <c r="AI3655" i="14"/>
  <c r="AB3655" i="14"/>
  <c r="AC3655" i="14"/>
  <c r="AI2599" i="14"/>
  <c r="AB2599" i="14"/>
  <c r="AC2599" i="14"/>
  <c r="AI383" i="14"/>
  <c r="AB383" i="14"/>
  <c r="AC383" i="14"/>
  <c r="AC5055" i="14"/>
  <c r="AB5055" i="14"/>
  <c r="AI5055" i="14"/>
  <c r="AC4956" i="14"/>
  <c r="AB4956" i="14"/>
  <c r="AI4956" i="14"/>
  <c r="AC2475" i="14"/>
  <c r="AB2475" i="14"/>
  <c r="AI2475" i="14"/>
  <c r="AI2648" i="14"/>
  <c r="AB2648" i="14"/>
  <c r="AC2648" i="14"/>
  <c r="AI475" i="14"/>
  <c r="AI3910" i="14"/>
  <c r="AI2572" i="14"/>
  <c r="AB2572" i="14"/>
  <c r="AC2572" i="14"/>
  <c r="AC5285" i="14"/>
  <c r="AB5285" i="14"/>
  <c r="AI5285" i="14"/>
  <c r="AI2101" i="14"/>
  <c r="AC2577" i="14"/>
  <c r="AB2577" i="14"/>
  <c r="AI2577" i="14"/>
  <c r="AG5537" i="14"/>
  <c r="AD5537" i="14"/>
  <c r="AI5662" i="14"/>
  <c r="AD3130" i="14"/>
  <c r="AG3130" i="14"/>
  <c r="AG3721" i="14"/>
  <c r="AD3721" i="14"/>
  <c r="AD1413" i="14"/>
  <c r="AG1413" i="14"/>
  <c r="AD1740" i="14"/>
  <c r="AG1740" i="14"/>
  <c r="AD3731" i="14"/>
  <c r="AG3731" i="14"/>
  <c r="AC2437" i="14"/>
  <c r="AB2437" i="14"/>
  <c r="AI2437" i="14"/>
  <c r="AC3238" i="14"/>
  <c r="AB3238" i="14"/>
  <c r="AI3238" i="14"/>
  <c r="AC1924" i="14"/>
  <c r="AB1924" i="14"/>
  <c r="AI1924" i="14"/>
  <c r="AI3183" i="14"/>
  <c r="AB3183" i="14"/>
  <c r="AC3183" i="14"/>
  <c r="AC3091" i="14"/>
  <c r="AB3091" i="14"/>
  <c r="AI3091" i="14"/>
  <c r="AC3948" i="14"/>
  <c r="AB3948" i="14"/>
  <c r="AI3948" i="14"/>
  <c r="AG4980" i="14"/>
  <c r="AD4980" i="14"/>
  <c r="AC393" i="14"/>
  <c r="AB393" i="14"/>
  <c r="AI393" i="14"/>
  <c r="AI385" i="14"/>
  <c r="AD4070" i="14"/>
  <c r="AG4070" i="14"/>
  <c r="AI2138" i="14"/>
  <c r="AB2138" i="14"/>
  <c r="AC2138" i="14"/>
  <c r="AI4411" i="14"/>
  <c r="AB4411" i="14"/>
  <c r="AC4411" i="14"/>
  <c r="AD3194" i="14"/>
  <c r="AG3194" i="14"/>
  <c r="AI4058" i="14"/>
  <c r="AB4058" i="14"/>
  <c r="AC4058" i="14"/>
  <c r="AG2570" i="14"/>
  <c r="AB2570" i="14"/>
  <c r="AC2570" i="14"/>
  <c r="AD2570" i="14"/>
  <c r="AI1009" i="14"/>
  <c r="AB1009" i="14"/>
  <c r="AC1009" i="14"/>
  <c r="AI4188" i="14"/>
  <c r="AB4188" i="14"/>
  <c r="AC4188" i="14"/>
  <c r="AC1213" i="14"/>
  <c r="AB1213" i="14"/>
  <c r="AI1213" i="14"/>
  <c r="AI1865" i="14"/>
  <c r="AB1865" i="14"/>
  <c r="AC1865" i="14"/>
  <c r="AI2343" i="14"/>
  <c r="AI4780" i="14"/>
  <c r="AB4780" i="14"/>
  <c r="AC4780" i="14"/>
  <c r="AI2924" i="14"/>
  <c r="AI4100" i="14"/>
  <c r="AB4100" i="14"/>
  <c r="AC4100" i="14"/>
  <c r="AI4260" i="14"/>
  <c r="AB4260" i="14"/>
  <c r="AC4260" i="14"/>
  <c r="AI4366" i="14"/>
  <c r="AB4366" i="14"/>
  <c r="AC4366" i="14"/>
  <c r="AC4965" i="14"/>
  <c r="AB4965" i="14"/>
  <c r="AI4965" i="14"/>
  <c r="AI3192" i="14"/>
  <c r="AB3192" i="14"/>
  <c r="AC3192" i="14"/>
  <c r="AC3033" i="14"/>
  <c r="AB3033" i="14"/>
  <c r="AI3033" i="14"/>
  <c r="AI1021" i="14"/>
  <c r="AB1021" i="14"/>
  <c r="AC1021" i="14"/>
  <c r="AI3103" i="14"/>
  <c r="AD4189" i="14"/>
  <c r="AB4189" i="14"/>
  <c r="AC4189" i="14"/>
  <c r="AG4189" i="14"/>
  <c r="AI5561" i="14"/>
  <c r="AI3310" i="14"/>
  <c r="AI1587" i="14"/>
  <c r="AI1992" i="14"/>
  <c r="AD5620" i="14"/>
  <c r="AG5620" i="14"/>
  <c r="AD4302" i="14"/>
  <c r="AG4302" i="14"/>
  <c r="AD254" i="14"/>
  <c r="AG254" i="14"/>
  <c r="AI4063" i="14"/>
  <c r="AI4609" i="14"/>
  <c r="AC1329" i="14"/>
  <c r="AB1329" i="14"/>
  <c r="AI1329" i="14"/>
  <c r="AI831" i="14"/>
  <c r="AI3110" i="14"/>
  <c r="AI1993" i="14"/>
  <c r="AI4598" i="14"/>
  <c r="AI1342" i="14"/>
  <c r="AI3968" i="14"/>
  <c r="AI1449" i="14"/>
  <c r="AI2638" i="14"/>
  <c r="AI1409" i="14"/>
  <c r="AD2741" i="14"/>
  <c r="AB2741" i="14"/>
  <c r="AC2741" i="14"/>
  <c r="AG2741" i="14"/>
  <c r="AD4007" i="14"/>
  <c r="AB4007" i="14"/>
  <c r="AC4007" i="14"/>
  <c r="AG4007" i="14"/>
  <c r="AI3061" i="14"/>
  <c r="AB3061" i="14"/>
  <c r="AC3061" i="14"/>
  <c r="AG2086" i="14"/>
  <c r="AD2086" i="14"/>
  <c r="AI3965" i="14"/>
  <c r="AI5510" i="14"/>
  <c r="AI4605" i="14"/>
  <c r="AI2012" i="14"/>
  <c r="AB2012" i="14"/>
  <c r="AC2012" i="14"/>
  <c r="AC868" i="14"/>
  <c r="AB868" i="14"/>
  <c r="AI868" i="14"/>
  <c r="AI491" i="14"/>
  <c r="AB491" i="14"/>
  <c r="AC491" i="14"/>
  <c r="AI1058" i="14"/>
  <c r="AB1058" i="14"/>
  <c r="AC1058" i="14"/>
  <c r="AI2616" i="14"/>
  <c r="AB2616" i="14"/>
  <c r="AC2616" i="14"/>
  <c r="AC5172" i="14"/>
  <c r="AB5172" i="14"/>
  <c r="AI5172" i="14"/>
  <c r="AC5197" i="14"/>
  <c r="AB5197" i="14"/>
  <c r="AI5197" i="14"/>
  <c r="AC4283" i="14"/>
  <c r="AB4283" i="14"/>
  <c r="AI4283" i="14"/>
  <c r="AC4680" i="14"/>
  <c r="AB4680" i="14"/>
  <c r="AI4680" i="14"/>
  <c r="AI1698" i="14"/>
  <c r="AB1698" i="14"/>
  <c r="AC1698" i="14"/>
  <c r="AI4878" i="14"/>
  <c r="AB4878" i="14"/>
  <c r="AC4878" i="14"/>
  <c r="AC3318" i="14"/>
  <c r="AB3318" i="14"/>
  <c r="AI3318" i="14"/>
  <c r="AC2720" i="14"/>
  <c r="AB2720" i="14"/>
  <c r="AI2720" i="14"/>
  <c r="AI1612" i="14"/>
  <c r="AB1612" i="14"/>
  <c r="AC1612" i="14"/>
  <c r="AC3849" i="14"/>
  <c r="AB3849" i="14"/>
  <c r="AI3849" i="14"/>
  <c r="AC1697" i="14"/>
  <c r="AB1697" i="14"/>
  <c r="AI1697" i="14"/>
  <c r="AI1165" i="14"/>
  <c r="AB1165" i="14"/>
  <c r="AC1165" i="14"/>
  <c r="AI3154" i="14"/>
  <c r="AB3154" i="14"/>
  <c r="AC3154" i="14"/>
  <c r="AI4549" i="14"/>
  <c r="AB4549" i="14"/>
  <c r="AC4549" i="14"/>
  <c r="AI2028" i="14"/>
  <c r="AB2028" i="14"/>
  <c r="AC2028" i="14"/>
  <c r="AC892" i="14"/>
  <c r="AB892" i="14"/>
  <c r="AI892" i="14"/>
  <c r="AC4974" i="14"/>
  <c r="AB4974" i="14"/>
  <c r="AI4974" i="14"/>
  <c r="AC4175" i="14"/>
  <c r="AB4175" i="14"/>
  <c r="AI4175" i="14"/>
  <c r="AC1973" i="14"/>
  <c r="AB1973" i="14"/>
  <c r="AI1973" i="14"/>
  <c r="AC4703" i="14"/>
  <c r="AB4703" i="14"/>
  <c r="AI4703" i="14"/>
  <c r="AI4475" i="14"/>
  <c r="AB4475" i="14"/>
  <c r="AC4475" i="14"/>
  <c r="AI3731" i="14"/>
  <c r="AB3731" i="14"/>
  <c r="AC3731" i="14"/>
  <c r="AI5369" i="14"/>
  <c r="AB5369" i="14"/>
  <c r="AC5369" i="14"/>
  <c r="AI1280" i="14"/>
  <c r="AI1655" i="14"/>
  <c r="AI5017" i="14"/>
  <c r="AB5017" i="14"/>
  <c r="AC5017" i="14"/>
  <c r="AI5772" i="14"/>
  <c r="AI1174" i="14"/>
  <c r="AI1495" i="14"/>
  <c r="AI3718" i="14"/>
  <c r="AB3718" i="14"/>
  <c r="AC3718" i="14"/>
  <c r="AI1331" i="14"/>
  <c r="AI5654" i="14"/>
  <c r="AB5654" i="14"/>
  <c r="AC5654" i="14"/>
  <c r="AI5266" i="14"/>
  <c r="AI1443" i="14"/>
  <c r="AB1443" i="14"/>
  <c r="AC1443" i="14"/>
  <c r="AI371" i="14"/>
  <c r="AI5721" i="14"/>
  <c r="AB5721" i="14"/>
  <c r="AC5721" i="14"/>
  <c r="AI3319" i="14"/>
  <c r="AB3319" i="14"/>
  <c r="AC3319" i="14"/>
  <c r="AI2211" i="14"/>
  <c r="AB2211" i="14"/>
  <c r="AC2211" i="14"/>
  <c r="AI2340" i="14"/>
  <c r="AB2340" i="14"/>
  <c r="AC2340" i="14"/>
  <c r="AC1164" i="14"/>
  <c r="AB1164" i="14"/>
  <c r="AI1164" i="14"/>
  <c r="AI3904" i="14"/>
  <c r="AB3904" i="14"/>
  <c r="AC3904" i="14"/>
  <c r="AI4212" i="14"/>
  <c r="AC1643" i="14"/>
  <c r="AB1643" i="14"/>
  <c r="AI1643" i="14"/>
  <c r="AI4798" i="14"/>
  <c r="AB4798" i="14"/>
  <c r="AC4798" i="14"/>
  <c r="AC709" i="14"/>
  <c r="AB709" i="14"/>
  <c r="AI709" i="14"/>
  <c r="AC5519" i="14"/>
  <c r="AB5519" i="14"/>
  <c r="AI5519" i="14"/>
  <c r="AC3243" i="14"/>
  <c r="AB3243" i="14"/>
  <c r="AI3243" i="14"/>
  <c r="AI2446" i="14"/>
  <c r="AG2495" i="14"/>
  <c r="AD2495" i="14"/>
  <c r="AG1845" i="14"/>
  <c r="AD1845" i="14"/>
  <c r="AG5498" i="14"/>
  <c r="AB5498" i="14"/>
  <c r="AC5498" i="14"/>
  <c r="AD5498" i="14"/>
  <c r="AG4931" i="14"/>
  <c r="AB4931" i="14"/>
  <c r="AC4931" i="14"/>
  <c r="AD4931" i="14"/>
  <c r="AI4567" i="14"/>
  <c r="AG4083" i="14"/>
  <c r="AB4083" i="14"/>
  <c r="AC4083" i="14"/>
  <c r="AD4083" i="14"/>
  <c r="AG390" i="14"/>
  <c r="AB390" i="14"/>
  <c r="AC390" i="14"/>
  <c r="AD390" i="14"/>
  <c r="AG1755" i="14"/>
  <c r="AB1755" i="14"/>
  <c r="AC1755" i="14"/>
  <c r="AD1755" i="14"/>
  <c r="AI3350" i="14"/>
  <c r="AG2586" i="14"/>
  <c r="AD2586" i="14"/>
  <c r="AD3618" i="14"/>
  <c r="AB3618" i="14"/>
  <c r="AC3618" i="14"/>
  <c r="AG3618" i="14"/>
  <c r="AD1854" i="14"/>
  <c r="AB1854" i="14"/>
  <c r="AC1854" i="14"/>
  <c r="AG1854" i="14"/>
  <c r="AG4996" i="14"/>
  <c r="AD4996" i="14"/>
  <c r="AG1946" i="14"/>
  <c r="AD1946" i="14"/>
  <c r="AI5607" i="14"/>
  <c r="AB5607" i="14"/>
  <c r="AC5607" i="14"/>
  <c r="AD3643" i="14"/>
  <c r="AB3643" i="14"/>
  <c r="AC3643" i="14"/>
  <c r="AG3643" i="14"/>
  <c r="AD4647" i="14"/>
  <c r="AB4647" i="14"/>
  <c r="AC4647" i="14"/>
  <c r="AG4647" i="14"/>
  <c r="AD5420" i="14"/>
  <c r="AB5420" i="14"/>
  <c r="AC5420" i="14"/>
  <c r="AG5420" i="14"/>
  <c r="AD5173" i="14"/>
  <c r="AB5173" i="14"/>
  <c r="AC5173" i="14"/>
  <c r="AG5173" i="14"/>
  <c r="AD4853" i="14"/>
  <c r="AB4853" i="14"/>
  <c r="AC4853" i="14"/>
  <c r="AG4853" i="14"/>
  <c r="AD1681" i="14"/>
  <c r="AG1681" i="14"/>
  <c r="AG1908" i="14"/>
  <c r="AB1908" i="14"/>
  <c r="AC1908" i="14"/>
  <c r="AD1908" i="14"/>
  <c r="AG3723" i="14"/>
  <c r="AD3723" i="14"/>
  <c r="AG2742" i="14"/>
  <c r="AB2742" i="14"/>
  <c r="AC2742" i="14"/>
  <c r="AD2742" i="14"/>
  <c r="AD3438" i="14"/>
  <c r="AG3438" i="14"/>
  <c r="AG3161" i="14"/>
  <c r="AB3161" i="14"/>
  <c r="AC3161" i="14"/>
  <c r="AD3161" i="14"/>
  <c r="AD2576" i="14"/>
  <c r="AB2576" i="14"/>
  <c r="AC2576" i="14"/>
  <c r="AG2576" i="14"/>
  <c r="AG2250" i="14"/>
  <c r="AB2250" i="14"/>
  <c r="AC2250" i="14"/>
  <c r="AD2250" i="14"/>
  <c r="AD5452" i="14"/>
  <c r="AB5452" i="14"/>
  <c r="AC5452" i="14"/>
  <c r="AG5452" i="14"/>
  <c r="AD1992" i="14"/>
  <c r="AB1992" i="14"/>
  <c r="AC1992" i="14"/>
  <c r="AG1992" i="14"/>
  <c r="AD3043" i="14"/>
  <c r="AG3043" i="14"/>
  <c r="AD2530" i="14"/>
  <c r="AB2530" i="14"/>
  <c r="AC2530" i="14"/>
  <c r="AG2530" i="14"/>
  <c r="AG3830" i="14"/>
  <c r="AD3830" i="14"/>
  <c r="AD902" i="14"/>
  <c r="AG902" i="14"/>
  <c r="AC5514" i="14"/>
  <c r="AB5514" i="14"/>
  <c r="AI5514" i="14"/>
  <c r="AG534" i="14"/>
  <c r="AB534" i="14"/>
  <c r="AC534" i="14"/>
  <c r="AD534" i="14"/>
  <c r="AG3807" i="14"/>
  <c r="AD3807" i="14"/>
  <c r="AG3734" i="14"/>
  <c r="AB3734" i="14"/>
  <c r="AC3734" i="14"/>
  <c r="AD3734" i="14"/>
  <c r="AD1219" i="14"/>
  <c r="AG1219" i="14"/>
  <c r="AG4906" i="14"/>
  <c r="AD4906" i="14"/>
  <c r="AG3276" i="14"/>
  <c r="AD3276" i="14"/>
  <c r="AD1939" i="14"/>
  <c r="AB1939" i="14"/>
  <c r="AC1939" i="14"/>
  <c r="AG1939" i="14"/>
  <c r="AI1361" i="14"/>
  <c r="AD4508" i="14"/>
  <c r="AB4508" i="14"/>
  <c r="AC4508" i="14"/>
  <c r="AG4508" i="14"/>
  <c r="AG3791" i="14"/>
  <c r="AB3791" i="14"/>
  <c r="AC3791" i="14"/>
  <c r="AD3791" i="14"/>
  <c r="AI1628" i="14"/>
  <c r="AB1628" i="14"/>
  <c r="AC1628" i="14"/>
  <c r="AD1440" i="14"/>
  <c r="AG1440" i="14"/>
  <c r="AG2562" i="14"/>
  <c r="AB2562" i="14"/>
  <c r="AC2562" i="14"/>
  <c r="AD2562" i="14"/>
  <c r="AG5550" i="14"/>
  <c r="AB5550" i="14"/>
  <c r="AC5550" i="14"/>
  <c r="AD5550" i="14"/>
  <c r="AD4467" i="14"/>
  <c r="AB4467" i="14"/>
  <c r="AC4467" i="14"/>
  <c r="AG4467" i="14"/>
  <c r="AD1877" i="14"/>
  <c r="AB1877" i="14"/>
  <c r="AC1877" i="14"/>
  <c r="AG1877" i="14"/>
  <c r="AD3245" i="14"/>
  <c r="AB3245" i="14"/>
  <c r="AC3245" i="14"/>
  <c r="AG3245" i="14"/>
  <c r="AI5516" i="14"/>
  <c r="AD3497" i="14"/>
  <c r="AG3497" i="14"/>
  <c r="AI1632" i="14"/>
  <c r="AG5384" i="14"/>
  <c r="AB5384" i="14"/>
  <c r="AC5384" i="14"/>
  <c r="AD5384" i="14"/>
  <c r="AD3620" i="14"/>
  <c r="AG3620" i="14"/>
  <c r="AI1062" i="14"/>
  <c r="AB1062" i="14"/>
  <c r="AC1062" i="14"/>
  <c r="AG2502" i="14"/>
  <c r="AB2502" i="14"/>
  <c r="AC2502" i="14"/>
  <c r="AD2502" i="14"/>
  <c r="AG2873" i="14"/>
  <c r="AB2873" i="14"/>
  <c r="AC2873" i="14"/>
  <c r="AD2873" i="14"/>
  <c r="AG4820" i="14"/>
  <c r="AB4820" i="14"/>
  <c r="AC4820" i="14"/>
  <c r="AD4820" i="14"/>
  <c r="AI2755" i="14"/>
  <c r="AB2755" i="14"/>
  <c r="AC2755" i="14"/>
  <c r="AG4497" i="14"/>
  <c r="AB4497" i="14"/>
  <c r="AC4497" i="14"/>
  <c r="AD4497" i="14"/>
  <c r="AD3732" i="14"/>
  <c r="AB3732" i="14"/>
  <c r="AC3732" i="14"/>
  <c r="AG3732" i="14"/>
  <c r="AI1797" i="14"/>
  <c r="AD2615" i="14"/>
  <c r="AG2615" i="14"/>
  <c r="AC4893" i="14"/>
  <c r="AB4893" i="14"/>
  <c r="AI4893" i="14"/>
  <c r="AG2276" i="14"/>
  <c r="AB2276" i="14"/>
  <c r="AC2276" i="14"/>
  <c r="AD2276" i="14"/>
  <c r="AI3284" i="14"/>
  <c r="AB3284" i="14"/>
  <c r="AC3284" i="14"/>
  <c r="AG1722" i="14"/>
  <c r="AB1722" i="14"/>
  <c r="AC1722" i="14"/>
  <c r="AD1722" i="14"/>
  <c r="AG4267" i="14"/>
  <c r="AB4267" i="14"/>
  <c r="AC4267" i="14"/>
  <c r="AD4267" i="14"/>
  <c r="AI1459" i="14"/>
  <c r="AD5689" i="14"/>
  <c r="AB5689" i="14"/>
  <c r="AC5689" i="14"/>
  <c r="AG5689" i="14"/>
  <c r="AG4214" i="14"/>
  <c r="AB4214" i="14"/>
  <c r="AC4214" i="14"/>
  <c r="AD4214" i="14"/>
  <c r="AD1466" i="14"/>
  <c r="AB1466" i="14"/>
  <c r="AC1466" i="14"/>
  <c r="AG1466" i="14"/>
  <c r="AG5638" i="14"/>
  <c r="AD5638" i="14"/>
  <c r="AD4546" i="14"/>
  <c r="AB4546" i="14"/>
  <c r="AC4546" i="14"/>
  <c r="AG4546" i="14"/>
  <c r="AG34" i="14"/>
  <c r="AD34" i="14"/>
  <c r="AD3560" i="14"/>
  <c r="AG3560" i="14"/>
  <c r="AD1616" i="14"/>
  <c r="AG1616" i="14"/>
  <c r="AG4929" i="14"/>
  <c r="AD4929" i="14"/>
  <c r="AD4695" i="14"/>
  <c r="AB4695" i="14"/>
  <c r="AC4695" i="14"/>
  <c r="AG4695" i="14"/>
  <c r="AG2065" i="14"/>
  <c r="AB2065" i="14"/>
  <c r="AC2065" i="14"/>
  <c r="AD2065" i="14"/>
  <c r="AI689" i="14"/>
  <c r="AG4307" i="14"/>
  <c r="AD4307" i="14"/>
  <c r="AG186" i="14"/>
  <c r="AD186" i="14"/>
  <c r="AD2730" i="14"/>
  <c r="AG2730" i="14"/>
  <c r="AG2297" i="14"/>
  <c r="AB2297" i="14"/>
  <c r="AC2297" i="14"/>
  <c r="AD2297" i="14"/>
  <c r="AG3023" i="14"/>
  <c r="AB3023" i="14"/>
  <c r="AC3023" i="14"/>
  <c r="AD3023" i="14"/>
  <c r="AI4042" i="14"/>
  <c r="AD3988" i="14"/>
  <c r="AG3988" i="14"/>
  <c r="AG4380" i="14"/>
  <c r="AB4380" i="14"/>
  <c r="AC4380" i="14"/>
  <c r="AD4380" i="14"/>
  <c r="AG5206" i="14"/>
  <c r="AD5206" i="14"/>
  <c r="AG5268" i="14"/>
  <c r="AB5268" i="14"/>
  <c r="AC5268" i="14"/>
  <c r="AD5268" i="14"/>
  <c r="AG5772" i="14"/>
  <c r="AB5772" i="14"/>
  <c r="AC5772" i="14"/>
  <c r="AD5772" i="14"/>
  <c r="AC3415" i="14"/>
  <c r="AB3415" i="14"/>
  <c r="AI3415" i="14"/>
  <c r="AC3082" i="14"/>
  <c r="AB3082" i="14"/>
  <c r="AI3082" i="14"/>
  <c r="AG2984" i="14"/>
  <c r="AB2984" i="14"/>
  <c r="AC2984" i="14"/>
  <c r="AD2984" i="14"/>
  <c r="AD4059" i="14"/>
  <c r="AB4059" i="14"/>
  <c r="AC4059" i="14"/>
  <c r="AG4059" i="14"/>
  <c r="AG2089" i="14"/>
  <c r="AB2089" i="14"/>
  <c r="AC2089" i="14"/>
  <c r="AD2089" i="14"/>
  <c r="AI3063" i="14"/>
  <c r="AI4891" i="14"/>
  <c r="AD2851" i="14"/>
  <c r="AG2851" i="14"/>
  <c r="AI3435" i="14"/>
  <c r="AG1975" i="14"/>
  <c r="AD1975" i="14"/>
  <c r="AG1632" i="14"/>
  <c r="AB1632" i="14"/>
  <c r="AC1632" i="14"/>
  <c r="AD1632" i="14"/>
  <c r="AG683" i="14"/>
  <c r="AD683" i="14"/>
  <c r="AG571" i="14"/>
  <c r="AB571" i="14"/>
  <c r="AC571" i="14"/>
  <c r="AD571" i="14"/>
  <c r="AG4612" i="14"/>
  <c r="AB4612" i="14"/>
  <c r="AC4612" i="14"/>
  <c r="AD4612" i="14"/>
  <c r="AD2069" i="14"/>
  <c r="AB2069" i="14"/>
  <c r="AC2069" i="14"/>
  <c r="AG2069" i="14"/>
  <c r="AD4768" i="14"/>
  <c r="AB4768" i="14"/>
  <c r="AC4768" i="14"/>
  <c r="AG4768" i="14"/>
  <c r="AG3702" i="14"/>
  <c r="AB3702" i="14"/>
  <c r="AC3702" i="14"/>
  <c r="AD3702" i="14"/>
  <c r="AD2763" i="14"/>
  <c r="AB2763" i="14"/>
  <c r="AC2763" i="14"/>
  <c r="AG2763" i="14"/>
  <c r="AG4287" i="14"/>
  <c r="AB4287" i="14"/>
  <c r="AC4287" i="14"/>
  <c r="AD4287" i="14"/>
  <c r="AI1317" i="14"/>
  <c r="AD3259" i="14"/>
  <c r="AB3259" i="14"/>
  <c r="AC3259" i="14"/>
  <c r="AG3259" i="14"/>
  <c r="AG4310" i="14"/>
  <c r="AB4310" i="14"/>
  <c r="AC4310" i="14"/>
  <c r="AD4310" i="14"/>
  <c r="AD2397" i="14"/>
  <c r="AB2397" i="14"/>
  <c r="AC2397" i="14"/>
  <c r="AG2397" i="14"/>
  <c r="AG4719" i="14"/>
  <c r="AB4719" i="14"/>
  <c r="AC4719" i="14"/>
  <c r="AD4719" i="14"/>
  <c r="AD1159" i="14"/>
  <c r="AB1159" i="14"/>
  <c r="AC1159" i="14"/>
  <c r="AG1159" i="14"/>
  <c r="AG3837" i="14"/>
  <c r="AB3837" i="14"/>
  <c r="AC3837" i="14"/>
  <c r="AD3837" i="14"/>
  <c r="AD1481" i="14"/>
  <c r="AB1481" i="14"/>
  <c r="AC1481" i="14"/>
  <c r="AG1481" i="14"/>
  <c r="AG600" i="14"/>
  <c r="AB600" i="14"/>
  <c r="AC600" i="14"/>
  <c r="AD600" i="14"/>
  <c r="AG967" i="14"/>
  <c r="AB967" i="14"/>
  <c r="AC967" i="14"/>
  <c r="AD967" i="14"/>
  <c r="AG3537" i="14"/>
  <c r="AB3537" i="14"/>
  <c r="AC3537" i="14"/>
  <c r="AD3537" i="14"/>
  <c r="AG2770" i="14"/>
  <c r="AB2770" i="14"/>
  <c r="AC2770" i="14"/>
  <c r="AD2770" i="14"/>
  <c r="AG5289" i="14"/>
  <c r="AB5289" i="14"/>
  <c r="AC5289" i="14"/>
  <c r="AD5289" i="14"/>
  <c r="AC2634" i="14"/>
  <c r="AB2634" i="14"/>
  <c r="AI2634" i="14"/>
  <c r="AI2650" i="14"/>
  <c r="AD1868" i="14"/>
  <c r="AB1868" i="14"/>
  <c r="AC1868" i="14"/>
  <c r="AG1868" i="14"/>
  <c r="AD1598" i="14"/>
  <c r="AB1598" i="14"/>
  <c r="AC1598" i="14"/>
  <c r="AG1598" i="14"/>
  <c r="AD4966" i="14"/>
  <c r="AB4966" i="14"/>
  <c r="AC4966" i="14"/>
  <c r="AG4966" i="14"/>
  <c r="AD3273" i="14"/>
  <c r="AB3273" i="14"/>
  <c r="AC3273" i="14"/>
  <c r="AG3273" i="14"/>
  <c r="AG1126" i="14"/>
  <c r="AB1126" i="14"/>
  <c r="AC1126" i="14"/>
  <c r="AD1126" i="14"/>
  <c r="AD3379" i="14"/>
  <c r="AG3379" i="14"/>
  <c r="AI2124" i="14"/>
  <c r="AD2822" i="14"/>
  <c r="AB2822" i="14"/>
  <c r="AC2822" i="14"/>
  <c r="AG2822" i="14"/>
  <c r="AG3350" i="14"/>
  <c r="AB3350" i="14"/>
  <c r="AC3350" i="14"/>
  <c r="AD3350" i="14"/>
  <c r="AD821" i="14"/>
  <c r="AG821" i="14"/>
  <c r="AG1297" i="14"/>
  <c r="AB1297" i="14"/>
  <c r="AC1297" i="14"/>
  <c r="AD1297" i="14"/>
  <c r="AG1679" i="14"/>
  <c r="AD1679" i="14"/>
  <c r="AD1361" i="14"/>
  <c r="AB1361" i="14"/>
  <c r="AC1361" i="14"/>
  <c r="AG1361" i="14"/>
  <c r="AD1823" i="14"/>
  <c r="AB1823" i="14"/>
  <c r="AC1823" i="14"/>
  <c r="AG1823" i="14"/>
  <c r="AG3418" i="14"/>
  <c r="AB3418" i="14"/>
  <c r="AC3418" i="14"/>
  <c r="AD3418" i="14"/>
  <c r="AD1430" i="14"/>
  <c r="AB1430" i="14"/>
  <c r="AC1430" i="14"/>
  <c r="AG1430" i="14"/>
  <c r="AD374" i="14"/>
  <c r="AB374" i="14"/>
  <c r="AC374" i="14"/>
  <c r="AG374" i="14"/>
  <c r="AG2792" i="14"/>
  <c r="AB2792" i="14"/>
  <c r="AC2792" i="14"/>
  <c r="AD2792" i="14"/>
  <c r="AG702" i="14"/>
  <c r="AD702" i="14"/>
  <c r="AD4223" i="14"/>
  <c r="AG4223" i="14"/>
  <c r="AD2914" i="14"/>
  <c r="AB2914" i="14"/>
  <c r="AC2914" i="14"/>
  <c r="AG2914" i="14"/>
  <c r="AD1360" i="14"/>
  <c r="AB1360" i="14"/>
  <c r="AC1360" i="14"/>
  <c r="AG1360" i="14"/>
  <c r="AD5500" i="14"/>
  <c r="AB5500" i="14"/>
  <c r="AC5500" i="14"/>
  <c r="AG5500" i="14"/>
  <c r="AD5082" i="14"/>
  <c r="AG5082" i="14"/>
  <c r="AD285" i="14"/>
  <c r="AG285" i="14"/>
  <c r="AG1894" i="14"/>
  <c r="AD1894" i="14"/>
  <c r="AG3442" i="14"/>
  <c r="AB3442" i="14"/>
  <c r="AC3442" i="14"/>
  <c r="AD3442" i="14"/>
  <c r="AD4591" i="14"/>
  <c r="AB4591" i="14"/>
  <c r="AC4591" i="14"/>
  <c r="AG4591" i="14"/>
  <c r="AD271" i="14"/>
  <c r="AG271" i="14"/>
  <c r="AG5720" i="14"/>
  <c r="AD5720" i="14"/>
  <c r="AG60" i="14"/>
  <c r="AD60" i="14"/>
  <c r="AG5028" i="14"/>
  <c r="AD5028" i="14"/>
  <c r="AG371" i="14"/>
  <c r="AB371" i="14"/>
  <c r="AC371" i="14"/>
  <c r="AD371" i="14"/>
  <c r="AD4186" i="14"/>
  <c r="AG4186" i="14"/>
  <c r="AD2123" i="14"/>
  <c r="AB2123" i="14"/>
  <c r="AC2123" i="14"/>
  <c r="AG2123" i="14"/>
  <c r="AG3695" i="14"/>
  <c r="AB3695" i="14"/>
  <c r="AC3695" i="14"/>
  <c r="AD3695" i="14"/>
  <c r="AG3030" i="14"/>
  <c r="AB3030" i="14"/>
  <c r="AC3030" i="14"/>
  <c r="AD3030" i="14"/>
  <c r="AG5245" i="14"/>
  <c r="AD5245" i="14"/>
  <c r="AG4610" i="14"/>
  <c r="AD4610" i="14"/>
  <c r="AG3337" i="14"/>
  <c r="AB3337" i="14"/>
  <c r="AC3337" i="14"/>
  <c r="AD3337" i="14"/>
  <c r="AG3393" i="14"/>
  <c r="AB3393" i="14"/>
  <c r="AC3393" i="14"/>
  <c r="AD3393" i="14"/>
  <c r="AD1655" i="14"/>
  <c r="AB1655" i="14"/>
  <c r="AC1655" i="14"/>
  <c r="AG1655" i="14"/>
  <c r="AG691" i="14"/>
  <c r="AB691" i="14"/>
  <c r="AC691" i="14"/>
  <c r="AD691" i="14"/>
  <c r="AD1001" i="14"/>
  <c r="AB1001" i="14"/>
  <c r="AC1001" i="14"/>
  <c r="AG1001" i="14"/>
  <c r="AC4539" i="14"/>
  <c r="AB4539" i="14"/>
  <c r="AI4539" i="14"/>
  <c r="AC2647" i="14"/>
  <c r="AB2647" i="14"/>
  <c r="AI2647" i="14"/>
  <c r="AD5556" i="14"/>
  <c r="AG5556" i="14"/>
  <c r="AG5664" i="14"/>
  <c r="AB5664" i="14"/>
  <c r="AC5664" i="14"/>
  <c r="AD5664" i="14"/>
  <c r="AG1156" i="14"/>
  <c r="AB1156" i="14"/>
  <c r="AC1156" i="14"/>
  <c r="AD1156" i="14"/>
  <c r="AG3627" i="14"/>
  <c r="AB3627" i="14"/>
  <c r="AC3627" i="14"/>
  <c r="AD3627" i="14"/>
  <c r="AD2995" i="14"/>
  <c r="AB2995" i="14"/>
  <c r="AC2995" i="14"/>
  <c r="AG2995" i="14"/>
  <c r="AG5209" i="14"/>
  <c r="AB5209" i="14"/>
  <c r="AC5209" i="14"/>
  <c r="AD5209" i="14"/>
  <c r="AG1302" i="14"/>
  <c r="AB1302" i="14"/>
  <c r="AC1302" i="14"/>
  <c r="AD1302" i="14"/>
  <c r="AG2006" i="14"/>
  <c r="AB2006" i="14"/>
  <c r="AC2006" i="14"/>
  <c r="AD2006" i="14"/>
  <c r="AG2328" i="14"/>
  <c r="AB2328" i="14"/>
  <c r="AC2328" i="14"/>
  <c r="AD2328" i="14"/>
  <c r="AC3150" i="14"/>
  <c r="AB3150" i="14"/>
  <c r="AI3150" i="14"/>
  <c r="AG4235" i="14"/>
  <c r="AB4235" i="14"/>
  <c r="AC4235" i="14"/>
  <c r="AD4235" i="14"/>
  <c r="AD1334" i="14"/>
  <c r="AB1334" i="14"/>
  <c r="AC1334" i="14"/>
  <c r="AG1334" i="14"/>
  <c r="AD2874" i="14"/>
  <c r="AB2874" i="14"/>
  <c r="AC2874" i="14"/>
  <c r="AG2874" i="14"/>
  <c r="AI5362" i="14"/>
  <c r="AD5516" i="14"/>
  <c r="AB5516" i="14"/>
  <c r="AC5516" i="14"/>
  <c r="AG5516" i="14"/>
  <c r="AD5639" i="14"/>
  <c r="AG5639" i="14"/>
  <c r="AD4324" i="14"/>
  <c r="AG4324" i="14"/>
  <c r="AD103" i="14"/>
  <c r="AG103" i="14"/>
  <c r="AG3699" i="14"/>
  <c r="AD3699" i="14"/>
  <c r="AD2701" i="14"/>
  <c r="AB2701" i="14"/>
  <c r="AC2701" i="14"/>
  <c r="AG2701" i="14"/>
  <c r="AG3000" i="14"/>
  <c r="AB3000" i="14"/>
  <c r="AC3000" i="14"/>
  <c r="AD3000" i="14"/>
  <c r="AD1539" i="14"/>
  <c r="AB1539" i="14"/>
  <c r="AC1539" i="14"/>
  <c r="AG1539" i="14"/>
  <c r="AC295" i="14"/>
  <c r="AD3574" i="14"/>
  <c r="AG3574" i="14"/>
  <c r="AG498" i="14"/>
  <c r="AD498" i="14"/>
  <c r="AD5073" i="14"/>
  <c r="AG5073" i="14"/>
  <c r="AI1817" i="14"/>
  <c r="AC4226" i="14"/>
  <c r="AB4226" i="14"/>
  <c r="AI4226" i="14"/>
  <c r="AC2757" i="14"/>
  <c r="AB2757" i="14"/>
  <c r="AI2757" i="14"/>
  <c r="AG712" i="14"/>
  <c r="AB712" i="14"/>
  <c r="AC712" i="14"/>
  <c r="AD712" i="14"/>
  <c r="AD3486" i="14"/>
  <c r="AB3486" i="14"/>
  <c r="AC3486" i="14"/>
  <c r="AG3486" i="14"/>
  <c r="AG343" i="14"/>
  <c r="AD343" i="14"/>
  <c r="AC4339" i="14"/>
  <c r="AB4339" i="14"/>
  <c r="AI4339" i="14"/>
  <c r="AC1240" i="14"/>
  <c r="AB1240" i="14"/>
  <c r="AI1240" i="14"/>
  <c r="AG632" i="14"/>
  <c r="AD632" i="14"/>
  <c r="AC4751" i="14"/>
  <c r="AB4751" i="14"/>
  <c r="AI4751" i="14"/>
  <c r="AD654" i="14"/>
  <c r="AB654" i="14"/>
  <c r="AC654" i="14"/>
  <c r="AG654" i="14"/>
  <c r="AD3341" i="14"/>
  <c r="AB3341" i="14"/>
  <c r="AC3341" i="14"/>
  <c r="AG3341" i="14"/>
  <c r="AD533" i="14"/>
  <c r="AB533" i="14"/>
  <c r="AC533" i="14"/>
  <c r="AG533" i="14"/>
  <c r="AG1023" i="14"/>
  <c r="AD1023" i="14"/>
  <c r="AD2422" i="14"/>
  <c r="AG2422" i="14"/>
  <c r="AD75" i="14"/>
  <c r="AG75" i="14"/>
  <c r="AG2553" i="14"/>
  <c r="AD2553" i="14"/>
  <c r="AI3085" i="14"/>
  <c r="AD1268" i="14"/>
  <c r="AG1268" i="14"/>
  <c r="AD685" i="14"/>
  <c r="AB685" i="14"/>
  <c r="AC685" i="14"/>
  <c r="AG685" i="14"/>
  <c r="AD2477" i="14"/>
  <c r="AB2477" i="14"/>
  <c r="AC2477" i="14"/>
  <c r="AG2477" i="14"/>
  <c r="AD4437" i="14"/>
  <c r="AB4437" i="14"/>
  <c r="AC4437" i="14"/>
  <c r="AG4437" i="14"/>
  <c r="AD5102" i="14"/>
  <c r="AB5102" i="14"/>
  <c r="AC5102" i="14"/>
  <c r="AG5102" i="14"/>
  <c r="AI5115" i="14"/>
  <c r="AG5242" i="14"/>
  <c r="AB5242" i="14"/>
  <c r="AC5242" i="14"/>
  <c r="AD5242" i="14"/>
  <c r="AG911" i="14"/>
  <c r="AB911" i="14"/>
  <c r="AC911" i="14"/>
  <c r="AD911" i="14"/>
  <c r="AI4237" i="14"/>
  <c r="AD577" i="14"/>
  <c r="AG577" i="14"/>
  <c r="AG204" i="14"/>
  <c r="AD204" i="14"/>
  <c r="AI1216" i="14"/>
  <c r="AD5262" i="14"/>
  <c r="AB5262" i="14"/>
  <c r="AC5262" i="14"/>
  <c r="AG5262" i="14"/>
  <c r="AD2382" i="14"/>
  <c r="AB2382" i="14"/>
  <c r="AC2382" i="14"/>
  <c r="AG2382" i="14"/>
  <c r="AG4400" i="14"/>
  <c r="AB4400" i="14"/>
  <c r="AC4400" i="14"/>
  <c r="AD4400" i="14"/>
  <c r="AD1029" i="14"/>
  <c r="AB1029" i="14"/>
  <c r="AC1029" i="14"/>
  <c r="AG1029" i="14"/>
  <c r="AG316" i="14"/>
  <c r="AD316" i="14"/>
  <c r="AG475" i="14"/>
  <c r="AB475" i="14"/>
  <c r="AC475" i="14"/>
  <c r="AD475" i="14"/>
  <c r="AI3675" i="14"/>
  <c r="AD1774" i="14"/>
  <c r="AB1774" i="14"/>
  <c r="AC1774" i="14"/>
  <c r="AG1774" i="14"/>
  <c r="AG2498" i="14"/>
  <c r="AD2498" i="14"/>
  <c r="AG5163" i="14"/>
  <c r="AD5163" i="14"/>
  <c r="AD47" i="14"/>
  <c r="AG47" i="14"/>
  <c r="AD5766" i="14"/>
  <c r="AB5766" i="14"/>
  <c r="AC5766" i="14"/>
  <c r="AG5766" i="14"/>
  <c r="AD3366" i="14"/>
  <c r="AB3366" i="14"/>
  <c r="AC3366" i="14"/>
  <c r="AG3366" i="14"/>
  <c r="AG2226" i="14"/>
  <c r="AB2226" i="14"/>
  <c r="AC2226" i="14"/>
  <c r="AD2226" i="14"/>
  <c r="AD2654" i="14"/>
  <c r="AB2654" i="14"/>
  <c r="AC2654" i="14"/>
  <c r="AG2654" i="14"/>
  <c r="AI2047" i="14"/>
  <c r="AD4103" i="14"/>
  <c r="AB4103" i="14"/>
  <c r="AC4103" i="14"/>
  <c r="AG4103" i="14"/>
  <c r="AD3644" i="14"/>
  <c r="AG3644" i="14"/>
  <c r="AD1686" i="14"/>
  <c r="AG1686" i="14"/>
  <c r="AG3407" i="14"/>
  <c r="AB3407" i="14"/>
  <c r="AC3407" i="14"/>
  <c r="AD3407" i="14"/>
  <c r="AD2470" i="14"/>
  <c r="AG2470" i="14"/>
  <c r="AG809" i="14"/>
  <c r="AD809" i="14"/>
  <c r="AG2784" i="14"/>
  <c r="AD2784" i="14"/>
  <c r="AG4130" i="14"/>
  <c r="AB4130" i="14"/>
  <c r="AC4130" i="14"/>
  <c r="AD4130" i="14"/>
  <c r="AG2650" i="14"/>
  <c r="AB2650" i="14"/>
  <c r="AC2650" i="14"/>
  <c r="AD2650" i="14"/>
  <c r="AD890" i="14"/>
  <c r="AB890" i="14"/>
  <c r="AC890" i="14"/>
  <c r="AG890" i="14"/>
  <c r="AI4749" i="14"/>
  <c r="AI5629" i="14"/>
  <c r="AI2957" i="14"/>
  <c r="AG3329" i="14"/>
  <c r="AD3329" i="14"/>
  <c r="AI2934" i="14"/>
  <c r="AD1500" i="14"/>
  <c r="AB1500" i="14"/>
  <c r="AC1500" i="14"/>
  <c r="AG1500" i="14"/>
  <c r="AD4857" i="14"/>
  <c r="AG4857" i="14"/>
  <c r="AG1138" i="14"/>
  <c r="AD1138" i="14"/>
  <c r="AD5682" i="14"/>
  <c r="AB5682" i="14"/>
  <c r="AC5682" i="14"/>
  <c r="AG5682" i="14"/>
  <c r="AD652" i="14"/>
  <c r="AB652" i="14"/>
  <c r="AC652" i="14"/>
  <c r="AG652" i="14"/>
  <c r="AG1317" i="14"/>
  <c r="AB1317" i="14"/>
  <c r="AC1317" i="14"/>
  <c r="AD1317" i="14"/>
  <c r="AG3701" i="14"/>
  <c r="AD3701" i="14"/>
  <c r="AG5305" i="14"/>
  <c r="AB5305" i="14"/>
  <c r="AC5305" i="14"/>
  <c r="AD5305" i="14"/>
  <c r="AG3968" i="14"/>
  <c r="AB3968" i="14"/>
  <c r="AC3968" i="14"/>
  <c r="AD3968" i="14"/>
  <c r="AC1373" i="14"/>
  <c r="AB1373" i="14"/>
  <c r="AI1373" i="14"/>
  <c r="AD1004" i="14"/>
  <c r="AB1004" i="14"/>
  <c r="AC1004" i="14"/>
  <c r="AG1004" i="14"/>
  <c r="AG2864" i="14"/>
  <c r="AB2864" i="14"/>
  <c r="AC2864" i="14"/>
  <c r="AD2864" i="14"/>
  <c r="AD3820" i="14"/>
  <c r="AB3820" i="14"/>
  <c r="AC3820" i="14"/>
  <c r="AG3820" i="14"/>
  <c r="AG1684" i="14"/>
  <c r="AB1684" i="14"/>
  <c r="AC1684" i="14"/>
  <c r="AD1684" i="14"/>
  <c r="AG774" i="14"/>
  <c r="AB774" i="14"/>
  <c r="AC774" i="14"/>
  <c r="AD774" i="14"/>
  <c r="AG4466" i="14"/>
  <c r="AB4466" i="14"/>
  <c r="AC4466" i="14"/>
  <c r="AD4466" i="14"/>
  <c r="AD1342" i="14"/>
  <c r="AB1342" i="14"/>
  <c r="AC1342" i="14"/>
  <c r="AG1342" i="14"/>
  <c r="AD4086" i="14"/>
  <c r="AG4086" i="14"/>
  <c r="AD2004" i="14"/>
  <c r="AG2004" i="14"/>
  <c r="AI1260" i="14"/>
  <c r="AD3786" i="14"/>
  <c r="AB3786" i="14"/>
  <c r="AC3786" i="14"/>
  <c r="AG3786" i="14"/>
  <c r="AD1320" i="14"/>
  <c r="AG1320" i="14"/>
  <c r="AG1610" i="14"/>
  <c r="AD1610" i="14"/>
  <c r="AI2086" i="14"/>
  <c r="AB2086" i="14"/>
  <c r="AC2086" i="14"/>
  <c r="AD4375" i="14"/>
  <c r="AG4375" i="14"/>
  <c r="AG5729" i="14"/>
  <c r="AD5729" i="14"/>
  <c r="AI1742" i="14"/>
  <c r="AD4504" i="14"/>
  <c r="AG4504" i="14"/>
  <c r="AD3556" i="14"/>
  <c r="AB3556" i="14"/>
  <c r="AC3556" i="14"/>
  <c r="AG3556" i="14"/>
  <c r="AI1927" i="14"/>
  <c r="AG3225" i="14"/>
  <c r="AD3225" i="14"/>
  <c r="AI4110" i="14"/>
  <c r="AB4110" i="14"/>
  <c r="AC4110" i="14"/>
  <c r="AG2869" i="14"/>
  <c r="AB2869" i="14"/>
  <c r="AC2869" i="14"/>
  <c r="AD2869" i="14"/>
  <c r="AG5461" i="14"/>
  <c r="AB5461" i="14"/>
  <c r="AC5461" i="14"/>
  <c r="AD5461" i="14"/>
  <c r="AD5634" i="14"/>
  <c r="AB5634" i="14"/>
  <c r="AC5634" i="14"/>
  <c r="AG5634" i="14"/>
  <c r="AC1593" i="14"/>
  <c r="AB1593" i="14"/>
  <c r="AI1593" i="14"/>
  <c r="AG722" i="14"/>
  <c r="AD722" i="14"/>
  <c r="AI1683" i="14"/>
  <c r="AD5182" i="14"/>
  <c r="AB5182" i="14"/>
  <c r="AC5182" i="14"/>
  <c r="AG5182" i="14"/>
  <c r="AD5745" i="14"/>
  <c r="AG5745" i="14"/>
  <c r="AG2931" i="14"/>
  <c r="AB2931" i="14"/>
  <c r="AC2931" i="14"/>
  <c r="AD2931" i="14"/>
  <c r="AD1115" i="14"/>
  <c r="AG1115" i="14"/>
  <c r="AD1977" i="14"/>
  <c r="AB1977" i="14"/>
  <c r="AC1977" i="14"/>
  <c r="AG1977" i="14"/>
  <c r="AG4063" i="14"/>
  <c r="AB4063" i="14"/>
  <c r="AC4063" i="14"/>
  <c r="AD4063" i="14"/>
  <c r="AD754" i="14"/>
  <c r="AB754" i="14"/>
  <c r="AC754" i="14"/>
  <c r="AG754" i="14"/>
  <c r="AD1046" i="14"/>
  <c r="AG1046" i="14"/>
  <c r="AG4016" i="14"/>
  <c r="AD4016" i="14"/>
  <c r="AG4741" i="14"/>
  <c r="AB4741" i="14"/>
  <c r="AC4741" i="14"/>
  <c r="AD4741" i="14"/>
  <c r="AD831" i="14"/>
  <c r="AB831" i="14"/>
  <c r="AC831" i="14"/>
  <c r="AG831" i="14"/>
  <c r="AD4673" i="14"/>
  <c r="AB4673" i="14"/>
  <c r="AC4673" i="14"/>
  <c r="AG4673" i="14"/>
  <c r="AD492" i="14"/>
  <c r="AG492" i="14"/>
  <c r="AD5314" i="14"/>
  <c r="AG5314" i="14"/>
  <c r="AG3218" i="14"/>
  <c r="AD3218" i="14"/>
  <c r="AD276" i="14"/>
  <c r="AG276" i="14"/>
  <c r="AG4847" i="14"/>
  <c r="AB4847" i="14"/>
  <c r="AC4847" i="14"/>
  <c r="AD4847" i="14"/>
  <c r="AG3541" i="14"/>
  <c r="AB3541" i="14"/>
  <c r="AC3541" i="14"/>
  <c r="AD3541" i="14"/>
  <c r="AG5196" i="14"/>
  <c r="AD5196" i="14"/>
  <c r="AG5179" i="14"/>
  <c r="AD5179" i="14"/>
  <c r="AD1253" i="14"/>
  <c r="AG1253" i="14"/>
  <c r="AD1276" i="14"/>
  <c r="AB1276" i="14"/>
  <c r="AC1276" i="14"/>
  <c r="AG1276" i="14"/>
  <c r="AC3080" i="14"/>
  <c r="AB3080" i="14"/>
  <c r="AI3080" i="14"/>
  <c r="AG5044" i="14"/>
  <c r="AB5044" i="14"/>
  <c r="AC5044" i="14"/>
  <c r="AD5044" i="14"/>
  <c r="AD2622" i="14"/>
  <c r="AB2622" i="14"/>
  <c r="AC2622" i="14"/>
  <c r="AG2622" i="14"/>
  <c r="AG3274" i="14"/>
  <c r="AD3274" i="14"/>
  <c r="AG4495" i="14"/>
  <c r="AD4495" i="14"/>
  <c r="AD3185" i="14"/>
  <c r="AG3185" i="14"/>
  <c r="AG2396" i="14"/>
  <c r="AD2396" i="14"/>
  <c r="AD3865" i="14"/>
  <c r="AB3865" i="14"/>
  <c r="AC3865" i="14"/>
  <c r="AG3865" i="14"/>
  <c r="AG1331" i="14"/>
  <c r="AB1331" i="14"/>
  <c r="AC1331" i="14"/>
  <c r="AD1331" i="14"/>
  <c r="AD5372" i="14"/>
  <c r="AG5372" i="14"/>
  <c r="AG3974" i="14"/>
  <c r="AD3974" i="14"/>
  <c r="AD5732" i="14"/>
  <c r="AG5732" i="14"/>
  <c r="AG3423" i="14"/>
  <c r="AD3423" i="14"/>
  <c r="AG4346" i="14"/>
  <c r="AB4346" i="14"/>
  <c r="AC4346" i="14"/>
  <c r="AD4346" i="14"/>
  <c r="AD4422" i="14"/>
  <c r="AG4422" i="14"/>
  <c r="AG5489" i="14"/>
  <c r="AD5489" i="14"/>
  <c r="AG4106" i="14"/>
  <c r="AD4106" i="14"/>
  <c r="AG16" i="14"/>
  <c r="AD16" i="14"/>
  <c r="AI5645" i="14"/>
  <c r="AG3374" i="14"/>
  <c r="AB3374" i="14"/>
  <c r="AC3374" i="14"/>
  <c r="AD3374" i="14"/>
  <c r="AG4276" i="14"/>
  <c r="AB4276" i="14"/>
  <c r="AC4276" i="14"/>
  <c r="AD4276" i="14"/>
  <c r="AD344" i="14"/>
  <c r="AG344" i="14"/>
  <c r="AD1902" i="14"/>
  <c r="AG1902" i="14"/>
  <c r="AD3860" i="14"/>
  <c r="AG3860" i="14"/>
  <c r="AD3989" i="14"/>
  <c r="AG3989" i="14"/>
  <c r="AD3089" i="14"/>
  <c r="AB3089" i="14"/>
  <c r="AC3089" i="14"/>
  <c r="AG3089" i="14"/>
  <c r="AD3962" i="14"/>
  <c r="AB3962" i="14"/>
  <c r="AC3962" i="14"/>
  <c r="AG3962" i="14"/>
  <c r="AD5566" i="14"/>
  <c r="AG5566" i="14"/>
  <c r="AI3286" i="14"/>
  <c r="AD3790" i="14"/>
  <c r="AB3790" i="14"/>
  <c r="AC3790" i="14"/>
  <c r="AG3790" i="14"/>
  <c r="AG2870" i="14"/>
  <c r="AD2870" i="14"/>
  <c r="AD251" i="14"/>
  <c r="AG251" i="14"/>
  <c r="AD3965" i="14"/>
  <c r="AB3965" i="14"/>
  <c r="AC3965" i="14"/>
  <c r="AG3965" i="14"/>
  <c r="AG4268" i="14"/>
  <c r="AD4268" i="14"/>
  <c r="AG3679" i="14"/>
  <c r="AD3679" i="14"/>
  <c r="AD3016" i="14"/>
  <c r="AB3016" i="14"/>
  <c r="AC3016" i="14"/>
  <c r="AG3016" i="14"/>
  <c r="AD4170" i="14"/>
  <c r="AB4170" i="14"/>
  <c r="AC4170" i="14"/>
  <c r="AG4170" i="14"/>
  <c r="AI4667" i="14"/>
  <c r="AG4926" i="14"/>
  <c r="AB4926" i="14"/>
  <c r="AC4926" i="14"/>
  <c r="AD4926" i="14"/>
  <c r="AD2524" i="14"/>
  <c r="AB2524" i="14"/>
  <c r="AC2524" i="14"/>
  <c r="AG2524" i="14"/>
  <c r="AD1376" i="14"/>
  <c r="AG1376" i="14"/>
  <c r="AD4344" i="14"/>
  <c r="AG4344" i="14"/>
  <c r="AD5067" i="14"/>
  <c r="AB5067" i="14"/>
  <c r="AC5067" i="14"/>
  <c r="AG5067" i="14"/>
  <c r="AD3621" i="14"/>
  <c r="AG3621" i="14"/>
  <c r="AD4567" i="14"/>
  <c r="AB4567" i="14"/>
  <c r="AC4567" i="14"/>
  <c r="AG4567" i="14"/>
  <c r="AG2434" i="14"/>
  <c r="AB2434" i="14"/>
  <c r="AC2434" i="14"/>
  <c r="AD2434" i="14"/>
  <c r="AG1495" i="14"/>
  <c r="AB1495" i="14"/>
  <c r="AC1495" i="14"/>
  <c r="AD1495" i="14"/>
  <c r="AG5467" i="14"/>
  <c r="AB5467" i="14"/>
  <c r="AC5467" i="14"/>
  <c r="AD5467" i="14"/>
  <c r="AD240" i="14"/>
  <c r="AG240" i="14"/>
  <c r="AG2193" i="14"/>
  <c r="AB2193" i="14"/>
  <c r="AC2193" i="14"/>
  <c r="AD2193" i="14"/>
  <c r="AG3735" i="14"/>
  <c r="AB3735" i="14"/>
  <c r="AC3735" i="14"/>
  <c r="AD3735" i="14"/>
  <c r="AG2522" i="14"/>
  <c r="AD2522" i="14"/>
  <c r="AD5275" i="14"/>
  <c r="AB5275" i="14"/>
  <c r="AC5275" i="14"/>
  <c r="AG5275" i="14"/>
  <c r="AD4615" i="14"/>
  <c r="AG4615" i="14"/>
  <c r="AG1683" i="14"/>
  <c r="AB1683" i="14"/>
  <c r="AC1683" i="14"/>
  <c r="AD1683" i="14"/>
  <c r="AD1260" i="14"/>
  <c r="AB1260" i="14"/>
  <c r="AC1260" i="14"/>
  <c r="AG1260" i="14"/>
  <c r="AD4921" i="14"/>
  <c r="AG4921" i="14"/>
  <c r="AG1525" i="14"/>
  <c r="AD1525" i="14"/>
  <c r="AD2638" i="14"/>
  <c r="AB2638" i="14"/>
  <c r="AC2638" i="14"/>
  <c r="AG2638" i="14"/>
  <c r="AD1600" i="14"/>
  <c r="AB1600" i="14"/>
  <c r="AC1600" i="14"/>
  <c r="AG1600" i="14"/>
  <c r="AD4871" i="14"/>
  <c r="AG4871" i="14"/>
  <c r="AG235" i="14"/>
  <c r="AD235" i="14"/>
  <c r="AD4413" i="14"/>
  <c r="AG4413" i="14"/>
  <c r="AG4394" i="14"/>
  <c r="AD4394" i="14"/>
  <c r="AD3979" i="14"/>
  <c r="AB3979" i="14"/>
  <c r="AC3979" i="14"/>
  <c r="AG3979" i="14"/>
  <c r="AD1843" i="14"/>
  <c r="AB1843" i="14"/>
  <c r="AC1843" i="14"/>
  <c r="AG1843" i="14"/>
  <c r="AG2391" i="14"/>
  <c r="AB2391" i="14"/>
  <c r="AC2391" i="14"/>
  <c r="AD2391" i="14"/>
  <c r="AD1214" i="14"/>
  <c r="AB1214" i="14"/>
  <c r="AC1214" i="14"/>
  <c r="AG1214" i="14"/>
  <c r="AG1541" i="14"/>
  <c r="AB1541" i="14"/>
  <c r="AC1541" i="14"/>
  <c r="AD1541" i="14"/>
  <c r="AG2954" i="14"/>
  <c r="AD2954" i="14"/>
  <c r="AG1932" i="14"/>
  <c r="AD1932" i="14"/>
  <c r="AG3780" i="14"/>
  <c r="AB3780" i="14"/>
  <c r="AC3780" i="14"/>
  <c r="AD3780" i="14"/>
  <c r="AC3011" i="14"/>
  <c r="AB3011" i="14"/>
  <c r="AI3011" i="14"/>
  <c r="AD1449" i="14"/>
  <c r="AB1449" i="14"/>
  <c r="AC1449" i="14"/>
  <c r="AG1449" i="14"/>
  <c r="AD1174" i="14"/>
  <c r="AB1174" i="14"/>
  <c r="AC1174" i="14"/>
  <c r="AG1174" i="14"/>
  <c r="AD386" i="14"/>
  <c r="AB386" i="14"/>
  <c r="AC386" i="14"/>
  <c r="AG386" i="14"/>
  <c r="AD1066" i="14"/>
  <c r="AG1066" i="14"/>
  <c r="AG2392" i="14"/>
  <c r="AB2392" i="14"/>
  <c r="AC2392" i="14"/>
  <c r="AD2392" i="14"/>
  <c r="AG1652" i="14"/>
  <c r="AD1652" i="14"/>
  <c r="AD1635" i="14"/>
  <c r="AG1635" i="14"/>
  <c r="AC3549" i="14"/>
  <c r="AB3549" i="14"/>
  <c r="AI3549" i="14"/>
  <c r="AD4714" i="14"/>
  <c r="AG4714" i="14"/>
  <c r="AC678" i="14"/>
  <c r="AB678" i="14"/>
  <c r="AI678" i="14"/>
  <c r="AG2541" i="14"/>
  <c r="AB2541" i="14"/>
  <c r="AC2541" i="14"/>
  <c r="AD2541" i="14"/>
  <c r="AD357" i="14"/>
  <c r="AB357" i="14"/>
  <c r="AC357" i="14"/>
  <c r="AG357" i="14"/>
  <c r="AD5183" i="14"/>
  <c r="AB5183" i="14"/>
  <c r="AC5183" i="14"/>
  <c r="AG5183" i="14"/>
  <c r="AD1793" i="14"/>
  <c r="AB1793" i="14"/>
  <c r="AC1793" i="14"/>
  <c r="AG1793" i="14"/>
  <c r="AG2205" i="14"/>
  <c r="AB2205" i="14"/>
  <c r="AC2205" i="14"/>
  <c r="AD2205" i="14"/>
  <c r="AD3826" i="14"/>
  <c r="AG3826" i="14"/>
  <c r="AD4648" i="14"/>
  <c r="AB4648" i="14"/>
  <c r="AC4648" i="14"/>
  <c r="AG4648" i="14"/>
  <c r="AG2552" i="14"/>
  <c r="AD2552" i="14"/>
  <c r="AD4279" i="14"/>
  <c r="AB4279" i="14"/>
  <c r="AC4279" i="14"/>
  <c r="AG4279" i="14"/>
  <c r="AI4049" i="14"/>
  <c r="AD1912" i="14"/>
  <c r="AB1912" i="14"/>
  <c r="AC1912" i="14"/>
  <c r="AG1912" i="14"/>
  <c r="AD4196" i="14"/>
  <c r="AB4196" i="14"/>
  <c r="AC4196" i="14"/>
  <c r="AG4196" i="14"/>
  <c r="AG5560" i="14"/>
  <c r="AD5560" i="14"/>
  <c r="AG5683" i="14"/>
  <c r="AB5683" i="14"/>
  <c r="AC5683" i="14"/>
  <c r="AD5683" i="14"/>
  <c r="AD1234" i="14"/>
  <c r="AB1234" i="14"/>
  <c r="AC1234" i="14"/>
  <c r="AG1234" i="14"/>
  <c r="AG2660" i="14"/>
  <c r="AB2660" i="14"/>
  <c r="AC2660" i="14"/>
  <c r="AD2660" i="14"/>
  <c r="AD2388" i="14"/>
  <c r="AB2388" i="14"/>
  <c r="AC2388" i="14"/>
  <c r="AG2388" i="14"/>
  <c r="AD4691" i="14"/>
  <c r="AG4691" i="14"/>
  <c r="AD2098" i="14"/>
  <c r="AG2098" i="14"/>
  <c r="AI2861" i="14"/>
  <c r="AG4858" i="14"/>
  <c r="AD4858" i="14"/>
  <c r="AG28" i="14"/>
  <c r="AD28" i="14"/>
  <c r="AC90" i="14"/>
  <c r="AI3680" i="14"/>
  <c r="AG850" i="14"/>
  <c r="AD850" i="14"/>
  <c r="AG914" i="14"/>
  <c r="AD914" i="14"/>
  <c r="AD3465" i="14"/>
  <c r="AG3465" i="14"/>
  <c r="AG4202" i="14"/>
  <c r="AB4202" i="14"/>
  <c r="AC4202" i="14"/>
  <c r="AD4202" i="14"/>
  <c r="AG5561" i="14"/>
  <c r="AB5561" i="14"/>
  <c r="AC5561" i="14"/>
  <c r="AD5561" i="14"/>
  <c r="AD5662" i="14"/>
  <c r="AB5662" i="14"/>
  <c r="AC5662" i="14"/>
  <c r="AG5662" i="14"/>
  <c r="AI1387" i="14"/>
  <c r="AD3892" i="14"/>
  <c r="AG3892" i="14"/>
  <c r="AI3767" i="14"/>
  <c r="AG4099" i="14"/>
  <c r="AB4099" i="14"/>
  <c r="AC4099" i="14"/>
  <c r="AD4099" i="14"/>
  <c r="AG3405" i="14"/>
  <c r="AB3405" i="14"/>
  <c r="AC3405" i="14"/>
  <c r="AD3405" i="14"/>
  <c r="AC348" i="14"/>
  <c r="AI1168" i="14"/>
  <c r="AB1168" i="14"/>
  <c r="AC1168" i="14"/>
  <c r="AI1474" i="14"/>
  <c r="AI495" i="14"/>
  <c r="AB495" i="14"/>
  <c r="AC495" i="14"/>
  <c r="AC44" i="14"/>
  <c r="AC312" i="14"/>
  <c r="AI4133" i="14"/>
  <c r="AC216" i="14"/>
  <c r="AC2051" i="14"/>
  <c r="AB2051" i="14"/>
  <c r="AI2051" i="14"/>
  <c r="AI2732" i="14"/>
  <c r="AB2732" i="14"/>
  <c r="AC2732" i="14"/>
  <c r="AI5539" i="14"/>
  <c r="AB5539" i="14"/>
  <c r="AC5539" i="14"/>
  <c r="AI1488" i="14"/>
  <c r="AB1488" i="14"/>
  <c r="AC1488" i="14"/>
  <c r="AI3857" i="14"/>
  <c r="AB3857" i="14"/>
  <c r="AC3857" i="14"/>
  <c r="AI2802" i="14"/>
  <c r="AB2802" i="14"/>
  <c r="AC2802" i="14"/>
  <c r="AI3434" i="14"/>
  <c r="AB3434" i="14"/>
  <c r="AC3434" i="14"/>
  <c r="AC3281" i="14"/>
  <c r="AB3281" i="14"/>
  <c r="AI3281" i="14"/>
  <c r="AI697" i="14"/>
  <c r="AB697" i="14"/>
  <c r="AC697" i="14"/>
  <c r="AI5663" i="14"/>
  <c r="AB5663" i="14"/>
  <c r="AC5663" i="14"/>
  <c r="AC1357" i="14"/>
  <c r="AB1357" i="14"/>
  <c r="AI1357" i="14"/>
  <c r="AI5421" i="14"/>
  <c r="AB5421" i="14"/>
  <c r="AC5421" i="14"/>
  <c r="AI415" i="14"/>
  <c r="AB415" i="14"/>
  <c r="AC415" i="14"/>
  <c r="AI2387" i="14"/>
  <c r="AB2387" i="14"/>
  <c r="AC2387" i="14"/>
  <c r="AC1693" i="14"/>
  <c r="AB1693" i="14"/>
  <c r="AI1693" i="14"/>
  <c r="AI1367" i="14"/>
  <c r="AB1367" i="14"/>
  <c r="AC1367" i="14"/>
  <c r="AC1982" i="14"/>
  <c r="AB1982" i="14"/>
  <c r="AI1982" i="14"/>
  <c r="AC5502" i="14"/>
  <c r="AB5502" i="14"/>
  <c r="AI5502" i="14"/>
  <c r="AC2379" i="14"/>
  <c r="AB2379" i="14"/>
  <c r="AI2379" i="14"/>
  <c r="AC928" i="14"/>
  <c r="AB928" i="14"/>
  <c r="AI928" i="14"/>
  <c r="AI4643" i="14"/>
  <c r="AB4643" i="14"/>
  <c r="AC4643" i="14"/>
  <c r="AI1773" i="14"/>
  <c r="AB1773" i="14"/>
  <c r="AC1773" i="14"/>
  <c r="AI1524" i="14"/>
  <c r="AB1524" i="14"/>
  <c r="AC1524" i="14"/>
  <c r="AI4746" i="14"/>
  <c r="AB4746" i="14"/>
  <c r="AC4746" i="14"/>
  <c r="AI5456" i="14"/>
  <c r="AB5456" i="14"/>
  <c r="AC5456" i="14"/>
  <c r="AC694" i="14"/>
  <c r="AB694" i="14"/>
  <c r="AI694" i="14"/>
  <c r="AC964" i="14"/>
  <c r="AB964" i="14"/>
  <c r="AI964" i="14"/>
  <c r="AC2314" i="14"/>
  <c r="AB2314" i="14"/>
  <c r="AI2314" i="14"/>
  <c r="AC3447" i="14"/>
  <c r="AB3447" i="14"/>
  <c r="AI3447" i="14"/>
  <c r="AI1249" i="14"/>
  <c r="AB1249" i="14"/>
  <c r="AC1249" i="14"/>
  <c r="AI3617" i="14"/>
  <c r="AB3617" i="14"/>
  <c r="AC3617" i="14"/>
  <c r="AI4999" i="14"/>
  <c r="AB4999" i="14"/>
  <c r="AC4999" i="14"/>
  <c r="AI4762" i="14"/>
  <c r="AB4762" i="14"/>
  <c r="AC4762" i="14"/>
  <c r="AC858" i="14"/>
  <c r="AB858" i="14"/>
  <c r="AI858" i="14"/>
  <c r="AI2600" i="14"/>
  <c r="AB2600" i="14"/>
  <c r="AC2600" i="14"/>
  <c r="AI1879" i="14"/>
  <c r="AB1879" i="14"/>
  <c r="AC1879" i="14"/>
  <c r="AI4806" i="14"/>
  <c r="AB4806" i="14"/>
  <c r="AC4806" i="14"/>
  <c r="AI1862" i="14"/>
  <c r="AB1862" i="14"/>
  <c r="AC1862" i="14"/>
  <c r="AC4655" i="14"/>
  <c r="AB4655" i="14"/>
  <c r="AI4655" i="14"/>
  <c r="AI1296" i="14"/>
  <c r="AB1296" i="14"/>
  <c r="AC1296" i="14"/>
  <c r="AC1151" i="14"/>
  <c r="AB1151" i="14"/>
  <c r="AI1151" i="14"/>
  <c r="AC5224" i="14"/>
  <c r="AB5224" i="14"/>
  <c r="AI5224" i="14"/>
  <c r="AI1380" i="14"/>
  <c r="AB1380" i="14"/>
  <c r="AC1380" i="14"/>
  <c r="AI2214" i="14"/>
  <c r="AB2214" i="14"/>
  <c r="AC2214" i="14"/>
  <c r="AI4996" i="14"/>
  <c r="AB4996" i="14"/>
  <c r="AC4996" i="14"/>
  <c r="AC425" i="14"/>
  <c r="AB425" i="14"/>
  <c r="AI425" i="14"/>
  <c r="AI4017" i="14"/>
  <c r="AB4017" i="14"/>
  <c r="AC4017" i="14"/>
  <c r="AI5427" i="14"/>
  <c r="AB5427" i="14"/>
  <c r="AC5427" i="14"/>
  <c r="AI4715" i="14"/>
  <c r="AB4715" i="14"/>
  <c r="AC4715" i="14"/>
  <c r="AI3671" i="14"/>
  <c r="AB3671" i="14"/>
  <c r="AC3671" i="14"/>
  <c r="AC4755" i="14"/>
  <c r="AB4755" i="14"/>
  <c r="AI4755" i="14"/>
  <c r="AI4622" i="14"/>
  <c r="AB4622" i="14"/>
  <c r="AC4622" i="14"/>
  <c r="AC5223" i="14"/>
  <c r="AB5223" i="14"/>
  <c r="AI5223" i="14"/>
  <c r="AC2843" i="14"/>
  <c r="AB2843" i="14"/>
  <c r="AI2843" i="14"/>
  <c r="AI1734" i="14"/>
  <c r="AB1734" i="14"/>
  <c r="AC1734" i="14"/>
  <c r="AC4694" i="14"/>
  <c r="AB4694" i="14"/>
  <c r="AI4694" i="14"/>
  <c r="AI5002" i="14"/>
  <c r="AB5002" i="14"/>
  <c r="AC5002" i="14"/>
  <c r="AC2251" i="14"/>
  <c r="AB2251" i="14"/>
  <c r="AI2251" i="14"/>
  <c r="AC4211" i="14"/>
  <c r="AB4211" i="14"/>
  <c r="AI4211" i="14"/>
  <c r="AI5713" i="14"/>
  <c r="AB5713" i="14"/>
  <c r="AC5713" i="14"/>
  <c r="AC1005" i="14"/>
  <c r="AB1005" i="14"/>
  <c r="AI1005" i="14"/>
  <c r="AI3947" i="14"/>
  <c r="AB3947" i="14"/>
  <c r="AC3947" i="14"/>
  <c r="AI4809" i="14"/>
  <c r="AB4809" i="14"/>
  <c r="AC4809" i="14"/>
  <c r="AC1743" i="14"/>
  <c r="AB1743" i="14"/>
  <c r="AI1743" i="14"/>
  <c r="AI459" i="14"/>
  <c r="AB459" i="14"/>
  <c r="AC459" i="14"/>
  <c r="AC2807" i="14"/>
  <c r="AB2807" i="14"/>
  <c r="AI2807" i="14"/>
  <c r="AI4480" i="14"/>
  <c r="AB4480" i="14"/>
  <c r="AC4480" i="14"/>
  <c r="AC1930" i="14"/>
  <c r="AB1930" i="14"/>
  <c r="AI1930" i="14"/>
  <c r="AC5000" i="14"/>
  <c r="AB5000" i="14"/>
  <c r="AI5000" i="14"/>
  <c r="AI1189" i="14"/>
  <c r="AB1189" i="14"/>
  <c r="AC1189" i="14"/>
  <c r="AI816" i="14"/>
  <c r="AB816" i="14"/>
  <c r="AC816" i="14"/>
  <c r="AI2744" i="14"/>
  <c r="AB2744" i="14"/>
  <c r="AC2744" i="14"/>
  <c r="AC1191" i="14"/>
  <c r="AB1191" i="14"/>
  <c r="AI1191" i="14"/>
  <c r="AC5726" i="14"/>
  <c r="AB5726" i="14"/>
  <c r="AI5726" i="14"/>
  <c r="AI2108" i="14"/>
  <c r="AB2108" i="14"/>
  <c r="AC2108" i="14"/>
  <c r="AC5403" i="14"/>
  <c r="AB5403" i="14"/>
  <c r="AI5403" i="14"/>
  <c r="AI3207" i="14"/>
  <c r="AB3207" i="14"/>
  <c r="AC3207" i="14"/>
  <c r="AI982" i="14"/>
  <c r="AB982" i="14"/>
  <c r="AC982" i="14"/>
  <c r="AI1215" i="14"/>
  <c r="AB1215" i="14"/>
  <c r="AC1215" i="14"/>
  <c r="AI4325" i="14"/>
  <c r="AB4325" i="14"/>
  <c r="AC4325" i="14"/>
  <c r="AI4217" i="14"/>
  <c r="AB4217" i="14"/>
  <c r="AC4217" i="14"/>
  <c r="AI3900" i="14"/>
  <c r="AB3900" i="14"/>
  <c r="AC3900" i="14"/>
  <c r="AI1907" i="14"/>
  <c r="AB1907" i="14"/>
  <c r="AC1907" i="14"/>
  <c r="AC4862" i="14"/>
  <c r="AB4862" i="14"/>
  <c r="AI4862" i="14"/>
  <c r="AC5652" i="14"/>
  <c r="AB5652" i="14"/>
  <c r="AI5652" i="14"/>
  <c r="AC1647" i="14"/>
  <c r="AB1647" i="14"/>
  <c r="AI1647" i="14"/>
  <c r="AC3664" i="14"/>
  <c r="AB3664" i="14"/>
  <c r="AI3664" i="14"/>
  <c r="AI3676" i="14"/>
  <c r="AB3676" i="14"/>
  <c r="AC3676" i="14"/>
  <c r="AC3432" i="14"/>
  <c r="AB3432" i="14"/>
  <c r="AI3432" i="14"/>
  <c r="AC1142" i="14"/>
  <c r="AB1142" i="14"/>
  <c r="AI1142" i="14"/>
  <c r="AC5571" i="14"/>
  <c r="AB5571" i="14"/>
  <c r="AI5571" i="14"/>
  <c r="AI3391" i="14"/>
  <c r="AB3391" i="14"/>
  <c r="AC3391" i="14"/>
  <c r="AC3292" i="14"/>
  <c r="AB3292" i="14"/>
  <c r="AI3292" i="14"/>
  <c r="AC2117" i="14"/>
  <c r="AB2117" i="14"/>
  <c r="AI2117" i="14"/>
  <c r="AI486" i="14"/>
  <c r="AB486" i="14"/>
  <c r="AC486" i="14"/>
  <c r="AC1810" i="14"/>
  <c r="AB1810" i="14"/>
  <c r="AI1810" i="14"/>
  <c r="AC5005" i="14"/>
  <c r="AB5005" i="14"/>
  <c r="AI5005" i="14"/>
  <c r="AI525" i="14"/>
  <c r="AB525" i="14"/>
  <c r="AC525" i="14"/>
  <c r="AI4634" i="14"/>
  <c r="AC3683" i="14"/>
  <c r="AB3683" i="14"/>
  <c r="AI3683" i="14"/>
  <c r="AC1995" i="14"/>
  <c r="AB1995" i="14"/>
  <c r="AI1995" i="14"/>
  <c r="AC1025" i="14"/>
  <c r="AB1025" i="14"/>
  <c r="AI1025" i="14"/>
  <c r="AI2756" i="14"/>
  <c r="AB2756" i="14"/>
  <c r="AC2756" i="14"/>
  <c r="AI2678" i="14"/>
  <c r="AB2678" i="14"/>
  <c r="AC2678" i="14"/>
  <c r="AI2641" i="14"/>
  <c r="AB2641" i="14"/>
  <c r="AC2641" i="14"/>
  <c r="AC4914" i="14"/>
  <c r="AB4914" i="14"/>
  <c r="AI4914" i="14"/>
  <c r="AC3875" i="14"/>
  <c r="AB3875" i="14"/>
  <c r="AI3875" i="14"/>
  <c r="AI549" i="14"/>
  <c r="AB549" i="14"/>
  <c r="AC549" i="14"/>
  <c r="AC5344" i="14"/>
  <c r="AB5344" i="14"/>
  <c r="AI5344" i="14"/>
  <c r="AI2390" i="14"/>
  <c r="AB2390" i="14"/>
  <c r="AC2390" i="14"/>
  <c r="AC3303" i="14"/>
  <c r="AB3303" i="14"/>
  <c r="AI3303" i="14"/>
  <c r="AI5692" i="14"/>
  <c r="AB5692" i="14"/>
  <c r="AC5692" i="14"/>
  <c r="AI1006" i="14"/>
  <c r="AB1006" i="14"/>
  <c r="AC1006" i="14"/>
  <c r="AC1010" i="14"/>
  <c r="AB1010" i="14"/>
  <c r="AI1010" i="14"/>
  <c r="AC417" i="14"/>
  <c r="AB417" i="14"/>
  <c r="AI417" i="14"/>
  <c r="AC2195" i="14"/>
  <c r="AB2195" i="14"/>
  <c r="AI2195" i="14"/>
  <c r="AI3216" i="14"/>
  <c r="AB3216" i="14"/>
  <c r="AC3216" i="14"/>
  <c r="AI4572" i="14"/>
  <c r="AB4572" i="14"/>
  <c r="AC4572" i="14"/>
  <c r="AC4767" i="14"/>
  <c r="AB4767" i="14"/>
  <c r="AI4767" i="14"/>
  <c r="AI1681" i="14"/>
  <c r="AB1681" i="14"/>
  <c r="AC1681" i="14"/>
  <c r="AC1298" i="14"/>
  <c r="AB1298" i="14"/>
  <c r="AI1298" i="14"/>
  <c r="AC5004" i="14"/>
  <c r="AB5004" i="14"/>
  <c r="AI5004" i="14"/>
  <c r="AI931" i="14"/>
  <c r="AB931" i="14"/>
  <c r="AC931" i="14"/>
  <c r="AC3934" i="14"/>
  <c r="AB3934" i="14"/>
  <c r="AI3934" i="14"/>
  <c r="AC5504" i="14"/>
  <c r="AB5504" i="14"/>
  <c r="AI5504" i="14"/>
  <c r="AI3203" i="14"/>
  <c r="AB3203" i="14"/>
  <c r="AC3203" i="14"/>
  <c r="AC2583" i="14"/>
  <c r="AB2583" i="14"/>
  <c r="AI2583" i="14"/>
  <c r="AI2808" i="14"/>
  <c r="AB2808" i="14"/>
  <c r="AC2808" i="14"/>
  <c r="AI3903" i="14"/>
  <c r="AB3903" i="14"/>
  <c r="AC3903" i="14"/>
  <c r="AI3603" i="14"/>
  <c r="AB3603" i="14"/>
  <c r="AC3603" i="14"/>
  <c r="AI3441" i="14"/>
  <c r="AB3441" i="14"/>
  <c r="AC3441" i="14"/>
  <c r="AI1911" i="14"/>
  <c r="AB1911" i="14"/>
  <c r="AC1911" i="14"/>
  <c r="AI4055" i="14"/>
  <c r="AB4055" i="14"/>
  <c r="AC4055" i="14"/>
  <c r="AC3539" i="14"/>
  <c r="AB3539" i="14"/>
  <c r="AI3539" i="14"/>
  <c r="AI1223" i="14"/>
  <c r="AB1223" i="14"/>
  <c r="AC1223" i="14"/>
  <c r="AC4637" i="14"/>
  <c r="AB4637" i="14"/>
  <c r="AI4637" i="14"/>
  <c r="AC927" i="14"/>
  <c r="AB927" i="14"/>
  <c r="AI927" i="14"/>
  <c r="AI2637" i="14"/>
  <c r="AB2637" i="14"/>
  <c r="AC2637" i="14"/>
  <c r="AC3985" i="14"/>
  <c r="AB3985" i="14"/>
  <c r="AI3985" i="14"/>
  <c r="AI4734" i="14"/>
  <c r="AB4734" i="14"/>
  <c r="AC4734" i="14"/>
  <c r="AI3083" i="14"/>
  <c r="AB3083" i="14"/>
  <c r="AC3083" i="14"/>
  <c r="AI3499" i="14"/>
  <c r="AI1458" i="14"/>
  <c r="AB1458" i="14"/>
  <c r="AC1458" i="14"/>
  <c r="AI2968" i="14"/>
  <c r="AB2968" i="14"/>
  <c r="AC2968" i="14"/>
  <c r="AI1766" i="14"/>
  <c r="AB1766" i="14"/>
  <c r="AC1766" i="14"/>
  <c r="AC2774" i="14"/>
  <c r="AB2774" i="14"/>
  <c r="AI2774" i="14"/>
  <c r="AI5778" i="14"/>
  <c r="AB5778" i="14"/>
  <c r="AC5778" i="14"/>
  <c r="AI1820" i="14"/>
  <c r="AB1820" i="14"/>
  <c r="AC1820" i="14"/>
  <c r="AC2758" i="14"/>
  <c r="AB2758" i="14"/>
  <c r="AI2758" i="14"/>
  <c r="AC2816" i="14"/>
  <c r="AB2816" i="14"/>
  <c r="AI2816" i="14"/>
  <c r="AI1758" i="14"/>
  <c r="AB1758" i="14"/>
  <c r="AC1758" i="14"/>
  <c r="AC3246" i="14"/>
  <c r="AB3246" i="14"/>
  <c r="AI3246" i="14"/>
  <c r="AI3686" i="14"/>
  <c r="AB3686" i="14"/>
  <c r="AC3686" i="14"/>
  <c r="AI3165" i="14"/>
  <c r="AB3165" i="14"/>
  <c r="AC3165" i="14"/>
  <c r="AI767" i="14"/>
  <c r="AB767" i="14"/>
  <c r="AC767" i="14"/>
  <c r="AI2378" i="14"/>
  <c r="AB2378" i="14"/>
  <c r="AC2378" i="14"/>
  <c r="AC1340" i="14"/>
  <c r="AB1340" i="14"/>
  <c r="AI1340" i="14"/>
  <c r="AC5303" i="14"/>
  <c r="AB5303" i="14"/>
  <c r="AI5303" i="14"/>
  <c r="AI1582" i="14"/>
  <c r="AB1582" i="14"/>
  <c r="AC1582" i="14"/>
  <c r="AI3240" i="14"/>
  <c r="AB3240" i="14"/>
  <c r="AC3240" i="14"/>
  <c r="AI5359" i="14"/>
  <c r="AB5359" i="14"/>
  <c r="AC5359" i="14"/>
  <c r="AI2834" i="14"/>
  <c r="AB2834" i="14"/>
  <c r="AC2834" i="14"/>
  <c r="AC743" i="14"/>
  <c r="AB743" i="14"/>
  <c r="AI743" i="14"/>
  <c r="AI3229" i="14"/>
  <c r="AB3229" i="14"/>
  <c r="AC3229" i="14"/>
  <c r="AI4533" i="14"/>
  <c r="AB4533" i="14"/>
  <c r="AC4533" i="14"/>
  <c r="AI5624" i="14"/>
  <c r="AB5624" i="14"/>
  <c r="AC5624" i="14"/>
  <c r="AI3331" i="14"/>
  <c r="AB3331" i="14"/>
  <c r="AC3331" i="14"/>
  <c r="AI1310" i="14"/>
  <c r="AB1310" i="14"/>
  <c r="AC1310" i="14"/>
  <c r="AI1252" i="14"/>
  <c r="AB1252" i="14"/>
  <c r="AC1252" i="14"/>
  <c r="AC968" i="14"/>
  <c r="AB968" i="14"/>
  <c r="AI968" i="14"/>
  <c r="AI4758" i="14"/>
  <c r="AB4758" i="14"/>
  <c r="AC4758" i="14"/>
  <c r="AC3151" i="14"/>
  <c r="AB3151" i="14"/>
  <c r="AI3151" i="14"/>
  <c r="AC4338" i="14"/>
  <c r="AB4338" i="14"/>
  <c r="AI4338" i="14"/>
  <c r="AI4491" i="14"/>
  <c r="AB4491" i="14"/>
  <c r="AC4491" i="14"/>
  <c r="AI3438" i="14"/>
  <c r="AB3438" i="14"/>
  <c r="AC3438" i="14"/>
  <c r="AI2423" i="14"/>
  <c r="AB2423" i="14"/>
  <c r="AC2423" i="14"/>
  <c r="AI5120" i="14"/>
  <c r="AB5120" i="14"/>
  <c r="AC5120" i="14"/>
  <c r="AI5241" i="14"/>
  <c r="AB5241" i="14"/>
  <c r="AC5241" i="14"/>
  <c r="AI3984" i="14"/>
  <c r="AB3984" i="14"/>
  <c r="AC3984" i="14"/>
  <c r="AI3212" i="14"/>
  <c r="AB3212" i="14"/>
  <c r="AC3212" i="14"/>
  <c r="AI5277" i="14"/>
  <c r="AI5471" i="14"/>
  <c r="AB5471" i="14"/>
  <c r="AC5471" i="14"/>
  <c r="AI1079" i="14"/>
  <c r="AB1079" i="14"/>
  <c r="AC1079" i="14"/>
  <c r="AI4016" i="14"/>
  <c r="AB4016" i="14"/>
  <c r="AC4016" i="14"/>
  <c r="AI5657" i="14"/>
  <c r="AI2845" i="14"/>
  <c r="AI4857" i="14"/>
  <c r="AB4857" i="14"/>
  <c r="AC4857" i="14"/>
  <c r="AC3015" i="14"/>
  <c r="AB3015" i="14"/>
  <c r="AI3015" i="14"/>
  <c r="AI3202" i="14"/>
  <c r="AB3202" i="14"/>
  <c r="AC3202" i="14"/>
  <c r="AI2492" i="14"/>
  <c r="AI1121" i="14"/>
  <c r="AB1121" i="14"/>
  <c r="AC1121" i="14"/>
  <c r="AC1362" i="14"/>
  <c r="AB1362" i="14"/>
  <c r="AI1362" i="14"/>
  <c r="AC1498" i="14"/>
  <c r="AB1498" i="14"/>
  <c r="AI1498" i="14"/>
  <c r="AC536" i="14"/>
  <c r="AB536" i="14"/>
  <c r="AI536" i="14"/>
  <c r="AI2623" i="14"/>
  <c r="AB2623" i="14"/>
  <c r="AC2623" i="14"/>
  <c r="AC5684" i="14"/>
  <c r="AB5684" i="14"/>
  <c r="AI5684" i="14"/>
  <c r="AC3028" i="14"/>
  <c r="AB3028" i="14"/>
  <c r="AI3028" i="14"/>
  <c r="AI2347" i="14"/>
  <c r="AB2347" i="14"/>
  <c r="AC2347" i="14"/>
  <c r="AC1319" i="14"/>
  <c r="AB1319" i="14"/>
  <c r="AI1319" i="14"/>
  <c r="AI1489" i="14"/>
  <c r="AB1489" i="14"/>
  <c r="AC1489" i="14"/>
  <c r="AI3003" i="14"/>
  <c r="AB3003" i="14"/>
  <c r="AC3003" i="14"/>
  <c r="AI2104" i="14"/>
  <c r="AB2104" i="14"/>
  <c r="AC2104" i="14"/>
  <c r="AC3354" i="14"/>
  <c r="AB3354" i="14"/>
  <c r="AI3354" i="14"/>
  <c r="AC4082" i="14"/>
  <c r="AB4082" i="14"/>
  <c r="AI4082" i="14"/>
  <c r="AI2013" i="14"/>
  <c r="AB2013" i="14"/>
  <c r="AC2013" i="14"/>
  <c r="AC5192" i="14"/>
  <c r="AB5192" i="14"/>
  <c r="AI5192" i="14"/>
  <c r="AI1007" i="14"/>
  <c r="AB1007" i="14"/>
  <c r="AC1007" i="14"/>
  <c r="AI5705" i="14"/>
  <c r="AI1187" i="14"/>
  <c r="AB1187" i="14"/>
  <c r="AC1187" i="14"/>
  <c r="AC1726" i="14"/>
  <c r="AB1726" i="14"/>
  <c r="AI1726" i="14"/>
  <c r="AI3219" i="14"/>
  <c r="AB3219" i="14"/>
  <c r="AC3219" i="14"/>
  <c r="AC3051" i="14"/>
  <c r="AB3051" i="14"/>
  <c r="AI3051" i="14"/>
  <c r="AC3862" i="14"/>
  <c r="AB3862" i="14"/>
  <c r="AI3862" i="14"/>
  <c r="AC5308" i="14"/>
  <c r="AB5308" i="14"/>
  <c r="AI5308" i="14"/>
  <c r="AC4707" i="14"/>
  <c r="AB4707" i="14"/>
  <c r="AI4707" i="14"/>
  <c r="AI5320" i="14"/>
  <c r="AI4208" i="14"/>
  <c r="AB4208" i="14"/>
  <c r="AC4208" i="14"/>
  <c r="AC3743" i="14"/>
  <c r="AB3743" i="14"/>
  <c r="AI3743" i="14"/>
  <c r="AC3204" i="14"/>
  <c r="AB3204" i="14"/>
  <c r="AI3204" i="14"/>
  <c r="AI3055" i="14"/>
  <c r="AB3055" i="14"/>
  <c r="AC3055" i="14"/>
  <c r="AC660" i="14"/>
  <c r="AB660" i="14"/>
  <c r="AI660" i="14"/>
  <c r="AI1411" i="14"/>
  <c r="AB1411" i="14"/>
  <c r="AC1411" i="14"/>
  <c r="AC5169" i="14"/>
  <c r="AB5169" i="14"/>
  <c r="AI5169" i="14"/>
  <c r="AC3014" i="14"/>
  <c r="AB3014" i="14"/>
  <c r="AI3014" i="14"/>
  <c r="AI5468" i="14"/>
  <c r="AC1925" i="14"/>
  <c r="AB1925" i="14"/>
  <c r="AI1925" i="14"/>
  <c r="AC1132" i="14"/>
  <c r="AB1132" i="14"/>
  <c r="AI1132" i="14"/>
  <c r="AC130" i="14"/>
  <c r="AI2877" i="14"/>
  <c r="AI3687" i="14"/>
  <c r="AB3687" i="14"/>
  <c r="AC3687" i="14"/>
  <c r="AC1149" i="14"/>
  <c r="AB1149" i="14"/>
  <c r="AI1149" i="14"/>
  <c r="AI3424" i="14"/>
  <c r="AB3424" i="14"/>
  <c r="AC3424" i="14"/>
  <c r="AI1483" i="14"/>
  <c r="AC4406" i="14"/>
  <c r="AB4406" i="14"/>
  <c r="AI4406" i="14"/>
  <c r="AC619" i="14"/>
  <c r="AB619" i="14"/>
  <c r="AI619" i="14"/>
  <c r="AC5765" i="14"/>
  <c r="AB5765" i="14"/>
  <c r="AI5765" i="14"/>
  <c r="AI4281" i="14"/>
  <c r="AB4281" i="14"/>
  <c r="AC4281" i="14"/>
  <c r="AC4511" i="14"/>
  <c r="AB4511" i="14"/>
  <c r="AI4511" i="14"/>
  <c r="AC4875" i="14"/>
  <c r="AB4875" i="14"/>
  <c r="AI4875" i="14"/>
  <c r="AI1239" i="14"/>
  <c r="AB1239" i="14"/>
  <c r="AC1239" i="14"/>
  <c r="AC331" i="14"/>
  <c r="AI5583" i="14"/>
  <c r="AC4905" i="14"/>
  <c r="AB4905" i="14"/>
  <c r="AI4905" i="14"/>
  <c r="AI3007" i="14"/>
  <c r="AI1138" i="14"/>
  <c r="AB1138" i="14"/>
  <c r="AC1138" i="14"/>
  <c r="AC2739" i="14"/>
  <c r="AB2739" i="14"/>
  <c r="AI2739" i="14"/>
  <c r="AI1137" i="14"/>
  <c r="AB1137" i="14"/>
  <c r="AC1137" i="14"/>
  <c r="AC2776" i="14"/>
  <c r="AB2776" i="14"/>
  <c r="AI2776" i="14"/>
  <c r="AI5745" i="14"/>
  <c r="AB5745" i="14"/>
  <c r="AC5745" i="14"/>
  <c r="AI1447" i="14"/>
  <c r="AI1113" i="14"/>
  <c r="AB1113" i="14"/>
  <c r="AC1113" i="14"/>
  <c r="AI4896" i="14"/>
  <c r="AC1369" i="14"/>
  <c r="AB1369" i="14"/>
  <c r="AI1369" i="14"/>
  <c r="AC573" i="14"/>
  <c r="AB573" i="14"/>
  <c r="AI573" i="14"/>
  <c r="AI1830" i="14"/>
  <c r="AC5260" i="14"/>
  <c r="AB5260" i="14"/>
  <c r="AI5260" i="14"/>
  <c r="AC3882" i="14"/>
  <c r="AB3882" i="14"/>
  <c r="AI3882" i="14"/>
  <c r="AI5596" i="14"/>
  <c r="AB5596" i="14"/>
  <c r="AC5596" i="14"/>
  <c r="AC2360" i="14"/>
  <c r="AB2360" i="14"/>
  <c r="AI2360" i="14"/>
  <c r="AI3548" i="14"/>
  <c r="AC3704" i="14"/>
  <c r="AB3704" i="14"/>
  <c r="AI3704" i="14"/>
  <c r="AI2954" i="14"/>
  <c r="AB2954" i="14"/>
  <c r="AC2954" i="14"/>
  <c r="AI5307" i="14"/>
  <c r="AI3408" i="14"/>
  <c r="AB3408" i="14"/>
  <c r="AC3408" i="14"/>
  <c r="AI2451" i="14"/>
  <c r="AI3349" i="14"/>
  <c r="AC5051" i="14"/>
  <c r="AB5051" i="14"/>
  <c r="AI5051" i="14"/>
  <c r="AC3520" i="14"/>
  <c r="AB3520" i="14"/>
  <c r="AI3520" i="14"/>
  <c r="AC2800" i="14"/>
  <c r="AB2800" i="14"/>
  <c r="AI2800" i="14"/>
  <c r="AI1476" i="14"/>
  <c r="AI641" i="14"/>
  <c r="AI369" i="14"/>
  <c r="AI1440" i="14"/>
  <c r="AB1440" i="14"/>
  <c r="AC1440" i="14"/>
  <c r="AI2082" i="14"/>
  <c r="AB2082" i="14"/>
  <c r="AC2082" i="14"/>
  <c r="AI948" i="14"/>
  <c r="AB948" i="14"/>
  <c r="AC948" i="14"/>
  <c r="AC683" i="14"/>
  <c r="AB683" i="14"/>
  <c r="AI683" i="14"/>
  <c r="AC2185" i="14"/>
  <c r="AB2185" i="14"/>
  <c r="AI2185" i="14"/>
  <c r="AC2019" i="14"/>
  <c r="AB2019" i="14"/>
  <c r="AI2019" i="14"/>
  <c r="AI3580" i="14"/>
  <c r="AB3580" i="14"/>
  <c r="AC3580" i="14"/>
  <c r="AC1347" i="14"/>
  <c r="AB1347" i="14"/>
  <c r="AI1347" i="14"/>
  <c r="AI1265" i="14"/>
  <c r="AB1265" i="14"/>
  <c r="AC1265" i="14"/>
  <c r="AI1979" i="14"/>
  <c r="AB1979" i="14"/>
  <c r="AC1979" i="14"/>
  <c r="AI3241" i="14"/>
  <c r="AB3241" i="14"/>
  <c r="AC3241" i="14"/>
  <c r="AC5071" i="14"/>
  <c r="AB5071" i="14"/>
  <c r="AI5071" i="14"/>
  <c r="AC2586" i="14"/>
  <c r="AB2586" i="14"/>
  <c r="AI2586" i="14"/>
  <c r="AC5221" i="14"/>
  <c r="AB5221" i="14"/>
  <c r="AI5221" i="14"/>
  <c r="AI1579" i="14"/>
  <c r="AB1579" i="14"/>
  <c r="AC1579" i="14"/>
  <c r="AI430" i="14"/>
  <c r="AB430" i="14"/>
  <c r="AC430" i="14"/>
  <c r="AC4420" i="14"/>
  <c r="AB4420" i="14"/>
  <c r="AI4420" i="14"/>
  <c r="AC4396" i="14"/>
  <c r="AB4396" i="14"/>
  <c r="AI4396" i="14"/>
  <c r="AI2994" i="14"/>
  <c r="AB2994" i="14"/>
  <c r="AC2994" i="14"/>
  <c r="AI4302" i="14"/>
  <c r="AB4302" i="14"/>
  <c r="AC4302" i="14"/>
  <c r="AI3519" i="14"/>
  <c r="AB3519" i="14"/>
  <c r="AC3519" i="14"/>
  <c r="AC2129" i="14"/>
  <c r="AB2129" i="14"/>
  <c r="AI2129" i="14"/>
  <c r="AI1887" i="14"/>
  <c r="AI560" i="14"/>
  <c r="AC3876" i="14"/>
  <c r="AB3876" i="14"/>
  <c r="AI3876" i="14"/>
  <c r="AC834" i="14"/>
  <c r="AB834" i="14"/>
  <c r="AI834" i="14"/>
  <c r="AI5186" i="14"/>
  <c r="AC1824" i="14"/>
  <c r="AB1824" i="14"/>
  <c r="AI1824" i="14"/>
  <c r="AI1268" i="14"/>
  <c r="AB1268" i="14"/>
  <c r="AC1268" i="14"/>
  <c r="AC1761" i="14"/>
  <c r="AB1761" i="14"/>
  <c r="AI1761" i="14"/>
  <c r="AI1018" i="14"/>
  <c r="AB1018" i="14"/>
  <c r="AC1018" i="14"/>
  <c r="AI3529" i="14"/>
  <c r="AB3529" i="14"/>
  <c r="AC3529" i="14"/>
  <c r="AI5517" i="14"/>
  <c r="AI3050" i="14"/>
  <c r="AB3050" i="14"/>
  <c r="AC3050" i="14"/>
  <c r="AI2491" i="14"/>
  <c r="AB2491" i="14"/>
  <c r="AC2491" i="14"/>
  <c r="AI5779" i="14"/>
  <c r="AC1359" i="14"/>
  <c r="AB1359" i="14"/>
  <c r="AI1359" i="14"/>
  <c r="AC4501" i="14"/>
  <c r="AB4501" i="14"/>
  <c r="AI4501" i="14"/>
  <c r="AI3047" i="14"/>
  <c r="AB3047" i="14"/>
  <c r="AC3047" i="14"/>
  <c r="AC4651" i="14"/>
  <c r="AB4651" i="14"/>
  <c r="AI4651" i="14"/>
  <c r="AC3385" i="14"/>
  <c r="AB3385" i="14"/>
  <c r="AI3385" i="14"/>
  <c r="AC2277" i="14"/>
  <c r="AB2277" i="14"/>
  <c r="AI2277" i="14"/>
  <c r="AI5737" i="14"/>
  <c r="AB5737" i="14"/>
  <c r="AC5737" i="14"/>
  <c r="AC5082" i="14"/>
  <c r="AB5082" i="14"/>
  <c r="AI5082" i="14"/>
  <c r="AI1806" i="14"/>
  <c r="AB1806" i="14"/>
  <c r="AC1806" i="14"/>
  <c r="AC3448" i="14"/>
  <c r="AB3448" i="14"/>
  <c r="AI3448" i="14"/>
  <c r="AC2865" i="14"/>
  <c r="AB2865" i="14"/>
  <c r="AI2865" i="14"/>
  <c r="AI5295" i="14"/>
  <c r="AB5295" i="14"/>
  <c r="AC5295" i="14"/>
  <c r="AC1885" i="14"/>
  <c r="AB1885" i="14"/>
  <c r="AI1885" i="14"/>
  <c r="AI3740" i="14"/>
  <c r="AB3740" i="14"/>
  <c r="AC3740" i="14"/>
  <c r="AI4568" i="14"/>
  <c r="AB4568" i="14"/>
  <c r="AC4568" i="14"/>
  <c r="AI1737" i="14"/>
  <c r="AB1737" i="14"/>
  <c r="AC1737" i="14"/>
  <c r="AI4151" i="14"/>
  <c r="AB4151" i="14"/>
  <c r="AC4151" i="14"/>
  <c r="AC3619" i="14"/>
  <c r="AB3619" i="14"/>
  <c r="AI3619" i="14"/>
  <c r="AI1754" i="14"/>
  <c r="AI4418" i="14"/>
  <c r="AB4418" i="14"/>
  <c r="AC4418" i="14"/>
  <c r="AI3429" i="14"/>
  <c r="AI5711" i="14"/>
  <c r="AI1480" i="14"/>
  <c r="AI1231" i="14"/>
  <c r="AB1231" i="14"/>
  <c r="AC1231" i="14"/>
  <c r="AC3044" i="14"/>
  <c r="AB3044" i="14"/>
  <c r="AI3044" i="14"/>
  <c r="AC1916" i="14"/>
  <c r="AB1916" i="14"/>
  <c r="AI1916" i="14"/>
  <c r="AI2241" i="14"/>
  <c r="AB2241" i="14"/>
  <c r="AC2241" i="14"/>
  <c r="AI1601" i="14"/>
  <c r="AB1601" i="14"/>
  <c r="AC1601" i="14"/>
  <c r="AI1463" i="14"/>
  <c r="AB1463" i="14"/>
  <c r="AC1463" i="14"/>
  <c r="AC584" i="14"/>
  <c r="AB584" i="14"/>
  <c r="AI584" i="14"/>
  <c r="AI3096" i="14"/>
  <c r="AB3096" i="14"/>
  <c r="AC3096" i="14"/>
  <c r="AC1339" i="14"/>
  <c r="AB1339" i="14"/>
  <c r="AI1339" i="14"/>
  <c r="AI5394" i="14"/>
  <c r="AB5394" i="14"/>
  <c r="AC5394" i="14"/>
  <c r="AI2964" i="14"/>
  <c r="AI1581" i="14"/>
  <c r="AB1581" i="14"/>
  <c r="AC1581" i="14"/>
  <c r="AI5310" i="14"/>
  <c r="AB5310" i="14"/>
  <c r="AC5310" i="14"/>
  <c r="AI4159" i="14"/>
  <c r="AB4159" i="14"/>
  <c r="AC4159" i="14"/>
  <c r="AC2697" i="14"/>
  <c r="AB2697" i="14"/>
  <c r="AI2697" i="14"/>
  <c r="AC1980" i="14"/>
  <c r="AB1980" i="14"/>
  <c r="AI1980" i="14"/>
  <c r="AI5718" i="14"/>
  <c r="AB5718" i="14"/>
  <c r="AC5718" i="14"/>
  <c r="AI2692" i="14"/>
  <c r="AB2692" i="14"/>
  <c r="AC2692" i="14"/>
  <c r="AC511" i="14"/>
  <c r="AB511" i="14"/>
  <c r="AI511" i="14"/>
  <c r="AC5207" i="14"/>
  <c r="AB5207" i="14"/>
  <c r="AI5207" i="14"/>
  <c r="AI4328" i="14"/>
  <c r="AB4328" i="14"/>
  <c r="AC4328" i="14"/>
  <c r="AI4124" i="14"/>
  <c r="AB4124" i="14"/>
  <c r="AC4124" i="14"/>
  <c r="AC2200" i="14"/>
  <c r="AB2200" i="14"/>
  <c r="AI2200" i="14"/>
  <c r="AC4689" i="14"/>
  <c r="AB4689" i="14"/>
  <c r="AI4689" i="14"/>
  <c r="AC3895" i="14"/>
  <c r="AB3895" i="14"/>
  <c r="AI3895" i="14"/>
  <c r="AI695" i="14"/>
  <c r="AI2097" i="14"/>
  <c r="AI1281" i="14"/>
  <c r="AB1281" i="14"/>
  <c r="AC1281" i="14"/>
  <c r="AC1585" i="14"/>
  <c r="AB1585" i="14"/>
  <c r="AI1585" i="14"/>
  <c r="AI902" i="14"/>
  <c r="AB902" i="14"/>
  <c r="AC902" i="14"/>
  <c r="AC2872" i="14"/>
  <c r="AB2872" i="14"/>
  <c r="AI2872" i="14"/>
  <c r="AI3428" i="14"/>
  <c r="AB3428" i="14"/>
  <c r="AC3428" i="14"/>
  <c r="AI3419" i="14"/>
  <c r="AB3419" i="14"/>
  <c r="AC3419" i="14"/>
  <c r="AC3049" i="14"/>
  <c r="AB3049" i="14"/>
  <c r="AI3049" i="14"/>
  <c r="AC5774" i="14"/>
  <c r="AB5774" i="14"/>
  <c r="AI5774" i="14"/>
  <c r="AC424" i="14"/>
  <c r="AB424" i="14"/>
  <c r="AI424" i="14"/>
  <c r="AI3710" i="14"/>
  <c r="AB3710" i="14"/>
  <c r="AC3710" i="14"/>
  <c r="AI457" i="14"/>
  <c r="AC5282" i="14"/>
  <c r="AB5282" i="14"/>
  <c r="AI5282" i="14"/>
  <c r="AC3511" i="14"/>
  <c r="AB3511" i="14"/>
  <c r="AI3511" i="14"/>
  <c r="AC4433" i="14"/>
  <c r="AB4433" i="14"/>
  <c r="AI4433" i="14"/>
  <c r="AI5740" i="14"/>
  <c r="AI4834" i="14"/>
  <c r="AB4834" i="14"/>
  <c r="AC4834" i="14"/>
  <c r="AI3577" i="14"/>
  <c r="AB3577" i="14"/>
  <c r="AC3577" i="14"/>
  <c r="AC2181" i="14"/>
  <c r="AB2181" i="14"/>
  <c r="AI2181" i="14"/>
  <c r="AC2663" i="14"/>
  <c r="AB2663" i="14"/>
  <c r="AI2663" i="14"/>
  <c r="AC2682" i="14"/>
  <c r="AB2682" i="14"/>
  <c r="AI2682" i="14"/>
  <c r="AC620" i="14"/>
  <c r="AB620" i="14"/>
  <c r="AI620" i="14"/>
  <c r="AC3379" i="14"/>
  <c r="AB3379" i="14"/>
  <c r="AI3379" i="14"/>
  <c r="AC3576" i="14"/>
  <c r="AB3576" i="14"/>
  <c r="AI3576" i="14"/>
  <c r="AC3621" i="14"/>
  <c r="AB3621" i="14"/>
  <c r="AI3621" i="14"/>
  <c r="AC4427" i="14"/>
  <c r="AB4427" i="14"/>
  <c r="AI4427" i="14"/>
  <c r="AC5453" i="14"/>
  <c r="AB5453" i="14"/>
  <c r="AI5453" i="14"/>
  <c r="AI4928" i="14"/>
  <c r="AB4928" i="14"/>
  <c r="AC4928" i="14"/>
  <c r="AI456" i="14"/>
  <c r="AB456" i="14"/>
  <c r="AC456" i="14"/>
  <c r="AI1419" i="14"/>
  <c r="AI3376" i="14"/>
  <c r="AB3376" i="14"/>
  <c r="AC3376" i="14"/>
  <c r="AI2749" i="14"/>
  <c r="AI5773" i="14"/>
  <c r="AB5773" i="14"/>
  <c r="AC5773" i="14"/>
  <c r="AI3295" i="14"/>
  <c r="AB3295" i="14"/>
  <c r="AC3295" i="14"/>
  <c r="AI2621" i="14"/>
  <c r="AB2621" i="14"/>
  <c r="AC2621" i="14"/>
  <c r="AI489" i="14"/>
  <c r="AB489" i="14"/>
  <c r="AC489" i="14"/>
  <c r="AC645" i="14"/>
  <c r="AB645" i="14"/>
  <c r="AI645" i="14"/>
  <c r="AI4684" i="14"/>
  <c r="AI3954" i="14"/>
  <c r="AB3954" i="14"/>
  <c r="AC3954" i="14"/>
  <c r="AC574" i="14"/>
  <c r="AB574" i="14"/>
  <c r="AI574" i="14"/>
  <c r="AC3626" i="14"/>
  <c r="AB3626" i="14"/>
  <c r="AI3626" i="14"/>
  <c r="AI1914" i="14"/>
  <c r="AB1914" i="14"/>
  <c r="AC1914" i="14"/>
  <c r="AC446" i="14"/>
  <c r="AB446" i="14"/>
  <c r="AI446" i="14"/>
  <c r="AC917" i="14"/>
  <c r="AB917" i="14"/>
  <c r="AI917" i="14"/>
  <c r="AC4610" i="14"/>
  <c r="AB4610" i="14"/>
  <c r="AI4610" i="14"/>
  <c r="AC994" i="14"/>
  <c r="AB994" i="14"/>
  <c r="AI994" i="14"/>
  <c r="AI1493" i="14"/>
  <c r="AB1493" i="14"/>
  <c r="AC1493" i="14"/>
  <c r="AI2389" i="14"/>
  <c r="AB2389" i="14"/>
  <c r="AC2389" i="14"/>
  <c r="AI3269" i="14"/>
  <c r="AB3269" i="14"/>
  <c r="AC3269" i="14"/>
  <c r="AC2500" i="14"/>
  <c r="AB2500" i="14"/>
  <c r="AI2500" i="14"/>
  <c r="AC2111" i="14"/>
  <c r="AB2111" i="14"/>
  <c r="AI2111" i="14"/>
  <c r="AI1294" i="14"/>
  <c r="AB1294" i="14"/>
  <c r="AC1294" i="14"/>
  <c r="AI1230" i="14"/>
  <c r="AB1230" i="14"/>
  <c r="AC1230" i="14"/>
  <c r="AI638" i="14"/>
  <c r="AB638" i="14"/>
  <c r="AC638" i="14"/>
  <c r="AI420" i="14"/>
  <c r="AB420" i="14"/>
  <c r="AC420" i="14"/>
  <c r="AI3996" i="14"/>
  <c r="AI918" i="14"/>
  <c r="AB918" i="14"/>
  <c r="AC918" i="14"/>
  <c r="AC5163" i="14"/>
  <c r="AB5163" i="14"/>
  <c r="AI5163" i="14"/>
  <c r="AC1866" i="14"/>
  <c r="AB1866" i="14"/>
  <c r="AI1866" i="14"/>
  <c r="AC1300" i="14"/>
  <c r="AB1300" i="14"/>
  <c r="AI1300" i="14"/>
  <c r="AC1594" i="14"/>
  <c r="AB1594" i="14"/>
  <c r="AI1594" i="14"/>
  <c r="AC1224" i="14"/>
  <c r="AB1224" i="14"/>
  <c r="AI1224" i="14"/>
  <c r="AC2533" i="14"/>
  <c r="AB2533" i="14"/>
  <c r="AI2533" i="14"/>
  <c r="AC673" i="14"/>
  <c r="AB673" i="14"/>
  <c r="AI673" i="14"/>
  <c r="AC2711" i="14"/>
  <c r="AB2711" i="14"/>
  <c r="AI2711" i="14"/>
  <c r="AI1225" i="14"/>
  <c r="AI3568" i="14"/>
  <c r="AB3568" i="14"/>
  <c r="AC3568" i="14"/>
  <c r="AI4324" i="14"/>
  <c r="AB4324" i="14"/>
  <c r="AC4324" i="14"/>
  <c r="AI4026" i="14"/>
  <c r="AI2813" i="14"/>
  <c r="AI497" i="14"/>
  <c r="AB497" i="14"/>
  <c r="AC497" i="14"/>
  <c r="AI1193" i="14"/>
  <c r="AB1193" i="14"/>
  <c r="AC1193" i="14"/>
  <c r="AC3291" i="14"/>
  <c r="AB3291" i="14"/>
  <c r="AI3291" i="14"/>
  <c r="AI3162" i="14"/>
  <c r="AB3162" i="14"/>
  <c r="AC3162" i="14"/>
  <c r="AC1049" i="14"/>
  <c r="AB1049" i="14"/>
  <c r="AI1049" i="14"/>
  <c r="AI3074" i="14"/>
  <c r="AC93" i="14"/>
  <c r="AI2274" i="14"/>
  <c r="AC1679" i="14"/>
  <c r="AB1679" i="14"/>
  <c r="AI1679" i="14"/>
  <c r="AC345" i="14"/>
  <c r="AC2784" i="14"/>
  <c r="AB2784" i="14"/>
  <c r="AI2784" i="14"/>
  <c r="AI760" i="14"/>
  <c r="AI3288" i="14"/>
  <c r="AC18" i="14"/>
  <c r="AI2633" i="14"/>
  <c r="AI1052" i="14"/>
  <c r="AI1674" i="14"/>
  <c r="AI2991" i="14"/>
  <c r="AI3956" i="14"/>
  <c r="AC809" i="14"/>
  <c r="AB809" i="14"/>
  <c r="AI809" i="14"/>
  <c r="AI4256" i="14"/>
  <c r="AC3572" i="14"/>
  <c r="AB3572" i="14"/>
  <c r="AI3572" i="14"/>
  <c r="AI5655" i="14"/>
  <c r="AB5655" i="14"/>
  <c r="AC5655" i="14"/>
  <c r="AC4524" i="14"/>
  <c r="AB4524" i="14"/>
  <c r="AI4524" i="14"/>
  <c r="AC5631" i="14"/>
  <c r="AB5631" i="14"/>
  <c r="AI5631" i="14"/>
  <c r="AG165" i="14"/>
  <c r="AD165" i="14"/>
  <c r="AC2427" i="14"/>
  <c r="AB2427" i="14"/>
  <c r="AI2427" i="14"/>
  <c r="AI3817" i="14"/>
  <c r="AB3817" i="14"/>
  <c r="AC3817" i="14"/>
  <c r="AC2725" i="14"/>
  <c r="AB2725" i="14"/>
  <c r="AI2725" i="14"/>
  <c r="AI4223" i="14"/>
  <c r="AB4223" i="14"/>
  <c r="AC4223" i="14"/>
  <c r="AI2932" i="14"/>
  <c r="AB2932" i="14"/>
  <c r="AC2932" i="14"/>
  <c r="AI483" i="14"/>
  <c r="AB483" i="14"/>
  <c r="AC483" i="14"/>
  <c r="AC5038" i="14"/>
  <c r="AB5038" i="14"/>
  <c r="AI5038" i="14"/>
  <c r="AC1115" i="14"/>
  <c r="AB1115" i="14"/>
  <c r="AI1115" i="14"/>
  <c r="AC4047" i="14"/>
  <c r="AB4047" i="14"/>
  <c r="AI4047" i="14"/>
  <c r="AI5610" i="14"/>
  <c r="AC2888" i="14"/>
  <c r="AB2888" i="14"/>
  <c r="AI2888" i="14"/>
  <c r="AG3720" i="14"/>
  <c r="AD3720" i="14"/>
  <c r="AG3466" i="14"/>
  <c r="AD3466" i="14"/>
  <c r="AC621" i="14"/>
  <c r="AB621" i="14"/>
  <c r="AI621" i="14"/>
  <c r="AI5732" i="14"/>
  <c r="AB5732" i="14"/>
  <c r="AC5732" i="14"/>
  <c r="AI4876" i="14"/>
  <c r="AG1494" i="14"/>
  <c r="AD1494" i="14"/>
  <c r="AD1143" i="14"/>
  <c r="AG1143" i="14"/>
  <c r="AC3423" i="14"/>
  <c r="AB3423" i="14"/>
  <c r="AI3423" i="14"/>
  <c r="AG2273" i="14"/>
  <c r="AD2273" i="14"/>
  <c r="AI1596" i="14"/>
  <c r="AI2287" i="14"/>
  <c r="AB2287" i="14"/>
  <c r="AC2287" i="14"/>
  <c r="AC2131" i="14"/>
  <c r="AB2131" i="14"/>
  <c r="AI2131" i="14"/>
  <c r="AD1599" i="14"/>
  <c r="AB1599" i="14"/>
  <c r="AC1599" i="14"/>
  <c r="AG1599" i="14"/>
  <c r="AG2177" i="14"/>
  <c r="AB2177" i="14"/>
  <c r="AC2177" i="14"/>
  <c r="AD2177" i="14"/>
  <c r="AG1817" i="14"/>
  <c r="AB1817" i="14"/>
  <c r="AC1817" i="14"/>
  <c r="AD1817" i="14"/>
  <c r="AG1401" i="14"/>
  <c r="AB1401" i="14"/>
  <c r="AC1401" i="14"/>
  <c r="AD1401" i="14"/>
  <c r="AG2321" i="14"/>
  <c r="AB2321" i="14"/>
  <c r="AC2321" i="14"/>
  <c r="AD2321" i="14"/>
  <c r="AG5510" i="14"/>
  <c r="AB5510" i="14"/>
  <c r="AC5510" i="14"/>
  <c r="AD5510" i="14"/>
  <c r="AC5720" i="14"/>
  <c r="AB5720" i="14"/>
  <c r="AI5720" i="14"/>
  <c r="AD4605" i="14"/>
  <c r="AB4605" i="14"/>
  <c r="AC4605" i="14"/>
  <c r="AG4605" i="14"/>
  <c r="AI5515" i="14"/>
  <c r="AB5515" i="14"/>
  <c r="AC5515" i="14"/>
  <c r="AI1306" i="14"/>
  <c r="AB1306" i="14"/>
  <c r="AC1306" i="14"/>
  <c r="AI4335" i="14"/>
  <c r="AB4335" i="14"/>
  <c r="AC4335" i="14"/>
  <c r="AC2498" i="14"/>
  <c r="AB2498" i="14"/>
  <c r="AI2498" i="14"/>
  <c r="AC913" i="14"/>
  <c r="AB913" i="14"/>
  <c r="AI913" i="14"/>
  <c r="AG4157" i="14"/>
  <c r="AB4157" i="14"/>
  <c r="AC4157" i="14"/>
  <c r="AD4157" i="14"/>
  <c r="AD3252" i="14"/>
  <c r="AG3252" i="14"/>
  <c r="AC1358" i="14"/>
  <c r="AB1358" i="14"/>
  <c r="AI1358" i="14"/>
  <c r="AC4608" i="14"/>
  <c r="AB4608" i="14"/>
  <c r="AI4608" i="14"/>
  <c r="AI2505" i="14"/>
  <c r="AB2505" i="14"/>
  <c r="AC2505" i="14"/>
  <c r="AI2001" i="14"/>
  <c r="AB2001" i="14"/>
  <c r="AC2001" i="14"/>
  <c r="AI2582" i="14"/>
  <c r="AC1376" i="14"/>
  <c r="AB1376" i="14"/>
  <c r="AI1376" i="14"/>
  <c r="AI4817" i="14"/>
  <c r="AB4817" i="14"/>
  <c r="AC4817" i="14"/>
  <c r="AI3608" i="14"/>
  <c r="AI3043" i="14"/>
  <c r="AB3043" i="14"/>
  <c r="AC3043" i="14"/>
  <c r="AI5367" i="14"/>
  <c r="AB5367" i="14"/>
  <c r="AC5367" i="14"/>
  <c r="AI2535" i="14"/>
  <c r="AC3839" i="14"/>
  <c r="AB3839" i="14"/>
  <c r="AI3839" i="14"/>
  <c r="AD4330" i="14"/>
  <c r="AG4330" i="14"/>
  <c r="AI2503" i="14"/>
  <c r="AB2503" i="14"/>
  <c r="AC2503" i="14"/>
  <c r="AG1631" i="14"/>
  <c r="AD1631" i="14"/>
  <c r="AC1205" i="14"/>
  <c r="AB1205" i="14"/>
  <c r="AI1205" i="14"/>
  <c r="AG3996" i="14"/>
  <c r="AB3996" i="14"/>
  <c r="AC3996" i="14"/>
  <c r="AD3996" i="14"/>
  <c r="AC1453" i="14"/>
  <c r="AB1453" i="14"/>
  <c r="AI1453" i="14"/>
  <c r="AI3838" i="14"/>
  <c r="AB3838" i="14"/>
  <c r="AC3838" i="14"/>
  <c r="AD3680" i="14"/>
  <c r="AB3680" i="14"/>
  <c r="AC3680" i="14"/>
  <c r="AG3680" i="14"/>
  <c r="AC4992" i="14"/>
  <c r="AB4992" i="14"/>
  <c r="AI4992" i="14"/>
  <c r="AC1676" i="14"/>
  <c r="AB1676" i="14"/>
  <c r="AI1676" i="14"/>
  <c r="AD5517" i="14"/>
  <c r="AB5517" i="14"/>
  <c r="AC5517" i="14"/>
  <c r="AG5517" i="14"/>
  <c r="AC4149" i="14"/>
  <c r="AB4149" i="14"/>
  <c r="AI4149" i="14"/>
  <c r="AG5711" i="14"/>
  <c r="AB5711" i="14"/>
  <c r="AC5711" i="14"/>
  <c r="AD5711" i="14"/>
  <c r="AD5114" i="14"/>
  <c r="AG5114" i="14"/>
  <c r="AI3455" i="14"/>
  <c r="AB3455" i="14"/>
  <c r="AC3455" i="14"/>
  <c r="AD4297" i="14"/>
  <c r="AG4297" i="14"/>
  <c r="AI4477" i="14"/>
  <c r="AB4477" i="14"/>
  <c r="AC4477" i="14"/>
  <c r="AI1941" i="14"/>
  <c r="AB1941" i="14"/>
  <c r="AC1941" i="14"/>
  <c r="AI5336" i="14"/>
  <c r="AB5336" i="14"/>
  <c r="AC5336" i="14"/>
  <c r="AI1157" i="14"/>
  <c r="AC5729" i="14"/>
  <c r="AB5729" i="14"/>
  <c r="AI5729" i="14"/>
  <c r="AI2668" i="14"/>
  <c r="AB2668" i="14"/>
  <c r="AC2668" i="14"/>
  <c r="AG2674" i="14"/>
  <c r="AB2674" i="14"/>
  <c r="AC2674" i="14"/>
  <c r="AD2674" i="14"/>
  <c r="AD5001" i="14"/>
  <c r="AG5001" i="14"/>
  <c r="AI3013" i="14"/>
  <c r="AB3013" i="14"/>
  <c r="AC3013" i="14"/>
  <c r="AI2688" i="14"/>
  <c r="AB2688" i="14"/>
  <c r="AC2688" i="14"/>
  <c r="AC4051" i="14"/>
  <c r="AB4051" i="14"/>
  <c r="AI4051" i="14"/>
  <c r="AC4472" i="14"/>
  <c r="AB4472" i="14"/>
  <c r="AI4472" i="14"/>
  <c r="AI4191" i="14"/>
  <c r="AB4191" i="14"/>
  <c r="AC4191" i="14"/>
  <c r="AI1660" i="14"/>
  <c r="AC372" i="14"/>
  <c r="AB372" i="14"/>
  <c r="AI372" i="14"/>
  <c r="AC481" i="14"/>
  <c r="AB481" i="14"/>
  <c r="AI481" i="14"/>
  <c r="AI3184" i="14"/>
  <c r="AB3184" i="14"/>
  <c r="AC3184" i="14"/>
  <c r="AI4630" i="14"/>
  <c r="AB4630" i="14"/>
  <c r="AC4630" i="14"/>
  <c r="AD1242" i="14"/>
  <c r="AB1242" i="14"/>
  <c r="AC1242" i="14"/>
  <c r="AG1242" i="14"/>
  <c r="AI4662" i="14"/>
  <c r="AB4662" i="14"/>
  <c r="AC4662" i="14"/>
  <c r="AC4984" i="14"/>
  <c r="AB4984" i="14"/>
  <c r="AI4984" i="14"/>
  <c r="AI1923" i="14"/>
  <c r="AB1923" i="14"/>
  <c r="AC1923" i="14"/>
  <c r="AI5661" i="14"/>
  <c r="AC5265" i="14"/>
  <c r="AB5265" i="14"/>
  <c r="AI5265" i="14"/>
  <c r="AC5418" i="14"/>
  <c r="AB5418" i="14"/>
  <c r="AI5418" i="14"/>
  <c r="AI5206" i="14"/>
  <c r="AB5206" i="14"/>
  <c r="AC5206" i="14"/>
  <c r="AD1305" i="14"/>
  <c r="AG1305" i="14"/>
  <c r="AD5190" i="14"/>
  <c r="AB5190" i="14"/>
  <c r="AC5190" i="14"/>
  <c r="AG5190" i="14"/>
  <c r="AD2170" i="14"/>
  <c r="AG2170" i="14"/>
  <c r="AC1934" i="14"/>
  <c r="AB1934" i="14"/>
  <c r="AI1934" i="14"/>
  <c r="AG1123" i="14"/>
  <c r="AB1123" i="14"/>
  <c r="AC1123" i="14"/>
  <c r="AD1123" i="14"/>
  <c r="AD999" i="14"/>
  <c r="AG999" i="14"/>
  <c r="AC1815" i="14"/>
  <c r="AB1815" i="14"/>
  <c r="AI1815" i="14"/>
  <c r="AI778" i="14"/>
  <c r="AB778" i="14"/>
  <c r="AC778" i="14"/>
  <c r="AC4448" i="14"/>
  <c r="AB4448" i="14"/>
  <c r="AI4448" i="14"/>
  <c r="AI4326" i="14"/>
  <c r="AB4326" i="14"/>
  <c r="AC4326" i="14"/>
  <c r="AC1627" i="14"/>
  <c r="AB1627" i="14"/>
  <c r="AI1627" i="14"/>
  <c r="AG5115" i="14"/>
  <c r="AB5115" i="14"/>
  <c r="AC5115" i="14"/>
  <c r="AD5115" i="14"/>
  <c r="AI3226" i="14"/>
  <c r="AB3226" i="14"/>
  <c r="AC3226" i="14"/>
  <c r="AC5542" i="14"/>
  <c r="AB5542" i="14"/>
  <c r="AI5542" i="14"/>
  <c r="AC2856" i="14"/>
  <c r="AB2856" i="14"/>
  <c r="AI2856" i="14"/>
  <c r="AC3560" i="14"/>
  <c r="AB3560" i="14"/>
  <c r="AI3560" i="14"/>
  <c r="AC3470" i="14"/>
  <c r="AB3470" i="14"/>
  <c r="AI3470" i="14"/>
  <c r="AC1975" i="14"/>
  <c r="AB1975" i="14"/>
  <c r="AI1975" i="14"/>
  <c r="AC2417" i="14"/>
  <c r="AB2417" i="14"/>
  <c r="AI2417" i="14"/>
  <c r="AI3209" i="14"/>
  <c r="AB3209" i="14"/>
  <c r="AC3209" i="14"/>
  <c r="AC5762" i="14"/>
  <c r="AB5762" i="14"/>
  <c r="AI5762" i="14"/>
  <c r="AI3784" i="14"/>
  <c r="AB3784" i="14"/>
  <c r="AC3784" i="14"/>
  <c r="AI2658" i="14"/>
  <c r="AB2658" i="14"/>
  <c r="AC2658" i="14"/>
  <c r="AI1024" i="14"/>
  <c r="AB1024" i="14"/>
  <c r="AC1024" i="14"/>
  <c r="AI850" i="14"/>
  <c r="AB850" i="14"/>
  <c r="AC850" i="14"/>
  <c r="AC2151" i="14"/>
  <c r="AB2151" i="14"/>
  <c r="AI2151" i="14"/>
  <c r="AI5133" i="14"/>
  <c r="AB5133" i="14"/>
  <c r="AC5133" i="14"/>
  <c r="AI1960" i="14"/>
  <c r="AB1960" i="14"/>
  <c r="AC1960" i="14"/>
  <c r="AC787" i="14"/>
  <c r="AB787" i="14"/>
  <c r="AI787" i="14"/>
  <c r="AC752" i="14"/>
  <c r="AB752" i="14"/>
  <c r="AI752" i="14"/>
  <c r="AD434" i="14"/>
  <c r="AB434" i="14"/>
  <c r="AC434" i="14"/>
  <c r="AG434" i="14"/>
  <c r="AI2457" i="14"/>
  <c r="AG970" i="14"/>
  <c r="AB970" i="14"/>
  <c r="AC970" i="14"/>
  <c r="AD970" i="14"/>
  <c r="AI765" i="14"/>
  <c r="AB765" i="14"/>
  <c r="AC765" i="14"/>
  <c r="AC715" i="14"/>
  <c r="AB715" i="14"/>
  <c r="AI715" i="14"/>
  <c r="AC1046" i="14"/>
  <c r="AB1046" i="14"/>
  <c r="AI1046" i="14"/>
  <c r="AI3045" i="14"/>
  <c r="AB3045" i="14"/>
  <c r="AC3045" i="14"/>
  <c r="AI463" i="14"/>
  <c r="AB463" i="14"/>
  <c r="AC463" i="14"/>
  <c r="AG3301" i="14"/>
  <c r="AD3301" i="14"/>
  <c r="AI1445" i="14"/>
  <c r="AB1445" i="14"/>
  <c r="AC1445" i="14"/>
  <c r="AD4387" i="14"/>
  <c r="AG4387" i="14"/>
  <c r="AD226" i="14"/>
  <c r="AG226" i="14"/>
  <c r="AI5437" i="14"/>
  <c r="AD2097" i="14"/>
  <c r="AB2097" i="14"/>
  <c r="AC2097" i="14"/>
  <c r="AG2097" i="14"/>
  <c r="AI5053" i="14"/>
  <c r="AB5053" i="14"/>
  <c r="AC5053" i="14"/>
  <c r="AI5358" i="14"/>
  <c r="AB5358" i="14"/>
  <c r="AC5358" i="14"/>
  <c r="AC2885" i="14"/>
  <c r="AB2885" i="14"/>
  <c r="AI2885" i="14"/>
  <c r="AC5164" i="14"/>
  <c r="AB5164" i="14"/>
  <c r="AI5164" i="14"/>
  <c r="AI4245" i="14"/>
  <c r="AB4245" i="14"/>
  <c r="AC4245" i="14"/>
  <c r="AC4068" i="14"/>
  <c r="AB4068" i="14"/>
  <c r="AI4068" i="14"/>
  <c r="AI4459" i="14"/>
  <c r="AB4459" i="14"/>
  <c r="AC4459" i="14"/>
  <c r="AG320" i="14"/>
  <c r="AD320" i="14"/>
  <c r="AC4644" i="14"/>
  <c r="AB4644" i="14"/>
  <c r="AI4644" i="14"/>
  <c r="AC4087" i="14"/>
  <c r="AB4087" i="14"/>
  <c r="AI4087" i="14"/>
  <c r="AC979" i="14"/>
  <c r="AB979" i="14"/>
  <c r="AI979" i="14"/>
  <c r="AI2999" i="14"/>
  <c r="AI2300" i="14"/>
  <c r="AC1219" i="14"/>
  <c r="AB1219" i="14"/>
  <c r="AI1219" i="14"/>
  <c r="AI1462" i="14"/>
  <c r="AB1462" i="14"/>
  <c r="AC1462" i="14"/>
  <c r="AC5556" i="14"/>
  <c r="AB5556" i="14"/>
  <c r="AI5556" i="14"/>
  <c r="AC3388" i="14"/>
  <c r="AB3388" i="14"/>
  <c r="AI3388" i="14"/>
  <c r="AG4585" i="14"/>
  <c r="AD4585" i="14"/>
  <c r="AI3124" i="14"/>
  <c r="AC4341" i="14"/>
  <c r="AB4341" i="14"/>
  <c r="AI4341" i="14"/>
  <c r="AC1951" i="14"/>
  <c r="AB1951" i="14"/>
  <c r="AI1951" i="14"/>
  <c r="AI3119" i="14"/>
  <c r="AB3119" i="14"/>
  <c r="AC3119" i="14"/>
  <c r="AC1148" i="14"/>
  <c r="AB1148" i="14"/>
  <c r="AI1148" i="14"/>
  <c r="AC3311" i="14"/>
  <c r="AB3311" i="14"/>
  <c r="AI3311" i="14"/>
  <c r="AC4906" i="14"/>
  <c r="AB4906" i="14"/>
  <c r="AI4906" i="14"/>
  <c r="AI1243" i="14"/>
  <c r="AB1243" i="14"/>
  <c r="AC1243" i="14"/>
  <c r="AC722" i="14"/>
  <c r="AB722" i="14"/>
  <c r="AI722" i="14"/>
  <c r="AC4551" i="14"/>
  <c r="AB4551" i="14"/>
  <c r="AI4551" i="14"/>
  <c r="AD2024" i="14"/>
  <c r="AB2024" i="14"/>
  <c r="AC2024" i="14"/>
  <c r="AG2024" i="14"/>
  <c r="AC61" i="14"/>
  <c r="AG3698" i="14"/>
  <c r="AB3698" i="14"/>
  <c r="AC3698" i="14"/>
  <c r="AD3698" i="14"/>
  <c r="AG339" i="14"/>
  <c r="AD339" i="14"/>
  <c r="AG641" i="14"/>
  <c r="AB641" i="14"/>
  <c r="AC641" i="14"/>
  <c r="AD641" i="14"/>
  <c r="AI2786" i="14"/>
  <c r="AD3741" i="14"/>
  <c r="AG3741" i="14"/>
  <c r="AG5134" i="14"/>
  <c r="AB5134" i="14"/>
  <c r="AC5134" i="14"/>
  <c r="AD5134" i="14"/>
  <c r="AG4023" i="14"/>
  <c r="AD4023" i="14"/>
  <c r="AG3223" i="14"/>
  <c r="AD3223" i="14"/>
  <c r="AC1610" i="14"/>
  <c r="AB1610" i="14"/>
  <c r="AI1610" i="14"/>
  <c r="AI1795" i="14"/>
  <c r="AB1795" i="14"/>
  <c r="AC1795" i="14"/>
  <c r="AI1894" i="14"/>
  <c r="AB1894" i="14"/>
  <c r="AC1894" i="14"/>
  <c r="AI4085" i="14"/>
  <c r="AI1813" i="14"/>
  <c r="AB1813" i="14"/>
  <c r="AC1813" i="14"/>
  <c r="AI3860" i="14"/>
  <c r="AB3860" i="14"/>
  <c r="AC3860" i="14"/>
  <c r="AD5627" i="14"/>
  <c r="AB5627" i="14"/>
  <c r="AC5627" i="14"/>
  <c r="AG5627" i="14"/>
  <c r="AD1033" i="14"/>
  <c r="AB1033" i="14"/>
  <c r="AC1033" i="14"/>
  <c r="AG1033" i="14"/>
  <c r="AC4585" i="14"/>
  <c r="AB4585" i="14"/>
  <c r="AI4585" i="14"/>
  <c r="AC1461" i="14"/>
  <c r="AB1461" i="14"/>
  <c r="AI1461" i="14"/>
  <c r="AC3008" i="14"/>
  <c r="AB3008" i="14"/>
  <c r="AI3008" i="14"/>
  <c r="AD1316" i="14"/>
  <c r="AB1316" i="14"/>
  <c r="AC1316" i="14"/>
  <c r="AG1316" i="14"/>
  <c r="AC1613" i="14"/>
  <c r="AB1613" i="14"/>
  <c r="AI1613" i="14"/>
  <c r="AC5741" i="14"/>
  <c r="AB5741" i="14"/>
  <c r="AI5741" i="14"/>
  <c r="AI3940" i="14"/>
  <c r="AC5639" i="14"/>
  <c r="AB5639" i="14"/>
  <c r="AI5639" i="14"/>
  <c r="AC2566" i="14"/>
  <c r="AB2566" i="14"/>
  <c r="AI2566" i="14"/>
  <c r="AI2056" i="14"/>
  <c r="AB2056" i="14"/>
  <c r="AC2056" i="14"/>
  <c r="AI2178" i="14"/>
  <c r="AB2178" i="14"/>
  <c r="AC2178" i="14"/>
  <c r="AC5748" i="14"/>
  <c r="AB5748" i="14"/>
  <c r="AI5748" i="14"/>
  <c r="AI4353" i="14"/>
  <c r="AB4353" i="14"/>
  <c r="AC4353" i="14"/>
  <c r="AG4049" i="14"/>
  <c r="AB4049" i="14"/>
  <c r="AC4049" i="14"/>
  <c r="AD4049" i="14"/>
  <c r="AG4684" i="14"/>
  <c r="AB4684" i="14"/>
  <c r="AC4684" i="14"/>
  <c r="AD4684" i="14"/>
  <c r="AG762" i="14"/>
  <c r="AB762" i="14"/>
  <c r="AC762" i="14"/>
  <c r="AD762" i="14"/>
  <c r="AG432" i="14"/>
  <c r="AD432" i="14"/>
  <c r="AI3166" i="14"/>
  <c r="AB3166" i="14"/>
  <c r="AC3166" i="14"/>
  <c r="AC4484" i="14"/>
  <c r="AB4484" i="14"/>
  <c r="AI4484" i="14"/>
  <c r="AI2128" i="14"/>
  <c r="AB2128" i="14"/>
  <c r="AC2128" i="14"/>
  <c r="AI2911" i="14"/>
  <c r="AB2911" i="14"/>
  <c r="AC2911" i="14"/>
  <c r="AC1026" i="14"/>
  <c r="AB1026" i="14"/>
  <c r="AI1026" i="14"/>
  <c r="AI3517" i="14"/>
  <c r="AB3517" i="14"/>
  <c r="AC3517" i="14"/>
  <c r="AC857" i="14"/>
  <c r="AB857" i="14"/>
  <c r="AI857" i="14"/>
  <c r="AC3863" i="14"/>
  <c r="AB3863" i="14"/>
  <c r="AI3863" i="14"/>
  <c r="AC5217" i="14"/>
  <c r="AB5217" i="14"/>
  <c r="AI5217" i="14"/>
  <c r="AC3727" i="14"/>
  <c r="AB3727" i="14"/>
  <c r="AI3727" i="14"/>
  <c r="AI972" i="14"/>
  <c r="AB972" i="14"/>
  <c r="AC972" i="14"/>
  <c r="AI3041" i="14"/>
  <c r="AB3041" i="14"/>
  <c r="AC3041" i="14"/>
  <c r="AI2204" i="14"/>
  <c r="AB2204" i="14"/>
  <c r="AC2204" i="14"/>
  <c r="AI969" i="14"/>
  <c r="AB969" i="14"/>
  <c r="AC969" i="14"/>
  <c r="AC4802" i="14"/>
  <c r="AB4802" i="14"/>
  <c r="AI4802" i="14"/>
  <c r="AI3699" i="14"/>
  <c r="AB3699" i="14"/>
  <c r="AC3699" i="14"/>
  <c r="AI2585" i="14"/>
  <c r="AB2585" i="14"/>
  <c r="AC2585" i="14"/>
  <c r="AI1972" i="14"/>
  <c r="AI1974" i="14"/>
  <c r="AB1974" i="14"/>
  <c r="AC1974" i="14"/>
  <c r="AG4334" i="14"/>
  <c r="AD4334" i="14"/>
  <c r="AD4548" i="14"/>
  <c r="AB4548" i="14"/>
  <c r="AC4548" i="14"/>
  <c r="AG4548" i="14"/>
  <c r="AD5618" i="14"/>
  <c r="AB5618" i="14"/>
  <c r="AC5618" i="14"/>
  <c r="AG5618" i="14"/>
  <c r="AG1767" i="14"/>
  <c r="AB1767" i="14"/>
  <c r="AC1767" i="14"/>
  <c r="AD1767" i="14"/>
  <c r="AG4760" i="14"/>
  <c r="AD4760" i="14"/>
  <c r="AI3624" i="14"/>
  <c r="AB3624" i="14"/>
  <c r="AC3624" i="14"/>
  <c r="AI4927" i="14"/>
  <c r="AB4927" i="14"/>
  <c r="AC4927" i="14"/>
  <c r="AI1022" i="14"/>
  <c r="AB1022" i="14"/>
  <c r="AC1022" i="14"/>
  <c r="AI4473" i="14"/>
  <c r="AI490" i="14"/>
  <c r="AB490" i="14"/>
  <c r="AC490" i="14"/>
  <c r="AI494" i="14"/>
  <c r="AB494" i="14"/>
  <c r="AC494" i="14"/>
  <c r="AI5188" i="14"/>
  <c r="AB5188" i="14"/>
  <c r="AC5188" i="14"/>
  <c r="AC4718" i="14"/>
  <c r="AB4718" i="14"/>
  <c r="AI4718" i="14"/>
  <c r="AC819" i="14"/>
  <c r="AB819" i="14"/>
  <c r="AI819" i="14"/>
  <c r="AC454" i="14"/>
  <c r="AB454" i="14"/>
  <c r="AI454" i="14"/>
  <c r="AI3749" i="14"/>
  <c r="AB3749" i="14"/>
  <c r="AC3749" i="14"/>
  <c r="AC4150" i="14"/>
  <c r="AB4150" i="14"/>
  <c r="AI4150" i="14"/>
  <c r="AI2670" i="14"/>
  <c r="AB2670" i="14"/>
  <c r="AC2670" i="14"/>
  <c r="AG866" i="14"/>
  <c r="AB866" i="14"/>
  <c r="AC866" i="14"/>
  <c r="AD866" i="14"/>
  <c r="AC4078" i="14"/>
  <c r="AB4078" i="14"/>
  <c r="AI4078" i="14"/>
  <c r="AC5097" i="14"/>
  <c r="AB5097" i="14"/>
  <c r="AI5097" i="14"/>
  <c r="AI5297" i="14"/>
  <c r="AB5297" i="14"/>
  <c r="AC5297" i="14"/>
  <c r="AC1721" i="14"/>
  <c r="AB1721" i="14"/>
  <c r="AI1721" i="14"/>
  <c r="AC2339" i="14"/>
  <c r="AB2339" i="14"/>
  <c r="AI2339" i="14"/>
  <c r="AI5412" i="14"/>
  <c r="AB5412" i="14"/>
  <c r="AC5412" i="14"/>
  <c r="AI5114" i="14"/>
  <c r="AB5114" i="14"/>
  <c r="AC5114" i="14"/>
  <c r="AI3967" i="14"/>
  <c r="AB3967" i="14"/>
  <c r="AC3967" i="14"/>
  <c r="AC5024" i="14"/>
  <c r="AB5024" i="14"/>
  <c r="AI5024" i="14"/>
  <c r="AI3738" i="14"/>
  <c r="AB3738" i="14"/>
  <c r="AC3738" i="14"/>
  <c r="AC2527" i="14"/>
  <c r="AB2527" i="14"/>
  <c r="AI2527" i="14"/>
  <c r="AI3988" i="14"/>
  <c r="AB3988" i="14"/>
  <c r="AC3988" i="14"/>
  <c r="AI1946" i="14"/>
  <c r="AB1946" i="14"/>
  <c r="AC1946" i="14"/>
  <c r="AI4952" i="14"/>
  <c r="AB4952" i="14"/>
  <c r="AC4952" i="14"/>
  <c r="AI3574" i="14"/>
  <c r="AB3574" i="14"/>
  <c r="AC3574" i="14"/>
  <c r="AI5073" i="14"/>
  <c r="AB5073" i="14"/>
  <c r="AC5073" i="14"/>
  <c r="AC2495" i="14"/>
  <c r="AB2495" i="14"/>
  <c r="AI2495" i="14"/>
  <c r="AI3777" i="14"/>
  <c r="AB3777" i="14"/>
  <c r="AC3777" i="14"/>
  <c r="AC1155" i="14"/>
  <c r="AB1155" i="14"/>
  <c r="AI1155" i="14"/>
  <c r="AI5201" i="14"/>
  <c r="AC5347" i="14"/>
  <c r="AB5347" i="14"/>
  <c r="AI5347" i="14"/>
  <c r="AC580" i="14"/>
  <c r="AB580" i="14"/>
  <c r="AI580" i="14"/>
  <c r="AC1250" i="14"/>
  <c r="AB1250" i="14"/>
  <c r="AI1250" i="14"/>
  <c r="AD3672" i="14"/>
  <c r="AG3672" i="14"/>
  <c r="AI1852" i="14"/>
  <c r="AI1432" i="14"/>
  <c r="AC2912" i="14"/>
  <c r="AB2912" i="14"/>
  <c r="AI2912" i="14"/>
  <c r="AI3989" i="14"/>
  <c r="AB3989" i="14"/>
  <c r="AC3989" i="14"/>
  <c r="AI648" i="14"/>
  <c r="AB648" i="14"/>
  <c r="AC648" i="14"/>
  <c r="AC3252" i="14"/>
  <c r="AB3252" i="14"/>
  <c r="AI3252" i="14"/>
  <c r="AG3310" i="14"/>
  <c r="AB3310" i="14"/>
  <c r="AC3310" i="14"/>
  <c r="AD3310" i="14"/>
  <c r="AD83" i="14"/>
  <c r="AG83" i="14"/>
  <c r="AI3487" i="14"/>
  <c r="AB3487" i="14"/>
  <c r="AC3487" i="14"/>
  <c r="AD4348" i="14"/>
  <c r="AG4348" i="14"/>
  <c r="AD682" i="14"/>
  <c r="AG682" i="14"/>
  <c r="AD744" i="14"/>
  <c r="AB744" i="14"/>
  <c r="AC744" i="14"/>
  <c r="AG744" i="14"/>
  <c r="AG3767" i="14"/>
  <c r="AB3767" i="14"/>
  <c r="AC3767" i="14"/>
  <c r="AD3767" i="14"/>
  <c r="AI963" i="14"/>
  <c r="AI2268" i="14"/>
  <c r="AB2268" i="14"/>
  <c r="AC2268" i="14"/>
  <c r="AC1798" i="14"/>
  <c r="AB1798" i="14"/>
  <c r="AI1798" i="14"/>
  <c r="AI2646" i="14"/>
  <c r="AB2646" i="14"/>
  <c r="AC2646" i="14"/>
  <c r="AC2076" i="14"/>
  <c r="AB2076" i="14"/>
  <c r="AI2076" i="14"/>
  <c r="AC5288" i="14"/>
  <c r="AB5288" i="14"/>
  <c r="AI5288" i="14"/>
  <c r="AI1595" i="14"/>
  <c r="AC2240" i="14"/>
  <c r="AB2240" i="14"/>
  <c r="AI2240" i="14"/>
  <c r="AI4923" i="14"/>
  <c r="AB4923" i="14"/>
  <c r="AC4923" i="14"/>
  <c r="AC1844" i="14"/>
  <c r="AB1844" i="14"/>
  <c r="AI1844" i="14"/>
  <c r="AI5489" i="14"/>
  <c r="AB5489" i="14"/>
  <c r="AC5489" i="14"/>
  <c r="AC588" i="14"/>
  <c r="AB588" i="14"/>
  <c r="AI588" i="14"/>
  <c r="AC3362" i="14"/>
  <c r="AB3362" i="14"/>
  <c r="AI3362" i="14"/>
  <c r="AI521" i="14"/>
  <c r="AB521" i="14"/>
  <c r="AC521" i="14"/>
  <c r="AC5020" i="14"/>
  <c r="AB5020" i="14"/>
  <c r="AI5020" i="14"/>
  <c r="AI2884" i="14"/>
  <c r="AB2884" i="14"/>
  <c r="AC2884" i="14"/>
  <c r="AI4304" i="14"/>
  <c r="AB4304" i="14"/>
  <c r="AC4304" i="14"/>
  <c r="AI5117" i="14"/>
  <c r="AB5117" i="14"/>
  <c r="AC5117" i="14"/>
  <c r="AC3218" i="14"/>
  <c r="AB3218" i="14"/>
  <c r="AI3218" i="14"/>
  <c r="AC4700" i="14"/>
  <c r="AB4700" i="14"/>
  <c r="AI4700" i="14"/>
  <c r="AC5625" i="14"/>
  <c r="AB5625" i="14"/>
  <c r="AI5625" i="14"/>
  <c r="AI3748" i="14"/>
  <c r="AB3748" i="14"/>
  <c r="AC3748" i="14"/>
  <c r="AC3" i="14"/>
  <c r="AI4506" i="14"/>
  <c r="AB4506" i="14"/>
  <c r="AC4506" i="14"/>
  <c r="AC3701" i="14"/>
  <c r="AB3701" i="14"/>
  <c r="AI3701" i="14"/>
  <c r="AI1740" i="14"/>
  <c r="AB1740" i="14"/>
  <c r="AC1740" i="14"/>
  <c r="AC4347" i="14"/>
  <c r="AB4347" i="14"/>
  <c r="AI4347" i="14"/>
  <c r="AI1826" i="14"/>
  <c r="AI4067" i="14"/>
  <c r="AI5436" i="14"/>
  <c r="AB5436" i="14"/>
  <c r="AC5436" i="14"/>
  <c r="AD4852" i="14"/>
  <c r="AG4852" i="14"/>
  <c r="AI3193" i="14"/>
  <c r="AC5566" i="14"/>
  <c r="AB5566" i="14"/>
  <c r="AI5566" i="14"/>
  <c r="AI3575" i="14"/>
  <c r="AI3274" i="14"/>
  <c r="AB3274" i="14"/>
  <c r="AC3274" i="14"/>
  <c r="AI5180" i="14"/>
  <c r="AB5180" i="14"/>
  <c r="AC5180" i="14"/>
  <c r="AI5372" i="14"/>
  <c r="AB5372" i="14"/>
  <c r="AC5372" i="14"/>
  <c r="AD651" i="14"/>
  <c r="AG651" i="14"/>
  <c r="AD3768" i="14"/>
  <c r="AG3768" i="14"/>
  <c r="AD3279" i="14"/>
  <c r="AG3279" i="14"/>
  <c r="AD599" i="14"/>
  <c r="AB599" i="14"/>
  <c r="AC599" i="14"/>
  <c r="AG599" i="14"/>
  <c r="AI1091" i="14"/>
  <c r="AD3087" i="14"/>
  <c r="AB3087" i="14"/>
  <c r="AC3087" i="14"/>
  <c r="AG3087" i="14"/>
  <c r="AI1652" i="14"/>
  <c r="AB1652" i="14"/>
  <c r="AC1652" i="14"/>
  <c r="AG3059" i="14"/>
  <c r="AB3059" i="14"/>
  <c r="AC3059" i="14"/>
  <c r="AD3059" i="14"/>
  <c r="AD3548" i="14"/>
  <c r="AB3548" i="14"/>
  <c r="AC3548" i="14"/>
  <c r="AG3548" i="14"/>
  <c r="AG5705" i="14"/>
  <c r="AB5705" i="14"/>
  <c r="AC5705" i="14"/>
  <c r="AD5705" i="14"/>
  <c r="AD5468" i="14"/>
  <c r="AB5468" i="14"/>
  <c r="AC5468" i="14"/>
  <c r="AG5468" i="14"/>
  <c r="AD2446" i="14"/>
  <c r="AB2446" i="14"/>
  <c r="AC2446" i="14"/>
  <c r="AG2446" i="14"/>
  <c r="AG3253" i="14"/>
  <c r="AD3253" i="14"/>
  <c r="AG4402" i="14"/>
  <c r="AB4402" i="14"/>
  <c r="AC4402" i="14"/>
  <c r="AD4402" i="14"/>
  <c r="AG3610" i="14"/>
  <c r="AD3610" i="14"/>
  <c r="AD4869" i="14"/>
  <c r="AG4869" i="14"/>
  <c r="AG298" i="14"/>
  <c r="AD298" i="14"/>
  <c r="AG4449" i="14"/>
  <c r="AD4449" i="14"/>
  <c r="AG3657" i="14"/>
  <c r="AB3657" i="14"/>
  <c r="AC3657" i="14"/>
  <c r="AD3657" i="14"/>
  <c r="AI410" i="14"/>
  <c r="AB410" i="14"/>
  <c r="AC410" i="14"/>
  <c r="AG544" i="14"/>
  <c r="AB544" i="14"/>
  <c r="AC544" i="14"/>
  <c r="AD544" i="14"/>
  <c r="AG2813" i="14"/>
  <c r="AB2813" i="14"/>
  <c r="AC2813" i="14"/>
  <c r="AD2813" i="14"/>
  <c r="AG5636" i="14"/>
  <c r="AD5636" i="14"/>
  <c r="AD1637" i="14"/>
  <c r="AG1637" i="14"/>
  <c r="AD2839" i="14"/>
  <c r="AB2839" i="14"/>
  <c r="AC2839" i="14"/>
  <c r="AG2839" i="14"/>
  <c r="AD5108" i="14"/>
  <c r="AB5108" i="14"/>
  <c r="AC5108" i="14"/>
  <c r="AG5108" i="14"/>
  <c r="AD1809" i="14"/>
  <c r="AG1809" i="14"/>
  <c r="AC2667" i="14"/>
  <c r="AB2667" i="14"/>
  <c r="AI2667" i="14"/>
  <c r="AG108" i="14"/>
  <c r="AD108" i="14"/>
  <c r="AD1506" i="14"/>
  <c r="AG1506" i="14"/>
  <c r="AI5375" i="14"/>
  <c r="AD4354" i="14"/>
  <c r="AB4354" i="14"/>
  <c r="AC4354" i="14"/>
  <c r="AG4354" i="14"/>
  <c r="AG3772" i="14"/>
  <c r="AD3772" i="14"/>
  <c r="AG1629" i="14"/>
  <c r="AD1629" i="14"/>
  <c r="AG4754" i="14"/>
  <c r="AB4754" i="14"/>
  <c r="AC4754" i="14"/>
  <c r="AD4754" i="14"/>
  <c r="AG3429" i="14"/>
  <c r="AB3429" i="14"/>
  <c r="AC3429" i="14"/>
  <c r="AD3429" i="14"/>
  <c r="AD1618" i="14"/>
  <c r="AG1618" i="14"/>
  <c r="AI2956" i="14"/>
  <c r="AD5096" i="14"/>
  <c r="AB5096" i="14"/>
  <c r="AC5096" i="14"/>
  <c r="AG5096" i="14"/>
  <c r="AI5390" i="14"/>
  <c r="AD2988" i="14"/>
  <c r="AG2988" i="14"/>
  <c r="AG941" i="14"/>
  <c r="AB941" i="14"/>
  <c r="AC941" i="14"/>
  <c r="AD941" i="14"/>
  <c r="AD5531" i="14"/>
  <c r="AB5531" i="14"/>
  <c r="AC5531" i="14"/>
  <c r="AG5531" i="14"/>
  <c r="AD256" i="14"/>
  <c r="AG256" i="14"/>
  <c r="AG2833" i="14"/>
  <c r="AD2833" i="14"/>
  <c r="AG4634" i="14"/>
  <c r="AB4634" i="14"/>
  <c r="AC4634" i="14"/>
  <c r="AD4634" i="14"/>
  <c r="AG4412" i="14"/>
  <c r="AB4412" i="14"/>
  <c r="AC4412" i="14"/>
  <c r="AD4412" i="14"/>
  <c r="AG4314" i="14"/>
  <c r="AD4314" i="14"/>
  <c r="AG5320" i="14"/>
  <c r="AB5320" i="14"/>
  <c r="AC5320" i="14"/>
  <c r="AD5320" i="14"/>
  <c r="AG2629" i="14"/>
  <c r="AB2629" i="14"/>
  <c r="AC2629" i="14"/>
  <c r="AD2629" i="14"/>
  <c r="AG5583" i="14"/>
  <c r="AB5583" i="14"/>
  <c r="AC5583" i="14"/>
  <c r="AD5583" i="14"/>
  <c r="AI5707" i="14"/>
  <c r="AG4896" i="14"/>
  <c r="AB4896" i="14"/>
  <c r="AC4896" i="14"/>
  <c r="AD4896" i="14"/>
  <c r="AD1476" i="14"/>
  <c r="AB1476" i="14"/>
  <c r="AC1476" i="14"/>
  <c r="AG1476" i="14"/>
  <c r="AG5579" i="14"/>
  <c r="AB5579" i="14"/>
  <c r="AC5579" i="14"/>
  <c r="AD5579" i="14"/>
  <c r="AD885" i="14"/>
  <c r="AB885" i="14"/>
  <c r="AC885" i="14"/>
  <c r="AG885" i="14"/>
  <c r="AC1066" i="14"/>
  <c r="AB1066" i="14"/>
  <c r="AI1066" i="14"/>
  <c r="AG1216" i="14"/>
  <c r="AB1216" i="14"/>
  <c r="AC1216" i="14"/>
  <c r="AD1216" i="14"/>
  <c r="AC4714" i="14"/>
  <c r="AB4714" i="14"/>
  <c r="AI4714" i="14"/>
  <c r="AI5364" i="14"/>
  <c r="AI1779" i="14"/>
  <c r="AI1390" i="14"/>
  <c r="AI2098" i="14"/>
  <c r="AB2098" i="14"/>
  <c r="AC2098" i="14"/>
  <c r="AI5366" i="14"/>
  <c r="AI5187" i="14"/>
  <c r="AG4050" i="14"/>
  <c r="AD4050" i="14"/>
  <c r="AG203" i="14"/>
  <c r="AD203" i="14"/>
  <c r="AG4886" i="14"/>
  <c r="AB4886" i="14"/>
  <c r="AC4886" i="14"/>
  <c r="AD4886" i="14"/>
  <c r="AG4911" i="14"/>
  <c r="AD4911" i="14"/>
  <c r="AD1366" i="14"/>
  <c r="AB1366" i="14"/>
  <c r="AC1366" i="14"/>
  <c r="AG1366" i="14"/>
  <c r="AG445" i="14"/>
  <c r="AB445" i="14"/>
  <c r="AC445" i="14"/>
  <c r="AD445" i="14"/>
  <c r="AD3943" i="14"/>
  <c r="AG3943" i="14"/>
  <c r="AC50" i="14"/>
  <c r="AD3370" i="14"/>
  <c r="AB3370" i="14"/>
  <c r="AC3370" i="14"/>
  <c r="AG3370" i="14"/>
  <c r="AG5506" i="14"/>
  <c r="AD5506" i="14"/>
  <c r="AG5277" i="14"/>
  <c r="AB5277" i="14"/>
  <c r="AC5277" i="14"/>
  <c r="AD5277" i="14"/>
  <c r="AG5363" i="14"/>
  <c r="AD5363" i="14"/>
  <c r="AD963" i="14"/>
  <c r="AB963" i="14"/>
  <c r="AC963" i="14"/>
  <c r="AG963" i="14"/>
  <c r="AG2590" i="14"/>
  <c r="AD2590" i="14"/>
  <c r="AI2970" i="14"/>
  <c r="AD261" i="14"/>
  <c r="AG261" i="14"/>
  <c r="AI5626" i="14"/>
  <c r="AC298" i="14"/>
  <c r="AG2526" i="14"/>
  <c r="AD2526" i="14"/>
  <c r="AD2899" i="14"/>
  <c r="AB2899" i="14"/>
  <c r="AC2899" i="14"/>
  <c r="AG2899" i="14"/>
  <c r="AG5610" i="14"/>
  <c r="AB5610" i="14"/>
  <c r="AC5610" i="14"/>
  <c r="AD5610" i="14"/>
  <c r="AI4571" i="14"/>
  <c r="AI996" i="14"/>
  <c r="AD4153" i="14"/>
  <c r="AG4153" i="14"/>
  <c r="AG3262" i="14"/>
  <c r="AB3262" i="14"/>
  <c r="AC3262" i="14"/>
  <c r="AD3262" i="14"/>
  <c r="AD4133" i="14"/>
  <c r="AB4133" i="14"/>
  <c r="AC4133" i="14"/>
  <c r="AG4133" i="14"/>
  <c r="AG714" i="14"/>
  <c r="AD714" i="14"/>
  <c r="AI4753" i="14"/>
  <c r="AG4596" i="14"/>
  <c r="AD4596" i="14"/>
  <c r="AG5083" i="14"/>
  <c r="AB5083" i="14"/>
  <c r="AC5083" i="14"/>
  <c r="AD5083" i="14"/>
  <c r="AD3665" i="14"/>
  <c r="AG3665" i="14"/>
  <c r="AI2224" i="14"/>
  <c r="AI2219" i="14"/>
  <c r="AI4597" i="14"/>
  <c r="B180" i="14"/>
  <c r="AI5228" i="14"/>
  <c r="AB5228" i="14"/>
  <c r="AC5228" i="14"/>
  <c r="AI4858" i="14"/>
  <c r="AB4858" i="14"/>
  <c r="AC4858" i="14"/>
  <c r="AC5001" i="14"/>
  <c r="AB5001" i="14"/>
  <c r="AI5001" i="14"/>
  <c r="AI2410" i="14"/>
  <c r="AB2410" i="14"/>
  <c r="AC2410" i="14"/>
  <c r="AI2426" i="14"/>
  <c r="AG3868" i="14"/>
  <c r="AD3868" i="14"/>
  <c r="AD3675" i="14"/>
  <c r="AB3675" i="14"/>
  <c r="AC3675" i="14"/>
  <c r="AG3675" i="14"/>
  <c r="AG1387" i="14"/>
  <c r="AB1387" i="14"/>
  <c r="AC1387" i="14"/>
  <c r="AD1387" i="14"/>
  <c r="AG615" i="14"/>
  <c r="AD615" i="14"/>
  <c r="AG1596" i="14"/>
  <c r="AB1596" i="14"/>
  <c r="AC1596" i="14"/>
  <c r="AD1596" i="14"/>
  <c r="AD3349" i="14"/>
  <c r="AB3349" i="14"/>
  <c r="AC3349" i="14"/>
  <c r="AG3349" i="14"/>
  <c r="AG539" i="14"/>
  <c r="AD539" i="14"/>
  <c r="AG3071" i="14"/>
  <c r="AD3071" i="14"/>
  <c r="AD628" i="14"/>
  <c r="AG628" i="14"/>
  <c r="AI2383" i="14"/>
  <c r="AD2274" i="14"/>
  <c r="AB2274" i="14"/>
  <c r="AC2274" i="14"/>
  <c r="AG2274" i="14"/>
  <c r="AG1356" i="14"/>
  <c r="AD1356" i="14"/>
  <c r="AI1038" i="14"/>
  <c r="AD3213" i="14"/>
  <c r="AG3213" i="14"/>
  <c r="AG3437" i="14"/>
  <c r="AB3437" i="14"/>
  <c r="AC3437" i="14"/>
  <c r="AD3437" i="14"/>
  <c r="AD1419" i="14"/>
  <c r="AB1419" i="14"/>
  <c r="AC1419" i="14"/>
  <c r="AG1419" i="14"/>
  <c r="AG128" i="14"/>
  <c r="AD128" i="14"/>
  <c r="AD794" i="14"/>
  <c r="AG794" i="14"/>
  <c r="AD2909" i="14"/>
  <c r="AG2909" i="14"/>
  <c r="AI3221" i="14"/>
  <c r="AI5768" i="14"/>
  <c r="AI3301" i="14"/>
  <c r="AB3301" i="14"/>
  <c r="AC3301" i="14"/>
  <c r="AG3897" i="14"/>
  <c r="AB3897" i="14"/>
  <c r="AC3897" i="14"/>
  <c r="AD3897" i="14"/>
  <c r="AG3007" i="14"/>
  <c r="AB3007" i="14"/>
  <c r="AC3007" i="14"/>
  <c r="AD3007" i="14"/>
  <c r="AD2948" i="14"/>
  <c r="AB2948" i="14"/>
  <c r="AC2948" i="14"/>
  <c r="AG2948" i="14"/>
  <c r="AI2805" i="14"/>
  <c r="AG3685" i="14"/>
  <c r="AD3685" i="14"/>
  <c r="AD3345" i="14"/>
  <c r="AG3345" i="14"/>
  <c r="AG1568" i="14"/>
  <c r="AB1568" i="14"/>
  <c r="AC1568" i="14"/>
  <c r="AD1568" i="14"/>
  <c r="AG1483" i="14"/>
  <c r="AB1483" i="14"/>
  <c r="AC1483" i="14"/>
  <c r="AD1483" i="14"/>
  <c r="AD5568" i="14"/>
  <c r="AB5568" i="14"/>
  <c r="AC5568" i="14"/>
  <c r="AG5568" i="14"/>
  <c r="AG2235" i="14"/>
  <c r="AB2235" i="14"/>
  <c r="AC2235" i="14"/>
  <c r="AD2235" i="14"/>
  <c r="AD607" i="14"/>
  <c r="AB607" i="14"/>
  <c r="AC607" i="14"/>
  <c r="AG607" i="14"/>
  <c r="AI2833" i="14"/>
  <c r="AB2833" i="14"/>
  <c r="AC2833" i="14"/>
  <c r="AI1840" i="14"/>
  <c r="AC236" i="14"/>
  <c r="AI932" i="14"/>
  <c r="AI1075" i="14"/>
  <c r="AG1041" i="14"/>
  <c r="AB1041" i="14"/>
  <c r="AC1041" i="14"/>
  <c r="AD1041" i="14"/>
  <c r="AG649" i="14"/>
  <c r="AB649" i="14"/>
  <c r="AC649" i="14"/>
  <c r="AD649" i="14"/>
  <c r="AC4921" i="14"/>
  <c r="AB4921" i="14"/>
  <c r="AI4921" i="14"/>
  <c r="AI1859" i="14"/>
  <c r="AI4596" i="14"/>
  <c r="AB4596" i="14"/>
  <c r="AC4596" i="14"/>
  <c r="AG1261" i="14"/>
  <c r="AB1261" i="14"/>
  <c r="AC1261" i="14"/>
  <c r="AD1261" i="14"/>
  <c r="AD4216" i="14"/>
  <c r="AG4216" i="14"/>
  <c r="AG4280" i="14"/>
  <c r="AB4280" i="14"/>
  <c r="AC4280" i="14"/>
  <c r="AD4280" i="14"/>
  <c r="AG2745" i="14"/>
  <c r="AD2745" i="14"/>
  <c r="AG4640" i="14"/>
  <c r="AB4640" i="14"/>
  <c r="AC4640" i="14"/>
  <c r="AD4640" i="14"/>
  <c r="AI1220" i="14"/>
  <c r="AG5368" i="14"/>
  <c r="AD5368" i="14"/>
  <c r="AI5512" i="14"/>
  <c r="AB5512" i="14"/>
  <c r="AC5512" i="14"/>
  <c r="AG4721" i="14"/>
  <c r="AB4721" i="14"/>
  <c r="AC4721" i="14"/>
  <c r="AD4721" i="14"/>
  <c r="AG2612" i="14"/>
  <c r="AD2612" i="14"/>
  <c r="AI2908" i="14"/>
  <c r="AB2908" i="14"/>
  <c r="AC2908" i="14"/>
  <c r="AG280" i="14"/>
  <c r="AD280" i="14"/>
  <c r="AG2110" i="14"/>
  <c r="AD2110" i="14"/>
  <c r="AI1395" i="14"/>
  <c r="AG1838" i="14"/>
  <c r="AD1838" i="14"/>
  <c r="AG2942" i="14"/>
  <c r="AD2942" i="14"/>
  <c r="AD479" i="14"/>
  <c r="AG479" i="14"/>
  <c r="AI4653" i="14"/>
  <c r="AB4653" i="14"/>
  <c r="AC4653" i="14"/>
  <c r="AG4866" i="14"/>
  <c r="AD4866" i="14"/>
  <c r="AI5410" i="14"/>
  <c r="AG5589" i="14"/>
  <c r="AB5589" i="14"/>
  <c r="AC5589" i="14"/>
  <c r="AD5589" i="14"/>
  <c r="AD4832" i="14"/>
  <c r="AB4832" i="14"/>
  <c r="AC4832" i="14"/>
  <c r="AG4832" i="14"/>
  <c r="AG4973" i="14"/>
  <c r="AB4973" i="14"/>
  <c r="AC4973" i="14"/>
  <c r="AD4973" i="14"/>
  <c r="AG5614" i="14"/>
  <c r="AD5614" i="14"/>
  <c r="AD233" i="14"/>
  <c r="AG233" i="14"/>
  <c r="AD840" i="14"/>
  <c r="AG840" i="14"/>
  <c r="AD2582" i="14"/>
  <c r="AB2582" i="14"/>
  <c r="AC2582" i="14"/>
  <c r="AG2582" i="14"/>
  <c r="AC68" i="14"/>
  <c r="AG4237" i="14"/>
  <c r="AB4237" i="14"/>
  <c r="AC4237" i="14"/>
  <c r="AD4237" i="14"/>
  <c r="AG2501" i="14"/>
  <c r="AD2501" i="14"/>
  <c r="AI4153" i="14"/>
  <c r="AB4153" i="14"/>
  <c r="AC4153" i="14"/>
  <c r="AI1253" i="14"/>
  <c r="AB1253" i="14"/>
  <c r="AC1253" i="14"/>
  <c r="AD5776" i="14"/>
  <c r="AG5776" i="14"/>
  <c r="AG4423" i="14"/>
  <c r="AD4423" i="14"/>
  <c r="AG5236" i="14"/>
  <c r="AB5236" i="14"/>
  <c r="AC5236" i="14"/>
  <c r="AD5236" i="14"/>
  <c r="AG4184" i="14"/>
  <c r="AB4184" i="14"/>
  <c r="AC4184" i="14"/>
  <c r="AD4184" i="14"/>
  <c r="AI1685" i="14"/>
  <c r="AG528" i="14"/>
  <c r="AD528" i="14"/>
  <c r="AC4782" i="14"/>
  <c r="AB4782" i="14"/>
  <c r="AI4782" i="14"/>
  <c r="AD2671" i="14"/>
  <c r="AG2671" i="14"/>
  <c r="AD3538" i="14"/>
  <c r="AG3538" i="14"/>
  <c r="AG263" i="14"/>
  <c r="AD263" i="14"/>
  <c r="AI3042" i="14"/>
  <c r="AI3723" i="14"/>
  <c r="AB3723" i="14"/>
  <c r="AC3723" i="14"/>
  <c r="AI4094" i="14"/>
  <c r="AB4094" i="14"/>
  <c r="AC4094" i="14"/>
  <c r="AC205" i="14"/>
  <c r="AD844" i="14"/>
  <c r="AG844" i="14"/>
  <c r="AC1309" i="14"/>
  <c r="AB1309" i="14"/>
  <c r="AI1309" i="14"/>
  <c r="AG3625" i="14"/>
  <c r="AD3625" i="14"/>
  <c r="AI4119" i="14"/>
  <c r="AB4119" i="14"/>
  <c r="AC4119" i="14"/>
  <c r="AI1295" i="14"/>
  <c r="AC2525" i="14"/>
  <c r="AB2525" i="14"/>
  <c r="AI2525" i="14"/>
  <c r="AD2838" i="14"/>
  <c r="AG2838" i="14"/>
  <c r="AG802" i="14"/>
  <c r="AD802" i="14"/>
  <c r="AC321" i="14"/>
  <c r="AG1716" i="14"/>
  <c r="AB1716" i="14"/>
  <c r="AC1716" i="14"/>
  <c r="AD1716" i="14"/>
  <c r="AG319" i="14"/>
  <c r="AD319" i="14"/>
  <c r="AI3741" i="14"/>
  <c r="AB3741" i="14"/>
  <c r="AC3741" i="14"/>
  <c r="AD4993" i="14"/>
  <c r="AG4993" i="14"/>
  <c r="AI4712" i="14"/>
  <c r="AI2907" i="14"/>
  <c r="AD5448" i="14"/>
  <c r="AB5448" i="14"/>
  <c r="AC5448" i="14"/>
  <c r="AG5448" i="14"/>
  <c r="AC344" i="14"/>
  <c r="AG5371" i="14"/>
  <c r="AD5371" i="14"/>
  <c r="AD5154" i="14"/>
  <c r="AB5154" i="14"/>
  <c r="AC5154" i="14"/>
  <c r="AG5154" i="14"/>
  <c r="AG1035" i="14"/>
  <c r="AD1035" i="14"/>
  <c r="AD4316" i="14"/>
  <c r="AG4316" i="14"/>
  <c r="AG2913" i="14"/>
  <c r="AD2913" i="14"/>
  <c r="AD2439" i="14"/>
  <c r="AB2439" i="14"/>
  <c r="AC2439" i="14"/>
  <c r="AG2439" i="14"/>
  <c r="AD4525" i="14"/>
  <c r="AB4525" i="14"/>
  <c r="AC4525" i="14"/>
  <c r="AG4525" i="14"/>
  <c r="AG1940" i="14"/>
  <c r="AD1940" i="14"/>
  <c r="AG2224" i="14"/>
  <c r="AB2224" i="14"/>
  <c r="AC2224" i="14"/>
  <c r="AD2224" i="14"/>
  <c r="AG3268" i="14"/>
  <c r="AD3268" i="14"/>
  <c r="AI3552" i="14"/>
  <c r="AC271" i="14"/>
  <c r="AD839" i="14"/>
  <c r="AG839" i="14"/>
  <c r="AD4152" i="14"/>
  <c r="AB4152" i="14"/>
  <c r="AC4152" i="14"/>
  <c r="AG4152" i="14"/>
  <c r="AI2481" i="14"/>
  <c r="AD4569" i="14"/>
  <c r="AB4569" i="14"/>
  <c r="AC4569" i="14"/>
  <c r="AG4569" i="14"/>
  <c r="AD4147" i="14"/>
  <c r="AG4147" i="14"/>
  <c r="AG1603" i="14"/>
  <c r="AB1603" i="14"/>
  <c r="AC1603" i="14"/>
  <c r="AD1603" i="14"/>
  <c r="AI4425" i="14"/>
  <c r="AB4425" i="14"/>
  <c r="AC4425" i="14"/>
  <c r="AI5077" i="14"/>
  <c r="AG4096" i="14"/>
  <c r="AD4096" i="14"/>
  <c r="AC309" i="14"/>
  <c r="AC1023" i="14"/>
  <c r="AB1023" i="14"/>
  <c r="AI1023" i="14"/>
  <c r="AC1838" i="14"/>
  <c r="AB1838" i="14"/>
  <c r="AI1838" i="14"/>
  <c r="AD94" i="14"/>
  <c r="AG94" i="14"/>
  <c r="AC2996" i="14"/>
  <c r="AB2996" i="14"/>
  <c r="AI2996" i="14"/>
  <c r="AC5560" i="14"/>
  <c r="AB5560" i="14"/>
  <c r="AI5560" i="14"/>
  <c r="AI2493" i="14"/>
  <c r="AI3130" i="14"/>
  <c r="AB3130" i="14"/>
  <c r="AC3130" i="14"/>
  <c r="AG437" i="14"/>
  <c r="AD437" i="14"/>
  <c r="AD4932" i="14"/>
  <c r="AG4932" i="14"/>
  <c r="AC1218" i="14"/>
  <c r="AB1218" i="14"/>
  <c r="AI1218" i="14"/>
  <c r="AI828" i="14"/>
  <c r="AG385" i="14"/>
  <c r="AB385" i="14"/>
  <c r="AC385" i="14"/>
  <c r="AD385" i="14"/>
  <c r="AG2471" i="14"/>
  <c r="AB2471" i="14"/>
  <c r="AC2471" i="14"/>
  <c r="AD2471" i="14"/>
  <c r="AD109" i="14"/>
  <c r="AG109" i="14"/>
  <c r="AG2335" i="14"/>
  <c r="AD2335" i="14"/>
  <c r="AC1573" i="14"/>
  <c r="AB1573" i="14"/>
  <c r="AI1573" i="14"/>
  <c r="AD688" i="14"/>
  <c r="AG688" i="14"/>
  <c r="AI5400" i="14"/>
  <c r="AG1887" i="14"/>
  <c r="AB1887" i="14"/>
  <c r="AC1887" i="14"/>
  <c r="AD1887" i="14"/>
  <c r="AD553" i="14"/>
  <c r="AB553" i="14"/>
  <c r="AC553" i="14"/>
  <c r="AG553" i="14"/>
  <c r="AD5657" i="14"/>
  <c r="AB5657" i="14"/>
  <c r="AC5657" i="14"/>
  <c r="AG5657" i="14"/>
  <c r="AC2960" i="14"/>
  <c r="AB2960" i="14"/>
  <c r="AI2960" i="14"/>
  <c r="AD197" i="14"/>
  <c r="AG197" i="14"/>
  <c r="AC3048" i="14"/>
  <c r="AB3048" i="14"/>
  <c r="AI3048" i="14"/>
  <c r="AG4435" i="14"/>
  <c r="AB4435" i="14"/>
  <c r="AC4435" i="14"/>
  <c r="AD4435" i="14"/>
  <c r="AG4424" i="14"/>
  <c r="AB4424" i="14"/>
  <c r="AC4424" i="14"/>
  <c r="AD4424" i="14"/>
  <c r="AG2985" i="14"/>
  <c r="AB2985" i="14"/>
  <c r="AC2985" i="14"/>
  <c r="AD2985" i="14"/>
  <c r="AG457" i="14"/>
  <c r="AB457" i="14"/>
  <c r="AC457" i="14"/>
  <c r="AD457" i="14"/>
  <c r="AG5728" i="14"/>
  <c r="AD5728" i="14"/>
  <c r="AG5771" i="14"/>
  <c r="AD5771" i="14"/>
  <c r="AC2942" i="14"/>
  <c r="AB2942" i="14"/>
  <c r="AI2942" i="14"/>
  <c r="AI498" i="14"/>
  <c r="AB498" i="14"/>
  <c r="AC498" i="14"/>
  <c r="AD2971" i="14"/>
  <c r="AG2971" i="14"/>
  <c r="AC3877" i="14"/>
  <c r="AB3877" i="14"/>
  <c r="AI3877" i="14"/>
  <c r="AD3920" i="14"/>
  <c r="AB3920" i="14"/>
  <c r="AC3920" i="14"/>
  <c r="AG3920" i="14"/>
  <c r="AI3523" i="14"/>
  <c r="AI5752" i="14"/>
  <c r="AB5752" i="14"/>
  <c r="AC5752" i="14"/>
  <c r="AD3431" i="14"/>
  <c r="AG3431" i="14"/>
  <c r="AG1781" i="14"/>
  <c r="AD1781" i="14"/>
  <c r="AG5385" i="14"/>
  <c r="AD5385" i="14"/>
  <c r="AI1413" i="14"/>
  <c r="AB1413" i="14"/>
  <c r="AC1413" i="14"/>
  <c r="AC3268" i="14"/>
  <c r="AB3268" i="14"/>
  <c r="AI3268" i="14"/>
  <c r="AI4490" i="14"/>
  <c r="AD5390" i="14"/>
  <c r="AB5390" i="14"/>
  <c r="AC5390" i="14"/>
  <c r="AG5390" i="14"/>
  <c r="AG3136" i="14"/>
  <c r="AD3136" i="14"/>
  <c r="AG824" i="14"/>
  <c r="AD824" i="14"/>
  <c r="AG2713" i="14"/>
  <c r="AB2713" i="14"/>
  <c r="AC2713" i="14"/>
  <c r="AD2713" i="14"/>
  <c r="AI5473" i="14"/>
  <c r="AB5473" i="14"/>
  <c r="AC5473" i="14"/>
  <c r="AD2956" i="14"/>
  <c r="AB2956" i="14"/>
  <c r="AC2956" i="14"/>
  <c r="AG2956" i="14"/>
  <c r="AI5630" i="14"/>
  <c r="AG3789" i="14"/>
  <c r="AD3789" i="14"/>
  <c r="AG5362" i="14"/>
  <c r="AB5362" i="14"/>
  <c r="AC5362" i="14"/>
  <c r="AD5362" i="14"/>
  <c r="AG5544" i="14"/>
  <c r="AB5544" i="14"/>
  <c r="AC5544" i="14"/>
  <c r="AD5544" i="14"/>
  <c r="AG409" i="14"/>
  <c r="AD409" i="14"/>
  <c r="AI5487" i="14"/>
  <c r="AI2478" i="14"/>
  <c r="AD5185" i="14"/>
  <c r="AG5185" i="14"/>
  <c r="AD4997" i="14"/>
  <c r="AG4997" i="14"/>
  <c r="AG1927" i="14"/>
  <c r="AB1927" i="14"/>
  <c r="AC1927" i="14"/>
  <c r="AD1927" i="14"/>
  <c r="AG3306" i="14"/>
  <c r="AD3306" i="14"/>
  <c r="AI5257" i="14"/>
  <c r="AC95" i="14"/>
  <c r="AI1206" i="14"/>
  <c r="AB1206" i="14"/>
  <c r="AC1206" i="14"/>
  <c r="AG2137" i="14"/>
  <c r="AD2137" i="14"/>
  <c r="AD1572" i="14"/>
  <c r="AG1572" i="14"/>
  <c r="AD3027" i="14"/>
  <c r="AG3027" i="14"/>
  <c r="AG882" i="14"/>
  <c r="AB882" i="14"/>
  <c r="AC882" i="14"/>
  <c r="AD882" i="14"/>
  <c r="AD4025" i="14"/>
  <c r="AB4025" i="14"/>
  <c r="AC4025" i="14"/>
  <c r="AG4025" i="14"/>
  <c r="AG686" i="14"/>
  <c r="AD686" i="14"/>
  <c r="AG1699" i="14"/>
  <c r="AD1699" i="14"/>
  <c r="AD2070" i="14"/>
  <c r="AG2070" i="14"/>
  <c r="AD1772" i="14"/>
  <c r="AG1772" i="14"/>
  <c r="AD5147" i="14"/>
  <c r="AG5147" i="14"/>
  <c r="AD2455" i="14"/>
  <c r="AG2455" i="14"/>
  <c r="AI423" i="14"/>
  <c r="AI4850" i="14"/>
  <c r="AB4850" i="14"/>
  <c r="AC4850" i="14"/>
  <c r="AC4173" i="14"/>
  <c r="AB4173" i="14"/>
  <c r="AI4173" i="14"/>
  <c r="AI1345" i="14"/>
  <c r="AB1345" i="14"/>
  <c r="AC1345" i="14"/>
  <c r="AI2501" i="14"/>
  <c r="AB2501" i="14"/>
  <c r="AC2501" i="14"/>
  <c r="AC35" i="14"/>
  <c r="AC4090" i="14"/>
  <c r="AB4090" i="14"/>
  <c r="AI4090" i="14"/>
  <c r="AI2889" i="14"/>
  <c r="AI2767" i="14"/>
  <c r="AB2767" i="14"/>
  <c r="AC2767" i="14"/>
  <c r="AI3885" i="14"/>
  <c r="AI4919" i="14"/>
  <c r="AI4243" i="14"/>
  <c r="AB4243" i="14"/>
  <c r="AC4243" i="14"/>
  <c r="AI2175" i="14"/>
  <c r="AI1259" i="14"/>
  <c r="AI376" i="14"/>
  <c r="AB376" i="14"/>
  <c r="AC376" i="14"/>
  <c r="AI4371" i="14"/>
  <c r="AG4598" i="14"/>
  <c r="AB4598" i="14"/>
  <c r="AC4598" i="14"/>
  <c r="AD4598" i="14"/>
  <c r="AD1830" i="14"/>
  <c r="AB1830" i="14"/>
  <c r="AC1830" i="14"/>
  <c r="AG1830" i="14"/>
  <c r="AI2705" i="14"/>
  <c r="AI950" i="14"/>
  <c r="AI4218" i="14"/>
  <c r="AI1998" i="14"/>
  <c r="AC2107" i="14"/>
  <c r="AB2107" i="14"/>
  <c r="AI2107" i="14"/>
  <c r="AG1848" i="14"/>
  <c r="AD1848" i="14"/>
  <c r="AI5216" i="14"/>
  <c r="AC1178" i="14"/>
  <c r="AB1178" i="14"/>
  <c r="AI1178" i="14"/>
  <c r="AG1942" i="14"/>
  <c r="AD1942" i="14"/>
  <c r="AD3608" i="14"/>
  <c r="AB3608" i="14"/>
  <c r="AC3608" i="14"/>
  <c r="AG3608" i="14"/>
  <c r="AG5437" i="14"/>
  <c r="AB5437" i="14"/>
  <c r="AC5437" i="14"/>
  <c r="AD5437" i="14"/>
  <c r="AI2103" i="14"/>
  <c r="AC4086" i="14"/>
  <c r="AB4086" i="14"/>
  <c r="AI4086" i="14"/>
  <c r="AG3567" i="14"/>
  <c r="AB3567" i="14"/>
  <c r="AC3567" i="14"/>
  <c r="AD3567" i="14"/>
  <c r="AD5210" i="14"/>
  <c r="AG5210" i="14"/>
  <c r="AD4774" i="14"/>
  <c r="AG4774" i="14"/>
  <c r="AG2146" i="14"/>
  <c r="AB2146" i="14"/>
  <c r="AC2146" i="14"/>
  <c r="AD2146" i="14"/>
  <c r="AD5153" i="14"/>
  <c r="AB5153" i="14"/>
  <c r="AC5153" i="14"/>
  <c r="AG5153" i="14"/>
  <c r="AI2851" i="14"/>
  <c r="AB2851" i="14"/>
  <c r="AC2851" i="14"/>
  <c r="AC3235" i="14"/>
  <c r="AB3235" i="14"/>
  <c r="AI3235" i="14"/>
  <c r="AD2787" i="14"/>
  <c r="AG2787" i="14"/>
  <c r="AI4351" i="14"/>
  <c r="AB4351" i="14"/>
  <c r="AC4351" i="14"/>
  <c r="AD3320" i="14"/>
  <c r="AG3320" i="14"/>
  <c r="AG2506" i="14"/>
  <c r="AB2506" i="14"/>
  <c r="AC2506" i="14"/>
  <c r="AD2506" i="14"/>
  <c r="AI999" i="14"/>
  <c r="AB999" i="14"/>
  <c r="AC999" i="14"/>
  <c r="AC1012" i="14"/>
  <c r="AB1012" i="14"/>
  <c r="AI1012" i="14"/>
  <c r="AD3056" i="14"/>
  <c r="AG3056" i="14"/>
  <c r="AG2514" i="14"/>
  <c r="AB2514" i="14"/>
  <c r="AC2514" i="14"/>
  <c r="AD2514" i="14"/>
  <c r="AG5400" i="14"/>
  <c r="AB5400" i="14"/>
  <c r="AC5400" i="14"/>
  <c r="AD5400" i="14"/>
  <c r="AI5195" i="14"/>
  <c r="AB5195" i="14"/>
  <c r="AC5195" i="14"/>
  <c r="AC3538" i="14"/>
  <c r="AB3538" i="14"/>
  <c r="AI3538" i="14"/>
  <c r="AC2987" i="14"/>
  <c r="AB2987" i="14"/>
  <c r="AI2987" i="14"/>
  <c r="AI4760" i="14"/>
  <c r="AB4760" i="14"/>
  <c r="AC4760" i="14"/>
  <c r="AI2396" i="14"/>
  <c r="AB2396" i="14"/>
  <c r="AC2396" i="14"/>
  <c r="AC318" i="14"/>
  <c r="AI3046" i="14"/>
  <c r="AI682" i="14"/>
  <c r="AB682" i="14"/>
  <c r="AC682" i="14"/>
  <c r="AI4334" i="14"/>
  <c r="AB4334" i="14"/>
  <c r="AC4334" i="14"/>
  <c r="AI1686" i="14"/>
  <c r="AB1686" i="14"/>
  <c r="AC1686" i="14"/>
  <c r="AC152" i="14"/>
  <c r="AI1063" i="14"/>
  <c r="AI4871" i="14"/>
  <c r="AB4871" i="14"/>
  <c r="AC4871" i="14"/>
  <c r="AI1637" i="14"/>
  <c r="AB1637" i="14"/>
  <c r="AC1637" i="14"/>
  <c r="AI5314" i="14"/>
  <c r="AB5314" i="14"/>
  <c r="AC5314" i="14"/>
  <c r="AI4776" i="14"/>
  <c r="AI3279" i="14"/>
  <c r="AB3279" i="14"/>
  <c r="AC3279" i="14"/>
  <c r="AC186" i="14"/>
  <c r="AC1932" i="14"/>
  <c r="AB1932" i="14"/>
  <c r="AI1932" i="14"/>
  <c r="AC2497" i="14"/>
  <c r="AB2497" i="14"/>
  <c r="AI2497" i="14"/>
  <c r="AI5254" i="14"/>
  <c r="AB5254" i="14"/>
  <c r="AC5254" i="14"/>
  <c r="AI4971" i="14"/>
  <c r="AB4971" i="14"/>
  <c r="AC4971" i="14"/>
  <c r="AC3368" i="14"/>
  <c r="AB3368" i="14"/>
  <c r="AI3368" i="14"/>
  <c r="AI5553" i="14"/>
  <c r="AB5553" i="14"/>
  <c r="AC5553" i="14"/>
  <c r="AI4348" i="14"/>
  <c r="AB4348" i="14"/>
  <c r="AC4348" i="14"/>
  <c r="AI2615" i="14"/>
  <c r="AB2615" i="14"/>
  <c r="AC2615" i="14"/>
  <c r="AG2934" i="14"/>
  <c r="AB2934" i="14"/>
  <c r="AC2934" i="14"/>
  <c r="AD2934" i="14"/>
  <c r="AC1902" i="14"/>
  <c r="AB1902" i="14"/>
  <c r="AI1902" i="14"/>
  <c r="AD899" i="14"/>
  <c r="AB899" i="14"/>
  <c r="AC899" i="14"/>
  <c r="AG899" i="14"/>
  <c r="AI4626" i="14"/>
  <c r="AB4626" i="14"/>
  <c r="AC4626" i="14"/>
  <c r="AI5168" i="14"/>
  <c r="AI416" i="14"/>
  <c r="AB416" i="14"/>
  <c r="AC416" i="14"/>
  <c r="AI2870" i="14"/>
  <c r="AB2870" i="14"/>
  <c r="AC2870" i="14"/>
  <c r="AC4106" i="14"/>
  <c r="AB4106" i="14"/>
  <c r="AI4106" i="14"/>
  <c r="AI1575" i="14"/>
  <c r="AB1575" i="14"/>
  <c r="AC1575" i="14"/>
  <c r="AD4571" i="14"/>
  <c r="AB4571" i="14"/>
  <c r="AC4571" i="14"/>
  <c r="AG4571" i="14"/>
  <c r="AD996" i="14"/>
  <c r="AB996" i="14"/>
  <c r="AC996" i="14"/>
  <c r="AG996" i="14"/>
  <c r="AC4052" i="14"/>
  <c r="AB4052" i="14"/>
  <c r="AI4052" i="14"/>
  <c r="AC1228" i="14"/>
  <c r="AB1228" i="14"/>
  <c r="AI1228" i="14"/>
  <c r="AG1779" i="14"/>
  <c r="AB1779" i="14"/>
  <c r="AC1779" i="14"/>
  <c r="AD1779" i="14"/>
  <c r="AC5638" i="14"/>
  <c r="AB5638" i="14"/>
  <c r="AI5638" i="14"/>
  <c r="AI1290" i="14"/>
  <c r="AB1290" i="14"/>
  <c r="AC1290" i="14"/>
  <c r="AC24" i="14"/>
  <c r="AI3308" i="14"/>
  <c r="AB3308" i="14"/>
  <c r="AC3308" i="14"/>
  <c r="AC4253" i="14"/>
  <c r="AB4253" i="14"/>
  <c r="AI4253" i="14"/>
  <c r="AI2266" i="14"/>
  <c r="AB2266" i="14"/>
  <c r="AC2266" i="14"/>
  <c r="AI4856" i="14"/>
  <c r="AI569" i="14"/>
  <c r="AB569" i="14"/>
  <c r="AC569" i="14"/>
  <c r="AI1120" i="14"/>
  <c r="AB1120" i="14"/>
  <c r="AC1120" i="14"/>
  <c r="AD2845" i="14"/>
  <c r="AB2845" i="14"/>
  <c r="AC2845" i="14"/>
  <c r="AG2845" i="14"/>
  <c r="AG2000" i="14"/>
  <c r="AD2000" i="14"/>
  <c r="AC720" i="14"/>
  <c r="AB720" i="14"/>
  <c r="AI720" i="14"/>
  <c r="AI1264" i="14"/>
  <c r="AB1264" i="14"/>
  <c r="AC1264" i="14"/>
  <c r="AC4186" i="14"/>
  <c r="AB4186" i="14"/>
  <c r="AI4186" i="14"/>
  <c r="AI4671" i="14"/>
  <c r="AB4671" i="14"/>
  <c r="AC4671" i="14"/>
  <c r="AI4399" i="14"/>
  <c r="AB4399" i="14"/>
  <c r="AC4399" i="14"/>
  <c r="AI5256" i="14"/>
  <c r="AB5256" i="14"/>
  <c r="AC5256" i="14"/>
  <c r="AI4807" i="14"/>
  <c r="AB4807" i="14"/>
  <c r="AC4807" i="14"/>
  <c r="AG1954" i="14"/>
  <c r="AB1954" i="14"/>
  <c r="AC1954" i="14"/>
  <c r="AD1954" i="14"/>
  <c r="AC3871" i="14"/>
  <c r="AB3871" i="14"/>
  <c r="AI3871" i="14"/>
  <c r="AC450" i="14"/>
  <c r="AB450" i="14"/>
  <c r="AI450" i="14"/>
  <c r="AD2957" i="14"/>
  <c r="AB2957" i="14"/>
  <c r="AC2957" i="14"/>
  <c r="AG2957" i="14"/>
  <c r="AI4711" i="14"/>
  <c r="AB4711" i="14"/>
  <c r="AC4711" i="14"/>
  <c r="AG3946" i="14"/>
  <c r="AB3946" i="14"/>
  <c r="AC3946" i="14"/>
  <c r="AD3946" i="14"/>
  <c r="AI1267" i="14"/>
  <c r="AB1267" i="14"/>
  <c r="AC1267" i="14"/>
  <c r="AG3063" i="14"/>
  <c r="AB3063" i="14"/>
  <c r="AC3063" i="14"/>
  <c r="AD3063" i="14"/>
  <c r="AC4954" i="14"/>
  <c r="AB4954" i="14"/>
  <c r="AI4954" i="14"/>
  <c r="AI5761" i="14"/>
  <c r="AB5761" i="14"/>
  <c r="AC5761" i="14"/>
  <c r="AI3545" i="14"/>
  <c r="AB3545" i="14"/>
  <c r="AC3545" i="14"/>
  <c r="AC742" i="14"/>
  <c r="AB742" i="14"/>
  <c r="AI742" i="14"/>
  <c r="AI4376" i="14"/>
  <c r="AB4376" i="14"/>
  <c r="AC4376" i="14"/>
  <c r="AC5503" i="14"/>
  <c r="AB5503" i="14"/>
  <c r="AI5503" i="14"/>
  <c r="AC1246" i="14"/>
  <c r="AB1246" i="14"/>
  <c r="AI1246" i="14"/>
  <c r="AC905" i="14"/>
  <c r="AB905" i="14"/>
  <c r="AI905" i="14"/>
  <c r="AC746" i="14"/>
  <c r="AB746" i="14"/>
  <c r="AI746" i="14"/>
  <c r="AI956" i="14"/>
  <c r="AB956" i="14"/>
  <c r="AC956" i="14"/>
  <c r="AI5028" i="14"/>
  <c r="AB5028" i="14"/>
  <c r="AC5028" i="14"/>
  <c r="AC798" i="14"/>
  <c r="AB798" i="14"/>
  <c r="AI798" i="14"/>
  <c r="AC2091" i="14"/>
  <c r="AB2091" i="14"/>
  <c r="AI2091" i="14"/>
  <c r="AI4908" i="14"/>
  <c r="AB4908" i="14"/>
  <c r="AC4908" i="14"/>
  <c r="AC5777" i="14"/>
  <c r="AB5777" i="14"/>
  <c r="AI5777" i="14"/>
  <c r="AI5025" i="14"/>
  <c r="AB5025" i="14"/>
  <c r="AC5025" i="14"/>
  <c r="AG2157" i="14"/>
  <c r="AD2157" i="14"/>
  <c r="AI1616" i="14"/>
  <c r="AB1616" i="14"/>
  <c r="AC1616" i="14"/>
  <c r="AI4398" i="14"/>
  <c r="AB4398" i="14"/>
  <c r="AC4398" i="14"/>
  <c r="AI3357" i="14"/>
  <c r="AB3357" i="14"/>
  <c r="AC3357" i="14"/>
  <c r="AI5124" i="14"/>
  <c r="AB5124" i="14"/>
  <c r="AC5124" i="14"/>
  <c r="AC4518" i="14"/>
  <c r="AB4518" i="14"/>
  <c r="AI4518" i="14"/>
  <c r="AI5033" i="14"/>
  <c r="AB5033" i="14"/>
  <c r="AC5033" i="14"/>
  <c r="AD1754" i="14"/>
  <c r="AB1754" i="14"/>
  <c r="AC1754" i="14"/>
  <c r="AG1754" i="14"/>
  <c r="AC3905" i="14"/>
  <c r="AB3905" i="14"/>
  <c r="AI3905" i="14"/>
  <c r="AI4924" i="14"/>
  <c r="AB4924" i="14"/>
  <c r="AC4924" i="14"/>
  <c r="AG3124" i="14"/>
  <c r="AB3124" i="14"/>
  <c r="AC3124" i="14"/>
  <c r="AD3124" i="14"/>
  <c r="AC4013" i="14"/>
  <c r="AB4013" i="14"/>
  <c r="AI4013" i="14"/>
  <c r="AI1701" i="14"/>
  <c r="AI1247" i="14"/>
  <c r="AB1247" i="14"/>
  <c r="AC1247" i="14"/>
  <c r="AD5661" i="14"/>
  <c r="AB5661" i="14"/>
  <c r="AC5661" i="14"/>
  <c r="AG5661" i="14"/>
  <c r="AC707" i="14"/>
  <c r="AB707" i="14"/>
  <c r="AI707" i="14"/>
  <c r="AI4207" i="14"/>
  <c r="AB4207" i="14"/>
  <c r="AC4207" i="14"/>
  <c r="AC1609" i="14"/>
  <c r="AB1609" i="14"/>
  <c r="AI1609" i="14"/>
  <c r="AC702" i="14"/>
  <c r="AB702" i="14"/>
  <c r="AI702" i="14"/>
  <c r="AC5212" i="14"/>
  <c r="AB5212" i="14"/>
  <c r="AI5212" i="14"/>
  <c r="AI1775" i="14"/>
  <c r="AB1775" i="14"/>
  <c r="AC1775" i="14"/>
  <c r="AC3173" i="14"/>
  <c r="AB3173" i="14"/>
  <c r="AI3173" i="14"/>
  <c r="AC565" i="14"/>
  <c r="AB565" i="14"/>
  <c r="AI565" i="14"/>
  <c r="AI1002" i="14"/>
  <c r="AB1002" i="14"/>
  <c r="AC1002" i="14"/>
  <c r="AI5483" i="14"/>
  <c r="AB5483" i="14"/>
  <c r="AC5483" i="14"/>
  <c r="AI1808" i="14"/>
  <c r="AB1808" i="14"/>
  <c r="AC1808" i="14"/>
  <c r="AI4865" i="14"/>
  <c r="AB4865" i="14"/>
  <c r="AC4865" i="14"/>
  <c r="AI1455" i="14"/>
  <c r="AB1455" i="14"/>
  <c r="AC1455" i="14"/>
  <c r="AI3411" i="14"/>
  <c r="AB3411" i="14"/>
  <c r="AC3411" i="14"/>
  <c r="AC2186" i="14"/>
  <c r="AB2186" i="14"/>
  <c r="AI2186" i="14"/>
  <c r="AI1308" i="14"/>
  <c r="AB1308" i="14"/>
  <c r="AC1308" i="14"/>
  <c r="AC721" i="14"/>
  <c r="AB721" i="14"/>
  <c r="AI721" i="14"/>
  <c r="AC5132" i="14"/>
  <c r="AB5132" i="14"/>
  <c r="AI5132" i="14"/>
  <c r="AI4478" i="14"/>
  <c r="AI5234" i="14"/>
  <c r="AB5234" i="14"/>
  <c r="AC5234" i="14"/>
  <c r="AC3681" i="14"/>
  <c r="AB3681" i="14"/>
  <c r="AI3681" i="14"/>
  <c r="AI4619" i="14"/>
  <c r="AB4619" i="14"/>
  <c r="AC4619" i="14"/>
  <c r="AI3258" i="14"/>
  <c r="AB3258" i="14"/>
  <c r="AC3258" i="14"/>
  <c r="AI4558" i="14"/>
  <c r="AB4558" i="14"/>
  <c r="AC4558" i="14"/>
  <c r="AI5079" i="14"/>
  <c r="AB5079" i="14"/>
  <c r="AC5079" i="14"/>
  <c r="AC1060" i="14"/>
  <c r="AB1060" i="14"/>
  <c r="AI1060" i="14"/>
  <c r="AI1968" i="14"/>
  <c r="AB1968" i="14"/>
  <c r="AC1968" i="14"/>
  <c r="AI4268" i="14"/>
  <c r="AB4268" i="14"/>
  <c r="AC4268" i="14"/>
  <c r="AG3523" i="14"/>
  <c r="AB3523" i="14"/>
  <c r="AC3523" i="14"/>
  <c r="AD3523" i="14"/>
  <c r="AD1474" i="14"/>
  <c r="AB1474" i="14"/>
  <c r="AC1474" i="14"/>
  <c r="AG1474" i="14"/>
  <c r="AD695" i="14"/>
  <c r="AB695" i="14"/>
  <c r="AC695" i="14"/>
  <c r="AG695" i="14"/>
  <c r="AD1124" i="14"/>
  <c r="AB1124" i="14"/>
  <c r="AC1124" i="14"/>
  <c r="AG1124" i="14"/>
  <c r="AD5307" i="14"/>
  <c r="AB5307" i="14"/>
  <c r="AC5307" i="14"/>
  <c r="AG5307" i="14"/>
  <c r="AI1629" i="14"/>
  <c r="AB1629" i="14"/>
  <c r="AC1629" i="14"/>
  <c r="AC973" i="14"/>
  <c r="AB973" i="14"/>
  <c r="AI973" i="14"/>
  <c r="AI2537" i="14"/>
  <c r="AB2537" i="14"/>
  <c r="AC2537" i="14"/>
  <c r="AI3248" i="14"/>
  <c r="AB3248" i="14"/>
  <c r="AC3248" i="14"/>
  <c r="AI1182" i="14"/>
  <c r="AB1182" i="14"/>
  <c r="AC1182" i="14"/>
  <c r="AG274" i="14"/>
  <c r="AD274" i="14"/>
  <c r="AI616" i="14"/>
  <c r="AB616" i="14"/>
  <c r="AC616" i="14"/>
  <c r="AC4193" i="14"/>
  <c r="AB4193" i="14"/>
  <c r="AI4193" i="14"/>
  <c r="AI2542" i="14"/>
  <c r="AB2542" i="14"/>
  <c r="AC2542" i="14"/>
  <c r="AI2424" i="14"/>
  <c r="AB2424" i="14"/>
  <c r="AC2424" i="14"/>
  <c r="AI2887" i="14"/>
  <c r="AB2887" i="14"/>
  <c r="AC2887" i="14"/>
  <c r="AC4532" i="14"/>
  <c r="AB4532" i="14"/>
  <c r="AI4532" i="14"/>
  <c r="AC821" i="14"/>
  <c r="AB821" i="14"/>
  <c r="AI821" i="14"/>
  <c r="AI5398" i="14"/>
  <c r="AB5398" i="14"/>
  <c r="AC5398" i="14"/>
  <c r="AC724" i="14"/>
  <c r="AB724" i="14"/>
  <c r="AI724" i="14"/>
  <c r="AI4587" i="14"/>
  <c r="AB4587" i="14"/>
  <c r="AC4587" i="14"/>
  <c r="AC3830" i="14"/>
  <c r="AB3830" i="14"/>
  <c r="AI3830" i="14"/>
  <c r="AI3399" i="14"/>
  <c r="AB3399" i="14"/>
  <c r="AC3399" i="14"/>
  <c r="AC1682" i="14"/>
  <c r="AB1682" i="14"/>
  <c r="AI1682" i="14"/>
  <c r="AC2927" i="14"/>
  <c r="AB2927" i="14"/>
  <c r="AI2927" i="14"/>
  <c r="AI4739" i="14"/>
  <c r="AB4739" i="14"/>
  <c r="AC4739" i="14"/>
  <c r="AC589" i="14"/>
  <c r="AB589" i="14"/>
  <c r="AI589" i="14"/>
  <c r="AC5142" i="14"/>
  <c r="AB5142" i="14"/>
  <c r="AI5142" i="14"/>
  <c r="AC2332" i="14"/>
  <c r="AB2332" i="14"/>
  <c r="AI2332" i="14"/>
  <c r="AC5196" i="14"/>
  <c r="AB5196" i="14"/>
  <c r="AI5196" i="14"/>
  <c r="AD3224" i="14"/>
  <c r="AB3224" i="14"/>
  <c r="AC3224" i="14"/>
  <c r="AG3224" i="14"/>
  <c r="AI3466" i="14"/>
  <c r="AB3466" i="14"/>
  <c r="AC3466" i="14"/>
  <c r="AD642" i="14"/>
  <c r="AB642" i="14"/>
  <c r="AC642" i="14"/>
  <c r="AG642" i="14"/>
  <c r="AI3648" i="14"/>
  <c r="AC632" i="14"/>
  <c r="AB632" i="14"/>
  <c r="AI632" i="14"/>
  <c r="AD2047" i="14"/>
  <c r="AB2047" i="14"/>
  <c r="AC2047" i="14"/>
  <c r="AG2047" i="14"/>
  <c r="AD5296" i="14"/>
  <c r="AB5296" i="14"/>
  <c r="AC5296" i="14"/>
  <c r="AG5296" i="14"/>
  <c r="AC4495" i="14"/>
  <c r="AB4495" i="14"/>
  <c r="AI4495" i="14"/>
  <c r="AC5753" i="14"/>
  <c r="AB5753" i="14"/>
  <c r="AI5753" i="14"/>
  <c r="AI769" i="14"/>
  <c r="AB769" i="14"/>
  <c r="AC769" i="14"/>
  <c r="AI644" i="14"/>
  <c r="AB644" i="14"/>
  <c r="AC644" i="14"/>
  <c r="AI1688" i="14"/>
  <c r="AB1688" i="14"/>
  <c r="AC1688" i="14"/>
  <c r="AI1769" i="14"/>
  <c r="AD2443" i="14"/>
  <c r="AG2443" i="14"/>
  <c r="AG2991" i="14"/>
  <c r="AB2991" i="14"/>
  <c r="AC2991" i="14"/>
  <c r="AD2991" i="14"/>
  <c r="AI1305" i="14"/>
  <c r="AB1305" i="14"/>
  <c r="AC1305" i="14"/>
  <c r="AG3940" i="14"/>
  <c r="AB3940" i="14"/>
  <c r="AC3940" i="14"/>
  <c r="AD3940" i="14"/>
  <c r="AC3620" i="14"/>
  <c r="AB3620" i="14"/>
  <c r="AI3620" i="14"/>
  <c r="AI4545" i="14"/>
  <c r="AB4545" i="14"/>
  <c r="AC4545" i="14"/>
  <c r="AI5406" i="14"/>
  <c r="AB5406" i="14"/>
  <c r="AC5406" i="14"/>
  <c r="AI2244" i="14"/>
  <c r="AB2244" i="14"/>
  <c r="AC2244" i="14"/>
  <c r="AI4706" i="14"/>
  <c r="AB4706" i="14"/>
  <c r="AC4706" i="14"/>
  <c r="AI810" i="14"/>
  <c r="AB810" i="14"/>
  <c r="AC810" i="14"/>
  <c r="AI3454" i="14"/>
  <c r="AB3454" i="14"/>
  <c r="AC3454" i="14"/>
  <c r="AC2998" i="14"/>
  <c r="AB2998" i="14"/>
  <c r="AI2998" i="14"/>
  <c r="AI3329" i="14"/>
  <c r="AB3329" i="14"/>
  <c r="AC3329" i="14"/>
  <c r="AI5557" i="14"/>
  <c r="AB5557" i="14"/>
  <c r="AC5557" i="14"/>
  <c r="AI5524" i="14"/>
  <c r="AB5524" i="14"/>
  <c r="AC5524" i="14"/>
  <c r="AC4509" i="14"/>
  <c r="AB4509" i="14"/>
  <c r="AI4509" i="14"/>
  <c r="AG2695" i="14"/>
  <c r="AB2695" i="14"/>
  <c r="AC2695" i="14"/>
  <c r="AD2695" i="14"/>
  <c r="AC1845" i="14"/>
  <c r="AB1845" i="14"/>
  <c r="AI1845" i="14"/>
  <c r="AI2048" i="14"/>
  <c r="AB2048" i="14"/>
  <c r="AC2048" i="14"/>
  <c r="AI4247" i="14"/>
  <c r="AB4247" i="14"/>
  <c r="AC4247" i="14"/>
  <c r="AI4080" i="14"/>
  <c r="AB4080" i="14"/>
  <c r="AC4080" i="14"/>
  <c r="AI2000" i="14"/>
  <c r="AB2000" i="14"/>
  <c r="AC2000" i="14"/>
  <c r="AC2916" i="14"/>
  <c r="AB2916" i="14"/>
  <c r="AI2916" i="14"/>
  <c r="AC2882" i="14"/>
  <c r="AB2882" i="14"/>
  <c r="AI2882" i="14"/>
  <c r="AG1972" i="14"/>
  <c r="AB1972" i="14"/>
  <c r="AC1972" i="14"/>
  <c r="AD1972" i="14"/>
  <c r="AD3827" i="14"/>
  <c r="AB3827" i="14"/>
  <c r="AC3827" i="14"/>
  <c r="AG3827" i="14"/>
  <c r="AD1435" i="14"/>
  <c r="AB1435" i="14"/>
  <c r="AC1435" i="14"/>
  <c r="AG1435" i="14"/>
  <c r="AC3656" i="14"/>
  <c r="AB3656" i="14"/>
  <c r="AI3656" i="14"/>
  <c r="AI623" i="14"/>
  <c r="AB623" i="14"/>
  <c r="AC623" i="14"/>
  <c r="AC1936" i="14"/>
  <c r="AB1936" i="14"/>
  <c r="AI1936" i="14"/>
  <c r="AI5075" i="14"/>
  <c r="AB5075" i="14"/>
  <c r="AC5075" i="14"/>
  <c r="AC5171" i="14"/>
  <c r="AB5171" i="14"/>
  <c r="AI5171" i="14"/>
  <c r="AC2624" i="14"/>
  <c r="AB2624" i="14"/>
  <c r="AI2624" i="14"/>
  <c r="AC3509" i="14"/>
  <c r="AB3509" i="14"/>
  <c r="AI3509" i="14"/>
  <c r="AI2386" i="14"/>
  <c r="AB2386" i="14"/>
  <c r="AC2386" i="14"/>
  <c r="AC4092" i="14"/>
  <c r="AB4092" i="14"/>
  <c r="AI4092" i="14"/>
  <c r="AC3143" i="14"/>
  <c r="AB3143" i="14"/>
  <c r="AI3143" i="14"/>
  <c r="AI1525" i="14"/>
  <c r="AB1525" i="14"/>
  <c r="AC1525" i="14"/>
  <c r="AG2227" i="14"/>
  <c r="AB2227" i="14"/>
  <c r="AC2227" i="14"/>
  <c r="AD2227" i="14"/>
  <c r="AC3340" i="14"/>
  <c r="AB3340" i="14"/>
  <c r="AI3340" i="14"/>
  <c r="AC1504" i="14"/>
  <c r="AB1504" i="14"/>
  <c r="AI1504" i="14"/>
  <c r="AC3540" i="14"/>
  <c r="AB3540" i="14"/>
  <c r="AI3540" i="14"/>
  <c r="AI2443" i="14"/>
  <c r="AB2443" i="14"/>
  <c r="AC2443" i="14"/>
  <c r="AC3280" i="14"/>
  <c r="AB3280" i="14"/>
  <c r="AI3280" i="14"/>
  <c r="AI2114" i="14"/>
  <c r="AB2114" i="14"/>
  <c r="AC2114" i="14"/>
  <c r="AC3822" i="14"/>
  <c r="AB3822" i="14"/>
  <c r="AI3822" i="14"/>
  <c r="AI1326" i="14"/>
  <c r="AB1326" i="14"/>
  <c r="AC1326" i="14"/>
  <c r="AC3662" i="14"/>
  <c r="AB3662" i="14"/>
  <c r="AI3662" i="14"/>
  <c r="AI1994" i="14"/>
  <c r="AB1994" i="14"/>
  <c r="AC1994" i="14"/>
  <c r="AC3532" i="14"/>
  <c r="AB3532" i="14"/>
  <c r="AI3532" i="14"/>
  <c r="AI4120" i="14"/>
  <c r="AB4120" i="14"/>
  <c r="AC4120" i="14"/>
  <c r="AC1385" i="14"/>
  <c r="AB1385" i="14"/>
  <c r="AI1385" i="14"/>
  <c r="AD4256" i="14"/>
  <c r="AB4256" i="14"/>
  <c r="AC4256" i="14"/>
  <c r="AG4256" i="14"/>
  <c r="AI4890" i="14"/>
  <c r="AB4890" i="14"/>
  <c r="AC4890" i="14"/>
  <c r="AI1856" i="14"/>
  <c r="AB1856" i="14"/>
  <c r="AC1856" i="14"/>
  <c r="AI818" i="14"/>
  <c r="AB818" i="14"/>
  <c r="AC818" i="14"/>
  <c r="AG3211" i="14"/>
  <c r="AB3211" i="14"/>
  <c r="AC3211" i="14"/>
  <c r="AD3211" i="14"/>
  <c r="AG3472" i="14"/>
  <c r="AB3472" i="14"/>
  <c r="AC3472" i="14"/>
  <c r="AD3472" i="14"/>
  <c r="AC4799" i="14"/>
  <c r="AB4799" i="14"/>
  <c r="AI4799" i="14"/>
  <c r="AI1352" i="14"/>
  <c r="AB1352" i="14"/>
  <c r="AC1352" i="14"/>
  <c r="AI610" i="14"/>
  <c r="AB610" i="14"/>
  <c r="AC610" i="14"/>
  <c r="AD1220" i="14"/>
  <c r="AB1220" i="14"/>
  <c r="AC1220" i="14"/>
  <c r="AG1220" i="14"/>
  <c r="AI3943" i="14"/>
  <c r="AB3943" i="14"/>
  <c r="AC3943" i="14"/>
  <c r="AI3462" i="14"/>
  <c r="AI2590" i="14"/>
  <c r="AB2590" i="14"/>
  <c r="AC2590" i="14"/>
  <c r="AC3721" i="14"/>
  <c r="AB3721" i="14"/>
  <c r="AI3721" i="14"/>
  <c r="AC1760" i="14"/>
  <c r="AB1760" i="14"/>
  <c r="AI1760" i="14"/>
  <c r="AC3521" i="14"/>
  <c r="AB3521" i="14"/>
  <c r="AI3521" i="14"/>
  <c r="AC4027" i="14"/>
  <c r="AB4027" i="14"/>
  <c r="AI4027" i="14"/>
  <c r="AC3642" i="14"/>
  <c r="AB3642" i="14"/>
  <c r="AI3642" i="14"/>
  <c r="AI1437" i="14"/>
  <c r="AI780" i="14"/>
  <c r="AB780" i="14"/>
  <c r="AC780" i="14"/>
  <c r="AI3936" i="14"/>
  <c r="AB3936" i="14"/>
  <c r="AC3936" i="14"/>
  <c r="AC358" i="14"/>
  <c r="AB358" i="14"/>
  <c r="AI358" i="14"/>
  <c r="AI1350" i="14"/>
  <c r="AB1350" i="14"/>
  <c r="AC1350" i="14"/>
  <c r="AI4057" i="14"/>
  <c r="AB4057" i="14"/>
  <c r="AC4057" i="14"/>
  <c r="AC1871" i="14"/>
  <c r="AB1871" i="14"/>
  <c r="AI1871" i="14"/>
  <c r="AI4298" i="14"/>
  <c r="AB4298" i="14"/>
  <c r="AC4298" i="14"/>
  <c r="AC514" i="14"/>
  <c r="AB514" i="14"/>
  <c r="AI514" i="14"/>
  <c r="AI4169" i="14"/>
  <c r="AB4169" i="14"/>
  <c r="AC4169" i="14"/>
  <c r="AI3768" i="14"/>
  <c r="AB3768" i="14"/>
  <c r="AC3768" i="14"/>
  <c r="AI791" i="14"/>
  <c r="AB791" i="14"/>
  <c r="AC791" i="14"/>
  <c r="AC5668" i="14"/>
  <c r="AB5668" i="14"/>
  <c r="AI5668" i="14"/>
  <c r="AG173" i="14"/>
  <c r="AD173" i="14"/>
  <c r="AC2157" i="14"/>
  <c r="AB2157" i="14"/>
  <c r="AI2157" i="14"/>
  <c r="AI1414" i="14"/>
  <c r="AB1414" i="14"/>
  <c r="AC1414" i="14"/>
  <c r="AC3276" i="14"/>
  <c r="AB3276" i="14"/>
  <c r="AI3276" i="14"/>
  <c r="AI3779" i="14"/>
  <c r="AB3779" i="14"/>
  <c r="AC3779" i="14"/>
  <c r="AI3321" i="14"/>
  <c r="AB3321" i="14"/>
  <c r="AC3321" i="14"/>
  <c r="AI4691" i="14"/>
  <c r="AB4691" i="14"/>
  <c r="AC4691" i="14"/>
  <c r="AI1890" i="14"/>
  <c r="AB1890" i="14"/>
  <c r="AC1890" i="14"/>
  <c r="AC4422" i="14"/>
  <c r="AB4422" i="14"/>
  <c r="AI4422" i="14"/>
  <c r="AI1729" i="14"/>
  <c r="AB1729" i="14"/>
  <c r="AC1729" i="14"/>
  <c r="AC5637" i="14"/>
  <c r="AB5637" i="14"/>
  <c r="AI5637" i="14"/>
  <c r="AI4757" i="14"/>
  <c r="AC492" i="14"/>
  <c r="AB492" i="14"/>
  <c r="AI492" i="14"/>
  <c r="AI4629" i="14"/>
  <c r="AB4629" i="14"/>
  <c r="AC4629" i="14"/>
  <c r="AC3194" i="14"/>
  <c r="AB3194" i="14"/>
  <c r="AI3194" i="14"/>
  <c r="AG1826" i="14"/>
  <c r="AB1826" i="14"/>
  <c r="AC1826" i="14"/>
  <c r="AD1826" i="14"/>
  <c r="AD4067" i="14"/>
  <c r="AB4067" i="14"/>
  <c r="AC4067" i="14"/>
  <c r="AG4067" i="14"/>
  <c r="AC2522" i="14"/>
  <c r="AB2522" i="14"/>
  <c r="AI2522" i="14"/>
  <c r="AG3956" i="14"/>
  <c r="AB3956" i="14"/>
  <c r="AC3956" i="14"/>
  <c r="AD3956" i="14"/>
  <c r="AI1346" i="14"/>
  <c r="AI961" i="14"/>
  <c r="AD3193" i="14"/>
  <c r="AB3193" i="14"/>
  <c r="AC3193" i="14"/>
  <c r="AG3193" i="14"/>
  <c r="AC174" i="14"/>
  <c r="AC3679" i="14"/>
  <c r="AB3679" i="14"/>
  <c r="AI3679" i="14"/>
  <c r="AG3575" i="14"/>
  <c r="AB3575" i="14"/>
  <c r="AC3575" i="14"/>
  <c r="AD3575" i="14"/>
  <c r="AG1225" i="14"/>
  <c r="AB1225" i="14"/>
  <c r="AC1225" i="14"/>
  <c r="AD1225" i="14"/>
  <c r="AI5037" i="14"/>
  <c r="AB5037" i="14"/>
  <c r="AC5037" i="14"/>
  <c r="AI1183" i="14"/>
  <c r="AC27" i="14"/>
  <c r="AG4187" i="14"/>
  <c r="AB4187" i="14"/>
  <c r="AC4187" i="14"/>
  <c r="AD4187" i="14"/>
  <c r="AG3453" i="14"/>
  <c r="AB3453" i="14"/>
  <c r="AC3453" i="14"/>
  <c r="AD3453" i="14"/>
  <c r="AD5112" i="14"/>
  <c r="AG5112" i="14"/>
  <c r="AD127" i="14"/>
  <c r="AG127" i="14"/>
  <c r="AI1147" i="14"/>
  <c r="AI2078" i="14"/>
  <c r="AB2078" i="14"/>
  <c r="AC2078" i="14"/>
  <c r="AD265" i="14"/>
  <c r="AG265" i="14"/>
  <c r="AG2383" i="14"/>
  <c r="AB2383" i="14"/>
  <c r="AC2383" i="14"/>
  <c r="AD2383" i="14"/>
  <c r="AG2492" i="14"/>
  <c r="AB2492" i="14"/>
  <c r="AC2492" i="14"/>
  <c r="AD2492" i="14"/>
  <c r="AG1913" i="14"/>
  <c r="AD1913" i="14"/>
  <c r="AC1635" i="14"/>
  <c r="AB1635" i="14"/>
  <c r="AI1635" i="14"/>
  <c r="AD4030" i="14"/>
  <c r="AB4030" i="14"/>
  <c r="AC4030" i="14"/>
  <c r="AG4030" i="14"/>
  <c r="AG5375" i="14"/>
  <c r="AB5375" i="14"/>
  <c r="AC5375" i="14"/>
  <c r="AD5375" i="14"/>
  <c r="AG1133" i="14"/>
  <c r="AB1133" i="14"/>
  <c r="AC1133" i="14"/>
  <c r="AD1133" i="14"/>
  <c r="AD3249" i="14"/>
  <c r="AB3249" i="14"/>
  <c r="AC3249" i="14"/>
  <c r="AG3249" i="14"/>
  <c r="AD1072" i="14"/>
  <c r="AB1072" i="14"/>
  <c r="AC1072" i="14"/>
  <c r="AG1072" i="14"/>
  <c r="AG3288" i="14"/>
  <c r="AB3288" i="14"/>
  <c r="AC3288" i="14"/>
  <c r="AD3288" i="14"/>
  <c r="AD133" i="14"/>
  <c r="AG133" i="14"/>
  <c r="AI2552" i="14"/>
  <c r="AB2552" i="14"/>
  <c r="AC2552" i="14"/>
  <c r="AI1909" i="14"/>
  <c r="AD2999" i="14"/>
  <c r="AB2999" i="14"/>
  <c r="AC2999" i="14"/>
  <c r="AG2999" i="14"/>
  <c r="AI2526" i="14"/>
  <c r="AB2526" i="14"/>
  <c r="AC2526" i="14"/>
  <c r="B58" i="14"/>
  <c r="AD1840" i="14"/>
  <c r="AB1840" i="14"/>
  <c r="AC1840" i="14"/>
  <c r="AG1840" i="14"/>
  <c r="AC3892" i="14"/>
  <c r="AB3892" i="14"/>
  <c r="AI3892" i="14"/>
  <c r="AI3422" i="14"/>
  <c r="AI5426" i="14"/>
  <c r="AB5426" i="14"/>
  <c r="AC5426" i="14"/>
  <c r="AI5470" i="14"/>
  <c r="AG5364" i="14"/>
  <c r="AB5364" i="14"/>
  <c r="AC5364" i="14"/>
  <c r="AD5364" i="14"/>
  <c r="AG1926" i="14"/>
  <c r="AB1926" i="14"/>
  <c r="AC1926" i="14"/>
  <c r="AD1926" i="14"/>
  <c r="AD1390" i="14"/>
  <c r="AB1390" i="14"/>
  <c r="AC1390" i="14"/>
  <c r="AG1390" i="14"/>
  <c r="AG4674" i="14"/>
  <c r="AB4674" i="14"/>
  <c r="AC4674" i="14"/>
  <c r="AD4674" i="14"/>
  <c r="AD4473" i="14"/>
  <c r="AB4473" i="14"/>
  <c r="AC4473" i="14"/>
  <c r="AG4473" i="14"/>
  <c r="AI5497" i="14"/>
  <c r="AD5366" i="14"/>
  <c r="AB5366" i="14"/>
  <c r="AC5366" i="14"/>
  <c r="AG5366" i="14"/>
  <c r="AG5187" i="14"/>
  <c r="AB5187" i="14"/>
  <c r="AC5187" i="14"/>
  <c r="AD5187" i="14"/>
  <c r="AG2970" i="14"/>
  <c r="AB2970" i="14"/>
  <c r="AC2970" i="14"/>
  <c r="AD2970" i="14"/>
  <c r="AD5626" i="14"/>
  <c r="AB5626" i="14"/>
  <c r="AC5626" i="14"/>
  <c r="AG5626" i="14"/>
  <c r="AI966" i="14"/>
  <c r="AD1521" i="14"/>
  <c r="AG1521" i="14"/>
  <c r="AD2568" i="14"/>
  <c r="AG2568" i="14"/>
  <c r="AI3467" i="14"/>
  <c r="AD1834" i="14"/>
  <c r="AG1834" i="14"/>
  <c r="AI3866" i="14"/>
  <c r="AC3225" i="14"/>
  <c r="AB3225" i="14"/>
  <c r="AI3225" i="14"/>
  <c r="AI3469" i="14"/>
  <c r="AB3469" i="14"/>
  <c r="AC3469" i="14"/>
  <c r="AC112" i="14"/>
  <c r="AC229" i="14"/>
  <c r="AD179" i="14"/>
  <c r="AG179" i="14"/>
  <c r="AC144" i="14"/>
  <c r="AI1809" i="14"/>
  <c r="AB1809" i="14"/>
  <c r="AC1809" i="14"/>
  <c r="AD922" i="14"/>
  <c r="AB922" i="14"/>
  <c r="AC922" i="14"/>
  <c r="AG922" i="14"/>
  <c r="AG1038" i="14"/>
  <c r="AB1038" i="14"/>
  <c r="AC1038" i="14"/>
  <c r="AD1038" i="14"/>
  <c r="AD1169" i="14"/>
  <c r="AB1169" i="14"/>
  <c r="AC1169" i="14"/>
  <c r="AG1169" i="14"/>
  <c r="AI2333" i="14"/>
  <c r="AC5112" i="14"/>
  <c r="AB5112" i="14"/>
  <c r="AI5112" i="14"/>
  <c r="AC2891" i="14"/>
  <c r="AB2891" i="14"/>
  <c r="AI2891" i="14"/>
  <c r="AG4748" i="14"/>
  <c r="AB4748" i="14"/>
  <c r="AC4748" i="14"/>
  <c r="AD4748" i="14"/>
  <c r="AG5201" i="14"/>
  <c r="AB5201" i="14"/>
  <c r="AC5201" i="14"/>
  <c r="AD5201" i="14"/>
  <c r="AG3221" i="14"/>
  <c r="AB3221" i="14"/>
  <c r="AC3221" i="14"/>
  <c r="AD3221" i="14"/>
  <c r="AD3351" i="14"/>
  <c r="AB3351" i="14"/>
  <c r="AC3351" i="14"/>
  <c r="AG3351" i="14"/>
  <c r="AG5629" i="14"/>
  <c r="AB5629" i="14"/>
  <c r="AC5629" i="14"/>
  <c r="AD5629" i="14"/>
  <c r="AD1867" i="14"/>
  <c r="AB1867" i="14"/>
  <c r="AC1867" i="14"/>
  <c r="AG1867" i="14"/>
  <c r="AG5768" i="14"/>
  <c r="AB5768" i="14"/>
  <c r="AC5768" i="14"/>
  <c r="AD5768" i="14"/>
  <c r="AG3844" i="14"/>
  <c r="AD3844" i="14"/>
  <c r="AI5143" i="14"/>
  <c r="AI1618" i="14"/>
  <c r="AB1618" i="14"/>
  <c r="AC1618" i="14"/>
  <c r="AI840" i="14"/>
  <c r="AB840" i="14"/>
  <c r="AC840" i="14"/>
  <c r="AD2964" i="14"/>
  <c r="AB2964" i="14"/>
  <c r="AC2964" i="14"/>
  <c r="AG2964" i="14"/>
  <c r="AD2805" i="14"/>
  <c r="AB2805" i="14"/>
  <c r="AC2805" i="14"/>
  <c r="AG2805" i="14"/>
  <c r="AI1061" i="14"/>
  <c r="AB1061" i="14"/>
  <c r="AC1061" i="14"/>
  <c r="AG2312" i="14"/>
  <c r="AD2312" i="14"/>
  <c r="AC2712" i="14"/>
  <c r="AB2712" i="14"/>
  <c r="AI2712" i="14"/>
  <c r="AI2154" i="14"/>
  <c r="AB2154" i="14"/>
  <c r="AC2154" i="14"/>
  <c r="AI4774" i="14"/>
  <c r="AB4774" i="14"/>
  <c r="AC4774" i="14"/>
  <c r="AI1506" i="14"/>
  <c r="AB1506" i="14"/>
  <c r="AC1506" i="14"/>
  <c r="AG3168" i="14"/>
  <c r="AD3168" i="14"/>
  <c r="AC192" i="14"/>
  <c r="AI811" i="14"/>
  <c r="AD143" i="14"/>
  <c r="AG143" i="14"/>
  <c r="AD3682" i="14"/>
  <c r="AG3682" i="14"/>
  <c r="AC3639" i="14"/>
  <c r="AB3639" i="14"/>
  <c r="AI3639" i="14"/>
  <c r="AG4749" i="14"/>
  <c r="AB4749" i="14"/>
  <c r="AC4749" i="14"/>
  <c r="AD4749" i="14"/>
  <c r="AI3056" i="14"/>
  <c r="AB3056" i="14"/>
  <c r="AC3056" i="14"/>
  <c r="AC2801" i="14"/>
  <c r="AB2801" i="14"/>
  <c r="AI2801" i="14"/>
  <c r="AI5433" i="14"/>
  <c r="AB5433" i="14"/>
  <c r="AC5433" i="14"/>
  <c r="AC4330" i="14"/>
  <c r="AB4330" i="14"/>
  <c r="AI4330" i="14"/>
  <c r="AI2212" i="14"/>
  <c r="AB2212" i="14"/>
  <c r="AC2212" i="14"/>
  <c r="AI3536" i="14"/>
  <c r="AD3561" i="14"/>
  <c r="AG3561" i="14"/>
  <c r="AI1338" i="14"/>
  <c r="AI3404" i="14"/>
  <c r="AB3404" i="14"/>
  <c r="AC3404" i="14"/>
  <c r="AC254" i="14"/>
  <c r="AD423" i="14"/>
  <c r="AB423" i="14"/>
  <c r="AC423" i="14"/>
  <c r="AG423" i="14"/>
  <c r="AI1913" i="14"/>
  <c r="AB1913" i="14"/>
  <c r="AC1913" i="14"/>
  <c r="AI3315" i="14"/>
  <c r="AI1542" i="14"/>
  <c r="AI2273" i="14"/>
  <c r="AB2273" i="14"/>
  <c r="AC2273" i="14"/>
  <c r="AG5353" i="14"/>
  <c r="AB5353" i="14"/>
  <c r="AC5353" i="14"/>
  <c r="AD5353" i="14"/>
  <c r="AI5724" i="14"/>
  <c r="AC3465" i="14"/>
  <c r="AB3465" i="14"/>
  <c r="AI3465" i="14"/>
  <c r="AI5746" i="14"/>
  <c r="AG3053" i="14"/>
  <c r="AD3053" i="14"/>
  <c r="AI5402" i="14"/>
  <c r="AD4436" i="14"/>
  <c r="AG4436" i="14"/>
  <c r="AI2420" i="14"/>
  <c r="AI3304" i="14"/>
  <c r="AB3304" i="14"/>
  <c r="AC3304" i="14"/>
  <c r="AG1295" i="14"/>
  <c r="AB1295" i="14"/>
  <c r="AC1295" i="14"/>
  <c r="AD1295" i="14"/>
  <c r="AD3887" i="14"/>
  <c r="AG3887" i="14"/>
  <c r="AC2568" i="14"/>
  <c r="AB2568" i="14"/>
  <c r="AI2568" i="14"/>
  <c r="AC336" i="14"/>
  <c r="AD311" i="14"/>
  <c r="AC311" i="14"/>
  <c r="AG311" i="14"/>
  <c r="AC4023" i="14"/>
  <c r="AB4023" i="14"/>
  <c r="AI4023" i="14"/>
  <c r="AD2175" i="14"/>
  <c r="AB2175" i="14"/>
  <c r="AC2175" i="14"/>
  <c r="AG2175" i="14"/>
  <c r="AD4445" i="14"/>
  <c r="AG4445" i="14"/>
  <c r="AG4584" i="14"/>
  <c r="AB4584" i="14"/>
  <c r="AC4584" i="14"/>
  <c r="AD4584" i="14"/>
  <c r="AG3760" i="14"/>
  <c r="AB3760" i="14"/>
  <c r="AC3760" i="14"/>
  <c r="AD3760" i="14"/>
  <c r="AG361" i="14"/>
  <c r="AD361" i="14"/>
  <c r="AG2819" i="14"/>
  <c r="AD2819" i="14"/>
  <c r="AD2228" i="14"/>
  <c r="AG2228" i="14"/>
  <c r="AG3864" i="14"/>
  <c r="AD3864" i="14"/>
  <c r="AC802" i="14"/>
  <c r="AB802" i="14"/>
  <c r="AI802" i="14"/>
  <c r="AI1286" i="14"/>
  <c r="AC263" i="14"/>
  <c r="AI3864" i="14"/>
  <c r="AB3864" i="14"/>
  <c r="AC3864" i="14"/>
  <c r="AD1341" i="14"/>
  <c r="AG1341" i="14"/>
  <c r="AC283" i="14"/>
  <c r="AC4436" i="14"/>
  <c r="AB4436" i="14"/>
  <c r="AI4436" i="14"/>
  <c r="AC220" i="14"/>
  <c r="AI4803" i="14"/>
  <c r="AB4803" i="14"/>
  <c r="AC4803" i="14"/>
  <c r="AI1019" i="14"/>
  <c r="AB1019" i="14"/>
  <c r="AC1019" i="14"/>
  <c r="AI5019" i="14"/>
  <c r="AB5019" i="14"/>
  <c r="AC5019" i="14"/>
  <c r="AG3885" i="14"/>
  <c r="AB3885" i="14"/>
  <c r="AC3885" i="14"/>
  <c r="AD3885" i="14"/>
  <c r="AI5126" i="14"/>
  <c r="AB5126" i="14"/>
  <c r="AC5126" i="14"/>
  <c r="AI5760" i="14"/>
  <c r="AI2966" i="14"/>
  <c r="AC4305" i="14"/>
  <c r="AB4305" i="14"/>
  <c r="AI4305" i="14"/>
  <c r="AD2319" i="14"/>
  <c r="AB2319" i="14"/>
  <c r="AC2319" i="14"/>
  <c r="AG2319" i="14"/>
  <c r="AI1210" i="14"/>
  <c r="AB1210" i="14"/>
  <c r="AC1210" i="14"/>
  <c r="AI3323" i="14"/>
  <c r="AD542" i="14"/>
  <c r="AG542" i="14"/>
  <c r="AI5368" i="14"/>
  <c r="AB5368" i="14"/>
  <c r="AC5368" i="14"/>
  <c r="AC545" i="14"/>
  <c r="AB545" i="14"/>
  <c r="AI545" i="14"/>
  <c r="AI2105" i="14"/>
  <c r="AB2105" i="14"/>
  <c r="AC2105" i="14"/>
  <c r="AI1834" i="14"/>
  <c r="AB1834" i="14"/>
  <c r="AC1834" i="14"/>
  <c r="AI1233" i="14"/>
  <c r="AB1233" i="14"/>
  <c r="AC1233" i="14"/>
  <c r="AC5646" i="14"/>
  <c r="AB5646" i="14"/>
  <c r="AI5646" i="14"/>
  <c r="AC2470" i="14"/>
  <c r="AB2470" i="14"/>
  <c r="AI2470" i="14"/>
  <c r="AC3009" i="14"/>
  <c r="AB3009" i="14"/>
  <c r="AI3009" i="14"/>
  <c r="AI3665" i="14"/>
  <c r="AB3665" i="14"/>
  <c r="AC3665" i="14"/>
  <c r="AI681" i="14"/>
  <c r="AG1742" i="14"/>
  <c r="AB1742" i="14"/>
  <c r="AC1742" i="14"/>
  <c r="AD1742" i="14"/>
  <c r="AC2473" i="14"/>
  <c r="AB2473" i="14"/>
  <c r="AI2473" i="14"/>
  <c r="AD369" i="14"/>
  <c r="AB369" i="14"/>
  <c r="AC369" i="14"/>
  <c r="AG369" i="14"/>
  <c r="AG4024" i="14"/>
  <c r="AD4024" i="14"/>
  <c r="AC4070" i="14"/>
  <c r="AB4070" i="14"/>
  <c r="AI4070" i="14"/>
  <c r="B311" i="14"/>
  <c r="AI1330" i="14"/>
  <c r="AB1330" i="14"/>
  <c r="AC1330" i="14"/>
  <c r="AD1454" i="14"/>
  <c r="AG1454" i="14"/>
  <c r="AG2210" i="14"/>
  <c r="AD2210" i="14"/>
  <c r="AC2717" i="14"/>
  <c r="AB2717" i="14"/>
  <c r="AI2717" i="14"/>
  <c r="AC577" i="14"/>
  <c r="AB577" i="14"/>
  <c r="AI577" i="14"/>
  <c r="AI5316" i="14"/>
  <c r="AB5316" i="14"/>
  <c r="AC5316" i="14"/>
  <c r="AC4563" i="14"/>
  <c r="AB4563" i="14"/>
  <c r="AI4563" i="14"/>
  <c r="AI4990" i="14"/>
  <c r="AC150" i="14"/>
  <c r="AI1069" i="14"/>
  <c r="AC4932" i="14"/>
  <c r="AB4932" i="14"/>
  <c r="AI4932" i="14"/>
  <c r="AG4535" i="14"/>
  <c r="AB4535" i="14"/>
  <c r="AC4535" i="14"/>
  <c r="AD4535" i="14"/>
  <c r="AD4699" i="14"/>
  <c r="AB4699" i="14"/>
  <c r="AC4699" i="14"/>
  <c r="AG4699" i="14"/>
  <c r="AD883" i="14"/>
  <c r="AG883" i="14"/>
  <c r="AC251" i="14"/>
  <c r="AC280" i="14"/>
  <c r="AI2745" i="14"/>
  <c r="AB2745" i="14"/>
  <c r="AC2745" i="14"/>
  <c r="AD5360" i="14"/>
  <c r="AG5360" i="14"/>
  <c r="AD1583" i="14"/>
  <c r="AB1583" i="14"/>
  <c r="AC1583" i="14"/>
  <c r="AG1583" i="14"/>
  <c r="AC287" i="14"/>
  <c r="AI737" i="14"/>
  <c r="AB737" i="14"/>
  <c r="AC737" i="14"/>
  <c r="AG2229" i="14"/>
  <c r="AD2229" i="14"/>
  <c r="AC2070" i="14"/>
  <c r="AB2070" i="14"/>
  <c r="AI2070" i="14"/>
  <c r="AC1356" i="14"/>
  <c r="AB1356" i="14"/>
  <c r="AI1356" i="14"/>
  <c r="AI3654" i="14"/>
  <c r="AI4096" i="14"/>
  <c r="AB4096" i="14"/>
  <c r="AC4096" i="14"/>
  <c r="AC4727" i="14"/>
  <c r="AB4727" i="14"/>
  <c r="AI4727" i="14"/>
  <c r="AC2679" i="14"/>
  <c r="AB2679" i="14"/>
  <c r="AI2679" i="14"/>
  <c r="AI4994" i="14"/>
  <c r="AB4994" i="14"/>
  <c r="AC4994" i="14"/>
  <c r="AG176" i="14"/>
  <c r="AD176" i="14"/>
  <c r="AC2730" i="14"/>
  <c r="AB2730" i="14"/>
  <c r="AI2730" i="14"/>
  <c r="AI1872" i="14"/>
  <c r="AG2705" i="14"/>
  <c r="AB2705" i="14"/>
  <c r="AC2705" i="14"/>
  <c r="AD2705" i="14"/>
  <c r="AD891" i="14"/>
  <c r="AB891" i="14"/>
  <c r="AC891" i="14"/>
  <c r="AG891" i="14"/>
  <c r="AG950" i="14"/>
  <c r="AB950" i="14"/>
  <c r="AC950" i="14"/>
  <c r="AD950" i="14"/>
  <c r="AG4891" i="14"/>
  <c r="AB4891" i="14"/>
  <c r="AC4891" i="14"/>
  <c r="AD4891" i="14"/>
  <c r="AI3974" i="14"/>
  <c r="AB3974" i="14"/>
  <c r="AC3974" i="14"/>
  <c r="AI1030" i="14"/>
  <c r="AI633" i="14"/>
  <c r="AI501" i="14"/>
  <c r="AG117" i="14"/>
  <c r="AD117" i="14"/>
  <c r="AD1998" i="14"/>
  <c r="AB1998" i="14"/>
  <c r="AC1998" i="14"/>
  <c r="AG1998" i="14"/>
  <c r="AC2228" i="14"/>
  <c r="AB2228" i="14"/>
  <c r="AI2228" i="14"/>
  <c r="AC4413" i="14"/>
  <c r="AB4413" i="14"/>
  <c r="AI4413" i="14"/>
  <c r="AI4216" i="14"/>
  <c r="AB4216" i="14"/>
  <c r="AC4216" i="14"/>
  <c r="AC1494" i="14"/>
  <c r="AB1494" i="14"/>
  <c r="AI1494" i="14"/>
  <c r="AC2422" i="14"/>
  <c r="AB2422" i="14"/>
  <c r="AI2422" i="14"/>
  <c r="B196" i="14"/>
  <c r="AC3682" i="14"/>
  <c r="AB3682" i="14"/>
  <c r="AI3682" i="14"/>
  <c r="AD26" i="14"/>
  <c r="AG26" i="14"/>
  <c r="AD222" i="14"/>
  <c r="AG222" i="14"/>
  <c r="AC3054" i="14"/>
  <c r="AB3054" i="14"/>
  <c r="AI3054" i="14"/>
  <c r="AI1323" i="14"/>
  <c r="AC3117" i="14"/>
  <c r="AB3117" i="14"/>
  <c r="AI3117" i="14"/>
  <c r="AI1070" i="14"/>
  <c r="AI3036" i="14"/>
  <c r="AC3625" i="14"/>
  <c r="AB3625" i="14"/>
  <c r="AI3625" i="14"/>
  <c r="AC1557" i="14"/>
  <c r="AB1557" i="14"/>
  <c r="AI1557" i="14"/>
  <c r="AC170" i="14"/>
  <c r="AC3720" i="14"/>
  <c r="AB3720" i="14"/>
  <c r="AI3720" i="14"/>
  <c r="AI3285" i="14"/>
  <c r="AC2374" i="14"/>
  <c r="AB2374" i="14"/>
  <c r="AI2374" i="14"/>
  <c r="AI5656" i="14"/>
  <c r="AB5656" i="14"/>
  <c r="AC5656" i="14"/>
  <c r="AI4997" i="14"/>
  <c r="AB4997" i="14"/>
  <c r="AC4997" i="14"/>
  <c r="AI4387" i="14"/>
  <c r="AB4387" i="14"/>
  <c r="AC4387" i="14"/>
  <c r="AI738" i="14"/>
  <c r="AI1055" i="14"/>
  <c r="AB1055" i="14"/>
  <c r="AC1055" i="14"/>
  <c r="AI5080" i="14"/>
  <c r="AD2420" i="14"/>
  <c r="AB2420" i="14"/>
  <c r="AC2420" i="14"/>
  <c r="AG2420" i="14"/>
  <c r="AD1085" i="14"/>
  <c r="AB1085" i="14"/>
  <c r="AC1085" i="14"/>
  <c r="AG1085" i="14"/>
  <c r="AC2528" i="14"/>
  <c r="AB2528" i="14"/>
  <c r="AI2528" i="14"/>
  <c r="AI3431" i="14"/>
  <c r="AB3431" i="14"/>
  <c r="AC3431" i="14"/>
  <c r="AI5273" i="14"/>
  <c r="AC4504" i="14"/>
  <c r="AB4504" i="14"/>
  <c r="AI4504" i="14"/>
  <c r="AD1921" i="14"/>
  <c r="AB1921" i="14"/>
  <c r="AC1921" i="14"/>
  <c r="AG1921" i="14"/>
  <c r="AG4516" i="14"/>
  <c r="AD4516" i="14"/>
  <c r="AI5185" i="14"/>
  <c r="AB5185" i="14"/>
  <c r="AC5185" i="14"/>
  <c r="AI432" i="14"/>
  <c r="AB432" i="14"/>
  <c r="AC432" i="14"/>
  <c r="AI4377" i="14"/>
  <c r="AI1942" i="14"/>
  <c r="AB1942" i="14"/>
  <c r="AC1942" i="14"/>
  <c r="AC92" i="14"/>
  <c r="AC2337" i="14"/>
  <c r="AB2337" i="14"/>
  <c r="AI2337" i="14"/>
  <c r="AI1689" i="14"/>
  <c r="AB1689" i="14"/>
  <c r="AC1689" i="14"/>
  <c r="AI1315" i="14"/>
  <c r="AB1315" i="14"/>
  <c r="AC1315" i="14"/>
  <c r="AI3142" i="14"/>
  <c r="AB3142" i="14"/>
  <c r="AC3142" i="14"/>
  <c r="AI615" i="14"/>
  <c r="AB615" i="14"/>
  <c r="AC615" i="14"/>
  <c r="AI4357" i="14"/>
  <c r="AB4357" i="14"/>
  <c r="AC4357" i="14"/>
  <c r="AI2007" i="14"/>
  <c r="AB2007" i="14"/>
  <c r="AC2007" i="14"/>
  <c r="AD2889" i="14"/>
  <c r="AB2889" i="14"/>
  <c r="AC2889" i="14"/>
  <c r="AG2889" i="14"/>
  <c r="AI3557" i="14"/>
  <c r="AD1437" i="14"/>
  <c r="AB1437" i="14"/>
  <c r="AC1437" i="14"/>
  <c r="AG1437" i="14"/>
  <c r="AI528" i="14"/>
  <c r="AB528" i="14"/>
  <c r="AC528" i="14"/>
  <c r="AI1931" i="14"/>
  <c r="AB1931" i="14"/>
  <c r="AC1931" i="14"/>
  <c r="AI5327" i="14"/>
  <c r="AB5327" i="14"/>
  <c r="AC5327" i="14"/>
  <c r="AI3253" i="14"/>
  <c r="AB3253" i="14"/>
  <c r="AC3253" i="14"/>
  <c r="AC5284" i="14"/>
  <c r="AB5284" i="14"/>
  <c r="AI5284" i="14"/>
  <c r="AC5258" i="14"/>
  <c r="AB5258" i="14"/>
  <c r="AI5258" i="14"/>
  <c r="AI2890" i="14"/>
  <c r="AB2890" i="14"/>
  <c r="AC2890" i="14"/>
  <c r="AI2765" i="14"/>
  <c r="AG1070" i="14"/>
  <c r="AB1070" i="14"/>
  <c r="AC1070" i="14"/>
  <c r="AD1070" i="14"/>
  <c r="AD5186" i="14"/>
  <c r="AB5186" i="14"/>
  <c r="AC5186" i="14"/>
  <c r="AG5186" i="14"/>
  <c r="AG5572" i="14"/>
  <c r="AB5572" i="14"/>
  <c r="AC5572" i="14"/>
  <c r="AD5572" i="14"/>
  <c r="AG5244" i="14"/>
  <c r="AB5244" i="14"/>
  <c r="AC5244" i="14"/>
  <c r="AD5244" i="14"/>
  <c r="AD1074" i="14"/>
  <c r="AB1074" i="14"/>
  <c r="AC1074" i="14"/>
  <c r="AG1074" i="14"/>
  <c r="AG1852" i="14"/>
  <c r="AB1852" i="14"/>
  <c r="AC1852" i="14"/>
  <c r="AD1852" i="14"/>
  <c r="AC323" i="14"/>
  <c r="AG855" i="14"/>
  <c r="AD855" i="14"/>
  <c r="AD1701" i="14"/>
  <c r="AB1701" i="14"/>
  <c r="AC1701" i="14"/>
  <c r="AG1701" i="14"/>
  <c r="AD5645" i="14"/>
  <c r="AB5645" i="14"/>
  <c r="AC5645" i="14"/>
  <c r="AG5645" i="14"/>
  <c r="AD333" i="14"/>
  <c r="AG333" i="14"/>
  <c r="AG5438" i="14"/>
  <c r="AB5438" i="14"/>
  <c r="AC5438" i="14"/>
  <c r="AD5438" i="14"/>
  <c r="AG1418" i="14"/>
  <c r="AB1418" i="14"/>
  <c r="AC1418" i="14"/>
  <c r="AD1418" i="14"/>
  <c r="AC153" i="14"/>
  <c r="AI4911" i="14"/>
  <c r="AB4911" i="14"/>
  <c r="AC4911" i="14"/>
  <c r="AD4683" i="14"/>
  <c r="AG4683" i="14"/>
  <c r="AC240" i="14"/>
  <c r="AI4869" i="14"/>
  <c r="AB4869" i="14"/>
  <c r="AC4869" i="14"/>
  <c r="AG5580" i="14"/>
  <c r="AB5580" i="14"/>
  <c r="AC5580" i="14"/>
  <c r="AD5580" i="14"/>
  <c r="AG3046" i="14"/>
  <c r="AB3046" i="14"/>
  <c r="AC3046" i="14"/>
  <c r="AD3046" i="14"/>
  <c r="AD2124" i="14"/>
  <c r="AB2124" i="14"/>
  <c r="AC2124" i="14"/>
  <c r="AG2124" i="14"/>
  <c r="AG5168" i="14"/>
  <c r="AB5168" i="14"/>
  <c r="AC5168" i="14"/>
  <c r="AD5168" i="14"/>
  <c r="AD2449" i="14"/>
  <c r="AB2449" i="14"/>
  <c r="AC2449" i="14"/>
  <c r="AG2449" i="14"/>
  <c r="AI628" i="14"/>
  <c r="AB628" i="14"/>
  <c r="AC628" i="14"/>
  <c r="AI3881" i="14"/>
  <c r="AI5363" i="14"/>
  <c r="AB5363" i="14"/>
  <c r="AC5363" i="14"/>
  <c r="AG3960" i="14"/>
  <c r="B240" i="14"/>
  <c r="AB3960" i="14"/>
  <c r="AC3960" i="14"/>
  <c r="AD3960" i="14"/>
  <c r="AG1063" i="14"/>
  <c r="AB1063" i="14"/>
  <c r="AC1063" i="14"/>
  <c r="AD1063" i="14"/>
  <c r="AD1346" i="14"/>
  <c r="AB1346" i="14"/>
  <c r="AC1346" i="14"/>
  <c r="AG1346" i="14"/>
  <c r="AI1699" i="14"/>
  <c r="AB1699" i="14"/>
  <c r="AC1699" i="14"/>
  <c r="AC171" i="14"/>
  <c r="AI824" i="14"/>
  <c r="AB824" i="14"/>
  <c r="AC824" i="14"/>
  <c r="AG3910" i="14"/>
  <c r="AB3910" i="14"/>
  <c r="AC3910" i="14"/>
  <c r="AD3910" i="14"/>
  <c r="AD4919" i="14"/>
  <c r="AB4919" i="14"/>
  <c r="AC4919" i="14"/>
  <c r="AG4919" i="14"/>
  <c r="AD1660" i="14"/>
  <c r="AB1660" i="14"/>
  <c r="AC1660" i="14"/>
  <c r="AG1660" i="14"/>
  <c r="AG4804" i="14"/>
  <c r="AB4804" i="14"/>
  <c r="AC4804" i="14"/>
  <c r="AD4804" i="14"/>
  <c r="AD2300" i="14"/>
  <c r="AB2300" i="14"/>
  <c r="AC2300" i="14"/>
  <c r="AG2300" i="14"/>
  <c r="AG3103" i="14"/>
  <c r="AB3103" i="14"/>
  <c r="AC3103" i="14"/>
  <c r="AD3103" i="14"/>
  <c r="AD1157" i="14"/>
  <c r="AB1157" i="14"/>
  <c r="AC1157" i="14"/>
  <c r="AG1157" i="14"/>
  <c r="AG4085" i="14"/>
  <c r="AB4085" i="14"/>
  <c r="AC4085" i="14"/>
  <c r="AD4085" i="14"/>
  <c r="AD5628" i="14"/>
  <c r="AB5628" i="14"/>
  <c r="AC5628" i="14"/>
  <c r="AG5628" i="14"/>
  <c r="AD2633" i="14"/>
  <c r="AB2633" i="14"/>
  <c r="AC2633" i="14"/>
  <c r="AG2633" i="14"/>
  <c r="AD1769" i="14"/>
  <c r="AB1769" i="14"/>
  <c r="AC1769" i="14"/>
  <c r="AG1769" i="14"/>
  <c r="AI5210" i="14"/>
  <c r="AB5210" i="14"/>
  <c r="AC5210" i="14"/>
  <c r="AC5636" i="14"/>
  <c r="AB5636" i="14"/>
  <c r="AI5636" i="14"/>
  <c r="AI3075" i="14"/>
  <c r="AG1147" i="14"/>
  <c r="B71" i="14"/>
  <c r="AB1147" i="14"/>
  <c r="AC1147" i="14"/>
  <c r="AD1147" i="14"/>
  <c r="AG3315" i="14"/>
  <c r="AB3315" i="14"/>
  <c r="AC3315" i="14"/>
  <c r="AD3315" i="14"/>
  <c r="AC3772" i="14"/>
  <c r="AB3772" i="14"/>
  <c r="AI3772" i="14"/>
  <c r="AG4478" i="14"/>
  <c r="AB4478" i="14"/>
  <c r="AC4478" i="14"/>
  <c r="AD4478" i="14"/>
  <c r="AD2861" i="14"/>
  <c r="AB2861" i="14"/>
  <c r="AC2861" i="14"/>
  <c r="AG2861" i="14"/>
  <c r="AD5266" i="14"/>
  <c r="AB5266" i="14"/>
  <c r="AC5266" i="14"/>
  <c r="AG5266" i="14"/>
  <c r="AD5470" i="14"/>
  <c r="AB5470" i="14"/>
  <c r="AC5470" i="14"/>
  <c r="AG5470" i="14"/>
  <c r="AG5311" i="14"/>
  <c r="AB5311" i="14"/>
  <c r="AC5311" i="14"/>
  <c r="AD5311" i="14"/>
  <c r="AD2101" i="14"/>
  <c r="AB2101" i="14"/>
  <c r="AC2101" i="14"/>
  <c r="AG2101" i="14"/>
  <c r="AG217" i="14"/>
  <c r="AD217" i="14"/>
  <c r="AD2054" i="14"/>
  <c r="AG2054" i="14"/>
  <c r="AD3552" i="14"/>
  <c r="AB3552" i="14"/>
  <c r="AC3552" i="14"/>
  <c r="AG3552" i="14"/>
  <c r="AC133" i="14"/>
  <c r="AD282" i="14"/>
  <c r="AG282" i="14"/>
  <c r="AG966" i="14"/>
  <c r="AB966" i="14"/>
  <c r="AC966" i="14"/>
  <c r="AD966" i="14"/>
  <c r="AI1988" i="14"/>
  <c r="AD2786" i="14"/>
  <c r="AB2786" i="14"/>
  <c r="AC2786" i="14"/>
  <c r="AG2786" i="14"/>
  <c r="AD1043" i="14"/>
  <c r="AB1043" i="14"/>
  <c r="AC1043" i="14"/>
  <c r="AG1043" i="14"/>
  <c r="AD1764" i="14"/>
  <c r="AB1764" i="14"/>
  <c r="AC1764" i="14"/>
  <c r="AG1764" i="14"/>
  <c r="AD3467" i="14"/>
  <c r="AB3467" i="14"/>
  <c r="AC3467" i="14"/>
  <c r="AG3467" i="14"/>
  <c r="AG4876" i="14"/>
  <c r="AB4876" i="14"/>
  <c r="AC4876" i="14"/>
  <c r="AD4876" i="14"/>
  <c r="AG976" i="14"/>
  <c r="AB976" i="14"/>
  <c r="AC976" i="14"/>
  <c r="AD976" i="14"/>
  <c r="AD3866" i="14"/>
  <c r="AB3866" i="14"/>
  <c r="AC3866" i="14"/>
  <c r="AG3866" i="14"/>
  <c r="AG1859" i="14"/>
  <c r="AB1859" i="14"/>
  <c r="AC1859" i="14"/>
  <c r="AD1859" i="14"/>
  <c r="AC206" i="14"/>
  <c r="AI1772" i="14"/>
  <c r="AB1772" i="14"/>
  <c r="AC1772" i="14"/>
  <c r="AG4371" i="14"/>
  <c r="AB4371" i="14"/>
  <c r="AC4371" i="14"/>
  <c r="AD4371" i="14"/>
  <c r="AD2333" i="14"/>
  <c r="AB2333" i="14"/>
  <c r="AC2333" i="14"/>
  <c r="AG2333" i="14"/>
  <c r="AC794" i="14"/>
  <c r="AB794" i="14"/>
  <c r="AI794" i="14"/>
  <c r="AC2909" i="14"/>
  <c r="AB2909" i="14"/>
  <c r="AI2909" i="14"/>
  <c r="AI4147" i="14"/>
  <c r="AB4147" i="14"/>
  <c r="AC4147" i="14"/>
  <c r="AG57" i="14"/>
  <c r="AD57" i="14"/>
  <c r="AD5707" i="14"/>
  <c r="AB5707" i="14"/>
  <c r="AC5707" i="14"/>
  <c r="AG5707" i="14"/>
  <c r="AI2132" i="14"/>
  <c r="AG5724" i="14"/>
  <c r="AB5724" i="14"/>
  <c r="AC5724" i="14"/>
  <c r="AD5724" i="14"/>
  <c r="AG5143" i="14"/>
  <c r="AB5143" i="14"/>
  <c r="AC5143" i="14"/>
  <c r="AD5143" i="14"/>
  <c r="AG196" i="14"/>
  <c r="AD196" i="14"/>
  <c r="AC3345" i="14"/>
  <c r="AB3345" i="14"/>
  <c r="AI3345" i="14"/>
  <c r="AD3462" i="14"/>
  <c r="AB3462" i="14"/>
  <c r="AC3462" i="14"/>
  <c r="AG3462" i="14"/>
  <c r="AG3654" i="14"/>
  <c r="AB3654" i="14"/>
  <c r="AC3654" i="14"/>
  <c r="AD3654" i="14"/>
  <c r="AG811" i="14"/>
  <c r="AB811" i="14"/>
  <c r="AC811" i="14"/>
  <c r="AD811" i="14"/>
  <c r="AC2110" i="14"/>
  <c r="AB2110" i="14"/>
  <c r="AI2110" i="14"/>
  <c r="AG5011" i="14"/>
  <c r="AB5011" i="14"/>
  <c r="AC5011" i="14"/>
  <c r="AD5011" i="14"/>
  <c r="AD302" i="14"/>
  <c r="AG302" i="14"/>
  <c r="AD4218" i="14"/>
  <c r="AB4218" i="14"/>
  <c r="AC4218" i="14"/>
  <c r="AG4218" i="14"/>
  <c r="AG1338" i="14"/>
  <c r="AB1338" i="14"/>
  <c r="AC1338" i="14"/>
  <c r="AD1338" i="14"/>
  <c r="AG5507" i="14"/>
  <c r="AD5507" i="14"/>
  <c r="AI5609" i="14"/>
  <c r="AD5402" i="14"/>
  <c r="AB5402" i="14"/>
  <c r="AC5402" i="14"/>
  <c r="AG5402" i="14"/>
  <c r="AG4076" i="14"/>
  <c r="AB4076" i="14"/>
  <c r="AC4076" i="14"/>
  <c r="AD4076" i="14"/>
  <c r="AD626" i="14"/>
  <c r="AG626" i="14"/>
  <c r="B323" i="14"/>
  <c r="AD520" i="14"/>
  <c r="AG520" i="14"/>
  <c r="AD3384" i="14"/>
  <c r="AG3384" i="14"/>
  <c r="AI2496" i="14"/>
  <c r="AG3422" i="14"/>
  <c r="AB3422" i="14"/>
  <c r="AC3422" i="14"/>
  <c r="AD3422" i="14"/>
  <c r="AG2303" i="14"/>
  <c r="AB2303" i="14"/>
  <c r="AC2303" i="14"/>
  <c r="AD2303" i="14"/>
  <c r="AD4319" i="14"/>
  <c r="AB4319" i="14"/>
  <c r="AC4319" i="14"/>
  <c r="AG4319" i="14"/>
  <c r="AD2924" i="14"/>
  <c r="AB2924" i="14"/>
  <c r="AC2924" i="14"/>
  <c r="AG2924" i="14"/>
  <c r="AC257" i="14"/>
  <c r="AI3313" i="14"/>
  <c r="AI1981" i="14"/>
  <c r="AD5080" i="14"/>
  <c r="AB5080" i="14"/>
  <c r="AC5080" i="14"/>
  <c r="AG5080" i="14"/>
  <c r="AD2681" i="14"/>
  <c r="AB2681" i="14"/>
  <c r="AC2681" i="14"/>
  <c r="AG2681" i="14"/>
  <c r="AG812" i="14"/>
  <c r="AB812" i="14"/>
  <c r="AC812" i="14"/>
  <c r="AD812" i="14"/>
  <c r="AC4" i="14"/>
  <c r="AG4597" i="14"/>
  <c r="AB4597" i="14"/>
  <c r="AC4597" i="14"/>
  <c r="AD4597" i="14"/>
  <c r="AG1286" i="14"/>
  <c r="AB1286" i="14"/>
  <c r="AC1286" i="14"/>
  <c r="AD1286" i="14"/>
  <c r="B308" i="14"/>
  <c r="AG5455" i="14"/>
  <c r="AD5455" i="14"/>
  <c r="AI2651" i="14"/>
  <c r="AI1782" i="14"/>
  <c r="AG4212" i="14"/>
  <c r="AB4212" i="14"/>
  <c r="AC4212" i="14"/>
  <c r="AD4212" i="14"/>
  <c r="AG735" i="14"/>
  <c r="AB735" i="14"/>
  <c r="AC735" i="14"/>
  <c r="AD735" i="14"/>
  <c r="AD4987" i="14"/>
  <c r="AG4987" i="14"/>
  <c r="AD2966" i="14"/>
  <c r="AB2966" i="14"/>
  <c r="AC2966" i="14"/>
  <c r="AG2966" i="14"/>
  <c r="AD5238" i="14"/>
  <c r="AB5238" i="14"/>
  <c r="AC5238" i="14"/>
  <c r="AG5238" i="14"/>
  <c r="AD832" i="14"/>
  <c r="AB832" i="14"/>
  <c r="AC832" i="14"/>
  <c r="AG832" i="14"/>
  <c r="AI5147" i="14"/>
  <c r="AB5147" i="14"/>
  <c r="AC5147" i="14"/>
  <c r="AD213" i="14"/>
  <c r="AG213" i="14"/>
  <c r="AC2335" i="14"/>
  <c r="AB2335" i="14"/>
  <c r="AI2335" i="14"/>
  <c r="AD3536" i="14"/>
  <c r="AB3536" i="14"/>
  <c r="AC3536" i="14"/>
  <c r="AG3536" i="14"/>
  <c r="AG4486" i="14"/>
  <c r="AB4486" i="14"/>
  <c r="AC4486" i="14"/>
  <c r="AD4486" i="14"/>
  <c r="AI2672" i="14"/>
  <c r="AG166" i="14"/>
  <c r="AD166" i="14"/>
  <c r="AD2191" i="14"/>
  <c r="AG2191" i="14"/>
  <c r="AD1036" i="14"/>
  <c r="AB1036" i="14"/>
  <c r="AC1036" i="14"/>
  <c r="AG1036" i="14"/>
  <c r="AC5385" i="14"/>
  <c r="AB5385" i="14"/>
  <c r="AI5385" i="14"/>
  <c r="AC199" i="14"/>
  <c r="AD1872" i="14"/>
  <c r="AB1872" i="14"/>
  <c r="AC1872" i="14"/>
  <c r="AG1872" i="14"/>
  <c r="AD289" i="14"/>
  <c r="AG289" i="14"/>
  <c r="AD4317" i="14"/>
  <c r="AG4317" i="14"/>
  <c r="AG3215" i="14"/>
  <c r="AB3215" i="14"/>
  <c r="AC3215" i="14"/>
  <c r="AD3215" i="14"/>
  <c r="AI2064" i="14"/>
  <c r="AD3400" i="14"/>
  <c r="AG3400" i="14"/>
  <c r="AC147" i="14"/>
  <c r="AC228" i="14"/>
  <c r="AI3678" i="14"/>
  <c r="AC76" i="14"/>
  <c r="AG613" i="14"/>
  <c r="AB613" i="14"/>
  <c r="AC613" i="14"/>
  <c r="AD613" i="14"/>
  <c r="AI3691" i="14"/>
  <c r="AC1572" i="14"/>
  <c r="AB1572" i="14"/>
  <c r="AI1572" i="14"/>
  <c r="AG5632" i="14"/>
  <c r="AD5632" i="14"/>
  <c r="AD907" i="14"/>
  <c r="AG907" i="14"/>
  <c r="AD4507" i="14"/>
  <c r="AG4507" i="14"/>
  <c r="AD1487" i="14"/>
  <c r="AG1487" i="14"/>
  <c r="AC149" i="14"/>
  <c r="AI2619" i="14"/>
  <c r="AD1030" i="14"/>
  <c r="AB1030" i="14"/>
  <c r="AC1030" i="14"/>
  <c r="AG1030" i="14"/>
  <c r="AG3085" i="14"/>
  <c r="AB3085" i="14"/>
  <c r="AC3085" i="14"/>
  <c r="AD3085" i="14"/>
  <c r="AD633" i="14"/>
  <c r="AB633" i="14"/>
  <c r="AC633" i="14"/>
  <c r="AG633" i="14"/>
  <c r="AD501" i="14"/>
  <c r="AB501" i="14"/>
  <c r="AC501" i="14"/>
  <c r="AG501" i="14"/>
  <c r="AC2" i="14"/>
  <c r="AD5647" i="14"/>
  <c r="AB5647" i="14"/>
  <c r="AC5647" i="14"/>
  <c r="AG5647" i="14"/>
  <c r="AD3906" i="14"/>
  <c r="AG3906" i="14"/>
  <c r="AG2421" i="14"/>
  <c r="AB2421" i="14"/>
  <c r="AC2421" i="14"/>
  <c r="AD2421" i="14"/>
  <c r="AG3592" i="14"/>
  <c r="AB3592" i="14"/>
  <c r="AC3592" i="14"/>
  <c r="AD3592" i="14"/>
  <c r="AD3410" i="14"/>
  <c r="AB3410" i="14"/>
  <c r="AC3410" i="14"/>
  <c r="AG3410" i="14"/>
  <c r="AI2532" i="14"/>
  <c r="AI3762" i="14"/>
  <c r="AG2935" i="14"/>
  <c r="AB2935" i="14"/>
  <c r="AC2935" i="14"/>
  <c r="AD2935" i="14"/>
  <c r="AG1323" i="14"/>
  <c r="AB1323" i="14"/>
  <c r="AC1323" i="14"/>
  <c r="AD1323" i="14"/>
  <c r="AG3036" i="14"/>
  <c r="AB3036" i="14"/>
  <c r="AC3036" i="14"/>
  <c r="AD3036" i="14"/>
  <c r="AG2343" i="14"/>
  <c r="AB2343" i="14"/>
  <c r="AC2343" i="14"/>
  <c r="AD2343" i="14"/>
  <c r="AG2478" i="14"/>
  <c r="AB2478" i="14"/>
  <c r="AC2478" i="14"/>
  <c r="AD2478" i="14"/>
  <c r="AI2844" i="14"/>
  <c r="AD241" i="14"/>
  <c r="AG241" i="14"/>
  <c r="AD3285" i="14"/>
  <c r="AB3285" i="14"/>
  <c r="AC3285" i="14"/>
  <c r="AG3285" i="14"/>
  <c r="AD1542" i="14"/>
  <c r="AB1542" i="14"/>
  <c r="AC1542" i="14"/>
  <c r="AG1542" i="14"/>
  <c r="AG738" i="14"/>
  <c r="AB738" i="14"/>
  <c r="AC738" i="14"/>
  <c r="AD738" i="14"/>
  <c r="AD1395" i="14"/>
  <c r="AB1395" i="14"/>
  <c r="AC1395" i="14"/>
  <c r="AG1395" i="14"/>
  <c r="AD2375" i="14"/>
  <c r="AG2375" i="14"/>
  <c r="AD2811" i="14"/>
  <c r="AB2811" i="14"/>
  <c r="AC2811" i="14"/>
  <c r="AG2811" i="14"/>
  <c r="AI4107" i="14"/>
  <c r="B249" i="14"/>
  <c r="AB4107" i="14"/>
  <c r="AC4107" i="14"/>
  <c r="AD2363" i="14"/>
  <c r="AB2363" i="14"/>
  <c r="AC2363" i="14"/>
  <c r="AG2363" i="14"/>
  <c r="AD733" i="14"/>
  <c r="AB733" i="14"/>
  <c r="AC733" i="14"/>
  <c r="AG733" i="14"/>
  <c r="AD3983" i="14"/>
  <c r="AB3983" i="14"/>
  <c r="AC3983" i="14"/>
  <c r="AG3983" i="14"/>
  <c r="B27" i="14"/>
  <c r="AI875" i="14"/>
  <c r="AB875" i="14"/>
  <c r="AC875" i="14"/>
  <c r="AD1674" i="14"/>
  <c r="AB1674" i="14"/>
  <c r="AC1674" i="14"/>
  <c r="AG1674" i="14"/>
  <c r="AG4712" i="14"/>
  <c r="AB4712" i="14"/>
  <c r="AC4712" i="14"/>
  <c r="AD4712" i="14"/>
  <c r="AG3912" i="14"/>
  <c r="AB3912" i="14"/>
  <c r="AC3912" i="14"/>
  <c r="AD3912" i="14"/>
  <c r="AG1797" i="14"/>
  <c r="AB1797" i="14"/>
  <c r="AC1797" i="14"/>
  <c r="AD1797" i="14"/>
  <c r="AD1985" i="14"/>
  <c r="AG1985" i="14"/>
  <c r="AD601" i="14"/>
  <c r="AB601" i="14"/>
  <c r="AC601" i="14"/>
  <c r="AG601" i="14"/>
  <c r="AD653" i="14"/>
  <c r="AB653" i="14"/>
  <c r="AC653" i="14"/>
  <c r="AG653" i="14"/>
  <c r="AG3800" i="14"/>
  <c r="AB3800" i="14"/>
  <c r="AC3800" i="14"/>
  <c r="AD3800" i="14"/>
  <c r="AI1304" i="14"/>
  <c r="AD347" i="14"/>
  <c r="AG347" i="14"/>
  <c r="AG5248" i="14"/>
  <c r="AD5248" i="14"/>
  <c r="AI3373" i="14"/>
  <c r="AG439" i="14"/>
  <c r="AD439" i="14"/>
  <c r="AD5528" i="14"/>
  <c r="AG5528" i="14"/>
  <c r="AI3887" i="14"/>
  <c r="AB3887" i="14"/>
  <c r="AC3887" i="14"/>
  <c r="AC3384" i="14"/>
  <c r="AB3384" i="14"/>
  <c r="AI3384" i="14"/>
  <c r="AI5528" i="14"/>
  <c r="AB5528" i="14"/>
  <c r="AC5528" i="14"/>
  <c r="AI1631" i="14"/>
  <c r="AB1631" i="14"/>
  <c r="AC1631" i="14"/>
  <c r="AC124" i="14"/>
  <c r="AI3097" i="14"/>
  <c r="AI4998" i="14"/>
  <c r="AB4998" i="14"/>
  <c r="AC4998" i="14"/>
  <c r="AC3807" i="14"/>
  <c r="AB3807" i="14"/>
  <c r="AI3807" i="14"/>
  <c r="AI4344" i="14"/>
  <c r="AB4344" i="14"/>
  <c r="AC4344" i="14"/>
  <c r="AI5240" i="14"/>
  <c r="AB5240" i="14"/>
  <c r="AC5240" i="14"/>
  <c r="AC78" i="14"/>
  <c r="AI4314" i="14"/>
  <c r="AB4314" i="14"/>
  <c r="AC4314" i="14"/>
  <c r="AI2352" i="14"/>
  <c r="AI2631" i="14"/>
  <c r="AI4516" i="14"/>
  <c r="AB4516" i="14"/>
  <c r="AC4516" i="14"/>
  <c r="AI2675" i="14"/>
  <c r="AI2170" i="14"/>
  <c r="B132" i="14"/>
  <c r="AB2170" i="14"/>
  <c r="AC2170" i="14"/>
  <c r="AI5620" i="14"/>
  <c r="AB5620" i="14"/>
  <c r="AC5620" i="14"/>
  <c r="AC3826" i="14"/>
  <c r="AB3826" i="14"/>
  <c r="AI3826" i="14"/>
  <c r="AI2653" i="14"/>
  <c r="AI539" i="14"/>
  <c r="AB539" i="14"/>
  <c r="AC539" i="14"/>
  <c r="AI5757" i="14"/>
  <c r="AI3195" i="14"/>
  <c r="AI4645" i="14"/>
  <c r="AI4839" i="14"/>
  <c r="AI3320" i="14"/>
  <c r="AB3320" i="14"/>
  <c r="AC3320" i="14"/>
  <c r="AC1848" i="14"/>
  <c r="AB1848" i="14"/>
  <c r="AI1848" i="14"/>
  <c r="AI2787" i="14"/>
  <c r="AB2787" i="14"/>
  <c r="AC2787" i="14"/>
  <c r="AI2225" i="14"/>
  <c r="AB2225" i="14"/>
  <c r="AC2225" i="14"/>
  <c r="AI3868" i="14"/>
  <c r="AB3868" i="14"/>
  <c r="AC3868" i="14"/>
  <c r="AI4375" i="14"/>
  <c r="AB4375" i="14"/>
  <c r="AC4375" i="14"/>
  <c r="AC4980" i="14"/>
  <c r="AB4980" i="14"/>
  <c r="AI4980" i="14"/>
  <c r="AG1981" i="14"/>
  <c r="AB1981" i="14"/>
  <c r="AC1981" i="14"/>
  <c r="AD1981" i="14"/>
  <c r="AC3497" i="14"/>
  <c r="AB3497" i="14"/>
  <c r="AI3497" i="14"/>
  <c r="AG5563" i="14"/>
  <c r="AB5563" i="14"/>
  <c r="AC5563" i="14"/>
  <c r="AD5563" i="14"/>
  <c r="AI1095" i="14"/>
  <c r="AB1095" i="14"/>
  <c r="AC1095" i="14"/>
  <c r="AI1521" i="14"/>
  <c r="AB1521" i="14"/>
  <c r="AC1521" i="14"/>
  <c r="AI4483" i="14"/>
  <c r="AG1076" i="14"/>
  <c r="AB1076" i="14"/>
  <c r="AC1076" i="14"/>
  <c r="AD1076" i="14"/>
  <c r="AI3542" i="14"/>
  <c r="AD2907" i="14"/>
  <c r="AB2907" i="14"/>
  <c r="AC2907" i="14"/>
  <c r="AG2907" i="14"/>
  <c r="AG4042" i="14"/>
  <c r="AB4042" i="14"/>
  <c r="AC4042" i="14"/>
  <c r="AD4042" i="14"/>
  <c r="AD5374" i="14"/>
  <c r="AB5374" i="14"/>
  <c r="AC5374" i="14"/>
  <c r="AG5374" i="14"/>
  <c r="AG88" i="14"/>
  <c r="AD88" i="14"/>
  <c r="AI479" i="14"/>
  <c r="AB479" i="14"/>
  <c r="AC479" i="14"/>
  <c r="AD3564" i="14"/>
  <c r="AG3564" i="14"/>
  <c r="B83" i="14"/>
  <c r="AD2824" i="14"/>
  <c r="AG2824" i="14"/>
  <c r="AD2079" i="14"/>
  <c r="AB2079" i="14"/>
  <c r="AC2079" i="14"/>
  <c r="AG2079" i="14"/>
  <c r="AD5299" i="14"/>
  <c r="AB5299" i="14"/>
  <c r="AC5299" i="14"/>
  <c r="AG5299" i="14"/>
  <c r="B143" i="14"/>
  <c r="AC343" i="14"/>
  <c r="AI564" i="14"/>
  <c r="AC179" i="14"/>
  <c r="AG803" i="14"/>
  <c r="AB803" i="14"/>
  <c r="AC803" i="14"/>
  <c r="AD803" i="14"/>
  <c r="AD3589" i="14"/>
  <c r="AB3589" i="14"/>
  <c r="AC3589" i="14"/>
  <c r="AG3589" i="14"/>
  <c r="AG2651" i="14"/>
  <c r="AB2651" i="14"/>
  <c r="AC2651" i="14"/>
  <c r="AD2651" i="14"/>
  <c r="AI4536" i="14"/>
  <c r="AB4536" i="14"/>
  <c r="AC4536" i="14"/>
  <c r="AI485" i="14"/>
  <c r="AB485" i="14"/>
  <c r="AC485" i="14"/>
  <c r="AI4307" i="14"/>
  <c r="AB4307" i="14"/>
  <c r="AC4307" i="14"/>
  <c r="AC4683" i="14"/>
  <c r="AB4683" i="14"/>
  <c r="AI4683" i="14"/>
  <c r="AG4204" i="14"/>
  <c r="AB4204" i="14"/>
  <c r="AC4204" i="14"/>
  <c r="AD4204" i="14"/>
  <c r="AI4550" i="14"/>
  <c r="AC4312" i="14"/>
  <c r="AB4312" i="14"/>
  <c r="AI4312" i="14"/>
  <c r="AC47" i="14"/>
  <c r="AI3631" i="14"/>
  <c r="AB3631" i="14"/>
  <c r="AC3631" i="14"/>
  <c r="AC2553" i="14"/>
  <c r="AB2553" i="14"/>
  <c r="AI2553" i="14"/>
  <c r="AI5178" i="14"/>
  <c r="AB5178" i="14"/>
  <c r="AC5178" i="14"/>
  <c r="AI3672" i="14"/>
  <c r="AB3672" i="14"/>
  <c r="AC3672" i="14"/>
  <c r="AD4650" i="14"/>
  <c r="AG4650" i="14"/>
  <c r="AC3685" i="14"/>
  <c r="AB3685" i="14"/>
  <c r="AI3685" i="14"/>
  <c r="AG135" i="14"/>
  <c r="AD135" i="14"/>
  <c r="AI1320" i="14"/>
  <c r="AB1320" i="14"/>
  <c r="AC1320" i="14"/>
  <c r="AI4725" i="14"/>
  <c r="AB4725" i="14"/>
  <c r="AC4725" i="14"/>
  <c r="AG4776" i="14"/>
  <c r="AB4776" i="14"/>
  <c r="AC4776" i="14"/>
  <c r="AD4776" i="14"/>
  <c r="AI815" i="14"/>
  <c r="AC2748" i="14"/>
  <c r="AB2748" i="14"/>
  <c r="AI2748" i="14"/>
  <c r="AC562" i="14"/>
  <c r="AB562" i="14"/>
  <c r="AI562" i="14"/>
  <c r="AI3223" i="14"/>
  <c r="AB3223" i="14"/>
  <c r="AC3223" i="14"/>
  <c r="AD4490" i="14"/>
  <c r="AB4490" i="14"/>
  <c r="AC4490" i="14"/>
  <c r="AG4490" i="14"/>
  <c r="AC4050" i="14"/>
  <c r="AB4050" i="14"/>
  <c r="AI4050" i="14"/>
  <c r="AG1069" i="14"/>
  <c r="AB1069" i="14"/>
  <c r="AC1069" i="14"/>
  <c r="AD1069" i="14"/>
  <c r="AD5757" i="14"/>
  <c r="AB5757" i="14"/>
  <c r="AC5757" i="14"/>
  <c r="AG5757" i="14"/>
  <c r="B339" i="14"/>
  <c r="AC347" i="14"/>
  <c r="AD2064" i="14"/>
  <c r="AB2064" i="14"/>
  <c r="AC2064" i="14"/>
  <c r="AG2064" i="14"/>
  <c r="AD37" i="14"/>
  <c r="AG37" i="14"/>
  <c r="AI2380" i="14"/>
  <c r="AB2380" i="14"/>
  <c r="AC2380" i="14"/>
  <c r="AC84" i="14"/>
  <c r="AI5491" i="14"/>
  <c r="B245" i="14"/>
  <c r="AI4445" i="14"/>
  <c r="AB4445" i="14"/>
  <c r="AC4445" i="14"/>
  <c r="AI2312" i="14"/>
  <c r="AB2312" i="14"/>
  <c r="AC2312" i="14"/>
  <c r="AC5614" i="14"/>
  <c r="AB5614" i="14"/>
  <c r="AI5614" i="14"/>
  <c r="AD5740" i="14"/>
  <c r="AB5740" i="14"/>
  <c r="AC5740" i="14"/>
  <c r="AG5740" i="14"/>
  <c r="AD4941" i="14"/>
  <c r="AB4941" i="14"/>
  <c r="AC4941" i="14"/>
  <c r="AG4941" i="14"/>
  <c r="AI2671" i="14"/>
  <c r="AB2671" i="14"/>
  <c r="AC2671" i="14"/>
  <c r="AG1678" i="14"/>
  <c r="AD1678" i="14"/>
  <c r="AG681" i="14"/>
  <c r="AB681" i="14"/>
  <c r="AC681" i="14"/>
  <c r="AD681" i="14"/>
  <c r="AG2233" i="14"/>
  <c r="AD2233" i="14"/>
  <c r="AC217" i="14"/>
  <c r="AD1407" i="14"/>
  <c r="AB1407" i="14"/>
  <c r="AC1407" i="14"/>
  <c r="AG1407" i="14"/>
  <c r="AD689" i="14"/>
  <c r="AB689" i="14"/>
  <c r="AC689" i="14"/>
  <c r="AG689" i="14"/>
  <c r="AD4937" i="14"/>
  <c r="AB4937" i="14"/>
  <c r="AC4937" i="14"/>
  <c r="AG4937" i="14"/>
  <c r="AI5666" i="14"/>
  <c r="AG148" i="14"/>
  <c r="AD148" i="14"/>
  <c r="AD1057" i="14"/>
  <c r="AG1057" i="14"/>
  <c r="AG5497" i="14"/>
  <c r="AB5497" i="14"/>
  <c r="AC5497" i="14"/>
  <c r="AD5497" i="14"/>
  <c r="B316" i="14"/>
  <c r="AG1289" i="14"/>
  <c r="AD1289" i="14"/>
  <c r="AG4230" i="14"/>
  <c r="AB4230" i="14"/>
  <c r="AC4230" i="14"/>
  <c r="AD4230" i="14"/>
  <c r="AD4372" i="14"/>
  <c r="AG4372" i="14"/>
  <c r="AG4254" i="14"/>
  <c r="AB4254" i="14"/>
  <c r="AC4254" i="14"/>
  <c r="AD4254" i="14"/>
  <c r="AC22" i="14"/>
  <c r="AG4377" i="14"/>
  <c r="AB4377" i="14"/>
  <c r="AC4377" i="14"/>
  <c r="AD4377" i="14"/>
  <c r="AD2407" i="14"/>
  <c r="AG2407" i="14"/>
  <c r="AD2619" i="14"/>
  <c r="AB2619" i="14"/>
  <c r="AC2619" i="14"/>
  <c r="AG2619" i="14"/>
  <c r="AC5371" i="14"/>
  <c r="AB5371" i="14"/>
  <c r="AI5371" i="14"/>
  <c r="AG4493" i="14"/>
  <c r="AB4493" i="14"/>
  <c r="AC4493" i="14"/>
  <c r="AD4493" i="14"/>
  <c r="AI2866" i="14"/>
  <c r="AG864" i="14"/>
  <c r="AD864" i="14"/>
  <c r="AC3906" i="14"/>
  <c r="AB3906" i="14"/>
  <c r="AI3906" i="14"/>
  <c r="AD3425" i="14"/>
  <c r="AG3425" i="14"/>
  <c r="AC180" i="14"/>
  <c r="AD1402" i="14"/>
  <c r="AB1402" i="14"/>
  <c r="AC1402" i="14"/>
  <c r="AG1402" i="14"/>
  <c r="B235" i="14"/>
  <c r="AD3678" i="14"/>
  <c r="AB3678" i="14"/>
  <c r="AC3678" i="14"/>
  <c r="AG3678" i="14"/>
  <c r="AD1071" i="14"/>
  <c r="AG1071" i="14"/>
  <c r="AG933" i="14"/>
  <c r="AD933" i="14"/>
  <c r="AC5179" i="14"/>
  <c r="AB5179" i="14"/>
  <c r="AI5179" i="14"/>
  <c r="B98" i="14"/>
  <c r="L27" i="14"/>
  <c r="AC291" i="14"/>
  <c r="AC332" i="14"/>
  <c r="AC8" i="14"/>
  <c r="AD2144" i="14"/>
  <c r="AG2144" i="14"/>
  <c r="B250" i="14"/>
  <c r="B42" i="14"/>
  <c r="AI2961" i="14"/>
  <c r="AB2961" i="14"/>
  <c r="AC2961" i="14"/>
  <c r="AC4615" i="14"/>
  <c r="AB4615" i="14"/>
  <c r="AI4615" i="14"/>
  <c r="AI3844" i="14"/>
  <c r="AB3844" i="14"/>
  <c r="AC3844" i="14"/>
  <c r="AC4993" i="14"/>
  <c r="AB4993" i="14"/>
  <c r="AI4993" i="14"/>
  <c r="AC907" i="14"/>
  <c r="AB907" i="14"/>
  <c r="AI907" i="14"/>
  <c r="AC340" i="14"/>
  <c r="AC714" i="14"/>
  <c r="AB714" i="14"/>
  <c r="AI714" i="14"/>
  <c r="AC2581" i="14"/>
  <c r="AB2581" i="14"/>
  <c r="AI2581" i="14"/>
  <c r="AD1782" i="14"/>
  <c r="AB1782" i="14"/>
  <c r="AC1782" i="14"/>
  <c r="AG1782" i="14"/>
  <c r="AD3881" i="14"/>
  <c r="AB3881" i="14"/>
  <c r="AC3881" i="14"/>
  <c r="AG3881" i="14"/>
  <c r="AG4667" i="14"/>
  <c r="AB4667" i="14"/>
  <c r="AC4667" i="14"/>
  <c r="AD4667" i="14"/>
  <c r="AG1480" i="14"/>
  <c r="AB1480" i="14"/>
  <c r="AC1480" i="14"/>
  <c r="AD1480" i="14"/>
  <c r="AI3927" i="14"/>
  <c r="AD2557" i="14"/>
  <c r="AB2557" i="14"/>
  <c r="AC2557" i="14"/>
  <c r="AG2557" i="14"/>
  <c r="AD1818" i="14"/>
  <c r="AG1818" i="14"/>
  <c r="AD2749" i="14"/>
  <c r="AB2749" i="14"/>
  <c r="AC2749" i="14"/>
  <c r="AG2749" i="14"/>
  <c r="AI3168" i="14"/>
  <c r="AB3168" i="14"/>
  <c r="AC3168" i="14"/>
  <c r="AI1245" i="14"/>
  <c r="AI1873" i="14"/>
  <c r="AC4372" i="14"/>
  <c r="AB4372" i="14"/>
  <c r="AI4372" i="14"/>
  <c r="AG3075" i="14"/>
  <c r="AB3075" i="14"/>
  <c r="AC3075" i="14"/>
  <c r="AD3075" i="14"/>
  <c r="AI5771" i="14"/>
  <c r="AB5771" i="14"/>
  <c r="AC5771" i="14"/>
  <c r="AD5294" i="14"/>
  <c r="AB5294" i="14"/>
  <c r="AC5294" i="14"/>
  <c r="AG5294" i="14"/>
  <c r="AG1259" i="14"/>
  <c r="AB1259" i="14"/>
  <c r="AC1259" i="14"/>
  <c r="AD1259" i="14"/>
  <c r="AG1744" i="14"/>
  <c r="AB1744" i="14"/>
  <c r="AC1744" i="14"/>
  <c r="AD1744" i="14"/>
  <c r="AD760" i="14"/>
  <c r="AB760" i="14"/>
  <c r="AC760" i="14"/>
  <c r="AG760" i="14"/>
  <c r="AI3381" i="14"/>
  <c r="AC3053" i="14"/>
  <c r="AB3053" i="14"/>
  <c r="AI3053" i="14"/>
  <c r="AG3762" i="14"/>
  <c r="AB3762" i="14"/>
  <c r="AC3762" i="14"/>
  <c r="AD3762" i="14"/>
  <c r="AG2532" i="14"/>
  <c r="AB2532" i="14"/>
  <c r="AC2532" i="14"/>
  <c r="AD2532" i="14"/>
  <c r="AG5076" i="14"/>
  <c r="AD5076" i="14"/>
  <c r="AG5760" i="14"/>
  <c r="AB5760" i="14"/>
  <c r="AC5760" i="14"/>
  <c r="AD5760" i="14"/>
  <c r="AD1988" i="14"/>
  <c r="AB1988" i="14"/>
  <c r="AC1988" i="14"/>
  <c r="AG1988" i="14"/>
  <c r="AD3805" i="14"/>
  <c r="AG3805" i="14"/>
  <c r="AC3805" i="14"/>
  <c r="AB3805" i="14"/>
  <c r="AI3805" i="14"/>
  <c r="AI542" i="14"/>
  <c r="AB542" i="14"/>
  <c r="AC542" i="14"/>
  <c r="AI1198" i="14"/>
  <c r="AD2844" i="14"/>
  <c r="AB2844" i="14"/>
  <c r="AC2844" i="14"/>
  <c r="AG2844" i="14"/>
  <c r="AG2467" i="14"/>
  <c r="AB2467" i="14"/>
  <c r="AC2467" i="14"/>
  <c r="AD2467" i="14"/>
  <c r="AG2219" i="14"/>
  <c r="AB2219" i="14"/>
  <c r="AC2219" i="14"/>
  <c r="AD2219" i="14"/>
  <c r="AD4483" i="14"/>
  <c r="AB4483" i="14"/>
  <c r="AC4483" i="14"/>
  <c r="AG4483" i="14"/>
  <c r="AD3648" i="14"/>
  <c r="AB3648" i="14"/>
  <c r="AC3648" i="14"/>
  <c r="AG3648" i="14"/>
  <c r="AD741" i="14"/>
  <c r="AB741" i="14"/>
  <c r="AC741" i="14"/>
  <c r="AG741" i="14"/>
  <c r="AD1183" i="14"/>
  <c r="AB1183" i="14"/>
  <c r="AC1183" i="14"/>
  <c r="AG1183" i="14"/>
  <c r="AG955" i="14"/>
  <c r="AD955" i="14"/>
  <c r="AI2971" i="14"/>
  <c r="AB2971" i="14"/>
  <c r="AC2971" i="14"/>
  <c r="AD5764" i="14"/>
  <c r="AG5764" i="14"/>
  <c r="AD5273" i="14"/>
  <c r="AB5273" i="14"/>
  <c r="AC5273" i="14"/>
  <c r="AG5273" i="14"/>
  <c r="AD1091" i="14"/>
  <c r="AB1091" i="14"/>
  <c r="AC1091" i="14"/>
  <c r="AG1091" i="14"/>
  <c r="AI626" i="14"/>
  <c r="AB626" i="14"/>
  <c r="AC626" i="14"/>
  <c r="B322" i="14"/>
  <c r="AD3629" i="14"/>
  <c r="AG3629" i="14"/>
  <c r="AI2229" i="14"/>
  <c r="AB2229" i="14"/>
  <c r="AC2229" i="14"/>
  <c r="AG3557" i="14"/>
  <c r="AB3557" i="14"/>
  <c r="AC3557" i="14"/>
  <c r="AD3557" i="14"/>
  <c r="AD4272" i="14"/>
  <c r="AB4272" i="14"/>
  <c r="AC4272" i="14"/>
  <c r="AG4272" i="14"/>
  <c r="AD4609" i="14"/>
  <c r="AB4609" i="14"/>
  <c r="AC4609" i="14"/>
  <c r="AG4609" i="14"/>
  <c r="AD5697" i="14"/>
  <c r="AG5697" i="14"/>
  <c r="AC86" i="14"/>
  <c r="AI5360" i="14"/>
  <c r="AB5360" i="14"/>
  <c r="AC5360" i="14"/>
  <c r="AC73" i="14"/>
  <c r="AD2625" i="14"/>
  <c r="AG2625" i="14"/>
  <c r="AD307" i="14"/>
  <c r="AG307" i="14"/>
  <c r="AI1789" i="14"/>
  <c r="AI4306" i="14"/>
  <c r="AC2455" i="14"/>
  <c r="AB2455" i="14"/>
  <c r="AI2455" i="14"/>
  <c r="AG5681" i="14"/>
  <c r="AB5681" i="14"/>
  <c r="AC5681" i="14"/>
  <c r="AD5681" i="14"/>
  <c r="AI5728" i="14"/>
  <c r="AB5728" i="14"/>
  <c r="AC5728" i="14"/>
  <c r="AG5410" i="14"/>
  <c r="AB5410" i="14"/>
  <c r="AC5410" i="14"/>
  <c r="AD5410" i="14"/>
  <c r="B87" i="14"/>
  <c r="AC319" i="14"/>
  <c r="B227" i="14"/>
  <c r="AI3004" i="14"/>
  <c r="AI3185" i="14"/>
  <c r="AB3185" i="14"/>
  <c r="AC3185" i="14"/>
  <c r="AC520" i="14"/>
  <c r="AB520" i="14"/>
  <c r="AI520" i="14"/>
  <c r="AI4024" i="14"/>
  <c r="AB4024" i="14"/>
  <c r="AC4024" i="14"/>
  <c r="AC4316" i="14"/>
  <c r="AB4316" i="14"/>
  <c r="AI4316" i="14"/>
  <c r="AI3400" i="14"/>
  <c r="AB3400" i="14"/>
  <c r="AC3400" i="14"/>
  <c r="AG3506" i="14"/>
  <c r="AD3506" i="14"/>
  <c r="AC227" i="14"/>
  <c r="L311" i="14"/>
  <c r="AG375" i="14"/>
  <c r="AB375" i="14"/>
  <c r="AC375" i="14"/>
  <c r="AD375" i="14"/>
  <c r="AC72" i="14"/>
  <c r="AC201" i="14"/>
  <c r="AG3195" i="14"/>
  <c r="AB3195" i="14"/>
  <c r="AC3195" i="14"/>
  <c r="AD3195" i="14"/>
  <c r="AI4442" i="14"/>
  <c r="AG3176" i="14"/>
  <c r="AB3176" i="14"/>
  <c r="AC3176" i="14"/>
  <c r="AD3176" i="14"/>
  <c r="AG4753" i="14"/>
  <c r="AB4753" i="14"/>
  <c r="AC4753" i="14"/>
  <c r="AD4753" i="14"/>
  <c r="AG1400" i="14"/>
  <c r="AB1400" i="14"/>
  <c r="AC1400" i="14"/>
  <c r="AD1400" i="14"/>
  <c r="AG2103" i="14"/>
  <c r="AB2103" i="14"/>
  <c r="AC2103" i="14"/>
  <c r="AD2103" i="14"/>
  <c r="AI5764" i="14"/>
  <c r="AB5764" i="14"/>
  <c r="AC5764" i="14"/>
  <c r="AG5111" i="14"/>
  <c r="AB5111" i="14"/>
  <c r="AC5111" i="14"/>
  <c r="AD5111" i="14"/>
  <c r="AI2626" i="14"/>
  <c r="AI4826" i="14"/>
  <c r="AG1526" i="14"/>
  <c r="AD1526" i="14"/>
  <c r="AG5087" i="14"/>
  <c r="AD5087" i="14"/>
  <c r="AG3060" i="14"/>
  <c r="AD3060" i="14"/>
  <c r="AD4775" i="14"/>
  <c r="AG4775" i="14"/>
  <c r="AI2021" i="14"/>
  <c r="AB2021" i="14"/>
  <c r="AC2021" i="14"/>
  <c r="AG773" i="14"/>
  <c r="AB773" i="14"/>
  <c r="AC773" i="14"/>
  <c r="AD773" i="14"/>
  <c r="AG3499" i="14"/>
  <c r="AB3499" i="14"/>
  <c r="AC3499" i="14"/>
  <c r="AD3499" i="14"/>
  <c r="AG2866" i="14"/>
  <c r="AB2866" i="14"/>
  <c r="AC2866" i="14"/>
  <c r="AD2866" i="14"/>
  <c r="AC325" i="14"/>
  <c r="AG1595" i="14"/>
  <c r="AB1595" i="14"/>
  <c r="AC1595" i="14"/>
  <c r="AD1595" i="14"/>
  <c r="AD1685" i="14"/>
  <c r="AB1685" i="14"/>
  <c r="AC1685" i="14"/>
  <c r="AG1685" i="14"/>
  <c r="AG838" i="14"/>
  <c r="AD838" i="14"/>
  <c r="B206" i="14"/>
  <c r="AC106" i="14"/>
  <c r="B288" i="14"/>
  <c r="AD1127" i="14"/>
  <c r="AB1127" i="14"/>
  <c r="AC1127" i="14"/>
  <c r="AG1127" i="14"/>
  <c r="AG3070" i="14"/>
  <c r="AB3070" i="14"/>
  <c r="AC3070" i="14"/>
  <c r="AD3070" i="14"/>
  <c r="AC3564" i="14"/>
  <c r="AB3564" i="14"/>
  <c r="AI3564" i="14"/>
  <c r="B199" i="14"/>
  <c r="B279" i="14"/>
  <c r="L143" i="14"/>
  <c r="AC132" i="14"/>
  <c r="AC269" i="14"/>
  <c r="B163" i="14"/>
  <c r="B282" i="14"/>
  <c r="AC5632" i="14"/>
  <c r="AB5632" i="14"/>
  <c r="AI5632" i="14"/>
  <c r="B272" i="14"/>
  <c r="AI4340" i="14"/>
  <c r="AC3789" i="14"/>
  <c r="AB3789" i="14"/>
  <c r="AI3789" i="14"/>
  <c r="AG2515" i="14"/>
  <c r="AB2515" i="14"/>
  <c r="AC2515" i="14"/>
  <c r="AD2515" i="14"/>
  <c r="AD1291" i="14"/>
  <c r="AG1291" i="14"/>
  <c r="AG2729" i="14"/>
  <c r="AD2729" i="14"/>
  <c r="AC13" i="14"/>
  <c r="AD3981" i="14"/>
  <c r="AB3981" i="14"/>
  <c r="AC3981" i="14"/>
  <c r="AG3981" i="14"/>
  <c r="AC286" i="14"/>
  <c r="AI2824" i="14"/>
  <c r="AB2824" i="14"/>
  <c r="AC2824" i="14"/>
  <c r="AI844" i="14"/>
  <c r="AB844" i="14"/>
  <c r="AC844" i="14"/>
  <c r="AC324" i="14"/>
  <c r="AC296" i="14"/>
  <c r="AC143" i="14"/>
  <c r="AI3213" i="14"/>
  <c r="AB3213" i="14"/>
  <c r="AC3213" i="14"/>
  <c r="AC437" i="14"/>
  <c r="AB437" i="14"/>
  <c r="AI437" i="14"/>
  <c r="B234" i="14"/>
  <c r="AC37" i="14"/>
  <c r="AI5621" i="14"/>
  <c r="AG3770" i="14"/>
  <c r="AB3770" i="14"/>
  <c r="AC3770" i="14"/>
  <c r="AD3770" i="14"/>
  <c r="AD455" i="14"/>
  <c r="AB455" i="14"/>
  <c r="AC455" i="14"/>
  <c r="AG455" i="14"/>
  <c r="AD2350" i="14"/>
  <c r="AB2350" i="14"/>
  <c r="AC2350" i="14"/>
  <c r="AG2350" i="14"/>
  <c r="AD4839" i="14"/>
  <c r="AB4839" i="14"/>
  <c r="AC4839" i="14"/>
  <c r="AG4839" i="14"/>
  <c r="AC334" i="14"/>
  <c r="B178" i="14"/>
  <c r="AD1589" i="14"/>
  <c r="AG1589" i="14"/>
  <c r="AD5326" i="14"/>
  <c r="AB5326" i="14"/>
  <c r="AC5326" i="14"/>
  <c r="AG5326" i="14"/>
  <c r="AG5743" i="14"/>
  <c r="AB5743" i="14"/>
  <c r="AC5743" i="14"/>
  <c r="AD5743" i="14"/>
  <c r="B49" i="14"/>
  <c r="AD1432" i="14"/>
  <c r="AB1432" i="14"/>
  <c r="AC1432" i="14"/>
  <c r="AG1432" i="14"/>
  <c r="AI636" i="14"/>
  <c r="B85" i="14"/>
  <c r="B317" i="14"/>
  <c r="L98" i="14"/>
  <c r="AC313" i="14"/>
  <c r="AC83" i="14"/>
  <c r="B111" i="14"/>
  <c r="AC196" i="14"/>
  <c r="AC125" i="14"/>
  <c r="AC151" i="14"/>
  <c r="AC234" i="14"/>
  <c r="B320" i="14"/>
  <c r="B174" i="14"/>
  <c r="B100" i="14"/>
  <c r="AC333" i="14"/>
  <c r="B255" i="14"/>
  <c r="AD4675" i="14"/>
  <c r="AG4675" i="14"/>
  <c r="AG4294" i="14"/>
  <c r="AB4294" i="14"/>
  <c r="AC4294" i="14"/>
  <c r="AD4294" i="14"/>
  <c r="AC237" i="14"/>
  <c r="B62" i="14"/>
  <c r="AC161" i="14"/>
  <c r="L42" i="14"/>
  <c r="AC30" i="14"/>
  <c r="AC320" i="14"/>
  <c r="AC352" i="14"/>
  <c r="AC128" i="14"/>
  <c r="AC233" i="14"/>
  <c r="B253" i="14"/>
  <c r="AC167" i="14"/>
  <c r="B126" i="14"/>
  <c r="AC34" i="14"/>
  <c r="AC241" i="14"/>
  <c r="AC289" i="14"/>
  <c r="B127" i="14"/>
  <c r="AC276" i="14"/>
  <c r="AC138" i="14"/>
  <c r="AC267" i="14"/>
  <c r="B90" i="14"/>
  <c r="AD3155" i="14"/>
  <c r="AB3155" i="14"/>
  <c r="AC3155" i="14"/>
  <c r="AG3155" i="14"/>
  <c r="AC57" i="14"/>
  <c r="AC43" i="14"/>
  <c r="AC67" i="14"/>
  <c r="F42" i="14"/>
  <c r="B263" i="14"/>
  <c r="AC282" i="14"/>
  <c r="AC223" i="14"/>
  <c r="B251" i="14"/>
  <c r="B260" i="14"/>
  <c r="AC277" i="14"/>
  <c r="AC338" i="14"/>
  <c r="AC117" i="14"/>
  <c r="AC261" i="14"/>
  <c r="L49" i="14"/>
  <c r="AC88" i="14"/>
  <c r="AC204" i="14"/>
  <c r="AC16" i="14"/>
  <c r="AC19" i="14"/>
  <c r="AI4010" i="14"/>
  <c r="AI3071" i="14"/>
  <c r="AB3071" i="14"/>
  <c r="AC3071" i="14"/>
  <c r="AI4297" i="14"/>
  <c r="AB4297" i="14"/>
  <c r="AC4297" i="14"/>
  <c r="AC268" i="14"/>
  <c r="AC91" i="14"/>
  <c r="AC5506" i="14"/>
  <c r="AB5506" i="14"/>
  <c r="AI5506" i="14"/>
  <c r="AI5584" i="14"/>
  <c r="AI4311" i="14"/>
  <c r="AI3251" i="14"/>
  <c r="AI4775" i="14"/>
  <c r="AB4775" i="14"/>
  <c r="AC4775" i="14"/>
  <c r="AC65" i="14"/>
  <c r="AI864" i="14"/>
  <c r="AB864" i="14"/>
  <c r="AC864" i="14"/>
  <c r="AC194" i="14"/>
  <c r="L258" i="14"/>
  <c r="B258" i="14"/>
  <c r="AI4929" i="14"/>
  <c r="AB4929" i="14"/>
  <c r="AC4929" i="14"/>
  <c r="AI3425" i="14"/>
  <c r="AB3425" i="14"/>
  <c r="AC3425" i="14"/>
  <c r="AI4449" i="14"/>
  <c r="AB4449" i="14"/>
  <c r="AC4449" i="14"/>
  <c r="AI1057" i="14"/>
  <c r="AB1057" i="14"/>
  <c r="AC1057" i="14"/>
  <c r="AI3136" i="14"/>
  <c r="AB3136" i="14"/>
  <c r="AC3136" i="14"/>
  <c r="AD5252" i="14"/>
  <c r="AG5252" i="14"/>
  <c r="AD3793" i="14"/>
  <c r="AB3793" i="14"/>
  <c r="AC3793" i="14"/>
  <c r="AG3793" i="14"/>
  <c r="AD3542" i="14"/>
  <c r="AB3542" i="14"/>
  <c r="AC3542" i="14"/>
  <c r="AG3542" i="14"/>
  <c r="AG3313" i="14"/>
  <c r="AB3313" i="14"/>
  <c r="AC3313" i="14"/>
  <c r="AD3313" i="14"/>
  <c r="AI4685" i="14"/>
  <c r="AD3596" i="14"/>
  <c r="AG3596" i="14"/>
  <c r="AI5488" i="14"/>
  <c r="AG1312" i="14"/>
  <c r="AB1312" i="14"/>
  <c r="AC1312" i="14"/>
  <c r="AD1312" i="14"/>
  <c r="AC165" i="14"/>
  <c r="AD1909" i="14"/>
  <c r="AB1909" i="14"/>
  <c r="AC1909" i="14"/>
  <c r="AG1909" i="14"/>
  <c r="AD1459" i="14"/>
  <c r="AB1459" i="14"/>
  <c r="AC1459" i="14"/>
  <c r="AG1459" i="14"/>
  <c r="AC5537" i="14"/>
  <c r="AB5537" i="14"/>
  <c r="AI5537" i="14"/>
  <c r="AI3689" i="14"/>
  <c r="AI2073" i="14"/>
  <c r="AB2073" i="14"/>
  <c r="AC2073" i="14"/>
  <c r="AC3352" i="14"/>
  <c r="AB3352" i="14"/>
  <c r="AI3352" i="14"/>
  <c r="AI2004" i="14"/>
  <c r="AB2004" i="14"/>
  <c r="AC2004" i="14"/>
  <c r="AC361" i="14"/>
  <c r="AB361" i="14"/>
  <c r="AI361" i="14"/>
  <c r="AC2635" i="14"/>
  <c r="AB2635" i="14"/>
  <c r="AI2635" i="14"/>
  <c r="AI4507" i="14"/>
  <c r="AB4507" i="14"/>
  <c r="AC4507" i="14"/>
  <c r="AI5703" i="14"/>
  <c r="AC4494" i="14"/>
  <c r="AB4494" i="14"/>
  <c r="AI4494" i="14"/>
  <c r="AC2988" i="14"/>
  <c r="B181" i="14"/>
  <c r="AB2988" i="14"/>
  <c r="AI2988" i="14"/>
  <c r="AI5507" i="14"/>
  <c r="B336" i="14"/>
  <c r="AB5507" i="14"/>
  <c r="AC5507" i="14"/>
  <c r="AI5245" i="14"/>
  <c r="AB5245" i="14"/>
  <c r="AC5245" i="14"/>
  <c r="AC3644" i="14"/>
  <c r="AB3644" i="14"/>
  <c r="AI3644" i="14"/>
  <c r="AC5200" i="14"/>
  <c r="AB5200" i="14"/>
  <c r="AI5200" i="14"/>
  <c r="AD3715" i="14"/>
  <c r="AB3715" i="14"/>
  <c r="AC3715" i="14"/>
  <c r="AG3715" i="14"/>
  <c r="AC4441" i="14"/>
  <c r="AB4441" i="14"/>
  <c r="AI4441" i="14"/>
  <c r="AC135" i="14"/>
  <c r="AC855" i="14"/>
  <c r="AB855" i="14"/>
  <c r="AI855" i="14"/>
  <c r="AC1333" i="14"/>
  <c r="AB1333" i="14"/>
  <c r="AI1333" i="14"/>
  <c r="AI801" i="14"/>
  <c r="AB801" i="14"/>
  <c r="AC801" i="14"/>
  <c r="B31" i="14"/>
  <c r="AI2159" i="14"/>
  <c r="AI5603" i="14"/>
  <c r="AB5603" i="14"/>
  <c r="AC5603" i="14"/>
  <c r="AI1818" i="14"/>
  <c r="AB1818" i="14"/>
  <c r="AC1818" i="14"/>
  <c r="AG2271" i="14"/>
  <c r="AB2271" i="14"/>
  <c r="AC2271" i="14"/>
  <c r="AD2271" i="14"/>
  <c r="AD596" i="14"/>
  <c r="AB596" i="14"/>
  <c r="AC596" i="14"/>
  <c r="AG596" i="14"/>
  <c r="AD3042" i="14"/>
  <c r="AB3042" i="14"/>
  <c r="AC3042" i="14"/>
  <c r="AG3042" i="14"/>
  <c r="AC1987" i="14"/>
  <c r="AB1987" i="14"/>
  <c r="AI1987" i="14"/>
  <c r="AI1143" i="14"/>
  <c r="AB1143" i="14"/>
  <c r="AC1143" i="14"/>
  <c r="AI1891" i="14"/>
  <c r="B114" i="14"/>
  <c r="AB1891" i="14"/>
  <c r="AC1891" i="14"/>
  <c r="AD630" i="14"/>
  <c r="AG630" i="14"/>
  <c r="AC5035" i="14"/>
  <c r="B307" i="14"/>
  <c r="AB5035" i="14"/>
  <c r="AI5035" i="14"/>
  <c r="AI914" i="14"/>
  <c r="AB914" i="14"/>
  <c r="AC914" i="14"/>
  <c r="AC2612" i="14"/>
  <c r="AB2612" i="14"/>
  <c r="AI2612" i="14"/>
  <c r="AI409" i="14"/>
  <c r="AB409" i="14"/>
  <c r="AC409" i="14"/>
  <c r="AI4675" i="14"/>
  <c r="AB4675" i="14"/>
  <c r="AC4675" i="14"/>
  <c r="AD3476" i="14"/>
  <c r="AB3476" i="14"/>
  <c r="AC3476" i="14"/>
  <c r="AG3476" i="14"/>
  <c r="AG5257" i="14"/>
  <c r="AB5257" i="14"/>
  <c r="AC5257" i="14"/>
  <c r="AD5257" i="14"/>
  <c r="AC839" i="14"/>
  <c r="AB839" i="14"/>
  <c r="AI839" i="14"/>
  <c r="AC294" i="14"/>
  <c r="AC109" i="14"/>
  <c r="AC58" i="14"/>
  <c r="L46" i="14"/>
  <c r="B46" i="14"/>
  <c r="AC1940" i="14"/>
  <c r="AB1940" i="14"/>
  <c r="AI1940" i="14"/>
  <c r="AC4866" i="14"/>
  <c r="L297" i="14"/>
  <c r="B297" i="14"/>
  <c r="AB4866" i="14"/>
  <c r="AI4866" i="14"/>
  <c r="AC270" i="14"/>
  <c r="AD3927" i="14"/>
  <c r="AB3927" i="14"/>
  <c r="AC3927" i="14"/>
  <c r="AG3927" i="14"/>
  <c r="AD1993" i="14"/>
  <c r="AB1993" i="14"/>
  <c r="AC1993" i="14"/>
  <c r="AG1993" i="14"/>
  <c r="AG5666" i="14"/>
  <c r="AB5666" i="14"/>
  <c r="AC5666" i="14"/>
  <c r="AD5666" i="14"/>
  <c r="AG1587" i="14"/>
  <c r="AB1587" i="14"/>
  <c r="AC1587" i="14"/>
  <c r="AD1587" i="14"/>
  <c r="AG395" i="14"/>
  <c r="AB395" i="14"/>
  <c r="AC395" i="14"/>
  <c r="AD395" i="14"/>
  <c r="AD3782" i="14"/>
  <c r="AG3782" i="14"/>
  <c r="AI3782" i="14"/>
  <c r="AB3782" i="14"/>
  <c r="AC3782" i="14"/>
  <c r="AI2137" i="14"/>
  <c r="AB2137" i="14"/>
  <c r="AC2137" i="14"/>
  <c r="AI923" i="14"/>
  <c r="AD932" i="14"/>
  <c r="AB932" i="14"/>
  <c r="AC932" i="14"/>
  <c r="AG932" i="14"/>
  <c r="AG1198" i="14"/>
  <c r="AB1198" i="14"/>
  <c r="AC1198" i="14"/>
  <c r="AD1198" i="14"/>
  <c r="AG3595" i="14"/>
  <c r="AB3595" i="14"/>
  <c r="AC3595" i="14"/>
  <c r="AD3595" i="14"/>
  <c r="AD407" i="14"/>
  <c r="AB407" i="14"/>
  <c r="AC407" i="14"/>
  <c r="AG407" i="14"/>
  <c r="AD2795" i="14"/>
  <c r="AB2795" i="14"/>
  <c r="AC2795" i="14"/>
  <c r="AG2795" i="14"/>
  <c r="L332" i="14"/>
  <c r="B332" i="14"/>
  <c r="AI651" i="14"/>
  <c r="AB651" i="14"/>
  <c r="AC651" i="14"/>
  <c r="AI439" i="14"/>
  <c r="AB439" i="14"/>
  <c r="AC439" i="14"/>
  <c r="AG4182" i="14"/>
  <c r="AD4182" i="14"/>
  <c r="AI4182" i="14"/>
  <c r="AB4182" i="14"/>
  <c r="AC4182" i="14"/>
  <c r="AC262" i="14"/>
  <c r="L196" i="14"/>
  <c r="AI2819" i="14"/>
  <c r="AB2819" i="14"/>
  <c r="AC2819" i="14"/>
  <c r="AC2144" i="14"/>
  <c r="B130" i="14"/>
  <c r="AB2144" i="14"/>
  <c r="AI2144" i="14"/>
  <c r="AC2838" i="14"/>
  <c r="AB2838" i="14"/>
  <c r="AI2838" i="14"/>
  <c r="AC250" i="14"/>
  <c r="AC191" i="14"/>
  <c r="AI4394" i="14"/>
  <c r="AB4394" i="14"/>
  <c r="AC4394" i="14"/>
  <c r="AC2407" i="14"/>
  <c r="AB2407" i="14"/>
  <c r="AI2407" i="14"/>
  <c r="AI4852" i="14"/>
  <c r="AB4852" i="14"/>
  <c r="AC4852" i="14"/>
  <c r="AC3414" i="14"/>
  <c r="B207" i="14"/>
  <c r="AB3414" i="14"/>
  <c r="AI3414" i="14"/>
  <c r="AC883" i="14"/>
  <c r="B55" i="14"/>
  <c r="AB883" i="14"/>
  <c r="AI883" i="14"/>
  <c r="AI2798" i="14"/>
  <c r="AD119" i="14"/>
  <c r="AG119" i="14"/>
  <c r="AG3435" i="14"/>
  <c r="B209" i="14"/>
  <c r="AB3435" i="14"/>
  <c r="AC3435" i="14"/>
  <c r="AD3435" i="14"/>
  <c r="AD1245" i="14"/>
  <c r="AB1245" i="14"/>
  <c r="AC1245" i="14"/>
  <c r="AG1245" i="14"/>
  <c r="AC688" i="14"/>
  <c r="AB688" i="14"/>
  <c r="AI688" i="14"/>
  <c r="AD1873" i="14"/>
  <c r="AB1873" i="14"/>
  <c r="AC1873" i="14"/>
  <c r="AG1873" i="14"/>
  <c r="L324" i="14"/>
  <c r="B324" i="14"/>
  <c r="AI3815" i="14"/>
  <c r="AD259" i="14"/>
  <c r="AC259" i="14"/>
  <c r="AG259" i="14"/>
  <c r="AD2734" i="14"/>
  <c r="AB2734" i="14"/>
  <c r="AC2734" i="14"/>
  <c r="AG2734" i="14"/>
  <c r="AG3381" i="14"/>
  <c r="AB3381" i="14"/>
  <c r="AC3381" i="14"/>
  <c r="AD3381" i="14"/>
  <c r="B34" i="14"/>
  <c r="AG71" i="14"/>
  <c r="AD71" i="14"/>
  <c r="B149" i="14"/>
  <c r="AG5529" i="14"/>
  <c r="AB5529" i="14"/>
  <c r="AC5529" i="14"/>
  <c r="AD5529" i="14"/>
  <c r="AC2191" i="14"/>
  <c r="AB2191" i="14"/>
  <c r="AI2191" i="14"/>
  <c r="AC4317" i="14"/>
  <c r="AB4317" i="14"/>
  <c r="AI4317" i="14"/>
  <c r="AI2210" i="14"/>
  <c r="AB2210" i="14"/>
  <c r="AC2210" i="14"/>
  <c r="AC52" i="14"/>
  <c r="AD3286" i="14"/>
  <c r="AB3286" i="14"/>
  <c r="AC3286" i="14"/>
  <c r="AG3286" i="14"/>
  <c r="AI1680" i="14"/>
  <c r="AC5455" i="14"/>
  <c r="AB5455" i="14"/>
  <c r="AI5455" i="14"/>
  <c r="AD5356" i="14"/>
  <c r="AB5356" i="14"/>
  <c r="AC5356" i="14"/>
  <c r="AG5356" i="14"/>
  <c r="AD253" i="14"/>
  <c r="AC253" i="14"/>
  <c r="AG253" i="14"/>
  <c r="AD3373" i="14"/>
  <c r="AB3373" i="14"/>
  <c r="AC3373" i="14"/>
  <c r="AG3373" i="14"/>
  <c r="AD4918" i="14"/>
  <c r="AB4918" i="14"/>
  <c r="AC4918" i="14"/>
  <c r="AG4918" i="14"/>
  <c r="AC256" i="14"/>
  <c r="AD96" i="14"/>
  <c r="AG96" i="14"/>
  <c r="L328" i="14"/>
  <c r="B328" i="14"/>
  <c r="B221" i="14"/>
  <c r="AI2408" i="14"/>
  <c r="AD2631" i="14"/>
  <c r="AB2631" i="14"/>
  <c r="AC2631" i="14"/>
  <c r="AG2631" i="14"/>
  <c r="AG4550" i="14"/>
  <c r="AB4550" i="14"/>
  <c r="AC4550" i="14"/>
  <c r="AD4550" i="14"/>
  <c r="AG1444" i="14"/>
  <c r="AB1444" i="14"/>
  <c r="AC1444" i="14"/>
  <c r="AD1444" i="14"/>
  <c r="AG815" i="14"/>
  <c r="AB815" i="14"/>
  <c r="AC815" i="14"/>
  <c r="AD815" i="14"/>
  <c r="AC246" i="14"/>
  <c r="AD1789" i="14"/>
  <c r="B109" i="14"/>
  <c r="AB1789" i="14"/>
  <c r="AC1789" i="14"/>
  <c r="AG1789" i="14"/>
  <c r="AG4306" i="14"/>
  <c r="AB4306" i="14"/>
  <c r="AC4306" i="14"/>
  <c r="AD4306" i="14"/>
  <c r="L222" i="14"/>
  <c r="B222" i="14"/>
  <c r="AC81" i="14"/>
  <c r="B184" i="14"/>
  <c r="AI2825" i="14"/>
  <c r="L273" i="14"/>
  <c r="B273" i="14"/>
  <c r="AG3297" i="14"/>
  <c r="B200" i="14"/>
  <c r="AB3297" i="14"/>
  <c r="AC3297" i="14"/>
  <c r="AD3297" i="14"/>
  <c r="B228" i="14"/>
  <c r="AC2233" i="14"/>
  <c r="AB2233" i="14"/>
  <c r="AI2233" i="14"/>
  <c r="AC3027" i="14"/>
  <c r="AB3027" i="14"/>
  <c r="AI3027" i="14"/>
  <c r="AC181" i="14"/>
  <c r="B156" i="14"/>
  <c r="AD4026" i="14"/>
  <c r="AB4026" i="14"/>
  <c r="AC4026" i="14"/>
  <c r="AG4026" i="14"/>
  <c r="AC686" i="14"/>
  <c r="AB686" i="14"/>
  <c r="AI686" i="14"/>
  <c r="AG2352" i="14"/>
  <c r="AB2352" i="14"/>
  <c r="AC2352" i="14"/>
  <c r="AD2352" i="14"/>
  <c r="AG4442" i="14"/>
  <c r="B271" i="14"/>
  <c r="AB4442" i="14"/>
  <c r="AC4442" i="14"/>
  <c r="AD4442" i="14"/>
  <c r="AD506" i="14"/>
  <c r="AB506" i="14"/>
  <c r="AC506" i="14"/>
  <c r="AG506" i="14"/>
  <c r="AG1749" i="14"/>
  <c r="B106" i="14"/>
  <c r="AB1749" i="14"/>
  <c r="AC1749" i="14"/>
  <c r="AD1749" i="14"/>
  <c r="AG3110" i="14"/>
  <c r="AB3110" i="14"/>
  <c r="AC3110" i="14"/>
  <c r="AD3110" i="14"/>
  <c r="AC148" i="14"/>
  <c r="AD2457" i="14"/>
  <c r="AB2457" i="14"/>
  <c r="AC2457" i="14"/>
  <c r="AG2457" i="14"/>
  <c r="AG2626" i="14"/>
  <c r="AB2626" i="14"/>
  <c r="AC2626" i="14"/>
  <c r="AD2626" i="14"/>
  <c r="B291" i="14"/>
  <c r="AD2426" i="14"/>
  <c r="AB2426" i="14"/>
  <c r="AC2426" i="14"/>
  <c r="AG2426" i="14"/>
  <c r="AD2653" i="14"/>
  <c r="AB2653" i="14"/>
  <c r="AC2653" i="14"/>
  <c r="AG2653" i="14"/>
  <c r="AI1257" i="14"/>
  <c r="B208" i="14"/>
  <c r="L121" i="14"/>
  <c r="B121" i="14"/>
  <c r="AC197" i="14"/>
  <c r="L75" i="14"/>
  <c r="B75" i="14"/>
  <c r="AI3561" i="14"/>
  <c r="AB3561" i="14"/>
  <c r="AC3561" i="14"/>
  <c r="AC189" i="14"/>
  <c r="AG3121" i="14"/>
  <c r="B189" i="14"/>
  <c r="AB3121" i="14"/>
  <c r="AC3121" i="14"/>
  <c r="AD3121" i="14"/>
  <c r="L70" i="14"/>
  <c r="B70" i="14"/>
  <c r="AC290" i="14"/>
  <c r="AC339" i="14"/>
  <c r="AG5609" i="14"/>
  <c r="AB5609" i="14"/>
  <c r="AC5609" i="14"/>
  <c r="AD5609" i="14"/>
  <c r="L161" i="14"/>
  <c r="B161" i="14"/>
  <c r="AB308" i="14"/>
  <c r="AI308" i="14"/>
  <c r="F308" i="14"/>
  <c r="L308" i="14"/>
  <c r="AC211" i="14"/>
  <c r="AB208" i="14"/>
  <c r="AI208" i="14"/>
  <c r="F208" i="14"/>
  <c r="L208" i="14"/>
  <c r="B259" i="14"/>
  <c r="L223" i="14"/>
  <c r="B223" i="14"/>
  <c r="AI677" i="14"/>
  <c r="AC45" i="14"/>
  <c r="AI3306" i="14"/>
  <c r="AB3306" i="14"/>
  <c r="AC3306" i="14"/>
  <c r="B152" i="14"/>
  <c r="AI3500" i="14"/>
  <c r="AC281" i="14"/>
  <c r="AD5746" i="14"/>
  <c r="AB5746" i="14"/>
  <c r="AC5746" i="14"/>
  <c r="AG5746" i="14"/>
  <c r="AG696" i="14"/>
  <c r="B44" i="14"/>
  <c r="AB696" i="14"/>
  <c r="AC696" i="14"/>
  <c r="AD696" i="14"/>
  <c r="AG2132" i="14"/>
  <c r="AB2132" i="14"/>
  <c r="AC2132" i="14"/>
  <c r="AD2132" i="14"/>
  <c r="AD5779" i="14"/>
  <c r="AB5779" i="14"/>
  <c r="AC5779" i="14"/>
  <c r="AG5779" i="14"/>
  <c r="AC230" i="14"/>
  <c r="AD5630" i="14"/>
  <c r="AB5630" i="14"/>
  <c r="AC5630" i="14"/>
  <c r="AG5630" i="14"/>
  <c r="AC121" i="14"/>
  <c r="L152" i="14"/>
  <c r="AI5248" i="14"/>
  <c r="AB5248" i="14"/>
  <c r="AC5248" i="14"/>
  <c r="AB324" i="14"/>
  <c r="AI324" i="14"/>
  <c r="F324" i="14"/>
  <c r="AB143" i="14"/>
  <c r="AI143" i="14"/>
  <c r="F143" i="14"/>
  <c r="B72" i="14"/>
  <c r="AC20" i="14"/>
  <c r="AC4423" i="14"/>
  <c r="AB4423" i="14"/>
  <c r="AI4423" i="14"/>
  <c r="AC1454" i="14"/>
  <c r="AB1454" i="14"/>
  <c r="AI1454" i="14"/>
  <c r="L300" i="14"/>
  <c r="B300" i="14"/>
  <c r="L248" i="14"/>
  <c r="B248" i="14"/>
  <c r="L295" i="14"/>
  <c r="B295" i="14"/>
  <c r="AC5776" i="14"/>
  <c r="AB5776" i="14"/>
  <c r="AI5776" i="14"/>
  <c r="AI3596" i="14"/>
  <c r="AB3596" i="14"/>
  <c r="AC3596" i="14"/>
  <c r="AC310" i="14"/>
  <c r="B326" i="14"/>
  <c r="AD5304" i="14"/>
  <c r="AB5304" i="14"/>
  <c r="AC5304" i="14"/>
  <c r="AG5304" i="14"/>
  <c r="AG636" i="14"/>
  <c r="AB636" i="14"/>
  <c r="AC636" i="14"/>
  <c r="AD636" i="14"/>
  <c r="AB81" i="14"/>
  <c r="AI81" i="14"/>
  <c r="F81" i="14"/>
  <c r="L81" i="14"/>
  <c r="B81" i="14"/>
  <c r="L92" i="14"/>
  <c r="B92" i="14"/>
  <c r="AG1086" i="14"/>
  <c r="AB1086" i="14"/>
  <c r="AC1086" i="14"/>
  <c r="AD1086" i="14"/>
  <c r="L292" i="14"/>
  <c r="B292" i="14"/>
  <c r="AI4797" i="14"/>
  <c r="AB273" i="14"/>
  <c r="AI273" i="14"/>
  <c r="F273" i="14"/>
  <c r="AB221" i="14"/>
  <c r="AI221" i="14"/>
  <c r="F221" i="14"/>
  <c r="L221" i="14"/>
  <c r="AB339" i="14"/>
  <c r="AI339" i="14"/>
  <c r="F339" i="14"/>
  <c r="L339" i="14"/>
  <c r="AB114" i="14"/>
  <c r="AI114" i="14"/>
  <c r="F114" i="14"/>
  <c r="L114" i="14"/>
  <c r="AB196" i="14"/>
  <c r="AI196" i="14"/>
  <c r="F196" i="14"/>
  <c r="AB250" i="14"/>
  <c r="AI250" i="14"/>
  <c r="F250" i="14"/>
  <c r="L250" i="14"/>
  <c r="AD3260" i="14"/>
  <c r="AB3260" i="14"/>
  <c r="AC3260" i="14"/>
  <c r="AG3260" i="14"/>
  <c r="AC104" i="14"/>
  <c r="AB24" i="14"/>
  <c r="AI24" i="14"/>
  <c r="F24" i="14"/>
  <c r="L24" i="14"/>
  <c r="B24" i="14"/>
  <c r="AC178" i="14"/>
  <c r="L177" i="14"/>
  <c r="B177" i="14"/>
  <c r="AC60" i="14"/>
  <c r="L88" i="14"/>
  <c r="B88" i="14"/>
  <c r="AC293" i="14"/>
  <c r="AC173" i="14"/>
  <c r="AB300" i="14"/>
  <c r="AI300" i="14"/>
  <c r="F300" i="14"/>
  <c r="L337" i="14"/>
  <c r="B337" i="14"/>
  <c r="B284" i="14"/>
  <c r="AB231" i="14"/>
  <c r="AI231" i="14"/>
  <c r="F231" i="14"/>
  <c r="L231" i="14"/>
  <c r="B231" i="14"/>
  <c r="AG1706" i="14"/>
  <c r="AB1706" i="14"/>
  <c r="AC1706" i="14"/>
  <c r="AD1706" i="14"/>
  <c r="L135" i="14"/>
  <c r="B135" i="14"/>
  <c r="B188" i="14"/>
  <c r="F316" i="14"/>
  <c r="L316" i="14"/>
  <c r="B210" i="14"/>
  <c r="L336" i="14"/>
  <c r="AC168" i="14"/>
  <c r="B104" i="14"/>
  <c r="AC327" i="14"/>
  <c r="AB161" i="14"/>
  <c r="AI161" i="14"/>
  <c r="F161" i="14"/>
  <c r="AB272" i="14"/>
  <c r="AI272" i="14"/>
  <c r="F272" i="14"/>
  <c r="L272" i="14"/>
  <c r="L26" i="14"/>
  <c r="B26" i="14"/>
  <c r="AC2913" i="14"/>
  <c r="AB2913" i="14"/>
  <c r="AI2913" i="14"/>
  <c r="AC4987" i="14"/>
  <c r="AB4987" i="14"/>
  <c r="AI4987" i="14"/>
  <c r="AC1071" i="14"/>
  <c r="AB1071" i="14"/>
  <c r="AI1071" i="14"/>
  <c r="L110" i="14"/>
  <c r="B110" i="14"/>
  <c r="AB240" i="14"/>
  <c r="AI240" i="14"/>
  <c r="F240" i="14"/>
  <c r="L240" i="14"/>
  <c r="AG326" i="14"/>
  <c r="AC326" i="14"/>
  <c r="AD326" i="14"/>
  <c r="B192" i="14"/>
  <c r="AC127" i="14"/>
  <c r="AD3182" i="14"/>
  <c r="AB3182" i="14"/>
  <c r="AC3182" i="14"/>
  <c r="AG3182" i="14"/>
  <c r="L48" i="14"/>
  <c r="B48" i="14"/>
  <c r="L61" i="14"/>
  <c r="B61" i="14"/>
  <c r="AC198" i="14"/>
  <c r="AC176" i="14"/>
  <c r="L318" i="14"/>
  <c r="B318" i="14"/>
  <c r="AB295" i="14"/>
  <c r="AI295" i="14"/>
  <c r="F295" i="14"/>
  <c r="L191" i="14"/>
  <c r="B191" i="14"/>
  <c r="AB44" i="14"/>
  <c r="AI44" i="14"/>
  <c r="F44" i="14"/>
  <c r="L44" i="14"/>
  <c r="AC139" i="14"/>
  <c r="L246" i="14"/>
  <c r="B246" i="14"/>
  <c r="AC274" i="14"/>
  <c r="AB104" i="14"/>
  <c r="AI104" i="14"/>
  <c r="F104" i="14"/>
  <c r="L104" i="14"/>
  <c r="L25" i="14"/>
  <c r="B25" i="14"/>
  <c r="AB326" i="14"/>
  <c r="AI326" i="14"/>
  <c r="F326" i="14"/>
  <c r="L326" i="14"/>
  <c r="AC71" i="14"/>
  <c r="AC264" i="14"/>
  <c r="L95" i="14"/>
  <c r="B95" i="14"/>
  <c r="AB258" i="14"/>
  <c r="AI258" i="14"/>
  <c r="F258" i="14"/>
  <c r="L256" i="14"/>
  <c r="B256" i="14"/>
  <c r="L118" i="14"/>
  <c r="B118" i="14"/>
  <c r="L203" i="14"/>
  <c r="B203" i="14"/>
  <c r="AB223" i="14"/>
  <c r="AI223" i="14"/>
  <c r="F223" i="14"/>
  <c r="L226" i="14"/>
  <c r="B226" i="14"/>
  <c r="L129" i="14"/>
  <c r="B129" i="14"/>
  <c r="AC235" i="14"/>
  <c r="AC120" i="14"/>
  <c r="AC285" i="14"/>
  <c r="AC182" i="14"/>
  <c r="AB88" i="14"/>
  <c r="AI88" i="14"/>
  <c r="F88" i="14"/>
  <c r="AC17" i="14"/>
  <c r="AC316" i="14"/>
  <c r="AB316" i="14"/>
  <c r="AI316" i="14"/>
  <c r="AI3610" i="14"/>
  <c r="L219" i="14"/>
  <c r="B219" i="14"/>
  <c r="AB3610" i="14"/>
  <c r="AC3610" i="14"/>
  <c r="AI4650" i="14"/>
  <c r="AB4650" i="14"/>
  <c r="AC4650" i="14"/>
  <c r="AI1985" i="14"/>
  <c r="AB1985" i="14"/>
  <c r="AC1985" i="14"/>
  <c r="AI955" i="14"/>
  <c r="AB955" i="14"/>
  <c r="AC955" i="14"/>
  <c r="AI5076" i="14"/>
  <c r="AB5076" i="14"/>
  <c r="AC5076" i="14"/>
  <c r="AC222" i="14"/>
  <c r="AC4898" i="14"/>
  <c r="AB299" i="14"/>
  <c r="AI299" i="14"/>
  <c r="F299" i="14"/>
  <c r="L299" i="14"/>
  <c r="B299" i="14"/>
  <c r="AB4898" i="14"/>
  <c r="AI4898" i="14"/>
  <c r="AC2054" i="14"/>
  <c r="B124" i="14"/>
  <c r="AB2054" i="14"/>
  <c r="AI2054" i="14"/>
  <c r="AI1781" i="14"/>
  <c r="L108" i="14"/>
  <c r="B108" i="14"/>
  <c r="AB1781" i="14"/>
  <c r="AC1781" i="14"/>
  <c r="AI2259" i="14"/>
  <c r="AB2259" i="14"/>
  <c r="AC2259" i="14"/>
  <c r="AG4826" i="14"/>
  <c r="L294" i="14"/>
  <c r="B294" i="14"/>
  <c r="AB4826" i="14"/>
  <c r="AC4826" i="14"/>
  <c r="AD4826" i="14"/>
  <c r="AB340" i="14"/>
  <c r="AI340" i="14"/>
  <c r="F340" i="14"/>
  <c r="L340" i="14"/>
  <c r="B340" i="14"/>
  <c r="AC5252" i="14"/>
  <c r="L321" i="14"/>
  <c r="B321" i="14"/>
  <c r="AB5252" i="14"/>
  <c r="AI5252" i="14"/>
  <c r="AC1035" i="14"/>
  <c r="AB1035" i="14"/>
  <c r="AI1035" i="14"/>
  <c r="AG2159" i="14"/>
  <c r="L131" i="14"/>
  <c r="B131" i="14"/>
  <c r="AB2159" i="14"/>
  <c r="AC2159" i="14"/>
  <c r="AD2159" i="14"/>
  <c r="AG923" i="14"/>
  <c r="AB923" i="14"/>
  <c r="AC923" i="14"/>
  <c r="AD923" i="14"/>
  <c r="AC162" i="14"/>
  <c r="AI1678" i="14"/>
  <c r="AB1678" i="14"/>
  <c r="AC1678" i="14"/>
  <c r="B119" i="14"/>
  <c r="AD5613" i="14"/>
  <c r="AB5613" i="14"/>
  <c r="AC5613" i="14"/>
  <c r="AG5613" i="14"/>
  <c r="AD2493" i="14"/>
  <c r="AB2493" i="14"/>
  <c r="AC2493" i="14"/>
  <c r="AG2493" i="14"/>
  <c r="AD3689" i="14"/>
  <c r="AB3689" i="14"/>
  <c r="AC3689" i="14"/>
  <c r="AG3689" i="14"/>
  <c r="AI2625" i="14"/>
  <c r="AB159" i="14"/>
  <c r="AI159" i="14"/>
  <c r="F159" i="14"/>
  <c r="L159" i="14"/>
  <c r="B159" i="14"/>
  <c r="AB2625" i="14"/>
  <c r="AC2625" i="14"/>
  <c r="AG5703" i="14"/>
  <c r="L349" i="14"/>
  <c r="B349" i="14"/>
  <c r="AB5703" i="14"/>
  <c r="AC5703" i="14"/>
  <c r="AD5703" i="14"/>
  <c r="AD828" i="14"/>
  <c r="AB828" i="14"/>
  <c r="AC828" i="14"/>
  <c r="AG828" i="14"/>
  <c r="AG4892" i="14"/>
  <c r="AB4892" i="14"/>
  <c r="AC4892" i="14"/>
  <c r="AD4892" i="14"/>
  <c r="AG2672" i="14"/>
  <c r="AB2672" i="14"/>
  <c r="AC2672" i="14"/>
  <c r="AD2672" i="14"/>
  <c r="AD4431" i="14"/>
  <c r="AB270" i="14"/>
  <c r="AI270" i="14"/>
  <c r="F270" i="14"/>
  <c r="L270" i="14"/>
  <c r="B270" i="14"/>
  <c r="AB4431" i="14"/>
  <c r="AC4431" i="14"/>
  <c r="AG4431" i="14"/>
  <c r="AC33" i="14"/>
  <c r="AG2481" i="14"/>
  <c r="AB2481" i="14"/>
  <c r="AC2481" i="14"/>
  <c r="AD2481" i="14"/>
  <c r="AG4990" i="14"/>
  <c r="AB4990" i="14"/>
  <c r="AC4990" i="14"/>
  <c r="AD4990" i="14"/>
  <c r="L315" i="14"/>
  <c r="B315" i="14"/>
  <c r="AG5487" i="14"/>
  <c r="AB5487" i="14"/>
  <c r="AC5487" i="14"/>
  <c r="AD5487" i="14"/>
  <c r="AI1291" i="14"/>
  <c r="AB1291" i="14"/>
  <c r="AC1291" i="14"/>
  <c r="L242" i="14"/>
  <c r="B242" i="14"/>
  <c r="AB38" i="14"/>
  <c r="AI38" i="14"/>
  <c r="F38" i="14"/>
  <c r="L38" i="14"/>
  <c r="B38" i="14"/>
  <c r="AG3691" i="14"/>
  <c r="AB3691" i="14"/>
  <c r="AC3691" i="14"/>
  <c r="AD3691" i="14"/>
  <c r="AD5750" i="14"/>
  <c r="L351" i="14"/>
  <c r="B351" i="14"/>
  <c r="AB5750" i="14"/>
  <c r="AC5750" i="14"/>
  <c r="AG5750" i="14"/>
  <c r="AB275" i="14"/>
  <c r="AI275" i="14"/>
  <c r="F275" i="14"/>
  <c r="L275" i="14"/>
  <c r="B275" i="14"/>
  <c r="AI4367" i="14"/>
  <c r="AD560" i="14"/>
  <c r="AB560" i="14"/>
  <c r="AC560" i="14"/>
  <c r="AG560" i="14"/>
  <c r="AG4340" i="14"/>
  <c r="B264" i="14"/>
  <c r="AB4340" i="14"/>
  <c r="AC4340" i="14"/>
  <c r="AD4340" i="14"/>
  <c r="AD5621" i="14"/>
  <c r="B343" i="14"/>
  <c r="AB5621" i="14"/>
  <c r="AC5621" i="14"/>
  <c r="AG5621" i="14"/>
  <c r="AD215" i="14"/>
  <c r="AC215" i="14"/>
  <c r="AG215" i="14"/>
  <c r="AD3004" i="14"/>
  <c r="B182" i="14"/>
  <c r="AB3004" i="14"/>
  <c r="AC3004" i="14"/>
  <c r="AG3004" i="14"/>
  <c r="AG2408" i="14"/>
  <c r="B146" i="14"/>
  <c r="AB2408" i="14"/>
  <c r="AC2408" i="14"/>
  <c r="AD2408" i="14"/>
  <c r="AG3500" i="14"/>
  <c r="AB3500" i="14"/>
  <c r="AC3500" i="14"/>
  <c r="AD3500" i="14"/>
  <c r="AD677" i="14"/>
  <c r="B43" i="14"/>
  <c r="AB677" i="14"/>
  <c r="AC677" i="14"/>
  <c r="AG677" i="14"/>
  <c r="B138" i="14"/>
  <c r="AB54" i="14"/>
  <c r="AI54" i="14"/>
  <c r="F54" i="14"/>
  <c r="L54" i="14"/>
  <c r="B54" i="14"/>
  <c r="B60" i="14"/>
  <c r="B158" i="14"/>
  <c r="B268" i="14"/>
  <c r="AI3060" i="14"/>
  <c r="L185" i="14"/>
  <c r="B185" i="14"/>
  <c r="AB3060" i="14"/>
  <c r="AC3060" i="14"/>
  <c r="L56" i="14"/>
  <c r="B56" i="14"/>
  <c r="AD3251" i="14"/>
  <c r="B197" i="14"/>
  <c r="AB3251" i="14"/>
  <c r="AC3251" i="14"/>
  <c r="AG3251" i="14"/>
  <c r="AD1052" i="14"/>
  <c r="AB1052" i="14"/>
  <c r="AC1052" i="14"/>
  <c r="AG1052" i="14"/>
  <c r="AG2798" i="14"/>
  <c r="B168" i="14"/>
  <c r="AB2798" i="14"/>
  <c r="AC2798" i="14"/>
  <c r="AD2798" i="14"/>
  <c r="AG2451" i="14"/>
  <c r="AB2451" i="14"/>
  <c r="AC2451" i="14"/>
  <c r="AD2451" i="14"/>
  <c r="AG3074" i="14"/>
  <c r="AB3074" i="14"/>
  <c r="AC3074" i="14"/>
  <c r="AD3074" i="14"/>
  <c r="AC119" i="14"/>
  <c r="AD2252" i="14"/>
  <c r="AB136" i="14"/>
  <c r="AI136" i="14"/>
  <c r="F136" i="14"/>
  <c r="L136" i="14"/>
  <c r="B136" i="14"/>
  <c r="AB2252" i="14"/>
  <c r="AC2252" i="14"/>
  <c r="AG2252" i="14"/>
  <c r="AD4856" i="14"/>
  <c r="AB296" i="14"/>
  <c r="AI296" i="14"/>
  <c r="F296" i="14"/>
  <c r="L296" i="14"/>
  <c r="B296" i="14"/>
  <c r="AB4856" i="14"/>
  <c r="AC4856" i="14"/>
  <c r="AG4856" i="14"/>
  <c r="AD1280" i="14"/>
  <c r="AB1280" i="14"/>
  <c r="AC1280" i="14"/>
  <c r="AG1280" i="14"/>
  <c r="AG3356" i="14"/>
  <c r="AB3356" i="14"/>
  <c r="AC3356" i="14"/>
  <c r="AD3356" i="14"/>
  <c r="AD4645" i="14"/>
  <c r="AB4645" i="14"/>
  <c r="AC4645" i="14"/>
  <c r="AG4645" i="14"/>
  <c r="AD4933" i="14"/>
  <c r="B301" i="14"/>
  <c r="AB4933" i="14"/>
  <c r="AC4933" i="14"/>
  <c r="AG4933" i="14"/>
  <c r="AD961" i="14"/>
  <c r="B59" i="14"/>
  <c r="AB961" i="14"/>
  <c r="AC961" i="14"/>
  <c r="AG961" i="14"/>
  <c r="AG3815" i="14"/>
  <c r="AB3815" i="14"/>
  <c r="AC3815" i="14"/>
  <c r="AD3815" i="14"/>
  <c r="L232" i="14"/>
  <c r="B232" i="14"/>
  <c r="B338" i="14"/>
  <c r="AI1846" i="14"/>
  <c r="AG3097" i="14"/>
  <c r="AB3097" i="14"/>
  <c r="AC3097" i="14"/>
  <c r="AD3097" i="14"/>
  <c r="AG5488" i="14"/>
  <c r="AB5488" i="14"/>
  <c r="AC5488" i="14"/>
  <c r="AD5488" i="14"/>
  <c r="AC74" i="14"/>
  <c r="AG4010" i="14"/>
  <c r="AB4010" i="14"/>
  <c r="AC4010" i="14"/>
  <c r="AD4010" i="14"/>
  <c r="AC3629" i="14"/>
  <c r="AB3629" i="14"/>
  <c r="AI3629" i="14"/>
  <c r="AC1487" i="14"/>
  <c r="B91" i="14"/>
  <c r="AB1487" i="14"/>
  <c r="AI1487" i="14"/>
  <c r="AD1680" i="14"/>
  <c r="AB1680" i="14"/>
  <c r="AC1680" i="14"/>
  <c r="AG1680" i="14"/>
  <c r="L128" i="14"/>
  <c r="B128" i="14"/>
  <c r="AD4685" i="14"/>
  <c r="B285" i="14"/>
  <c r="AB4685" i="14"/>
  <c r="AC4685" i="14"/>
  <c r="AG4685" i="14"/>
  <c r="AG2877" i="14"/>
  <c r="AB2877" i="14"/>
  <c r="AC2877" i="14"/>
  <c r="AD2877" i="14"/>
  <c r="AD1304" i="14"/>
  <c r="AB1304" i="14"/>
  <c r="AC1304" i="14"/>
  <c r="AG1304" i="14"/>
  <c r="AB281" i="14"/>
  <c r="AI281" i="14"/>
  <c r="F281" i="14"/>
  <c r="L281" i="14"/>
  <c r="B281" i="14"/>
  <c r="AG1447" i="14"/>
  <c r="B89" i="14"/>
  <c r="AB1447" i="14"/>
  <c r="AC1447" i="14"/>
  <c r="AD1447" i="14"/>
  <c r="AC219" i="14"/>
  <c r="AC96" i="14"/>
  <c r="B239" i="14"/>
  <c r="AG2535" i="14"/>
  <c r="B154" i="14"/>
  <c r="AB2535" i="14"/>
  <c r="AC2535" i="14"/>
  <c r="AD2535" i="14"/>
  <c r="AG3323" i="14"/>
  <c r="AB3323" i="14"/>
  <c r="AC3323" i="14"/>
  <c r="AD3323" i="14"/>
  <c r="AG3591" i="14"/>
  <c r="B217" i="14"/>
  <c r="AB3591" i="14"/>
  <c r="AC3591" i="14"/>
  <c r="AD3591" i="14"/>
  <c r="AD1075" i="14"/>
  <c r="AB1075" i="14"/>
  <c r="AC1075" i="14"/>
  <c r="AG1075" i="14"/>
  <c r="AG2496" i="14"/>
  <c r="AB2496" i="14"/>
  <c r="AC2496" i="14"/>
  <c r="AD2496" i="14"/>
  <c r="AD2825" i="14"/>
  <c r="B170" i="14"/>
  <c r="AB2825" i="14"/>
  <c r="AC2825" i="14"/>
  <c r="AG2825" i="14"/>
  <c r="AI630" i="14"/>
  <c r="B39" i="14"/>
  <c r="AB630" i="14"/>
  <c r="AC630" i="14"/>
  <c r="AG4565" i="14"/>
  <c r="AB4565" i="14"/>
  <c r="AC4565" i="14"/>
  <c r="AD4565" i="14"/>
  <c r="AC169" i="14"/>
  <c r="L63" i="14"/>
  <c r="B63" i="14"/>
  <c r="AB132" i="14"/>
  <c r="AI132" i="14"/>
  <c r="F132" i="14"/>
  <c r="L132" i="14"/>
  <c r="AC3506" i="14"/>
  <c r="AB3506" i="14"/>
  <c r="AI3506" i="14"/>
  <c r="AD1662" i="14"/>
  <c r="AB1662" i="14"/>
  <c r="AC1662" i="14"/>
  <c r="AG1662" i="14"/>
  <c r="AG5077" i="14"/>
  <c r="B309" i="14"/>
  <c r="AB5077" i="14"/>
  <c r="AC5077" i="14"/>
  <c r="AD5077" i="14"/>
  <c r="AG5491" i="14"/>
  <c r="AB5491" i="14"/>
  <c r="AC5491" i="14"/>
  <c r="AD5491" i="14"/>
  <c r="L58" i="14"/>
  <c r="L244" i="14"/>
  <c r="B244" i="14"/>
  <c r="AG4384" i="14"/>
  <c r="AB4384" i="14"/>
  <c r="AC4384" i="14"/>
  <c r="AD4384" i="14"/>
  <c r="L148" i="14"/>
  <c r="B148" i="14"/>
  <c r="AG1861" i="14"/>
  <c r="AB1861" i="14"/>
  <c r="AC1861" i="14"/>
  <c r="AD1861" i="14"/>
  <c r="AG1257" i="14"/>
  <c r="AB1257" i="14"/>
  <c r="AC1257" i="14"/>
  <c r="AD1257" i="14"/>
  <c r="AC838" i="14"/>
  <c r="AB838" i="14"/>
  <c r="AI838" i="14"/>
  <c r="AD5109" i="14"/>
  <c r="AB5109" i="14"/>
  <c r="AC5109" i="14"/>
  <c r="AG5109" i="14"/>
  <c r="L190" i="14"/>
  <c r="B190" i="14"/>
  <c r="B265" i="14"/>
  <c r="AB206" i="14"/>
  <c r="AI206" i="14"/>
  <c r="F206" i="14"/>
  <c r="L206" i="14"/>
  <c r="AI933" i="14"/>
  <c r="B57" i="14"/>
  <c r="AB933" i="14"/>
  <c r="AC933" i="14"/>
  <c r="B215" i="14"/>
  <c r="AB216" i="14"/>
  <c r="AI216" i="14"/>
  <c r="F216" i="14"/>
  <c r="L216" i="14"/>
  <c r="B216" i="14"/>
  <c r="AB32" i="14"/>
  <c r="AI32" i="14"/>
  <c r="F32" i="14"/>
  <c r="L32" i="14"/>
  <c r="B32" i="14"/>
  <c r="AB314" i="14"/>
  <c r="AI314" i="14"/>
  <c r="F314" i="14"/>
  <c r="L314" i="14"/>
  <c r="B314" i="14"/>
  <c r="AB347" i="14"/>
  <c r="AI347" i="14"/>
  <c r="F347" i="14"/>
  <c r="L347" i="14"/>
  <c r="B347" i="14"/>
  <c r="B172" i="14"/>
  <c r="AC75" i="14"/>
  <c r="AB334" i="14"/>
  <c r="AI334" i="14"/>
  <c r="F334" i="14"/>
  <c r="L334" i="14"/>
  <c r="B334" i="14"/>
  <c r="L119" i="14"/>
  <c r="B352" i="14"/>
  <c r="AC51" i="14"/>
  <c r="AC305" i="14"/>
  <c r="B105" i="14"/>
  <c r="B68" i="14"/>
  <c r="AG4162" i="14"/>
  <c r="B252" i="14"/>
  <c r="AB4162" i="14"/>
  <c r="AC4162" i="14"/>
  <c r="AD4162" i="14"/>
  <c r="L52" i="14"/>
  <c r="B52" i="14"/>
  <c r="B212" i="14"/>
  <c r="B346" i="14"/>
  <c r="L279" i="14"/>
  <c r="L307" i="14"/>
  <c r="L170" i="14"/>
  <c r="L124" i="14"/>
  <c r="F28" i="14"/>
  <c r="L28" i="14"/>
  <c r="B28" i="14"/>
  <c r="AB186" i="14"/>
  <c r="AI186" i="14"/>
  <c r="F186" i="14"/>
  <c r="L186" i="14"/>
  <c r="B186" i="14"/>
  <c r="AB125" i="14"/>
  <c r="AI125" i="14"/>
  <c r="F125" i="14"/>
  <c r="L125" i="14"/>
  <c r="B125" i="14"/>
  <c r="F115" i="14"/>
  <c r="L115" i="14"/>
  <c r="B115" i="14"/>
  <c r="AB142" i="14"/>
  <c r="AI142" i="14"/>
  <c r="F142" i="14"/>
  <c r="L142" i="14"/>
  <c r="B142" i="14"/>
  <c r="AB35" i="14"/>
  <c r="AI35" i="14"/>
  <c r="F35" i="14"/>
  <c r="L35" i="14"/>
  <c r="B35" i="14"/>
  <c r="AC1589" i="14"/>
  <c r="AB1589" i="14"/>
  <c r="AI1589" i="14"/>
  <c r="L325" i="14"/>
  <c r="B325" i="14"/>
  <c r="AB147" i="14"/>
  <c r="AI147" i="14"/>
  <c r="F147" i="14"/>
  <c r="L147" i="14"/>
  <c r="B147" i="14"/>
  <c r="AB40" i="14"/>
  <c r="AI40" i="14"/>
  <c r="F40" i="14"/>
  <c r="L40" i="14"/>
  <c r="B40" i="14"/>
  <c r="AD4311" i="14"/>
  <c r="B262" i="14"/>
  <c r="AB4311" i="14"/>
  <c r="AC4311" i="14"/>
  <c r="AG4311" i="14"/>
  <c r="AG1409" i="14"/>
  <c r="AB1409" i="14"/>
  <c r="AC1409" i="14"/>
  <c r="AD1409" i="14"/>
  <c r="AB97" i="14"/>
  <c r="AI97" i="14"/>
  <c r="F97" i="14"/>
  <c r="L97" i="14"/>
  <c r="B97" i="14"/>
  <c r="AB117" i="14"/>
  <c r="AI117" i="14"/>
  <c r="F117" i="14"/>
  <c r="L117" i="14"/>
  <c r="B117" i="14"/>
  <c r="AD2675" i="14"/>
  <c r="L162" i="14"/>
  <c r="B162" i="14"/>
  <c r="AB2675" i="14"/>
  <c r="AC2675" i="14"/>
  <c r="AG2675" i="14"/>
  <c r="AB69" i="14"/>
  <c r="AI69" i="14"/>
  <c r="F69" i="14"/>
  <c r="L69" i="14"/>
  <c r="B69" i="14"/>
  <c r="AB96" i="14"/>
  <c r="AI96" i="14"/>
  <c r="F96" i="14"/>
  <c r="L96" i="14"/>
  <c r="B96" i="14"/>
  <c r="AB169" i="14"/>
  <c r="AI169" i="14"/>
  <c r="F169" i="14"/>
  <c r="L169" i="14"/>
  <c r="B169" i="14"/>
  <c r="AD4797" i="14"/>
  <c r="AB4797" i="14"/>
  <c r="AC4797" i="14"/>
  <c r="AG4797" i="14"/>
  <c r="AB83" i="14"/>
  <c r="AI83" i="14"/>
  <c r="F83" i="14"/>
  <c r="L83" i="14"/>
  <c r="AI1341" i="14"/>
  <c r="B82" i="14"/>
  <c r="AB1341" i="14"/>
  <c r="AC1341" i="14"/>
  <c r="AB257" i="14"/>
  <c r="AI257" i="14"/>
  <c r="F257" i="14"/>
  <c r="L257" i="14"/>
  <c r="B257" i="14"/>
  <c r="AB102" i="14"/>
  <c r="AI102" i="14"/>
  <c r="F102" i="14"/>
  <c r="L102" i="14"/>
  <c r="B102" i="14"/>
  <c r="AB198" i="14"/>
  <c r="AI198" i="14"/>
  <c r="F198" i="14"/>
  <c r="L198" i="14"/>
  <c r="B198" i="14"/>
  <c r="AB234" i="14"/>
  <c r="AI234" i="14"/>
  <c r="F234" i="14"/>
  <c r="L234" i="14"/>
  <c r="AD5216" i="14"/>
  <c r="AB5216" i="14"/>
  <c r="AC5216" i="14"/>
  <c r="AG5216" i="14"/>
  <c r="AB239" i="14"/>
  <c r="AI239" i="14"/>
  <c r="F239" i="14"/>
  <c r="L239" i="14"/>
  <c r="AI1915" i="14"/>
  <c r="AC42" i="14"/>
  <c r="AB42" i="14"/>
  <c r="AI42" i="14"/>
  <c r="AC141" i="14"/>
  <c r="AB346" i="14"/>
  <c r="AI346" i="14"/>
  <c r="F346" i="14"/>
  <c r="L346" i="14"/>
  <c r="F213" i="14"/>
  <c r="L213" i="14"/>
  <c r="B213" i="14"/>
  <c r="AB124" i="14"/>
  <c r="AI124" i="14"/>
  <c r="F124" i="14"/>
  <c r="AB65" i="14"/>
  <c r="AI65" i="14"/>
  <c r="F65" i="14"/>
  <c r="L65" i="14"/>
  <c r="B65" i="14"/>
  <c r="AC337" i="14"/>
  <c r="L103" i="14"/>
  <c r="B103" i="14"/>
  <c r="B218" i="14"/>
  <c r="AB160" i="14"/>
  <c r="AI160" i="14"/>
  <c r="F160" i="14"/>
  <c r="L160" i="14"/>
  <c r="B160" i="14"/>
  <c r="AB218" i="14"/>
  <c r="AI218" i="14"/>
  <c r="F218" i="14"/>
  <c r="L218" i="14"/>
  <c r="L291" i="14"/>
  <c r="AB352" i="14"/>
  <c r="AI352" i="14"/>
  <c r="F352" i="14"/>
  <c r="L352" i="14"/>
  <c r="AB163" i="14"/>
  <c r="AI163" i="14"/>
  <c r="F163" i="14"/>
  <c r="L163" i="14"/>
  <c r="AC115" i="14"/>
  <c r="AB115" i="14"/>
  <c r="AI115" i="14"/>
  <c r="AD2765" i="14"/>
  <c r="AB2765" i="14"/>
  <c r="AC2765" i="14"/>
  <c r="AG2765" i="14"/>
  <c r="AB68" i="14"/>
  <c r="AI68" i="14"/>
  <c r="F68" i="14"/>
  <c r="L68" i="14"/>
  <c r="AG2529" i="14"/>
  <c r="AB2529" i="14"/>
  <c r="AC2529" i="14"/>
  <c r="AD2529" i="14"/>
  <c r="AB238" i="14"/>
  <c r="AI238" i="14"/>
  <c r="F238" i="14"/>
  <c r="L238" i="14"/>
  <c r="B238" i="14"/>
  <c r="B193" i="14"/>
  <c r="AD3527" i="14"/>
  <c r="AB3527" i="14"/>
  <c r="AC3527" i="14"/>
  <c r="AG3527" i="14"/>
  <c r="AB64" i="14"/>
  <c r="AI64" i="14"/>
  <c r="F64" i="14"/>
  <c r="L64" i="14"/>
  <c r="B64" i="14"/>
  <c r="AC131" i="14"/>
  <c r="AB205" i="14"/>
  <c r="AI205" i="14"/>
  <c r="F205" i="14"/>
  <c r="L205" i="14"/>
  <c r="B205" i="14"/>
  <c r="AB330" i="14"/>
  <c r="AI330" i="14"/>
  <c r="F330" i="14"/>
  <c r="L330" i="14"/>
  <c r="B330" i="14"/>
  <c r="AB138" i="14"/>
  <c r="AI138" i="14"/>
  <c r="F138" i="14"/>
  <c r="L138" i="14"/>
  <c r="AB315" i="14"/>
  <c r="AI315" i="14"/>
  <c r="F315" i="14"/>
  <c r="AB134" i="14"/>
  <c r="AI134" i="14"/>
  <c r="F134" i="14"/>
  <c r="L134" i="14"/>
  <c r="B134" i="14"/>
  <c r="AG5584" i="14"/>
  <c r="AB5584" i="14"/>
  <c r="AC5584" i="14"/>
  <c r="AD5584" i="14"/>
  <c r="AB254" i="14"/>
  <c r="AI254" i="14"/>
  <c r="F254" i="14"/>
  <c r="L254" i="14"/>
  <c r="B254" i="14"/>
  <c r="AB149" i="14"/>
  <c r="AI149" i="14"/>
  <c r="F149" i="14"/>
  <c r="L149" i="14"/>
  <c r="AB39" i="14"/>
  <c r="AI39" i="14"/>
  <c r="F39" i="14"/>
  <c r="L39" i="14"/>
  <c r="AB331" i="14"/>
  <c r="AI331" i="14"/>
  <c r="F331" i="14"/>
  <c r="L331" i="14"/>
  <c r="B331" i="14"/>
  <c r="L212" i="14"/>
  <c r="AB57" i="14"/>
  <c r="AI57" i="14"/>
  <c r="F57" i="14"/>
  <c r="L57" i="14"/>
  <c r="AB43" i="14"/>
  <c r="AI43" i="14"/>
  <c r="F43" i="14"/>
  <c r="L43" i="14"/>
  <c r="AC307" i="14"/>
  <c r="AC212" i="14"/>
  <c r="AB74" i="14"/>
  <c r="AI74" i="14"/>
  <c r="F74" i="14"/>
  <c r="L74" i="14"/>
  <c r="B74" i="14"/>
  <c r="AC26" i="14"/>
  <c r="F166" i="14"/>
  <c r="L166" i="14"/>
  <c r="B166" i="14"/>
  <c r="AB110" i="14"/>
  <c r="AI110" i="14"/>
  <c r="F110" i="14"/>
  <c r="AC328" i="14"/>
  <c r="AB170" i="14"/>
  <c r="AI170" i="14"/>
  <c r="F170" i="14"/>
  <c r="AB246" i="14"/>
  <c r="AI246" i="14"/>
  <c r="F246" i="14"/>
  <c r="AC203" i="14"/>
  <c r="AB92" i="14"/>
  <c r="AI92" i="14"/>
  <c r="F92" i="14"/>
  <c r="AC108" i="14"/>
  <c r="AC226" i="14"/>
  <c r="AB194" i="14"/>
  <c r="AI194" i="14"/>
  <c r="F194" i="14"/>
  <c r="L194" i="14"/>
  <c r="B194" i="14"/>
  <c r="AB211" i="14"/>
  <c r="AI211" i="14"/>
  <c r="F211" i="14"/>
  <c r="L211" i="14"/>
  <c r="B211" i="14"/>
  <c r="AB338" i="14"/>
  <c r="AI338" i="14"/>
  <c r="F338" i="14"/>
  <c r="L338" i="14"/>
  <c r="AB27" i="14"/>
  <c r="AI27" i="14"/>
  <c r="F27" i="14"/>
  <c r="AC103" i="14"/>
  <c r="AB201" i="14"/>
  <c r="AI201" i="14"/>
  <c r="F201" i="14"/>
  <c r="L201" i="14"/>
  <c r="B201" i="14"/>
  <c r="AB236" i="14"/>
  <c r="AI236" i="14"/>
  <c r="F236" i="14"/>
  <c r="L236" i="14"/>
  <c r="B236" i="14"/>
  <c r="AB284" i="14"/>
  <c r="AI284" i="14"/>
  <c r="F284" i="14"/>
  <c r="L284" i="14"/>
  <c r="AB172" i="14"/>
  <c r="AI172" i="14"/>
  <c r="F172" i="14"/>
  <c r="L172" i="14"/>
  <c r="AC145" i="14"/>
  <c r="AB29" i="14"/>
  <c r="AI29" i="14"/>
  <c r="F29" i="14"/>
  <c r="L29" i="14"/>
  <c r="B29" i="14"/>
  <c r="AB259" i="14"/>
  <c r="AI259" i="14"/>
  <c r="F259" i="14"/>
  <c r="L259" i="14"/>
  <c r="AB292" i="14"/>
  <c r="AI292" i="14"/>
  <c r="F292" i="14"/>
  <c r="AB318" i="14"/>
  <c r="AI318" i="14"/>
  <c r="F318" i="14"/>
  <c r="AB242" i="14"/>
  <c r="AI242" i="14"/>
  <c r="F242" i="14"/>
  <c r="AI5697" i="14"/>
  <c r="AB5697" i="14"/>
  <c r="AC5697" i="14"/>
  <c r="AI2375" i="14"/>
  <c r="B144" i="14"/>
  <c r="AB2375" i="14"/>
  <c r="AC2375" i="14"/>
  <c r="AI1289" i="14"/>
  <c r="AB79" i="14"/>
  <c r="AI79" i="14"/>
  <c r="F79" i="14"/>
  <c r="L79" i="14"/>
  <c r="B79" i="14"/>
  <c r="AB1289" i="14"/>
  <c r="AC1289" i="14"/>
  <c r="B94" i="14"/>
  <c r="AC303" i="14"/>
  <c r="AB78" i="14"/>
  <c r="AI78" i="14"/>
  <c r="F78" i="14"/>
  <c r="L78" i="14"/>
  <c r="B78" i="14"/>
  <c r="AD1846" i="14"/>
  <c r="L112" i="14"/>
  <c r="B112" i="14"/>
  <c r="AB1846" i="14"/>
  <c r="AC1846" i="14"/>
  <c r="AG1846" i="14"/>
  <c r="AB322" i="14"/>
  <c r="AI322" i="14"/>
  <c r="F322" i="14"/>
  <c r="L322" i="14"/>
  <c r="AD757" i="14"/>
  <c r="AB47" i="14"/>
  <c r="AI47" i="14"/>
  <c r="F47" i="14"/>
  <c r="L47" i="14"/>
  <c r="B47" i="14"/>
  <c r="AB757" i="14"/>
  <c r="AC757" i="14"/>
  <c r="AG757" i="14"/>
  <c r="B333" i="14"/>
  <c r="AD4757" i="14"/>
  <c r="L290" i="14"/>
  <c r="B290" i="14"/>
  <c r="AB4757" i="14"/>
  <c r="AC4757" i="14"/>
  <c r="AG4757" i="14"/>
  <c r="L51" i="14"/>
  <c r="B51" i="14"/>
  <c r="AB287" i="14"/>
  <c r="AI287" i="14"/>
  <c r="F287" i="14"/>
  <c r="L287" i="14"/>
  <c r="B287" i="14"/>
  <c r="AB228" i="14"/>
  <c r="AI228" i="14"/>
  <c r="F228" i="14"/>
  <c r="L228" i="14"/>
  <c r="B183" i="14"/>
  <c r="AB120" i="14"/>
  <c r="AI120" i="14"/>
  <c r="F120" i="14"/>
  <c r="L120" i="14"/>
  <c r="B120" i="14"/>
  <c r="L84" i="14"/>
  <c r="B84" i="14"/>
  <c r="AB139" i="14"/>
  <c r="AI139" i="14"/>
  <c r="F139" i="14"/>
  <c r="L139" i="14"/>
  <c r="B139" i="14"/>
  <c r="AC1526" i="14"/>
  <c r="AB93" i="14"/>
  <c r="AI93" i="14"/>
  <c r="F93" i="14"/>
  <c r="L93" i="14"/>
  <c r="B93" i="14"/>
  <c r="AB1526" i="14"/>
  <c r="AI1526" i="14"/>
  <c r="B77" i="14"/>
  <c r="AB180" i="14"/>
  <c r="AI180" i="14"/>
  <c r="F180" i="14"/>
  <c r="L180" i="14"/>
  <c r="AB51" i="14"/>
  <c r="AI51" i="14"/>
  <c r="F51" i="14"/>
  <c r="L224" i="14"/>
  <c r="B224" i="14"/>
  <c r="AB99" i="14"/>
  <c r="AI99" i="14"/>
  <c r="F99" i="14"/>
  <c r="L99" i="14"/>
  <c r="B99" i="14"/>
  <c r="L249" i="14"/>
  <c r="AB248" i="14"/>
  <c r="AI248" i="14"/>
  <c r="F248" i="14"/>
  <c r="AG4367" i="14"/>
  <c r="B266" i="14"/>
  <c r="AB4367" i="14"/>
  <c r="AC4367" i="14"/>
  <c r="AD4367" i="14"/>
  <c r="L353" i="14"/>
  <c r="B353" i="14"/>
  <c r="L178" i="14"/>
  <c r="AB123" i="14"/>
  <c r="AI123" i="14"/>
  <c r="F123" i="14"/>
  <c r="L123" i="14"/>
  <c r="B123" i="14"/>
  <c r="AC94" i="14"/>
  <c r="AB122" i="14"/>
  <c r="AI122" i="14"/>
  <c r="F122" i="14"/>
  <c r="L122" i="14"/>
  <c r="B122" i="14"/>
  <c r="AB349" i="14"/>
  <c r="AI349" i="14"/>
  <c r="F349" i="14"/>
  <c r="AB146" i="14"/>
  <c r="AI146" i="14"/>
  <c r="F146" i="14"/>
  <c r="L146" i="14"/>
  <c r="AB91" i="14"/>
  <c r="AI91" i="14"/>
  <c r="F91" i="14"/>
  <c r="L91" i="14"/>
  <c r="AB342" i="14"/>
  <c r="AI342" i="14"/>
  <c r="F342" i="14"/>
  <c r="L342" i="14"/>
  <c r="B342" i="14"/>
  <c r="AB320" i="14"/>
  <c r="AI320" i="14"/>
  <c r="F320" i="14"/>
  <c r="L320" i="14"/>
  <c r="AB298" i="14"/>
  <c r="AI298" i="14"/>
  <c r="F298" i="14"/>
  <c r="L298" i="14"/>
  <c r="B298" i="14"/>
  <c r="AB109" i="14"/>
  <c r="AI109" i="14"/>
  <c r="F109" i="14"/>
  <c r="L109" i="14"/>
  <c r="AB152" i="14"/>
  <c r="AI152" i="14"/>
  <c r="F152" i="14"/>
  <c r="AB219" i="14"/>
  <c r="AI219" i="14"/>
  <c r="F219" i="14"/>
  <c r="AC302" i="14"/>
  <c r="AB121" i="14"/>
  <c r="AI121" i="14"/>
  <c r="F121" i="14"/>
  <c r="AB255" i="14"/>
  <c r="AI255" i="14"/>
  <c r="F255" i="14"/>
  <c r="L255" i="14"/>
  <c r="AB41" i="14"/>
  <c r="AI41" i="14"/>
  <c r="F41" i="14"/>
  <c r="L41" i="14"/>
  <c r="B41" i="14"/>
  <c r="AB294" i="14"/>
  <c r="AI294" i="14"/>
  <c r="F294" i="14"/>
  <c r="AB63" i="14"/>
  <c r="AI63" i="14"/>
  <c r="F63" i="14"/>
  <c r="AB179" i="14"/>
  <c r="AI179" i="14"/>
  <c r="F179" i="14"/>
  <c r="L179" i="14"/>
  <c r="B179" i="14"/>
  <c r="AB167" i="14"/>
  <c r="AI167" i="14"/>
  <c r="F167" i="14"/>
  <c r="L167" i="14"/>
  <c r="B167" i="14"/>
  <c r="AB184" i="14"/>
  <c r="AI184" i="14"/>
  <c r="F184" i="14"/>
  <c r="L184" i="14"/>
  <c r="AG564" i="14"/>
  <c r="B36" i="14"/>
  <c r="AB564" i="14"/>
  <c r="AC564" i="14"/>
  <c r="AD564" i="14"/>
  <c r="L188" i="14"/>
  <c r="AB309" i="14"/>
  <c r="AI309" i="14"/>
  <c r="F309" i="14"/>
  <c r="L309" i="14"/>
  <c r="AB210" i="14"/>
  <c r="AI210" i="14"/>
  <c r="F210" i="14"/>
  <c r="L210" i="14"/>
  <c r="AB341" i="14"/>
  <c r="AI341" i="14"/>
  <c r="F341" i="14"/>
  <c r="L341" i="14"/>
  <c r="B341" i="14"/>
  <c r="AB291" i="14"/>
  <c r="AI291" i="14"/>
  <c r="F291" i="14"/>
  <c r="AB191" i="14"/>
  <c r="AI191" i="14"/>
  <c r="F191" i="14"/>
  <c r="AB268" i="14"/>
  <c r="AI268" i="14"/>
  <c r="F268" i="14"/>
  <c r="L268" i="14"/>
  <c r="AB130" i="14"/>
  <c r="AI130" i="14"/>
  <c r="F130" i="14"/>
  <c r="L130" i="14"/>
  <c r="AB25" i="14"/>
  <c r="AI25" i="14"/>
  <c r="F25" i="14"/>
  <c r="AB209" i="14"/>
  <c r="AI209" i="14"/>
  <c r="F209" i="14"/>
  <c r="L209" i="14"/>
  <c r="AB153" i="14"/>
  <c r="AI153" i="14"/>
  <c r="F153" i="14"/>
  <c r="L153" i="14"/>
  <c r="B153" i="14"/>
  <c r="AB26" i="14"/>
  <c r="AI26" i="14"/>
  <c r="F26" i="14"/>
  <c r="AI166" i="14"/>
  <c r="AB166" i="14"/>
  <c r="AC166" i="14"/>
  <c r="AB177" i="14"/>
  <c r="AI177" i="14"/>
  <c r="F177" i="14"/>
  <c r="AB229" i="14"/>
  <c r="AI229" i="14"/>
  <c r="F229" i="14"/>
  <c r="L229" i="14"/>
  <c r="B229" i="14"/>
  <c r="AB288" i="14"/>
  <c r="AI288" i="14"/>
  <c r="F288" i="14"/>
  <c r="L288" i="14"/>
  <c r="AB190" i="14"/>
  <c r="AI190" i="14"/>
  <c r="F190" i="14"/>
  <c r="AG4704" i="14"/>
  <c r="B286" i="14"/>
  <c r="AB4704" i="14"/>
  <c r="AC4704" i="14"/>
  <c r="AD4704" i="14"/>
  <c r="AB245" i="14"/>
  <c r="AI245" i="14"/>
  <c r="F245" i="14"/>
  <c r="L245" i="14"/>
  <c r="AB197" i="14"/>
  <c r="AI197" i="14"/>
  <c r="F197" i="14"/>
  <c r="L197" i="14"/>
  <c r="AB187" i="14"/>
  <c r="AI187" i="14"/>
  <c r="F187" i="14"/>
  <c r="L187" i="14"/>
  <c r="B187" i="14"/>
  <c r="AB217" i="14"/>
  <c r="AI217" i="14"/>
  <c r="F217" i="14"/>
  <c r="L217" i="14"/>
  <c r="AB45" i="14"/>
  <c r="AI45" i="14"/>
  <c r="F45" i="14"/>
  <c r="L45" i="14"/>
  <c r="B45" i="14"/>
  <c r="L227" i="14"/>
  <c r="AB302" i="14"/>
  <c r="AI302" i="14"/>
  <c r="F302" i="14"/>
  <c r="L302" i="14"/>
  <c r="B302" i="14"/>
  <c r="AB311" i="14"/>
  <c r="AI311" i="14"/>
  <c r="F311" i="14"/>
  <c r="AB335" i="14"/>
  <c r="AI335" i="14"/>
  <c r="F335" i="14"/>
  <c r="L335" i="14"/>
  <c r="B335" i="14"/>
  <c r="AB106" i="14"/>
  <c r="AI106" i="14"/>
  <c r="F106" i="14"/>
  <c r="L106" i="14"/>
  <c r="B113" i="14"/>
  <c r="AB237" i="14"/>
  <c r="AI237" i="14"/>
  <c r="F237" i="14"/>
  <c r="L237" i="14"/>
  <c r="B237" i="14"/>
  <c r="B140" i="14"/>
  <c r="AB76" i="14"/>
  <c r="AI76" i="14"/>
  <c r="F76" i="14"/>
  <c r="L76" i="14"/>
  <c r="B76" i="14"/>
  <c r="F265" i="14"/>
  <c r="L265" i="14"/>
  <c r="AB33" i="14"/>
  <c r="AI33" i="14"/>
  <c r="F33" i="14"/>
  <c r="L33" i="14"/>
  <c r="B33" i="14"/>
  <c r="AB233" i="14"/>
  <c r="AI233" i="14"/>
  <c r="F233" i="14"/>
  <c r="L233" i="14"/>
  <c r="B233" i="14"/>
  <c r="AB151" i="14"/>
  <c r="AI151" i="14"/>
  <c r="F151" i="14"/>
  <c r="L151" i="14"/>
  <c r="B151" i="14"/>
  <c r="AB271" i="14"/>
  <c r="AI271" i="14"/>
  <c r="F271" i="14"/>
  <c r="L271" i="14"/>
  <c r="AB266" i="14"/>
  <c r="AI266" i="14"/>
  <c r="F266" i="14"/>
  <c r="L266" i="14"/>
  <c r="AB176" i="14"/>
  <c r="AI176" i="14"/>
  <c r="F176" i="14"/>
  <c r="L176" i="14"/>
  <c r="B176" i="14"/>
  <c r="AB46" i="14"/>
  <c r="AI46" i="14"/>
  <c r="F46" i="14"/>
  <c r="AB55" i="14"/>
  <c r="AI55" i="14"/>
  <c r="F55" i="14"/>
  <c r="L55" i="14"/>
  <c r="AB317" i="14"/>
  <c r="AI317" i="14"/>
  <c r="F317" i="14"/>
  <c r="L317" i="14"/>
  <c r="AB67" i="14"/>
  <c r="AI67" i="14"/>
  <c r="F67" i="14"/>
  <c r="L67" i="14"/>
  <c r="B67" i="14"/>
  <c r="AB59" i="14"/>
  <c r="AI59" i="14"/>
  <c r="F59" i="14"/>
  <c r="L59" i="14"/>
  <c r="AB82" i="14"/>
  <c r="AI82" i="14"/>
  <c r="F82" i="14"/>
  <c r="L82" i="14"/>
  <c r="AB195" i="14"/>
  <c r="AI195" i="14"/>
  <c r="F195" i="14"/>
  <c r="L195" i="14"/>
  <c r="B195" i="14"/>
  <c r="AB244" i="14"/>
  <c r="AI244" i="14"/>
  <c r="F244" i="14"/>
  <c r="AB344" i="14"/>
  <c r="AI344" i="14"/>
  <c r="F344" i="14"/>
  <c r="L344" i="14"/>
  <c r="B344" i="14"/>
  <c r="L100" i="14"/>
  <c r="AI213" i="14"/>
  <c r="AB213" i="14"/>
  <c r="AC213" i="14"/>
  <c r="AB52" i="14"/>
  <c r="AI52" i="14"/>
  <c r="F52" i="14"/>
  <c r="AB337" i="14"/>
  <c r="AI337" i="14"/>
  <c r="F337" i="14"/>
  <c r="AB135" i="14"/>
  <c r="AI135" i="14"/>
  <c r="F135" i="14"/>
  <c r="AB162" i="14"/>
  <c r="AI162" i="14"/>
  <c r="F162" i="14"/>
  <c r="AB199" i="14"/>
  <c r="AI199" i="14"/>
  <c r="F199" i="14"/>
  <c r="L199" i="14"/>
  <c r="L86" i="14"/>
  <c r="B86" i="14"/>
  <c r="AB111" i="14"/>
  <c r="AI111" i="14"/>
  <c r="F111" i="14"/>
  <c r="L111" i="14"/>
  <c r="AB175" i="14"/>
  <c r="AI175" i="14"/>
  <c r="F175" i="14"/>
  <c r="L175" i="14"/>
  <c r="B175" i="14"/>
  <c r="AB50" i="14"/>
  <c r="AI50" i="14"/>
  <c r="F50" i="14"/>
  <c r="L50" i="14"/>
  <c r="B50" i="14"/>
  <c r="AB126" i="14"/>
  <c r="AI126" i="14"/>
  <c r="F126" i="14"/>
  <c r="L126" i="14"/>
  <c r="AB241" i="14"/>
  <c r="AI241" i="14"/>
  <c r="F241" i="14"/>
  <c r="L241" i="14"/>
  <c r="B241" i="14"/>
  <c r="AB289" i="14"/>
  <c r="AI289" i="14"/>
  <c r="F289" i="14"/>
  <c r="L289" i="14"/>
  <c r="B289" i="14"/>
  <c r="AB214" i="14"/>
  <c r="AI214" i="14"/>
  <c r="F214" i="14"/>
  <c r="L214" i="14"/>
  <c r="B214" i="14"/>
  <c r="AB61" i="14"/>
  <c r="AI61" i="14"/>
  <c r="F61" i="14"/>
  <c r="AB36" i="14"/>
  <c r="AI36" i="14"/>
  <c r="F36" i="14"/>
  <c r="L36" i="14"/>
  <c r="AB156" i="14"/>
  <c r="AI156" i="14"/>
  <c r="F156" i="14"/>
  <c r="L156" i="14"/>
  <c r="AB345" i="14"/>
  <c r="AI345" i="14"/>
  <c r="F345" i="14"/>
  <c r="L345" i="14"/>
  <c r="B345" i="14"/>
  <c r="AB192" i="14"/>
  <c r="AI192" i="14"/>
  <c r="F192" i="14"/>
  <c r="L192" i="14"/>
  <c r="AB336" i="14"/>
  <c r="AI336" i="14"/>
  <c r="F336" i="14"/>
  <c r="AB71" i="14"/>
  <c r="AI71" i="14"/>
  <c r="F71" i="14"/>
  <c r="L71" i="14"/>
  <c r="AB301" i="14"/>
  <c r="AI301" i="14"/>
  <c r="F301" i="14"/>
  <c r="L301" i="14"/>
  <c r="AB95" i="14"/>
  <c r="AI95" i="14"/>
  <c r="F95" i="14"/>
  <c r="AB256" i="14"/>
  <c r="AI256" i="14"/>
  <c r="F256" i="14"/>
  <c r="AB328" i="14"/>
  <c r="AI328" i="14"/>
  <c r="F328" i="14"/>
  <c r="AB105" i="14"/>
  <c r="AI105" i="14"/>
  <c r="F105" i="14"/>
  <c r="L105" i="14"/>
  <c r="AB332" i="14"/>
  <c r="AI332" i="14"/>
  <c r="F332" i="14"/>
  <c r="AB343" i="14"/>
  <c r="AI343" i="14"/>
  <c r="F343" i="14"/>
  <c r="L343" i="14"/>
  <c r="AB58" i="14"/>
  <c r="AI58" i="14"/>
  <c r="F58" i="14"/>
  <c r="AB193" i="14"/>
  <c r="AI193" i="14"/>
  <c r="F193" i="14"/>
  <c r="L193" i="14"/>
  <c r="AB73" i="14"/>
  <c r="AI73" i="14"/>
  <c r="F73" i="14"/>
  <c r="L73" i="14"/>
  <c r="B73" i="14"/>
  <c r="AB77" i="14"/>
  <c r="AI77" i="14"/>
  <c r="F77" i="14"/>
  <c r="L77" i="14"/>
  <c r="AC28" i="14"/>
  <c r="AB28" i="14"/>
  <c r="AI28" i="14"/>
  <c r="AI2729" i="14"/>
  <c r="AB165" i="14"/>
  <c r="AI165" i="14"/>
  <c r="F165" i="14"/>
  <c r="L165" i="14"/>
  <c r="B165" i="14"/>
  <c r="AB2729" i="14"/>
  <c r="AC2729" i="14"/>
  <c r="AI5087" i="14"/>
  <c r="L310" i="14"/>
  <c r="B310" i="14"/>
  <c r="AB5087" i="14"/>
  <c r="AC5087" i="14"/>
  <c r="AB94" i="14"/>
  <c r="AI94" i="14"/>
  <c r="F94" i="14"/>
  <c r="L94" i="14"/>
  <c r="AB137" i="14"/>
  <c r="AI137" i="14"/>
  <c r="F137" i="14"/>
  <c r="L137" i="14"/>
  <c r="B137" i="14"/>
  <c r="AB280" i="14"/>
  <c r="AI280" i="14"/>
  <c r="F280" i="14"/>
  <c r="L280" i="14"/>
  <c r="B280" i="14"/>
  <c r="AB274" i="14"/>
  <c r="AI274" i="14"/>
  <c r="F274" i="14"/>
  <c r="L274" i="14"/>
  <c r="B274" i="14"/>
  <c r="AB327" i="14"/>
  <c r="AI327" i="14"/>
  <c r="F327" i="14"/>
  <c r="L327" i="14"/>
  <c r="B327" i="14"/>
  <c r="AB154" i="14"/>
  <c r="AI154" i="14"/>
  <c r="F154" i="14"/>
  <c r="L154" i="14"/>
  <c r="AB87" i="14"/>
  <c r="AI87" i="14"/>
  <c r="F87" i="14"/>
  <c r="L87" i="14"/>
  <c r="AB155" i="14"/>
  <c r="AI155" i="14"/>
  <c r="F155" i="14"/>
  <c r="L155" i="14"/>
  <c r="B155" i="14"/>
  <c r="AB157" i="14"/>
  <c r="AI157" i="14"/>
  <c r="F157" i="14"/>
  <c r="L157" i="14"/>
  <c r="B157" i="14"/>
  <c r="AB267" i="14"/>
  <c r="AI267" i="14"/>
  <c r="F267" i="14"/>
  <c r="L267" i="14"/>
  <c r="B267" i="14"/>
  <c r="AB312" i="14"/>
  <c r="AI312" i="14"/>
  <c r="F312" i="14"/>
  <c r="L312" i="14"/>
  <c r="B312" i="14"/>
  <c r="AB227" i="14"/>
  <c r="AI227" i="14"/>
  <c r="F227" i="14"/>
  <c r="AB232" i="14"/>
  <c r="AI232" i="14"/>
  <c r="F232" i="14"/>
  <c r="AB30" i="14"/>
  <c r="AI30" i="14"/>
  <c r="F30" i="14"/>
  <c r="L30" i="14"/>
  <c r="B30" i="14"/>
  <c r="B53" i="14"/>
  <c r="AB204" i="14"/>
  <c r="AI204" i="14"/>
  <c r="F204" i="14"/>
  <c r="L204" i="14"/>
  <c r="B204" i="14"/>
  <c r="L252" i="14"/>
  <c r="AB31" i="14"/>
  <c r="AI31" i="14"/>
  <c r="F31" i="14"/>
  <c r="L31" i="14"/>
  <c r="AB303" i="14"/>
  <c r="AI303" i="14"/>
  <c r="F303" i="14"/>
  <c r="L303" i="14"/>
  <c r="B303" i="14"/>
  <c r="AB282" i="14"/>
  <c r="AI282" i="14"/>
  <c r="F282" i="14"/>
  <c r="L282" i="14"/>
  <c r="AB141" i="14"/>
  <c r="AI141" i="14"/>
  <c r="F141" i="14"/>
  <c r="L141" i="14"/>
  <c r="B141" i="14"/>
  <c r="AB85" i="14"/>
  <c r="AI85" i="14"/>
  <c r="F85" i="14"/>
  <c r="L85" i="14"/>
  <c r="AB351" i="14"/>
  <c r="AI351" i="14"/>
  <c r="F351" i="14"/>
  <c r="AB98" i="14"/>
  <c r="AI98" i="14"/>
  <c r="F98" i="14"/>
  <c r="AB293" i="14"/>
  <c r="AI293" i="14"/>
  <c r="F293" i="14"/>
  <c r="L293" i="14"/>
  <c r="B293" i="14"/>
  <c r="L171" i="14"/>
  <c r="B171" i="14"/>
  <c r="AB319" i="14"/>
  <c r="AI319" i="14"/>
  <c r="F319" i="14"/>
  <c r="L319" i="14"/>
  <c r="B319" i="14"/>
  <c r="L89" i="14"/>
  <c r="AB60" i="14"/>
  <c r="AI60" i="14"/>
  <c r="F60" i="14"/>
  <c r="L60" i="14"/>
  <c r="AB173" i="14"/>
  <c r="AI173" i="14"/>
  <c r="F173" i="14"/>
  <c r="L173" i="14"/>
  <c r="B173" i="14"/>
  <c r="AB89" i="14"/>
  <c r="AI89" i="14"/>
  <c r="F89" i="14"/>
  <c r="AB34" i="14"/>
  <c r="AI34" i="14"/>
  <c r="F34" i="14"/>
  <c r="L34" i="14"/>
  <c r="AB225" i="14"/>
  <c r="AI225" i="14"/>
  <c r="F225" i="14"/>
  <c r="L225" i="14"/>
  <c r="B225" i="14"/>
  <c r="AB252" i="14"/>
  <c r="AI252" i="14"/>
  <c r="F252" i="14"/>
  <c r="AD1915" i="14"/>
  <c r="AB116" i="14"/>
  <c r="AI116" i="14"/>
  <c r="F116" i="14"/>
  <c r="L116" i="14"/>
  <c r="B116" i="14"/>
  <c r="AB1915" i="14"/>
  <c r="AC1915" i="14"/>
  <c r="AG1915" i="14"/>
  <c r="AB290" i="14"/>
  <c r="AI290" i="14"/>
  <c r="F290" i="14"/>
  <c r="AB119" i="14"/>
  <c r="AI119" i="14"/>
  <c r="F119" i="14"/>
  <c r="AB100" i="14"/>
  <c r="AI100" i="14"/>
  <c r="F100" i="14"/>
  <c r="AB304" i="14"/>
  <c r="AI304" i="14"/>
  <c r="F304" i="14"/>
  <c r="L304" i="14"/>
  <c r="B304" i="14"/>
  <c r="AB253" i="14"/>
  <c r="AI253" i="14"/>
  <c r="F253" i="14"/>
  <c r="L253" i="14"/>
  <c r="AB84" i="14"/>
  <c r="AI84" i="14"/>
  <c r="F84" i="14"/>
  <c r="AB183" i="14"/>
  <c r="AI183" i="14"/>
  <c r="F183" i="14"/>
  <c r="L183" i="14"/>
  <c r="AB127" i="14"/>
  <c r="AI127" i="14"/>
  <c r="F127" i="14"/>
  <c r="L127" i="14"/>
  <c r="AB181" i="14"/>
  <c r="AI181" i="14"/>
  <c r="F181" i="14"/>
  <c r="L181" i="14"/>
  <c r="AB131" i="14"/>
  <c r="AI131" i="14"/>
  <c r="F131" i="14"/>
  <c r="AB276" i="14"/>
  <c r="AI276" i="14"/>
  <c r="F276" i="14"/>
  <c r="L276" i="14"/>
  <c r="B276" i="14"/>
  <c r="AI265" i="14"/>
  <c r="AB265" i="14"/>
  <c r="AC265" i="14"/>
  <c r="AB189" i="14"/>
  <c r="AI189" i="14"/>
  <c r="F189" i="14"/>
  <c r="L189" i="14"/>
  <c r="L348" i="14"/>
  <c r="B348" i="14"/>
  <c r="AB262" i="14"/>
  <c r="AI262" i="14"/>
  <c r="F262" i="14"/>
  <c r="L262" i="14"/>
  <c r="AB279" i="14"/>
  <c r="AI279" i="14"/>
  <c r="F279" i="14"/>
  <c r="AB178" i="14"/>
  <c r="AI178" i="14"/>
  <c r="F178" i="14"/>
  <c r="AB212" i="14"/>
  <c r="AI212" i="14"/>
  <c r="F212" i="14"/>
  <c r="AB350" i="14"/>
  <c r="AI350" i="14"/>
  <c r="F350" i="14"/>
  <c r="L350" i="14"/>
  <c r="B350" i="14"/>
  <c r="AB113" i="14"/>
  <c r="AI113" i="14"/>
  <c r="F113" i="14"/>
  <c r="L113" i="14"/>
  <c r="AB325" i="14"/>
  <c r="AI325" i="14"/>
  <c r="F325" i="14"/>
  <c r="AB118" i="14"/>
  <c r="AI118" i="14"/>
  <c r="F118" i="14"/>
  <c r="AB263" i="14"/>
  <c r="AI263" i="14"/>
  <c r="F263" i="14"/>
  <c r="L263" i="14"/>
  <c r="AB185" i="14"/>
  <c r="AI185" i="14"/>
  <c r="F185" i="14"/>
  <c r="AB353" i="14"/>
  <c r="AI353" i="14"/>
  <c r="F353" i="14"/>
  <c r="AB203" i="14"/>
  <c r="AI203" i="14"/>
  <c r="F203" i="14"/>
  <c r="AB108" i="14"/>
  <c r="AI108" i="14"/>
  <c r="F108" i="14"/>
  <c r="AB251" i="14"/>
  <c r="AI251" i="14"/>
  <c r="F251" i="14"/>
  <c r="L251" i="14"/>
  <c r="AB260" i="14"/>
  <c r="AI260" i="14"/>
  <c r="F260" i="14"/>
  <c r="L260" i="14"/>
  <c r="L145" i="14"/>
  <c r="B145" i="14"/>
  <c r="AB277" i="14"/>
  <c r="AI277" i="14"/>
  <c r="F277" i="14"/>
  <c r="L277" i="14"/>
  <c r="B277" i="14"/>
  <c r="AB75" i="14"/>
  <c r="AI75" i="14"/>
  <c r="F75" i="14"/>
  <c r="AB145" i="14"/>
  <c r="AI145" i="14"/>
  <c r="F145" i="14"/>
  <c r="AB133" i="14"/>
  <c r="AI133" i="14"/>
  <c r="F133" i="14"/>
  <c r="L133" i="14"/>
  <c r="B133" i="14"/>
  <c r="AB243" i="14"/>
  <c r="AI243" i="14"/>
  <c r="F243" i="14"/>
  <c r="L243" i="14"/>
  <c r="B243" i="14"/>
  <c r="AB202" i="14"/>
  <c r="AI202" i="14"/>
  <c r="F202" i="14"/>
  <c r="L202" i="14"/>
  <c r="B202" i="14"/>
  <c r="AB222" i="14"/>
  <c r="AI222" i="14"/>
  <c r="F222" i="14"/>
  <c r="AB278" i="14"/>
  <c r="AI278" i="14"/>
  <c r="F278" i="14"/>
  <c r="L278" i="14"/>
  <c r="B278" i="14"/>
  <c r="AB306" i="14"/>
  <c r="AI306" i="14"/>
  <c r="F306" i="14"/>
  <c r="L306" i="14"/>
  <c r="B306" i="14"/>
  <c r="AB101" i="14"/>
  <c r="AI101" i="14"/>
  <c r="F101" i="14"/>
  <c r="L101" i="14"/>
  <c r="B101" i="14"/>
  <c r="B305" i="14"/>
  <c r="AB230" i="14"/>
  <c r="AI230" i="14"/>
  <c r="F230" i="14"/>
  <c r="L230" i="14"/>
  <c r="B230" i="14"/>
  <c r="B283" i="14"/>
  <c r="AB247" i="14"/>
  <c r="AI247" i="14"/>
  <c r="F247" i="14"/>
  <c r="L247" i="14"/>
  <c r="B247" i="14"/>
  <c r="AB329" i="14"/>
  <c r="AI329" i="14"/>
  <c r="F329" i="14"/>
  <c r="L329" i="14"/>
  <c r="B329" i="14"/>
  <c r="L107" i="14"/>
  <c r="B107" i="14"/>
  <c r="AB220" i="14"/>
  <c r="AI220" i="14"/>
  <c r="F220" i="14"/>
  <c r="L220" i="14"/>
  <c r="B220" i="14"/>
  <c r="AB22" i="14"/>
  <c r="AI22" i="14"/>
  <c r="F22" i="14"/>
  <c r="L22" i="14"/>
  <c r="B22" i="14"/>
  <c r="AB333" i="14"/>
  <c r="AI333" i="14"/>
  <c r="F333" i="14"/>
  <c r="L333" i="14"/>
  <c r="AB140" i="14"/>
  <c r="AI140" i="14"/>
  <c r="F140" i="14"/>
  <c r="L140" i="14"/>
  <c r="AB53" i="14"/>
  <c r="AI53" i="14"/>
  <c r="F53" i="14"/>
  <c r="L53" i="14"/>
  <c r="AB269" i="14"/>
  <c r="AI269" i="14"/>
  <c r="F269" i="14"/>
  <c r="L269" i="14"/>
  <c r="B269" i="14"/>
  <c r="AB168" i="14"/>
  <c r="AI168" i="14"/>
  <c r="F168" i="14"/>
  <c r="L168" i="14"/>
  <c r="AB150" i="14"/>
  <c r="AI150" i="14"/>
  <c r="F150" i="14"/>
  <c r="L150" i="14"/>
  <c r="B150" i="14"/>
  <c r="AB297" i="14"/>
  <c r="AI297" i="14"/>
  <c r="F297" i="14"/>
  <c r="AB313" i="14"/>
  <c r="AI313" i="14"/>
  <c r="F313" i="14"/>
  <c r="L313" i="14"/>
  <c r="B313" i="14"/>
  <c r="AB158" i="14"/>
  <c r="AI158" i="14"/>
  <c r="F158" i="14"/>
  <c r="L158" i="14"/>
  <c r="AB305" i="14"/>
  <c r="AI305" i="14"/>
  <c r="F305" i="14"/>
  <c r="L305" i="14"/>
  <c r="AB285" i="14"/>
  <c r="AI285" i="14"/>
  <c r="F285" i="14"/>
  <c r="L285" i="14"/>
  <c r="AB174" i="14"/>
  <c r="AI174" i="14"/>
  <c r="F174" i="14"/>
  <c r="L174" i="14"/>
  <c r="AB323" i="14"/>
  <c r="AI323" i="14"/>
  <c r="F323" i="14"/>
  <c r="L323" i="14"/>
  <c r="AB128" i="14"/>
  <c r="AI128" i="14"/>
  <c r="F128" i="14"/>
  <c r="AB171" i="14"/>
  <c r="AI171" i="14"/>
  <c r="F171" i="14"/>
  <c r="AB112" i="14"/>
  <c r="AI112" i="14"/>
  <c r="F112" i="14"/>
  <c r="AB37" i="14"/>
  <c r="AI37" i="14"/>
  <c r="F37" i="14"/>
  <c r="L37" i="14"/>
  <c r="B37" i="14"/>
  <c r="AB80" i="14"/>
  <c r="AI80" i="14"/>
  <c r="F80" i="14"/>
  <c r="L80" i="14"/>
  <c r="B80" i="14"/>
  <c r="AB66" i="14"/>
  <c r="AI66" i="14"/>
  <c r="F66" i="14"/>
  <c r="L66" i="14"/>
  <c r="B66" i="14"/>
  <c r="AB12" i="14"/>
  <c r="AI12" i="14"/>
  <c r="F12" i="14"/>
  <c r="L12" i="14"/>
  <c r="B12" i="14"/>
  <c r="AB164" i="14"/>
  <c r="AI164" i="14"/>
  <c r="F164" i="14"/>
  <c r="L164" i="14"/>
  <c r="B164" i="14"/>
  <c r="AB48" i="14"/>
  <c r="AI48" i="14"/>
  <c r="F48" i="14"/>
  <c r="AB200" i="14"/>
  <c r="AI200" i="14"/>
  <c r="F200" i="14"/>
  <c r="L200" i="14"/>
  <c r="AB62" i="14"/>
  <c r="AI62" i="14"/>
  <c r="F62" i="14"/>
  <c r="L62" i="14"/>
  <c r="AB56" i="14"/>
  <c r="AI56" i="14"/>
  <c r="F56" i="14"/>
  <c r="AB90" i="14"/>
  <c r="AI90" i="14"/>
  <c r="F90" i="14"/>
  <c r="L90" i="14"/>
  <c r="AB23" i="14"/>
  <c r="AI23" i="14"/>
  <c r="F23" i="14"/>
  <c r="L23" i="14"/>
  <c r="B23" i="14"/>
  <c r="AB348" i="14"/>
  <c r="AI348" i="14"/>
  <c r="F348" i="14"/>
  <c r="B11" i="14"/>
  <c r="AB148" i="14"/>
  <c r="AI148" i="14"/>
  <c r="F148" i="14"/>
  <c r="AB70" i="14"/>
  <c r="AI70" i="14"/>
  <c r="F70" i="14"/>
  <c r="AB207" i="14"/>
  <c r="AI207" i="14"/>
  <c r="F207" i="14"/>
  <c r="L207" i="14"/>
  <c r="L20" i="14"/>
  <c r="B20" i="14"/>
  <c r="AB307" i="14"/>
  <c r="AI307" i="14"/>
  <c r="F307" i="14"/>
  <c r="AB10" i="14"/>
  <c r="AI10" i="14"/>
  <c r="F10" i="14"/>
  <c r="L10" i="14"/>
  <c r="B10" i="14"/>
  <c r="AB144" i="14"/>
  <c r="AI144" i="14"/>
  <c r="F144" i="14"/>
  <c r="L144" i="14"/>
  <c r="AB283" i="14"/>
  <c r="AI283" i="14"/>
  <c r="F283" i="14"/>
  <c r="L283" i="14"/>
  <c r="AB5" i="14"/>
  <c r="AI5" i="14"/>
  <c r="F5" i="14"/>
  <c r="L5" i="14"/>
  <c r="B5" i="14"/>
  <c r="AB72" i="14"/>
  <c r="AI72" i="14"/>
  <c r="F72" i="14"/>
  <c r="L72" i="14"/>
  <c r="AB264" i="14"/>
  <c r="AI264" i="14"/>
  <c r="F264" i="14"/>
  <c r="L264" i="14"/>
  <c r="AB310" i="14"/>
  <c r="AI310" i="14"/>
  <c r="F310" i="14"/>
  <c r="AB6" i="14"/>
  <c r="AI6" i="14"/>
  <c r="F6" i="14"/>
  <c r="L6" i="14"/>
  <c r="B6" i="14"/>
  <c r="AB86" i="14"/>
  <c r="AI86" i="14"/>
  <c r="F86" i="14"/>
  <c r="AB321" i="14"/>
  <c r="AI321" i="14"/>
  <c r="F321" i="14"/>
  <c r="AB224" i="14"/>
  <c r="AI224" i="14"/>
  <c r="F224" i="14"/>
  <c r="AB8" i="14"/>
  <c r="AI8" i="14"/>
  <c r="F8" i="14"/>
  <c r="L8" i="14"/>
  <c r="B8" i="14"/>
  <c r="AB107" i="14"/>
  <c r="AI107" i="14"/>
  <c r="F107" i="14"/>
  <c r="AB15" i="14"/>
  <c r="AI15" i="14"/>
  <c r="F15" i="14"/>
  <c r="L15" i="14"/>
  <c r="B15" i="14"/>
  <c r="AB226" i="14"/>
  <c r="AI226" i="14"/>
  <c r="F226" i="14"/>
  <c r="AB11" i="14"/>
  <c r="AI11" i="14"/>
  <c r="F11" i="14"/>
  <c r="L11" i="14"/>
  <c r="AB9" i="14"/>
  <c r="AI9" i="14"/>
  <c r="F9" i="14"/>
  <c r="L9" i="14"/>
  <c r="B9" i="14"/>
  <c r="AB129" i="14"/>
  <c r="AI129" i="14"/>
  <c r="F129" i="14"/>
  <c r="AB14" i="14"/>
  <c r="AI14" i="14"/>
  <c r="F14" i="14"/>
  <c r="L14" i="14"/>
  <c r="B14" i="14"/>
  <c r="AB215" i="14"/>
  <c r="AI215" i="14"/>
  <c r="F215" i="14"/>
  <c r="L215" i="14"/>
  <c r="AB7" i="14"/>
  <c r="AI7" i="14"/>
  <c r="F7" i="14"/>
  <c r="L7" i="14"/>
  <c r="B7" i="14"/>
  <c r="AB103" i="14"/>
  <c r="AI103" i="14"/>
  <c r="F103" i="14"/>
  <c r="AB16" i="14"/>
  <c r="AI16" i="14"/>
  <c r="F16" i="14"/>
  <c r="L16" i="14"/>
  <c r="B16" i="14"/>
  <c r="AB235" i="14"/>
  <c r="AI235" i="14"/>
  <c r="F235" i="14"/>
  <c r="L235" i="14"/>
  <c r="AB188" i="14"/>
  <c r="AI188" i="14"/>
  <c r="F188" i="14"/>
  <c r="AB18" i="14"/>
  <c r="AI18" i="14"/>
  <c r="F18" i="14"/>
  <c r="L18" i="14"/>
  <c r="B18" i="14"/>
  <c r="AB261" i="14"/>
  <c r="AI261" i="14"/>
  <c r="F261" i="14"/>
  <c r="L261" i="14"/>
  <c r="B261" i="14"/>
  <c r="AB4" i="14"/>
  <c r="AI4" i="14"/>
  <c r="F4" i="14"/>
  <c r="L4" i="14"/>
  <c r="B4" i="14"/>
  <c r="AB49" i="14"/>
  <c r="AI49" i="14"/>
  <c r="F49" i="14"/>
  <c r="AB13" i="14"/>
  <c r="AI13" i="14"/>
  <c r="F13" i="14"/>
  <c r="L13" i="14"/>
  <c r="B13" i="14"/>
  <c r="AB182" i="14"/>
  <c r="AI182" i="14"/>
  <c r="F182" i="14"/>
  <c r="L182" i="14"/>
  <c r="AB19" i="14"/>
  <c r="AI19" i="14"/>
  <c r="F19" i="14"/>
  <c r="L19" i="14"/>
  <c r="B19" i="14"/>
  <c r="AB286" i="14"/>
  <c r="AI286" i="14"/>
  <c r="F286" i="14"/>
  <c r="L286" i="14"/>
  <c r="AB20" i="14"/>
  <c r="AI20" i="14"/>
  <c r="F20" i="14"/>
  <c r="AB17" i="14"/>
  <c r="AI17" i="14"/>
  <c r="F17" i="14"/>
  <c r="L17" i="14"/>
  <c r="B17" i="14"/>
  <c r="AB249" i="14"/>
  <c r="AI249" i="14"/>
  <c r="F249" i="14"/>
  <c r="AB2" i="14"/>
  <c r="AI2" i="14"/>
  <c r="F2" i="14"/>
  <c r="L2" i="14"/>
  <c r="B2" i="14"/>
  <c r="AB3" i="14"/>
  <c r="AI3" i="14"/>
  <c r="F3" i="14"/>
  <c r="L3" i="14"/>
  <c r="B3" i="14"/>
  <c r="AB21" i="14"/>
  <c r="AI21" i="14"/>
  <c r="F21" i="14"/>
  <c r="L21" i="14"/>
  <c r="B21" i="14"/>
</calcChain>
</file>

<file path=xl/sharedStrings.xml><?xml version="1.0" encoding="utf-8"?>
<sst xmlns="http://schemas.openxmlformats.org/spreadsheetml/2006/main" count="73833" uniqueCount="9656">
  <si>
    <t>Number</t>
  </si>
  <si>
    <t>Year</t>
  </si>
  <si>
    <t>Team</t>
  </si>
  <si>
    <t>Date</t>
  </si>
  <si>
    <t>Opponent</t>
  </si>
  <si>
    <t>Score</t>
  </si>
  <si>
    <t>Record</t>
  </si>
  <si>
    <t>Albany Great Danes</t>
  </si>
  <si>
    <t>Sat, Nov 15</t>
  </si>
  <si>
    <t>0-1 (0-0)</t>
  </si>
  <si>
    <t>Wed, Nov 19</t>
  </si>
  <si>
    <t>1-1 (0-0)</t>
  </si>
  <si>
    <t>Sat, Nov 22</t>
  </si>
  <si>
    <t>1-2 (0-0)</t>
  </si>
  <si>
    <t>Wed, Nov 26</t>
  </si>
  <si>
    <t>2-2 (0-0)</t>
  </si>
  <si>
    <t>Sat, Nov 29</t>
  </si>
  <si>
    <t>2-3 (0-0)</t>
  </si>
  <si>
    <t>Wed, Dec 3</t>
  </si>
  <si>
    <t>2-4 (0-0)</t>
  </si>
  <si>
    <t>Sat, Dec 6</t>
  </si>
  <si>
    <t>2-5 (0-0)</t>
  </si>
  <si>
    <t>Mon, Dec 8</t>
  </si>
  <si>
    <t>2-6 (0-0)</t>
  </si>
  <si>
    <t>Sat, Dec 13</t>
  </si>
  <si>
    <t>3-6 (0-0)</t>
  </si>
  <si>
    <t>Sat, Dec 20</t>
  </si>
  <si>
    <t>4-6 (0-0)</t>
  </si>
  <si>
    <t>Mon, Dec 22</t>
  </si>
  <si>
    <t>5-6 (0-0)</t>
  </si>
  <si>
    <t>Tue, Dec 30</t>
  </si>
  <si>
    <t>5-7 (0-0)</t>
  </si>
  <si>
    <t>Sat, Jan 3</t>
  </si>
  <si>
    <t>6-7 (1-0)</t>
  </si>
  <si>
    <t>Tue, Jan 6</t>
  </si>
  <si>
    <t>7-7 (2-0)</t>
  </si>
  <si>
    <t>Sat, Jan 10</t>
  </si>
  <si>
    <t>Wed, Jan 14</t>
  </si>
  <si>
    <t>9-7 (4-0)</t>
  </si>
  <si>
    <t>Mon, Jan 19</t>
  </si>
  <si>
    <t>Thu, Jan 22</t>
  </si>
  <si>
    <t>Sun, Jan 25</t>
  </si>
  <si>
    <t>12-7 (7-0)</t>
  </si>
  <si>
    <t>Wed, Jan 28</t>
  </si>
  <si>
    <t>Sat, Jan 31</t>
  </si>
  <si>
    <t>Wed, Feb 4</t>
  </si>
  <si>
    <t>15-7 (10-0)</t>
  </si>
  <si>
    <t>Sat, Feb 7</t>
  </si>
  <si>
    <t>16-7 (11-0)</t>
  </si>
  <si>
    <t>Tue, Feb 10</t>
  </si>
  <si>
    <t>Fri, Feb 13</t>
  </si>
  <si>
    <t>Tue, Feb 17</t>
  </si>
  <si>
    <t>18-8 (12-1)</t>
  </si>
  <si>
    <t>Fri, Feb 20</t>
  </si>
  <si>
    <t>19-8 (13-1)</t>
  </si>
  <si>
    <t>Wed, Feb 25</t>
  </si>
  <si>
    <t>Sat, Feb 28</t>
  </si>
  <si>
    <t>21-8 (15-1)</t>
  </si>
  <si>
    <t>Wed, Mar 4</t>
  </si>
  <si>
    <t>22-8 (15-1)</t>
  </si>
  <si>
    <t>Sun, Mar 8</t>
  </si>
  <si>
    <t>23-8 (15-1)</t>
  </si>
  <si>
    <t>Sat, Mar 14</t>
  </si>
  <si>
    <t>Binghamton Bearcats</t>
  </si>
  <si>
    <t>Fri, Nov 14</t>
  </si>
  <si>
    <t>Mon, Nov 17</t>
  </si>
  <si>
    <t>0-2 (0-0)</t>
  </si>
  <si>
    <t>1-3 (0-0)</t>
  </si>
  <si>
    <t>Sun, Nov 23</t>
  </si>
  <si>
    <t>1-4 (0-0)</t>
  </si>
  <si>
    <t>Tue, Nov 25</t>
  </si>
  <si>
    <t>1-5 (0-0)</t>
  </si>
  <si>
    <t>1-6 (0-0)</t>
  </si>
  <si>
    <t>1-7 (0-0)</t>
  </si>
  <si>
    <t>1-8 (0-0)</t>
  </si>
  <si>
    <t>1-9 (0-0)</t>
  </si>
  <si>
    <t>Thu, Dec 11</t>
  </si>
  <si>
    <t>1-10 (0-0)</t>
  </si>
  <si>
    <t>Sun, Dec 14</t>
  </si>
  <si>
    <t>1-11 (0-0)</t>
  </si>
  <si>
    <t>1-12 (0-0)</t>
  </si>
  <si>
    <t>1-14 (0-0)</t>
  </si>
  <si>
    <t>Fri, Jan 2</t>
  </si>
  <si>
    <t>Wed, Jan 7</t>
  </si>
  <si>
    <t>2-16 (1-2)</t>
  </si>
  <si>
    <t>Sat, Jan 17</t>
  </si>
  <si>
    <t>2-18 (1-4)</t>
  </si>
  <si>
    <t>2-20 (1-6)</t>
  </si>
  <si>
    <t>4-20 (3-6)</t>
  </si>
  <si>
    <t>Tue, Feb 3</t>
  </si>
  <si>
    <t>4-21 (3-7)</t>
  </si>
  <si>
    <t>4-23 (3-9)</t>
  </si>
  <si>
    <t>Sat, Feb 14</t>
  </si>
  <si>
    <t>Wed, Feb 18</t>
  </si>
  <si>
    <t>5-24 (4-10)</t>
  </si>
  <si>
    <t>Sat, Feb 21</t>
  </si>
  <si>
    <t>6-25 (5-11)</t>
  </si>
  <si>
    <t>Hartford Hawks</t>
  </si>
  <si>
    <t>Sun, Nov 16</t>
  </si>
  <si>
    <t>2-1 (0-0)</t>
  </si>
  <si>
    <t>3-1 (0-0)</t>
  </si>
  <si>
    <t>4-1 (0-0)</t>
  </si>
  <si>
    <t>Fri, Nov 28</t>
  </si>
  <si>
    <t>5-1 (0-0)</t>
  </si>
  <si>
    <t>Sun, Nov 30</t>
  </si>
  <si>
    <t>5-2 (0-0)</t>
  </si>
  <si>
    <t>5-4 (0-1)</t>
  </si>
  <si>
    <t>Tue, Dec 9</t>
  </si>
  <si>
    <t>6-5 (0-1)</t>
  </si>
  <si>
    <t>Sun, Dec 21</t>
  </si>
  <si>
    <t>7-5 (0-1)</t>
  </si>
  <si>
    <t>7-6 (0-1)</t>
  </si>
  <si>
    <t>7-7 (0-1)</t>
  </si>
  <si>
    <t>8-7 (1-1)</t>
  </si>
  <si>
    <t>9-7 (2-1)</t>
  </si>
  <si>
    <t>10-7 (3-1)</t>
  </si>
  <si>
    <t>11-7 (4-1)</t>
  </si>
  <si>
    <t>11-8 (4-2)</t>
  </si>
  <si>
    <t>11-9 (4-3)</t>
  </si>
  <si>
    <t>11-10 (4-4)</t>
  </si>
  <si>
    <t>11-11 (4-5)</t>
  </si>
  <si>
    <t>12-11 (5-5)</t>
  </si>
  <si>
    <t>12-12 (5-6)</t>
  </si>
  <si>
    <t>13-13 (6-7)</t>
  </si>
  <si>
    <t>13-14 (6-8)</t>
  </si>
  <si>
    <t>14-15 (7-9)</t>
  </si>
  <si>
    <t>14-16 (7-9)</t>
  </si>
  <si>
    <t>Maine Black Bears</t>
  </si>
  <si>
    <t>Fri, Nov 21</t>
  </si>
  <si>
    <t>0-3 (0-0)</t>
  </si>
  <si>
    <t>0-4 (0-0)</t>
  </si>
  <si>
    <t>0-5 (0-0)</t>
  </si>
  <si>
    <t>Tue, Dec 2</t>
  </si>
  <si>
    <t>Sat, Dec 27</t>
  </si>
  <si>
    <t>Mon, Dec 29</t>
  </si>
  <si>
    <t>1-12 (0-1)</t>
  </si>
  <si>
    <t>1-13 (0-2)</t>
  </si>
  <si>
    <t>Tue, Jan 13</t>
  </si>
  <si>
    <t>1-15 (0-4)</t>
  </si>
  <si>
    <t>1-16 (0-5)</t>
  </si>
  <si>
    <t>1-17 (0-5)</t>
  </si>
  <si>
    <t>1-18 (0-6)</t>
  </si>
  <si>
    <t>2-18 (1-6)</t>
  </si>
  <si>
    <t>2-19 (1-7)</t>
  </si>
  <si>
    <t>2-20 (1-8)</t>
  </si>
  <si>
    <t>3-21 (2-9)</t>
  </si>
  <si>
    <t>3-25 (2-13)</t>
  </si>
  <si>
    <t>New Hampshire Wildcats</t>
  </si>
  <si>
    <t>Tue, Nov 18</t>
  </si>
  <si>
    <t>Thu, Nov 20</t>
  </si>
  <si>
    <t>3-2 (0-0)</t>
  </si>
  <si>
    <t>4-2 (0-0)</t>
  </si>
  <si>
    <t>5-3 (0-0)</t>
  </si>
  <si>
    <t>6-3 (0-0)</t>
  </si>
  <si>
    <t>6-4 (0-0)</t>
  </si>
  <si>
    <t>6-5 (0-0)</t>
  </si>
  <si>
    <t>6-6 (0-0)</t>
  </si>
  <si>
    <t>6-7 (0-1)</t>
  </si>
  <si>
    <t>6-8 (0-2)</t>
  </si>
  <si>
    <t>Thu, Jan 8</t>
  </si>
  <si>
    <t>7-8 (0-2)</t>
  </si>
  <si>
    <t>Sun, Jan 11</t>
  </si>
  <si>
    <t>8-8 (1-2)</t>
  </si>
  <si>
    <t>8-9 (1-3)</t>
  </si>
  <si>
    <t>9-9 (2-3)</t>
  </si>
  <si>
    <t>10-9 (3-3)</t>
  </si>
  <si>
    <t>12-9 (5-3)</t>
  </si>
  <si>
    <t>13-9 (6-3)</t>
  </si>
  <si>
    <t>13-10 (6-4)</t>
  </si>
  <si>
    <t>14-10 (7-4)</t>
  </si>
  <si>
    <t>16-10 (9-4)</t>
  </si>
  <si>
    <t>17-11 (10-5)</t>
  </si>
  <si>
    <t>18-11 (11-5)</t>
  </si>
  <si>
    <t>19-11 (11-5)</t>
  </si>
  <si>
    <t>19-12 (11-5)</t>
  </si>
  <si>
    <t>Stony Brook Seawolves</t>
  </si>
  <si>
    <t>1-0 (0-0)</t>
  </si>
  <si>
    <t>Thu, Nov 27</t>
  </si>
  <si>
    <t>5-4 (0-0)</t>
  </si>
  <si>
    <t>5-5 (0-0)</t>
  </si>
  <si>
    <t>Thu, Dec 18</t>
  </si>
  <si>
    <t>Tue, Dec 23</t>
  </si>
  <si>
    <t>7-6 (0-0)</t>
  </si>
  <si>
    <t>Sun, Dec 28</t>
  </si>
  <si>
    <t>8-6 (0-0)</t>
  </si>
  <si>
    <t>9-6 (1-0)</t>
  </si>
  <si>
    <t>11-7 (2-1)</t>
  </si>
  <si>
    <t>12-8 (3-2)</t>
  </si>
  <si>
    <t>15-8 (6-2)</t>
  </si>
  <si>
    <t>15-10 (6-4)</t>
  </si>
  <si>
    <t>Wed, Feb 11</t>
  </si>
  <si>
    <t>17-10 (8-4)</t>
  </si>
  <si>
    <t>19-10 (10-4)</t>
  </si>
  <si>
    <t>20-10 (11-4)</t>
  </si>
  <si>
    <t>22-10 (12-4)</t>
  </si>
  <si>
    <t>UMass Lowell River Hawks</t>
  </si>
  <si>
    <t>6-2 (0-0)</t>
  </si>
  <si>
    <t>Wed, Dec 10</t>
  </si>
  <si>
    <t>7-6 (1-0)</t>
  </si>
  <si>
    <t>Mon, Jan 5</t>
  </si>
  <si>
    <t>7-7 (1-0)</t>
  </si>
  <si>
    <t>8-7 (2-0)</t>
  </si>
  <si>
    <t>8-8 (2-1)</t>
  </si>
  <si>
    <t>9-8 (3-1)</t>
  </si>
  <si>
    <t>9-9 (3-2)</t>
  </si>
  <si>
    <t>9-10 (3-3)</t>
  </si>
  <si>
    <t>9-11 (3-4)</t>
  </si>
  <si>
    <t>9-12 (3-5)</t>
  </si>
  <si>
    <t>Thu, Feb 5</t>
  </si>
  <si>
    <t>10-13 (4-6)</t>
  </si>
  <si>
    <t>10-14 (4-7)</t>
  </si>
  <si>
    <t>10-15 (4-8)</t>
  </si>
  <si>
    <t>11-15 (5-8)</t>
  </si>
  <si>
    <t>12-15 (6-8)</t>
  </si>
  <si>
    <t>12-16 (6-9)</t>
  </si>
  <si>
    <t>12-17 (6-10)</t>
  </si>
  <si>
    <t>UMBC Retrievers</t>
  </si>
  <si>
    <t>0-6 (0-0)</t>
  </si>
  <si>
    <t>Thu, Dec 4</t>
  </si>
  <si>
    <t>0-7 (0-0)</t>
  </si>
  <si>
    <t>0-8 (0-0)</t>
  </si>
  <si>
    <t>2-9 (0-0)</t>
  </si>
  <si>
    <t>2-10 (0-0)</t>
  </si>
  <si>
    <t>2-11 (0-0)</t>
  </si>
  <si>
    <t>2-12 (0-1)</t>
  </si>
  <si>
    <t>2-13 (0-2)</t>
  </si>
  <si>
    <t>2-14 (0-3)</t>
  </si>
  <si>
    <t>2-15 (0-4)</t>
  </si>
  <si>
    <t>2-16 (0-5)</t>
  </si>
  <si>
    <t>3-18 (1-7)</t>
  </si>
  <si>
    <t>3-21 (1-10)</t>
  </si>
  <si>
    <t>3-22 (1-11)</t>
  </si>
  <si>
    <t>4-23 (2-12)</t>
  </si>
  <si>
    <t>4-24 (2-13)</t>
  </si>
  <si>
    <t>Vermont Catamounts</t>
  </si>
  <si>
    <t>3-3 (0-0)</t>
  </si>
  <si>
    <t>4-3 (1-0)</t>
  </si>
  <si>
    <t>4-4 (1-0)</t>
  </si>
  <si>
    <t>5-4 (1-0)</t>
  </si>
  <si>
    <t>5-5 (1-0)</t>
  </si>
  <si>
    <t>5-7 (1-0)</t>
  </si>
  <si>
    <t>5-8 (1-0)</t>
  </si>
  <si>
    <t>6-8 (2-0)</t>
  </si>
  <si>
    <t>7-8 (3-0)</t>
  </si>
  <si>
    <t>8-8 (3-0)</t>
  </si>
  <si>
    <t>10-8 (5-0)</t>
  </si>
  <si>
    <t>10-9 (5-1)</t>
  </si>
  <si>
    <t>11-9 (6-1)</t>
  </si>
  <si>
    <t>11-10 (6-2)</t>
  </si>
  <si>
    <t>12-10 (7-2)</t>
  </si>
  <si>
    <t>13-10 (8-2)</t>
  </si>
  <si>
    <t>15-10 (10-2)</t>
  </si>
  <si>
    <t>16-10 (11-2)</t>
  </si>
  <si>
    <t>17-11 (12-3)</t>
  </si>
  <si>
    <t>17-12 (12-4)</t>
  </si>
  <si>
    <t>18-12 (12-4)</t>
  </si>
  <si>
    <t>18-13 (12-4)</t>
  </si>
  <si>
    <t>Cincinnati Bearcats</t>
  </si>
  <si>
    <t>2-0 (0-0)</t>
  </si>
  <si>
    <t>3-0 (0-0)</t>
  </si>
  <si>
    <t>4-0 (0-0)</t>
  </si>
  <si>
    <t>5-0 (0-0)</t>
  </si>
  <si>
    <t>6-1 (0-0)</t>
  </si>
  <si>
    <t>Wed, Dec 17</t>
  </si>
  <si>
    <t>7-2 (0-0)</t>
  </si>
  <si>
    <t>7-3 (0-0)</t>
  </si>
  <si>
    <t>8-3 (0-0)</t>
  </si>
  <si>
    <t>9-3 (0-0)</t>
  </si>
  <si>
    <t>10-3 (1-0)</t>
  </si>
  <si>
    <t>11-3 (2-0)</t>
  </si>
  <si>
    <t>11-4 (2-1)</t>
  </si>
  <si>
    <t>Thu, Jan 15</t>
  </si>
  <si>
    <t>11-5 (2-2)</t>
  </si>
  <si>
    <t>12-5 (3-2)</t>
  </si>
  <si>
    <t>Wed, Jan 21</t>
  </si>
  <si>
    <t>13-5 (4-2)</t>
  </si>
  <si>
    <t>14-5 (5-2)</t>
  </si>
  <si>
    <t>Thu, Jan 29</t>
  </si>
  <si>
    <t>15-5 (6-2)</t>
  </si>
  <si>
    <t>Sun, Feb 1</t>
  </si>
  <si>
    <t>15-6 (6-3)</t>
  </si>
  <si>
    <t>17-6 (8-3)</t>
  </si>
  <si>
    <t>17-7 (8-4)</t>
  </si>
  <si>
    <t>17-8 (8-5)</t>
  </si>
  <si>
    <t>17-9 (8-5)</t>
  </si>
  <si>
    <t>19-9 (10-5)</t>
  </si>
  <si>
    <t>20-9 (11-5)</t>
  </si>
  <si>
    <t>22-9 (13-5)</t>
  </si>
  <si>
    <t>Connecticut Huskies</t>
  </si>
  <si>
    <t>Fri, Dec 5</t>
  </si>
  <si>
    <t>4-3 (0-0)</t>
  </si>
  <si>
    <t>4-4 (0-0)</t>
  </si>
  <si>
    <t>Wed, Dec 31</t>
  </si>
  <si>
    <t>8-5 (1-1)</t>
  </si>
  <si>
    <t>9-5 (2-1)</t>
  </si>
  <si>
    <t>9-7 (2-2)</t>
  </si>
  <si>
    <t>10-7 (3-2)</t>
  </si>
  <si>
    <t>11-7 (4-2)</t>
  </si>
  <si>
    <t>11-9 (4-4)</t>
  </si>
  <si>
    <t>12-9 (5-4)</t>
  </si>
  <si>
    <t>Thu, Feb 12</t>
  </si>
  <si>
    <t>14-9 (7-4)</t>
  </si>
  <si>
    <t>14-10 (7-5)</t>
  </si>
  <si>
    <t>Thu, Feb 19</t>
  </si>
  <si>
    <t>Sun, Feb 22</t>
  </si>
  <si>
    <t>15-11 (8-6)</t>
  </si>
  <si>
    <t>Sun, Mar 1</t>
  </si>
  <si>
    <t>17-11 (10-6)</t>
  </si>
  <si>
    <t>Thu, Mar 5</t>
  </si>
  <si>
    <t>17-12 (10-7)</t>
  </si>
  <si>
    <t>Sat, Mar 7</t>
  </si>
  <si>
    <t>Thu, Mar 12</t>
  </si>
  <si>
    <t>East Carolina Pirates</t>
  </si>
  <si>
    <t>Mon, Nov 24</t>
  </si>
  <si>
    <t>Sun, Dec 7</t>
  </si>
  <si>
    <t>4-5 (0-0)</t>
  </si>
  <si>
    <t>7-9 (0-3)</t>
  </si>
  <si>
    <t>Sat, Jan 24</t>
  </si>
  <si>
    <t>8-11 (1-5)</t>
  </si>
  <si>
    <t>9-12 (2-6)</t>
  </si>
  <si>
    <t>9-13 (2-7)</t>
  </si>
  <si>
    <t>10-13 (3-7)</t>
  </si>
  <si>
    <t>11-13 (4-7)</t>
  </si>
  <si>
    <t>11-14 (4-8)</t>
  </si>
  <si>
    <t>11-15 (4-9)</t>
  </si>
  <si>
    <t>12-15 (5-9)</t>
  </si>
  <si>
    <t>12-16 (5-10)</t>
  </si>
  <si>
    <t>13-16 (6-10)</t>
  </si>
  <si>
    <t>13-17 (6-11)</t>
  </si>
  <si>
    <t>13-18 (6-12)</t>
  </si>
  <si>
    <t>Houston Cougars</t>
  </si>
  <si>
    <t>Tue, Dec 16</t>
  </si>
  <si>
    <t>7-4 (0-0)</t>
  </si>
  <si>
    <t>Sun, Jan 4</t>
  </si>
  <si>
    <t>7-6 (0-2)</t>
  </si>
  <si>
    <t>7-7 (0-3)</t>
  </si>
  <si>
    <t>7-8 (0-4)</t>
  </si>
  <si>
    <t>7-10 (0-6)</t>
  </si>
  <si>
    <t>8-12 (0-8)</t>
  </si>
  <si>
    <t>9-12 (1-8)</t>
  </si>
  <si>
    <t>9-13 (1-9)</t>
  </si>
  <si>
    <t>9-14 (1-10)</t>
  </si>
  <si>
    <t>Sun, Feb 15</t>
  </si>
  <si>
    <t>9-15 (1-11)</t>
  </si>
  <si>
    <t>9-17 (1-13)</t>
  </si>
  <si>
    <t>Thu, Feb 26</t>
  </si>
  <si>
    <t>10-18 (2-14)</t>
  </si>
  <si>
    <t>11-18 (3-14)</t>
  </si>
  <si>
    <t>12-18 (4-14)</t>
  </si>
  <si>
    <t>Memphis Tigers</t>
  </si>
  <si>
    <t>3-4 (0-0)</t>
  </si>
  <si>
    <t>Mon, Dec 15</t>
  </si>
  <si>
    <t>8-4 (1-0)</t>
  </si>
  <si>
    <t>8-6 (1-2)</t>
  </si>
  <si>
    <t>10-6 (3-2)</t>
  </si>
  <si>
    <t>11-6 (4-2)</t>
  </si>
  <si>
    <t>12-7 (5-3)</t>
  </si>
  <si>
    <t>13-7 (6-3)</t>
  </si>
  <si>
    <t>13-8 (6-3)</t>
  </si>
  <si>
    <t>14-8 (6-3)</t>
  </si>
  <si>
    <t>14-9 (6-4)</t>
  </si>
  <si>
    <t>15-10 (7-5)</t>
  </si>
  <si>
    <t>16-10 (8-5)</t>
  </si>
  <si>
    <t>17-10 (9-5)</t>
  </si>
  <si>
    <t>17-11 (9-6)</t>
  </si>
  <si>
    <t>17-12 (9-7)</t>
  </si>
  <si>
    <t>18-12 (10-7)</t>
  </si>
  <si>
    <t>18-13 (10-8)</t>
  </si>
  <si>
    <t>Fri, Mar 13</t>
  </si>
  <si>
    <t>SMU Mustangs</t>
  </si>
  <si>
    <t>10-4 (1-1)</t>
  </si>
  <si>
    <t>12-4 (3-1)</t>
  </si>
  <si>
    <t>13-4 (4-1)</t>
  </si>
  <si>
    <t>14-4 (5-1)</t>
  </si>
  <si>
    <t>16-4 (7-1)</t>
  </si>
  <si>
    <t>18-4 (9-1)</t>
  </si>
  <si>
    <t>18-5 (9-2)</t>
  </si>
  <si>
    <t>21-5 (12-2)</t>
  </si>
  <si>
    <t>22-5 (13-2)</t>
  </si>
  <si>
    <t>24-6 (15-3)</t>
  </si>
  <si>
    <t>South Florida Bulls</t>
  </si>
  <si>
    <t>6-7 (0-0)</t>
  </si>
  <si>
    <t>6-8 (0-1)</t>
  </si>
  <si>
    <t>7-8 (1-1)</t>
  </si>
  <si>
    <t>7-9 (1-2)</t>
  </si>
  <si>
    <t>7-10 (1-3)</t>
  </si>
  <si>
    <t>7-11 (1-4)</t>
  </si>
  <si>
    <t>7-12 (1-5)</t>
  </si>
  <si>
    <t>7-13 (1-6)</t>
  </si>
  <si>
    <t>7-14 (1-7)</t>
  </si>
  <si>
    <t>7-16 (1-9)</t>
  </si>
  <si>
    <t>7-18 (1-11)</t>
  </si>
  <si>
    <t>7-19 (1-12)</t>
  </si>
  <si>
    <t>8-19 (2-12)</t>
  </si>
  <si>
    <t>8-20 (2-13)</t>
  </si>
  <si>
    <t>9-21 (3-14)</t>
  </si>
  <si>
    <t>9-22 (3-15)</t>
  </si>
  <si>
    <t>Temple Owls</t>
  </si>
  <si>
    <t>8-4 (0-0)</t>
  </si>
  <si>
    <t>9-4 (0-0)</t>
  </si>
  <si>
    <t>10-4 (1-0)</t>
  </si>
  <si>
    <t>11-4 (2-0)</t>
  </si>
  <si>
    <t>12-4 (3-0)</t>
  </si>
  <si>
    <t>12-5 (3-1)</t>
  </si>
  <si>
    <t>12-6 (3-2)</t>
  </si>
  <si>
    <t>12-7 (3-3)</t>
  </si>
  <si>
    <t>13-7 (4-3)</t>
  </si>
  <si>
    <t>14-7 (5-3)</t>
  </si>
  <si>
    <t>15-7 (6-3)</t>
  </si>
  <si>
    <t>16-7 (7-3)</t>
  </si>
  <si>
    <t>17-7 (8-3)</t>
  </si>
  <si>
    <t>18-7 (9-3)</t>
  </si>
  <si>
    <t>19-7 (10-3)</t>
  </si>
  <si>
    <t>19-8 (10-4)</t>
  </si>
  <si>
    <t>Tulane Green Wave</t>
  </si>
  <si>
    <t>7-1 (0-0)</t>
  </si>
  <si>
    <t>8-1 (0-0)</t>
  </si>
  <si>
    <t>Fri, Dec 19</t>
  </si>
  <si>
    <t>9-1 (0-0)</t>
  </si>
  <si>
    <t>9-2 (0-0)</t>
  </si>
  <si>
    <t>13-6 (4-3)</t>
  </si>
  <si>
    <t>13-7 (4-4)</t>
  </si>
  <si>
    <t>Tue, Jan 27</t>
  </si>
  <si>
    <t>13-8 (4-5)</t>
  </si>
  <si>
    <t>13-10 (4-7)</t>
  </si>
  <si>
    <t>14-11 (5-8)</t>
  </si>
  <si>
    <t>14-14 (5-11)</t>
  </si>
  <si>
    <t>14-15 (5-12)</t>
  </si>
  <si>
    <t>Tulsa Golden Hurricane</t>
  </si>
  <si>
    <t>7-5 (0-0)</t>
  </si>
  <si>
    <t>8-5 (1-0)</t>
  </si>
  <si>
    <t>9-5 (2-0)</t>
  </si>
  <si>
    <t>10-5 (3-0)</t>
  </si>
  <si>
    <t>11-5 (4-0)</t>
  </si>
  <si>
    <t>13-5 (6-0)</t>
  </si>
  <si>
    <t>14-5 (7-0)</t>
  </si>
  <si>
    <t>16-5 (9-0)</t>
  </si>
  <si>
    <t>17-6 (10-1)</t>
  </si>
  <si>
    <t>18-7 (11-2)</t>
  </si>
  <si>
    <t>19-7 (12-2)</t>
  </si>
  <si>
    <t>20-7 (13-2)</t>
  </si>
  <si>
    <t>21-8 (14-3)</t>
  </si>
  <si>
    <t>UCF Knights</t>
  </si>
  <si>
    <t>8-7 (1-3)</t>
  </si>
  <si>
    <t>9-7 (2-3)</t>
  </si>
  <si>
    <t>9-10 (2-6)</t>
  </si>
  <si>
    <t>9-11 (2-7)</t>
  </si>
  <si>
    <t>10-13 (3-9)</t>
  </si>
  <si>
    <t>11-13 (4-9)</t>
  </si>
  <si>
    <t>12-13 (5-9)</t>
  </si>
  <si>
    <t>12-14 (5-10)</t>
  </si>
  <si>
    <t>12-16 (5-12)</t>
  </si>
  <si>
    <t>Davidson Wildcats</t>
  </si>
  <si>
    <t>10-2 (1-0)</t>
  </si>
  <si>
    <t>11-3 (2-1)</t>
  </si>
  <si>
    <t>Tue, Jan 20</t>
  </si>
  <si>
    <t>13-4 (4-2)</t>
  </si>
  <si>
    <t>14-6 (5-4)</t>
  </si>
  <si>
    <t>15-6 (6-4)</t>
  </si>
  <si>
    <t>16-6 (7-4)</t>
  </si>
  <si>
    <t>19-6 (10-4)</t>
  </si>
  <si>
    <t>21-6 (12-4)</t>
  </si>
  <si>
    <t>22-6 (13-4)</t>
  </si>
  <si>
    <t>Dayton Flyers</t>
  </si>
  <si>
    <t>8-2 (0-0)</t>
  </si>
  <si>
    <t>10-2 (0-0)</t>
  </si>
  <si>
    <t>11-2 (1-0)</t>
  </si>
  <si>
    <t>12-2 (2-0)</t>
  </si>
  <si>
    <t>13-2 (3-0)</t>
  </si>
  <si>
    <t>14-2 (4-0)</t>
  </si>
  <si>
    <t>15-2 (5-0)</t>
  </si>
  <si>
    <t>15-3 (5-1)</t>
  </si>
  <si>
    <t>16-3 (6-1)</t>
  </si>
  <si>
    <t>16-4 (6-2)</t>
  </si>
  <si>
    <t>17-4 (7-2)</t>
  </si>
  <si>
    <t>Fri, Feb 6</t>
  </si>
  <si>
    <t>17-5 (7-3)</t>
  </si>
  <si>
    <t>19-5 (9-3)</t>
  </si>
  <si>
    <t>20-5 (10-3)</t>
  </si>
  <si>
    <t>21-6 (11-4)</t>
  </si>
  <si>
    <t>22-6 (12-4)</t>
  </si>
  <si>
    <t>Tue, Mar 3</t>
  </si>
  <si>
    <t>23-6 (13-4)</t>
  </si>
  <si>
    <t>Duquesne Dukes</t>
  </si>
  <si>
    <t>3-5 (0-0)</t>
  </si>
  <si>
    <t>5-7 (0-1)</t>
  </si>
  <si>
    <t>6-7 (1-1)</t>
  </si>
  <si>
    <t>6-8 (1-2)</t>
  </si>
  <si>
    <t>6-10 (1-4)</t>
  </si>
  <si>
    <t>6-11 (1-5)</t>
  </si>
  <si>
    <t>6-13 (1-7)</t>
  </si>
  <si>
    <t>7-13 (2-7)</t>
  </si>
  <si>
    <t>7-14 (2-8)</t>
  </si>
  <si>
    <t>8-14 (3-8)</t>
  </si>
  <si>
    <t>8-15 (3-9)</t>
  </si>
  <si>
    <t>8-16 (3-10)</t>
  </si>
  <si>
    <t>9-16 (4-10)</t>
  </si>
  <si>
    <t>10-16 (5-10)</t>
  </si>
  <si>
    <t>11-17 (6-11)</t>
  </si>
  <si>
    <t>11-18 (6-12)</t>
  </si>
  <si>
    <t>Wed, Mar 11</t>
  </si>
  <si>
    <t>Fordham Rams</t>
  </si>
  <si>
    <t>Mon, Dec 1</t>
  </si>
  <si>
    <t>5-8 (0-2)</t>
  </si>
  <si>
    <t>5-9 (0-3)</t>
  </si>
  <si>
    <t>5-10 (0-4)</t>
  </si>
  <si>
    <t>5-11 (0-5)</t>
  </si>
  <si>
    <t>5-12 (0-6)</t>
  </si>
  <si>
    <t>5-13 (0-7)</t>
  </si>
  <si>
    <t>5-15 (0-9)</t>
  </si>
  <si>
    <t>6-15 (1-9)</t>
  </si>
  <si>
    <t>7-16 (2-10)</t>
  </si>
  <si>
    <t>8-17 (3-11)</t>
  </si>
  <si>
    <t>9-17 (4-11)</t>
  </si>
  <si>
    <t>9-19 (4-13)</t>
  </si>
  <si>
    <t>George Mason Patriots</t>
  </si>
  <si>
    <t>6-8 (1-1)</t>
  </si>
  <si>
    <t>6-9 (1-2)</t>
  </si>
  <si>
    <t>6-10 (1-3)</t>
  </si>
  <si>
    <t>6-12 (1-5)</t>
  </si>
  <si>
    <t>7-12 (2-5)</t>
  </si>
  <si>
    <t>7-14 (2-7)</t>
  </si>
  <si>
    <t>8-16 (3-9)</t>
  </si>
  <si>
    <t>8-17 (3-10)</t>
  </si>
  <si>
    <t>8-18 (3-11)</t>
  </si>
  <si>
    <t>9-20 (4-13)</t>
  </si>
  <si>
    <t>George Washington Colonials</t>
  </si>
  <si>
    <t>Thu, Dec 25</t>
  </si>
  <si>
    <t>10-3 (0-0)</t>
  </si>
  <si>
    <t>11-3 (1-0)</t>
  </si>
  <si>
    <t>12-3 (2-0)</t>
  </si>
  <si>
    <t>12-4 (2-1)</t>
  </si>
  <si>
    <t>13-4 (3-1)</t>
  </si>
  <si>
    <t>14-4 (4-1)</t>
  </si>
  <si>
    <t>15-4 (5-1)</t>
  </si>
  <si>
    <t>16-4 (6-1)</t>
  </si>
  <si>
    <t>16-5 (6-2)</t>
  </si>
  <si>
    <t>16-6 (6-3)</t>
  </si>
  <si>
    <t>17-6 (7-3)</t>
  </si>
  <si>
    <t>17-7 (7-4)</t>
  </si>
  <si>
    <t>17-8 (7-5)</t>
  </si>
  <si>
    <t>17-9 (7-6)</t>
  </si>
  <si>
    <t>17-10 (7-7)</t>
  </si>
  <si>
    <t>18-10 (8-7)</t>
  </si>
  <si>
    <t>18-11 (8-8)</t>
  </si>
  <si>
    <t>19-11 (9-8)</t>
  </si>
  <si>
    <t>20-11 (10-8)</t>
  </si>
  <si>
    <t>La Salle Explorers</t>
  </si>
  <si>
    <t>8-5 (0-0)</t>
  </si>
  <si>
    <t>8-6 (0-1)</t>
  </si>
  <si>
    <t>8-7 (0-2)</t>
  </si>
  <si>
    <t>9-7 (1-2)</t>
  </si>
  <si>
    <t>9-8 (1-3)</t>
  </si>
  <si>
    <t>10-8 (2-3)</t>
  </si>
  <si>
    <t>11-9 (3-4)</t>
  </si>
  <si>
    <t>12-9 (4-4)</t>
  </si>
  <si>
    <t>13-9 (5-4)</t>
  </si>
  <si>
    <t>Sun, Feb 8</t>
  </si>
  <si>
    <t>14-11 (6-6)</t>
  </si>
  <si>
    <t>15-11 (7-6)</t>
  </si>
  <si>
    <t>15-12 (7-7)</t>
  </si>
  <si>
    <t>15-14 (7-9)</t>
  </si>
  <si>
    <t>15-15 (7-10)</t>
  </si>
  <si>
    <t>16-15 (8-10)</t>
  </si>
  <si>
    <t>Massachusetts Minutemen</t>
  </si>
  <si>
    <t>9-8 (2-2)</t>
  </si>
  <si>
    <t>10-8 (3-2)</t>
  </si>
  <si>
    <t>14-9 (7-3)</t>
  </si>
  <si>
    <t>16-9 (9-3)</t>
  </si>
  <si>
    <t>16-12 (9-6)</t>
  </si>
  <si>
    <t>17-12 (10-6)</t>
  </si>
  <si>
    <t>17-13 (10-7)</t>
  </si>
  <si>
    <t>Rhode Island Rams</t>
  </si>
  <si>
    <t>9-3 (1-0)</t>
  </si>
  <si>
    <t>10-3 (2-0)</t>
  </si>
  <si>
    <t>11-4 (3-1)</t>
  </si>
  <si>
    <t>11-5 (3-2)</t>
  </si>
  <si>
    <t>12-5 (4-2)</t>
  </si>
  <si>
    <t>13-5 (5-2)</t>
  </si>
  <si>
    <t>15-5 (7-2)</t>
  </si>
  <si>
    <t>16-6 (8-3)</t>
  </si>
  <si>
    <t>17-6 (9-3)</t>
  </si>
  <si>
    <t>18-6 (10-3)</t>
  </si>
  <si>
    <t>19-7 (11-4)</t>
  </si>
  <si>
    <t>20-7 (12-4)</t>
  </si>
  <si>
    <t>21-8 (13-5)</t>
  </si>
  <si>
    <t>Richmond Spiders</t>
  </si>
  <si>
    <t>13-11 (6-5)</t>
  </si>
  <si>
    <t>15-12 (8-6)</t>
  </si>
  <si>
    <t>19-12 (12-6)</t>
  </si>
  <si>
    <t>Saint Joseph's Hawks</t>
  </si>
  <si>
    <t>6-6 (0-1)</t>
  </si>
  <si>
    <t>6-7 (0-2)</t>
  </si>
  <si>
    <t>7-8 (1-3)</t>
  </si>
  <si>
    <t>Sun, Jan 18</t>
  </si>
  <si>
    <t>7-9 (1-4)</t>
  </si>
  <si>
    <t>8-9 (2-4)</t>
  </si>
  <si>
    <t>8-10 (2-4)</t>
  </si>
  <si>
    <t>8-11 (2-5)</t>
  </si>
  <si>
    <t>9-11 (3-5)</t>
  </si>
  <si>
    <t>9-12 (3-6)</t>
  </si>
  <si>
    <t>10-12 (4-6)</t>
  </si>
  <si>
    <t>11-12 (5-6)</t>
  </si>
  <si>
    <t>11-13 (5-7)</t>
  </si>
  <si>
    <t>11-14 (5-8)</t>
  </si>
  <si>
    <t>11-15 (5-9)</t>
  </si>
  <si>
    <t>12-16 (6-10)</t>
  </si>
  <si>
    <t>13-16 (7-10)</t>
  </si>
  <si>
    <t>13-17 (7-11)</t>
  </si>
  <si>
    <t>Saint Louis Billikens</t>
  </si>
  <si>
    <t>8-8 (0-3)</t>
  </si>
  <si>
    <t>9-9 (1-4)</t>
  </si>
  <si>
    <t>Fri, Jan 23</t>
  </si>
  <si>
    <t>9-10 (1-5)</t>
  </si>
  <si>
    <t>9-11 (1-6)</t>
  </si>
  <si>
    <t>9-12 (1-7)</t>
  </si>
  <si>
    <t>10-12 (2-7)</t>
  </si>
  <si>
    <t>10-14 (2-9)</t>
  </si>
  <si>
    <t>10-15 (2-10)</t>
  </si>
  <si>
    <t>10-16 (2-11)</t>
  </si>
  <si>
    <t>11-16 (3-11)</t>
  </si>
  <si>
    <t>11-18 (3-13)</t>
  </si>
  <si>
    <t>11-19 (3-14)</t>
  </si>
  <si>
    <t>St. Bonaventure Bonnies</t>
  </si>
  <si>
    <t>11-8 (4-4)</t>
  </si>
  <si>
    <t>13-8 (6-4)</t>
  </si>
  <si>
    <t>13-9 (6-5)</t>
  </si>
  <si>
    <t>13-11 (6-7)</t>
  </si>
  <si>
    <t>15-12 (8-8)</t>
  </si>
  <si>
    <t>16-12 (9-8)</t>
  </si>
  <si>
    <t>17-12 (10-8)</t>
  </si>
  <si>
    <t>Virginia Commonwealth Rams</t>
  </si>
  <si>
    <t>13-3 (3-0)</t>
  </si>
  <si>
    <t>15-3 (5-0)</t>
  </si>
  <si>
    <t>17-3 (7-0)</t>
  </si>
  <si>
    <t>17-4 (7-1)</t>
  </si>
  <si>
    <t>18-6 (8-3)</t>
  </si>
  <si>
    <t>19-6 (9-3)</t>
  </si>
  <si>
    <t>20-6 (10-3)</t>
  </si>
  <si>
    <t>21-6 (11-3)</t>
  </si>
  <si>
    <t>21-7 (11-4)</t>
  </si>
  <si>
    <t>21-8 (11-5)</t>
  </si>
  <si>
    <t>21-9 (11-6)</t>
  </si>
  <si>
    <t>22-9 (12-6)</t>
  </si>
  <si>
    <t>Boston College Eagles</t>
  </si>
  <si>
    <t>8-7 (0-3)</t>
  </si>
  <si>
    <t>8-8 (0-4)</t>
  </si>
  <si>
    <t>9-9 (1-5)</t>
  </si>
  <si>
    <t>9-10 (1-6)</t>
  </si>
  <si>
    <t>9-11 (1-7)</t>
  </si>
  <si>
    <t>Mon, Feb 16</t>
  </si>
  <si>
    <t>Tue, Feb 24</t>
  </si>
  <si>
    <t>Mon, Mar 2</t>
  </si>
  <si>
    <t>Tue, Mar 10</t>
  </si>
  <si>
    <t>13-18 (4-14)</t>
  </si>
  <si>
    <t>Clemson Tigers</t>
  </si>
  <si>
    <t>8-5 (0-1)</t>
  </si>
  <si>
    <t>8-6 (0-2)</t>
  </si>
  <si>
    <t>9-6 (1-2)</t>
  </si>
  <si>
    <t>9-7 (1-3)</t>
  </si>
  <si>
    <t>10-7 (2-3)</t>
  </si>
  <si>
    <t>10-8 (2-4)</t>
  </si>
  <si>
    <t>11-8 (3-4)</t>
  </si>
  <si>
    <t>12-8 (4-4)</t>
  </si>
  <si>
    <t>13-8 (5-4)</t>
  </si>
  <si>
    <t>14-9 (6-5)</t>
  </si>
  <si>
    <t>14-10 (6-6)</t>
  </si>
  <si>
    <t>15-10 (7-6)</t>
  </si>
  <si>
    <t>15-11 (7-7)</t>
  </si>
  <si>
    <t>16-12 (8-8)</t>
  </si>
  <si>
    <t>16-13 (8-9)</t>
  </si>
  <si>
    <t>16-14 (8-10)</t>
  </si>
  <si>
    <t>Duke Blue Devils</t>
  </si>
  <si>
    <t>6-0 (0-0)</t>
  </si>
  <si>
    <t>7-0 (0-0)</t>
  </si>
  <si>
    <t>8-0 (0-0)</t>
  </si>
  <si>
    <t>9-0 (0-0)</t>
  </si>
  <si>
    <t>10-0 (0-0)</t>
  </si>
  <si>
    <t>11-0 (0-0)</t>
  </si>
  <si>
    <t>12-0 (0-0)</t>
  </si>
  <si>
    <t>13-0 (1-0)</t>
  </si>
  <si>
    <t>14-0 (2-0)</t>
  </si>
  <si>
    <t>14-2 (2-2)</t>
  </si>
  <si>
    <t>16-2 (4-2)</t>
  </si>
  <si>
    <t>19-3 (6-3)</t>
  </si>
  <si>
    <t>20-3 (7-3)</t>
  </si>
  <si>
    <t>Mon, Feb 9</t>
  </si>
  <si>
    <t>23-3 (10-3)</t>
  </si>
  <si>
    <t>24-3 (11-3)</t>
  </si>
  <si>
    <t>26-3 (13-3)</t>
  </si>
  <si>
    <t>27-3 (14-3)</t>
  </si>
  <si>
    <t>Florida St Seminoles</t>
  </si>
  <si>
    <t>4-5 (0-1)</t>
  </si>
  <si>
    <t>5-5 (0-1)</t>
  </si>
  <si>
    <t>9-6 (1-1)</t>
  </si>
  <si>
    <t>10-10 (2-5)</t>
  </si>
  <si>
    <t>11-10 (3-5)</t>
  </si>
  <si>
    <t>12-10 (4-5)</t>
  </si>
  <si>
    <t>12-11 (4-6)</t>
  </si>
  <si>
    <t>13-12 (5-7)</t>
  </si>
  <si>
    <t>14-12 (6-7)</t>
  </si>
  <si>
    <t>17-15 (8-10)</t>
  </si>
  <si>
    <t>Georgia Tech Yellow Jackets</t>
  </si>
  <si>
    <t>9-4 (0-1)</t>
  </si>
  <si>
    <t>9-5 (0-2)</t>
  </si>
  <si>
    <t>9-7 (0-4)</t>
  </si>
  <si>
    <t>9-10 (0-7)</t>
  </si>
  <si>
    <t>10-11 (1-8)</t>
  </si>
  <si>
    <t>11-12 (2-9)</t>
  </si>
  <si>
    <t>11-14 (2-11)</t>
  </si>
  <si>
    <t>12-14 (3-11)</t>
  </si>
  <si>
    <t>Mon, Feb 23</t>
  </si>
  <si>
    <t>12-16 (3-13)</t>
  </si>
  <si>
    <t>12-18 (3-15)</t>
  </si>
  <si>
    <t>Louisville Cardinals</t>
  </si>
  <si>
    <t>11-1 (0-0)</t>
  </si>
  <si>
    <t>12-1 (0-0)</t>
  </si>
  <si>
    <t>13-1 (1-0)</t>
  </si>
  <si>
    <t>14-1 (2-0)</t>
  </si>
  <si>
    <t>14-2 (2-1)</t>
  </si>
  <si>
    <t>15-2 (3-1)</t>
  </si>
  <si>
    <t>15-3 (3-2)</t>
  </si>
  <si>
    <t>16-3 (4-2)</t>
  </si>
  <si>
    <t>18-3 (6-2)</t>
  </si>
  <si>
    <t>19-4 (7-3)</t>
  </si>
  <si>
    <t>20-4 (8-3)</t>
  </si>
  <si>
    <t>20-5 (8-4)</t>
  </si>
  <si>
    <t>20-6 (8-5)</t>
  </si>
  <si>
    <t>21-6 (9-5)</t>
  </si>
  <si>
    <t>22-6 (10-5)</t>
  </si>
  <si>
    <t>23-7 (11-6)</t>
  </si>
  <si>
    <t>24-7 (12-6)</t>
  </si>
  <si>
    <t>Miami (FL) Hurricanes</t>
  </si>
  <si>
    <t>10-4 (0-1)</t>
  </si>
  <si>
    <t>11-4 (1-1)</t>
  </si>
  <si>
    <t>12-5 (2-2)</t>
  </si>
  <si>
    <t>13-5 (3-2)</t>
  </si>
  <si>
    <t>14-5 (4-2)</t>
  </si>
  <si>
    <t>14-6 (4-3)</t>
  </si>
  <si>
    <t>14-8 (4-5)</t>
  </si>
  <si>
    <t>15-8 (5-5)</t>
  </si>
  <si>
    <t>15-9 (5-6)</t>
  </si>
  <si>
    <t>NC State Wolfpack</t>
  </si>
  <si>
    <t>7-1 (1-0)</t>
  </si>
  <si>
    <t>Fri, Dec 12</t>
  </si>
  <si>
    <t>8-1 (1-0)</t>
  </si>
  <si>
    <t>8-2 (1-0)</t>
  </si>
  <si>
    <t>9-2 (1-0)</t>
  </si>
  <si>
    <t>11-5 (2-1)</t>
  </si>
  <si>
    <t>13-6 (4-2)</t>
  </si>
  <si>
    <t>13-8 (4-4)</t>
  </si>
  <si>
    <t>13-9 (4-5)</t>
  </si>
  <si>
    <t>14-9 (5-5)</t>
  </si>
  <si>
    <t>14-10 (5-6)</t>
  </si>
  <si>
    <t>14-11 (5-7)</t>
  </si>
  <si>
    <t>16-11 (7-7)</t>
  </si>
  <si>
    <t>18-12 (9-8)</t>
  </si>
  <si>
    <t>19-12 (10-8)</t>
  </si>
  <si>
    <t>North Carolina Tar Heels</t>
  </si>
  <si>
    <t>Mon, Jan 26</t>
  </si>
  <si>
    <t>17-5 (7-2)</t>
  </si>
  <si>
    <t>Mon, Feb 2</t>
  </si>
  <si>
    <t>18-7 (8-4)</t>
  </si>
  <si>
    <t>18-8 (8-5)</t>
  </si>
  <si>
    <t>19-8 (9-5)</t>
  </si>
  <si>
    <t>19-9 (9-6)</t>
  </si>
  <si>
    <t>20-9 (10-6)</t>
  </si>
  <si>
    <t>21-10 (11-7)</t>
  </si>
  <si>
    <t>Notre Dame Fighting Irish</t>
  </si>
  <si>
    <t>10-1 (1-0)</t>
  </si>
  <si>
    <t>11-1 (1-0)</t>
  </si>
  <si>
    <t>12-1 (1-0)</t>
  </si>
  <si>
    <t>15-1 (3-0)</t>
  </si>
  <si>
    <t>16-2 (4-1)</t>
  </si>
  <si>
    <t>17-2 (5-1)</t>
  </si>
  <si>
    <t>19-2 (7-1)</t>
  </si>
  <si>
    <t>20-2 (8-1)</t>
  </si>
  <si>
    <t>21-3 (9-2)</t>
  </si>
  <si>
    <t>23-4 (11-3)</t>
  </si>
  <si>
    <t>24-5 (12-4)</t>
  </si>
  <si>
    <t>26-5 (14-4)</t>
  </si>
  <si>
    <t>Pittsburgh Panthers</t>
  </si>
  <si>
    <t>11-5 (1-2)</t>
  </si>
  <si>
    <t>13-6 (3-3)</t>
  </si>
  <si>
    <t>13-7 (3-4)</t>
  </si>
  <si>
    <t>15-8 (4-5)</t>
  </si>
  <si>
    <t>16-8 (5-5)</t>
  </si>
  <si>
    <t>17-9 (6-6)</t>
  </si>
  <si>
    <t>19-10 (8-7)</t>
  </si>
  <si>
    <t>19-12 (8-9)</t>
  </si>
  <si>
    <t>19-13 (8-10)</t>
  </si>
  <si>
    <t>Syracuse Orange</t>
  </si>
  <si>
    <t>13-4 (4-0)</t>
  </si>
  <si>
    <t>13-5 (4-1)</t>
  </si>
  <si>
    <t>14-5 (5-1)</t>
  </si>
  <si>
    <t>14-6 (5-2)</t>
  </si>
  <si>
    <t>15-8 (6-4)</t>
  </si>
  <si>
    <t>16-9 (7-5)</t>
  </si>
  <si>
    <t>17-10 (8-6)</t>
  </si>
  <si>
    <t>18-10 (9-6)</t>
  </si>
  <si>
    <t>18-11 (9-7)</t>
  </si>
  <si>
    <t>Virginia Cavaliers</t>
  </si>
  <si>
    <t>16-0 (4-0)</t>
  </si>
  <si>
    <t>18-0 (6-0)</t>
  </si>
  <si>
    <t>19-1 (7-1)</t>
  </si>
  <si>
    <t>21-1 (9-1)</t>
  </si>
  <si>
    <t>23-1 (11-1)</t>
  </si>
  <si>
    <t>24-1 (12-1)</t>
  </si>
  <si>
    <t>25-1 (13-1)</t>
  </si>
  <si>
    <t>27-1 (15-1)</t>
  </si>
  <si>
    <t>Virginia Tech Hokies</t>
  </si>
  <si>
    <t>8-9 (0-4)</t>
  </si>
  <si>
    <t>8-10 (0-5)</t>
  </si>
  <si>
    <t>8-11 (0-6)</t>
  </si>
  <si>
    <t>9-14 (1-9)</t>
  </si>
  <si>
    <t>10-18 (2-13)</t>
  </si>
  <si>
    <t>10-20 (2-15)</t>
  </si>
  <si>
    <t>10-21 (2-16)</t>
  </si>
  <si>
    <t>11-21 (2-16)</t>
  </si>
  <si>
    <t>Wake Forest Demon Deacons</t>
  </si>
  <si>
    <t>5-6 (0-1)</t>
  </si>
  <si>
    <t>11-12 (3-7)</t>
  </si>
  <si>
    <t>11-13 (3-8)</t>
  </si>
  <si>
    <t>12-13 (4-8)</t>
  </si>
  <si>
    <t>12-14 (4-9)</t>
  </si>
  <si>
    <t>12-16 (4-11)</t>
  </si>
  <si>
    <t>13-16 (5-11)</t>
  </si>
  <si>
    <t>13-17 (5-12)</t>
  </si>
  <si>
    <t>13-18 (5-13)</t>
  </si>
  <si>
    <t>Florida Gulf Coast Eagles</t>
  </si>
  <si>
    <t>10-5 (0-0)</t>
  </si>
  <si>
    <t>11-6 (1-0)</t>
  </si>
  <si>
    <t>12-7 (2-1)</t>
  </si>
  <si>
    <t>15-7 (5-1)</t>
  </si>
  <si>
    <t>16-7 (6-1)</t>
  </si>
  <si>
    <t>20-7 (10-1)</t>
  </si>
  <si>
    <t>21-7 (11-1)</t>
  </si>
  <si>
    <t>21-8 (11-2)</t>
  </si>
  <si>
    <t>22-9 (11-3)</t>
  </si>
  <si>
    <t>22-10 (11-3)</t>
  </si>
  <si>
    <t>Jacksonville Dolphins</t>
  </si>
  <si>
    <t>2-7 (0-0)</t>
  </si>
  <si>
    <t>2-8 (0-0)</t>
  </si>
  <si>
    <t>3-9 (0-0)</t>
  </si>
  <si>
    <t>4-9 (0-0)</t>
  </si>
  <si>
    <t>4-10 (0-0)</t>
  </si>
  <si>
    <t>5-10 (0-0)</t>
  </si>
  <si>
    <t>5-11 (0-0)</t>
  </si>
  <si>
    <t>6-12 (0-1)</t>
  </si>
  <si>
    <t>7-12 (1-1)</t>
  </si>
  <si>
    <t>7-16 (1-5)</t>
  </si>
  <si>
    <t>7-17 (1-6)</t>
  </si>
  <si>
    <t>9-19 (3-8)</t>
  </si>
  <si>
    <t>9-20 (3-9)</t>
  </si>
  <si>
    <t>10-21 (4-10)</t>
  </si>
  <si>
    <t>Kennesaw St Owls</t>
  </si>
  <si>
    <t>3-7 (0-0)</t>
  </si>
  <si>
    <t>4-7 (0-0)</t>
  </si>
  <si>
    <t>4-8 (0-0)</t>
  </si>
  <si>
    <t>4-11 (0-0)</t>
  </si>
  <si>
    <t>5-14 (0-3)</t>
  </si>
  <si>
    <t>6-14 (1-3)</t>
  </si>
  <si>
    <t>6-15 (1-4)</t>
  </si>
  <si>
    <t>8-16 (2-5)</t>
  </si>
  <si>
    <t>8-17 (2-6)</t>
  </si>
  <si>
    <t>9-17 (3-6)</t>
  </si>
  <si>
    <t>9-18 (3-7)</t>
  </si>
  <si>
    <t>10-20 (4-9)</t>
  </si>
  <si>
    <t>Lipscomb Bisons</t>
  </si>
  <si>
    <t>5-8 (0-0)</t>
  </si>
  <si>
    <t>5-9 (0-0)</t>
  </si>
  <si>
    <t>6-9 (0-0)</t>
  </si>
  <si>
    <t>7-9 (1-0)</t>
  </si>
  <si>
    <t>8-9 (2-0)</t>
  </si>
  <si>
    <t>10-9 (4-0)</t>
  </si>
  <si>
    <t>10-10 (4-1)</t>
  </si>
  <si>
    <t>10-13 (4-4)</t>
  </si>
  <si>
    <t>11-13 (5-4)</t>
  </si>
  <si>
    <t>11-14 (5-5)</t>
  </si>
  <si>
    <t>13-16 (7-7)</t>
  </si>
  <si>
    <t>North Florida Ospreys</t>
  </si>
  <si>
    <t>7-7 (0-0)</t>
  </si>
  <si>
    <t>7-8 (0-0)</t>
  </si>
  <si>
    <t>7-9 (0-0)</t>
  </si>
  <si>
    <t>8-9 (0-0)</t>
  </si>
  <si>
    <t>9-9 (1-0)</t>
  </si>
  <si>
    <t>10-9 (2-0)</t>
  </si>
  <si>
    <t>14-9 (6-0)</t>
  </si>
  <si>
    <t>14-10 (6-1)</t>
  </si>
  <si>
    <t>15-10 (7-1)</t>
  </si>
  <si>
    <t>17-11 (9-2)</t>
  </si>
  <si>
    <t>18-11 (10-2)</t>
  </si>
  <si>
    <t>20-11 (12-2)</t>
  </si>
  <si>
    <t>21-11 (12-2)</t>
  </si>
  <si>
    <t>22-11 (12-2)</t>
  </si>
  <si>
    <t>23-11 (12-2)</t>
  </si>
  <si>
    <t>Northern Kentucky Norse</t>
  </si>
  <si>
    <t>6-8 (0-0)</t>
  </si>
  <si>
    <t>7-10 (1-1)</t>
  </si>
  <si>
    <t>8-11 (2-2)</t>
  </si>
  <si>
    <t>9-11 (3-2)</t>
  </si>
  <si>
    <t>10-14 (4-5)</t>
  </si>
  <si>
    <t>13-17 (7-7)</t>
  </si>
  <si>
    <t>South Carolina Upstate Spartans</t>
  </si>
  <si>
    <t>10-4 (0-0)</t>
  </si>
  <si>
    <t>11-4 (0-0)</t>
  </si>
  <si>
    <t>12-4 (0-0)</t>
  </si>
  <si>
    <t>13-4 (1-0)</t>
  </si>
  <si>
    <t>13-5 (1-1)</t>
  </si>
  <si>
    <t>13-6 (1-2)</t>
  </si>
  <si>
    <t>13-7 (1-3)</t>
  </si>
  <si>
    <t>14-7 (2-3)</t>
  </si>
  <si>
    <t>17-7 (4-3)</t>
  </si>
  <si>
    <t>19-7 (6-3)</t>
  </si>
  <si>
    <t>19-8 (6-4)</t>
  </si>
  <si>
    <t>21-9 (8-5)</t>
  </si>
  <si>
    <t>22-10 (8-6)</t>
  </si>
  <si>
    <t>Stetson Hatters</t>
  </si>
  <si>
    <t>3-8 (0-0)</t>
  </si>
  <si>
    <t>3-10 (0-0)</t>
  </si>
  <si>
    <t>5-11 (0-1)</t>
  </si>
  <si>
    <t>5-13 (0-3)</t>
  </si>
  <si>
    <t>6-15 (1-5)</t>
  </si>
  <si>
    <t>7-15 (2-5)</t>
  </si>
  <si>
    <t>8-16 (2-6)</t>
  </si>
  <si>
    <t>8-17 (2-7)</t>
  </si>
  <si>
    <t>8-19 (2-9)</t>
  </si>
  <si>
    <t>8-20 (2-10)</t>
  </si>
  <si>
    <t>9-20 (3-10)</t>
  </si>
  <si>
    <t>Baylor Bears</t>
  </si>
  <si>
    <t>10-1 (0-0)</t>
  </si>
  <si>
    <t>11-3 (0-2)</t>
  </si>
  <si>
    <t>13-3 (2-2)</t>
  </si>
  <si>
    <t>13-4 (2-3)</t>
  </si>
  <si>
    <t>14-4 (2-3)</t>
  </si>
  <si>
    <t>15-4 (3-3)</t>
  </si>
  <si>
    <t>16-5 (4-4)</t>
  </si>
  <si>
    <t>17-5 (5-4)</t>
  </si>
  <si>
    <t>18-5 (6-4)</t>
  </si>
  <si>
    <t>18-6 (6-5)</t>
  </si>
  <si>
    <t>20-7 (8-6)</t>
  </si>
  <si>
    <t>22-7 (10-6)</t>
  </si>
  <si>
    <t>Fri, Mar 6</t>
  </si>
  <si>
    <t>23-8 (11-7)</t>
  </si>
  <si>
    <t>Iowa State Cyclones</t>
  </si>
  <si>
    <t>12-3 (2-1)</t>
  </si>
  <si>
    <t>13-3 (3-1)</t>
  </si>
  <si>
    <t>14-3 (4-1)</t>
  </si>
  <si>
    <t>15-4 (5-2)</t>
  </si>
  <si>
    <t>16-5 (6-3)</t>
  </si>
  <si>
    <t>18-6 (8-4)</t>
  </si>
  <si>
    <t>20-7 (10-5)</t>
  </si>
  <si>
    <t>21-8 (11-6)</t>
  </si>
  <si>
    <t>Kansas Jayhawks</t>
  </si>
  <si>
    <t>11-2 (0-0)</t>
  </si>
  <si>
    <t>12-2 (1-0)</t>
  </si>
  <si>
    <t>13-2 (2-0)</t>
  </si>
  <si>
    <t>14-2 (3-0)</t>
  </si>
  <si>
    <t>15-3 (4-1)</t>
  </si>
  <si>
    <t>17-3 (6-1)</t>
  </si>
  <si>
    <t>18-3 (7-1)</t>
  </si>
  <si>
    <t>19-3 (8-1)</t>
  </si>
  <si>
    <t>19-4 (8-2)</t>
  </si>
  <si>
    <t>21-4 (10-2)</t>
  </si>
  <si>
    <t>21-5 (10-3)</t>
  </si>
  <si>
    <t>22-5 (11-3)</t>
  </si>
  <si>
    <t>23-6 (12-4)</t>
  </si>
  <si>
    <t>24-6 (13-4)</t>
  </si>
  <si>
    <t>24-7 (13-5)</t>
  </si>
  <si>
    <t>Kansas St Wildcats</t>
  </si>
  <si>
    <t>12-8 (5-2)</t>
  </si>
  <si>
    <t>15-15 (8-9)</t>
  </si>
  <si>
    <t>15-16 (8-10)</t>
  </si>
  <si>
    <t>Oklahoma Sooners</t>
  </si>
  <si>
    <t>12-6 (3-3)</t>
  </si>
  <si>
    <t>15-7 (6-4)</t>
  </si>
  <si>
    <t>16-7 (7-4)</t>
  </si>
  <si>
    <t>18-8 (9-5)</t>
  </si>
  <si>
    <t>20-8 (11-5)</t>
  </si>
  <si>
    <t>20-9 (11-6)</t>
  </si>
  <si>
    <t>21-9 (12-6)</t>
  </si>
  <si>
    <t>Oklahoma St Cowboys</t>
  </si>
  <si>
    <t>12-4 (2-2)</t>
  </si>
  <si>
    <t>13-5 (3-3)</t>
  </si>
  <si>
    <t>13-6 (3-4)</t>
  </si>
  <si>
    <t>14-6 (4-4)</t>
  </si>
  <si>
    <t>14-7 (4-5)</t>
  </si>
  <si>
    <t>16-7 (6-5)</t>
  </si>
  <si>
    <t>17-8 (7-6)</t>
  </si>
  <si>
    <t>17-9 (7-7)</t>
  </si>
  <si>
    <t>17-10 (7-8)</t>
  </si>
  <si>
    <t>18-11 (8-9)</t>
  </si>
  <si>
    <t>18-12 (8-10)</t>
  </si>
  <si>
    <t>TCU Horned Frogs</t>
  </si>
  <si>
    <t>13-0 (0-0)</t>
  </si>
  <si>
    <t>13-1 (0-1)</t>
  </si>
  <si>
    <t>13-3 (0-3)</t>
  </si>
  <si>
    <t>14-4 (1-4)</t>
  </si>
  <si>
    <t>14-6 (1-6)</t>
  </si>
  <si>
    <t>14-9 (1-9)</t>
  </si>
  <si>
    <t>15-10 (2-10)</t>
  </si>
  <si>
    <t>16-10 (3-10)</t>
  </si>
  <si>
    <t>17-11 (4-11)</t>
  </si>
  <si>
    <t>17-14 (4-14)</t>
  </si>
  <si>
    <t>Texas Longhorns</t>
  </si>
  <si>
    <t>12-3 (1-1)</t>
  </si>
  <si>
    <t>13-4 (2-2)</t>
  </si>
  <si>
    <t>14-4 (3-2)</t>
  </si>
  <si>
    <t>14-5 (3-3)</t>
  </si>
  <si>
    <t>14-7 (3-5)</t>
  </si>
  <si>
    <t>14-8 (3-6)</t>
  </si>
  <si>
    <t>15-8 (4-6)</t>
  </si>
  <si>
    <t>16-8 (5-6)</t>
  </si>
  <si>
    <t>17-8 (6-6)</t>
  </si>
  <si>
    <t>17-10 (6-8)</t>
  </si>
  <si>
    <t>17-11 (6-9)</t>
  </si>
  <si>
    <t>18-12 (7-10)</t>
  </si>
  <si>
    <t>19-12 (8-10)</t>
  </si>
  <si>
    <t>Texas Tech Red Raiders</t>
  </si>
  <si>
    <t>10-5 (0-2)</t>
  </si>
  <si>
    <t>10-8 (0-5)</t>
  </si>
  <si>
    <t>11-9 (1-6)</t>
  </si>
  <si>
    <t>12-11 (2-8)</t>
  </si>
  <si>
    <t>12-13 (2-10)</t>
  </si>
  <si>
    <t>12-15 (2-12)</t>
  </si>
  <si>
    <t>12-16 (2-13)</t>
  </si>
  <si>
    <t>13-17 (3-14)</t>
  </si>
  <si>
    <t>West Virginia Mountaineers</t>
  </si>
  <si>
    <t>19-5 (7-4)</t>
  </si>
  <si>
    <t>Butler Bulldogs</t>
  </si>
  <si>
    <t>15-6 (5-3)</t>
  </si>
  <si>
    <t>20-8 (10-5)</t>
  </si>
  <si>
    <t>Creighton Bluejays</t>
  </si>
  <si>
    <t>9-5 (0-1)</t>
  </si>
  <si>
    <t>9-6 (0-2)</t>
  </si>
  <si>
    <t>9-7 (0-3)</t>
  </si>
  <si>
    <t>9-8 (0-4)</t>
  </si>
  <si>
    <t>9-10 (0-6)</t>
  </si>
  <si>
    <t>10-12 (1-8)</t>
  </si>
  <si>
    <t>10-13 (1-9)</t>
  </si>
  <si>
    <t>11-14 (2-10)</t>
  </si>
  <si>
    <t>12-14 (3-10)</t>
  </si>
  <si>
    <t>12-15 (3-11)</t>
  </si>
  <si>
    <t>13-17 (4-13)</t>
  </si>
  <si>
    <t>DePaul Blue Demons</t>
  </si>
  <si>
    <t>10-9 (4-2)</t>
  </si>
  <si>
    <t>11-12 (5-5)</t>
  </si>
  <si>
    <t>12-12 (6-5)</t>
  </si>
  <si>
    <t>12-13 (6-6)</t>
  </si>
  <si>
    <t>12-14 (6-7)</t>
  </si>
  <si>
    <t>12-18 (6-11)</t>
  </si>
  <si>
    <t>12-19 (6-12)</t>
  </si>
  <si>
    <t>Georgetown Hoyas</t>
  </si>
  <si>
    <t>9-4 (1-1)</t>
  </si>
  <si>
    <t>10-4 (2-1)</t>
  </si>
  <si>
    <t>14-6 (6-3)</t>
  </si>
  <si>
    <t>15-7 (7-4)</t>
  </si>
  <si>
    <t>17-8 (9-5)</t>
  </si>
  <si>
    <t>18-8 (10-5)</t>
  </si>
  <si>
    <t>19-9 (11-6)</t>
  </si>
  <si>
    <t>20-9 (12-6)</t>
  </si>
  <si>
    <t>Marquette Golden Eagles</t>
  </si>
  <si>
    <t>9-5 (1-1)</t>
  </si>
  <si>
    <t>10-6 (2-2)</t>
  </si>
  <si>
    <t>10-9 (2-5)</t>
  </si>
  <si>
    <t>10-10 (2-6)</t>
  </si>
  <si>
    <t>10-11 (2-7)</t>
  </si>
  <si>
    <t>10-12 (2-8)</t>
  </si>
  <si>
    <t>11-13 (3-9)</t>
  </si>
  <si>
    <t>11-15 (3-11)</t>
  </si>
  <si>
    <t>11-17 (3-13)</t>
  </si>
  <si>
    <t>Providence Friars</t>
  </si>
  <si>
    <t>15-5 (5-2)</t>
  </si>
  <si>
    <t>Seton Hall Pirates</t>
  </si>
  <si>
    <t>13-4 (3-2)</t>
  </si>
  <si>
    <t>15-6 (5-4)</t>
  </si>
  <si>
    <t>15-8 (5-6)</t>
  </si>
  <si>
    <t>15-9 (5-7)</t>
  </si>
  <si>
    <t>15-10 (5-8)</t>
  </si>
  <si>
    <t>16-12 (6-10)</t>
  </si>
  <si>
    <t>16-13 (6-11)</t>
  </si>
  <si>
    <t>St. John's Red Storm</t>
  </si>
  <si>
    <t>11-4 (0-3)</t>
  </si>
  <si>
    <t>12-4 (1-3)</t>
  </si>
  <si>
    <t>13-5 (2-4)</t>
  </si>
  <si>
    <t>13-6 (2-4)</t>
  </si>
  <si>
    <t>13-7 (2-5)</t>
  </si>
  <si>
    <t>18-9 (7-7)</t>
  </si>
  <si>
    <t>19-9 (8-7)</t>
  </si>
  <si>
    <t>20-9 (9-7)</t>
  </si>
  <si>
    <t>21-9 (10-7)</t>
  </si>
  <si>
    <t>Villanova Wildcats</t>
  </si>
  <si>
    <t>15-1 (3-1)</t>
  </si>
  <si>
    <t>16-1 (4-1)</t>
  </si>
  <si>
    <t>18-2 (5-2)</t>
  </si>
  <si>
    <t>20-2 (7-2)</t>
  </si>
  <si>
    <t>21-2 (8-2)</t>
  </si>
  <si>
    <t>24-2 (11-2)</t>
  </si>
  <si>
    <t>26-2 (13-2)</t>
  </si>
  <si>
    <t>29-2 (16-2)</t>
  </si>
  <si>
    <t>Xavier Musketeers</t>
  </si>
  <si>
    <t>11-6 (2-3)</t>
  </si>
  <si>
    <t>14-9 (5-6)</t>
  </si>
  <si>
    <t>15-9 (6-6)</t>
  </si>
  <si>
    <t>16-9 (7-6)</t>
  </si>
  <si>
    <t>16-10 (7-7)</t>
  </si>
  <si>
    <t>18-12 (8-9)</t>
  </si>
  <si>
    <t>19-12 (9-9)</t>
  </si>
  <si>
    <t>Eastern Washington Eagles</t>
  </si>
  <si>
    <t>Thu, Jan 1</t>
  </si>
  <si>
    <t>15-5 (6-1)</t>
  </si>
  <si>
    <t>16-5 (7-1)</t>
  </si>
  <si>
    <t>17-5 (8-1)</t>
  </si>
  <si>
    <t>18-5 (9-1)</t>
  </si>
  <si>
    <t>19-5 (10-1)</t>
  </si>
  <si>
    <t>19-6 (10-2)</t>
  </si>
  <si>
    <t>20-6 (11-2)</t>
  </si>
  <si>
    <t>21-7 (12-3)</t>
  </si>
  <si>
    <t>21-8 (12-4)</t>
  </si>
  <si>
    <t>Idaho Vandals</t>
  </si>
  <si>
    <t>6-6 (1-0)</t>
  </si>
  <si>
    <t>7-6 (2-0)</t>
  </si>
  <si>
    <t>7-7 (2-1)</t>
  </si>
  <si>
    <t>7-8 (2-2)</t>
  </si>
  <si>
    <t>7-9 (2-3)</t>
  </si>
  <si>
    <t>7-10 (2-4)</t>
  </si>
  <si>
    <t>8-10 (3-4)</t>
  </si>
  <si>
    <t>8-11 (3-5)</t>
  </si>
  <si>
    <t>9-12 (4-6)</t>
  </si>
  <si>
    <t>10-12 (5-6)</t>
  </si>
  <si>
    <t>11-12 (6-6)</t>
  </si>
  <si>
    <t>12-14 (7-8)</t>
  </si>
  <si>
    <t>13-14 (8-8)</t>
  </si>
  <si>
    <t>13-15 (8-9)</t>
  </si>
  <si>
    <t>13-16 (8-10)</t>
  </si>
  <si>
    <t>Idaho State Bengals</t>
  </si>
  <si>
    <t>3-10 (0-1)</t>
  </si>
  <si>
    <t>3-11 (0-2)</t>
  </si>
  <si>
    <t>4-11 (1-2)</t>
  </si>
  <si>
    <t>4-12 (1-3)</t>
  </si>
  <si>
    <t>4-14 (1-5)</t>
  </si>
  <si>
    <t>4-15 (1-6)</t>
  </si>
  <si>
    <t>5-15 (2-6)</t>
  </si>
  <si>
    <t>5-18 (2-9)</t>
  </si>
  <si>
    <t>6-18 (3-9)</t>
  </si>
  <si>
    <t>6-19 (3-10)</t>
  </si>
  <si>
    <t>6-20 (3-11)</t>
  </si>
  <si>
    <t>6-23 (3-14)</t>
  </si>
  <si>
    <t>7-23 (4-14)</t>
  </si>
  <si>
    <t>Montana Grizzlies</t>
  </si>
  <si>
    <t>4-7 (1-0)</t>
  </si>
  <si>
    <t>5-7 (2-0)</t>
  </si>
  <si>
    <t>7-8 (3-1)</t>
  </si>
  <si>
    <t>8-8 (4-1)</t>
  </si>
  <si>
    <t>9-8 (5-1)</t>
  </si>
  <si>
    <t>10-8 (6-1)</t>
  </si>
  <si>
    <t>11-9 (7-2)</t>
  </si>
  <si>
    <t>11-10 (7-3)</t>
  </si>
  <si>
    <t>12-10 (8-3)</t>
  </si>
  <si>
    <t>15-10 (11-3)</t>
  </si>
  <si>
    <t>16-10 (12-3)</t>
  </si>
  <si>
    <t>Montana St Bobcats</t>
  </si>
  <si>
    <t>3-13 (0-4)</t>
  </si>
  <si>
    <t>4-18 (1-9)</t>
  </si>
  <si>
    <t>4-19 (1-10)</t>
  </si>
  <si>
    <t>7-20 (4-11)</t>
  </si>
  <si>
    <t xml:space="preserve">North Dakota </t>
  </si>
  <si>
    <t>5-9 (1-2)</t>
  </si>
  <si>
    <t>5-10 (1-3)</t>
  </si>
  <si>
    <t>5-11 (1-4)</t>
  </si>
  <si>
    <t>6-11 (2-4)</t>
  </si>
  <si>
    <t>6-13 (2-6)</t>
  </si>
  <si>
    <t>7-13 (3-6)</t>
  </si>
  <si>
    <t>8-13 (4-6)</t>
  </si>
  <si>
    <t>8-14 (4-7)</t>
  </si>
  <si>
    <t>8-15 (4-8)</t>
  </si>
  <si>
    <t>8-16 (4-9)</t>
  </si>
  <si>
    <t>8-19 (4-12)</t>
  </si>
  <si>
    <t>8-20 (4-13)</t>
  </si>
  <si>
    <t>8-21 (4-13)</t>
  </si>
  <si>
    <t>Northern Arizona Lumberjacks</t>
  </si>
  <si>
    <t>5-9 (0-1)</t>
  </si>
  <si>
    <t>6-9 (1-1)</t>
  </si>
  <si>
    <t>7-9 (2-1)</t>
  </si>
  <si>
    <t>7-10 (2-2)</t>
  </si>
  <si>
    <t>8-10 (3-2)</t>
  </si>
  <si>
    <t>11-11 (6-3)</t>
  </si>
  <si>
    <t>12-11 (7-3)</t>
  </si>
  <si>
    <t>13-12 (8-4)</t>
  </si>
  <si>
    <t>14-12 (9-4)</t>
  </si>
  <si>
    <t>15-12 (10-4)</t>
  </si>
  <si>
    <t>16-12 (11-4)</t>
  </si>
  <si>
    <t>17-13 (12-5)</t>
  </si>
  <si>
    <t>18-13 (13-5)</t>
  </si>
  <si>
    <t>Northern Colorado Bears</t>
  </si>
  <si>
    <t>8-7 (3-1)</t>
  </si>
  <si>
    <t>9-9 (4-3)</t>
  </si>
  <si>
    <t>10-9 (5-3)</t>
  </si>
  <si>
    <t>11-9 (6-3)</t>
  </si>
  <si>
    <t>12-10 (7-4)</t>
  </si>
  <si>
    <t>12-11 (7-5)</t>
  </si>
  <si>
    <t>12-12 (7-6)</t>
  </si>
  <si>
    <t>14-14 (9-8)</t>
  </si>
  <si>
    <t>15-14 (10-8)</t>
  </si>
  <si>
    <t>Portland St Vikings</t>
  </si>
  <si>
    <t>7-4 (1-0)</t>
  </si>
  <si>
    <t>7-5 (1-1)</t>
  </si>
  <si>
    <t>8-6 (2-2)</t>
  </si>
  <si>
    <t>8-7 (2-3)</t>
  </si>
  <si>
    <t>9-7 (3-3)</t>
  </si>
  <si>
    <t>10-7 (4-3)</t>
  </si>
  <si>
    <t>10-9 (4-5)</t>
  </si>
  <si>
    <t>11-9 (5-5)</t>
  </si>
  <si>
    <t>13-11 (7-7)</t>
  </si>
  <si>
    <t>14-11 (8-7)</t>
  </si>
  <si>
    <t>14-12 (8-8)</t>
  </si>
  <si>
    <t>Sacramento St Hornets</t>
  </si>
  <si>
    <t>7-5 (1-0)</t>
  </si>
  <si>
    <t>8-5 (2-0)</t>
  </si>
  <si>
    <t>9-6 (3-1)</t>
  </si>
  <si>
    <t>10-6 (4-1)</t>
  </si>
  <si>
    <t>11-6 (5-1)</t>
  </si>
  <si>
    <t>14-6 (8-1)</t>
  </si>
  <si>
    <t>15-6 (9-1)</t>
  </si>
  <si>
    <t>16-6 (10-1)</t>
  </si>
  <si>
    <t>16-8 (10-3)</t>
  </si>
  <si>
    <t>17-8 (11-3)</t>
  </si>
  <si>
    <t>18-8 (12-3)</t>
  </si>
  <si>
    <t>19-9 (13-4)</t>
  </si>
  <si>
    <t>19-10 (13-5)</t>
  </si>
  <si>
    <t>Southern Utah Thunderbirds</t>
  </si>
  <si>
    <t>4-11 (1-3)</t>
  </si>
  <si>
    <t>5-11 (2-3)</t>
  </si>
  <si>
    <t>5-14 (2-6)</t>
  </si>
  <si>
    <t>5-15 (2-7)</t>
  </si>
  <si>
    <t>5-16 (2-8)</t>
  </si>
  <si>
    <t>7-16 (4-8)</t>
  </si>
  <si>
    <t>7-17 (4-9)</t>
  </si>
  <si>
    <t>8-17 (5-9)</t>
  </si>
  <si>
    <t>10-18 (7-10)</t>
  </si>
  <si>
    <t>10-19 (7-11)</t>
  </si>
  <si>
    <t>Weber State Wildcats</t>
  </si>
  <si>
    <t>8-8 (3-2)</t>
  </si>
  <si>
    <t>8-9 (3-3)</t>
  </si>
  <si>
    <t>10-13 (5-7)</t>
  </si>
  <si>
    <t>10-14 (5-8)</t>
  </si>
  <si>
    <t>12-15 (7-9)</t>
  </si>
  <si>
    <t>Campbell Camels</t>
  </si>
  <si>
    <t>Mon, Jan 12</t>
  </si>
  <si>
    <t>8-14 (2-7)</t>
  </si>
  <si>
    <t>9-15 (3-8)</t>
  </si>
  <si>
    <t>9-18 (3-11)</t>
  </si>
  <si>
    <t>9-20 (3-13)</t>
  </si>
  <si>
    <t>10-20 (4-13)</t>
  </si>
  <si>
    <t>10-21 (4-14)</t>
  </si>
  <si>
    <t>10-22 (4-14)</t>
  </si>
  <si>
    <t>Charleston Southern Buccaneers</t>
  </si>
  <si>
    <t>7-6 (1-1)</t>
  </si>
  <si>
    <t>8-7 (2-2)</t>
  </si>
  <si>
    <t>9-7 (3-2)</t>
  </si>
  <si>
    <t>10-7 (4-2)</t>
  </si>
  <si>
    <t>11-7 (5-2)</t>
  </si>
  <si>
    <t>12-7 (6-2)</t>
  </si>
  <si>
    <t>12-8 (6-3)</t>
  </si>
  <si>
    <t>13-8 (7-3)</t>
  </si>
  <si>
    <t>15-9 (9-4)</t>
  </si>
  <si>
    <t>16-9 (10-4)</t>
  </si>
  <si>
    <t>17-9 (11-4)</t>
  </si>
  <si>
    <t>18-10 (12-5)</t>
  </si>
  <si>
    <t>19-11 (13-5)</t>
  </si>
  <si>
    <t>Coastal Carolina Chanticleers</t>
  </si>
  <si>
    <t>12-3 (3-0)</t>
  </si>
  <si>
    <t>23-9 (12-6)</t>
  </si>
  <si>
    <t>24-9 (12-6)</t>
  </si>
  <si>
    <t>Gardner-Webb Bulldogs</t>
  </si>
  <si>
    <t>9-5 (1-0)</t>
  </si>
  <si>
    <t>10-6 (2-1)</t>
  </si>
  <si>
    <t>11-6 (3-1)</t>
  </si>
  <si>
    <t>11-7 (3-2)</t>
  </si>
  <si>
    <t>12-7 (4-2)</t>
  </si>
  <si>
    <t>13-7 (5-2)</t>
  </si>
  <si>
    <t>13-8 (5-3)</t>
  </si>
  <si>
    <t>15-9 (7-4)</t>
  </si>
  <si>
    <t>16-9 (8-4)</t>
  </si>
  <si>
    <t>20-13 (10-8)</t>
  </si>
  <si>
    <t>High Point Panthers</t>
  </si>
  <si>
    <t>18-7 (9-4)</t>
  </si>
  <si>
    <t>20-7 (11-4)</t>
  </si>
  <si>
    <t>21-7 (12-4)</t>
  </si>
  <si>
    <t>Liberty Flames</t>
  </si>
  <si>
    <t>6-9 (0-2)</t>
  </si>
  <si>
    <t>6-11 (0-4)</t>
  </si>
  <si>
    <t>6-14 (0-7)</t>
  </si>
  <si>
    <t>6-16 (0-9)</t>
  </si>
  <si>
    <t>6-17 (0-10)</t>
  </si>
  <si>
    <t>7-21 (1-14)</t>
  </si>
  <si>
    <t>8-22 (2-15)</t>
  </si>
  <si>
    <t>8-23 (2-16)</t>
  </si>
  <si>
    <t>8-24 (2-16)</t>
  </si>
  <si>
    <t>Longwood Lancers</t>
  </si>
  <si>
    <t>4-10 (0-1)</t>
  </si>
  <si>
    <t>5-10 (1-1)</t>
  </si>
  <si>
    <t>5-11 (1-2)</t>
  </si>
  <si>
    <t>5-13 (1-4)</t>
  </si>
  <si>
    <t>6-13 (2-4)</t>
  </si>
  <si>
    <t>6-16 (2-7)</t>
  </si>
  <si>
    <t>7-16 (3-7)</t>
  </si>
  <si>
    <t>7-17 (3-8)</t>
  </si>
  <si>
    <t>7-20 (3-11)</t>
  </si>
  <si>
    <t>8-21 (4-12)</t>
  </si>
  <si>
    <t>8-22 (4-13)</t>
  </si>
  <si>
    <t>9-22 (5-13)</t>
  </si>
  <si>
    <t>10-22 (5-13)</t>
  </si>
  <si>
    <t>11-22 (5-13)</t>
  </si>
  <si>
    <t>11-23 (5-13)</t>
  </si>
  <si>
    <t>Presbyterian Blue Hose</t>
  </si>
  <si>
    <t>7-13 (3-4)</t>
  </si>
  <si>
    <t>7-15 (3-6)</t>
  </si>
  <si>
    <t>8-17 (4-8)</t>
  </si>
  <si>
    <t>9-18 (5-9)</t>
  </si>
  <si>
    <t>9-20 (5-11)</t>
  </si>
  <si>
    <t>10-20 (6-11)</t>
  </si>
  <si>
    <t>10-21 (6-12)</t>
  </si>
  <si>
    <t>Radford Highlanders</t>
  </si>
  <si>
    <t>10-7 (1-3)</t>
  </si>
  <si>
    <t>17-8 (8-4)</t>
  </si>
  <si>
    <t>18-8 (9-4)</t>
  </si>
  <si>
    <t>20-10 (11-6)</t>
  </si>
  <si>
    <t>21-10 (12-6)</t>
  </si>
  <si>
    <t>21-11 (12-6)</t>
  </si>
  <si>
    <t>UNC Asheville Bulldogs</t>
  </si>
  <si>
    <t>6-7 (2-0)</t>
  </si>
  <si>
    <t>7-7 (3-0)</t>
  </si>
  <si>
    <t>9-9 (5-2)</t>
  </si>
  <si>
    <t>9-10 (5-3)</t>
  </si>
  <si>
    <t>12-11 (8-4)</t>
  </si>
  <si>
    <t>13-12 (9-5)</t>
  </si>
  <si>
    <t>13-13 (9-6)</t>
  </si>
  <si>
    <t>13-14 (9-7)</t>
  </si>
  <si>
    <t>13-15 (9-8)</t>
  </si>
  <si>
    <t>Winthrop Eagles</t>
  </si>
  <si>
    <t>13-10 (8-4)</t>
  </si>
  <si>
    <t>14-11 (9-5)</t>
  </si>
  <si>
    <t>15-11 (10-5)</t>
  </si>
  <si>
    <t>17-12 (12-6)</t>
  </si>
  <si>
    <t>Illinois Fighting Illini</t>
  </si>
  <si>
    <t>11-6 (1-3)</t>
  </si>
  <si>
    <t>12-7 (2-4)</t>
  </si>
  <si>
    <t>17-11 (7-8)</t>
  </si>
  <si>
    <t>Indiana Hoosiers</t>
  </si>
  <si>
    <t>16-7 (6-4)</t>
  </si>
  <si>
    <t>18-9 (8-6)</t>
  </si>
  <si>
    <t>Iowa Hawkeyes</t>
  </si>
  <si>
    <t>14-8 (5-4)</t>
  </si>
  <si>
    <t>15-9 (6-5)</t>
  </si>
  <si>
    <t>15-10 (6-6)</t>
  </si>
  <si>
    <t>16-10 (7-6)</t>
  </si>
  <si>
    <t>19-10 (10-6)</t>
  </si>
  <si>
    <t>Maryland Terrapins</t>
  </si>
  <si>
    <t>22-5 (10-4)</t>
  </si>
  <si>
    <t>23-5 (11-4)</t>
  </si>
  <si>
    <t>Michigan Wolverines</t>
  </si>
  <si>
    <t>8-6 (1-1)</t>
  </si>
  <si>
    <t>10-6 (3-1)</t>
  </si>
  <si>
    <t>12-8 (5-3)</t>
  </si>
  <si>
    <t>13-10 (6-5)</t>
  </si>
  <si>
    <t>13-13 (6-8)</t>
  </si>
  <si>
    <t>14-13 (7-8)</t>
  </si>
  <si>
    <t>15-15 (8-10)</t>
  </si>
  <si>
    <t>Michigan St Spartans</t>
  </si>
  <si>
    <t>10-5 (1-1)</t>
  </si>
  <si>
    <t>Minnesota Golden Gophers</t>
  </si>
  <si>
    <t>11-3 (0-1)</t>
  </si>
  <si>
    <t>11-5 (0-3)</t>
  </si>
  <si>
    <t>11-7 (0-5)</t>
  </si>
  <si>
    <t>12-7 (1-5)</t>
  </si>
  <si>
    <t>13-8 (2-6)</t>
  </si>
  <si>
    <t>14-9 (3-7)</t>
  </si>
  <si>
    <t>15-9 (4-7)</t>
  </si>
  <si>
    <t>16-9 (5-7)</t>
  </si>
  <si>
    <t>16-10 (5-8)</t>
  </si>
  <si>
    <t>16-11 (5-9)</t>
  </si>
  <si>
    <t>17-13 (6-11)</t>
  </si>
  <si>
    <t>17-14 (6-12)</t>
  </si>
  <si>
    <t>Nebraska Cornhuskers</t>
  </si>
  <si>
    <t>11-7 (3-3)</t>
  </si>
  <si>
    <t>12-7 (4-3)</t>
  </si>
  <si>
    <t>13-9 (5-5)</t>
  </si>
  <si>
    <t>13-11 (5-7)</t>
  </si>
  <si>
    <t>13-14 (5-10)</t>
  </si>
  <si>
    <t>13-17 (5-13)</t>
  </si>
  <si>
    <t>Northwestern Wildcats</t>
  </si>
  <si>
    <t>10-6 (1-2)</t>
  </si>
  <si>
    <t>10-9 (1-5)</t>
  </si>
  <si>
    <t>10-11 (1-7)</t>
  </si>
  <si>
    <t>10-14 (1-10)</t>
  </si>
  <si>
    <t>13-14 (4-10)</t>
  </si>
  <si>
    <t>14-14 (5-10)</t>
  </si>
  <si>
    <t>15-15 (6-11)</t>
  </si>
  <si>
    <t>Ohio State Buckeyes</t>
  </si>
  <si>
    <t>16-5 (5-3)</t>
  </si>
  <si>
    <t>17-5 (6-3)</t>
  </si>
  <si>
    <t>17-6 (6-4)</t>
  </si>
  <si>
    <t>19-6 (8-4)</t>
  </si>
  <si>
    <t>19-8 (8-6)</t>
  </si>
  <si>
    <t>20-8 (9-6)</t>
  </si>
  <si>
    <t>21-8 (10-6)</t>
  </si>
  <si>
    <t>22-8 (11-6)</t>
  </si>
  <si>
    <t>22-9 (11-7)</t>
  </si>
  <si>
    <t>Penn State Nittany Lions</t>
  </si>
  <si>
    <t>12-4 (0-3)</t>
  </si>
  <si>
    <t>12-6 (0-5)</t>
  </si>
  <si>
    <t>13-7 (1-6)</t>
  </si>
  <si>
    <t>14-7 (2-6)</t>
  </si>
  <si>
    <t>15-9 (3-8)</t>
  </si>
  <si>
    <t>15-11 (3-10)</t>
  </si>
  <si>
    <t>15-12 (3-11)</t>
  </si>
  <si>
    <t>15-14 (3-13)</t>
  </si>
  <si>
    <t>15-15 (3-14)</t>
  </si>
  <si>
    <t>Purdue Boilermakers</t>
  </si>
  <si>
    <t>10-5 (2-0)</t>
  </si>
  <si>
    <t>10-7 (2-2)</t>
  </si>
  <si>
    <t>11-8 (3-3)</t>
  </si>
  <si>
    <t>12-8 (4-3)</t>
  </si>
  <si>
    <t>15-8 (7-3)</t>
  </si>
  <si>
    <t>17-9 (9-4)</t>
  </si>
  <si>
    <t>19-9 (11-4)</t>
  </si>
  <si>
    <t>19-10 (11-5)</t>
  </si>
  <si>
    <t>20-11 (12-6)</t>
  </si>
  <si>
    <t>Rutgers Scarlet Knights</t>
  </si>
  <si>
    <t>10-11 (2-6)</t>
  </si>
  <si>
    <t>Wisconsin Badgers</t>
  </si>
  <si>
    <t>21-2 (9-1)</t>
  </si>
  <si>
    <t>23-2 (11-1)</t>
  </si>
  <si>
    <t>25-2 (13-1)</t>
  </si>
  <si>
    <t>26-3 (14-2)</t>
  </si>
  <si>
    <t>27-3 (15-2)</t>
  </si>
  <si>
    <t>28-3 (16-2)</t>
  </si>
  <si>
    <t>Cal Poly Mustangs</t>
  </si>
  <si>
    <t>9-8 (2-3)</t>
  </si>
  <si>
    <t>10-8 (3-3)</t>
  </si>
  <si>
    <t>10-9 (3-4)</t>
  </si>
  <si>
    <t>10-11 (3-6)</t>
  </si>
  <si>
    <t>11-11 (4-6)</t>
  </si>
  <si>
    <t>12-11 (5-6)</t>
  </si>
  <si>
    <t>13-14 (6-9)</t>
  </si>
  <si>
    <t>13-15 (6-10)</t>
  </si>
  <si>
    <t>CS Fullerton Titans</t>
  </si>
  <si>
    <t>8-7 (0-0)</t>
  </si>
  <si>
    <t>8-9 (0-2)</t>
  </si>
  <si>
    <t>8-10 (0-3)</t>
  </si>
  <si>
    <t>8-13 (0-6)</t>
  </si>
  <si>
    <t>9-13 (1-6)</t>
  </si>
  <si>
    <t>9-14 (1-7)</t>
  </si>
  <si>
    <t>9-17 (1-10)</t>
  </si>
  <si>
    <t>9-18 (1-11)</t>
  </si>
  <si>
    <t>9-22 (1-15)</t>
  </si>
  <si>
    <t>CS Northridge Matadors</t>
  </si>
  <si>
    <t>3-11 (0-0)</t>
  </si>
  <si>
    <t>4-13 (0-2)</t>
  </si>
  <si>
    <t>5-13 (1-2)</t>
  </si>
  <si>
    <t>6-13 (2-2)</t>
  </si>
  <si>
    <t>6-14 (2-3)</t>
  </si>
  <si>
    <t>6-15 (2-4)</t>
  </si>
  <si>
    <t>6-16 (2-5)</t>
  </si>
  <si>
    <t>6-19 (2-8)</t>
  </si>
  <si>
    <t>6-21 (2-10)</t>
  </si>
  <si>
    <t>7-21 (2-10)</t>
  </si>
  <si>
    <t>8-22 (3-11)</t>
  </si>
  <si>
    <t>9-22 (4-11)</t>
  </si>
  <si>
    <t>9-23 (4-12)</t>
  </si>
  <si>
    <t>Hawaii Rainbow Warriors</t>
  </si>
  <si>
    <t>12-5 (0-1)</t>
  </si>
  <si>
    <t>14-6 (2-2)</t>
  </si>
  <si>
    <t>17-9 (5-5)</t>
  </si>
  <si>
    <t>18-9 (6-5)</t>
  </si>
  <si>
    <t>19-11 (7-7)</t>
  </si>
  <si>
    <t>19-12 (7-8)</t>
  </si>
  <si>
    <t>Long Beach St 49ers</t>
  </si>
  <si>
    <t>6-10 (0-0)</t>
  </si>
  <si>
    <t>7-10 (1-0)</t>
  </si>
  <si>
    <t>8-11 (2-1)</t>
  </si>
  <si>
    <t>9-11 (3-1)</t>
  </si>
  <si>
    <t>12-11 (6-1)</t>
  </si>
  <si>
    <t>13-11 (7-1)</t>
  </si>
  <si>
    <t>13-12 (7-2)</t>
  </si>
  <si>
    <t>13-15 (7-5)</t>
  </si>
  <si>
    <t>14-16 (8-6)</t>
  </si>
  <si>
    <t>15-16 (9-6)</t>
  </si>
  <si>
    <t>16-16 (10-6)</t>
  </si>
  <si>
    <t>UC Davis Aggies</t>
  </si>
  <si>
    <t>19-4 (9-1)</t>
  </si>
  <si>
    <t>21-4 (11-1)</t>
  </si>
  <si>
    <t>23-5 (13-2)</t>
  </si>
  <si>
    <t>24-5 (14-2)</t>
  </si>
  <si>
    <t>UC Irvine Anteaters</t>
  </si>
  <si>
    <t>7-8 (0-1)</t>
  </si>
  <si>
    <t>8-8 (1-1)</t>
  </si>
  <si>
    <t>9-8 (2-1)</t>
  </si>
  <si>
    <t>12-8 (5-1)</t>
  </si>
  <si>
    <t>13-8 (6-1)</t>
  </si>
  <si>
    <t>13-9 (6-2)</t>
  </si>
  <si>
    <t>15-10 (8-3)</t>
  </si>
  <si>
    <t>16-10 (9-3)</t>
  </si>
  <si>
    <t>18-11 (11-4)</t>
  </si>
  <si>
    <t>18-12 (11-5)</t>
  </si>
  <si>
    <t>UC Riverside Highlanders</t>
  </si>
  <si>
    <t>8-7 (1-0)</t>
  </si>
  <si>
    <t>8-9 (1-2)</t>
  </si>
  <si>
    <t>9-9 (2-2)</t>
  </si>
  <si>
    <t>10-11 (3-4)</t>
  </si>
  <si>
    <t>12-13 (5-6)</t>
  </si>
  <si>
    <t>13-13 (6-6)</t>
  </si>
  <si>
    <t>14-13 (7-6)</t>
  </si>
  <si>
    <t>14-14 (7-7)</t>
  </si>
  <si>
    <t>UC Santa Barbara Gauchos</t>
  </si>
  <si>
    <t>10-9 (3-2)</t>
  </si>
  <si>
    <t>11-11 (4-4)</t>
  </si>
  <si>
    <t>12-11 (5-4)</t>
  </si>
  <si>
    <t>14-12 (7-5)</t>
  </si>
  <si>
    <t>15-12 (8-5)</t>
  </si>
  <si>
    <t>16-12 (9-5)</t>
  </si>
  <si>
    <t>Charleston Cougars</t>
  </si>
  <si>
    <t>5-10 (0-2)</t>
  </si>
  <si>
    <t>5-11 (0-3)</t>
  </si>
  <si>
    <t>5-12 (0-4)</t>
  </si>
  <si>
    <t>6-12 (1-4)</t>
  </si>
  <si>
    <t>6-14 (1-6)</t>
  </si>
  <si>
    <t>7-17 (2-9)</t>
  </si>
  <si>
    <t>7-18 (2-10)</t>
  </si>
  <si>
    <t>7-20 (2-12)</t>
  </si>
  <si>
    <t>8-20 (3-12)</t>
  </si>
  <si>
    <t>8-23 (3-15)</t>
  </si>
  <si>
    <t>9-23 (3-15)</t>
  </si>
  <si>
    <t>9-24 (3-15)</t>
  </si>
  <si>
    <t>Delaware Blue Hens</t>
  </si>
  <si>
    <t>0-10 (0-0)</t>
  </si>
  <si>
    <t>1-11 (0-1)</t>
  </si>
  <si>
    <t>3-13 (2-3)</t>
  </si>
  <si>
    <t>3-14 (2-4)</t>
  </si>
  <si>
    <t>4-14 (3-4)</t>
  </si>
  <si>
    <t>5-16 (4-6)</t>
  </si>
  <si>
    <t>5-17 (4-7)</t>
  </si>
  <si>
    <t>6-18 (5-8)</t>
  </si>
  <si>
    <t>8-18 (7-8)</t>
  </si>
  <si>
    <t>8-19 (7-9)</t>
  </si>
  <si>
    <t>10-20 (9-9)</t>
  </si>
  <si>
    <t>Drexel Dragons</t>
  </si>
  <si>
    <t>2-10 (0-1)</t>
  </si>
  <si>
    <t>2-11 (0-2)</t>
  </si>
  <si>
    <t>3-11 (1-2)</t>
  </si>
  <si>
    <t>3-13 (1-4)</t>
  </si>
  <si>
    <t>5-14 (3-5)</t>
  </si>
  <si>
    <t>6-14 (4-5)</t>
  </si>
  <si>
    <t>7-14 (5-5)</t>
  </si>
  <si>
    <t>10-14 (8-5)</t>
  </si>
  <si>
    <t>10-15 (8-6)</t>
  </si>
  <si>
    <t>10-18 (8-9)</t>
  </si>
  <si>
    <t>Elon Phoenix</t>
  </si>
  <si>
    <t>11-11 (3-6)</t>
  </si>
  <si>
    <t>14-17 (6-12)</t>
  </si>
  <si>
    <t>15-17 (6-12)</t>
  </si>
  <si>
    <t>15-18 (6-12)</t>
  </si>
  <si>
    <t>Hofstra Pride</t>
  </si>
  <si>
    <t>19-11 (10-7)</t>
  </si>
  <si>
    <t>20-12 (10-8)</t>
  </si>
  <si>
    <t>James Madison Dukes</t>
  </si>
  <si>
    <t>8-6 (1-0)</t>
  </si>
  <si>
    <t>9-6 (2-0)</t>
  </si>
  <si>
    <t>Northeastern Huskies</t>
  </si>
  <si>
    <t>9-4 (1-0)</t>
  </si>
  <si>
    <t>10-5 (2-1)</t>
  </si>
  <si>
    <t>11-5 (3-1)</t>
  </si>
  <si>
    <t>12-5 (4-1)</t>
  </si>
  <si>
    <t>13-5 (5-1)</t>
  </si>
  <si>
    <t>13-6 (5-1)</t>
  </si>
  <si>
    <t>14-6 (6-1)</t>
  </si>
  <si>
    <t>14-7 (6-2)</t>
  </si>
  <si>
    <t>16-8 (8-3)</t>
  </si>
  <si>
    <t>18-10 (10-5)</t>
  </si>
  <si>
    <t>22-11 (12-6)</t>
  </si>
  <si>
    <t>Mon, Mar 9</t>
  </si>
  <si>
    <t>23-11 (12-6)</t>
  </si>
  <si>
    <t>Towson Tigers</t>
  </si>
  <si>
    <t>9-11 (2-5)</t>
  </si>
  <si>
    <t>10-12 (3-6)</t>
  </si>
  <si>
    <t>11-12 (4-6)</t>
  </si>
  <si>
    <t>12-17 (5-11)</t>
  </si>
  <si>
    <t>12-19 (5-13)</t>
  </si>
  <si>
    <t>UNC Wilmington Seahawks</t>
  </si>
  <si>
    <t>11-8 (6-2)</t>
  </si>
  <si>
    <t>12-8 (7-2)</t>
  </si>
  <si>
    <t>14-10 (9-4)</t>
  </si>
  <si>
    <t>15-10 (10-4)</t>
  </si>
  <si>
    <t>17-11 (12-5)</t>
  </si>
  <si>
    <t>William &amp; Mary Tribe</t>
  </si>
  <si>
    <t>13-7 (7-2)</t>
  </si>
  <si>
    <t>14-8 (8-3)</t>
  </si>
  <si>
    <t>18-11 (12-6)</t>
  </si>
  <si>
    <t>Charlotte 49ers</t>
  </si>
  <si>
    <t>7-8 (1-2)</t>
  </si>
  <si>
    <t>8-8 (2-2)</t>
  </si>
  <si>
    <t>8-9 (2-3)</t>
  </si>
  <si>
    <t>10-14 (3-8)</t>
  </si>
  <si>
    <t>14-17 (7-11)</t>
  </si>
  <si>
    <t>Florida Atlantic Owls</t>
  </si>
  <si>
    <t>8-8 (1-4)</t>
  </si>
  <si>
    <t>8-10 (1-6)</t>
  </si>
  <si>
    <t>8-11 (1-7)</t>
  </si>
  <si>
    <t>8-12 (1-8)</t>
  </si>
  <si>
    <t>8-13 (1-9)</t>
  </si>
  <si>
    <t>8-16 (1-12)</t>
  </si>
  <si>
    <t>8-17 (1-13)</t>
  </si>
  <si>
    <t>9-19 (2-15)</t>
  </si>
  <si>
    <t>9-20 (2-16)</t>
  </si>
  <si>
    <t>Florida International Golden Panthers</t>
  </si>
  <si>
    <t>9-10 (2-4)</t>
  </si>
  <si>
    <t>14-16 (7-10)</t>
  </si>
  <si>
    <t>16-16 (8-10)</t>
  </si>
  <si>
    <t>Louisiana Tech Bulldogs</t>
  </si>
  <si>
    <t>14-4 (5-0)</t>
  </si>
  <si>
    <t>22-7 (13-3)</t>
  </si>
  <si>
    <t>23-7 (14-3)</t>
  </si>
  <si>
    <t>24-7 (15-3)</t>
  </si>
  <si>
    <t>Marshall Thundering Herd</t>
  </si>
  <si>
    <t>4-11 (0-2)</t>
  </si>
  <si>
    <t>4-12 (0-3)</t>
  </si>
  <si>
    <t>4-15 (0-6)</t>
  </si>
  <si>
    <t>5-15 (1-6)</t>
  </si>
  <si>
    <t>8-16 (4-7)</t>
  </si>
  <si>
    <t>9-16 (5-7)</t>
  </si>
  <si>
    <t>10-18 (6-9)</t>
  </si>
  <si>
    <t>11-18 (7-9)</t>
  </si>
  <si>
    <t>Middle Tennessee Blue Raiders</t>
  </si>
  <si>
    <t>14-13 (7-7)</t>
  </si>
  <si>
    <t>15-13 (8-7)</t>
  </si>
  <si>
    <t>North Texas Mean Green</t>
  </si>
  <si>
    <t>7-9 (1-3)</t>
  </si>
  <si>
    <t>9-13 (3-7)</t>
  </si>
  <si>
    <t>10-13 (4-7)</t>
  </si>
  <si>
    <t>14-13 (8-7)</t>
  </si>
  <si>
    <t>14-14 (8-8)</t>
  </si>
  <si>
    <t>Old Dominion Monarchs</t>
  </si>
  <si>
    <t>13-2 (2-1)</t>
  </si>
  <si>
    <t>14-2 (3-1)</t>
  </si>
  <si>
    <t>15-2 (4-1)</t>
  </si>
  <si>
    <t>16-4 (5-3)</t>
  </si>
  <si>
    <t>17-4 (6-3)</t>
  </si>
  <si>
    <t>18-4 (7-3)</t>
  </si>
  <si>
    <t>19-6 (8-5)</t>
  </si>
  <si>
    <t>20-6 (9-5)</t>
  </si>
  <si>
    <t>23-6 (12-5)</t>
  </si>
  <si>
    <t>24-6 (13-5)</t>
  </si>
  <si>
    <t>Rice Owls</t>
  </si>
  <si>
    <t>4-8 (1-0)</t>
  </si>
  <si>
    <t>4-9 (1-1)</t>
  </si>
  <si>
    <t>4-10 (1-2)</t>
  </si>
  <si>
    <t>6-11 (3-3)</t>
  </si>
  <si>
    <t>6-12 (3-4)</t>
  </si>
  <si>
    <t>8-15 (5-6)</t>
  </si>
  <si>
    <t>9-15 (6-6)</t>
  </si>
  <si>
    <t>10-17 (7-8)</t>
  </si>
  <si>
    <t>10-18 (7-9)</t>
  </si>
  <si>
    <t>Southern Miss Golden Eagles</t>
  </si>
  <si>
    <t>6-14 (1-8)</t>
  </si>
  <si>
    <t>6-17 (1-11)</t>
  </si>
  <si>
    <t>7-17 (2-11)</t>
  </si>
  <si>
    <t>7-19 (2-13)</t>
  </si>
  <si>
    <t>8-19 (3-13)</t>
  </si>
  <si>
    <t>UAB Blazers</t>
  </si>
  <si>
    <t>5-9 (1-0)</t>
  </si>
  <si>
    <t>6-9 (2-0)</t>
  </si>
  <si>
    <t>7-9 (3-0)</t>
  </si>
  <si>
    <t>9-10 (5-1)</t>
  </si>
  <si>
    <t>10-10 (6-1)</t>
  </si>
  <si>
    <t>12-11 (8-2)</t>
  </si>
  <si>
    <t>13-11 (9-2)</t>
  </si>
  <si>
    <t>14-13 (10-4)</t>
  </si>
  <si>
    <t>15-13 (11-4)</t>
  </si>
  <si>
    <t>16-13 (12-4)</t>
  </si>
  <si>
    <t>UT San Antonio Roadrunners</t>
  </si>
  <si>
    <t>6-6 (1-1)</t>
  </si>
  <si>
    <t>7-6 (2-1)</t>
  </si>
  <si>
    <t>7-7 (2-2)</t>
  </si>
  <si>
    <t>8-8 (2-3)</t>
  </si>
  <si>
    <t>9-9 (3-4)</t>
  </si>
  <si>
    <t>10-9 (4-4)</t>
  </si>
  <si>
    <t>10-10 (4-5)</t>
  </si>
  <si>
    <t>11-10 (5-5)</t>
  </si>
  <si>
    <t>12-10 (6-5)</t>
  </si>
  <si>
    <t>13-10 (7-5)</t>
  </si>
  <si>
    <t>13-11 (7-6)</t>
  </si>
  <si>
    <t>13-15 (7-10)</t>
  </si>
  <si>
    <t>14-15 (8-10)</t>
  </si>
  <si>
    <t>UTEP Miners</t>
  </si>
  <si>
    <t>10-4 (2-0)</t>
  </si>
  <si>
    <t>12-6 (4-2)</t>
  </si>
  <si>
    <t>13-7 (5-3)</t>
  </si>
  <si>
    <t>14-7 (6-3)</t>
  </si>
  <si>
    <t>17-7 (9-3)</t>
  </si>
  <si>
    <t>18-7 (10-3)</t>
  </si>
  <si>
    <t>19-7 (11-3)</t>
  </si>
  <si>
    <t>20-9 (12-5)</t>
  </si>
  <si>
    <t>21-9 (13-5)</t>
  </si>
  <si>
    <t>Western Kentucky Hilltoppers</t>
  </si>
  <si>
    <t>16-6 (9-1)</t>
  </si>
  <si>
    <t>16-7 (9-2)</t>
  </si>
  <si>
    <t>16-10 (9-5)</t>
  </si>
  <si>
    <t>17-10 (10-5)</t>
  </si>
  <si>
    <t>18-10 (11-5)</t>
  </si>
  <si>
    <t>N.J.I.T. Highlanders</t>
  </si>
  <si>
    <t>Fri, Jan 9</t>
  </si>
  <si>
    <t>9-9 (0-0)</t>
  </si>
  <si>
    <t>10-9 (0-0)</t>
  </si>
  <si>
    <t>13-10 (0-0)</t>
  </si>
  <si>
    <t>14-10 (0-0)</t>
  </si>
  <si>
    <t>15-10 (0-0)</t>
  </si>
  <si>
    <t>15-11 (0-0)</t>
  </si>
  <si>
    <t>16-11 (0-0)</t>
  </si>
  <si>
    <t>17-11 (0-0)</t>
  </si>
  <si>
    <t>18-11 (0-0)</t>
  </si>
  <si>
    <t>Cleveland St Vikings</t>
  </si>
  <si>
    <t>7-8 (1-0)</t>
  </si>
  <si>
    <t>9-8 (3-0)</t>
  </si>
  <si>
    <t>9-9 (3-1)</t>
  </si>
  <si>
    <t>12-9 (6-1)</t>
  </si>
  <si>
    <t>12-10 (6-2)</t>
  </si>
  <si>
    <t>13-10 (7-2)</t>
  </si>
  <si>
    <t>14-10 (8-2)</t>
  </si>
  <si>
    <t>15-10 (9-2)</t>
  </si>
  <si>
    <t>16-11 (10-3)</t>
  </si>
  <si>
    <t>Fri, Feb 27</t>
  </si>
  <si>
    <t>17-13 (11-5)</t>
  </si>
  <si>
    <t>18-13 (11-5)</t>
  </si>
  <si>
    <t>18-14 (11-5)</t>
  </si>
  <si>
    <t>Detroit Titans</t>
  </si>
  <si>
    <t>6-9 (0-1)</t>
  </si>
  <si>
    <t>7-9 (1-1)</t>
  </si>
  <si>
    <t>8-9 (2-1)</t>
  </si>
  <si>
    <t>9-10 (3-2)</t>
  </si>
  <si>
    <t>10-10 (3-2)</t>
  </si>
  <si>
    <t>10-12 (3-4)</t>
  </si>
  <si>
    <t>11-12 (4-4)</t>
  </si>
  <si>
    <t>11-15 (4-7)</t>
  </si>
  <si>
    <t>12-15 (5-7)</t>
  </si>
  <si>
    <t>12-17 (5-9)</t>
  </si>
  <si>
    <t>14-17 (7-9)</t>
  </si>
  <si>
    <t>15-17 (7-9)</t>
  </si>
  <si>
    <t>Green Bay Phoenix</t>
  </si>
  <si>
    <t>11-3 (0-0)</t>
  </si>
  <si>
    <t>12-3 (1-0)</t>
  </si>
  <si>
    <t>14-3 (3-0)</t>
  </si>
  <si>
    <t>16-4 (5-1)</t>
  </si>
  <si>
    <t>17-4 (6-1)</t>
  </si>
  <si>
    <t>19-5 (8-2)</t>
  </si>
  <si>
    <t>21-6 (10-3)</t>
  </si>
  <si>
    <t>21-7 (10-4)</t>
  </si>
  <si>
    <t>23-7 (12-4)</t>
  </si>
  <si>
    <t>24-7 (12-4)</t>
  </si>
  <si>
    <t>Milwaukee Panthers</t>
  </si>
  <si>
    <t>5-12 (0-3)</t>
  </si>
  <si>
    <t>6-12 (1-3)</t>
  </si>
  <si>
    <t>7-12 (2-3)</t>
  </si>
  <si>
    <t>7-13 (2-4)</t>
  </si>
  <si>
    <t>7-14 (2-5)</t>
  </si>
  <si>
    <t>8-14 (3-5)</t>
  </si>
  <si>
    <t>9-14 (4-5)</t>
  </si>
  <si>
    <t>10-15 (5-6)</t>
  </si>
  <si>
    <t>10-16 (5-7)</t>
  </si>
  <si>
    <t>12-16 (7-7)</t>
  </si>
  <si>
    <t>Oakland Golden Grizzlies</t>
  </si>
  <si>
    <t>5-10 (1-0)</t>
  </si>
  <si>
    <t>6-12 (2-2)</t>
  </si>
  <si>
    <t>7-12 (2-2)</t>
  </si>
  <si>
    <t>8-12 (3-2)</t>
  </si>
  <si>
    <t>9-12 (4-2)</t>
  </si>
  <si>
    <t>10-12 (5-2)</t>
  </si>
  <si>
    <t>12-14 (7-4)</t>
  </si>
  <si>
    <t>13-14 (8-4)</t>
  </si>
  <si>
    <t>15-14 (10-4)</t>
  </si>
  <si>
    <t>16-14 (11-4)</t>
  </si>
  <si>
    <t>16-16 (11-5)</t>
  </si>
  <si>
    <t>UIC Flames</t>
  </si>
  <si>
    <t>5-11 (1-0)</t>
  </si>
  <si>
    <t>5-12 (1-1)</t>
  </si>
  <si>
    <t>5-14 (1-3)</t>
  </si>
  <si>
    <t>5-18 (1-7)</t>
  </si>
  <si>
    <t>5-19 (1-8)</t>
  </si>
  <si>
    <t>7-21 (3-10)</t>
  </si>
  <si>
    <t>7-23 (3-12)</t>
  </si>
  <si>
    <t>8-23 (4-12)</t>
  </si>
  <si>
    <t>Valparaiso Crusaders</t>
  </si>
  <si>
    <t>12-2 (0-0)</t>
  </si>
  <si>
    <t>14-3 (1-1)</t>
  </si>
  <si>
    <t>15-3 (2-1)</t>
  </si>
  <si>
    <t>16-3 (3-1)</t>
  </si>
  <si>
    <t>19-4 (6-2)</t>
  </si>
  <si>
    <t>21-4 (8-2)</t>
  </si>
  <si>
    <t>22-4 (9-2)</t>
  </si>
  <si>
    <t>23-4 (10-2)</t>
  </si>
  <si>
    <t>25-4 (12-2)</t>
  </si>
  <si>
    <t>28-5 (13-3)</t>
  </si>
  <si>
    <t>Wright St Raiders</t>
  </si>
  <si>
    <t>9-7 (1-1)</t>
  </si>
  <si>
    <t>10-8 (2-2)</t>
  </si>
  <si>
    <t>10-9 (2-3)</t>
  </si>
  <si>
    <t>11-12 (3-6)</t>
  </si>
  <si>
    <t>11-14 (3-8)</t>
  </si>
  <si>
    <t>11-15 (3-9)</t>
  </si>
  <si>
    <t>11-16 (3-10)</t>
  </si>
  <si>
    <t>11-18 (3-12)</t>
  </si>
  <si>
    <t>Youngstown St Penguins</t>
  </si>
  <si>
    <t>9-6 (0-0)</t>
  </si>
  <si>
    <t>9-9 (0-3)</t>
  </si>
  <si>
    <t>9-12 (0-6)</t>
  </si>
  <si>
    <t>9-13 (0-7)</t>
  </si>
  <si>
    <t>10-13 (1-7)</t>
  </si>
  <si>
    <t>10-15 (1-9)</t>
  </si>
  <si>
    <t>10-17 (1-11)</t>
  </si>
  <si>
    <t>11-18 (2-12)</t>
  </si>
  <si>
    <t>11-20 (2-14)</t>
  </si>
  <si>
    <t>Brown Bears</t>
  </si>
  <si>
    <t>8-8 (0-0)</t>
  </si>
  <si>
    <t>9-8 (0-0)</t>
  </si>
  <si>
    <t>9-9 (0-1)</t>
  </si>
  <si>
    <t>Fri, Jan 30</t>
  </si>
  <si>
    <t>9-13 (0-5)</t>
  </si>
  <si>
    <t>10-13 (1-5)</t>
  </si>
  <si>
    <t>11-15 (2-7)</t>
  </si>
  <si>
    <t>12-15 (3-7)</t>
  </si>
  <si>
    <t>13-15 (4-7)</t>
  </si>
  <si>
    <t>13-16 (4-8)</t>
  </si>
  <si>
    <t>Columbia Lions</t>
  </si>
  <si>
    <t>9-8 (1-2)</t>
  </si>
  <si>
    <t>11-9 (3-3)</t>
  </si>
  <si>
    <t>13-12 (5-6)</t>
  </si>
  <si>
    <t>13-13 (5-7)</t>
  </si>
  <si>
    <t>Cornell Big Red</t>
  </si>
  <si>
    <t>8-9 (0-1)</t>
  </si>
  <si>
    <t>10-9 (2-1)</t>
  </si>
  <si>
    <t>10-10 (2-2)</t>
  </si>
  <si>
    <t>10-11 (2-3)</t>
  </si>
  <si>
    <t>11-11 (3-3)</t>
  </si>
  <si>
    <t>13-14 (5-6)</t>
  </si>
  <si>
    <t>13-15 (5-7)</t>
  </si>
  <si>
    <t>Dartmouth Big Green</t>
  </si>
  <si>
    <t>8-10 (1-3)</t>
  </si>
  <si>
    <t>8-11 (1-4)</t>
  </si>
  <si>
    <t>8-13 (1-6)</t>
  </si>
  <si>
    <t>9-13 (2-6)</t>
  </si>
  <si>
    <t>9-14 (2-7)</t>
  </si>
  <si>
    <t>10-14 (3-7)</t>
  </si>
  <si>
    <t>13-14 (6-7)</t>
  </si>
  <si>
    <t>Harvard Crimson</t>
  </si>
  <si>
    <t>11-5 (1-1)</t>
  </si>
  <si>
    <t>16-5 (6-1)</t>
  </si>
  <si>
    <t>17-5 (7-1)</t>
  </si>
  <si>
    <t>18-5 (8-1)</t>
  </si>
  <si>
    <t>19-5 (9-1)</t>
  </si>
  <si>
    <t>20-7 (10-3)</t>
  </si>
  <si>
    <t>21-7 (11-3)</t>
  </si>
  <si>
    <t>Pennsylvania Quakers</t>
  </si>
  <si>
    <t>3-8 (0-1)</t>
  </si>
  <si>
    <t>4-8 (0-1)</t>
  </si>
  <si>
    <t>4-9 (0-1)</t>
  </si>
  <si>
    <t>6-10 (1-1)</t>
  </si>
  <si>
    <t>6-11 (1-2)</t>
  </si>
  <si>
    <t>7-15 (2-6)</t>
  </si>
  <si>
    <t>7-16 (2-7)</t>
  </si>
  <si>
    <t>7-17 (2-8)</t>
  </si>
  <si>
    <t>7-18 (2-9)</t>
  </si>
  <si>
    <t>8-18 (3-9)</t>
  </si>
  <si>
    <t>9-18 (4-9)</t>
  </si>
  <si>
    <t>9-19 (4-10)</t>
  </si>
  <si>
    <t>Princeton Tigers</t>
  </si>
  <si>
    <t>8-9 (1-0)</t>
  </si>
  <si>
    <t>8-10 (1-1)</t>
  </si>
  <si>
    <t>9-10 (2-1)</t>
  </si>
  <si>
    <t>11-11 (4-2)</t>
  </si>
  <si>
    <t>11-12 (4-3)</t>
  </si>
  <si>
    <t>14-14 (7-5)</t>
  </si>
  <si>
    <t>15-14 (8-5)</t>
  </si>
  <si>
    <t>Yale Bulldogs</t>
  </si>
  <si>
    <t>11-6 (0-0)</t>
  </si>
  <si>
    <t>13-6 (2-0)</t>
  </si>
  <si>
    <t>16-6 (5-0)</t>
  </si>
  <si>
    <t>16-7 (5-1)</t>
  </si>
  <si>
    <t>19-7 (8-1)</t>
  </si>
  <si>
    <t>19-8 (8-2)</t>
  </si>
  <si>
    <t>20-8 (9-2)</t>
  </si>
  <si>
    <t>21-8 (10-2)</t>
  </si>
  <si>
    <t>Canisius Griffins</t>
  </si>
  <si>
    <t>3-3 (1-0)</t>
  </si>
  <si>
    <t>4-4 (2-0)</t>
  </si>
  <si>
    <t>5-4 (2-0)</t>
  </si>
  <si>
    <t>6-4 (2-0)</t>
  </si>
  <si>
    <t>7-4 (2-0)</t>
  </si>
  <si>
    <t>7-5 (2-1)</t>
  </si>
  <si>
    <t>7-6 (2-2)</t>
  </si>
  <si>
    <t>Fri, Jan 16</t>
  </si>
  <si>
    <t>9-7 (4-3)</t>
  </si>
  <si>
    <t>10-7 (5-3)</t>
  </si>
  <si>
    <t>12-8 (7-4)</t>
  </si>
  <si>
    <t>12-9 (7-5)</t>
  </si>
  <si>
    <t>12-12 (7-8)</t>
  </si>
  <si>
    <t>13-12 (8-8)</t>
  </si>
  <si>
    <t>15-13 (10-9)</t>
  </si>
  <si>
    <t>16-13 (11-9)</t>
  </si>
  <si>
    <t>16-14 (11-9)</t>
  </si>
  <si>
    <t>Fairfield Stags</t>
  </si>
  <si>
    <t>3-5 (1-0)</t>
  </si>
  <si>
    <t>4-6 (2-0)</t>
  </si>
  <si>
    <t>4-8 (2-0)</t>
  </si>
  <si>
    <t>4-9 (2-1)</t>
  </si>
  <si>
    <t>4-10 (2-2)</t>
  </si>
  <si>
    <t>6-11 (4-3)</t>
  </si>
  <si>
    <t>6-12 (4-4)</t>
  </si>
  <si>
    <t>6-13 (4-5)</t>
  </si>
  <si>
    <t>6-15 (4-7)</t>
  </si>
  <si>
    <t>6-18 (4-10)</t>
  </si>
  <si>
    <t>6-19 (4-11)</t>
  </si>
  <si>
    <t>6-21 (4-13)</t>
  </si>
  <si>
    <t>7-21 (5-13)</t>
  </si>
  <si>
    <t>7-24 (5-15)</t>
  </si>
  <si>
    <t>Iona Gaels</t>
  </si>
  <si>
    <t>5-3 (1-1)</t>
  </si>
  <si>
    <t>6-3 (1-1)</t>
  </si>
  <si>
    <t>7-4 (1-1)</t>
  </si>
  <si>
    <t>10-5 (3-1)</t>
  </si>
  <si>
    <t>11-5 (4-1)</t>
  </si>
  <si>
    <t>12-5 (5-1)</t>
  </si>
  <si>
    <t>15-6 (8-2)</t>
  </si>
  <si>
    <t>16-6 (9-2)</t>
  </si>
  <si>
    <t>17-6 (10-2)</t>
  </si>
  <si>
    <t>18-6 (11-2)</t>
  </si>
  <si>
    <t>23-6 (16-2)</t>
  </si>
  <si>
    <t>24-6 (17-2)</t>
  </si>
  <si>
    <t>25-7 (17-3)</t>
  </si>
  <si>
    <t>26-7 (17-3)</t>
  </si>
  <si>
    <t>26-8 (17-3)</t>
  </si>
  <si>
    <t>Manhattan Jaspers</t>
  </si>
  <si>
    <t>3-7 (1-1)</t>
  </si>
  <si>
    <t>4-7 (1-1)</t>
  </si>
  <si>
    <t>5-8 (2-2)</t>
  </si>
  <si>
    <t>6-8 (3-2)</t>
  </si>
  <si>
    <t>7-8 (4-2)</t>
  </si>
  <si>
    <t>8-9 (5-3)</t>
  </si>
  <si>
    <t>8-10 (5-4)</t>
  </si>
  <si>
    <t>9-10 (6-4)</t>
  </si>
  <si>
    <t>10-10 (7-4)</t>
  </si>
  <si>
    <t>12-10 (9-4)</t>
  </si>
  <si>
    <t>12-12 (9-6)</t>
  </si>
  <si>
    <t>13-12 (10-6)</t>
  </si>
  <si>
    <t>16-13 (13-7)</t>
  </si>
  <si>
    <t>17-13 (13-7)</t>
  </si>
  <si>
    <t>18-13 (13-7)</t>
  </si>
  <si>
    <t>Marist Red Foxes</t>
  </si>
  <si>
    <t>1-6 (0-1)</t>
  </si>
  <si>
    <t>1-8 (0-2)</t>
  </si>
  <si>
    <t>1-10 (0-2)</t>
  </si>
  <si>
    <t>1-12 (0-3)</t>
  </si>
  <si>
    <t>1-14 (0-5)</t>
  </si>
  <si>
    <t>1-17 (0-8)</t>
  </si>
  <si>
    <t>2-18 (1-9)</t>
  </si>
  <si>
    <t>5-18 (4-9)</t>
  </si>
  <si>
    <t>5-20 (4-11)</t>
  </si>
  <si>
    <t>5-22 (4-13)</t>
  </si>
  <si>
    <t>5-23 (4-14)</t>
  </si>
  <si>
    <t>6-23 (5-14)</t>
  </si>
  <si>
    <t>Monmouth Hawks</t>
  </si>
  <si>
    <t>5-6 (2-0)</t>
  </si>
  <si>
    <t>7-8 (4-1)</t>
  </si>
  <si>
    <t>8-8 (5-1)</t>
  </si>
  <si>
    <t>8-9 (5-2)</t>
  </si>
  <si>
    <t>9-9 (6-2)</t>
  </si>
  <si>
    <t>15-12 (11-5)</t>
  </si>
  <si>
    <t>16-14 (12-7)</t>
  </si>
  <si>
    <t>17-14 (13-7)</t>
  </si>
  <si>
    <t>Niagara Purple Eagles</t>
  </si>
  <si>
    <t>1-2 (1-0)</t>
  </si>
  <si>
    <t>1-5 (1-1)</t>
  </si>
  <si>
    <t>1-8 (1-1)</t>
  </si>
  <si>
    <t>2-8 (1-1)</t>
  </si>
  <si>
    <t>3-8 (2-1)</t>
  </si>
  <si>
    <t>3-9 (2-2)</t>
  </si>
  <si>
    <t>3-12 (2-4)</t>
  </si>
  <si>
    <t>3-13 (2-5)</t>
  </si>
  <si>
    <t>3-14 (2-6)</t>
  </si>
  <si>
    <t>3-17 (2-9)</t>
  </si>
  <si>
    <t>4-17 (3-9)</t>
  </si>
  <si>
    <t>4-20 (3-12)</t>
  </si>
  <si>
    <t>4-21 (3-13)</t>
  </si>
  <si>
    <t>8-21 (7-13)</t>
  </si>
  <si>
    <t>8-22 (7-13)</t>
  </si>
  <si>
    <t>Quinnipiac Bobcats</t>
  </si>
  <si>
    <t>3-4 (0-2)</t>
  </si>
  <si>
    <t>4-5 (0-2)</t>
  </si>
  <si>
    <t>5-5 (0-2)</t>
  </si>
  <si>
    <t>6-5 (0-2)</t>
  </si>
  <si>
    <t>6-6 (0-3)</t>
  </si>
  <si>
    <t>8-7 (2-4)</t>
  </si>
  <si>
    <t>8-8 (2-5)</t>
  </si>
  <si>
    <t>10-8 (4-5)</t>
  </si>
  <si>
    <t>11-8 (5-5)</t>
  </si>
  <si>
    <t>12-10 (6-7)</t>
  </si>
  <si>
    <t>13-10 (7-7)</t>
  </si>
  <si>
    <t>14-11 (8-8)</t>
  </si>
  <si>
    <t>14-13 (8-10)</t>
  </si>
  <si>
    <t>15-13 (9-10)</t>
  </si>
  <si>
    <t>Rider Broncs</t>
  </si>
  <si>
    <t>4-5 (1-0)</t>
  </si>
  <si>
    <t>5-6 (1-1)</t>
  </si>
  <si>
    <t>21-10 (15-5)</t>
  </si>
  <si>
    <t>21-11 (15-5)</t>
  </si>
  <si>
    <t>Saint Peter's Peacocks</t>
  </si>
  <si>
    <t>0-3 (0-1)</t>
  </si>
  <si>
    <t>2-4 (0-1)</t>
  </si>
  <si>
    <t>2-5 (0-1)</t>
  </si>
  <si>
    <t>2-6 (0-2)</t>
  </si>
  <si>
    <t>4-6 (0-2)</t>
  </si>
  <si>
    <t>5-7 (0-2)</t>
  </si>
  <si>
    <t>9-10 (3-5)</t>
  </si>
  <si>
    <t>9-11 (3-6)</t>
  </si>
  <si>
    <t>10-12 (4-7)</t>
  </si>
  <si>
    <t>11-13 (5-8)</t>
  </si>
  <si>
    <t>12-13 (6-8)</t>
  </si>
  <si>
    <t>14-17 (8-12)</t>
  </si>
  <si>
    <t>Siena Saints</t>
  </si>
  <si>
    <t>3-5 (1-1)</t>
  </si>
  <si>
    <t>5-7 (2-1)</t>
  </si>
  <si>
    <t>6-9 (3-3)</t>
  </si>
  <si>
    <t>7-10 (4-4)</t>
  </si>
  <si>
    <t>8-11 (5-5)</t>
  </si>
  <si>
    <t>9-12 (6-6)</t>
  </si>
  <si>
    <t>9-13 (6-7)</t>
  </si>
  <si>
    <t>10-15 (7-9)</t>
  </si>
  <si>
    <t>10-16 (7-10)</t>
  </si>
  <si>
    <t>10-17 (7-11)</t>
  </si>
  <si>
    <t>Akron Zips</t>
  </si>
  <si>
    <t>19-13 (9-9)</t>
  </si>
  <si>
    <t>Ball State Cardinals</t>
  </si>
  <si>
    <t>7-11 (2-5)</t>
  </si>
  <si>
    <t>7-12 (2-6)</t>
  </si>
  <si>
    <t>7-15 (2-9)</t>
  </si>
  <si>
    <t>7-21 (2-15)</t>
  </si>
  <si>
    <t>7-22 (2-16)</t>
  </si>
  <si>
    <t>Bowling Green Falcons</t>
  </si>
  <si>
    <t>12-4 (4-1)</t>
  </si>
  <si>
    <t>13-6 (5-3)</t>
  </si>
  <si>
    <t>17-7 (9-4)</t>
  </si>
  <si>
    <t>20-10 (11-7)</t>
  </si>
  <si>
    <t>Buffalo Bulls</t>
  </si>
  <si>
    <t>14-6 (5-3)</t>
  </si>
  <si>
    <t>15-8 (6-5)</t>
  </si>
  <si>
    <t>17-9 (8-6)</t>
  </si>
  <si>
    <t>18-9 (9-6)</t>
  </si>
  <si>
    <t>19-9 (10-6)</t>
  </si>
  <si>
    <t>Central Michigan Chippewas</t>
  </si>
  <si>
    <t>12-2 (2-1)</t>
  </si>
  <si>
    <t>13-3 (3-2)</t>
  </si>
  <si>
    <t>14-3 (4-2)</t>
  </si>
  <si>
    <t>15-4 (5-3)</t>
  </si>
  <si>
    <t>15-5 (5-4)</t>
  </si>
  <si>
    <t>16-5 (6-4)</t>
  </si>
  <si>
    <t>19-5 (9-4)</t>
  </si>
  <si>
    <t>20-5 (10-4)</t>
  </si>
  <si>
    <t>22-6 (12-5)</t>
  </si>
  <si>
    <t>Eastern Michigan Eagles</t>
  </si>
  <si>
    <t>12-5 (1-3)</t>
  </si>
  <si>
    <t>20-12 (8-10)</t>
  </si>
  <si>
    <t>Kent State Golden Flashes</t>
  </si>
  <si>
    <t>Miami (OH) Redhawks</t>
  </si>
  <si>
    <t>6-11 (1-3)</t>
  </si>
  <si>
    <t>8-13 (3-5)</t>
  </si>
  <si>
    <t>8-14 (3-6)</t>
  </si>
  <si>
    <t>9-16 (4-8)</t>
  </si>
  <si>
    <t>12-16 (7-8)</t>
  </si>
  <si>
    <t>12-17 (7-9)</t>
  </si>
  <si>
    <t>13-17 (8-9)</t>
  </si>
  <si>
    <t>13-18 (8-10)</t>
  </si>
  <si>
    <t>Northern Illinois Huskies</t>
  </si>
  <si>
    <t>8-11 (2-6)</t>
  </si>
  <si>
    <t>9-12 (3-7)</t>
  </si>
  <si>
    <t>10-14 (4-9)</t>
  </si>
  <si>
    <t>10-15 (4-10)</t>
  </si>
  <si>
    <t>12-15 (6-10)</t>
  </si>
  <si>
    <t>Ohio Bobcats</t>
  </si>
  <si>
    <t>8-12 (3-6)</t>
  </si>
  <si>
    <t>9-13 (4-7)</t>
  </si>
  <si>
    <t>10-19 (5-13)</t>
  </si>
  <si>
    <t>Toledo Rockets</t>
  </si>
  <si>
    <t>19-12 (11-7)</t>
  </si>
  <si>
    <t>Western Michigan Broncos</t>
  </si>
  <si>
    <t>Bethune-Cookman Wildcats</t>
  </si>
  <si>
    <t>4-11 (0-1)</t>
  </si>
  <si>
    <t>4-12 (0-2)</t>
  </si>
  <si>
    <t>4-13 (0-3)</t>
  </si>
  <si>
    <t>6-14 (2-4)</t>
  </si>
  <si>
    <t>6-15 (2-5)</t>
  </si>
  <si>
    <t>7-16 (3-5)</t>
  </si>
  <si>
    <t>8-17 (4-6)</t>
  </si>
  <si>
    <t>9-17 (5-6)</t>
  </si>
  <si>
    <t>10-17 (6-6)</t>
  </si>
  <si>
    <t>11-20 (7-9)</t>
  </si>
  <si>
    <t>11-21 (7-9)</t>
  </si>
  <si>
    <t>Coppin St Eagles</t>
  </si>
  <si>
    <t>1-16 (0-4)</t>
  </si>
  <si>
    <t>2-16 (1-4)</t>
  </si>
  <si>
    <t>2-17 (1-5)</t>
  </si>
  <si>
    <t>3-18 (2-6)</t>
  </si>
  <si>
    <t>4-18 (3-6)</t>
  </si>
  <si>
    <t>5-18 (4-6)</t>
  </si>
  <si>
    <t>5-19 (4-7)</t>
  </si>
  <si>
    <t>5-20 (4-8)</t>
  </si>
  <si>
    <t>6-21 (5-9)</t>
  </si>
  <si>
    <t>7-22 (6-10)</t>
  </si>
  <si>
    <t>Delaware St Hornets</t>
  </si>
  <si>
    <t>12-14 (6-5)</t>
  </si>
  <si>
    <t>14-16 (8-7)</t>
  </si>
  <si>
    <t>16-16 (9-7)</t>
  </si>
  <si>
    <t>Florida A&amp;M Rattlers</t>
  </si>
  <si>
    <t>0-10 (0-1)</t>
  </si>
  <si>
    <t>0-12 (0-1)</t>
  </si>
  <si>
    <t>0-14 (0-1)</t>
  </si>
  <si>
    <t>0-15 (0-2)</t>
  </si>
  <si>
    <t>0-16 (0-3)</t>
  </si>
  <si>
    <t>0-19 (0-6)</t>
  </si>
  <si>
    <t>0-20 (0-7)</t>
  </si>
  <si>
    <t>0-21 (0-8)</t>
  </si>
  <si>
    <t>1-23 (1-10)</t>
  </si>
  <si>
    <t>1-24 (1-11)</t>
  </si>
  <si>
    <t>2-27 (2-14)</t>
  </si>
  <si>
    <t>Hampton Pirates</t>
  </si>
  <si>
    <t>6-6 (2-0)</t>
  </si>
  <si>
    <t>8-9 (4-1)</t>
  </si>
  <si>
    <t>8-10 (4-2)</t>
  </si>
  <si>
    <t>8-13 (4-5)</t>
  </si>
  <si>
    <t>9-14 (5-5)</t>
  </si>
  <si>
    <t>10-14 (6-5)</t>
  </si>
  <si>
    <t>11-15 (7-6)</t>
  </si>
  <si>
    <t>12-17 (8-8)</t>
  </si>
  <si>
    <t>13-17 (8-8)</t>
  </si>
  <si>
    <t>Howard Bison</t>
  </si>
  <si>
    <t>5-5 (1-1)</t>
  </si>
  <si>
    <t>8-10 (2-2)</t>
  </si>
  <si>
    <t>11-10 (5-2)</t>
  </si>
  <si>
    <t>15-14 (9-6)</t>
  </si>
  <si>
    <t>16-14 (10-6)</t>
  </si>
  <si>
    <t>Maryland-Eastern Shore Hawks</t>
  </si>
  <si>
    <t>5-7 (1-1)</t>
  </si>
  <si>
    <t>10-9 (3-1)</t>
  </si>
  <si>
    <t>13-10 (6-2)</t>
  </si>
  <si>
    <t>14-13 (7-5)</t>
  </si>
  <si>
    <t>15-13 (8-5)</t>
  </si>
  <si>
    <t>Morgan St Bears</t>
  </si>
  <si>
    <t>2-8 (0-2)</t>
  </si>
  <si>
    <t>2-12 (0-2)</t>
  </si>
  <si>
    <t>3-15 (1-3)</t>
  </si>
  <si>
    <t>4-15 (2-3)</t>
  </si>
  <si>
    <t>4-16 (2-4)</t>
  </si>
  <si>
    <t>5-18 (3-6)</t>
  </si>
  <si>
    <t>6-18 (4-6)</t>
  </si>
  <si>
    <t>7-18 (5-6)</t>
  </si>
  <si>
    <t>7-19 (5-7)</t>
  </si>
  <si>
    <t>7-22 (5-10)</t>
  </si>
  <si>
    <t>Norfolk St Spartans</t>
  </si>
  <si>
    <t>6-5 (2-0)</t>
  </si>
  <si>
    <t>7-5 (2-0)</t>
  </si>
  <si>
    <t>11-9 (4-1)</t>
  </si>
  <si>
    <t>12-9 (5-1)</t>
  </si>
  <si>
    <t>15-9 (8-1)</t>
  </si>
  <si>
    <t>16-9 (9-1)</t>
  </si>
  <si>
    <t>16-10 (9-2)</t>
  </si>
  <si>
    <t>18-11 (11-3)</t>
  </si>
  <si>
    <t>North Carolina A&amp;T Aggies</t>
  </si>
  <si>
    <t>3-13 (0-2)</t>
  </si>
  <si>
    <t>4-13 (1-2)</t>
  </si>
  <si>
    <t>4-14 (1-3)</t>
  </si>
  <si>
    <t>5-15 (2-4)</t>
  </si>
  <si>
    <t>5-16 (2-5)</t>
  </si>
  <si>
    <t>5-17 (2-6)</t>
  </si>
  <si>
    <t>6-19 (3-7)</t>
  </si>
  <si>
    <t>7-21 (4-9)</t>
  </si>
  <si>
    <t>8-21 (5-9)</t>
  </si>
  <si>
    <t>9-21 (6-9)</t>
  </si>
  <si>
    <t>9-23 (6-10)</t>
  </si>
  <si>
    <t>North Carolina Central Eagles</t>
  </si>
  <si>
    <t>11-5 (3-0)</t>
  </si>
  <si>
    <t>12-5 (4-0)</t>
  </si>
  <si>
    <t>15-5 (7-0)</t>
  </si>
  <si>
    <t>16-5 (8-0)</t>
  </si>
  <si>
    <t>17-6 (9-0)</t>
  </si>
  <si>
    <t>21-6 (13-0)</t>
  </si>
  <si>
    <t>22-6 (14-0)</t>
  </si>
  <si>
    <t>24-6 (16-0)</t>
  </si>
  <si>
    <t>Savannah St Tigers</t>
  </si>
  <si>
    <t>5-14 (1-4)</t>
  </si>
  <si>
    <t>5-15 (1-5)</t>
  </si>
  <si>
    <t>5-16 (1-6)</t>
  </si>
  <si>
    <t>6-18 (2-8)</t>
  </si>
  <si>
    <t>6-19 (2-9)</t>
  </si>
  <si>
    <t>7-19 (3-9)</t>
  </si>
  <si>
    <t>8-19 (4-9)</t>
  </si>
  <si>
    <t>9-20 (5-10)</t>
  </si>
  <si>
    <t>South Carolina St Bulldogs</t>
  </si>
  <si>
    <t>3-7 (2-0)</t>
  </si>
  <si>
    <t>4-9 (2-0)</t>
  </si>
  <si>
    <t>6-15 (4-3)</t>
  </si>
  <si>
    <t>7-15 (5-3)</t>
  </si>
  <si>
    <t>8-15 (6-3)</t>
  </si>
  <si>
    <t>9-15 (6-3)</t>
  </si>
  <si>
    <t>10-18 (7-6)</t>
  </si>
  <si>
    <t>10-19 (7-7)</t>
  </si>
  <si>
    <t>10-20 (7-8)</t>
  </si>
  <si>
    <t>Bradley Braves</t>
  </si>
  <si>
    <t>7-14 (2-6)</t>
  </si>
  <si>
    <t>7-15 (2-7)</t>
  </si>
  <si>
    <t>8-19 (3-11)</t>
  </si>
  <si>
    <t>Drake Bulldogs</t>
  </si>
  <si>
    <t>6-16 (3-7)</t>
  </si>
  <si>
    <t>7-16 (4-7)</t>
  </si>
  <si>
    <t>8-17 (5-8)</t>
  </si>
  <si>
    <t>9-19 (6-10)</t>
  </si>
  <si>
    <t>9-20 (6-11)</t>
  </si>
  <si>
    <t>9-22 (6-12)</t>
  </si>
  <si>
    <t>Evansville Purple Aces</t>
  </si>
  <si>
    <t>11-4 (1-2)</t>
  </si>
  <si>
    <t>15-5 (5-3)</t>
  </si>
  <si>
    <t>16-8 (6-6)</t>
  </si>
  <si>
    <t>19-8 (9-6)</t>
  </si>
  <si>
    <t>19-11 (9-9)</t>
  </si>
  <si>
    <t>Illinois St Redbirds</t>
  </si>
  <si>
    <t>15-8 (7-4)</t>
  </si>
  <si>
    <t>17-11 (9-7)</t>
  </si>
  <si>
    <t>18-11 (10-7)</t>
  </si>
  <si>
    <t>20-11 (11-7)</t>
  </si>
  <si>
    <t>21-11 (11-7)</t>
  </si>
  <si>
    <t>21-12 (11-7)</t>
  </si>
  <si>
    <t>Indiana St Sycamores</t>
  </si>
  <si>
    <t>9-8 (5-0)</t>
  </si>
  <si>
    <t>10-10 (6-2)</t>
  </si>
  <si>
    <t>11-11 (7-3)</t>
  </si>
  <si>
    <t>11-12 (7-4)</t>
  </si>
  <si>
    <t>12-13 (8-5)</t>
  </si>
  <si>
    <t>13-13 (9-5)</t>
  </si>
  <si>
    <t>14-14 (10-6)</t>
  </si>
  <si>
    <t>14-15 (10-7)</t>
  </si>
  <si>
    <t>15-15 (11-7)</t>
  </si>
  <si>
    <t>15-16 (11-7)</t>
  </si>
  <si>
    <t>Loyola (Chi) Ramblers</t>
  </si>
  <si>
    <t>13-9 (3-7)</t>
  </si>
  <si>
    <t>14-10 (4-8)</t>
  </si>
  <si>
    <t>16-11 (6-9)</t>
  </si>
  <si>
    <t>Missouri St Bears</t>
  </si>
  <si>
    <t>8-6 (2-0)</t>
  </si>
  <si>
    <t>8-7 (2-1)</t>
  </si>
  <si>
    <t>8-13 (2-7)</t>
  </si>
  <si>
    <t>9-14 (3-8)</t>
  </si>
  <si>
    <t>9-15 (3-9)</t>
  </si>
  <si>
    <t>9-16 (3-10)</t>
  </si>
  <si>
    <t>9-17 (3-11)</t>
  </si>
  <si>
    <t>10-17 (4-11)</t>
  </si>
  <si>
    <t>11-18 (5-12)</t>
  </si>
  <si>
    <t>11-20 (5-13)</t>
  </si>
  <si>
    <t>Northern Iowa Panthers</t>
  </si>
  <si>
    <t>12-2 (1-1)</t>
  </si>
  <si>
    <t>16-2 (5-1)</t>
  </si>
  <si>
    <t>17-2 (6-1)</t>
  </si>
  <si>
    <t>20-2 (9-1)</t>
  </si>
  <si>
    <t>22-2 (11-1)</t>
  </si>
  <si>
    <t>23-2 (12-1)</t>
  </si>
  <si>
    <t>26-2 (15-1)</t>
  </si>
  <si>
    <t>27-2 (16-1)</t>
  </si>
  <si>
    <t>29-3 (16-2)</t>
  </si>
  <si>
    <t>Southern Illinois Salukis</t>
  </si>
  <si>
    <t>7-10 (0-4)</t>
  </si>
  <si>
    <t>9-14 (2-8)</t>
  </si>
  <si>
    <t>10-15 (3-9)</t>
  </si>
  <si>
    <t>10-17 (3-11)</t>
  </si>
  <si>
    <t>10-18 (3-12)</t>
  </si>
  <si>
    <t>11-20 (4-14)</t>
  </si>
  <si>
    <t>12-21 (4-14)</t>
  </si>
  <si>
    <t>Wichita St Shockers</t>
  </si>
  <si>
    <t>18-2 (8-0)</t>
  </si>
  <si>
    <t>19-2 (9-0)</t>
  </si>
  <si>
    <t>21-3 (11-1)</t>
  </si>
  <si>
    <t>22-3 (12-1)</t>
  </si>
  <si>
    <t>25-3 (15-1)</t>
  </si>
  <si>
    <t>27-3 (17-1)</t>
  </si>
  <si>
    <t>Air Force Falcons</t>
  </si>
  <si>
    <t>10-12 (3-8)</t>
  </si>
  <si>
    <t>11-12 (4-8)</t>
  </si>
  <si>
    <t>13-14 (6-10)</t>
  </si>
  <si>
    <t>13-15 (6-11)</t>
  </si>
  <si>
    <t>Boise State Broncos</t>
  </si>
  <si>
    <t>20-7 (10-4)</t>
  </si>
  <si>
    <t>22-7 (12-4)</t>
  </si>
  <si>
    <t>24-7 (14-4)</t>
  </si>
  <si>
    <t>Colorado St Rams</t>
  </si>
  <si>
    <t>14-0 (1-0)</t>
  </si>
  <si>
    <t>14-2 (1-2)</t>
  </si>
  <si>
    <t>16-2 (3-2)</t>
  </si>
  <si>
    <t>20-4 (7-4)</t>
  </si>
  <si>
    <t>21-4 (8-4)</t>
  </si>
  <si>
    <t>23-5 (10-5)</t>
  </si>
  <si>
    <t>24-5 (11-5)</t>
  </si>
  <si>
    <t>Fresno St Bulldogs</t>
  </si>
  <si>
    <t>9-9 (4-1)</t>
  </si>
  <si>
    <t>9-10 (4-2)</t>
  </si>
  <si>
    <t>10-10 (5-2)</t>
  </si>
  <si>
    <t>11-12 (6-4)</t>
  </si>
  <si>
    <t>12-13 (7-5)</t>
  </si>
  <si>
    <t>12-14 (7-6)</t>
  </si>
  <si>
    <t>14-15 (9-7)</t>
  </si>
  <si>
    <t>15-15 (10-7)</t>
  </si>
  <si>
    <t>Nevada Wolf Pack</t>
  </si>
  <si>
    <t>6-9 (2-1)</t>
  </si>
  <si>
    <t>6-11 (2-3)</t>
  </si>
  <si>
    <t>6-13 (2-5)</t>
  </si>
  <si>
    <t>6-15 (2-7)</t>
  </si>
  <si>
    <t>8-16 (4-8)</t>
  </si>
  <si>
    <t>8-17 (4-9)</t>
  </si>
  <si>
    <t>9-19 (5-11)</t>
  </si>
  <si>
    <t>9-20 (5-12)</t>
  </si>
  <si>
    <t>9-21 (5-13)</t>
  </si>
  <si>
    <t>New Mexico Lobos</t>
  </si>
  <si>
    <t>14-11 (6-7)</t>
  </si>
  <si>
    <t>14-12 (6-8)</t>
  </si>
  <si>
    <t>14-13 (6-9)</t>
  </si>
  <si>
    <t>15-15 (7-11)</t>
  </si>
  <si>
    <t>San Diego St Aztecs</t>
  </si>
  <si>
    <t>UNLV Rebels</t>
  </si>
  <si>
    <t>11-9 (2-5)</t>
  </si>
  <si>
    <t>14-12 (5-8)</t>
  </si>
  <si>
    <t>16-13 (7-9)</t>
  </si>
  <si>
    <t>16-14 (7-10)</t>
  </si>
  <si>
    <t>Utah State Aggies</t>
  </si>
  <si>
    <t>12-10 (5-5)</t>
  </si>
  <si>
    <t>18-12 (11-7)</t>
  </si>
  <si>
    <t>Wyoming Cowboys</t>
  </si>
  <si>
    <t>15-2 (4-0)</t>
  </si>
  <si>
    <t>18-4 (7-2)</t>
  </si>
  <si>
    <t>20-6 (9-4)</t>
  </si>
  <si>
    <t>21-7 (10-5)</t>
  </si>
  <si>
    <t>Bryant Bulldogs</t>
  </si>
  <si>
    <t>6-7 (3-1)</t>
  </si>
  <si>
    <t>7-7 (4-1)</t>
  </si>
  <si>
    <t>9-8 (6-1)</t>
  </si>
  <si>
    <t>11-11 (8-3)</t>
  </si>
  <si>
    <t>13-14 (10-6)</t>
  </si>
  <si>
    <t>14-14 (11-6)</t>
  </si>
  <si>
    <t>15-14 (12-6)</t>
  </si>
  <si>
    <t>16-14 (12-6)</t>
  </si>
  <si>
    <t>Central Connecticut St Blue Devils</t>
  </si>
  <si>
    <t>2-17 (0-6)</t>
  </si>
  <si>
    <t>2-18 (0-7)</t>
  </si>
  <si>
    <t>5-24 (3-13)</t>
  </si>
  <si>
    <t>Fairleigh Dickinson Knights</t>
  </si>
  <si>
    <t>8-21 (3-15)</t>
  </si>
  <si>
    <t>LIU Brooklyn Blackbirds</t>
  </si>
  <si>
    <t>4-9 (0-2)</t>
  </si>
  <si>
    <t>7-12 (3-5)</t>
  </si>
  <si>
    <t>8-12 (4-5)</t>
  </si>
  <si>
    <t>9-13 (5-6)</t>
  </si>
  <si>
    <t>10-13 (6-6)</t>
  </si>
  <si>
    <t>11-13 (7-6)</t>
  </si>
  <si>
    <t>12-13 (8-6)</t>
  </si>
  <si>
    <t>12-14 (8-7)</t>
  </si>
  <si>
    <t>12-15 (8-8)</t>
  </si>
  <si>
    <t>12-16 (8-9)</t>
  </si>
  <si>
    <t>Mt. St. Mary's Mountaineers</t>
  </si>
  <si>
    <t>6-9 (2-2)</t>
  </si>
  <si>
    <t>8-10 (4-3)</t>
  </si>
  <si>
    <t>14-13 (10-6)</t>
  </si>
  <si>
    <t>15-14 (11-7)</t>
  </si>
  <si>
    <t>Robert Morris Colonials</t>
  </si>
  <si>
    <t>7-10 (3-2)</t>
  </si>
  <si>
    <t>11-10 (7-2)</t>
  </si>
  <si>
    <t>15-14 (11-6)</t>
  </si>
  <si>
    <t>17-14 (12-6)</t>
  </si>
  <si>
    <t>18-14 (12-6)</t>
  </si>
  <si>
    <t>Sacred Heart Pioneers</t>
  </si>
  <si>
    <t>8-12 (2-5)</t>
  </si>
  <si>
    <t>9-14 (3-7)</t>
  </si>
  <si>
    <t>11-14 (5-7)</t>
  </si>
  <si>
    <t>13-15 (7-8)</t>
  </si>
  <si>
    <t>13-16 (7-9)</t>
  </si>
  <si>
    <t>15-16 (9-9)</t>
  </si>
  <si>
    <t>15-17 (9-9)</t>
  </si>
  <si>
    <t>St. Francis (PA) Red Flash</t>
  </si>
  <si>
    <t>10-8 (4-3)</t>
  </si>
  <si>
    <t>11-9 (5-4)</t>
  </si>
  <si>
    <t>12-9 (6-4)</t>
  </si>
  <si>
    <t>14-10 (8-5)</t>
  </si>
  <si>
    <t>14-11 (8-6)</t>
  </si>
  <si>
    <t>15-13 (9-8)</t>
  </si>
  <si>
    <t>15-14 (9-9)</t>
  </si>
  <si>
    <t>St. Francis BRK Terriers</t>
  </si>
  <si>
    <t>10-8 (4-1)</t>
  </si>
  <si>
    <t>12-9 (6-2)</t>
  </si>
  <si>
    <t>13-9 (7-2)</t>
  </si>
  <si>
    <t>14-9 (8-2)</t>
  </si>
  <si>
    <t>17-9 (11-2)</t>
  </si>
  <si>
    <t>18-9 (12-2)</t>
  </si>
  <si>
    <t>19-9 (13-2)</t>
  </si>
  <si>
    <t>20-9 (14-2)</t>
  </si>
  <si>
    <t>22-10 (15-3)</t>
  </si>
  <si>
    <t>23-10 (15-3)</t>
  </si>
  <si>
    <t>23-11 (15-3)</t>
  </si>
  <si>
    <t>Wagner Seahawks</t>
  </si>
  <si>
    <t>3-10 (1-1)</t>
  </si>
  <si>
    <t>4-11 (2-2)</t>
  </si>
  <si>
    <t>6-12 (4-3)</t>
  </si>
  <si>
    <t>7-13 (5-4)</t>
  </si>
  <si>
    <t>8-13 (6-4)</t>
  </si>
  <si>
    <t>8-15 (6-6)</t>
  </si>
  <si>
    <t>9-16 (7-7)</t>
  </si>
  <si>
    <t>9-17 (7-8)</t>
  </si>
  <si>
    <t>Austin Peay Governors</t>
  </si>
  <si>
    <t>8-21 (3-12)</t>
  </si>
  <si>
    <t>Belmont Bruins</t>
  </si>
  <si>
    <t>15-7 (7-2)</t>
  </si>
  <si>
    <t>20-10 (11-5)</t>
  </si>
  <si>
    <t>21-10 (11-5)</t>
  </si>
  <si>
    <t>22-10 (11-5)</t>
  </si>
  <si>
    <t>Eastern Illinois Panthers</t>
  </si>
  <si>
    <t>10-6 (4-0)</t>
  </si>
  <si>
    <t>12-7 (6-1)</t>
  </si>
  <si>
    <t>12-8 (6-2)</t>
  </si>
  <si>
    <t>13-9 (7-3)</t>
  </si>
  <si>
    <t>16-13 (9-7)</t>
  </si>
  <si>
    <t>17-13 (9-7)</t>
  </si>
  <si>
    <t>Eastern Kentucky Colonels</t>
  </si>
  <si>
    <t>Jacksonville St Gamecocks</t>
  </si>
  <si>
    <t>9-12 (2-5)</t>
  </si>
  <si>
    <t>10-17 (3-9)</t>
  </si>
  <si>
    <t>11-17 (4-9)</t>
  </si>
  <si>
    <t>Morehead St Eagles</t>
  </si>
  <si>
    <t>7-13 (2-3)</t>
  </si>
  <si>
    <t>10-14 (5-4)</t>
  </si>
  <si>
    <t>11-14 (6-4)</t>
  </si>
  <si>
    <t>14-16 (9-6)</t>
  </si>
  <si>
    <t>15-16 (10-6)</t>
  </si>
  <si>
    <t>17-16 (10-6)</t>
  </si>
  <si>
    <t>17-17 (10-6)</t>
  </si>
  <si>
    <t>Murray St Racers</t>
  </si>
  <si>
    <t>14-4 (4-0)</t>
  </si>
  <si>
    <t>15-4 (5-0)</t>
  </si>
  <si>
    <t>18-4 (8-0)</t>
  </si>
  <si>
    <t>19-4 (9-0)</t>
  </si>
  <si>
    <t>20-4 (10-0)</t>
  </si>
  <si>
    <t>22-4 (12-0)</t>
  </si>
  <si>
    <t>24-4 (14-0)</t>
  </si>
  <si>
    <t>25-4 (15-0)</t>
  </si>
  <si>
    <t>SE Missouri St Redhawks</t>
  </si>
  <si>
    <t>8-10 (2-3)</t>
  </si>
  <si>
    <t>11-13 (5-6)</t>
  </si>
  <si>
    <t>SIU-Edwardsville Cougars</t>
  </si>
  <si>
    <t>7-10 (3-3)</t>
  </si>
  <si>
    <t>8-11 (4-4)</t>
  </si>
  <si>
    <t>9-14 (5-7)</t>
  </si>
  <si>
    <t>10-14 (6-7)</t>
  </si>
  <si>
    <t>11-14 (7-7)</t>
  </si>
  <si>
    <t>Tenn-Martin Skyhawks</t>
  </si>
  <si>
    <t>18-11 (10-6)</t>
  </si>
  <si>
    <t>Tennessee St Tigers</t>
  </si>
  <si>
    <t>3-12 (0-0)</t>
  </si>
  <si>
    <t>3-13 (0-1)</t>
  </si>
  <si>
    <t>3-14 (0-2)</t>
  </si>
  <si>
    <t>3-18 (0-6)</t>
  </si>
  <si>
    <t>4-18 (1-6)</t>
  </si>
  <si>
    <t>5-18 (2-6)</t>
  </si>
  <si>
    <t>5-22 (2-10)</t>
  </si>
  <si>
    <t>5-24 (2-12)</t>
  </si>
  <si>
    <t>5-25 (2-13)</t>
  </si>
  <si>
    <t>Tennessee Tech Golden Eagles</t>
  </si>
  <si>
    <t>12-16 (4-10)</t>
  </si>
  <si>
    <t>Arizona Wildcats</t>
  </si>
  <si>
    <t>23-3 (11-2)</t>
  </si>
  <si>
    <t>24-3 (12-2)</t>
  </si>
  <si>
    <t>Arizona St Sun Devils</t>
  </si>
  <si>
    <t>16-14 (8-9)</t>
  </si>
  <si>
    <t>17-14 (9-9)</t>
  </si>
  <si>
    <t>California Golden Bears</t>
  </si>
  <si>
    <t>11-7 (1-4)</t>
  </si>
  <si>
    <t>11-8 (1-5)</t>
  </si>
  <si>
    <t>14-9 (4-6)</t>
  </si>
  <si>
    <t>16-11 (6-8)</t>
  </si>
  <si>
    <t>16-12 (6-9)</t>
  </si>
  <si>
    <t>17-12 (7-9)</t>
  </si>
  <si>
    <t>17-13 (7-10)</t>
  </si>
  <si>
    <t>17-14 (7-11)</t>
  </si>
  <si>
    <t>Colorado Buffaloes</t>
  </si>
  <si>
    <t>9-9 (2-4)</t>
  </si>
  <si>
    <t>11-12 (4-7)</t>
  </si>
  <si>
    <t>12-12 (5-7)</t>
  </si>
  <si>
    <t>12-15 (5-10)</t>
  </si>
  <si>
    <t>Oregon Ducks</t>
  </si>
  <si>
    <t>Oregon St Beavers</t>
  </si>
  <si>
    <t>16-8 (7-5)</t>
  </si>
  <si>
    <t>17-10 (8-7)</t>
  </si>
  <si>
    <t>17-13 (8-10)</t>
  </si>
  <si>
    <t>Stanford Cardinal</t>
  </si>
  <si>
    <t>18-10 (9-7)</t>
  </si>
  <si>
    <t>18-12 (9-9)</t>
  </si>
  <si>
    <t>UCLA Bruins</t>
  </si>
  <si>
    <t>USC Trojans</t>
  </si>
  <si>
    <t>9-8 (1-4)</t>
  </si>
  <si>
    <t>10-15 (2-11)</t>
  </si>
  <si>
    <t>10-17 (2-13)</t>
  </si>
  <si>
    <t>Utah Utes</t>
  </si>
  <si>
    <t>19-4 (9-2)</t>
  </si>
  <si>
    <t>20-4 (10-2)</t>
  </si>
  <si>
    <t>22-5 (12-3)</t>
  </si>
  <si>
    <t>Washington Huskies</t>
  </si>
  <si>
    <t>14-6 (3-5)</t>
  </si>
  <si>
    <t>14-7 (3-6)</t>
  </si>
  <si>
    <t>14-10 (3-9)</t>
  </si>
  <si>
    <t>14-11 (3-10)</t>
  </si>
  <si>
    <t>15-14 (4-13)</t>
  </si>
  <si>
    <t>16-14 (5-13)</t>
  </si>
  <si>
    <t>Washington St Cougars</t>
  </si>
  <si>
    <t>9-7 (3-1)</t>
  </si>
  <si>
    <t>9-8 (3-2)</t>
  </si>
  <si>
    <t>9-10 (3-4)</t>
  </si>
  <si>
    <t>10-11 (4-5)</t>
  </si>
  <si>
    <t>12-17 (6-11)</t>
  </si>
  <si>
    <t>American Eagles</t>
  </si>
  <si>
    <t>14-12 (7-7)</t>
  </si>
  <si>
    <t>15-14 (8-9)</t>
  </si>
  <si>
    <t>Army Black Knights</t>
  </si>
  <si>
    <t>9-3 (0-1)</t>
  </si>
  <si>
    <t>10-4 (1-2)</t>
  </si>
  <si>
    <t>10-5 (1-3)</t>
  </si>
  <si>
    <t>12-6 (3-4)</t>
  </si>
  <si>
    <t>14-7 (5-5)</t>
  </si>
  <si>
    <t>14-10 (5-8)</t>
  </si>
  <si>
    <t>14-11 (5-9)</t>
  </si>
  <si>
    <t>15-12 (6-10)</t>
  </si>
  <si>
    <t>Boston University Terriers</t>
  </si>
  <si>
    <t>13-16 (9-9)</t>
  </si>
  <si>
    <t>Bucknell Bison</t>
  </si>
  <si>
    <t>6-8 (1-0)</t>
  </si>
  <si>
    <t>19-13 (13-5)</t>
  </si>
  <si>
    <t>19-14 (13-5)</t>
  </si>
  <si>
    <t>Colgate Raiders</t>
  </si>
  <si>
    <t>5-10 (2-0)</t>
  </si>
  <si>
    <t>6-10 (3-0)</t>
  </si>
  <si>
    <t>7-11 (4-1)</t>
  </si>
  <si>
    <t>9-12 (6-2)</t>
  </si>
  <si>
    <t>9-13 (6-3)</t>
  </si>
  <si>
    <t>11-14 (8-4)</t>
  </si>
  <si>
    <t>12-15 (9-5)</t>
  </si>
  <si>
    <t>13-15 (10-5)</t>
  </si>
  <si>
    <t>15-16 (12-6)</t>
  </si>
  <si>
    <t>16-16 (12-6)</t>
  </si>
  <si>
    <t>16-17 (12-6)</t>
  </si>
  <si>
    <t>Holy Cross Crusaders</t>
  </si>
  <si>
    <t>5-8 (0-3)</t>
  </si>
  <si>
    <t>6-8 (1-3)</t>
  </si>
  <si>
    <t>6-9 (1-4)</t>
  </si>
  <si>
    <t>7-10 (2-5)</t>
  </si>
  <si>
    <t>8-10 (3-5)</t>
  </si>
  <si>
    <t>8-12 (3-7)</t>
  </si>
  <si>
    <t>9-12 (4-7)</t>
  </si>
  <si>
    <t>11-13 (6-8)</t>
  </si>
  <si>
    <t>11-14 (6-9)</t>
  </si>
  <si>
    <t>11-15 (6-10)</t>
  </si>
  <si>
    <t>12-15 (7-10)</t>
  </si>
  <si>
    <t>13-15 (8-10)</t>
  </si>
  <si>
    <t>Lafayette Leopards</t>
  </si>
  <si>
    <t>11-6 (3-3)</t>
  </si>
  <si>
    <t>11-8 (3-5)</t>
  </si>
  <si>
    <t>14-8 (6-5)</t>
  </si>
  <si>
    <t>14-9 (6-6)</t>
  </si>
  <si>
    <t>15-11 (7-8)</t>
  </si>
  <si>
    <t>16-12 (8-9)</t>
  </si>
  <si>
    <t>17-12 (9-9)</t>
  </si>
  <si>
    <t>Lehigh Mountain Hawks</t>
  </si>
  <si>
    <t>15-12 (9-7)</t>
  </si>
  <si>
    <t>16-12 (10-7)</t>
  </si>
  <si>
    <t>16-14 (10-8)</t>
  </si>
  <si>
    <t>Loyola (MD) Greyhounds</t>
  </si>
  <si>
    <t>7-11 (3-4)</t>
  </si>
  <si>
    <t>11-16 (7-9)</t>
  </si>
  <si>
    <t>11-17 (7-10)</t>
  </si>
  <si>
    <t>11-18 (7-11)</t>
  </si>
  <si>
    <t>Navy Midshipmen</t>
  </si>
  <si>
    <t>7-11 (3-3)</t>
  </si>
  <si>
    <t>8-14 (4-6)</t>
  </si>
  <si>
    <t>9-15 (5-7)</t>
  </si>
  <si>
    <t>9-16 (5-8)</t>
  </si>
  <si>
    <t>10-17 (6-9)</t>
  </si>
  <si>
    <t>11-17 (7-9)</t>
  </si>
  <si>
    <t>Alabama Crimson Tide</t>
  </si>
  <si>
    <t>15-10 (5-7)</t>
  </si>
  <si>
    <t>Arkansas Razorbacks</t>
  </si>
  <si>
    <t>16-4 (5-2)</t>
  </si>
  <si>
    <t>18-5 (7-3)</t>
  </si>
  <si>
    <t>23-5 (12-3)</t>
  </si>
  <si>
    <t>Auburn Tigers</t>
  </si>
  <si>
    <t>12-19 (4-14)</t>
  </si>
  <si>
    <t>Florida Gators</t>
  </si>
  <si>
    <t>10-6 (3-0)</t>
  </si>
  <si>
    <t>Georgia Bulldogs</t>
  </si>
  <si>
    <t>10-5 (1-2)</t>
  </si>
  <si>
    <t>19-10 (10-7)</t>
  </si>
  <si>
    <t>Kentucky Wildcats</t>
  </si>
  <si>
    <t>16-0 (3-0)</t>
  </si>
  <si>
    <t>18-0 (5-0)</t>
  </si>
  <si>
    <t>21-0 (8-0)</t>
  </si>
  <si>
    <t>22-0 (9-0)</t>
  </si>
  <si>
    <t>25-0 (12-0)</t>
  </si>
  <si>
    <t>27-0 (14-0)</t>
  </si>
  <si>
    <t>29-0 (16-0)</t>
  </si>
  <si>
    <t>31-0 (18-0)</t>
  </si>
  <si>
    <t>LSU Tigers</t>
  </si>
  <si>
    <t>16-6 (5-4)</t>
  </si>
  <si>
    <t>17-7 (6-5)</t>
  </si>
  <si>
    <t>Mississippi St Bulldogs</t>
  </si>
  <si>
    <t>10-11 (3-5)</t>
  </si>
  <si>
    <t>12-14 (5-8)</t>
  </si>
  <si>
    <t>Missouri Tigers</t>
  </si>
  <si>
    <t>Ole Miss Rebels</t>
  </si>
  <si>
    <t>South Carolina Gamecocks</t>
  </si>
  <si>
    <t>10-7 (1-4)</t>
  </si>
  <si>
    <t>10-8 (1-5)</t>
  </si>
  <si>
    <t>11-9 (2-6)</t>
  </si>
  <si>
    <t>12-11 (3-8)</t>
  </si>
  <si>
    <t>13-13 (4-10)</t>
  </si>
  <si>
    <t>Tennessee Volunteers</t>
  </si>
  <si>
    <t>Texas A&amp;M Aggies</t>
  </si>
  <si>
    <t>Vanderbilt Commodores</t>
  </si>
  <si>
    <t>12-10 (2-7)</t>
  </si>
  <si>
    <t>13-10 (3-7)</t>
  </si>
  <si>
    <t>13-11 (3-8)</t>
  </si>
  <si>
    <t>15-12 (5-9)</t>
  </si>
  <si>
    <t>Chattanooga Mocs</t>
  </si>
  <si>
    <t>6-5 (1-0)</t>
  </si>
  <si>
    <t>13-7 (6-1)</t>
  </si>
  <si>
    <t>14-7 (7-1)</t>
  </si>
  <si>
    <t>15-8 (8-2)</t>
  </si>
  <si>
    <t>18-9 (11-3)</t>
  </si>
  <si>
    <t>19-9 (12-3)</t>
  </si>
  <si>
    <t>20-9 (13-3)</t>
  </si>
  <si>
    <t>East Tennessee St Buccaneers</t>
  </si>
  <si>
    <t>5-1 (1-0)</t>
  </si>
  <si>
    <t>5-2 (1-1)</t>
  </si>
  <si>
    <t>7-4 (2-1)</t>
  </si>
  <si>
    <t>9-4 (4-1)</t>
  </si>
  <si>
    <t>9-5 (4-2)</t>
  </si>
  <si>
    <t>11-6 (5-3)</t>
  </si>
  <si>
    <t>12-6 (6-3)</t>
  </si>
  <si>
    <t>13-8 (6-5)</t>
  </si>
  <si>
    <t>13-9 (6-6)</t>
  </si>
  <si>
    <t>13-10 (6-7)</t>
  </si>
  <si>
    <t>15-10 (8-7)</t>
  </si>
  <si>
    <t>16-10 (8-7)</t>
  </si>
  <si>
    <t>Furman Paladins</t>
  </si>
  <si>
    <t>2-4 (1-0)</t>
  </si>
  <si>
    <t>3-8 (1-0)</t>
  </si>
  <si>
    <t>4-11 (2-3)</t>
  </si>
  <si>
    <t>6-13 (3-5)</t>
  </si>
  <si>
    <t>7-13 (4-5)</t>
  </si>
  <si>
    <t>7-15 (4-7)</t>
  </si>
  <si>
    <t>7-19 (4-11)</t>
  </si>
  <si>
    <t>8-20 (5-12)</t>
  </si>
  <si>
    <t>8-21 (5-13)</t>
  </si>
  <si>
    <t>11-21 (5-13)</t>
  </si>
  <si>
    <t>Mercer Bears</t>
  </si>
  <si>
    <t>16-14 (11-6)</t>
  </si>
  <si>
    <t>Samford Bulldogs</t>
  </si>
  <si>
    <t>3-6 (0-1)</t>
  </si>
  <si>
    <t>7-13 (0-7)</t>
  </si>
  <si>
    <t>8-14 (1-8)</t>
  </si>
  <si>
    <t>13-19 (6-12)</t>
  </si>
  <si>
    <t>The Citadel Bulldogs</t>
  </si>
  <si>
    <t>UNC Greensboro Spartans</t>
  </si>
  <si>
    <t>6-17 (2-8)</t>
  </si>
  <si>
    <t>8-18 (4-9)</t>
  </si>
  <si>
    <t>11-22 (6-12)</t>
  </si>
  <si>
    <t>VMI Keydets</t>
  </si>
  <si>
    <t>9-16 (5-9)</t>
  </si>
  <si>
    <t>Western Carolina Catamounts</t>
  </si>
  <si>
    <t>5-8 (0-1)</t>
  </si>
  <si>
    <t>7-8 (2-1)</t>
  </si>
  <si>
    <t>8-9 (3-2)</t>
  </si>
  <si>
    <t>8-10 (3-3)</t>
  </si>
  <si>
    <t>9-11 (4-4)</t>
  </si>
  <si>
    <t>11-13 (6-6)</t>
  </si>
  <si>
    <t>12-13 (7-6)</t>
  </si>
  <si>
    <t>13-14 (8-7)</t>
  </si>
  <si>
    <t>13-15 (8-8)</t>
  </si>
  <si>
    <t>Wofford Terriers</t>
  </si>
  <si>
    <t>22-6 (13-2)</t>
  </si>
  <si>
    <t>23-6 (14-2)</t>
  </si>
  <si>
    <t>Abilene Christian  Wildcats</t>
  </si>
  <si>
    <t>10-19 (4-12)</t>
  </si>
  <si>
    <t>Central Arkansas Bears</t>
  </si>
  <si>
    <t>0-11 (0-0)</t>
  </si>
  <si>
    <t>0-13 (0-2)</t>
  </si>
  <si>
    <t>0-15 (0-4)</t>
  </si>
  <si>
    <t>0-17 (0-6)</t>
  </si>
  <si>
    <t>0-19 (0-8)</t>
  </si>
  <si>
    <t>1-19 (1-8)</t>
  </si>
  <si>
    <t>1-21 (1-10)</t>
  </si>
  <si>
    <t>1-23 (1-12)</t>
  </si>
  <si>
    <t>1-24 (1-13)</t>
  </si>
  <si>
    <t>2-24 (2-13)</t>
  </si>
  <si>
    <t>Houston Baptist Huskies</t>
  </si>
  <si>
    <t>7-8 (2-3)</t>
  </si>
  <si>
    <t>8-8 (3-3)</t>
  </si>
  <si>
    <t>9-8 (4-3)</t>
  </si>
  <si>
    <t>10-9 (5-4)</t>
  </si>
  <si>
    <t>11-10 (6-5)</t>
  </si>
  <si>
    <t>11-11 (6-6)</t>
  </si>
  <si>
    <t>12-16 (7-11)</t>
  </si>
  <si>
    <t>Incarnate Word Cardinals</t>
  </si>
  <si>
    <t>9-4 (1-2)</t>
  </si>
  <si>
    <t>9-5 (1-3)</t>
  </si>
  <si>
    <t>11-5 (3-3)</t>
  </si>
  <si>
    <t>13-6 (5-4)</t>
  </si>
  <si>
    <t>14-6 (6-4)</t>
  </si>
  <si>
    <t>15-7 (7-5)</t>
  </si>
  <si>
    <t>16-7 (8-5)</t>
  </si>
  <si>
    <t>17-7 (9-5)</t>
  </si>
  <si>
    <t>18-9 (10-7)</t>
  </si>
  <si>
    <t>Lamar Cardinals</t>
  </si>
  <si>
    <t>10-8 (4-2)</t>
  </si>
  <si>
    <t>10-10 (4-4)</t>
  </si>
  <si>
    <t>11-10 (5-4)</t>
  </si>
  <si>
    <t>13-12 (7-6)</t>
  </si>
  <si>
    <t>14-12 (8-6)</t>
  </si>
  <si>
    <t>15-13 (9-7)</t>
  </si>
  <si>
    <t>15-15 (9-9)</t>
  </si>
  <si>
    <t>McNeese St Cowboys</t>
  </si>
  <si>
    <t>9-14 (3-9)</t>
  </si>
  <si>
    <t>New Orleans Privateers</t>
  </si>
  <si>
    <t>5-10 (1-5)</t>
  </si>
  <si>
    <t>6-10 (2-5)</t>
  </si>
  <si>
    <t>7-13 (3-8)</t>
  </si>
  <si>
    <t>7-15 (3-10)</t>
  </si>
  <si>
    <t>9-15 (5-10)</t>
  </si>
  <si>
    <t>9-16 (5-11)</t>
  </si>
  <si>
    <t>10-16 (6-11)</t>
  </si>
  <si>
    <t>Nicholls St Colonels</t>
  </si>
  <si>
    <t>4-9 (1-2)</t>
  </si>
  <si>
    <t>4-10 (1-3)</t>
  </si>
  <si>
    <t>4-11 (1-4)</t>
  </si>
  <si>
    <t>5-13 (2-6)</t>
  </si>
  <si>
    <t>6-13 (3-6)</t>
  </si>
  <si>
    <t>7-13 (4-6)</t>
  </si>
  <si>
    <t>7-15 (4-8)</t>
  </si>
  <si>
    <t>7-17 (4-10)</t>
  </si>
  <si>
    <t>9-18 (6-11)</t>
  </si>
  <si>
    <t>Northwestern St Demons</t>
  </si>
  <si>
    <t>17-10 (12-4)</t>
  </si>
  <si>
    <t>18-11 (13-5)</t>
  </si>
  <si>
    <t>Sam Houston St Bearkats</t>
  </si>
  <si>
    <t>13-4 (5-0)</t>
  </si>
  <si>
    <t>14-5 (6-1)</t>
  </si>
  <si>
    <t>16-5 (8-1)</t>
  </si>
  <si>
    <t>17-5 (9-1)</t>
  </si>
  <si>
    <t>18-5 (10-1)</t>
  </si>
  <si>
    <t>21-5 (12-1)</t>
  </si>
  <si>
    <t>SE Louisiana Lions</t>
  </si>
  <si>
    <t>4-11 (1-1)</t>
  </si>
  <si>
    <t>4-12 (1-2)</t>
  </si>
  <si>
    <t>5-14 (2-4)</t>
  </si>
  <si>
    <t>5-15 (2-5)</t>
  </si>
  <si>
    <t>5-16 (2-6)</t>
  </si>
  <si>
    <t>7-16 (4-6)</t>
  </si>
  <si>
    <t>9-17 (6-7)</t>
  </si>
  <si>
    <t>9-18 (6-8)</t>
  </si>
  <si>
    <t>Stephen F. Austin Lumberjacks</t>
  </si>
  <si>
    <t>18-3 (8-0)</t>
  </si>
  <si>
    <t>19-3 (9-0)</t>
  </si>
  <si>
    <t>22-4 (12-1)</t>
  </si>
  <si>
    <t>23-4 (13-1)</t>
  </si>
  <si>
    <t>25-4 (15-1)</t>
  </si>
  <si>
    <t>26-4 (16-1)</t>
  </si>
  <si>
    <t>27-4 (17-1)</t>
  </si>
  <si>
    <t>Texas A&amp;M-CC Islanders</t>
  </si>
  <si>
    <t>9-8 (4-1)</t>
  </si>
  <si>
    <t>12-9 (7-2)</t>
  </si>
  <si>
    <t>13-11 (8-4)</t>
  </si>
  <si>
    <t>14-11 (9-4)</t>
  </si>
  <si>
    <t>16-12 (11-5)</t>
  </si>
  <si>
    <t>17-12 (12-5)</t>
  </si>
  <si>
    <t>18-12 (13-5)</t>
  </si>
  <si>
    <t>Alabama A&amp;M Bulldogs</t>
  </si>
  <si>
    <t>1-10 (0-1)</t>
  </si>
  <si>
    <t>2-10 (1-1)</t>
  </si>
  <si>
    <t>4-11 (3-2)</t>
  </si>
  <si>
    <t>4-12 (3-3)</t>
  </si>
  <si>
    <t>5-12 (4-3)</t>
  </si>
  <si>
    <t>6-14 (5-5)</t>
  </si>
  <si>
    <t>6-15 (5-6)</t>
  </si>
  <si>
    <t>8-17 (7-8)</t>
  </si>
  <si>
    <t>8-18 (7-9)</t>
  </si>
  <si>
    <t>Alabama St Hornets</t>
  </si>
  <si>
    <t>10-5 (6-0)</t>
  </si>
  <si>
    <t>11-5 (7-0)</t>
  </si>
  <si>
    <t>13-6 (9-1)</t>
  </si>
  <si>
    <t>14-6 (10-1)</t>
  </si>
  <si>
    <t>14-7 (10-2)</t>
  </si>
  <si>
    <t>16-8 (12-3)</t>
  </si>
  <si>
    <t>16-9 (12-4)</t>
  </si>
  <si>
    <t>Alcorn St Braves</t>
  </si>
  <si>
    <t>2-12 (1-1)</t>
  </si>
  <si>
    <t>4-13 (3-2)</t>
  </si>
  <si>
    <t>4-14 (3-3)</t>
  </si>
  <si>
    <t>4-17 (3-6)</t>
  </si>
  <si>
    <t>4-18 (3-7)</t>
  </si>
  <si>
    <t>5-18 (4-7)</t>
  </si>
  <si>
    <t>5-21 (4-10)</t>
  </si>
  <si>
    <t>5-22 (4-11)</t>
  </si>
  <si>
    <t>6-25 (4-14)</t>
  </si>
  <si>
    <t>Arkansas-Pine Bluff Golden Lions</t>
  </si>
  <si>
    <t>3-12 (0-1)</t>
  </si>
  <si>
    <t>3-14 (0-3)</t>
  </si>
  <si>
    <t>6-15 (3-4)</t>
  </si>
  <si>
    <t>8-18 (5-7)</t>
  </si>
  <si>
    <t>9-18 (6-7)</t>
  </si>
  <si>
    <t>10-20 (7-9)</t>
  </si>
  <si>
    <t>11-20 (8-9)</t>
  </si>
  <si>
    <t>Grambling St Tigers</t>
  </si>
  <si>
    <t>2-9 (0-1)</t>
  </si>
  <si>
    <t>2-11 (0-3)</t>
  </si>
  <si>
    <t>2-12 (0-4)</t>
  </si>
  <si>
    <t>2-15 (0-7)</t>
  </si>
  <si>
    <t>2-16 (0-8)</t>
  </si>
  <si>
    <t>2-17 (0-9)</t>
  </si>
  <si>
    <t>2-20 (0-12)</t>
  </si>
  <si>
    <t>2-21 (0-13)</t>
  </si>
  <si>
    <t>2-25 (0-17)</t>
  </si>
  <si>
    <t>2-26 (0-18)</t>
  </si>
  <si>
    <t>Jackson St Tigers</t>
  </si>
  <si>
    <t>4-12 (2-1)</t>
  </si>
  <si>
    <t>4-13 (2-2)</t>
  </si>
  <si>
    <t>4-14 (2-3)</t>
  </si>
  <si>
    <t>6-16 (4-5)</t>
  </si>
  <si>
    <t>8-17 (6-6)</t>
  </si>
  <si>
    <t>8-18 (6-7)</t>
  </si>
  <si>
    <t>9-18 (7-7)</t>
  </si>
  <si>
    <t>10-18 (8-7)</t>
  </si>
  <si>
    <t>11-19 (9-8)</t>
  </si>
  <si>
    <t>11-20 (9-9)</t>
  </si>
  <si>
    <t>Miss Valley St Delta Devils</t>
  </si>
  <si>
    <t>2-13 (1-1)</t>
  </si>
  <si>
    <t>2-14 (1-2)</t>
  </si>
  <si>
    <t>5-21 (4-9)</t>
  </si>
  <si>
    <t>6-24 (5-12)</t>
  </si>
  <si>
    <t>6-25 (5-13)</t>
  </si>
  <si>
    <t>Prairie View Panthers</t>
  </si>
  <si>
    <t>3-14 (1-3)</t>
  </si>
  <si>
    <t>6-15 (4-4)</t>
  </si>
  <si>
    <t>10-16 (8-5)</t>
  </si>
  <si>
    <t>11-16 (9-5)</t>
  </si>
  <si>
    <t>13-17 (11-6)</t>
  </si>
  <si>
    <t>14-17 (12-6)</t>
  </si>
  <si>
    <t>Southern Jaguars</t>
  </si>
  <si>
    <t>4-11 (1-0)</t>
  </si>
  <si>
    <t>4-12 (1-1)</t>
  </si>
  <si>
    <t>7-12 (4-1)</t>
  </si>
  <si>
    <t>8-12 (5-1)</t>
  </si>
  <si>
    <t>11-13 (8-2)</t>
  </si>
  <si>
    <t>11-14 (8-3)</t>
  </si>
  <si>
    <t>14-14 (11-3)</t>
  </si>
  <si>
    <t>14-15 (11-4)</t>
  </si>
  <si>
    <t>15-15 (12-4)</t>
  </si>
  <si>
    <t>Texas Southern Tigers</t>
  </si>
  <si>
    <t>7-10 (4-0)</t>
  </si>
  <si>
    <t>8-10 (5-0)</t>
  </si>
  <si>
    <t>10-11 (7-1)</t>
  </si>
  <si>
    <t>11-11 (8-1)</t>
  </si>
  <si>
    <t>11-12 (8-2)</t>
  </si>
  <si>
    <t>14-12 (11-2)</t>
  </si>
  <si>
    <t>15-12 (12-2)</t>
  </si>
  <si>
    <t>18-12 (15-2)</t>
  </si>
  <si>
    <t>19-12 (16-2)</t>
  </si>
  <si>
    <t>Denver Pioneers</t>
  </si>
  <si>
    <t>10-16 (4-9)</t>
  </si>
  <si>
    <t>12-18 (6-10)</t>
  </si>
  <si>
    <t>IPFW Mastodons</t>
  </si>
  <si>
    <t>16-14 (9-7)</t>
  </si>
  <si>
    <t>IUPUI Jaguars</t>
  </si>
  <si>
    <t>6-11 (2-1)</t>
  </si>
  <si>
    <t>7-13 (3-3)</t>
  </si>
  <si>
    <t>8-13 (4-3)</t>
  </si>
  <si>
    <t>8-15 (4-5)</t>
  </si>
  <si>
    <t>8-16 (4-6)</t>
  </si>
  <si>
    <t>8-17 (4-7)</t>
  </si>
  <si>
    <t>10-19 (6-9)</t>
  </si>
  <si>
    <t>10-20 (6-10)</t>
  </si>
  <si>
    <t>10-21 (6-10)</t>
  </si>
  <si>
    <t>North Dakota St Bison</t>
  </si>
  <si>
    <t>12-6 (4-1)</t>
  </si>
  <si>
    <t>16-7 (8-2)</t>
  </si>
  <si>
    <t>17-7 (9-2)</t>
  </si>
  <si>
    <t>19-8 (11-3)</t>
  </si>
  <si>
    <t>20-8 (12-3)</t>
  </si>
  <si>
    <t>22-9 (12-4)</t>
  </si>
  <si>
    <t>23-9 (12-4)</t>
  </si>
  <si>
    <t>Omaha Mavericks</t>
  </si>
  <si>
    <t>7-11 (1-5)</t>
  </si>
  <si>
    <t>8-16 (2-10)</t>
  </si>
  <si>
    <t>Oral Roberts Golden Eagles</t>
  </si>
  <si>
    <t>10-10 (4-3)</t>
  </si>
  <si>
    <t>11-10 (4-3)</t>
  </si>
  <si>
    <t>14-11 (7-4)</t>
  </si>
  <si>
    <t>16-13 (9-6)</t>
  </si>
  <si>
    <t>17-13 (10-6)</t>
  </si>
  <si>
    <t>South Dakota Coyotes</t>
  </si>
  <si>
    <t>10-12 (4-4)</t>
  </si>
  <si>
    <t>10-13 (4-5)</t>
  </si>
  <si>
    <t>11-13 (5-5)</t>
  </si>
  <si>
    <t>14-14 (7-6)</t>
  </si>
  <si>
    <t>15-14 (8-6)</t>
  </si>
  <si>
    <t>15-15 (8-7)</t>
  </si>
  <si>
    <t>16-15 (9-7)</t>
  </si>
  <si>
    <t>17-16 (9-7)</t>
  </si>
  <si>
    <t>South Dakota St Jackrabbits</t>
  </si>
  <si>
    <t>10-7 (1-2)</t>
  </si>
  <si>
    <t>12-7 (3-2)</t>
  </si>
  <si>
    <t>13-7 (4-2)</t>
  </si>
  <si>
    <t>14-7 (5-2)</t>
  </si>
  <si>
    <t>16-7 (7-2)</t>
  </si>
  <si>
    <t>17-7 (8-2)</t>
  </si>
  <si>
    <t>19-8 (10-3)</t>
  </si>
  <si>
    <t>21-8 (12-3)</t>
  </si>
  <si>
    <t>Western Illinois Leathernecks</t>
  </si>
  <si>
    <t>Appalachian St Mountaineers</t>
  </si>
  <si>
    <t>4-10 (1-4)</t>
  </si>
  <si>
    <t>5-10 (2-4)</t>
  </si>
  <si>
    <t>9-17 (6-11)</t>
  </si>
  <si>
    <t>11-17 (8-11)</t>
  </si>
  <si>
    <t>12-17 (9-11)</t>
  </si>
  <si>
    <t>Arkansas St Red Wolves</t>
  </si>
  <si>
    <t>6-5 (1-1)</t>
  </si>
  <si>
    <t>6-6 (1-2)</t>
  </si>
  <si>
    <t>6-7 (1-3)</t>
  </si>
  <si>
    <t>7-8 (2-4)</t>
  </si>
  <si>
    <t>8-8 (3-4)</t>
  </si>
  <si>
    <t>8-9 (3-5)</t>
  </si>
  <si>
    <t>9-11 (4-7)</t>
  </si>
  <si>
    <t>9-13 (4-9)</t>
  </si>
  <si>
    <t>9-14 (4-10)</t>
  </si>
  <si>
    <t>9-15 (4-11)</t>
  </si>
  <si>
    <t>10-15 (5-11)</t>
  </si>
  <si>
    <t>11-15 (6-11)</t>
  </si>
  <si>
    <t>11-17 (6-13)</t>
  </si>
  <si>
    <t>11-18 (6-14)</t>
  </si>
  <si>
    <t>Arkansas-Little Rock Trojans</t>
  </si>
  <si>
    <t>7-11 (2-6)</t>
  </si>
  <si>
    <t>7-12 (2-7)</t>
  </si>
  <si>
    <t>8-14 (3-9)</t>
  </si>
  <si>
    <t>9-14 (4-9)</t>
  </si>
  <si>
    <t>10-15 (5-10)</t>
  </si>
  <si>
    <t>Georgia Southern Eagles</t>
  </si>
  <si>
    <t>8-3 (1-1)</t>
  </si>
  <si>
    <t>11-3 (4-1)</t>
  </si>
  <si>
    <t>14-4 (7-2)</t>
  </si>
  <si>
    <t>15-4 (8-2)</t>
  </si>
  <si>
    <t>16-4 (9-2)</t>
  </si>
  <si>
    <t>16-5 (9-3)</t>
  </si>
  <si>
    <t>17-5 (10-3)</t>
  </si>
  <si>
    <t>18-6 (11-4)</t>
  </si>
  <si>
    <t>19-6 (12-4)</t>
  </si>
  <si>
    <t>21-7 (14-5)</t>
  </si>
  <si>
    <t>Georgia St Panthers</t>
  </si>
  <si>
    <t>9-4 (2-0)</t>
  </si>
  <si>
    <t>15-7 (8-3)</t>
  </si>
  <si>
    <t>15-8 (8-4)</t>
  </si>
  <si>
    <t>18-8 (11-4)</t>
  </si>
  <si>
    <t>19-8 (12-4)</t>
  </si>
  <si>
    <t>22-9 (15-5)</t>
  </si>
  <si>
    <t>South Alabama Jaguars</t>
  </si>
  <si>
    <t>7-16 (5-7)</t>
  </si>
  <si>
    <t>7-17 (5-8)</t>
  </si>
  <si>
    <t>9-20 (7-11)</t>
  </si>
  <si>
    <t>11-20 (9-11)</t>
  </si>
  <si>
    <t>Texas State Bobcats</t>
  </si>
  <si>
    <t>9-4 (3-1)</t>
  </si>
  <si>
    <t>9-5 (3-2)</t>
  </si>
  <si>
    <t>10-5 (4-2)</t>
  </si>
  <si>
    <t>10-9 (4-6)</t>
  </si>
  <si>
    <t>10-10 (4-7)</t>
  </si>
  <si>
    <t>11-12 (5-9)</t>
  </si>
  <si>
    <t>11-13 (5-10)</t>
  </si>
  <si>
    <t>12-14 (6-11)</t>
  </si>
  <si>
    <t>13-14 (7-11)</t>
  </si>
  <si>
    <t>Troy Trojans</t>
  </si>
  <si>
    <t>7-9 (2-5)</t>
  </si>
  <si>
    <t>7-11 (2-7)</t>
  </si>
  <si>
    <t>7-12 (2-8)</t>
  </si>
  <si>
    <t>10-16 (5-12)</t>
  </si>
  <si>
    <t>10-18 (5-14)</t>
  </si>
  <si>
    <t>UL Lafayette Ragin' Cajuns</t>
  </si>
  <si>
    <t>10-5 (4-0)</t>
  </si>
  <si>
    <t>11-8 (5-3)</t>
  </si>
  <si>
    <t>17-12 (11-7)</t>
  </si>
  <si>
    <t>18-12 (12-7)</t>
  </si>
  <si>
    <t>UL Monroe Warhawks</t>
  </si>
  <si>
    <t>19-11 (13-6)</t>
  </si>
  <si>
    <t>20-11 (14-6)</t>
  </si>
  <si>
    <t>UT-Arlington Mavericks</t>
  </si>
  <si>
    <t>8-4 (2-0)</t>
  </si>
  <si>
    <t>9-6 (3-2)</t>
  </si>
  <si>
    <t>12-8 (6-4)</t>
  </si>
  <si>
    <t>12-9 (6-5)</t>
  </si>
  <si>
    <t>15-10 (9-6)</t>
  </si>
  <si>
    <t>15-11 (9-7)</t>
  </si>
  <si>
    <t>16-12 (10-8)</t>
  </si>
  <si>
    <t>BYU Cougars</t>
  </si>
  <si>
    <t>24-8 (13-5)</t>
  </si>
  <si>
    <t>25-8 (13-5)</t>
  </si>
  <si>
    <t>25-9 (13-5)</t>
  </si>
  <si>
    <t>Gonzaga Bulldogs</t>
  </si>
  <si>
    <t>15-1 (4-0)</t>
  </si>
  <si>
    <t>16-1 (5-0)</t>
  </si>
  <si>
    <t>19-1 (8-0)</t>
  </si>
  <si>
    <t>20-1 (9-0)</t>
  </si>
  <si>
    <t>21-1 (10-0)</t>
  </si>
  <si>
    <t>22-1 (10-0)</t>
  </si>
  <si>
    <t>25-1 (13-0)</t>
  </si>
  <si>
    <t>26-1 (14-0)</t>
  </si>
  <si>
    <t>29-1 (17-0)</t>
  </si>
  <si>
    <t>29-2 (17-1)</t>
  </si>
  <si>
    <t>30-2 (17-1)</t>
  </si>
  <si>
    <t>31-2 (17-1)</t>
  </si>
  <si>
    <t>Loyola Marymount Lions</t>
  </si>
  <si>
    <t>4-10 (0-2)</t>
  </si>
  <si>
    <t>4-11 (0-3)</t>
  </si>
  <si>
    <t>5-13 (1-5)</t>
  </si>
  <si>
    <t>5-14 (1-6)</t>
  </si>
  <si>
    <t>8-20 (4-12)</t>
  </si>
  <si>
    <t>8-23 (4-14)</t>
  </si>
  <si>
    <t>Pacific Tigers</t>
  </si>
  <si>
    <t>10-13 (2-9)</t>
  </si>
  <si>
    <t>Pepperdine Waves</t>
  </si>
  <si>
    <t>12-6 (5-2)</t>
  </si>
  <si>
    <t>15-9 (8-5)</t>
  </si>
  <si>
    <t>16-11 (9-7)</t>
  </si>
  <si>
    <t>18-12 (10-8)</t>
  </si>
  <si>
    <t>Portland Pilots</t>
  </si>
  <si>
    <t>12-8 (3-5)</t>
  </si>
  <si>
    <t>12-9 (3-6)</t>
  </si>
  <si>
    <t>15-10 (6-7)</t>
  </si>
  <si>
    <t>16-13 (7-10)</t>
  </si>
  <si>
    <t>16-14 (7-11)</t>
  </si>
  <si>
    <t>Saint Mary's Gaels</t>
  </si>
  <si>
    <t>8-3 (1-0)</t>
  </si>
  <si>
    <t>9-3 (2-0)</t>
  </si>
  <si>
    <t>12-3 (4-0)</t>
  </si>
  <si>
    <t>14-3 (6-0)</t>
  </si>
  <si>
    <t>15-3 (7-0)</t>
  </si>
  <si>
    <t>17-4 (9-1)</t>
  </si>
  <si>
    <t>17-5 (9-2)</t>
  </si>
  <si>
    <t>18-5 (10-2)</t>
  </si>
  <si>
    <t>20-6 (12-3)</t>
  </si>
  <si>
    <t>San Diego Toreros</t>
  </si>
  <si>
    <t>7-7 (0-2)</t>
  </si>
  <si>
    <t>San Francisco Dons</t>
  </si>
  <si>
    <t>10-16 (4-10)</t>
  </si>
  <si>
    <t>14-18 (7-11)</t>
  </si>
  <si>
    <t>Santa Clara Broncos</t>
  </si>
  <si>
    <t>Chicago St Cougars</t>
  </si>
  <si>
    <t>4-16 (0-3)</t>
  </si>
  <si>
    <t>4-17 (0-4)</t>
  </si>
  <si>
    <t>5-19 (1-6)</t>
  </si>
  <si>
    <t>6-19 (2-6)</t>
  </si>
  <si>
    <t>6-20 (2-7)</t>
  </si>
  <si>
    <t>7-22 (3-9)</t>
  </si>
  <si>
    <t>8-22 (4-9)</t>
  </si>
  <si>
    <t>CSU Bakersfield Roadrunners</t>
  </si>
  <si>
    <t>7-14 (2-3)</t>
  </si>
  <si>
    <t>8-14 (3-3)</t>
  </si>
  <si>
    <t>9-14 (4-3)</t>
  </si>
  <si>
    <t>9-15 (4-4)</t>
  </si>
  <si>
    <t>11-16 (6-5)</t>
  </si>
  <si>
    <t>12-16 (7-5)</t>
  </si>
  <si>
    <t>13-16 (7-5)</t>
  </si>
  <si>
    <t>Grand Canyon Antelopes</t>
  </si>
  <si>
    <t>10-8 (1-0)</t>
  </si>
  <si>
    <t>12-10 (3-2)</t>
  </si>
  <si>
    <t>12-11 (3-3)</t>
  </si>
  <si>
    <t>15-11 (6-3)</t>
  </si>
  <si>
    <t>16-11 (7-3)</t>
  </si>
  <si>
    <t>16-12 (7-4)</t>
  </si>
  <si>
    <t>17-14 (8-6)</t>
  </si>
  <si>
    <t>New Mexico St Aggies</t>
  </si>
  <si>
    <t>11-10 (3-1)</t>
  </si>
  <si>
    <t>12-10 (4-1)</t>
  </si>
  <si>
    <t>13-10 (5-1)</t>
  </si>
  <si>
    <t>16-10 (8-1)</t>
  </si>
  <si>
    <t>17-10 (9-1)</t>
  </si>
  <si>
    <t>21-10 (13-1)</t>
  </si>
  <si>
    <t>Seattle Redhawks</t>
  </si>
  <si>
    <t>UMKC Kangaroos</t>
  </si>
  <si>
    <t>5-12 (0-0)</t>
  </si>
  <si>
    <t>6-13 (1-1)</t>
  </si>
  <si>
    <t>7-13 (2-1)</t>
  </si>
  <si>
    <t>8-13 (3-1)</t>
  </si>
  <si>
    <t>10-14 (5-2)</t>
  </si>
  <si>
    <t>10-15 (5-3)</t>
  </si>
  <si>
    <t>12-17 (7-5)</t>
  </si>
  <si>
    <t>13-17 (8-5)</t>
  </si>
  <si>
    <t>UT Pan American Broncs</t>
  </si>
  <si>
    <t>7-13 (1-3)</t>
  </si>
  <si>
    <t>8-13 (2-3)</t>
  </si>
  <si>
    <t>9-17 (3-7)</t>
  </si>
  <si>
    <t>10-20 (4-10)</t>
  </si>
  <si>
    <t>Utah Valley Wolverines</t>
  </si>
  <si>
    <t>6-9 (1-0)</t>
  </si>
  <si>
    <t>8-11 (3-2)</t>
  </si>
  <si>
    <t>8-12 (3-3)</t>
  </si>
  <si>
    <t>9-14 (3-5)</t>
  </si>
  <si>
    <t>9-16 (3-7)</t>
  </si>
  <si>
    <t>10-16 (4-7)</t>
  </si>
  <si>
    <t>11-18 (5-9)</t>
  </si>
  <si>
    <t>San Jose State</t>
  </si>
  <si>
    <t>2-15 (0-5)</t>
  </si>
  <si>
    <t>2-16 (0-6)</t>
  </si>
  <si>
    <t>2-18 (0-8)</t>
  </si>
  <si>
    <t>2-21 (0-11)</t>
  </si>
  <si>
    <t>2-23 (0-13)</t>
  </si>
  <si>
    <t>2-24 (0-14)</t>
  </si>
  <si>
    <t>2-27 (0-17)</t>
  </si>
  <si>
    <t>2-28 (0-18)</t>
  </si>
  <si>
    <t>14-18 (6-12)</t>
  </si>
  <si>
    <t>14-19 (6-12)</t>
  </si>
  <si>
    <t>24-6 (14-4)</t>
  </si>
  <si>
    <t>12-18 (6-12)</t>
  </si>
  <si>
    <t>10-20 (4-14)</t>
  </si>
  <si>
    <t>21-11 (10-8)</t>
  </si>
  <si>
    <t>17-16 (8-10)</t>
  </si>
  <si>
    <t>13-18 (7-11)</t>
  </si>
  <si>
    <t>13-19 (4-14)</t>
  </si>
  <si>
    <t>29-3 (15-3)</t>
  </si>
  <si>
    <t>24-8 (12-6)</t>
  </si>
  <si>
    <t>21-12 (10-8)</t>
  </si>
  <si>
    <t>22-10 (11-7)</t>
  </si>
  <si>
    <t>24-8 (11-7)</t>
  </si>
  <si>
    <t>23-8 (12-6)</t>
  </si>
  <si>
    <t>25-7 (13-5)</t>
  </si>
  <si>
    <t>15-17 (8-10)</t>
  </si>
  <si>
    <t>22-10 (12-6)</t>
  </si>
  <si>
    <t>14-18 (4-14)</t>
  </si>
  <si>
    <t>14-19 (4-14)</t>
  </si>
  <si>
    <t>20-12 (9-9)</t>
  </si>
  <si>
    <t>24-8 (14-4)</t>
  </si>
  <si>
    <t>19-11 (14-4)</t>
  </si>
  <si>
    <t>18-14 (6-12)</t>
  </si>
  <si>
    <t>18-15 (6-12)</t>
  </si>
  <si>
    <t>9-24 (4-12)</t>
  </si>
  <si>
    <t>21-12 (8-8)</t>
  </si>
  <si>
    <t>16-17 (8-10)</t>
  </si>
  <si>
    <t>25-7 (15-3)</t>
  </si>
  <si>
    <t>11-21 (7-11)</t>
  </si>
  <si>
    <t>17-15 (9-9)</t>
  </si>
  <si>
    <t>18-15 (9-9)</t>
  </si>
  <si>
    <t>14-17 (8-10)</t>
  </si>
  <si>
    <t>17-15 (12-6)</t>
  </si>
  <si>
    <t>20-13 (9-9)</t>
  </si>
  <si>
    <t>21-13 (9-9)</t>
  </si>
  <si>
    <t>21-13 (8-10)</t>
  </si>
  <si>
    <t>20-12 (11-7)</t>
  </si>
  <si>
    <t>8-23 (6-10)</t>
  </si>
  <si>
    <t>14-17 (8-8)</t>
  </si>
  <si>
    <t>20-12 (12-4)</t>
  </si>
  <si>
    <t>14-16 (6-12)</t>
  </si>
  <si>
    <t>25-7 (14-4)</t>
  </si>
  <si>
    <t>27-5 (13-5)</t>
  </si>
  <si>
    <t>15-16 (7-11)</t>
  </si>
  <si>
    <t>18-14 (8-10)</t>
  </si>
  <si>
    <t>18-13 (11-7)</t>
  </si>
  <si>
    <t>18-14 (7-11)</t>
  </si>
  <si>
    <t>15-17 (7-11)</t>
  </si>
  <si>
    <t>16-15 (7-11)</t>
  </si>
  <si>
    <t>11-17 (6-12)</t>
  </si>
  <si>
    <t>9-20 (8-10)</t>
  </si>
  <si>
    <t>19-9 (14-4)</t>
  </si>
  <si>
    <t>6-26 (4-14)</t>
  </si>
  <si>
    <t>11-21 (9-9)</t>
  </si>
  <si>
    <t>13-18 (8-12)</t>
  </si>
  <si>
    <t>14-16 (7-13)</t>
  </si>
  <si>
    <t>8-24 (4-10)</t>
  </si>
  <si>
    <t>14-18 (7-7)</t>
  </si>
  <si>
    <t>14-18 (8-6)</t>
  </si>
  <si>
    <t>Complete</t>
  </si>
  <si>
    <t/>
  </si>
  <si>
    <t>Location</t>
  </si>
  <si>
    <t>A</t>
  </si>
  <si>
    <t>H</t>
  </si>
  <si>
    <t>N</t>
  </si>
  <si>
    <t>Providence</t>
  </si>
  <si>
    <t>Colgate</t>
  </si>
  <si>
    <t>UNLV</t>
  </si>
  <si>
    <t>St. Francis (PA)</t>
  </si>
  <si>
    <t>Bucknell</t>
  </si>
  <si>
    <t>Siena</t>
  </si>
  <si>
    <t>Yale</t>
  </si>
  <si>
    <t>Niagara</t>
  </si>
  <si>
    <t>New Hampshire</t>
  </si>
  <si>
    <t>UMass Lowell</t>
  </si>
  <si>
    <t>Stony Brook</t>
  </si>
  <si>
    <t>Hartford</t>
  </si>
  <si>
    <t>Vermont</t>
  </si>
  <si>
    <t>Maine</t>
  </si>
  <si>
    <t>Binghamton</t>
  </si>
  <si>
    <t>N.J.I.T.</t>
  </si>
  <si>
    <t>UMBC</t>
  </si>
  <si>
    <t>Notre Dame</t>
  </si>
  <si>
    <t>Army</t>
  </si>
  <si>
    <t>Boston University</t>
  </si>
  <si>
    <t>Boston College</t>
  </si>
  <si>
    <t>Mt. St. Mary's</t>
  </si>
  <si>
    <t>Albany</t>
  </si>
  <si>
    <t>Quinnipiac</t>
  </si>
  <si>
    <t>Holy Cross</t>
  </si>
  <si>
    <t>Texas A&amp;M</t>
  </si>
  <si>
    <t>Butler</t>
  </si>
  <si>
    <t>Central Michigan</t>
  </si>
  <si>
    <t>Northern Illinois</t>
  </si>
  <si>
    <t>Dartmouth</t>
  </si>
  <si>
    <t>Seton Hall</t>
  </si>
  <si>
    <t>Bryant</t>
  </si>
  <si>
    <t>LIU Brooklyn</t>
  </si>
  <si>
    <t>Rutgers</t>
  </si>
  <si>
    <t>Sacred Heart</t>
  </si>
  <si>
    <t>Western Michigan</t>
  </si>
  <si>
    <t>Georgia</t>
  </si>
  <si>
    <t>Hofstra</t>
  </si>
  <si>
    <t>Cincinnati</t>
  </si>
  <si>
    <t>Princeton</t>
  </si>
  <si>
    <t>Canisius</t>
  </si>
  <si>
    <t>Columbia</t>
  </si>
  <si>
    <t>Rhode Island</t>
  </si>
  <si>
    <t>Fordham</t>
  </si>
  <si>
    <t>Cornell</t>
  </si>
  <si>
    <t>Duquesne</t>
  </si>
  <si>
    <t>Brown</t>
  </si>
  <si>
    <t>Akron</t>
  </si>
  <si>
    <t>Loyola (MD)</t>
  </si>
  <si>
    <t>Minnesota</t>
  </si>
  <si>
    <t>Maryland-Eastern Shore</t>
  </si>
  <si>
    <t>George Washington</t>
  </si>
  <si>
    <t>Iowa</t>
  </si>
  <si>
    <t>Central Connecticut St</t>
  </si>
  <si>
    <t>Kennesaw St</t>
  </si>
  <si>
    <t>Saint Joseph's</t>
  </si>
  <si>
    <t>Saint Louis</t>
  </si>
  <si>
    <t>USC</t>
  </si>
  <si>
    <t>UC Santa Barbara</t>
  </si>
  <si>
    <t>Nebraska</t>
  </si>
  <si>
    <t>NC State</t>
  </si>
  <si>
    <t>Connecticut</t>
  </si>
  <si>
    <t>Memphis</t>
  </si>
  <si>
    <t>UCF</t>
  </si>
  <si>
    <t>East Carolina</t>
  </si>
  <si>
    <t>Temple</t>
  </si>
  <si>
    <t>Houston</t>
  </si>
  <si>
    <t>Tulane</t>
  </si>
  <si>
    <t>Tulsa</t>
  </si>
  <si>
    <t>Florida</t>
  </si>
  <si>
    <t>South Florida</t>
  </si>
  <si>
    <t>Stanford</t>
  </si>
  <si>
    <t>Florida Atlantic</t>
  </si>
  <si>
    <t>UNC Wilmington</t>
  </si>
  <si>
    <t>SMU</t>
  </si>
  <si>
    <t>Murray St</t>
  </si>
  <si>
    <t>Harvard</t>
  </si>
  <si>
    <t>Indiana</t>
  </si>
  <si>
    <t>Michigan</t>
  </si>
  <si>
    <t>UAB</t>
  </si>
  <si>
    <t>Alabama</t>
  </si>
  <si>
    <t>Detroit</t>
  </si>
  <si>
    <t>Delaware</t>
  </si>
  <si>
    <t>Loyola (Chi)</t>
  </si>
  <si>
    <t>Oral Roberts</t>
  </si>
  <si>
    <t>Arkansas-Little Rock</t>
  </si>
  <si>
    <t>Florida St</t>
  </si>
  <si>
    <t>UIC</t>
  </si>
  <si>
    <t>Montana</t>
  </si>
  <si>
    <t>Charleston</t>
  </si>
  <si>
    <t>Massachusetts</t>
  </si>
  <si>
    <t>Richmond</t>
  </si>
  <si>
    <t>George Mason</t>
  </si>
  <si>
    <t>La Salle</t>
  </si>
  <si>
    <t>Miami (OH)</t>
  </si>
  <si>
    <t>Arkansas</t>
  </si>
  <si>
    <t>St. Bonaventure</t>
  </si>
  <si>
    <t>Davidson</t>
  </si>
  <si>
    <t>Abilene Christian</t>
  </si>
  <si>
    <t>Penn State</t>
  </si>
  <si>
    <t>Robert Morris</t>
  </si>
  <si>
    <t>Dayton</t>
  </si>
  <si>
    <t>Maryland</t>
  </si>
  <si>
    <t>Northern Iowa</t>
  </si>
  <si>
    <t>Wright St</t>
  </si>
  <si>
    <t>Virginia Commonwealth</t>
  </si>
  <si>
    <t>Drexel</t>
  </si>
  <si>
    <t>Towson</t>
  </si>
  <si>
    <t>LSU</t>
  </si>
  <si>
    <t>BYU</t>
  </si>
  <si>
    <t>Southern Miss</t>
  </si>
  <si>
    <t>Old Dominion</t>
  </si>
  <si>
    <t>James Madison</t>
  </si>
  <si>
    <t>Marist</t>
  </si>
  <si>
    <t>Denver</t>
  </si>
  <si>
    <t>Indiana St</t>
  </si>
  <si>
    <t>Ohio</t>
  </si>
  <si>
    <t>Pittsburgh</t>
  </si>
  <si>
    <t>Illinois St</t>
  </si>
  <si>
    <t>Miami (FL)</t>
  </si>
  <si>
    <t>Syracuse</t>
  </si>
  <si>
    <t>Georgia Tech</t>
  </si>
  <si>
    <t>Clemson</t>
  </si>
  <si>
    <t>Virginia Tech</t>
  </si>
  <si>
    <t>South Carolina</t>
  </si>
  <si>
    <t>Wake Forest</t>
  </si>
  <si>
    <t>St. John's</t>
  </si>
  <si>
    <t>Mississippi St</t>
  </si>
  <si>
    <t>Northwestern</t>
  </si>
  <si>
    <t>Western Kentucky</t>
  </si>
  <si>
    <t>Charlotte</t>
  </si>
  <si>
    <t>Purdue</t>
  </si>
  <si>
    <t>UNC Greensboro</t>
  </si>
  <si>
    <t>Hawaii</t>
  </si>
  <si>
    <t>Iona</t>
  </si>
  <si>
    <t>Xavier</t>
  </si>
  <si>
    <t>North Florida</t>
  </si>
  <si>
    <t>South Carolina Upstate</t>
  </si>
  <si>
    <t>Stetson</t>
  </si>
  <si>
    <t>Northern Kentucky</t>
  </si>
  <si>
    <t>Lipscomb</t>
  </si>
  <si>
    <t>Jacksonville</t>
  </si>
  <si>
    <t>IPFW</t>
  </si>
  <si>
    <t>Samford</t>
  </si>
  <si>
    <t>Bethune-Cookman</t>
  </si>
  <si>
    <t>Florida A&amp;M</t>
  </si>
  <si>
    <t>Florida Gulf Coast</t>
  </si>
  <si>
    <t>California</t>
  </si>
  <si>
    <t>Mercer</t>
  </si>
  <si>
    <t>North Dakota St</t>
  </si>
  <si>
    <t>Florida International</t>
  </si>
  <si>
    <t>Youngstown St</t>
  </si>
  <si>
    <t>Illinois</t>
  </si>
  <si>
    <t>Tennessee St</t>
  </si>
  <si>
    <t>Vanderbilt</t>
  </si>
  <si>
    <t>Belmont</t>
  </si>
  <si>
    <t>Colorado</t>
  </si>
  <si>
    <t>Tennessee Tech</t>
  </si>
  <si>
    <t>Austin Peay</t>
  </si>
  <si>
    <t>Chattanooga</t>
  </si>
  <si>
    <t>Missouri</t>
  </si>
  <si>
    <t>Eastern Washington</t>
  </si>
  <si>
    <t>Idaho</t>
  </si>
  <si>
    <t>Morehead St</t>
  </si>
  <si>
    <t>North Carolina A&amp;T</t>
  </si>
  <si>
    <t>UMKC</t>
  </si>
  <si>
    <t>New Mexico St</t>
  </si>
  <si>
    <t>Wyoming</t>
  </si>
  <si>
    <t>Northern Colorado</t>
  </si>
  <si>
    <t>TCU</t>
  </si>
  <si>
    <t>Kansas St</t>
  </si>
  <si>
    <t>Oklahoma St</t>
  </si>
  <si>
    <t>Texas Tech</t>
  </si>
  <si>
    <t>Texas</t>
  </si>
  <si>
    <t>Georgetown</t>
  </si>
  <si>
    <t>Long Beach St</t>
  </si>
  <si>
    <t>Tennessee</t>
  </si>
  <si>
    <t>Creighton</t>
  </si>
  <si>
    <t>Ole Miss</t>
  </si>
  <si>
    <t>Marquette</t>
  </si>
  <si>
    <t>DePaul</t>
  </si>
  <si>
    <t>North Texas</t>
  </si>
  <si>
    <t>Chicago St</t>
  </si>
  <si>
    <t>Oregon St</t>
  </si>
  <si>
    <t>Pennsylvania</t>
  </si>
  <si>
    <t>Auburn</t>
  </si>
  <si>
    <t>Seattle</t>
  </si>
  <si>
    <t>San Francisco</t>
  </si>
  <si>
    <t>Sam Houston St</t>
  </si>
  <si>
    <t>Portland St</t>
  </si>
  <si>
    <t>Sacramento St</t>
  </si>
  <si>
    <t>Montana St</t>
  </si>
  <si>
    <t>Southern Utah</t>
  </si>
  <si>
    <t>Northern Arizona</t>
  </si>
  <si>
    <t>Idaho State</t>
  </si>
  <si>
    <t>Weber State</t>
  </si>
  <si>
    <t>Washington St</t>
  </si>
  <si>
    <t>Western Illinois</t>
  </si>
  <si>
    <t>South Dakota St</t>
  </si>
  <si>
    <t>New Mexico</t>
  </si>
  <si>
    <t>Grand Canyon</t>
  </si>
  <si>
    <t>Utah State</t>
  </si>
  <si>
    <t>Utah Valley</t>
  </si>
  <si>
    <t>North Dakota</t>
  </si>
  <si>
    <t>Colorado St</t>
  </si>
  <si>
    <t>Boise State</t>
  </si>
  <si>
    <t>Milwaukee</t>
  </si>
  <si>
    <t>UCLA</t>
  </si>
  <si>
    <t>CS Northridge</t>
  </si>
  <si>
    <t>Buffalo</t>
  </si>
  <si>
    <t>South Dakota</t>
  </si>
  <si>
    <t>Portland</t>
  </si>
  <si>
    <t>Utah</t>
  </si>
  <si>
    <t>Drake</t>
  </si>
  <si>
    <t>Toledo</t>
  </si>
  <si>
    <t>Middle Tennessee</t>
  </si>
  <si>
    <t>Saint Mary's</t>
  </si>
  <si>
    <t>Norfolk St</t>
  </si>
  <si>
    <t>Hampton</t>
  </si>
  <si>
    <t>Omaha</t>
  </si>
  <si>
    <t>Oregon</t>
  </si>
  <si>
    <t>UC Riverside</t>
  </si>
  <si>
    <t>UC Irvine</t>
  </si>
  <si>
    <t>UT San Antonio</t>
  </si>
  <si>
    <t>UT-Arlington</t>
  </si>
  <si>
    <t>Delaware St</t>
  </si>
  <si>
    <t>Charleston Southern</t>
  </si>
  <si>
    <t>High Point</t>
  </si>
  <si>
    <t>Presbyterian</t>
  </si>
  <si>
    <t>Winthrop</t>
  </si>
  <si>
    <t>UNC Asheville</t>
  </si>
  <si>
    <t>Gardner-Webb</t>
  </si>
  <si>
    <t>Liberty</t>
  </si>
  <si>
    <t>Coastal Carolina</t>
  </si>
  <si>
    <t>Longwood</t>
  </si>
  <si>
    <t>Wofford</t>
  </si>
  <si>
    <t>Radford</t>
  </si>
  <si>
    <t>Campbell</t>
  </si>
  <si>
    <t>South Carolina St</t>
  </si>
  <si>
    <t>Central Arkansas</t>
  </si>
  <si>
    <t>Eastern Michigan</t>
  </si>
  <si>
    <t>Ball State</t>
  </si>
  <si>
    <t>Louisiana Tech</t>
  </si>
  <si>
    <t>Tenn-Martin</t>
  </si>
  <si>
    <t>East Tennessee St</t>
  </si>
  <si>
    <t>Jacksonville St</t>
  </si>
  <si>
    <t>Savannah St</t>
  </si>
  <si>
    <t>SE Louisiana</t>
  </si>
  <si>
    <t>Michigan St</t>
  </si>
  <si>
    <t>Ohio State</t>
  </si>
  <si>
    <t>Navy</t>
  </si>
  <si>
    <t>Marshall</t>
  </si>
  <si>
    <t>Monmouth</t>
  </si>
  <si>
    <t>Nevada</t>
  </si>
  <si>
    <t>Fresno St</t>
  </si>
  <si>
    <t>Santa Clara</t>
  </si>
  <si>
    <t>UC Davis</t>
  </si>
  <si>
    <t>CS Fullerton</t>
  </si>
  <si>
    <t>Cal Poly</t>
  </si>
  <si>
    <t>Pepperdine</t>
  </si>
  <si>
    <t>Chaminade</t>
  </si>
  <si>
    <t>Stephen F. Austin</t>
  </si>
  <si>
    <t>Eastern Illinois</t>
  </si>
  <si>
    <t>Furman</t>
  </si>
  <si>
    <t>Air Force</t>
  </si>
  <si>
    <t>Loyola Marymount</t>
  </si>
  <si>
    <t>Morgan St</t>
  </si>
  <si>
    <t>CSU Bakersfield</t>
  </si>
  <si>
    <t>San Diego St</t>
  </si>
  <si>
    <t>William &amp; Mary</t>
  </si>
  <si>
    <t>Elon</t>
  </si>
  <si>
    <t>Northeastern</t>
  </si>
  <si>
    <t>Fairleigh Dickinson</t>
  </si>
  <si>
    <t>Jackson St</t>
  </si>
  <si>
    <t>Appalachian St</t>
  </si>
  <si>
    <t>Coppin St</t>
  </si>
  <si>
    <t>VMI</t>
  </si>
  <si>
    <t>Rice</t>
  </si>
  <si>
    <t>UTEP</t>
  </si>
  <si>
    <t>St. Francis BRK</t>
  </si>
  <si>
    <t>Georgia Southern</t>
  </si>
  <si>
    <t>Southern</t>
  </si>
  <si>
    <t>Northwestern St</t>
  </si>
  <si>
    <t>UL Lafayette</t>
  </si>
  <si>
    <t>Arkansas St</t>
  </si>
  <si>
    <t>South Alabama</t>
  </si>
  <si>
    <t>Alaska Anchorage</t>
  </si>
  <si>
    <t>Lamar</t>
  </si>
  <si>
    <t>Georgia St</t>
  </si>
  <si>
    <t>Texas A&amp;M-CC</t>
  </si>
  <si>
    <t>UT Pan American</t>
  </si>
  <si>
    <t>Lafayette</t>
  </si>
  <si>
    <t>Bowling Green</t>
  </si>
  <si>
    <t>Valparaiso</t>
  </si>
  <si>
    <t>Oakland</t>
  </si>
  <si>
    <t>Western Carolina</t>
  </si>
  <si>
    <t>Green Bay</t>
  </si>
  <si>
    <t>Arizona St</t>
  </si>
  <si>
    <t>Cleveland St</t>
  </si>
  <si>
    <t>SIU-Edwardsville</t>
  </si>
  <si>
    <t>Kent State</t>
  </si>
  <si>
    <t>Bradley</t>
  </si>
  <si>
    <t>Eastern Kentucky</t>
  </si>
  <si>
    <t>Evansville</t>
  </si>
  <si>
    <t>Lehigh</t>
  </si>
  <si>
    <t>Wagner</t>
  </si>
  <si>
    <t>Saint Peter's</t>
  </si>
  <si>
    <t>Fairfield</t>
  </si>
  <si>
    <t>Rider</t>
  </si>
  <si>
    <t>Manhattan</t>
  </si>
  <si>
    <t>West Virginia</t>
  </si>
  <si>
    <t>IUPUI</t>
  </si>
  <si>
    <t>McNeese St</t>
  </si>
  <si>
    <t>Missouri St</t>
  </si>
  <si>
    <t>San Diego</t>
  </si>
  <si>
    <t>Pacific</t>
  </si>
  <si>
    <t>The Citadel</t>
  </si>
  <si>
    <t>North Carolina Central</t>
  </si>
  <si>
    <t>Howard</t>
  </si>
  <si>
    <t>Miss Valley St</t>
  </si>
  <si>
    <t>Washington</t>
  </si>
  <si>
    <t>Southern Illinois</t>
  </si>
  <si>
    <t>SE Missouri St</t>
  </si>
  <si>
    <t>San JosÃ© St</t>
  </si>
  <si>
    <t>American</t>
  </si>
  <si>
    <t>Alabama A&amp;M</t>
  </si>
  <si>
    <t>Alabama St</t>
  </si>
  <si>
    <t>Troy</t>
  </si>
  <si>
    <t>Baylor</t>
  </si>
  <si>
    <t>Houston Baptist</t>
  </si>
  <si>
    <t>New Orleans</t>
  </si>
  <si>
    <t>Incarnate Word</t>
  </si>
  <si>
    <t>Nicholls St</t>
  </si>
  <si>
    <t>Texas State</t>
  </si>
  <si>
    <t>Texas Southern</t>
  </si>
  <si>
    <t>LSU-Alexandria</t>
  </si>
  <si>
    <t>UL Monroe</t>
  </si>
  <si>
    <t>Arkansas-Pine Bluff</t>
  </si>
  <si>
    <t>Prairie View</t>
  </si>
  <si>
    <t>Alcorn St</t>
  </si>
  <si>
    <t>Grambling St</t>
  </si>
  <si>
    <t>Hartwick</t>
  </si>
  <si>
    <t>Caldwell College</t>
  </si>
  <si>
    <t>Emerson</t>
  </si>
  <si>
    <t>Thomas College</t>
  </si>
  <si>
    <t>Wheelock College</t>
  </si>
  <si>
    <t>US Merchant Marine Academy</t>
  </si>
  <si>
    <t>St. Thomas Aquinas</t>
  </si>
  <si>
    <t>Mount Ida College</t>
  </si>
  <si>
    <t>South Vermont</t>
  </si>
  <si>
    <t>NC Wesleyan</t>
  </si>
  <si>
    <t>VU of Lynchburg</t>
  </si>
  <si>
    <t>Midwestern State</t>
  </si>
  <si>
    <t>Flagler</t>
  </si>
  <si>
    <t>Southern-New Orleans</t>
  </si>
  <si>
    <t>SE Oklahoma State</t>
  </si>
  <si>
    <t>Eckerd College</t>
  </si>
  <si>
    <t>Catholic</t>
  </si>
  <si>
    <t>Bluefield State</t>
  </si>
  <si>
    <t>NY Institute of Technology</t>
  </si>
  <si>
    <t>Catawba</t>
  </si>
  <si>
    <t>Pace</t>
  </si>
  <si>
    <t>Rockhurst</t>
  </si>
  <si>
    <t>Nova Southeast</t>
  </si>
  <si>
    <t>Florida Tech</t>
  </si>
  <si>
    <t>Ave Maria</t>
  </si>
  <si>
    <t>Flanatl</t>
  </si>
  <si>
    <t>Trinity Baptist</t>
  </si>
  <si>
    <t>Truett-McConnell</t>
  </si>
  <si>
    <t>Thomas (GA)</t>
  </si>
  <si>
    <t>Paine</t>
  </si>
  <si>
    <t>Berry</t>
  </si>
  <si>
    <t>Transylvania</t>
  </si>
  <si>
    <t>Rhodes College</t>
  </si>
  <si>
    <t>Webber Int.</t>
  </si>
  <si>
    <t>Edward Waters</t>
  </si>
  <si>
    <t>Ohio Midwestern</t>
  </si>
  <si>
    <t>Cincinnati Clermont</t>
  </si>
  <si>
    <t>Bob Jones</t>
  </si>
  <si>
    <t>Barber-Scotia</t>
  </si>
  <si>
    <t>Montreat College</t>
  </si>
  <si>
    <t>St. Andrews</t>
  </si>
  <si>
    <t>Palm Beach Atlantic</t>
  </si>
  <si>
    <t>Huston-Tillotson</t>
  </si>
  <si>
    <t>NW Oklahoma St</t>
  </si>
  <si>
    <t>Franklin Pierce</t>
  </si>
  <si>
    <t>Walla Walla University</t>
  </si>
  <si>
    <t>Eastern Oregon</t>
  </si>
  <si>
    <t>Lewis Clark State</t>
  </si>
  <si>
    <t>Montana-Western</t>
  </si>
  <si>
    <t>NW Nazarene</t>
  </si>
  <si>
    <t>Carroll College Montana</t>
  </si>
  <si>
    <t>Montana Tech</t>
  </si>
  <si>
    <t>South Dakota School of Mines</t>
  </si>
  <si>
    <t>Mayville State</t>
  </si>
  <si>
    <t>Dickinson State</t>
  </si>
  <si>
    <t>San Diego Christian</t>
  </si>
  <si>
    <t>Black Hills State</t>
  </si>
  <si>
    <t>CO Christian</t>
  </si>
  <si>
    <t>Willamette</t>
  </si>
  <si>
    <t>Simpson University</t>
  </si>
  <si>
    <t>Bristol University</t>
  </si>
  <si>
    <t>St. Katherine</t>
  </si>
  <si>
    <t>Presentation College</t>
  </si>
  <si>
    <t>Johnson &amp; Wales (NC)</t>
  </si>
  <si>
    <t>Erskine</t>
  </si>
  <si>
    <t>Columbia Internatl</t>
  </si>
  <si>
    <t>Johnson Univ (TN)</t>
  </si>
  <si>
    <t>Piedmont International University</t>
  </si>
  <si>
    <t>Warren Wilson</t>
  </si>
  <si>
    <t>Brevard College</t>
  </si>
  <si>
    <t>Toccoa Falls</t>
  </si>
  <si>
    <t>Hiwassee College</t>
  </si>
  <si>
    <t>William Peace</t>
  </si>
  <si>
    <t>Ferrum</t>
  </si>
  <si>
    <t>Randolph College</t>
  </si>
  <si>
    <t>Bluefield College</t>
  </si>
  <si>
    <t>Central Pennsylvania College</t>
  </si>
  <si>
    <t>Cincinnati Christian</t>
  </si>
  <si>
    <t>Averett</t>
  </si>
  <si>
    <t>Penn St Beaver</t>
  </si>
  <si>
    <t>Piedmont</t>
  </si>
  <si>
    <t>Limestone</t>
  </si>
  <si>
    <t>Tusculum</t>
  </si>
  <si>
    <t>Pfeiffer</t>
  </si>
  <si>
    <t>Mars Hill</t>
  </si>
  <si>
    <t>Reinhardt</t>
  </si>
  <si>
    <t>Hillsdale</t>
  </si>
  <si>
    <t>San Francisco St.</t>
  </si>
  <si>
    <t>Menlo College</t>
  </si>
  <si>
    <t>Cal State Dominguez Hills</t>
  </si>
  <si>
    <t>Cal State East Bay</t>
  </si>
  <si>
    <t>Vanguard</t>
  </si>
  <si>
    <t>Bethesda</t>
  </si>
  <si>
    <t>Hawaii Hilo</t>
  </si>
  <si>
    <t>Fresno Pacific</t>
  </si>
  <si>
    <t>Holy Names</t>
  </si>
  <si>
    <t>California Maritime</t>
  </si>
  <si>
    <t>Chapman</t>
  </si>
  <si>
    <t>Hampden-Sydney</t>
  </si>
  <si>
    <t>UC San Diego</t>
  </si>
  <si>
    <t>Masters College</t>
  </si>
  <si>
    <t>Philadelphia Sciences</t>
  </si>
  <si>
    <t>Goucher</t>
  </si>
  <si>
    <t>Washington Coll</t>
  </si>
  <si>
    <t>Warner Southern</t>
  </si>
  <si>
    <t>Florida College</t>
  </si>
  <si>
    <t>Florida Memorial</t>
  </si>
  <si>
    <t>Southern Arkansas</t>
  </si>
  <si>
    <t>W. Virginia Tech</t>
  </si>
  <si>
    <t>King College TN</t>
  </si>
  <si>
    <t>Ohio Valley</t>
  </si>
  <si>
    <t>Ark Monticello</t>
  </si>
  <si>
    <t>Langston</t>
  </si>
  <si>
    <t>St. Edward's</t>
  </si>
  <si>
    <t>St. Thomas (TX)</t>
  </si>
  <si>
    <t>William Carey</t>
  </si>
  <si>
    <t>Spring Hill</t>
  </si>
  <si>
    <t>Young Harris College</t>
  </si>
  <si>
    <t>Cameron</t>
  </si>
  <si>
    <t>Brescia</t>
  </si>
  <si>
    <t>Alice Lloyd College</t>
  </si>
  <si>
    <t>St. Joseph's (NY-Brooklyn)</t>
  </si>
  <si>
    <t>Fisher College</t>
  </si>
  <si>
    <t>Maine-Fort Kent</t>
  </si>
  <si>
    <t>Sarah Lawrence</t>
  </si>
  <si>
    <t>Tiffin</t>
  </si>
  <si>
    <t>Mount Vernon Nazarene</t>
  </si>
  <si>
    <t>Rochester College</t>
  </si>
  <si>
    <t>Aquinas College</t>
  </si>
  <si>
    <t>Illinois-Springfield</t>
  </si>
  <si>
    <t>MINN Duluth</t>
  </si>
  <si>
    <t>Minn Crookston</t>
  </si>
  <si>
    <t>Concordia University-St. Paul</t>
  </si>
  <si>
    <t>Albion</t>
  </si>
  <si>
    <t>St. Xavier</t>
  </si>
  <si>
    <t>Judson College</t>
  </si>
  <si>
    <t>IND South Bend</t>
  </si>
  <si>
    <t>Trinity Intl</t>
  </si>
  <si>
    <t>GOSHEN</t>
  </si>
  <si>
    <t>Ohio Dominican</t>
  </si>
  <si>
    <t>Urbana</t>
  </si>
  <si>
    <t>Oberlin College</t>
  </si>
  <si>
    <t>Thiel College</t>
  </si>
  <si>
    <t>Wilberforce</t>
  </si>
  <si>
    <t>Johnson and Wales</t>
  </si>
  <si>
    <t>Lyndon State</t>
  </si>
  <si>
    <t>Alfred State</t>
  </si>
  <si>
    <t>MIT</t>
  </si>
  <si>
    <t>St Rose</t>
  </si>
  <si>
    <t>Rowan</t>
  </si>
  <si>
    <t>Newbury College</t>
  </si>
  <si>
    <t>Daniel Webster</t>
  </si>
  <si>
    <t>Bluffton College</t>
  </si>
  <si>
    <t>IU-Kokomo</t>
  </si>
  <si>
    <t>Ferris State</t>
  </si>
  <si>
    <t>Alma</t>
  </si>
  <si>
    <t>Concordia (MI)</t>
  </si>
  <si>
    <t>St. Francis (ILL)</t>
  </si>
  <si>
    <t>Marygrove College</t>
  </si>
  <si>
    <t>Malone University</t>
  </si>
  <si>
    <t>Capital (OH)</t>
  </si>
  <si>
    <t>Aurora</t>
  </si>
  <si>
    <t>Trinity (FL)</t>
  </si>
  <si>
    <t>Goldey-Beacom</t>
  </si>
  <si>
    <t>Baptist Bible College</t>
  </si>
  <si>
    <t>Cheyney</t>
  </si>
  <si>
    <t>Frederick</t>
  </si>
  <si>
    <t>Gwynedd-Mercy College</t>
  </si>
  <si>
    <t>Virginia-Wise</t>
  </si>
  <si>
    <t>Greensboro</t>
  </si>
  <si>
    <t>College of Faith</t>
  </si>
  <si>
    <t>Middle Georgia St</t>
  </si>
  <si>
    <t>Allen</t>
  </si>
  <si>
    <t>Eureka</t>
  </si>
  <si>
    <t>Simpson College</t>
  </si>
  <si>
    <t>Earlham</t>
  </si>
  <si>
    <t>Quincy</t>
  </si>
  <si>
    <t>Truman State</t>
  </si>
  <si>
    <t>McKendree</t>
  </si>
  <si>
    <t>Avila</t>
  </si>
  <si>
    <t>Olivet Nazarene</t>
  </si>
  <si>
    <t>Newman</t>
  </si>
  <si>
    <t>Western State</t>
  </si>
  <si>
    <t>Adams State</t>
  </si>
  <si>
    <t>Arkansas-Fort Smith</t>
  </si>
  <si>
    <t>Northwest Christian</t>
  </si>
  <si>
    <t>Wayland Baptist Univ</t>
  </si>
  <si>
    <t>Regis Univ</t>
  </si>
  <si>
    <t>FDU-Florham</t>
  </si>
  <si>
    <t>Mitchell College</t>
  </si>
  <si>
    <t>Keystone</t>
  </si>
  <si>
    <t>Mount St. Vincent</t>
  </si>
  <si>
    <t>SUNY-Old Westbury</t>
  </si>
  <si>
    <t>Berea</t>
  </si>
  <si>
    <t>Oakland City</t>
  </si>
  <si>
    <t>Trevecca Nazarene</t>
  </si>
  <si>
    <t>Baker University</t>
  </si>
  <si>
    <t>Kentucky Christian</t>
  </si>
  <si>
    <t>Miles</t>
  </si>
  <si>
    <t>Fort Valley State</t>
  </si>
  <si>
    <t>Bethel TENN</t>
  </si>
  <si>
    <t>Hannibal-LaGrange</t>
  </si>
  <si>
    <t>Harris Stowe</t>
  </si>
  <si>
    <t>Robert Morris-Springfield (IL)</t>
  </si>
  <si>
    <t>Champion Baptist College</t>
  </si>
  <si>
    <t>Crowley's Ridge College</t>
  </si>
  <si>
    <t>Fisk</t>
  </si>
  <si>
    <t>Concordia OR</t>
  </si>
  <si>
    <t>Corban University</t>
  </si>
  <si>
    <t>US Coast Guard</t>
  </si>
  <si>
    <t>Wentworth</t>
  </si>
  <si>
    <t>Case Western Reserve</t>
  </si>
  <si>
    <t>Morrisville State</t>
  </si>
  <si>
    <t>Nichols College</t>
  </si>
  <si>
    <t>Susquehanna University</t>
  </si>
  <si>
    <t>Penn St Mont Alto</t>
  </si>
  <si>
    <t>Harrisburg</t>
  </si>
  <si>
    <t>Stillman</t>
  </si>
  <si>
    <t>North Alabama</t>
  </si>
  <si>
    <t>Clayton State</t>
  </si>
  <si>
    <t>Coker</t>
  </si>
  <si>
    <t>AUB Montgomery</t>
  </si>
  <si>
    <t>Chowan</t>
  </si>
  <si>
    <t>Machr</t>
  </si>
  <si>
    <t>St. Catharine</t>
  </si>
  <si>
    <t>Hillsdale Free Will Baptist</t>
  </si>
  <si>
    <t>Jarvis Christian</t>
  </si>
  <si>
    <t>Northern New Mexico</t>
  </si>
  <si>
    <t>Dallas Christian</t>
  </si>
  <si>
    <t>Arlington Baptist</t>
  </si>
  <si>
    <t>Ecclesia</t>
  </si>
  <si>
    <t>Texas-Tyler</t>
  </si>
  <si>
    <t>Texas A&amp;M-Intl</t>
  </si>
  <si>
    <t>Milligan</t>
  </si>
  <si>
    <t>Louisiana College</t>
  </si>
  <si>
    <t>Pensacola Christian College</t>
  </si>
  <si>
    <t>Central Baptist Coll</t>
  </si>
  <si>
    <t>Loyola NO</t>
  </si>
  <si>
    <t>Lyon College</t>
  </si>
  <si>
    <t>Missouri Valley</t>
  </si>
  <si>
    <t>Austin</t>
  </si>
  <si>
    <t>Southwest</t>
  </si>
  <si>
    <t>Howard Payne</t>
  </si>
  <si>
    <t>Texas College</t>
  </si>
  <si>
    <t>Mississippi College</t>
  </si>
  <si>
    <t>Ouachita Baptist</t>
  </si>
  <si>
    <t>Arkansas Tech</t>
  </si>
  <si>
    <t>Our Lady of the Lake</t>
  </si>
  <si>
    <t>Oakwood</t>
  </si>
  <si>
    <t>Dillard</t>
  </si>
  <si>
    <t>Concordia College (AL)</t>
  </si>
  <si>
    <t>Selma University</t>
  </si>
  <si>
    <t>Schreiner</t>
  </si>
  <si>
    <t>Manchester</t>
  </si>
  <si>
    <t>Michigan-Dearborn</t>
  </si>
  <si>
    <t>Northland College</t>
  </si>
  <si>
    <t>Iowa Wesleyan</t>
  </si>
  <si>
    <t>Haskell</t>
  </si>
  <si>
    <t>Tabor College</t>
  </si>
  <si>
    <t>Wayne State NEB</t>
  </si>
  <si>
    <t>Chadron State</t>
  </si>
  <si>
    <t>Greenville</t>
  </si>
  <si>
    <t>Anderson (IN)</t>
  </si>
  <si>
    <t>Belhaven</t>
  </si>
  <si>
    <t>Johnson Univ (FL)</t>
  </si>
  <si>
    <t>Tenn Temple</t>
  </si>
  <si>
    <t>Texas Lutheran</t>
  </si>
  <si>
    <t>Brewton Parker</t>
  </si>
  <si>
    <t>Centenary</t>
  </si>
  <si>
    <t>Southern Virginia</t>
  </si>
  <si>
    <t>Pacific Union</t>
  </si>
  <si>
    <t>Cal Lutheran</t>
  </si>
  <si>
    <t>Lewis &amp; Clark</t>
  </si>
  <si>
    <t>Cal State-Los Angeles</t>
  </si>
  <si>
    <t>Notre Dame CA</t>
  </si>
  <si>
    <t>IU-Northwest</t>
  </si>
  <si>
    <t>Trinity (IL)</t>
  </si>
  <si>
    <t>St. Josephs (IND)</t>
  </si>
  <si>
    <t>La Verne</t>
  </si>
  <si>
    <t>University of Great Falls</t>
  </si>
  <si>
    <t>New Mexico Highlands</t>
  </si>
  <si>
    <t>Northwest College</t>
  </si>
  <si>
    <t>Missouri Rolla</t>
  </si>
  <si>
    <t>William Jewell</t>
  </si>
  <si>
    <t>Texas A&amp;M-K'ville</t>
  </si>
  <si>
    <t>TBD</t>
  </si>
  <si>
    <t>Oklahoma</t>
  </si>
  <si>
    <t>Pacific Lutheran</t>
  </si>
  <si>
    <t>Duke</t>
  </si>
  <si>
    <t>North Carolina</t>
  </si>
  <si>
    <t>Wichita St</t>
  </si>
  <si>
    <t>Gonzaga</t>
  </si>
  <si>
    <t>Villanova</t>
  </si>
  <si>
    <t>Kansas</t>
  </si>
  <si>
    <t>Virginia</t>
  </si>
  <si>
    <t>Louisville</t>
  </si>
  <si>
    <t>Wisconsin</t>
  </si>
  <si>
    <t>Kentucky</t>
  </si>
  <si>
    <t>Iowa State</t>
  </si>
  <si>
    <t>Arizona</t>
  </si>
  <si>
    <t>Replace With</t>
  </si>
  <si>
    <t>San Jose St</t>
  </si>
  <si>
    <t>Other</t>
  </si>
  <si>
    <t>Result</t>
  </si>
  <si>
    <t>L</t>
  </si>
  <si>
    <t>W</t>
  </si>
  <si>
    <t>OT</t>
  </si>
  <si>
    <t>2OT</t>
  </si>
  <si>
    <t>3OT</t>
  </si>
  <si>
    <t>4OT</t>
  </si>
  <si>
    <t>OppScore</t>
  </si>
  <si>
    <t>Game ID</t>
  </si>
  <si>
    <t>Sat, Nov 15 Albany vs Providence</t>
  </si>
  <si>
    <t>Wed, Nov 19 Albany vs N.J.I.T.</t>
  </si>
  <si>
    <t>Sat, Nov 22 Albany vs Quinnipiac</t>
  </si>
  <si>
    <t>Wed, Nov 26 Albany vs Colgate</t>
  </si>
  <si>
    <t>Sat, Nov 29 Albany vs UNLV</t>
  </si>
  <si>
    <t>Wed, Dec 3 Albany vs Holy Cross</t>
  </si>
  <si>
    <t>Sat, Dec 6 Albany vs St. Francis (PA)</t>
  </si>
  <si>
    <t>Mon, Dec 8 Albany vs Bucknell</t>
  </si>
  <si>
    <t>Sat, Dec 13 Albany vs Siena</t>
  </si>
  <si>
    <t>Sat, Dec 20 Albany vs Yale</t>
  </si>
  <si>
    <t>Mon, Dec 22 Albany vs Fairfield</t>
  </si>
  <si>
    <t>Tue, Dec 30 Albany vs Niagara</t>
  </si>
  <si>
    <t>Sat, Jan 3 Albany vs Maine</t>
  </si>
  <si>
    <t>Tue, Jan 6 Albany vs New Hampshire</t>
  </si>
  <si>
    <t>Sat, Jan 10 Albany vs UMass Lowell</t>
  </si>
  <si>
    <t>Wed, Jan 14 Albany vs Binghamton</t>
  </si>
  <si>
    <t>Mon, Jan 19 Albany vs Stony Brook</t>
  </si>
  <si>
    <t>Thu, Jan 22 Albany vs Hartford</t>
  </si>
  <si>
    <t>Sun, Jan 25 Albany vs UMBC</t>
  </si>
  <si>
    <t>Wed, Jan 28 Albany vs Vermont</t>
  </si>
  <si>
    <t>Sat, Jan 31 Albany vs Maine</t>
  </si>
  <si>
    <t>Wed, Feb 4 Albany vs New Hampshire</t>
  </si>
  <si>
    <t>Sat, Feb 7 Albany vs UMass Lowell</t>
  </si>
  <si>
    <t>Tue, Feb 10 Albany vs Binghamton</t>
  </si>
  <si>
    <t>Fri, Feb 13 Albany vs N.J.I.T.</t>
  </si>
  <si>
    <t>Tue, Feb 17 Albany vs Stony Brook</t>
  </si>
  <si>
    <t>Fri, Feb 20 Albany vs Hartford</t>
  </si>
  <si>
    <t>Wed, Feb 25 Albany vs UMBC</t>
  </si>
  <si>
    <t>Sat, Feb 28 Albany vs Vermont</t>
  </si>
  <si>
    <t>Wed, Mar 4 Albany vs Maine</t>
  </si>
  <si>
    <t>Sun, Mar 8 Albany vs New Hampshire</t>
  </si>
  <si>
    <t>Sat, Mar 14 Albany vs Stony Brook</t>
  </si>
  <si>
    <t>Fri, Nov 14 Binghamton vs Notre Dame</t>
  </si>
  <si>
    <t>Mon, Nov 17 Binghamton vs Providence</t>
  </si>
  <si>
    <t>Wed, Nov 19 Binghamton vs Other</t>
  </si>
  <si>
    <t>Sat, Nov 22 Binghamton vs Manhattan</t>
  </si>
  <si>
    <t>Sun, Nov 23 Binghamton vs Navy</t>
  </si>
  <si>
    <t>Tue, Nov 25 Army vs Binghamton</t>
  </si>
  <si>
    <t>Sat, Nov 29 Binghamton vs Cornell</t>
  </si>
  <si>
    <t>Wed, Dec 3 Binghamton vs Boston University</t>
  </si>
  <si>
    <t>Sat, Dec 6 Binghamton vs Pennsylvania</t>
  </si>
  <si>
    <t>Mon, Dec 8 Binghamton vs Other</t>
  </si>
  <si>
    <t>Thu, Dec 11 Binghamton vs Colgate</t>
  </si>
  <si>
    <t>Sun, Dec 14 Binghamton vs Boston College</t>
  </si>
  <si>
    <t>Sat, Dec 20 Binghamton vs St. Bonaventure</t>
  </si>
  <si>
    <t>Mon, Dec 22 Binghamton vs Mt. St. Mary's</t>
  </si>
  <si>
    <t>Tue, Dec 30 Binghamton vs Buffalo</t>
  </si>
  <si>
    <t>Fri, Jan 2 Binghamton vs UMass Lowell</t>
  </si>
  <si>
    <t>Wed, Jan 7 Binghamton vs Hartford</t>
  </si>
  <si>
    <t>Sat, Jan 10 Binghamton vs Maine</t>
  </si>
  <si>
    <t>Sat, Jan 17 Binghamton vs New Hampshire</t>
  </si>
  <si>
    <t>Mon, Jan 19 Binghamton vs Vermont</t>
  </si>
  <si>
    <t>Sun, Jan 25 Binghamton vs Stony Brook</t>
  </si>
  <si>
    <t>Wed, Jan 28 Binghamton vs UMBC</t>
  </si>
  <si>
    <t>Sat, Jan 31 Binghamton vs UMass Lowell</t>
  </si>
  <si>
    <t>Tue, Feb 3 Binghamton vs Hartford</t>
  </si>
  <si>
    <t>Sat, Feb 7 Binghamton vs Maine</t>
  </si>
  <si>
    <t>Sat, Feb 14 Binghamton vs New Hampshire</t>
  </si>
  <si>
    <t>Wed, Feb 18 Binghamton vs Vermont</t>
  </si>
  <si>
    <t>Sat, Feb 21 Binghamton vs Stony Brook</t>
  </si>
  <si>
    <t>Sat, Feb 28 Binghamton vs UMBC</t>
  </si>
  <si>
    <t>Wed, Mar 4 Binghamton vs Stony Brook</t>
  </si>
  <si>
    <t>Fri, Nov 14 Hartford vs Sacred Heart</t>
  </si>
  <si>
    <t>Sun, Nov 16 Hartford vs Saint Peter's</t>
  </si>
  <si>
    <t>Wed, Nov 19 Dartmouth vs Hartford</t>
  </si>
  <si>
    <t>Sat, Nov 22 Hartford vs Niagara</t>
  </si>
  <si>
    <t>Tue, Nov 25 Hartford vs Quinnipiac</t>
  </si>
  <si>
    <t>Fri, Nov 28 Hartford vs Other</t>
  </si>
  <si>
    <t>Sun, Nov 30 Hartford vs Yale</t>
  </si>
  <si>
    <t>Wed, Dec 3 Hartford vs Vermont</t>
  </si>
  <si>
    <t>Sat, Dec 6 Central Connecticut St vs Hartford</t>
  </si>
  <si>
    <t>Tue, Dec 9 Hartford vs Holy Cross</t>
  </si>
  <si>
    <t>Sat, Dec 13 Hartford vs Rider</t>
  </si>
  <si>
    <t>Sun, Dec 21 Florida International vs Hartford</t>
  </si>
  <si>
    <t>Tue, Dec 30 Hartford vs Notre Dame</t>
  </si>
  <si>
    <t>Sat, Jan 3 Hartford vs Texas A&amp;M</t>
  </si>
  <si>
    <t>Wed, Jan 14 Hartford vs New Hampshire</t>
  </si>
  <si>
    <t>Sat, Jan 17 Hartford vs UMass Lowell</t>
  </si>
  <si>
    <t>Mon, Jan 19 Hartford vs UMBC</t>
  </si>
  <si>
    <t>Sun, Jan 25 Hartford vs Maine</t>
  </si>
  <si>
    <t>Wed, Jan 28 Hartford vs Stony Brook</t>
  </si>
  <si>
    <t>Sat, Jan 31 Hartford vs Vermont</t>
  </si>
  <si>
    <t>Tue, Feb 10 Hartford vs New Hampshire</t>
  </si>
  <si>
    <t>Sat, Feb 14 Hartford vs UMass Lowell</t>
  </si>
  <si>
    <t>Tue, Feb 17 Hartford vs UMBC</t>
  </si>
  <si>
    <t>Wed, Feb 25 Hartford vs Maine</t>
  </si>
  <si>
    <t>Sat, Feb 28 Hartford vs Stony Brook</t>
  </si>
  <si>
    <t>Wed, Mar 4 Hartford vs New Hampshire</t>
  </si>
  <si>
    <t>Sat, Nov 15 Butler vs Maine</t>
  </si>
  <si>
    <t>Mon, Nov 17 Maine vs N.J.I.T.</t>
  </si>
  <si>
    <t>Fri, Nov 21 Central Michigan vs Maine</t>
  </si>
  <si>
    <t>Sun, Nov 23 Maine vs Valparaiso</t>
  </si>
  <si>
    <t>Sun, Nov 30 Maine vs Northern Illinois</t>
  </si>
  <si>
    <t>Tue, Dec 2 Maine vs Wagner</t>
  </si>
  <si>
    <t>Sat, Dec 6 Dartmouth vs Maine</t>
  </si>
  <si>
    <t>Tue, Dec 9 LIU Brooklyn vs Maine</t>
  </si>
  <si>
    <t>Thu, Dec 11 Boston College vs Maine</t>
  </si>
  <si>
    <t>Sun, Dec 21 Army vs Maine</t>
  </si>
  <si>
    <t>Sat, Dec 27 Maine vs Seton Hall</t>
  </si>
  <si>
    <t>Mon, Dec 29 Maine vs Quinnipiac</t>
  </si>
  <si>
    <t>Wed, Jan 7 Maine vs Vermont</t>
  </si>
  <si>
    <t>Tue, Jan 13 Maine vs UMass Lowell</t>
  </si>
  <si>
    <t>Sat, Jan 17 Maine vs Stony Brook</t>
  </si>
  <si>
    <t>Mon, Jan 19 Maine vs N.J.I.T.</t>
  </si>
  <si>
    <t>Thu, Jan 22 Maine vs UMBC</t>
  </si>
  <si>
    <t>Wed, Jan 28 Maine vs New Hampshire</t>
  </si>
  <si>
    <t>Tue, Feb 3 Maine vs Vermont</t>
  </si>
  <si>
    <t>Sat, Feb 14 Maine vs Stony Brook</t>
  </si>
  <si>
    <t>Wed, Feb 18 Maine vs UMass Lowell</t>
  </si>
  <si>
    <t>Sat, Feb 21 Maine vs UMBC</t>
  </si>
  <si>
    <t>Sat, Feb 28 Maine vs New Hampshire</t>
  </si>
  <si>
    <t>Fri, Nov 14 Boston College vs New Hampshire</t>
  </si>
  <si>
    <t>Tue, Nov 18 New Hampshire vs Other</t>
  </si>
  <si>
    <t>Thu, Nov 20 Bryant vs New Hampshire</t>
  </si>
  <si>
    <t>Tue, Nov 25 Boston University vs New Hampshire</t>
  </si>
  <si>
    <t>Sun, Nov 30 Dartmouth vs New Hampshire</t>
  </si>
  <si>
    <t>Wed, Dec 3 LIU Brooklyn vs New Hampshire</t>
  </si>
  <si>
    <t>Sat, Dec 6 New Hampshire vs Other</t>
  </si>
  <si>
    <t>Tue, Dec 9 New Hampshire vs Rutgers</t>
  </si>
  <si>
    <t>Sun, Dec 14 Colgate vs New Hampshire</t>
  </si>
  <si>
    <t>Sat, Dec 20 New Hampshire vs Sacred Heart</t>
  </si>
  <si>
    <t>Mon, Dec 22 LIU Brooklyn vs New Hampshire</t>
  </si>
  <si>
    <t>Tue, Dec 30 New Hampshire vs Western Michigan</t>
  </si>
  <si>
    <t>Sat, Jan 3 New Hampshire vs Stony Brook</t>
  </si>
  <si>
    <t>Thu, Jan 8 Brown vs New Hampshire</t>
  </si>
  <si>
    <t>Sun, Jan 11 New Hampshire vs UMBC</t>
  </si>
  <si>
    <t>Mon, Jan 19 New Hampshire vs UMass Lowell</t>
  </si>
  <si>
    <t>Thu, Jan 22 New Hampshire vs Vermont</t>
  </si>
  <si>
    <t>Sat, Jan 31 New Hampshire vs Stony Brook</t>
  </si>
  <si>
    <t>Sat, Feb 7 New Hampshire vs UMBC</t>
  </si>
  <si>
    <t>Sat, Feb 21 New Hampshire vs UMass Lowell</t>
  </si>
  <si>
    <t>Wed, Feb 25 New Hampshire vs Vermont</t>
  </si>
  <si>
    <t>Fri, Nov 14 Columbia vs Stony Brook</t>
  </si>
  <si>
    <t>Tue, Nov 18 Georgia vs Stony Brook</t>
  </si>
  <si>
    <t>Fri, Nov 21 Hofstra vs Stony Brook</t>
  </si>
  <si>
    <t>Sun, Nov 23 Other vs Stony Brook</t>
  </si>
  <si>
    <t>Tue, Nov 25 Stony Brook vs Western Kentucky</t>
  </si>
  <si>
    <t>Thu, Nov 27 LIU Brooklyn vs Stony Brook</t>
  </si>
  <si>
    <t>Sat, Nov 29 Other vs Stony Brook</t>
  </si>
  <si>
    <t>Tue, Dec 2 Cincinnati vs Stony Brook</t>
  </si>
  <si>
    <t>Sat, Dec 6 Princeton vs Stony Brook</t>
  </si>
  <si>
    <t>Sat, Dec 13 Providence vs Stony Brook</t>
  </si>
  <si>
    <t>Thu, Dec 18 Canisius vs Stony Brook</t>
  </si>
  <si>
    <t>Sun, Dec 21 Loyola (MD) vs Stony Brook</t>
  </si>
  <si>
    <t>Tue, Dec 23 American vs Stony Brook</t>
  </si>
  <si>
    <t>Sun, Dec 28 Stony Brook vs Washington</t>
  </si>
  <si>
    <t>Tue, Jan 6 Columbia vs Stony Brook</t>
  </si>
  <si>
    <t>Sat, Jan 10 Stony Brook vs Vermont</t>
  </si>
  <si>
    <t>Wed, Jan 14 Stony Brook vs UMBC</t>
  </si>
  <si>
    <t>Thu, Jan 22 Stony Brook vs UMass Lowell</t>
  </si>
  <si>
    <t>Sat, Feb 7 Stony Brook vs Vermont</t>
  </si>
  <si>
    <t>Wed, Feb 11 Stony Brook vs UMBC</t>
  </si>
  <si>
    <t>Wed, Feb 25 Stony Brook vs UMass Lowell</t>
  </si>
  <si>
    <t>Sun, Mar 8 Stony Brook vs Vermont</t>
  </si>
  <si>
    <t>Fri, Nov 14 Ohio State vs UMass Lowell</t>
  </si>
  <si>
    <t>Sun, Nov 16 Rhode Island vs UMass Lowell</t>
  </si>
  <si>
    <t>Thu, Nov 20 Sacred Heart vs UMass Lowell</t>
  </si>
  <si>
    <t>Sat, Nov 22 N.J.I.T. vs UMass Lowell</t>
  </si>
  <si>
    <t>Sun, Nov 23 Fordham vs UMass Lowell</t>
  </si>
  <si>
    <t>Tue, Nov 25 Other vs UMass Lowell</t>
  </si>
  <si>
    <t>Sun, Nov 30 Boston University vs UMass Lowell</t>
  </si>
  <si>
    <t>Wed, Dec 3 N.J.I.T. vs UMass Lowell</t>
  </si>
  <si>
    <t>Sat, Dec 6 Cornell vs UMass Lowell</t>
  </si>
  <si>
    <t>Wed, Dec 10 Dartmouth vs UMass Lowell</t>
  </si>
  <si>
    <t>Sat, Dec 20 Duquesne vs UMass Lowell</t>
  </si>
  <si>
    <t>Mon, Dec 29 Boston College vs UMass Lowell</t>
  </si>
  <si>
    <t>Mon, Jan 5 Brown vs UMass Lowell</t>
  </si>
  <si>
    <t>Wed, Jan 7 UMass Lowell vs UMBC</t>
  </si>
  <si>
    <t>Sun, Jan 25 UMass Lowell vs Vermont</t>
  </si>
  <si>
    <t>Thu, Feb 5 UMass Lowell vs UMBC</t>
  </si>
  <si>
    <t>Wed, Feb 11 UMass Lowell vs Vermont</t>
  </si>
  <si>
    <t>Fri, Nov 14 Akron vs UMBC</t>
  </si>
  <si>
    <t>Wed, Nov 19 Loyola (MD) vs UMBC</t>
  </si>
  <si>
    <t>Sat, Nov 22 Minnesota vs UMBC</t>
  </si>
  <si>
    <t>Tue, Nov 25 Howard vs UMBC</t>
  </si>
  <si>
    <t>Sat, Nov 29 Towson vs UMBC</t>
  </si>
  <si>
    <t>Tue, Dec 2 Maryland-Eastern Shore vs UMBC</t>
  </si>
  <si>
    <t>Thu, Dec 4 George Washington vs UMBC</t>
  </si>
  <si>
    <t>Sat, Dec 6 Iowa vs UMBC</t>
  </si>
  <si>
    <t>Wed, Dec 10 Central Connecticut St vs UMBC</t>
  </si>
  <si>
    <t>Sun, Dec 14 Longwood vs UMBC</t>
  </si>
  <si>
    <t>Sat, Dec 20 Kennesaw St vs UMBC</t>
  </si>
  <si>
    <t>Sun, Dec 28 Lehigh vs UMBC</t>
  </si>
  <si>
    <t>Fri, Jan 2 N.J.I.T. vs UMBC</t>
  </si>
  <si>
    <t>Sat, Jan 17 UMBC vs Vermont</t>
  </si>
  <si>
    <t>Sat, Feb 14 UMBC vs Vermont</t>
  </si>
  <si>
    <t>Wed, Mar 4 UMBC vs Vermont</t>
  </si>
  <si>
    <t>Sat, Nov 15 Canisius vs Vermont</t>
  </si>
  <si>
    <t>Mon, Nov 17 Siena vs Vermont</t>
  </si>
  <si>
    <t>Wed, Nov 19 Other vs Vermont</t>
  </si>
  <si>
    <t>Sat, Nov 22 Saint Joseph's vs Vermont</t>
  </si>
  <si>
    <t>Wed, Nov 26 Bryant vs Vermont</t>
  </si>
  <si>
    <t>Sun, Nov 30 Quinnipiac vs Vermont</t>
  </si>
  <si>
    <t>Sat, Dec 6 Harvard vs Vermont</t>
  </si>
  <si>
    <t>Sun, Dec 14 Vermont vs Wagner</t>
  </si>
  <si>
    <t>Thu, Dec 18 Vermont vs Yale</t>
  </si>
  <si>
    <t>Sun, Dec 21 Saint Louis vs Vermont</t>
  </si>
  <si>
    <t>Tue, Dec 30 USC vs Vermont</t>
  </si>
  <si>
    <t>Fri, Jan 2 UC Santa Barbara vs Vermont</t>
  </si>
  <si>
    <t>Wed, Jan 14 Dartmouth vs Vermont</t>
  </si>
  <si>
    <t>Fri, Nov 14 Cincinnati vs St. Francis (PA)</t>
  </si>
  <si>
    <t>Wed, Nov 19 Cincinnati vs Morehead St</t>
  </si>
  <si>
    <t>Sun, Nov 23 Cincinnati vs Eastern Illinois</t>
  </si>
  <si>
    <t>Tue, Nov 25 Cincinnati vs North Carolina Central</t>
  </si>
  <si>
    <t>Fri, Nov 28 Cincinnati vs Middle Tennessee</t>
  </si>
  <si>
    <t>Sat, Nov 29 Cincinnati vs Ole Miss</t>
  </si>
  <si>
    <t>Sat, Dec 13 Cincinnati vs Nebraska</t>
  </si>
  <si>
    <t>Wed, Dec 17 Cincinnati vs San Diego St</t>
  </si>
  <si>
    <t>Sat, Dec 20 Cincinnati vs Virginia Commonwealth</t>
  </si>
  <si>
    <t>Tue, Dec 23 Cincinnati vs Wagner</t>
  </si>
  <si>
    <t>Tue, Dec 30 Cincinnati vs NC State</t>
  </si>
  <si>
    <t>Sat, Jan 3 Cincinnati vs SMU</t>
  </si>
  <si>
    <t>Tue, Jan 6 Cincinnati vs East Carolina</t>
  </si>
  <si>
    <t>Sat, Jan 10 Cincinnati vs Connecticut</t>
  </si>
  <si>
    <t>Thu, Jan 15 Cincinnati vs Memphis</t>
  </si>
  <si>
    <t>Sat, Jan 17 Cincinnati vs Temple</t>
  </si>
  <si>
    <t>Wed, Jan 21 Cincinnati vs Houston</t>
  </si>
  <si>
    <t>Sun, Jan 25 Cincinnati vs UCF</t>
  </si>
  <si>
    <t>Thu, Jan 29 Cincinnati vs Connecticut</t>
  </si>
  <si>
    <t>Sun, Feb 1 Cincinnati vs East Carolina</t>
  </si>
  <si>
    <t>Thu, Feb 5 Cincinnati vs SMU</t>
  </si>
  <si>
    <t>Sat, Feb 7 Cincinnati vs South Florida</t>
  </si>
  <si>
    <t>Tue, Feb 10 Cincinnati vs Temple</t>
  </si>
  <si>
    <t>Sat, Feb 14 Cincinnati vs Tulane</t>
  </si>
  <si>
    <t>Wed, Feb 18 Cincinnati vs Xavier</t>
  </si>
  <si>
    <t>Sat, Feb 21 Cincinnati vs Houston</t>
  </si>
  <si>
    <t>Wed, Feb 25 Cincinnati vs UCF</t>
  </si>
  <si>
    <t>Sat, Feb 28 Cincinnati vs Tulane</t>
  </si>
  <si>
    <t>Wed, Mar 4 Cincinnati vs Tulsa</t>
  </si>
  <si>
    <t>Sun, Mar 8 Cincinnati vs Memphis</t>
  </si>
  <si>
    <t>Fri, Mar 13 Cincinnati vs Connecticut</t>
  </si>
  <si>
    <t>Fri, Nov 14 Bryant vs Connecticut</t>
  </si>
  <si>
    <t>Thu, Nov 20 Charleston vs Connecticut</t>
  </si>
  <si>
    <t>Fri, Nov 21 Connecticut vs Dayton</t>
  </si>
  <si>
    <t>Sun, Nov 23 Connecticut vs West Virginia</t>
  </si>
  <si>
    <t>Sun, Nov 30 Connecticut vs Texas</t>
  </si>
  <si>
    <t>Fri, Dec 5 Connecticut vs Yale</t>
  </si>
  <si>
    <t>Sun, Dec 14 Connecticut vs Coppin St</t>
  </si>
  <si>
    <t>Thu, Dec 18 Connecticut vs Duke</t>
  </si>
  <si>
    <t>Mon, Dec 22 Columbia vs Connecticut</t>
  </si>
  <si>
    <t>Sun, Dec 28 Central Connecticut St vs Connecticut</t>
  </si>
  <si>
    <t>Wed, Dec 31 Connecticut vs Temple</t>
  </si>
  <si>
    <t>Sat, Jan 3 Connecticut vs Florida</t>
  </si>
  <si>
    <t>Tue, Jan 6 Connecticut vs South Florida</t>
  </si>
  <si>
    <t>Tue, Jan 13 Connecticut vs Tulsa</t>
  </si>
  <si>
    <t>Sat, Jan 17 Connecticut vs Stanford</t>
  </si>
  <si>
    <t>Thu, Jan 22 Connecticut vs UCF</t>
  </si>
  <si>
    <t>Sun, Jan 25 Connecticut vs South Florida</t>
  </si>
  <si>
    <t>Sun, Feb 1 Connecticut vs Houston</t>
  </si>
  <si>
    <t>Wed, Feb 4 Connecticut vs East Carolina</t>
  </si>
  <si>
    <t>Sat, Feb 7 Connecticut vs Tulane</t>
  </si>
  <si>
    <t>Thu, Feb 12 Connecticut vs Tulsa</t>
  </si>
  <si>
    <t>Sat, Feb 14 Connecticut vs SMU</t>
  </si>
  <si>
    <t>Thu, Feb 19 Connecticut vs Memphis</t>
  </si>
  <si>
    <t>Sun, Feb 22 Connecticut vs Tulane</t>
  </si>
  <si>
    <t>Wed, Feb 25 Connecticut vs East Carolina</t>
  </si>
  <si>
    <t>Sun, Mar 1 Connecticut vs SMU</t>
  </si>
  <si>
    <t>Thu, Mar 5 Connecticut vs Memphis</t>
  </si>
  <si>
    <t>Sat, Mar 7 Connecticut vs Temple</t>
  </si>
  <si>
    <t>Thu, Mar 12 Connecticut vs South Florida</t>
  </si>
  <si>
    <t>Fri, Nov 14 East Carolina vs Other</t>
  </si>
  <si>
    <t>Sun, Nov 16 East Carolina vs UNC Asheville</t>
  </si>
  <si>
    <t>Thu, Nov 20 East Carolina vs Other</t>
  </si>
  <si>
    <t>Mon, Nov 24 East Carolina vs Green Bay</t>
  </si>
  <si>
    <t>Tue, Nov 25 East Carolina vs Fresno St</t>
  </si>
  <si>
    <t>Wed, Nov 26 East Carolina vs Hawaii</t>
  </si>
  <si>
    <t>Sun, Nov 30 Central Connecticut St vs East Carolina</t>
  </si>
  <si>
    <t>Wed, Dec 3 East Carolina vs Florida Atlantic</t>
  </si>
  <si>
    <t>Sun, Dec 7 East Carolina vs North Carolina</t>
  </si>
  <si>
    <t>Sat, Dec 13 East Carolina vs James Madison</t>
  </si>
  <si>
    <t>Sat, Dec 20 East Carolina vs UNC Wilmington</t>
  </si>
  <si>
    <t>Mon, Dec 22 East Carolina vs Florida A&amp;M</t>
  </si>
  <si>
    <t>Sun, Dec 28 East Carolina vs UNC Greensboro</t>
  </si>
  <si>
    <t>Wed, Dec 31 East Carolina vs Tulane</t>
  </si>
  <si>
    <t>Sat, Jan 3 East Carolina vs South Florida</t>
  </si>
  <si>
    <t>Wed, Jan 14 East Carolina vs Houston</t>
  </si>
  <si>
    <t>Sat, Jan 17 East Carolina vs SMU</t>
  </si>
  <si>
    <t>Sat, Jan 24 East Carolina vs Tulsa</t>
  </si>
  <si>
    <t>Wed, Jan 28 East Carolina vs Memphis</t>
  </si>
  <si>
    <t>Sat, Feb 7 East Carolina vs UCF</t>
  </si>
  <si>
    <t>Tue, Feb 10 East Carolina vs Memphis</t>
  </si>
  <si>
    <t>Sat, Feb 14 East Carolina vs Temple</t>
  </si>
  <si>
    <t>Wed, Feb 18 East Carolina vs Tulsa</t>
  </si>
  <si>
    <t>Sat, Feb 21 East Carolina vs South Florida</t>
  </si>
  <si>
    <t>Sat, Feb 28 East Carolina vs UCF</t>
  </si>
  <si>
    <t>Thu, Mar 5 East Carolina vs Temple</t>
  </si>
  <si>
    <t>Sun, Mar 8 East Carolina vs Houston</t>
  </si>
  <si>
    <t>Thu, Mar 12 East Carolina vs UCF</t>
  </si>
  <si>
    <t>Fri, Mar 13 East Carolina vs SMU</t>
  </si>
  <si>
    <t>Fri, Nov 14 Houston vs Murray St</t>
  </si>
  <si>
    <t>Sat, Nov 22 Houston vs Morgan St</t>
  </si>
  <si>
    <t>Tue, Nov 25 Harvard vs Houston</t>
  </si>
  <si>
    <t>Thu, Dec 4 Houston vs UT Pan American</t>
  </si>
  <si>
    <t>Sat, Dec 6 Abilene Christian vs Houston</t>
  </si>
  <si>
    <t>Tue, Dec 16 Houston vs Houston Baptist</t>
  </si>
  <si>
    <t>Wed, Dec 17 Arkansas-Pine Bluff vs Houston</t>
  </si>
  <si>
    <t>Sat, Dec 20 Houston vs South Carolina St</t>
  </si>
  <si>
    <t>Mon, Dec 22 Boise State vs Houston</t>
  </si>
  <si>
    <t>Tue, Dec 23 Houston vs Texas Tech</t>
  </si>
  <si>
    <t>Sun, Dec 28 Houston vs Miss Valley St</t>
  </si>
  <si>
    <t>Wed, Dec 31 Houston vs Memphis</t>
  </si>
  <si>
    <t>Sun, Jan 4 Houston vs Tulsa</t>
  </si>
  <si>
    <t>Tue, Jan 6 Houston vs UCF</t>
  </si>
  <si>
    <t>Sun, Jan 11 Houston vs Memphis</t>
  </si>
  <si>
    <t>Sat, Jan 17 Houston vs Tulane</t>
  </si>
  <si>
    <t>Sat, Jan 24 Houston vs SMU</t>
  </si>
  <si>
    <t>Wed, Jan 28 Houston vs Rice</t>
  </si>
  <si>
    <t>Thu, Feb 5 Houston vs Tulsa</t>
  </si>
  <si>
    <t>Thu, Feb 12 Houston vs SMU</t>
  </si>
  <si>
    <t>Sun, Feb 15 Houston vs UCF</t>
  </si>
  <si>
    <t>Tue, Feb 17 Houston vs South Florida</t>
  </si>
  <si>
    <t>Thu, Feb 26 Houston vs Temple</t>
  </si>
  <si>
    <t>Sun, Mar 1 Houston vs South Florida</t>
  </si>
  <si>
    <t>Wed, Mar 4 Houston vs Tulane</t>
  </si>
  <si>
    <t>Thu, Mar 12 Houston vs Tulane</t>
  </si>
  <si>
    <t>Fri, Mar 13 Houston vs Tulsa</t>
  </si>
  <si>
    <t>Tue, Nov 18 Memphis vs Wichita St</t>
  </si>
  <si>
    <t>Mon, Nov 24 Memphis vs Prairie View</t>
  </si>
  <si>
    <t>Thu, Nov 27 Baylor vs Memphis</t>
  </si>
  <si>
    <t>Fri, Nov 28 Indiana St vs Memphis</t>
  </si>
  <si>
    <t>Tue, Dec 2 Memphis vs Stephen F. Austin</t>
  </si>
  <si>
    <t>Sat, Dec 6 Bradley vs Memphis</t>
  </si>
  <si>
    <t>Sat, Dec 13 Memphis vs Oklahoma St</t>
  </si>
  <si>
    <t>Mon, Dec 15 Memphis vs North Carolina Central</t>
  </si>
  <si>
    <t>Wed, Dec 17 Memphis vs South Carolina Upstate</t>
  </si>
  <si>
    <t>Sat, Dec 20 Memphis vs Oral Roberts</t>
  </si>
  <si>
    <t>Tue, Dec 23 Memphis vs Western Illinois</t>
  </si>
  <si>
    <t>Sat, Jan 3 Memphis vs Tulane</t>
  </si>
  <si>
    <t>Thu, Jan 8 Memphis vs SMU</t>
  </si>
  <si>
    <t>Sat, Jan 17 Memphis vs UCF</t>
  </si>
  <si>
    <t>Wed, Jan 21 Memphis vs Tulsa</t>
  </si>
  <si>
    <t>Sat, Jan 24 Memphis vs Tulane</t>
  </si>
  <si>
    <t>Sat, Jan 31 Gonzaga vs Memphis</t>
  </si>
  <si>
    <t>Wed, Feb 4 Jacksonville St vs Memphis</t>
  </si>
  <si>
    <t>Sat, Feb 7 Memphis vs Temple</t>
  </si>
  <si>
    <t>Sat, Feb 14 Memphis vs South Florida</t>
  </si>
  <si>
    <t>Sun, Feb 22 Memphis vs UCF</t>
  </si>
  <si>
    <t>Thu, Feb 26 Memphis vs SMU</t>
  </si>
  <si>
    <t>Sat, Feb 28 Memphis vs Tulsa</t>
  </si>
  <si>
    <t>Fri, Mar 13 Memphis vs Temple</t>
  </si>
  <si>
    <t>Fri, Nov 14 Lamar vs SMU</t>
  </si>
  <si>
    <t>Mon, Nov 17 Gonzaga vs SMU</t>
  </si>
  <si>
    <t>Thu, Nov 20 Indiana vs SMU</t>
  </si>
  <si>
    <t>Sat, Nov 22 Eastern Washington vs SMU</t>
  </si>
  <si>
    <t>Tue, Nov 25 Arkansas vs SMU</t>
  </si>
  <si>
    <t>Wed, Nov 26 SMU vs Texas Southern</t>
  </si>
  <si>
    <t>Sun, Nov 30 Monmouth vs SMU</t>
  </si>
  <si>
    <t>Fri, Dec 5 SMU vs Wyoming</t>
  </si>
  <si>
    <t>Mon, Dec 8 SMU vs UC Santa Barbara</t>
  </si>
  <si>
    <t>Wed, Dec 17 SMU vs UIC</t>
  </si>
  <si>
    <t>Sat, Dec 20 Michigan vs SMU</t>
  </si>
  <si>
    <t>Mon, Dec 29 Other vs SMU</t>
  </si>
  <si>
    <t>Wed, Dec 31 SMU vs South Florida</t>
  </si>
  <si>
    <t>Sun, Jan 11 SMU vs UCF</t>
  </si>
  <si>
    <t>Wed, Jan 14 SMU vs Temple</t>
  </si>
  <si>
    <t>Wed, Jan 21 SMU vs Tulane</t>
  </si>
  <si>
    <t>Wed, Jan 28 SMU vs South Florida</t>
  </si>
  <si>
    <t>Sat, Jan 31 SMU vs UCF</t>
  </si>
  <si>
    <t>Sat, Feb 7 SMU vs Tulsa</t>
  </si>
  <si>
    <t>Thu, Feb 19 SMU vs Temple</t>
  </si>
  <si>
    <t>Sun, Mar 8 SMU vs Tulsa</t>
  </si>
  <si>
    <t>Sat, Mar 14 Other vs SMU</t>
  </si>
  <si>
    <t>Fri, Nov 14 Other vs South Florida</t>
  </si>
  <si>
    <t>Sun, Nov 16 Jackson St vs South Florida</t>
  </si>
  <si>
    <t>Thu, Nov 20 South Florida vs UAB</t>
  </si>
  <si>
    <t>Sun, Nov 23 NC State vs South Florida</t>
  </si>
  <si>
    <t>Tue, Nov 25 Hofstra vs South Florida</t>
  </si>
  <si>
    <t>Sat, Nov 29 Jacksonville vs South Florida</t>
  </si>
  <si>
    <t>Tue, Dec 2 Alabama vs South Florida</t>
  </si>
  <si>
    <t>Sat, Dec 6 Detroit vs South Florida</t>
  </si>
  <si>
    <t>Mon, Dec 15 Georgia Southern vs South Florida</t>
  </si>
  <si>
    <t>Thu, Dec 18 Seton Hall vs South Florida</t>
  </si>
  <si>
    <t>Sat, Dec 20 Florida St vs South Florida</t>
  </si>
  <si>
    <t>Tue, Dec 23 SE Louisiana vs South Florida</t>
  </si>
  <si>
    <t>Sun, Dec 28 Bowling Green vs South Florida</t>
  </si>
  <si>
    <t>Sun, Jan 11 South Florida vs Tulane</t>
  </si>
  <si>
    <t>Sat, Jan 17 South Florida vs Tulsa</t>
  </si>
  <si>
    <t>Thu, Jan 22 South Florida vs Temple</t>
  </si>
  <si>
    <t>Sat, Jan 31 South Florida vs Tulsa</t>
  </si>
  <si>
    <t>Wed, Feb 4 South Florida vs Temple</t>
  </si>
  <si>
    <t>Wed, Feb 11 South Florida vs UCF</t>
  </si>
  <si>
    <t>Wed, Mar 4 South Florida vs UCF</t>
  </si>
  <si>
    <t>Sat, Mar 7 South Florida vs Tulane</t>
  </si>
  <si>
    <t>Fri, Nov 14 American vs Temple</t>
  </si>
  <si>
    <t>Mon, Nov 17 Louisiana Tech vs Temple</t>
  </si>
  <si>
    <t>Fri, Nov 21 Duke vs Temple</t>
  </si>
  <si>
    <t>Sat, Nov 22 Temple vs UNLV</t>
  </si>
  <si>
    <t>Tue, Nov 25 Pennsylvania vs Temple</t>
  </si>
  <si>
    <t>Sun, Nov 30 LIU Brooklyn vs Temple</t>
  </si>
  <si>
    <t>Wed, Dec 3 Saint Joseph's vs Temple</t>
  </si>
  <si>
    <t>Sat, Dec 6 La Salle vs Temple</t>
  </si>
  <si>
    <t>Wed, Dec 10 Temple vs Towson</t>
  </si>
  <si>
    <t>Sun, Dec 14 Temple vs Villanova</t>
  </si>
  <si>
    <t>Thu, Dec 18 Delaware vs Temple</t>
  </si>
  <si>
    <t>Mon, Dec 22 Kansas vs Temple</t>
  </si>
  <si>
    <t>Sun, Dec 28 Delaware St vs Temple</t>
  </si>
  <si>
    <t>Sun, Jan 4 Temple vs UCF</t>
  </si>
  <si>
    <t>Wed, Jan 7 Temple vs Tulane</t>
  </si>
  <si>
    <t>Sat, Jan 10 Temple vs Tulsa</t>
  </si>
  <si>
    <t>Wed, Jan 28 Temple vs UCF</t>
  </si>
  <si>
    <t>Sat, Jan 31 Temple vs Tulane</t>
  </si>
  <si>
    <t>Sun, Feb 22 Temple vs Tulsa</t>
  </si>
  <si>
    <t>Mon, Nov 17 Tulane vs Wake Forest</t>
  </si>
  <si>
    <t>Thu, Nov 20 Miss Valley St vs Tulane</t>
  </si>
  <si>
    <t>Sat, Nov 22 Other vs Tulane</t>
  </si>
  <si>
    <t>Tue, Nov 25 Southern vs Tulane</t>
  </si>
  <si>
    <t>Fri, Nov 28 SE Louisiana vs Tulane</t>
  </si>
  <si>
    <t>Sun, Nov 30 Tennessee Tech vs Tulane</t>
  </si>
  <si>
    <t>Wed, Dec 3 Loyola (Chi) vs Tulane</t>
  </si>
  <si>
    <t>Sat, Dec 6 Mississippi St vs Tulane</t>
  </si>
  <si>
    <t>Tue, Dec 16 Savannah St vs Tulane</t>
  </si>
  <si>
    <t>Fri, Dec 19 Jackson St vs Tulane</t>
  </si>
  <si>
    <t>Mon, Dec 22 Tulane vs Washington</t>
  </si>
  <si>
    <t>Sun, Dec 28 St. John's vs Tulane</t>
  </si>
  <si>
    <t>Wed, Jan 14 Tulane vs UCF</t>
  </si>
  <si>
    <t>Tue, Jan 27 Tulane vs Tulsa</t>
  </si>
  <si>
    <t>Thu, Feb 19 Tulane vs UCF</t>
  </si>
  <si>
    <t>Wed, Feb 25 Tulane vs Tulsa</t>
  </si>
  <si>
    <t>Sat, Nov 15 Oral Roberts vs Tulsa</t>
  </si>
  <si>
    <t>Mon, Nov 17 Tulsa vs UL Lafayette</t>
  </si>
  <si>
    <t>Wed, Nov 19 Abilene Christian vs Tulsa</t>
  </si>
  <si>
    <t>Mon, Nov 24 Auburn vs Tulsa</t>
  </si>
  <si>
    <t>Wed, Nov 26 Oklahoma St vs Tulsa</t>
  </si>
  <si>
    <t>Sat, Nov 29 Tulsa vs Wichita St</t>
  </si>
  <si>
    <t>Wed, Dec 3 Creighton vs Tulsa</t>
  </si>
  <si>
    <t>Sun, Dec 7 Arkansas-Little Rock vs Tulsa</t>
  </si>
  <si>
    <t>Wed, Dec 10 Other vs Tulsa</t>
  </si>
  <si>
    <t>Sat, Dec 13 Oklahoma vs Tulsa</t>
  </si>
  <si>
    <t>Wed, Dec 17 Missouri St vs Tulsa</t>
  </si>
  <si>
    <t>Mon, Dec 22 Incarnate Word vs Tulsa</t>
  </si>
  <si>
    <t>Wed, Dec 31 Tulsa vs UCF</t>
  </si>
  <si>
    <t>Sun, Nov 16 Stetson vs UCF</t>
  </si>
  <si>
    <t>Thu, Nov 20 Other vs UCF</t>
  </si>
  <si>
    <t>Sun, Nov 23 South Carolina Upstate vs UCF</t>
  </si>
  <si>
    <t>Wed, Nov 26 Davidson vs UCF</t>
  </si>
  <si>
    <t>Sun, Nov 30 Bethune-Cookman vs UCF</t>
  </si>
  <si>
    <t>Tue, Dec 2 Georgia Southern vs UCF</t>
  </si>
  <si>
    <t>Sat, Dec 6 Florida St vs UCF</t>
  </si>
  <si>
    <t>Thu, Dec 11 UCF vs UIC</t>
  </si>
  <si>
    <t>Sat, Dec 13 Florida Atlantic vs UCF</t>
  </si>
  <si>
    <t>Wed, Dec 17 Detroit vs UCF</t>
  </si>
  <si>
    <t>Mon, Dec 22 SE Louisiana vs UCF</t>
  </si>
  <si>
    <t>Sat, Nov 15 Davidson vs Other</t>
  </si>
  <si>
    <t>Tue, Nov 18 Campbell vs Davidson</t>
  </si>
  <si>
    <t>Sat, Nov 22 Davidson vs North Carolina</t>
  </si>
  <si>
    <t>Sat, Nov 29 Davidson vs UNC Wilmington</t>
  </si>
  <si>
    <t>Wed, Dec 3 Charlotte vs Davidson</t>
  </si>
  <si>
    <t>Sat, Dec 6 Davidson vs Stetson</t>
  </si>
  <si>
    <t>Wed, Dec 10 Davidson vs Montana</t>
  </si>
  <si>
    <t>Sat, Dec 13 Davidson vs Niagara</t>
  </si>
  <si>
    <t>Sat, Dec 20 Charleston vs Davidson</t>
  </si>
  <si>
    <t>Tue, Dec 30 Davidson vs Virginia</t>
  </si>
  <si>
    <t>Sat, Jan 3 Davidson vs Richmond</t>
  </si>
  <si>
    <t>Wed, Jan 7 Davidson vs Virginia Commonwealth</t>
  </si>
  <si>
    <t>Sat, Jan 10 Davidson vs Saint Louis</t>
  </si>
  <si>
    <t>Wed, Jan 14 Davidson vs Massachusetts</t>
  </si>
  <si>
    <t>Sat, Jan 17 Davidson vs Richmond</t>
  </si>
  <si>
    <t>Tue, Jan 20 Davidson vs Dayton</t>
  </si>
  <si>
    <t>Sat, Jan 24 Davidson vs George Mason</t>
  </si>
  <si>
    <t>Sat, Jan 31 Davidson vs Saint Joseph's</t>
  </si>
  <si>
    <t>Wed, Feb 4 Davidson vs St. Bonaventure</t>
  </si>
  <si>
    <t>Sat, Feb 7 Davidson vs Duquesne</t>
  </si>
  <si>
    <t>Wed, Feb 11 Davidson vs George Mason</t>
  </si>
  <si>
    <t>Sat, Feb 14 Davidson vs La Salle</t>
  </si>
  <si>
    <t>Wed, Feb 18 Davidson vs George Washington</t>
  </si>
  <si>
    <t>Sat, Feb 21 Davidson vs Fordham</t>
  </si>
  <si>
    <t>Wed, Feb 25 Davidson vs Rhode Island</t>
  </si>
  <si>
    <t>Sat, Feb 28 Davidson vs George Washington</t>
  </si>
  <si>
    <t>Thu, Mar 5 Davidson vs Virginia Commonwealth</t>
  </si>
  <si>
    <t>Sat, Mar 7 Davidson vs Duquesne</t>
  </si>
  <si>
    <t>Fri, Mar 13 Davidson vs La Salle</t>
  </si>
  <si>
    <t>Fri, Nov 14 Alabama A&amp;M vs Dayton</t>
  </si>
  <si>
    <t>Thu, Nov 20 Dayton vs Texas A&amp;M</t>
  </si>
  <si>
    <t>Sun, Nov 23 Boston College vs Dayton</t>
  </si>
  <si>
    <t>Sat, Nov 29 Dayton vs UIC</t>
  </si>
  <si>
    <t>Wed, Dec 3 Dayton vs Miami (OH)</t>
  </si>
  <si>
    <t>Sat, Dec 6 Dayton vs Eastern Michigan</t>
  </si>
  <si>
    <t>Tue, Dec 9 Bowling Green vs Dayton</t>
  </si>
  <si>
    <t>Sat, Dec 13 Arkansas vs Dayton</t>
  </si>
  <si>
    <t>Sat, Dec 20 Boston University vs Dayton</t>
  </si>
  <si>
    <t>Tue, Dec 23 Dayton vs Georgia Tech</t>
  </si>
  <si>
    <t>Tue, Dec 30 Dayton vs Ole Miss</t>
  </si>
  <si>
    <t>Sat, Jan 3 Dayton vs Duquesne</t>
  </si>
  <si>
    <t>Thu, Jan 8 Dayton vs St. Bonaventure</t>
  </si>
  <si>
    <t>Sat, Jan 10 Dayton vs Fordham</t>
  </si>
  <si>
    <t>Wed, Jan 14 Dayton vs La Salle</t>
  </si>
  <si>
    <t>Sat, Jan 17 Dayton vs Saint Louis</t>
  </si>
  <si>
    <t>Sat, Jan 24 Dayton vs Richmond</t>
  </si>
  <si>
    <t>Thu, Jan 29 Dayton vs Massachusetts</t>
  </si>
  <si>
    <t>Sun, Feb 1 Dayton vs Fordham</t>
  </si>
  <si>
    <t>Fri, Feb 6 Dayton vs George Washington</t>
  </si>
  <si>
    <t>Tue, Feb 10 Dayton vs Saint Louis</t>
  </si>
  <si>
    <t>Sat, Feb 14 Dayton vs St. Bonaventure</t>
  </si>
  <si>
    <t>Thu, Feb 19 Dayton vs Saint Joseph's</t>
  </si>
  <si>
    <t>Sat, Feb 21 Dayton vs Duquesne</t>
  </si>
  <si>
    <t>Wed, Feb 25 Dayton vs George Mason</t>
  </si>
  <si>
    <t>Sat, Feb 28 Dayton vs Virginia Commonwealth</t>
  </si>
  <si>
    <t>Tue, Mar 3 Dayton vs Rhode Island</t>
  </si>
  <si>
    <t>Sat, Mar 7 Dayton vs La Salle</t>
  </si>
  <si>
    <t>Fri, Mar 13 Dayton vs St. Bonaventure</t>
  </si>
  <si>
    <t>Sat, Nov 15 Duquesne vs Other</t>
  </si>
  <si>
    <t>Sat, Nov 22 Abilene Christian vs Duquesne</t>
  </si>
  <si>
    <t>Sat, Nov 29 Duquesne vs N.J.I.T.</t>
  </si>
  <si>
    <t>Tue, Dec 2 Duquesne vs Howard</t>
  </si>
  <si>
    <t>Fri, Dec 5 Duquesne vs Pittsburgh</t>
  </si>
  <si>
    <t>Wed, Dec 10 Duquesne vs Penn State</t>
  </si>
  <si>
    <t>Sat, Dec 13 Duquesne vs Robert Morris</t>
  </si>
  <si>
    <t>Wed, Dec 17 Duquesne vs St. Francis (PA)</t>
  </si>
  <si>
    <t>Sun, Dec 28 Duquesne vs Maryland-Eastern Shore</t>
  </si>
  <si>
    <t>Tue, Dec 30 Duquesne vs UT Pan American</t>
  </si>
  <si>
    <t>Wed, Jan 7 Duquesne vs Saint Joseph's</t>
  </si>
  <si>
    <t>Sat, Jan 10 Duquesne vs Rhode Island</t>
  </si>
  <si>
    <t>Wed, Jan 14 Duquesne vs Saint Louis</t>
  </si>
  <si>
    <t>Sat, Jan 17 Duquesne vs Virginia Commonwealth</t>
  </si>
  <si>
    <t>Thu, Jan 22 Duquesne vs St. Bonaventure</t>
  </si>
  <si>
    <t>Sat, Jan 24 Duquesne vs George Washington</t>
  </si>
  <si>
    <t>Wed, Jan 28 Duquesne vs Richmond</t>
  </si>
  <si>
    <t>Sat, Jan 31 Duquesne vs George Mason</t>
  </si>
  <si>
    <t>Wed, Feb 11 Duquesne vs George Washington</t>
  </si>
  <si>
    <t>Sat, Feb 14 Duquesne vs Massachusetts</t>
  </si>
  <si>
    <t>Wed, Feb 18 Duquesne vs La Salle</t>
  </si>
  <si>
    <t>Wed, Feb 25 Duquesne vs Saint Louis</t>
  </si>
  <si>
    <t>Sat, Feb 28 Duquesne vs St. Bonaventure</t>
  </si>
  <si>
    <t>Wed, Mar 4 Duquesne vs Fordham</t>
  </si>
  <si>
    <t>Wed, Mar 11 Duquesne vs Saint Louis</t>
  </si>
  <si>
    <t>Thu, Mar 12 Duquesne vs George Washington</t>
  </si>
  <si>
    <t>Fri, Nov 14 Fordham vs Other</t>
  </si>
  <si>
    <t>Sun, Nov 16 Fordham vs Penn State</t>
  </si>
  <si>
    <t>Thu, Nov 20 Fordham vs Maryland</t>
  </si>
  <si>
    <t>Sat, Nov 29 Fordham vs Maryland-Eastern Shore</t>
  </si>
  <si>
    <t>Mon, Dec 1 Fordham vs Siena</t>
  </si>
  <si>
    <t>Wed, Dec 10 Fordham vs Monmouth</t>
  </si>
  <si>
    <t>Sun, Dec 14 Fordham vs St. John's</t>
  </si>
  <si>
    <t>Mon, Dec 22 Fordham vs Manhattan</t>
  </si>
  <si>
    <t>Sun, Dec 28 Fordham vs Howard</t>
  </si>
  <si>
    <t>Wed, Dec 31 Fordham vs South Carolina St</t>
  </si>
  <si>
    <t>Sun, Jan 4 Fordham vs Virginia Commonwealth</t>
  </si>
  <si>
    <t>Wed, Jan 7 Fordham vs Rhode Island</t>
  </si>
  <si>
    <t>Wed, Jan 14 Fordham vs Saint Joseph's</t>
  </si>
  <si>
    <t>Sat, Jan 17 Fordham vs La Salle</t>
  </si>
  <si>
    <t>Thu, Jan 22 Fordham vs George Washington</t>
  </si>
  <si>
    <t>Wed, Jan 28 Fordham vs Rhode Island</t>
  </si>
  <si>
    <t>Wed, Feb 4 Fordham vs Massachusetts</t>
  </si>
  <si>
    <t>Sat, Feb 7 Fordham vs Saint Louis</t>
  </si>
  <si>
    <t>Wed, Feb 11 Fordham vs Richmond</t>
  </si>
  <si>
    <t>Sun, Feb 15 Fordham vs Saint Joseph's</t>
  </si>
  <si>
    <t>Wed, Feb 18 Fordham vs George Mason</t>
  </si>
  <si>
    <t>Wed, Feb 25 Fordham vs La Salle</t>
  </si>
  <si>
    <t>Sat, Feb 28 Fordham vs Massachusetts</t>
  </si>
  <si>
    <t>Sat, Mar 7 Fordham vs St. Bonaventure</t>
  </si>
  <si>
    <t>Wed, Mar 11 Fordham vs George Mason</t>
  </si>
  <si>
    <t>Thu, Mar 12 Fordham vs Virginia Commonwealth</t>
  </si>
  <si>
    <t>Fri, Nov 14 Cornell vs George Mason</t>
  </si>
  <si>
    <t>Sun, Nov 16 George Mason vs Princeton</t>
  </si>
  <si>
    <t>Thu, Nov 20 George Mason vs West Virginia</t>
  </si>
  <si>
    <t>Fri, Nov 21 George Mason vs New Mexico</t>
  </si>
  <si>
    <t>Sun, Nov 23 Charleston vs George Mason</t>
  </si>
  <si>
    <t>Sat, Nov 29 George Mason vs Manhattan</t>
  </si>
  <si>
    <t>Wed, Dec 3 George Mason vs Old Dominion</t>
  </si>
  <si>
    <t>Sat, Dec 6 George Mason vs Northern Iowa</t>
  </si>
  <si>
    <t>Wed, Dec 17 George Mason vs Other</t>
  </si>
  <si>
    <t>Sat, Dec 20 George Mason vs Iona</t>
  </si>
  <si>
    <t>Tue, Dec 23 George Mason vs Wright St</t>
  </si>
  <si>
    <t>Wed, Dec 31 George Mason vs Oklahoma</t>
  </si>
  <si>
    <t>Sat, Jan 3 George Mason vs La Salle</t>
  </si>
  <si>
    <t>Thu, Jan 8 George Mason vs Richmond</t>
  </si>
  <si>
    <t>Sun, Jan 11 George Mason vs Massachusetts</t>
  </si>
  <si>
    <t>Wed, Jan 14 George Mason vs St. Bonaventure</t>
  </si>
  <si>
    <t>Sat, Jan 17 George Mason vs George Washington</t>
  </si>
  <si>
    <t>Thu, Jan 29 George Mason vs Saint Louis</t>
  </si>
  <si>
    <t>Wed, Feb 4 George Mason vs Virginia Commonwealth</t>
  </si>
  <si>
    <t>Sat, Feb 7 George Mason vs Saint Joseph's</t>
  </si>
  <si>
    <t>Sat, Feb 14 George Mason vs Richmond</t>
  </si>
  <si>
    <t>Sat, Feb 21 George Mason vs Rhode Island</t>
  </si>
  <si>
    <t>Sat, Feb 28 George Mason vs Saint Louis</t>
  </si>
  <si>
    <t>Wed, Mar 4 George Mason vs George Washington</t>
  </si>
  <si>
    <t>Sat, Mar 7 George Mason vs Virginia Commonwealth</t>
  </si>
  <si>
    <t>Fri, Nov 14 George Washington vs Grambling St</t>
  </si>
  <si>
    <t>Sun, Nov 16 George Washington vs Rutgers</t>
  </si>
  <si>
    <t>Fri, Nov 21 George Washington vs Virginia</t>
  </si>
  <si>
    <t>Wed, Nov 26 George Washington vs Longwood</t>
  </si>
  <si>
    <t>Sat, Nov 29 George Washington vs Seton Hall</t>
  </si>
  <si>
    <t>Sun, Dec 7 Charlotte vs George Washington</t>
  </si>
  <si>
    <t>Thu, Dec 11 DePaul vs George Washington</t>
  </si>
  <si>
    <t>Sun, Dec 14 George Washington vs Penn State</t>
  </si>
  <si>
    <t>Mon, Dec 22 George Washington vs Ohio</t>
  </si>
  <si>
    <t>Tue, Dec 23 Colorado vs George Washington</t>
  </si>
  <si>
    <t>Thu, Dec 25 George Washington vs Wichita St</t>
  </si>
  <si>
    <t>Tue, Dec 30 George Washington vs VMI</t>
  </si>
  <si>
    <t>Sat, Jan 3 George Washington vs Saint Joseph's</t>
  </si>
  <si>
    <t>Tue, Jan 6 George Washington vs Saint Louis</t>
  </si>
  <si>
    <t>Sat, Jan 10 George Washington vs La Salle</t>
  </si>
  <si>
    <t>Thu, Jan 15 George Washington vs Richmond</t>
  </si>
  <si>
    <t>Tue, Jan 27 George Washington vs Virginia Commonwealth</t>
  </si>
  <si>
    <t>Sat, Jan 31 George Washington vs Rhode Island</t>
  </si>
  <si>
    <t>Sat, Feb 14 George Washington vs Virginia Commonwealth</t>
  </si>
  <si>
    <t>Sat, Feb 21 George Washington vs Richmond</t>
  </si>
  <si>
    <t>Wed, Feb 25 George Washington vs St. Bonaventure</t>
  </si>
  <si>
    <t>Sat, Mar 7 George Washington vs Massachusetts</t>
  </si>
  <si>
    <t>Fri, Mar 13 George Washington vs Rhode Island</t>
  </si>
  <si>
    <t>Sat, Nov 15 Colgate vs La Salle</t>
  </si>
  <si>
    <t>Tue, Nov 18 La Salle vs Quinnipiac</t>
  </si>
  <si>
    <t>Sat, Nov 22 La Salle vs Saint Peter's</t>
  </si>
  <si>
    <t>Tue, Nov 25 La Salle vs St. Francis BRK</t>
  </si>
  <si>
    <t>Fri, Nov 28 La Salle vs Virginia</t>
  </si>
  <si>
    <t>Sat, Nov 29 La Salle vs Vanderbilt</t>
  </si>
  <si>
    <t>Wed, Dec 3 La Salle vs Villanova</t>
  </si>
  <si>
    <t>Sat, Dec 13 Drexel vs La Salle</t>
  </si>
  <si>
    <t>Tue, Dec 16 American vs La Salle</t>
  </si>
  <si>
    <t>Sat, Dec 20 La Salle vs Towson</t>
  </si>
  <si>
    <t>Tue, Dec 23 Hofstra vs La Salle</t>
  </si>
  <si>
    <t>Tue, Dec 30 La Salle vs Pennsylvania</t>
  </si>
  <si>
    <t>Wed, Jan 7 La Salle vs Massachusetts</t>
  </si>
  <si>
    <t>Thu, Jan 22 La Salle vs Rhode Island</t>
  </si>
  <si>
    <t>Tue, Jan 27 La Salle vs Saint Joseph's</t>
  </si>
  <si>
    <t>Sat, Jan 31 La Salle vs St. Bonaventure</t>
  </si>
  <si>
    <t>Thu, Feb 5 La Salle vs Richmond</t>
  </si>
  <si>
    <t>Sun, Feb 8 La Salle vs Massachusetts</t>
  </si>
  <si>
    <t>Wed, Feb 11 La Salle vs Virginia Commonwealth</t>
  </si>
  <si>
    <t>Sun, Feb 22 La Salle vs Saint Louis</t>
  </si>
  <si>
    <t>Sat, Feb 28 La Salle vs Rhode Island</t>
  </si>
  <si>
    <t>Wed, Mar 4 La Salle vs Saint Joseph's</t>
  </si>
  <si>
    <t>Thu, Mar 12 La Salle vs Massachusetts</t>
  </si>
  <si>
    <t>Fri, Nov 14 Massachusetts vs Siena</t>
  </si>
  <si>
    <t>Sun, Nov 16 Boston College vs Massachusetts</t>
  </si>
  <si>
    <t>Tue, Nov 18 Manhattan vs Massachusetts</t>
  </si>
  <si>
    <t>Sat, Nov 22 Massachusetts vs Notre Dame</t>
  </si>
  <si>
    <t>Sun, Nov 23 Florida St vs Massachusetts</t>
  </si>
  <si>
    <t>Wed, Nov 26 Massachusetts vs Northeastern</t>
  </si>
  <si>
    <t>Sat, Nov 29 Harvard vs Massachusetts</t>
  </si>
  <si>
    <t>Tue, Dec 2 LSU vs Massachusetts</t>
  </si>
  <si>
    <t>Sun, Dec 7 Florida Gulf Coast vs Massachusetts</t>
  </si>
  <si>
    <t>Sat, Dec 13 Canisius vs Massachusetts</t>
  </si>
  <si>
    <t>Sat, Dec 20 Massachusetts vs Providence</t>
  </si>
  <si>
    <t>Tue, Dec 23 BYU vs Massachusetts</t>
  </si>
  <si>
    <t>Tue, Dec 30 Iona vs Massachusetts</t>
  </si>
  <si>
    <t>Sat, Jan 3 Massachusetts vs St. Bonaventure</t>
  </si>
  <si>
    <t>Sat, Jan 17 Massachusetts vs Rhode Island</t>
  </si>
  <si>
    <t>Wed, Jan 21 Massachusetts vs Saint Joseph's</t>
  </si>
  <si>
    <t>Sat, Jan 31 Massachusetts vs Saint Louis</t>
  </si>
  <si>
    <t>Wed, Feb 11 Massachusetts vs St. Bonaventure</t>
  </si>
  <si>
    <t>Wed, Feb 18 Massachusetts vs Rhode Island</t>
  </si>
  <si>
    <t>Sat, Feb 21 Massachusetts vs Virginia Commonwealth</t>
  </si>
  <si>
    <t>Wed, Feb 25 Massachusetts vs Saint Joseph's</t>
  </si>
  <si>
    <t>Wed, Mar 4 Massachusetts vs Richmond</t>
  </si>
  <si>
    <t>Fri, Nov 14 Other vs Rhode Island</t>
  </si>
  <si>
    <t>Sat, Nov 22 Nebraska vs Rhode Island</t>
  </si>
  <si>
    <t>Thu, Nov 27 Kansas vs Rhode Island</t>
  </si>
  <si>
    <t>Fri, Nov 28 Rhode Island vs Santa Clara</t>
  </si>
  <si>
    <t>Sun, Nov 30 Georgia Tech vs Rhode Island</t>
  </si>
  <si>
    <t>Sat, Dec 6 Rhode Island vs Southern Miss</t>
  </si>
  <si>
    <t>Wed, Dec 10 Providence vs Rhode Island</t>
  </si>
  <si>
    <t>Sat, Dec 13 Delaware St vs Rhode Island</t>
  </si>
  <si>
    <t>Sat, Dec 20 Detroit vs Rhode Island</t>
  </si>
  <si>
    <t>Wed, Dec 31 Brown vs Rhode Island</t>
  </si>
  <si>
    <t>Sat, Jan 3 Rhode Island vs Saint Louis</t>
  </si>
  <si>
    <t>Tue, Jan 13 Rhode Island vs Virginia Commonwealth</t>
  </si>
  <si>
    <t>Sun, Jan 25 Rhode Island vs St. Bonaventure</t>
  </si>
  <si>
    <t>Sun, Feb 8 Rhode Island vs Richmond</t>
  </si>
  <si>
    <t>Wed, Feb 11 Rhode Island vs Saint Joseph's</t>
  </si>
  <si>
    <t>Sat, Feb 14 Rhode Island vs Saint Louis</t>
  </si>
  <si>
    <t>Sat, Mar 7 Rhode Island vs Saint Joseph's</t>
  </si>
  <si>
    <t>Fri, Nov 14 Radford vs Richmond</t>
  </si>
  <si>
    <t>Tue, Nov 18 Old Dominion vs Richmond</t>
  </si>
  <si>
    <t>Sat, Nov 22 High Point vs Richmond</t>
  </si>
  <si>
    <t>Wed, Nov 26 NC State vs Richmond</t>
  </si>
  <si>
    <t>Sun, Nov 30 Northern Iowa vs Richmond</t>
  </si>
  <si>
    <t>Wed, Dec 3 Richmond vs William &amp; Mary</t>
  </si>
  <si>
    <t>Sun, Dec 7 James Madison vs Richmond</t>
  </si>
  <si>
    <t>Sat, Dec 13 Howard vs Richmond</t>
  </si>
  <si>
    <t>Thu, Dec 18 Richmond vs South Alabama</t>
  </si>
  <si>
    <t>Sat, Dec 20 Pepperdine vs Richmond</t>
  </si>
  <si>
    <t>Tue, Dec 23 IUPUI vs Richmond</t>
  </si>
  <si>
    <t>Sun, Dec 28 Richmond vs Wake Forest</t>
  </si>
  <si>
    <t>Wed, Dec 31 Northeastern vs Richmond</t>
  </si>
  <si>
    <t>Sun, Jan 11 Richmond vs St. Bonaventure</t>
  </si>
  <si>
    <t>Sat, Jan 31 Richmond vs Virginia Commonwealth</t>
  </si>
  <si>
    <t>Wed, Feb 18 Richmond vs St. Bonaventure</t>
  </si>
  <si>
    <t>Wed, Feb 25 Richmond vs Virginia Commonwealth</t>
  </si>
  <si>
    <t>Sat, Feb 28 Richmond vs Saint Joseph's</t>
  </si>
  <si>
    <t>Sat, Mar 7 Richmond vs Saint Louis</t>
  </si>
  <si>
    <t>Fri, Mar 13 Richmond vs Virginia Commonwealth</t>
  </si>
  <si>
    <t>Fri, Nov 14 Fairleigh Dickinson vs Saint Joseph's</t>
  </si>
  <si>
    <t>Mon, Nov 17 Drexel vs Saint Joseph's</t>
  </si>
  <si>
    <t>Wed, Nov 19 Gonzaga vs Saint Joseph's</t>
  </si>
  <si>
    <t>Tue, Nov 25 LIU Brooklyn vs Saint Joseph's</t>
  </si>
  <si>
    <t>Thu, Nov 27 Saint Joseph's vs Western Kentucky</t>
  </si>
  <si>
    <t>Sat, Dec 6 Saint Joseph's vs Villanova</t>
  </si>
  <si>
    <t>Tue, Dec 9 Loyola (MD) vs Saint Joseph's</t>
  </si>
  <si>
    <t>Sat, Dec 20 Marist vs Saint Joseph's</t>
  </si>
  <si>
    <t>Mon, Dec 29 Denver vs Saint Joseph's</t>
  </si>
  <si>
    <t>Sat, Jan 10 Saint Joseph's vs Virginia Commonwealth</t>
  </si>
  <si>
    <t>Sun, Jan 18 Saint Joseph's vs St. Bonaventure</t>
  </si>
  <si>
    <t>Sat, Jan 24 Pennsylvania vs Saint Joseph's</t>
  </si>
  <si>
    <t>Tue, Feb 3 Saint Joseph's vs Saint Louis</t>
  </si>
  <si>
    <t>Sat, Feb 21 Saint Joseph's vs St. Bonaventure</t>
  </si>
  <si>
    <t>Thu, Mar 12 Saint Joseph's vs St. Bonaventure</t>
  </si>
  <si>
    <t>Sat, Nov 15 Saint Louis vs Southern Illinois</t>
  </si>
  <si>
    <t>Tue, Nov 18 Indiana St vs Saint Louis</t>
  </si>
  <si>
    <t>Sun, Nov 23 Saint Louis vs Texas A&amp;M-CC</t>
  </si>
  <si>
    <t>Tue, Nov 25 North Carolina A&amp;T vs Saint Louis</t>
  </si>
  <si>
    <t>Fri, Nov 28 Mississippi St vs Saint Louis</t>
  </si>
  <si>
    <t>Sat, Nov 29 Bradley vs Saint Louis</t>
  </si>
  <si>
    <t>Tue, Dec 2 Other vs Saint Louis</t>
  </si>
  <si>
    <t>Sat, Dec 6 Saint Louis vs Wichita St</t>
  </si>
  <si>
    <t>Tue, Dec 9 Saint Louis vs South Dakota St</t>
  </si>
  <si>
    <t>Sat, Dec 13 Saint Louis vs SIU-Edwardsville</t>
  </si>
  <si>
    <t>Wed, Dec 17 Saint Louis vs UT Pan American</t>
  </si>
  <si>
    <t>Wed, Dec 31 Saint Louis vs Vanderbilt</t>
  </si>
  <si>
    <t>Fri, Jan 23 Saint Louis vs Virginia Commonwealth</t>
  </si>
  <si>
    <t>Tue, Feb 17 Saint Louis vs Virginia Commonwealth</t>
  </si>
  <si>
    <t>Wed, Mar 4 Saint Louis vs St. Bonaventure</t>
  </si>
  <si>
    <t>Sat, Nov 15 Dartmouth vs St. Bonaventure</t>
  </si>
  <si>
    <t>Wed, Nov 19 Siena vs St. Bonaventure</t>
  </si>
  <si>
    <t>Sat, Nov 22 Canisius vs St. Bonaventure</t>
  </si>
  <si>
    <t>Tue, Nov 25 Jackson St vs St. Bonaventure</t>
  </si>
  <si>
    <t>Sat, Nov 29 Niagara vs St. Bonaventure</t>
  </si>
  <si>
    <t>Wed, Dec 3 Buffalo vs St. Bonaventure</t>
  </si>
  <si>
    <t>Sat, Dec 6 Ohio vs St. Bonaventure</t>
  </si>
  <si>
    <t>Sat, Dec 13 Pittsburgh vs St. Bonaventure</t>
  </si>
  <si>
    <t>Mon, Dec 22 Maryland-Eastern Shore vs St. Bonaventure</t>
  </si>
  <si>
    <t>Tue, Dec 30 Delaware vs St. Bonaventure</t>
  </si>
  <si>
    <t>Sat, Feb 7 St. Bonaventure vs Virginia Commonwealth</t>
  </si>
  <si>
    <t>Fri, Nov 14 Tennessee vs Virginia Commonwealth</t>
  </si>
  <si>
    <t>Tue, Nov 18 Toledo vs Virginia Commonwealth</t>
  </si>
  <si>
    <t>Thu, Nov 20 Maryland-Eastern Shore vs Virginia Commonwealth</t>
  </si>
  <si>
    <t>Mon, Nov 24 Villanova vs Virginia Commonwealth</t>
  </si>
  <si>
    <t>Tue, Nov 25 Oregon vs Virginia Commonwealth</t>
  </si>
  <si>
    <t>Sat, Nov 29 Old Dominion vs Virginia Commonwealth</t>
  </si>
  <si>
    <t>Tue, Dec 2 Illinois St vs Virginia Commonwealth</t>
  </si>
  <si>
    <t>Sat, Dec 6 Virginia vs Virginia Commonwealth</t>
  </si>
  <si>
    <t>Sat, Dec 13 Northern Iowa vs Virginia Commonwealth</t>
  </si>
  <si>
    <t>Tue, Dec 16 Belmont vs Virginia Commonwealth</t>
  </si>
  <si>
    <t>Mon, Dec 22 East Tennessee St vs Virginia Commonwealth</t>
  </si>
  <si>
    <t>Mon, Dec 29 Cleveland St vs Virginia Commonwealth</t>
  </si>
  <si>
    <t>Thu, Nov 20 Boston College vs New Mexico</t>
  </si>
  <si>
    <t>Fri, Nov 21 Boston College vs West Virginia</t>
  </si>
  <si>
    <t>Mon, Dec 1 Boston College vs Marist</t>
  </si>
  <si>
    <t>Fri, Dec 5 Boston College vs Providence</t>
  </si>
  <si>
    <t>Sun, Dec 21 Boston College vs USC</t>
  </si>
  <si>
    <t>Sat, Jan 3 Boston College vs Duke</t>
  </si>
  <si>
    <t>Tue, Jan 6 Boston College vs Pittsburgh</t>
  </si>
  <si>
    <t>Sat, Jan 10 Boston College vs Miami (FL)</t>
  </si>
  <si>
    <t>Wed, Jan 14 Boston College vs Harvard</t>
  </si>
  <si>
    <t>Sat, Jan 17 Boston College vs Virginia</t>
  </si>
  <si>
    <t>Tue, Jan 20 Boston College vs Syracuse</t>
  </si>
  <si>
    <t>Sun, Jan 25 Boston College vs Georgia Tech</t>
  </si>
  <si>
    <t>Wed, Jan 28 Boston College vs Louisville</t>
  </si>
  <si>
    <t>Sat, Jan 31 Boston College vs Clemson</t>
  </si>
  <si>
    <t>Wed, Feb 4 Boston College vs Notre Dame</t>
  </si>
  <si>
    <t>Sat, Feb 7 Boston College vs North Carolina</t>
  </si>
  <si>
    <t>Wed, Feb 11 Boston College vs Syracuse</t>
  </si>
  <si>
    <t>Sun, Feb 15 Boston College vs Miami (FL)</t>
  </si>
  <si>
    <t>Mon, Feb 16 Boston College vs Miami (FL)</t>
  </si>
  <si>
    <t>Wed, Feb 18 Boston College vs Florida St</t>
  </si>
  <si>
    <t>Sat, Feb 21 Boston College vs Notre Dame</t>
  </si>
  <si>
    <t>Tue, Feb 24 Boston College vs Pittsburgh</t>
  </si>
  <si>
    <t>Sat, Feb 28 Boston College vs NC State</t>
  </si>
  <si>
    <t>Mon, Mar 2 Boston College vs Virginia Tech</t>
  </si>
  <si>
    <t>Sat, Mar 7 Boston College vs Wake Forest</t>
  </si>
  <si>
    <t>Tue, Mar 10 Boston College vs Georgia Tech</t>
  </si>
  <si>
    <t>Wed, Mar 11 Boston College vs North Carolina</t>
  </si>
  <si>
    <t>Fri, Nov 14 Clemson vs Florida A&amp;M</t>
  </si>
  <si>
    <t>Mon, Nov 17 Clemson vs Winthrop</t>
  </si>
  <si>
    <t>Fri, Nov 21 Clemson vs Gardner-Webb</t>
  </si>
  <si>
    <t>Sat, Nov 22 Clemson vs Nevada</t>
  </si>
  <si>
    <t>Mon, Nov 24 Clemson vs LSU</t>
  </si>
  <si>
    <t>Fri, Nov 28 Clemson vs High Point</t>
  </si>
  <si>
    <t>Mon, Dec 1 Clemson vs Rutgers</t>
  </si>
  <si>
    <t>Sun, Dec 7 Arkansas vs Clemson</t>
  </si>
  <si>
    <t>Sun, Dec 14 Auburn vs Clemson</t>
  </si>
  <si>
    <t>Fri, Dec 19 Clemson vs South Carolina</t>
  </si>
  <si>
    <t>Mon, Dec 22 Clemson vs Oakland</t>
  </si>
  <si>
    <t>Tue, Dec 30 Clemson vs Robert Morris</t>
  </si>
  <si>
    <t>Sat, Jan 3 Clemson vs North Carolina</t>
  </si>
  <si>
    <t>Wed, Jan 7 Clemson vs Louisville</t>
  </si>
  <si>
    <t>Sat, Jan 10 Clemson vs Pittsburgh</t>
  </si>
  <si>
    <t>Tue, Jan 13 Clemson vs Virginia</t>
  </si>
  <si>
    <t>Sat, Jan 17 Clemson vs Syracuse</t>
  </si>
  <si>
    <t>Mon, Jan 19 Clemson vs Florida St</t>
  </si>
  <si>
    <t>Sat, Jan 24 Clemson vs Wake Forest</t>
  </si>
  <si>
    <t>Wed, Jan 28 Clemson vs NC State</t>
  </si>
  <si>
    <t>Wed, Feb 4 Clemson vs Florida St</t>
  </si>
  <si>
    <t>Sun, Feb 8 Clemson vs Miami (FL)</t>
  </si>
  <si>
    <t>Tue, Feb 10 Clemson vs Notre Dame</t>
  </si>
  <si>
    <t>Sat, Feb 14 Clemson vs Virginia Tech</t>
  </si>
  <si>
    <t>Mon, Feb 16 Clemson vs Georgia Tech</t>
  </si>
  <si>
    <t>Sat, Feb 21 Clemson vs Duke</t>
  </si>
  <si>
    <t>Sat, Feb 28 Clemson vs Georgia Tech</t>
  </si>
  <si>
    <t>Tue, Mar 3 Clemson vs NC State</t>
  </si>
  <si>
    <t>Sat, Mar 7 Clemson vs Notre Dame</t>
  </si>
  <si>
    <t>Wed, Mar 11 Clemson vs Florida St</t>
  </si>
  <si>
    <t>Fri, Nov 14 Duke vs Presbyterian</t>
  </si>
  <si>
    <t>Sat, Nov 15 Duke vs Fairfield</t>
  </si>
  <si>
    <t>Tue, Nov 18 Duke vs Michigan St</t>
  </si>
  <si>
    <t>Sat, Nov 22 Duke vs Stanford</t>
  </si>
  <si>
    <t>Wed, Nov 26 Duke vs Furman</t>
  </si>
  <si>
    <t>Sun, Nov 30 Army vs Duke</t>
  </si>
  <si>
    <t>Wed, Dec 3 Duke vs Wisconsin</t>
  </si>
  <si>
    <t>Mon, Dec 15 Duke vs Elon</t>
  </si>
  <si>
    <t>Mon, Dec 29 Duke vs Toledo</t>
  </si>
  <si>
    <t>Wed, Dec 31 Duke vs Wofford</t>
  </si>
  <si>
    <t>Wed, Jan 7 Duke vs Wake Forest</t>
  </si>
  <si>
    <t>Sun, Jan 11 Duke vs NC State</t>
  </si>
  <si>
    <t>Tue, Jan 13 Duke vs Miami (FL)</t>
  </si>
  <si>
    <t>Sat, Jan 17 Duke vs Louisville</t>
  </si>
  <si>
    <t>Mon, Jan 19 Duke vs Pittsburgh</t>
  </si>
  <si>
    <t>Sun, Jan 25 Duke vs St. John's</t>
  </si>
  <si>
    <t>Wed, Jan 28 Duke vs Notre Dame</t>
  </si>
  <si>
    <t>Sat, Jan 31 Duke vs Virginia</t>
  </si>
  <si>
    <t>Wed, Feb 4 Duke vs Georgia Tech</t>
  </si>
  <si>
    <t>Sat, Feb 7 Duke vs Notre Dame</t>
  </si>
  <si>
    <t>Mon, Feb 9 Duke vs Florida St</t>
  </si>
  <si>
    <t>Sat, Feb 14 Duke vs Syracuse</t>
  </si>
  <si>
    <t>Wed, Feb 18 Duke vs North Carolina</t>
  </si>
  <si>
    <t>Wed, Feb 25 Duke vs Virginia Tech</t>
  </si>
  <si>
    <t>Sat, Feb 28 Duke vs Syracuse</t>
  </si>
  <si>
    <t>Wed, Mar 4 Duke vs Wake Forest</t>
  </si>
  <si>
    <t>Sat, Mar 7 Duke vs North Carolina</t>
  </si>
  <si>
    <t>Thu, Mar 12 Duke vs NC State</t>
  </si>
  <si>
    <t>Fri, Mar 13 Duke vs Notre Dame</t>
  </si>
  <si>
    <t>Sat, Nov 15 Florida St vs Manhattan</t>
  </si>
  <si>
    <t>Tue, Nov 18 Florida St vs Northeastern</t>
  </si>
  <si>
    <t>Sat, Nov 22 Florida St vs Providence</t>
  </si>
  <si>
    <t>Tue, Nov 25 Florida St vs The Citadel</t>
  </si>
  <si>
    <t>Fri, Nov 28 Charleston Southern vs Florida St</t>
  </si>
  <si>
    <t>Mon, Dec 1 Florida St vs Nebraska</t>
  </si>
  <si>
    <t>Sat, Dec 13 Florida St vs Notre Dame</t>
  </si>
  <si>
    <t>Wed, Dec 17 Florida St vs North Florida</t>
  </si>
  <si>
    <t>Mon, Dec 22 Florida St vs Stetson</t>
  </si>
  <si>
    <t>Tue, Dec 30 Florida vs Florida St</t>
  </si>
  <si>
    <t>Fri, Jan 2 Florida St vs Mississippi St</t>
  </si>
  <si>
    <t>Tue, Jan 6 Florida St vs Virginia Tech</t>
  </si>
  <si>
    <t>Sun, Jan 11 Florida St vs Syracuse</t>
  </si>
  <si>
    <t>Wed, Jan 14 Florida St vs Pittsburgh</t>
  </si>
  <si>
    <t>Sat, Jan 17 Florida St vs NC State</t>
  </si>
  <si>
    <t>Sat, Jan 24 Florida St vs North Carolina</t>
  </si>
  <si>
    <t>Wed, Jan 28 Florida St vs Wake Forest</t>
  </si>
  <si>
    <t>Sun, Feb 1 Florida St vs Miami (FL)</t>
  </si>
  <si>
    <t>Sat, Feb 7 Florida St vs Virginia Tech</t>
  </si>
  <si>
    <t>Sat, Feb 14 Florida St vs Georgia Tech</t>
  </si>
  <si>
    <t>Sun, Feb 22 Florida St vs Virginia</t>
  </si>
  <si>
    <t>Wed, Feb 25 Florida St vs Miami (FL)</t>
  </si>
  <si>
    <t>Sat, Feb 28 Florida St vs Louisville</t>
  </si>
  <si>
    <t>Sat, Mar 7 Florida St vs Pittsburgh</t>
  </si>
  <si>
    <t>Thu, Mar 12 Florida St vs Virginia</t>
  </si>
  <si>
    <t>Fri, Nov 14 Georgia vs Georgia Tech</t>
  </si>
  <si>
    <t>Tue, Nov 18 Alabama A&amp;M vs Georgia Tech</t>
  </si>
  <si>
    <t>Fri, Nov 21 Georgia Tech vs IPFW</t>
  </si>
  <si>
    <t>Thu, Nov 27 Georgia Tech vs Marquette</t>
  </si>
  <si>
    <t>Fri, Nov 28 Georgia Tech vs Rider</t>
  </si>
  <si>
    <t>Wed, Dec 3 Georgia Tech vs Northwestern</t>
  </si>
  <si>
    <t>Sat, Dec 6 Georgia Tech vs South Carolina Upstate</t>
  </si>
  <si>
    <t>Mon, Dec 15 Appalachian St vs Georgia Tech</t>
  </si>
  <si>
    <t>Sat, Dec 20 Georgia Tech vs Vanderbilt</t>
  </si>
  <si>
    <t>Tue, Dec 30 Charlotte vs Georgia Tech</t>
  </si>
  <si>
    <t>Sat, Jan 3 Georgia Tech vs Notre Dame</t>
  </si>
  <si>
    <t>Wed, Jan 7 Georgia Tech vs Syracuse</t>
  </si>
  <si>
    <t>Sat, Jan 10 Georgia Tech vs Wake Forest</t>
  </si>
  <si>
    <t>Wed, Jan 14 Georgia Tech vs Notre Dame</t>
  </si>
  <si>
    <t>Sat, Jan 17 Georgia Tech vs Pittsburgh</t>
  </si>
  <si>
    <t>Thu, Jan 22 Georgia Tech vs Virginia</t>
  </si>
  <si>
    <t>Wed, Jan 28 Georgia Tech vs Miami (FL)</t>
  </si>
  <si>
    <t>Sat, Jan 31 Georgia Tech vs NC State</t>
  </si>
  <si>
    <t>Sat, Feb 7 Georgia Tech vs Wake Forest</t>
  </si>
  <si>
    <t>Mon, Feb 9 Georgia Tech vs Virginia Tech</t>
  </si>
  <si>
    <t>Sat, Feb 21 Georgia Tech vs North Carolina</t>
  </si>
  <si>
    <t>Mon, Feb 23 Georgia Tech vs Louisville</t>
  </si>
  <si>
    <t>Tue, Mar 3 Georgia Tech vs North Carolina</t>
  </si>
  <si>
    <t>Fri, Nov 14 Louisville vs Minnesota</t>
  </si>
  <si>
    <t>Mon, Nov 17 Jacksonville St vs Louisville</t>
  </si>
  <si>
    <t>Fri, Nov 21 Louisville vs Marshall</t>
  </si>
  <si>
    <t>Mon, Nov 24 Louisville vs Savannah St</t>
  </si>
  <si>
    <t>Wed, Nov 26 Cleveland St vs Louisville</t>
  </si>
  <si>
    <t>Tue, Dec 2 Louisville vs Ohio State</t>
  </si>
  <si>
    <t>Fri, Dec 5 Florida International vs Louisville</t>
  </si>
  <si>
    <t>Tue, Dec 9 Indiana vs Louisville</t>
  </si>
  <si>
    <t>Sun, Dec 14 Louisville vs UNC Wilmington</t>
  </si>
  <si>
    <t>Sat, Dec 20 Louisville vs Western Kentucky</t>
  </si>
  <si>
    <t>Tue, Dec 23 CS Northridge vs Louisville</t>
  </si>
  <si>
    <t>Sat, Dec 27 Kentucky vs Louisville</t>
  </si>
  <si>
    <t>Tue, Dec 30 Long Beach St vs Louisville</t>
  </si>
  <si>
    <t>Sun, Jan 4 Louisville vs Wake Forest</t>
  </si>
  <si>
    <t>Sat, Jan 10 Louisville vs North Carolina</t>
  </si>
  <si>
    <t>Tue, Jan 13 Louisville vs Virginia Tech</t>
  </si>
  <si>
    <t>Sun, Jan 25 Louisville vs Pittsburgh</t>
  </si>
  <si>
    <t>Sat, Jan 31 Louisville vs North Carolina</t>
  </si>
  <si>
    <t>Tue, Feb 3 Louisville vs Miami (FL)</t>
  </si>
  <si>
    <t>Sat, Feb 7 Louisville vs Virginia</t>
  </si>
  <si>
    <t>Wed, Feb 11 Louisville vs Pittsburgh</t>
  </si>
  <si>
    <t>Sat, Feb 14 Louisville vs NC State</t>
  </si>
  <si>
    <t>Wed, Feb 18 Louisville vs Syracuse</t>
  </si>
  <si>
    <t>Sat, Feb 21 Louisville vs Miami (FL)</t>
  </si>
  <si>
    <t>Wed, Mar 4 Louisville vs Notre Dame</t>
  </si>
  <si>
    <t>Sat, Mar 7 Louisville vs Virginia</t>
  </si>
  <si>
    <t>Thu, Mar 12 Louisville vs North Carolina</t>
  </si>
  <si>
    <t>Fri, Nov 14 Howard vs Miami (FL)</t>
  </si>
  <si>
    <t>Mon, Nov 17 Florida vs Miami (FL)</t>
  </si>
  <si>
    <t>Thu, Nov 20 Drexel vs Miami (FL)</t>
  </si>
  <si>
    <t>Fri, Nov 21 Akron vs Miami (FL)</t>
  </si>
  <si>
    <t>Sun, Nov 23 Charlotte vs Miami (FL)</t>
  </si>
  <si>
    <t>Tue, Nov 25 Charlotte vs Miami (FL)</t>
  </si>
  <si>
    <t>Fri, Nov 28 Miami (FL) vs South Alabama</t>
  </si>
  <si>
    <t>Tue, Dec 2 Illinois vs Miami (FL)</t>
  </si>
  <si>
    <t>Sat, Dec 6 Green Bay vs Miami (FL)</t>
  </si>
  <si>
    <t>Mon, Dec 8 Miami (FL) vs Savannah St</t>
  </si>
  <si>
    <t>Fri, Dec 19 Eastern Kentucky vs Miami (FL)</t>
  </si>
  <si>
    <t>Mon, Dec 22 Miami (FL) vs Providence</t>
  </si>
  <si>
    <t>Tue, Dec 30 Charleston vs Miami (FL)</t>
  </si>
  <si>
    <t>Sat, Jan 3 Miami (FL) vs Virginia</t>
  </si>
  <si>
    <t>Sat, Jan 17 Miami (FL) vs Notre Dame</t>
  </si>
  <si>
    <t>Thu, Jan 22 Miami (FL) vs NC State</t>
  </si>
  <si>
    <t>Sat, Jan 24 Miami (FL) vs Syracuse</t>
  </si>
  <si>
    <t>Wed, Feb 11 Miami (FL) vs Wake Forest</t>
  </si>
  <si>
    <t>Wed, Feb 18 Miami (FL) vs Virginia Tech</t>
  </si>
  <si>
    <t>Sat, Feb 28 Miami (FL) vs North Carolina</t>
  </si>
  <si>
    <t>Wed, Mar 4 Miami (FL) vs Pittsburgh</t>
  </si>
  <si>
    <t>Sat, Mar 7 Miami (FL) vs Virginia Tech</t>
  </si>
  <si>
    <t>Wed, Mar 11 Miami (FL) vs Virginia Tech</t>
  </si>
  <si>
    <t>Thu, Mar 12 Miami (FL) vs Notre Dame</t>
  </si>
  <si>
    <t>Fri, Nov 14 Jackson St vs NC State</t>
  </si>
  <si>
    <t>Mon, Nov 17 Hofstra vs NC State</t>
  </si>
  <si>
    <t>Thu, Nov 20 Jacksonville vs NC State</t>
  </si>
  <si>
    <t>Fri, Nov 28 Boise State vs NC State</t>
  </si>
  <si>
    <t>Tue, Dec 2 NC State vs Purdue</t>
  </si>
  <si>
    <t>Sat, Dec 6 NC State vs Wake Forest</t>
  </si>
  <si>
    <t>Fri, Dec 12 Charleston Southern vs NC State</t>
  </si>
  <si>
    <t>Sun, Dec 14 NC State vs Wofford</t>
  </si>
  <si>
    <t>Wed, Dec 17 NC State vs Tennessee</t>
  </si>
  <si>
    <t>Sat, Dec 20 NC State vs West Virginia</t>
  </si>
  <si>
    <t>Tue, Dec 23 Louisiana Tech vs NC State</t>
  </si>
  <si>
    <t>Sat, Jan 3 NC State vs Pittsburgh</t>
  </si>
  <si>
    <t>Wed, Jan 7 NC State vs Virginia</t>
  </si>
  <si>
    <t>Wed, Jan 14 NC State vs North Carolina</t>
  </si>
  <si>
    <t>Sun, Jan 25 NC State vs Notre Dame</t>
  </si>
  <si>
    <t>Tue, Feb 3 NC State vs Wake Forest</t>
  </si>
  <si>
    <t>Wed, Feb 11 NC State vs Virginia</t>
  </si>
  <si>
    <t>Sat, Feb 21 NC State vs Virginia Tech</t>
  </si>
  <si>
    <t>Tue, Feb 24 NC State vs North Carolina</t>
  </si>
  <si>
    <t>Sat, Mar 7 NC State vs Syracuse</t>
  </si>
  <si>
    <t>Wed, Mar 11 NC State vs Pittsburgh</t>
  </si>
  <si>
    <t>Fri, Nov 14 North Carolina vs North Carolina Central</t>
  </si>
  <si>
    <t>Sun, Nov 16 North Carolina vs Robert Morris</t>
  </si>
  <si>
    <t>Wed, Nov 26 Butler vs North Carolina</t>
  </si>
  <si>
    <t>Thu, Nov 27 North Carolina vs UCLA</t>
  </si>
  <si>
    <t>Fri, Nov 28 Florida vs North Carolina</t>
  </si>
  <si>
    <t>Wed, Dec 3 Iowa vs North Carolina</t>
  </si>
  <si>
    <t>Sat, Dec 13 Kentucky vs North Carolina</t>
  </si>
  <si>
    <t>Tue, Dec 16 North Carolina vs UNC Greensboro</t>
  </si>
  <si>
    <t>Sat, Dec 20 North Carolina vs Ohio State</t>
  </si>
  <si>
    <t>Sat, Dec 27 North Carolina vs UAB</t>
  </si>
  <si>
    <t>Tue, Dec 30 North Carolina vs William &amp; Mary</t>
  </si>
  <si>
    <t>Mon, Jan 5 North Carolina vs Notre Dame</t>
  </si>
  <si>
    <t>Sun, Jan 18 North Carolina vs Virginia Tech</t>
  </si>
  <si>
    <t>Wed, Jan 21 North Carolina vs Wake Forest</t>
  </si>
  <si>
    <t>Mon, Jan 26 North Carolina vs Syracuse</t>
  </si>
  <si>
    <t>Mon, Feb 2 North Carolina vs Virginia</t>
  </si>
  <si>
    <t>Sat, Feb 14 North Carolina vs Pittsburgh</t>
  </si>
  <si>
    <t>Fri, Mar 13 North Carolina vs Virginia</t>
  </si>
  <si>
    <t>Sun, Nov 16 Navy vs Notre Dame</t>
  </si>
  <si>
    <t>Wed, Nov 19 Coppin St vs Notre Dame</t>
  </si>
  <si>
    <t>Sun, Nov 23 Notre Dame vs Providence</t>
  </si>
  <si>
    <t>Wed, Nov 26 Grambling St vs Notre Dame</t>
  </si>
  <si>
    <t>Sat, Nov 29 Chicago St vs Notre Dame</t>
  </si>
  <si>
    <t>Wed, Dec 3 Michigan St vs Notre Dame</t>
  </si>
  <si>
    <t>Sat, Dec 6 Fairleigh Dickinson vs Notre Dame</t>
  </si>
  <si>
    <t>Tue, Dec 9 Mt. St. Mary's vs Notre Dame</t>
  </si>
  <si>
    <t>Sat, Dec 20 Notre Dame vs Purdue</t>
  </si>
  <si>
    <t>Mon, Dec 22 Northern Illinois vs Notre Dame</t>
  </si>
  <si>
    <t>Sat, Jan 10 Notre Dame vs Virginia</t>
  </si>
  <si>
    <t>Thu, Jan 22 Notre Dame vs Virginia Tech</t>
  </si>
  <si>
    <t>Sat, Jan 31 Notre Dame vs Pittsburgh</t>
  </si>
  <si>
    <t>Tue, Feb 17 Notre Dame vs Wake Forest</t>
  </si>
  <si>
    <t>Tue, Feb 24 Notre Dame vs Syracuse</t>
  </si>
  <si>
    <t>Fri, Nov 14 Niagara vs Pittsburgh</t>
  </si>
  <si>
    <t>Sun, Nov 16 Pittsburgh vs Samford</t>
  </si>
  <si>
    <t>Fri, Nov 21 Hawaii vs Pittsburgh</t>
  </si>
  <si>
    <t>Mon, Nov 24 Other vs Pittsburgh</t>
  </si>
  <si>
    <t>Tue, Nov 25 Pittsburgh vs San Diego St</t>
  </si>
  <si>
    <t>Wed, Nov 26 Kansas St vs Pittsburgh</t>
  </si>
  <si>
    <t>Tue, Dec 2 Indiana vs Pittsburgh</t>
  </si>
  <si>
    <t>Wed, Dec 17 Manhattan vs Pittsburgh</t>
  </si>
  <si>
    <t>Sat, Dec 20 Oakland vs Pittsburgh</t>
  </si>
  <si>
    <t>Tue, Dec 23 Holy Cross vs Pittsburgh</t>
  </si>
  <si>
    <t>Tue, Dec 30 Florida Gulf Coast vs Pittsburgh</t>
  </si>
  <si>
    <t>Tue, Jan 27 Pittsburgh vs Virginia Tech</t>
  </si>
  <si>
    <t>Mon, Feb 2 Bryant vs Pittsburgh</t>
  </si>
  <si>
    <t>Sat, Feb 7 Pittsburgh vs Syracuse</t>
  </si>
  <si>
    <t>Mon, Feb 16 Pittsburgh vs Virginia</t>
  </si>
  <si>
    <t>Sat, Feb 21 Pittsburgh vs Syracuse</t>
  </si>
  <si>
    <t>Sun, Mar 1 Pittsburgh vs Wake Forest</t>
  </si>
  <si>
    <t>Fri, Nov 14 Kennesaw St vs Syracuse</t>
  </si>
  <si>
    <t>Sun, Nov 16 Hampton vs Syracuse</t>
  </si>
  <si>
    <t>Thu, Nov 20 California vs Syracuse</t>
  </si>
  <si>
    <t>Fri, Nov 21 Iowa vs Syracuse</t>
  </si>
  <si>
    <t>Tue, Nov 25 Loyola (MD) vs Syracuse</t>
  </si>
  <si>
    <t>Fri, Nov 28 Holy Cross vs Syracuse</t>
  </si>
  <si>
    <t>Tue, Dec 2 Michigan vs Syracuse</t>
  </si>
  <si>
    <t>Sat, Dec 6 St. John's vs Syracuse</t>
  </si>
  <si>
    <t>Sun, Dec 14 Louisiana Tech vs Syracuse</t>
  </si>
  <si>
    <t>Sat, Dec 20 Syracuse vs Villanova</t>
  </si>
  <si>
    <t>Mon, Dec 22 Colgate vs Syracuse</t>
  </si>
  <si>
    <t>Sun, Dec 28 Long Beach St vs Syracuse</t>
  </si>
  <si>
    <t>Wed, Dec 31 Cornell vs Syracuse</t>
  </si>
  <si>
    <t>Sat, Jan 3 Syracuse vs Virginia Tech</t>
  </si>
  <si>
    <t>Tue, Jan 13 Syracuse vs Wake Forest</t>
  </si>
  <si>
    <t>Tue, Feb 3 Syracuse vs Virginia Tech</t>
  </si>
  <si>
    <t>Mon, Mar 2 Syracuse vs Virginia</t>
  </si>
  <si>
    <t>Fri, Nov 14 James Madison vs Virginia</t>
  </si>
  <si>
    <t>Sun, Nov 16 Norfolk St vs Virginia</t>
  </si>
  <si>
    <t>Tue, Nov 18 South Carolina St vs Virginia</t>
  </si>
  <si>
    <t>Tue, Nov 25 Tennessee St vs Virginia</t>
  </si>
  <si>
    <t>Sat, Nov 29 Rutgers vs Virginia</t>
  </si>
  <si>
    <t>Wed, Dec 3 Maryland vs Virginia</t>
  </si>
  <si>
    <t>Thu, Dec 18 Cleveland St vs Virginia</t>
  </si>
  <si>
    <t>Sun, Dec 21 Harvard vs Virginia</t>
  </si>
  <si>
    <t>Sun, Jan 25 Virginia vs Virginia Tech</t>
  </si>
  <si>
    <t>Sat, Feb 14 Virginia vs Wake Forest</t>
  </si>
  <si>
    <t>Wed, Feb 25 Virginia vs Wake Forest</t>
  </si>
  <si>
    <t>Sat, Feb 28 Virginia vs Virginia Tech</t>
  </si>
  <si>
    <t>Fri, Nov 14 Maryland-Eastern Shore vs Virginia Tech</t>
  </si>
  <si>
    <t>Wed, Nov 19 Liberty vs Virginia Tech</t>
  </si>
  <si>
    <t>Sat, Nov 22 Appalachian St vs Virginia Tech</t>
  </si>
  <si>
    <t>Tue, Nov 25 Northern Iowa vs Virginia Tech</t>
  </si>
  <si>
    <t>Wed, Nov 26 Miami (OH) vs Virginia Tech</t>
  </si>
  <si>
    <t>Sun, Nov 30 Morgan St vs Virginia Tech</t>
  </si>
  <si>
    <t>Wed, Dec 3 Penn State vs Virginia Tech</t>
  </si>
  <si>
    <t>Sun, Dec 7 Radford vs Virginia Tech</t>
  </si>
  <si>
    <t>Sun, Dec 14 Alabama A&amp;M vs Virginia Tech</t>
  </si>
  <si>
    <t>Sat, Dec 20 The Citadel vs Virginia Tech</t>
  </si>
  <si>
    <t>Mon, Dec 22 Virginia Tech vs VMI</t>
  </si>
  <si>
    <t>Sat, Dec 27 Presbyterian vs Virginia Tech</t>
  </si>
  <si>
    <t>Tue, Dec 30 Virginia Tech vs West Virginia</t>
  </si>
  <si>
    <t>Sat, Jan 31 Virginia Tech vs Wake Forest</t>
  </si>
  <si>
    <t>Tue, Mar 10 Virginia Tech vs Wake Forest</t>
  </si>
  <si>
    <t>Fri, Nov 14 UNC Asheville vs Wake Forest</t>
  </si>
  <si>
    <t>Wed, Nov 19 Arkansas vs Wake Forest</t>
  </si>
  <si>
    <t>Fri, Nov 21 Iona vs Wake Forest</t>
  </si>
  <si>
    <t>Mon, Nov 24 Nicholls St vs Wake Forest</t>
  </si>
  <si>
    <t>Wed, Nov 26 Mt. St. Mary's vs Wake Forest</t>
  </si>
  <si>
    <t>Fri, Nov 28 Delaware St vs Wake Forest</t>
  </si>
  <si>
    <t>Tue, Dec 2 Minnesota vs Wake Forest</t>
  </si>
  <si>
    <t>Sun, Dec 14 Samford vs Wake Forest</t>
  </si>
  <si>
    <t>Sat, Dec 20 Florida vs Wake Forest</t>
  </si>
  <si>
    <t>Mon, Dec 22 Bucknell vs Wake Forest</t>
  </si>
  <si>
    <t>Wed, Dec 31 Princeton vs Wake Forest</t>
  </si>
  <si>
    <t>Sat, Nov 15 Florida Gulf Coast vs Other</t>
  </si>
  <si>
    <t>Mon, Nov 17 Florida Gulf Coast vs UC Santa Barbara</t>
  </si>
  <si>
    <t>Wed, Nov 19 Florida Gulf Coast vs Ohio</t>
  </si>
  <si>
    <t>Mon, Nov 24 Florida Gulf Coast vs Marist</t>
  </si>
  <si>
    <t>Tue, Nov 25 Florida Gulf Coast vs San Francisco</t>
  </si>
  <si>
    <t>Wed, Nov 26 Florida Gulf Coast vs Green Bay</t>
  </si>
  <si>
    <t>Sun, Nov 30 Florida Gulf Coast vs South Dakota St</t>
  </si>
  <si>
    <t>Wed, Dec 3 Florida Gulf Coast vs Other</t>
  </si>
  <si>
    <t>Sun, Dec 14 Florida Gulf Coast vs Florida International</t>
  </si>
  <si>
    <t>Fri, Dec 19 Florida Gulf Coast vs Furman</t>
  </si>
  <si>
    <t>Tue, Dec 23 Florida Gulf Coast vs Iona</t>
  </si>
  <si>
    <t>Sun, Dec 28 Florida Gulf Coast vs Xavier</t>
  </si>
  <si>
    <t>Fri, Jan 2 Florida Gulf Coast vs Other</t>
  </si>
  <si>
    <t>Mon, Jan 5 Florida Gulf Coast vs UC Santa Barbara</t>
  </si>
  <si>
    <t>Sat, Jan 10 Florida Gulf Coast vs Stetson</t>
  </si>
  <si>
    <t>Wed, Jan 14 Florida Gulf Coast vs North Florida</t>
  </si>
  <si>
    <t>Sat, Jan 17 Florida Gulf Coast vs Jacksonville</t>
  </si>
  <si>
    <t>Thu, Jan 22 Florida Gulf Coast vs South Carolina Upstate</t>
  </si>
  <si>
    <t>Sat, Jan 24 Florida Gulf Coast vs Kennesaw St</t>
  </si>
  <si>
    <t>Thu, Jan 29 Florida Gulf Coast vs Lipscomb</t>
  </si>
  <si>
    <t>Sat, Jan 31 Florida Gulf Coast vs Northern Kentucky</t>
  </si>
  <si>
    <t>Sat, Feb 7 Florida Gulf Coast vs Stetson</t>
  </si>
  <si>
    <t>Thu, Feb 12 Florida Gulf Coast vs Northern Kentucky</t>
  </si>
  <si>
    <t>Sat, Feb 14 Florida Gulf Coast vs Lipscomb</t>
  </si>
  <si>
    <t>Thu, Feb 19 Florida Gulf Coast vs Kennesaw St</t>
  </si>
  <si>
    <t>Sat, Feb 21 Florida Gulf Coast vs South Carolina Upstate</t>
  </si>
  <si>
    <t>Wed, Feb 25 Florida Gulf Coast vs North Florida</t>
  </si>
  <si>
    <t>Sat, Feb 28 Florida Gulf Coast vs Jacksonville</t>
  </si>
  <si>
    <t>Tue, Mar 3 Florida Gulf Coast vs Jacksonville</t>
  </si>
  <si>
    <t>Thu, Mar 5 Florida Gulf Coast vs South Carolina Upstate</t>
  </si>
  <si>
    <t>Fri, Nov 14 Hofstra vs Jacksonville</t>
  </si>
  <si>
    <t>Sun, Nov 16 Jacksonville vs Other</t>
  </si>
  <si>
    <t>Tue, Nov 18 Jackson St vs Jacksonville</t>
  </si>
  <si>
    <t>Mon, Nov 24 IPFW vs Jacksonville</t>
  </si>
  <si>
    <t>Wed, Nov 26 Jacksonville vs Other</t>
  </si>
  <si>
    <t>Mon, Dec 1 Jacksonville vs Samford</t>
  </si>
  <si>
    <t>Thu, Dec 4 Appalachian St vs Jacksonville</t>
  </si>
  <si>
    <t>Sat, Dec 6 Bethune-Cookman vs Jacksonville</t>
  </si>
  <si>
    <t>Sun, Dec 14 Florida vs Jacksonville</t>
  </si>
  <si>
    <t>Wed, Dec 17 Gardner-Webb vs Jacksonville</t>
  </si>
  <si>
    <t>Sat, Dec 20 Jacksonville vs Other</t>
  </si>
  <si>
    <t>Tue, Dec 23 Jacksonville vs Mississippi St</t>
  </si>
  <si>
    <t>Sat, Dec 27 Jacksonville vs Jacksonville St</t>
  </si>
  <si>
    <t>Tue, Dec 30 Florida Atlantic vs Jacksonville</t>
  </si>
  <si>
    <t>Tue, Jan 6 Florida A&amp;M vs Jacksonville</t>
  </si>
  <si>
    <t>Sat, Jan 10 Jacksonville vs North Florida</t>
  </si>
  <si>
    <t>Wed, Jan 14 Jacksonville vs Stetson</t>
  </si>
  <si>
    <t>Thu, Jan 22 Jacksonville vs Lipscomb</t>
  </si>
  <si>
    <t>Sat, Jan 24 Jacksonville vs Northern Kentucky</t>
  </si>
  <si>
    <t>Thu, Jan 29 Jacksonville vs South Carolina Upstate</t>
  </si>
  <si>
    <t>Sat, Jan 31 Jacksonville vs Kennesaw St</t>
  </si>
  <si>
    <t>Fri, Feb 6 Jacksonville vs North Florida</t>
  </si>
  <si>
    <t>Thu, Feb 12 Jacksonville vs Kennesaw St</t>
  </si>
  <si>
    <t>Sat, Feb 14 Jacksonville vs South Carolina Upstate</t>
  </si>
  <si>
    <t>Thu, Feb 19 Jacksonville vs Northern Kentucky</t>
  </si>
  <si>
    <t>Sat, Feb 21 Jacksonville vs Lipscomb</t>
  </si>
  <si>
    <t>Wed, Feb 25 Jacksonville vs Stetson</t>
  </si>
  <si>
    <t>Sun, Nov 16 California vs Kennesaw St</t>
  </si>
  <si>
    <t>Wed, Nov 19 Kennesaw St vs Mercer</t>
  </si>
  <si>
    <t>Fri, Nov 21 Kennesaw St vs North Dakota St</t>
  </si>
  <si>
    <t>Sat, Nov 22 Alcorn St vs Kennesaw St</t>
  </si>
  <si>
    <t>Wed, Nov 26 Kennesaw St vs Samford</t>
  </si>
  <si>
    <t>Sat, Nov 29 Chattanooga vs Kennesaw St</t>
  </si>
  <si>
    <t>Tue, Dec 2 Florida International vs Kennesaw St</t>
  </si>
  <si>
    <t>Sat, Dec 6 Kennesaw St vs Kent State</t>
  </si>
  <si>
    <t>Mon, Dec 8 Butler vs Kennesaw St</t>
  </si>
  <si>
    <t>Wed, Dec 17 Kennesaw St vs Youngstown St</t>
  </si>
  <si>
    <t>Mon, Dec 22 Elon vs Kennesaw St</t>
  </si>
  <si>
    <t>Sat, Dec 27 Illinois vs Kennesaw St</t>
  </si>
  <si>
    <t>Wed, Dec 31 Kennesaw St vs Tennessee St</t>
  </si>
  <si>
    <t>Sat, Jan 3 Kennesaw St vs Other</t>
  </si>
  <si>
    <t>Sat, Jan 10 Kennesaw St vs South Carolina Upstate</t>
  </si>
  <si>
    <t>Wed, Jan 14 Kennesaw St vs Northern Kentucky</t>
  </si>
  <si>
    <t>Sat, Jan 17 Kennesaw St vs Lipscomb</t>
  </si>
  <si>
    <t>Thu, Jan 22 Kennesaw St vs Stetson</t>
  </si>
  <si>
    <t>Thu, Jan 29 Kennesaw St vs North Florida</t>
  </si>
  <si>
    <t>Tue, Feb 3 Kennesaw St vs Other</t>
  </si>
  <si>
    <t>Sat, Feb 7 Kennesaw St vs South Carolina Upstate</t>
  </si>
  <si>
    <t>Sat, Feb 14 Kennesaw St vs North Florida</t>
  </si>
  <si>
    <t>Sat, Feb 21 Kennesaw St vs Stetson</t>
  </si>
  <si>
    <t>Wed, Feb 25 Kennesaw St vs Northern Kentucky</t>
  </si>
  <si>
    <t>Thu, Feb 26 Kennesaw St vs Northern Kentucky</t>
  </si>
  <si>
    <t>Sat, Feb 28 Kennesaw St vs Lipscomb</t>
  </si>
  <si>
    <t>Tue, Mar 3 Kennesaw St vs South Carolina Upstate</t>
  </si>
  <si>
    <t>Fri, Nov 14 Lipscomb vs Other</t>
  </si>
  <si>
    <t>Mon, Nov 17 Belmont vs Lipscomb</t>
  </si>
  <si>
    <t>Thu, Nov 20 Lipscomb vs Vanderbilt</t>
  </si>
  <si>
    <t>Sat, Nov 22 Lipscomb vs Other</t>
  </si>
  <si>
    <t>Mon, Nov 24 Belmont vs Lipscomb</t>
  </si>
  <si>
    <t>Sun, Nov 30 Colorado vs Lipscomb</t>
  </si>
  <si>
    <t>Wed, Dec 3 Lipscomb vs Tennessee Tech</t>
  </si>
  <si>
    <t>Sat, Dec 6 Lipscomb vs Tennessee St</t>
  </si>
  <si>
    <t>Sat, Dec 13 Austin Peay vs Lipscomb</t>
  </si>
  <si>
    <t>Tue, Dec 16 Lipscomb vs Texas</t>
  </si>
  <si>
    <t>Fri, Dec 19 Lipscomb vs Princeton</t>
  </si>
  <si>
    <t>Sun, Dec 21 Austin Peay vs Lipscomb</t>
  </si>
  <si>
    <t>Mon, Dec 29 Chattanooga vs Lipscomb</t>
  </si>
  <si>
    <t>Sat, Jan 3 Lipscomb vs Missouri</t>
  </si>
  <si>
    <t>Mon, Jan 5 Lipscomb vs Other</t>
  </si>
  <si>
    <t>Sat, Jan 10 Lipscomb vs Northern Kentucky</t>
  </si>
  <si>
    <t>Tue, Jan 13 Lipscomb vs South Carolina Upstate</t>
  </si>
  <si>
    <t>Sat, Jan 24 Lipscomb vs North Florida</t>
  </si>
  <si>
    <t>Sat, Jan 31 Lipscomb vs Stetson</t>
  </si>
  <si>
    <t>Sat, Feb 7 Lipscomb vs Northern Kentucky</t>
  </si>
  <si>
    <t>Thu, Feb 12 Lipscomb vs Stetson</t>
  </si>
  <si>
    <t>Thu, Feb 19 Lipscomb vs North Florida</t>
  </si>
  <si>
    <t>Wed, Feb 25 Lipscomb vs South Carolina Upstate</t>
  </si>
  <si>
    <t>Tue, Mar 3 Lipscomb vs Northern Kentucky</t>
  </si>
  <si>
    <t>Thu, Mar 5 Lipscomb vs North Florida</t>
  </si>
  <si>
    <t>Fri, Nov 14 North Florida vs South Carolina</t>
  </si>
  <si>
    <t>Mon, Nov 17 North Florida vs Other</t>
  </si>
  <si>
    <t>Thu, Nov 20 North Florida vs Northwestern</t>
  </si>
  <si>
    <t>Sat, Nov 22 North Florida vs Northern Iowa</t>
  </si>
  <si>
    <t>Tue, Nov 25 Liberty vs North Florida</t>
  </si>
  <si>
    <t>Wed, Nov 26 Elon vs North Florida</t>
  </si>
  <si>
    <t>Mon, Dec 1 North Florida vs Other</t>
  </si>
  <si>
    <t>Wed, Dec 3 Bethune-Cookman vs North Florida</t>
  </si>
  <si>
    <t>Sat, Dec 6 North Florida vs Purdue</t>
  </si>
  <si>
    <t>Mon, Dec 15 North Florida vs Tennessee Tech</t>
  </si>
  <si>
    <t>Fri, Dec 19 Florida A&amp;M vs North Florida</t>
  </si>
  <si>
    <t>Mon, Dec 22 Iowa vs North Florida</t>
  </si>
  <si>
    <t>Mon, Dec 29 North Florida vs Tennessee Tech</t>
  </si>
  <si>
    <t>Wed, Dec 31 Austin Peay vs North Florida</t>
  </si>
  <si>
    <t>Fri, Jan 2 Alabama vs North Florida</t>
  </si>
  <si>
    <t>Tue, Jan 6 North Florida vs Other</t>
  </si>
  <si>
    <t>Sat, Jan 17 North Florida vs Stetson</t>
  </si>
  <si>
    <t>Thu, Jan 22 North Florida vs Northern Kentucky</t>
  </si>
  <si>
    <t>Sat, Jan 31 North Florida vs South Carolina Upstate</t>
  </si>
  <si>
    <t>Thu, Feb 12 North Florida vs South Carolina Upstate</t>
  </si>
  <si>
    <t>Sat, Feb 21 North Florida vs Northern Kentucky</t>
  </si>
  <si>
    <t>Sat, Feb 28 North Florida vs Stetson</t>
  </si>
  <si>
    <t>Tue, Mar 3 North Florida vs Stetson</t>
  </si>
  <si>
    <t>Sun, Mar 8 North Florida vs South Carolina Upstate</t>
  </si>
  <si>
    <t>Fri, Nov 14 Northern Kentucky vs Wisconsin</t>
  </si>
  <si>
    <t>Sun, Nov 16 Nebraska vs Northern Kentucky</t>
  </si>
  <si>
    <t>Wed, Nov 19 North Carolina A&amp;T vs Northern Kentucky</t>
  </si>
  <si>
    <t>Sat, Nov 22 Northern Kentucky vs Other</t>
  </si>
  <si>
    <t>Wed, Nov 26 Eastern Washington vs Northern Kentucky</t>
  </si>
  <si>
    <t>Sat, Nov 29 Idaho vs Northern Kentucky</t>
  </si>
  <si>
    <t>Wed, Dec 3 Northern Kentucky vs Tenn-Martin</t>
  </si>
  <si>
    <t>Sun, Dec 7 Northern Kentucky vs West Virginia</t>
  </si>
  <si>
    <t>Sun, Dec 14 Northern Kentucky vs Other</t>
  </si>
  <si>
    <t>Tue, Dec 16 Chattanooga vs Northern Kentucky</t>
  </si>
  <si>
    <t>Fri, Dec 19 Morehead St vs Northern Kentucky</t>
  </si>
  <si>
    <t>Mon, Dec 22 Idaho vs Northern Kentucky</t>
  </si>
  <si>
    <t>Sat, Dec 27 Northern Kentucky vs Northwestern</t>
  </si>
  <si>
    <t>Wed, Dec 31 Northern Kentucky vs Youngstown St</t>
  </si>
  <si>
    <t>Sat, Jan 3 Northern Kentucky vs Toledo</t>
  </si>
  <si>
    <t>Sat, Jan 17 Northern Kentucky vs South Carolina Upstate</t>
  </si>
  <si>
    <t>Thu, Jan 29 Northern Kentucky vs Stetson</t>
  </si>
  <si>
    <t>Sat, Feb 14 Northern Kentucky vs Stetson</t>
  </si>
  <si>
    <t>Sat, Feb 28 Northern Kentucky vs South Carolina Upstate</t>
  </si>
  <si>
    <t>Sat, Nov 15 Florida A&amp;M vs South Carolina Upstate</t>
  </si>
  <si>
    <t>Mon, Nov 17 North Carolina A&amp;T vs South Carolina Upstate</t>
  </si>
  <si>
    <t>Thu, Nov 20 Other vs South Carolina Upstate</t>
  </si>
  <si>
    <t>Thu, Nov 27 Florida International vs South Carolina Upstate</t>
  </si>
  <si>
    <t>Fri, Nov 28 CS Fullerton vs South Carolina Upstate</t>
  </si>
  <si>
    <t>Sat, Nov 29 South Carolina Upstate vs Wright St</t>
  </si>
  <si>
    <t>Mon, Dec 1 Other vs South Carolina Upstate</t>
  </si>
  <si>
    <t>Thu, Dec 4 North Carolina A&amp;T vs South Carolina Upstate</t>
  </si>
  <si>
    <t>Sat, Dec 13 Maryland vs South Carolina Upstate</t>
  </si>
  <si>
    <t>Sat, Dec 20 Mississippi St vs South Carolina Upstate</t>
  </si>
  <si>
    <t>Tue, Dec 30 Other vs South Carolina Upstate</t>
  </si>
  <si>
    <t>Sat, Jan 3 Hampton vs South Carolina Upstate</t>
  </si>
  <si>
    <t>Tue, Jan 6 South Carolina Upstate vs UMKC</t>
  </si>
  <si>
    <t>Sat, Jan 24 South Carolina Upstate vs Stetson</t>
  </si>
  <si>
    <t>Tue, Feb 3 Other vs South Carolina Upstate</t>
  </si>
  <si>
    <t>Thu, Feb 19 South Carolina Upstate vs Stetson</t>
  </si>
  <si>
    <t>Fri, Nov 14 Other vs Stetson</t>
  </si>
  <si>
    <t>Tue, Nov 18 Florida International vs Stetson</t>
  </si>
  <si>
    <t>Thu, Nov 20 Other vs Stetson</t>
  </si>
  <si>
    <t>Mon, Nov 24 New Mexico St vs Stetson</t>
  </si>
  <si>
    <t>Wed, Nov 26 Stetson vs Wyoming</t>
  </si>
  <si>
    <t>Fri, Nov 28 Northern Colorado vs Stetson</t>
  </si>
  <si>
    <t>Sat, Nov 29 Florida A&amp;M vs Stetson</t>
  </si>
  <si>
    <t>Wed, Dec 3 IPFW vs Stetson</t>
  </si>
  <si>
    <t>Tue, Dec 16 Florida Atlantic vs Stetson</t>
  </si>
  <si>
    <t>Thu, Dec 18 Georgia Southern vs Stetson</t>
  </si>
  <si>
    <t>Tue, Dec 30 Other vs Stetson</t>
  </si>
  <si>
    <t>Sat, Jan 3 Florida A&amp;M vs Stetson</t>
  </si>
  <si>
    <t>Tue, Feb 3 Bethune-Cookman vs Stetson</t>
  </si>
  <si>
    <t>Fri, Nov 14 Baylor vs McNeese St</t>
  </si>
  <si>
    <t>Tue, Nov 18 Baylor vs South Carolina</t>
  </si>
  <si>
    <t>Fri, Nov 21 Baylor vs Prairie View</t>
  </si>
  <si>
    <t>Mon, Nov 24 Baylor vs Stephen F. Austin</t>
  </si>
  <si>
    <t>Fri, Nov 28 Baylor vs Illinois</t>
  </si>
  <si>
    <t>Mon, Dec 1 Baylor vs Texas Southern</t>
  </si>
  <si>
    <t>Thu, Dec 4 Baylor vs Vanderbilt</t>
  </si>
  <si>
    <t>Tue, Dec 9 Baylor vs Texas A&amp;M</t>
  </si>
  <si>
    <t>Wed, Dec 17 Baylor vs New Mexico St</t>
  </si>
  <si>
    <t>Mon, Dec 22 Baylor vs Southern</t>
  </si>
  <si>
    <t>Tue, Dec 30 Baylor vs Norfolk St</t>
  </si>
  <si>
    <t>Sat, Jan 3 Baylor vs Oklahoma</t>
  </si>
  <si>
    <t>Wed, Jan 7 Baylor vs Kansas</t>
  </si>
  <si>
    <t>Sat, Jan 10 Baylor vs TCU</t>
  </si>
  <si>
    <t>Wed, Jan 14 Baylor vs Iowa State</t>
  </si>
  <si>
    <t>Sat, Jan 17 Baylor vs Kansas St</t>
  </si>
  <si>
    <t>Wed, Jan 21 Baylor vs Other</t>
  </si>
  <si>
    <t>Sat, Jan 24 Baylor vs Oklahoma</t>
  </si>
  <si>
    <t>Tue, Jan 27 Baylor vs Oklahoma St</t>
  </si>
  <si>
    <t>Sat, Jan 31 Baylor vs Texas</t>
  </si>
  <si>
    <t>Wed, Feb 4 Baylor vs TCU</t>
  </si>
  <si>
    <t>Sat, Feb 7 Baylor vs West Virginia</t>
  </si>
  <si>
    <t>Mon, Feb 9 Baylor vs Oklahoma St</t>
  </si>
  <si>
    <t>Sat, Feb 14 Baylor vs Kansas</t>
  </si>
  <si>
    <t>Tue, Feb 17 Baylor vs Texas Tech</t>
  </si>
  <si>
    <t>Sat, Feb 21 Baylor vs Kansas St</t>
  </si>
  <si>
    <t>Wed, Feb 25 Baylor vs Iowa State</t>
  </si>
  <si>
    <t>Sat, Feb 28 Baylor vs West Virginia</t>
  </si>
  <si>
    <t>Mon, Mar 2 Baylor vs Texas</t>
  </si>
  <si>
    <t>Fri, Mar 6 Baylor vs Texas Tech</t>
  </si>
  <si>
    <t>Thu, Mar 12 Baylor vs West Virginia</t>
  </si>
  <si>
    <t>Fri, Mar 13 Baylor vs Kansas</t>
  </si>
  <si>
    <t>Fri, Nov 14 Iowa State vs Oakland</t>
  </si>
  <si>
    <t>Mon, Nov 17 Georgia St vs Iowa State</t>
  </si>
  <si>
    <t>Mon, Nov 24 Alabama vs Iowa State</t>
  </si>
  <si>
    <t>Tue, Nov 25 Iowa State vs Maryland</t>
  </si>
  <si>
    <t>Tue, Dec 2 Iowa State vs Lamar</t>
  </si>
  <si>
    <t>Thu, Dec 4 Arkansas vs Iowa State</t>
  </si>
  <si>
    <t>Tue, Dec 9 Iowa State vs UMKC</t>
  </si>
  <si>
    <t>Fri, Dec 12 Iowa vs Iowa State</t>
  </si>
  <si>
    <t>Sun, Dec 14 Iowa State vs Southern</t>
  </si>
  <si>
    <t>Sat, Dec 20 Drake vs Iowa State</t>
  </si>
  <si>
    <t>Wed, Dec 31 Iowa State vs Miss Valley St</t>
  </si>
  <si>
    <t>Sat, Jan 3 Iowa State vs South Carolina</t>
  </si>
  <si>
    <t>Tue, Jan 6 Iowa State vs Oklahoma St</t>
  </si>
  <si>
    <t>Sat, Jan 10 Iowa State vs West Virginia</t>
  </si>
  <si>
    <t>Sat, Jan 17 Iowa State vs Kansas</t>
  </si>
  <si>
    <t>Tue, Jan 20 Iowa State vs Kansas St</t>
  </si>
  <si>
    <t>Sat, Jan 24 Iowa State vs Texas Tech</t>
  </si>
  <si>
    <t>Mon, Jan 26 Iowa State vs Texas</t>
  </si>
  <si>
    <t>Sat, Jan 31 Iowa State vs TCU</t>
  </si>
  <si>
    <t>Mon, Feb 2 Iowa State vs Kansas</t>
  </si>
  <si>
    <t>Sat, Feb 7 Iowa State vs Texas Tech</t>
  </si>
  <si>
    <t>Mon, Feb 9 Iowa State vs Oklahoma</t>
  </si>
  <si>
    <t>Sat, Feb 14 Iowa State vs West Virginia</t>
  </si>
  <si>
    <t>Wed, Feb 18 Iowa State vs Oklahoma St</t>
  </si>
  <si>
    <t>Sat, Feb 21 Iowa State vs Texas</t>
  </si>
  <si>
    <t>Sat, Feb 28 Iowa State vs Kansas St</t>
  </si>
  <si>
    <t>Mon, Mar 2 Iowa State vs Oklahoma</t>
  </si>
  <si>
    <t>Sat, Mar 7 Iowa State vs TCU</t>
  </si>
  <si>
    <t>Thu, Mar 12 Iowa State vs Texas</t>
  </si>
  <si>
    <t>Fri, Mar 13 Iowa State vs Oklahoma</t>
  </si>
  <si>
    <t>Fri, Nov 14 Kansas vs UC Santa Barbara</t>
  </si>
  <si>
    <t>Tue, Nov 18 Kansas vs Kentucky</t>
  </si>
  <si>
    <t>Mon, Nov 24 Kansas vs Rider</t>
  </si>
  <si>
    <t>Fri, Nov 28 Kansas vs Tennessee</t>
  </si>
  <si>
    <t>Sun, Nov 30 Kansas vs Michigan St</t>
  </si>
  <si>
    <t>Fri, Dec 5 Florida vs Kansas</t>
  </si>
  <si>
    <t>Wed, Dec 10 Georgetown vs Kansas</t>
  </si>
  <si>
    <t>Sat, Dec 13 Kansas vs Utah</t>
  </si>
  <si>
    <t>Sat, Dec 20 Kansas vs Lafayette</t>
  </si>
  <si>
    <t>Tue, Dec 30 Kansas vs Kent State</t>
  </si>
  <si>
    <t>Sun, Jan 4 Kansas vs UNLV</t>
  </si>
  <si>
    <t>Sat, Jan 10 Kansas vs Texas Tech</t>
  </si>
  <si>
    <t>Tue, Jan 13 Kansas vs Oklahoma St</t>
  </si>
  <si>
    <t>Mon, Jan 19 Kansas vs Oklahoma</t>
  </si>
  <si>
    <t>Sat, Jan 24 Kansas vs Texas</t>
  </si>
  <si>
    <t>Wed, Jan 28 Kansas vs TCU</t>
  </si>
  <si>
    <t>Sat, Jan 31 Kansas vs Kansas St</t>
  </si>
  <si>
    <t>Sat, Feb 7 Kansas vs Oklahoma St</t>
  </si>
  <si>
    <t>Tue, Feb 10 Kansas vs Texas Tech</t>
  </si>
  <si>
    <t>Mon, Feb 16 Kansas vs West Virginia</t>
  </si>
  <si>
    <t>Sat, Feb 21 Kansas vs TCU</t>
  </si>
  <si>
    <t>Mon, Feb 23 Kansas vs Kansas St</t>
  </si>
  <si>
    <t>Sat, Feb 28 Kansas vs Texas</t>
  </si>
  <si>
    <t>Tue, Mar 3 Kansas vs West Virginia</t>
  </si>
  <si>
    <t>Sat, Mar 7 Kansas vs Oklahoma</t>
  </si>
  <si>
    <t>Thu, Mar 12 Kansas vs TCU</t>
  </si>
  <si>
    <t>Fri, Nov 14 Kansas St vs Southern Utah</t>
  </si>
  <si>
    <t>Mon, Nov 17 Kansas St vs UMKC</t>
  </si>
  <si>
    <t>Fri, Nov 21 Kansas St vs Long Beach St</t>
  </si>
  <si>
    <t>Mon, Nov 24 Kansas St vs Purdue</t>
  </si>
  <si>
    <t>Tue, Nov 25 Arizona vs Kansas St</t>
  </si>
  <si>
    <t>Tue, Dec 2 Kansas St vs Omaha</t>
  </si>
  <si>
    <t>Sat, Dec 6 Kansas St vs Tennessee</t>
  </si>
  <si>
    <t>Tue, Dec 9 Bradley vs Kansas St</t>
  </si>
  <si>
    <t>Sun, Dec 14 Kansas St vs Savannah St</t>
  </si>
  <si>
    <t>Sat, Dec 20 Kansas St vs Texas A&amp;M</t>
  </si>
  <si>
    <t>Sun, Dec 28 Kansas St vs Texas Southern</t>
  </si>
  <si>
    <t>Wed, Dec 31 Georgia vs Kansas St</t>
  </si>
  <si>
    <t>Sat, Jan 3 Kansas St vs Oklahoma St</t>
  </si>
  <si>
    <t>Wed, Jan 7 Kansas St vs TCU</t>
  </si>
  <si>
    <t>Sat, Jan 10 Kansas St vs Oklahoma</t>
  </si>
  <si>
    <t>Wed, Jan 14 Kansas St vs Texas Tech</t>
  </si>
  <si>
    <t>Sat, Jan 24 Kansas St vs Oklahoma St</t>
  </si>
  <si>
    <t>Tue, Jan 27 Kansas St vs West Virginia</t>
  </si>
  <si>
    <t>Wed, Feb 4 Kansas St vs Texas Tech</t>
  </si>
  <si>
    <t>Sat, Feb 7 Kansas St vs Texas</t>
  </si>
  <si>
    <t>Wed, Feb 11 Kansas St vs West Virginia</t>
  </si>
  <si>
    <t>Sat, Feb 14 Kansas St vs Oklahoma</t>
  </si>
  <si>
    <t>Wed, Feb 18 Kansas St vs TCU</t>
  </si>
  <si>
    <t>Sat, Mar 7 Kansas St vs Texas</t>
  </si>
  <si>
    <t>Wed, Mar 11 Kansas St vs TCU</t>
  </si>
  <si>
    <t>Sun, Nov 16 Oklahoma vs SE Louisiana</t>
  </si>
  <si>
    <t>Wed, Nov 19 Creighton vs Oklahoma</t>
  </si>
  <si>
    <t>Sun, Nov 23 Northwestern St vs Oklahoma</t>
  </si>
  <si>
    <t>Wed, Nov 26 Oklahoma vs UCLA</t>
  </si>
  <si>
    <t>Thu, Nov 27 Butler vs Oklahoma</t>
  </si>
  <si>
    <t>Fri, Nov 28 Oklahoma vs Wisconsin</t>
  </si>
  <si>
    <t>Fri, Dec 5 Missouri vs Oklahoma</t>
  </si>
  <si>
    <t>Tue, Dec 16 Oklahoma vs Oral Roberts</t>
  </si>
  <si>
    <t>Sat, Dec 20 Oklahoma vs Washington</t>
  </si>
  <si>
    <t>Mon, Dec 22 Oklahoma vs Weber State</t>
  </si>
  <si>
    <t>Mon, Jan 5 Oklahoma vs Texas</t>
  </si>
  <si>
    <t>Tue, Jan 13 Oklahoma vs West Virginia</t>
  </si>
  <si>
    <t>Sat, Jan 17 Oklahoma vs Oklahoma St</t>
  </si>
  <si>
    <t>Wed, Jan 28 Oklahoma vs Texas Tech</t>
  </si>
  <si>
    <t>Sat, Jan 31 Oklahoma vs Oklahoma St</t>
  </si>
  <si>
    <t>Tue, Feb 3 Oklahoma vs West Virginia</t>
  </si>
  <si>
    <t>Sat, Feb 7 Oklahoma vs TCU</t>
  </si>
  <si>
    <t>Tue, Feb 17 Oklahoma vs Texas</t>
  </si>
  <si>
    <t>Sat, Feb 21 Oklahoma vs Texas Tech</t>
  </si>
  <si>
    <t>Sat, Feb 28 Oklahoma vs TCU</t>
  </si>
  <si>
    <t>Thu, Mar 12 Oklahoma vs Oklahoma St</t>
  </si>
  <si>
    <t>Fri, Nov 14 Oklahoma St vs SE Louisiana</t>
  </si>
  <si>
    <t>Sun, Nov 16 Oklahoma St vs Prairie View</t>
  </si>
  <si>
    <t>Tue, Nov 18 Oklahoma St vs Other</t>
  </si>
  <si>
    <t>Fri, Nov 21 Milwaukee vs Oklahoma St</t>
  </si>
  <si>
    <t>Mon, Nov 24 Oklahoma St vs Oregon St</t>
  </si>
  <si>
    <t>Wed, Dec 3 North Texas vs Oklahoma St</t>
  </si>
  <si>
    <t>Sat, Dec 6 Oklahoma St vs South Carolina</t>
  </si>
  <si>
    <t>Tue, Dec 16 Middle Tennessee vs Oklahoma St</t>
  </si>
  <si>
    <t>Sun, Dec 21 Maryland vs Oklahoma St</t>
  </si>
  <si>
    <t>Tue, Dec 30 Missouri vs Oklahoma St</t>
  </si>
  <si>
    <t>Sat, Jan 10 Oklahoma St vs Texas</t>
  </si>
  <si>
    <t>Wed, Jan 21 Oklahoma St vs Texas Tech</t>
  </si>
  <si>
    <t>Wed, Feb 4 Oklahoma St vs Texas</t>
  </si>
  <si>
    <t>Sat, Feb 14 Oklahoma St vs TCU</t>
  </si>
  <si>
    <t>Sat, Feb 21 Oklahoma St vs West Virginia</t>
  </si>
  <si>
    <t>Sat, Feb 28 Oklahoma St vs Texas Tech</t>
  </si>
  <si>
    <t>Wed, Mar 4 Oklahoma St vs TCU</t>
  </si>
  <si>
    <t>Sat, Mar 7 Oklahoma St vs West Virginia</t>
  </si>
  <si>
    <t>Fri, Nov 14 Prairie View vs TCU</t>
  </si>
  <si>
    <t>Mon, Nov 17 TCU vs Washington St</t>
  </si>
  <si>
    <t>Thu, Nov 20 New Orleans vs TCU</t>
  </si>
  <si>
    <t>Mon, Nov 24 Miss Valley St vs TCU</t>
  </si>
  <si>
    <t>Wed, Nov 26 Radford vs TCU</t>
  </si>
  <si>
    <t>Fri, Nov 28 Bradley vs TCU</t>
  </si>
  <si>
    <t>Sat, Nov 29 Mississippi St vs TCU</t>
  </si>
  <si>
    <t>Thu, Dec 4 Ole Miss vs TCU</t>
  </si>
  <si>
    <t>Tue, Dec 9 Furman vs TCU</t>
  </si>
  <si>
    <t>Sat, Dec 13 McNeese St vs TCU</t>
  </si>
  <si>
    <t>Sat, Dec 20 TCU vs UT San Antonio</t>
  </si>
  <si>
    <t>Mon, Dec 22 Grambling St vs TCU</t>
  </si>
  <si>
    <t>Mon, Dec 29 TCU vs Tennessee St</t>
  </si>
  <si>
    <t>Sat, Jan 3 TCU vs West Virginia</t>
  </si>
  <si>
    <t>Sat, Jan 17 TCU vs Texas Tech</t>
  </si>
  <si>
    <t>Mon, Jan 19 TCU vs Texas</t>
  </si>
  <si>
    <t>Sat, Jan 24 TCU vs West Virginia</t>
  </si>
  <si>
    <t>Wed, Feb 11 TCU vs Texas</t>
  </si>
  <si>
    <t>Wed, Feb 25 TCU vs Texas Tech</t>
  </si>
  <si>
    <t>Fri, Nov 14 North Dakota St vs Texas</t>
  </si>
  <si>
    <t>Sun, Nov 16 Alcorn St vs Texas</t>
  </si>
  <si>
    <t>Thu, Nov 20 Iowa vs Texas</t>
  </si>
  <si>
    <t>Fri, Nov 21 California vs Texas</t>
  </si>
  <si>
    <t>Tue, Nov 25 St. Francis (PA) vs Texas</t>
  </si>
  <si>
    <t>Tue, Dec 2 Texas vs UT-Arlington</t>
  </si>
  <si>
    <t>Fri, Dec 5 Kentucky vs Texas</t>
  </si>
  <si>
    <t>Sat, Dec 13 Texas vs Texas State</t>
  </si>
  <si>
    <t>Sat, Dec 20 Long Beach St vs Texas</t>
  </si>
  <si>
    <t>Tue, Dec 23 Stanford vs Texas</t>
  </si>
  <si>
    <t>Mon, Dec 29 Rice vs Texas</t>
  </si>
  <si>
    <t>Sat, Jan 3 Texas vs Texas Tech</t>
  </si>
  <si>
    <t>Sat, Jan 17 Texas vs West Virginia</t>
  </si>
  <si>
    <t>Sat, Feb 14 Texas vs Texas Tech</t>
  </si>
  <si>
    <t>Tue, Feb 24 Texas vs West Virginia</t>
  </si>
  <si>
    <t>Wed, Mar 11 Texas vs Texas Tech</t>
  </si>
  <si>
    <t>Fri, Nov 14 Loyola (MD) vs Texas Tech</t>
  </si>
  <si>
    <t>Tue, Nov 18 LSU vs Texas Tech</t>
  </si>
  <si>
    <t>Sat, Nov 22 Missouri St vs Texas Tech</t>
  </si>
  <si>
    <t>Tue, Nov 25 Northwestern St vs Texas Tech</t>
  </si>
  <si>
    <t>Sun, Nov 30 Air Force vs Texas Tech</t>
  </si>
  <si>
    <t>Wed, Dec 3 Auburn vs Texas Tech</t>
  </si>
  <si>
    <t>Wed, Dec 10 Fresno St vs Texas Tech</t>
  </si>
  <si>
    <t>Sun, Dec 14 Prairie View vs Texas Tech</t>
  </si>
  <si>
    <t>Wed, Dec 17 South Carolina St vs Texas Tech</t>
  </si>
  <si>
    <t>Fri, Dec 19 Arkansas-Pine Bluff vs Texas Tech</t>
  </si>
  <si>
    <t>Mon, Dec 22 Loyola (Chi) vs Texas Tech</t>
  </si>
  <si>
    <t>Mon, Dec 29 North Texas vs Texas Tech</t>
  </si>
  <si>
    <t>Mon, Jan 5 Texas Tech vs West Virginia</t>
  </si>
  <si>
    <t>Sat, Jan 31 Texas Tech vs West Virginia</t>
  </si>
  <si>
    <t>Fri, Nov 14 Monmouth vs West Virginia</t>
  </si>
  <si>
    <t>Sun, Nov 16 Lafayette vs West Virginia</t>
  </si>
  <si>
    <t>Wed, Nov 26 VMI vs West Virginia</t>
  </si>
  <si>
    <t>Sat, Nov 29 Charleston vs West Virginia</t>
  </si>
  <si>
    <t>Thu, Dec 4 LSU vs West Virginia</t>
  </si>
  <si>
    <t>Sun, Dec 14 Marshall vs West Virginia</t>
  </si>
  <si>
    <t>Mon, Dec 22 West Virginia vs Wofford</t>
  </si>
  <si>
    <t>Tue, Nov 18 Butler vs Chattanooga</t>
  </si>
  <si>
    <t>Sat, Nov 22 Butler vs Loyola (MD)</t>
  </si>
  <si>
    <t>Fri, Nov 28 Butler vs Georgetown</t>
  </si>
  <si>
    <t>Wed, Dec 3 Butler vs Indiana St</t>
  </si>
  <si>
    <t>Sat, Dec 6 Butler vs Northwestern</t>
  </si>
  <si>
    <t>Sun, Dec 14 Butler vs Tennessee</t>
  </si>
  <si>
    <t>Sat, Dec 20 Butler vs Indiana</t>
  </si>
  <si>
    <t>Mon, Dec 22 Butler vs Tenn-Martin</t>
  </si>
  <si>
    <t>Sun, Dec 28 Belmont vs Butler</t>
  </si>
  <si>
    <t>Wed, Dec 31 Butler vs Villanova</t>
  </si>
  <si>
    <t>Sat, Jan 3 Butler vs St. John's</t>
  </si>
  <si>
    <t>Tue, Jan 6 Butler vs Providence</t>
  </si>
  <si>
    <t>Sat, Jan 10 Butler vs Xavier</t>
  </si>
  <si>
    <t>Tue, Jan 13 Butler vs Seton Hall</t>
  </si>
  <si>
    <t>Sat, Jan 17 Butler vs Georgetown</t>
  </si>
  <si>
    <t>Wed, Jan 21 Butler vs Creighton</t>
  </si>
  <si>
    <t>Sun, Jan 25 Butler vs Seton Hall</t>
  </si>
  <si>
    <t>Sat, Jan 31 Butler vs Marquette</t>
  </si>
  <si>
    <t>Tue, Feb 3 Butler vs St. John's</t>
  </si>
  <si>
    <t>Sat, Feb 7 Butler vs DePaul</t>
  </si>
  <si>
    <t>Sat, Feb 14 Butler vs Villanova</t>
  </si>
  <si>
    <t>Mon, Feb 16 Butler vs Creighton</t>
  </si>
  <si>
    <t>Sat, Feb 21 Butler vs Xavier</t>
  </si>
  <si>
    <t>Wed, Feb 25 Butler vs Marquette</t>
  </si>
  <si>
    <t>Sat, Feb 28 Butler vs DePaul</t>
  </si>
  <si>
    <t>Tue, Mar 3 Butler vs Georgetown</t>
  </si>
  <si>
    <t>Sat, Mar 7 Butler vs Providence</t>
  </si>
  <si>
    <t>Thu, Mar 12 Butler vs Xavier</t>
  </si>
  <si>
    <t>Fri, Nov 14 Central Arkansas vs Creighton</t>
  </si>
  <si>
    <t>Sun, Nov 16 Chicago St vs Creighton</t>
  </si>
  <si>
    <t>Sun, Nov 23 Creighton vs North Carolina Central</t>
  </si>
  <si>
    <t>Tue, Nov 25 Creighton vs Eastern Illinois</t>
  </si>
  <si>
    <t>Fri, Nov 28 Creighton vs Ole Miss</t>
  </si>
  <si>
    <t>Sat, Nov 29 Creighton vs Middle Tennessee</t>
  </si>
  <si>
    <t>Sun, Dec 7 Creighton vs Nebraska</t>
  </si>
  <si>
    <t>Tue, Dec 9 Creighton vs South Dakota</t>
  </si>
  <si>
    <t>Sat, Dec 13 Creighton vs Saint Mary's</t>
  </si>
  <si>
    <t>Fri, Dec 19 Creighton vs UT Pan American</t>
  </si>
  <si>
    <t>Sun, Dec 21 Creighton vs North Texas</t>
  </si>
  <si>
    <t>Wed, Dec 31 Creighton vs Providence</t>
  </si>
  <si>
    <t>Sat, Jan 3 Creighton vs Georgetown</t>
  </si>
  <si>
    <t>Wed, Jan 7 Creighton vs DePaul</t>
  </si>
  <si>
    <t>Sat, Jan 10 Creighton vs Seton Hall</t>
  </si>
  <si>
    <t>Wed, Jan 14 Creighton vs Marquette</t>
  </si>
  <si>
    <t>Sat, Jan 17 Creighton vs Providence</t>
  </si>
  <si>
    <t>Sun, Jan 25 Creighton vs Villanova</t>
  </si>
  <si>
    <t>Wed, Jan 28 Creighton vs St. John's</t>
  </si>
  <si>
    <t>Sat, Jan 31 Creighton vs Georgetown</t>
  </si>
  <si>
    <t>Wed, Feb 4 Creighton vs Xavier</t>
  </si>
  <si>
    <t>Sat, Feb 7 Creighton vs St. John's</t>
  </si>
  <si>
    <t>Sat, Feb 14 Creighton vs Marquette</t>
  </si>
  <si>
    <t>Tue, Feb 24 Creighton vs DePaul</t>
  </si>
  <si>
    <t>Sat, Feb 28 Creighton vs Seton Hall</t>
  </si>
  <si>
    <t>Tue, Mar 3 Creighton vs Villanova</t>
  </si>
  <si>
    <t>Sat, Mar 7 Creighton vs Xavier</t>
  </si>
  <si>
    <t>Wed, Mar 11 Creighton vs DePaul</t>
  </si>
  <si>
    <t>Thu, Mar 12 Creighton vs Georgetown</t>
  </si>
  <si>
    <t>Fri, Nov 14 DePaul vs UIC</t>
  </si>
  <si>
    <t>Tue, Nov 18 DePaul vs Drake</t>
  </si>
  <si>
    <t>Wed, Nov 26 DePaul vs Lehigh</t>
  </si>
  <si>
    <t>Sun, Nov 30 DePaul vs Stanford</t>
  </si>
  <si>
    <t>Tue, Dec 2 DePaul vs Northern Illinois</t>
  </si>
  <si>
    <t>Thu, Dec 4 Chicago St vs DePaul</t>
  </si>
  <si>
    <t>Sun, Dec 7 DePaul vs Milwaukee</t>
  </si>
  <si>
    <t>Sun, Dec 14 DePaul vs Illinois St</t>
  </si>
  <si>
    <t>Thu, Dec 18 DePaul vs Oregon St</t>
  </si>
  <si>
    <t>Mon, Dec 22 Colorado vs DePaul</t>
  </si>
  <si>
    <t>Tue, Dec 23 DePaul vs Ohio</t>
  </si>
  <si>
    <t>Thu, Dec 25 DePaul vs Loyola Marymount</t>
  </si>
  <si>
    <t>Wed, Dec 31 DePaul vs Marquette</t>
  </si>
  <si>
    <t>Sat, Jan 3 DePaul vs Xavier</t>
  </si>
  <si>
    <t>Sat, Jan 10 DePaul vs Villanova</t>
  </si>
  <si>
    <t>Tue, Jan 13 DePaul vs Georgetown</t>
  </si>
  <si>
    <t>Sun, Jan 18 DePaul vs St. John's</t>
  </si>
  <si>
    <t>Thu, Jan 22 DePaul vs Seton Hall</t>
  </si>
  <si>
    <t>Sat, Jan 24 DePaul vs Xavier</t>
  </si>
  <si>
    <t>Tue, Jan 27 DePaul vs Providence</t>
  </si>
  <si>
    <t>Thu, Jan 29 DePaul vs Providence</t>
  </si>
  <si>
    <t>Sat, Jan 31 DePaul vs Villanova</t>
  </si>
  <si>
    <t>Tue, Feb 3 DePaul vs Seton Hall</t>
  </si>
  <si>
    <t>Wed, Feb 11 DePaul vs St. John's</t>
  </si>
  <si>
    <t>Wed, Feb 18 DePaul vs Providence</t>
  </si>
  <si>
    <t>Sat, Feb 21 DePaul vs Georgetown</t>
  </si>
  <si>
    <t>Sat, Mar 7 DePaul vs Marquette</t>
  </si>
  <si>
    <t>Sat, Nov 15 Georgetown vs St. Francis BRK</t>
  </si>
  <si>
    <t>Tue, Nov 18 Georgetown vs Texas A&amp;M-CC</t>
  </si>
  <si>
    <t>Sat, Nov 22 Georgetown vs Robert Morris</t>
  </si>
  <si>
    <t>Wed, Nov 26 Florida vs Georgetown</t>
  </si>
  <si>
    <t>Thu, Nov 27 Georgetown vs Wisconsin</t>
  </si>
  <si>
    <t>Sun, Dec 7 Georgetown vs Towson</t>
  </si>
  <si>
    <t>Sat, Dec 13 Georgetown vs Radford</t>
  </si>
  <si>
    <t>Sat, Dec 20 Charlotte vs Georgetown</t>
  </si>
  <si>
    <t>Sat, Dec 27 Georgetown vs Indiana</t>
  </si>
  <si>
    <t>Wed, Dec 31 Georgetown vs Xavier</t>
  </si>
  <si>
    <t>Tue, Jan 6 Georgetown vs Marquette</t>
  </si>
  <si>
    <t>Sat, Jan 10 Georgetown vs Providence</t>
  </si>
  <si>
    <t>Mon, Jan 19 Georgetown vs Villanova</t>
  </si>
  <si>
    <t>Sat, Jan 24 Georgetown vs Marquette</t>
  </si>
  <si>
    <t>Tue, Jan 27 Georgetown vs Xavier</t>
  </si>
  <si>
    <t>Wed, Feb 4 Georgetown vs Providence</t>
  </si>
  <si>
    <t>Sat, Feb 7 Georgetown vs Villanova</t>
  </si>
  <si>
    <t>Tue, Feb 10 Georgetown vs Seton Hall</t>
  </si>
  <si>
    <t>Tue, Feb 17 Georgetown vs St. John's</t>
  </si>
  <si>
    <t>Sat, Feb 28 Georgetown vs St. John's</t>
  </si>
  <si>
    <t>Sat, Mar 7 Georgetown vs Seton Hall</t>
  </si>
  <si>
    <t>Fri, Mar 13 Georgetown vs Xavier</t>
  </si>
  <si>
    <t>Fri, Nov 14 Marquette vs Tenn-Martin</t>
  </si>
  <si>
    <t>Tue, Nov 18 Marquette vs Ohio State</t>
  </si>
  <si>
    <t>Sat, Nov 22 Marquette vs Omaha</t>
  </si>
  <si>
    <t>Mon, Nov 24 Marquette vs N.J.I.T.</t>
  </si>
  <si>
    <t>Fri, Nov 28 Marquette vs Michigan St</t>
  </si>
  <si>
    <t>Sun, Nov 30 Marquette vs Tennessee</t>
  </si>
  <si>
    <t>Sat, Dec 6 Marquette vs Wisconsin</t>
  </si>
  <si>
    <t>Tue, Dec 16 Arizona St vs Marquette</t>
  </si>
  <si>
    <t>Fri, Dec 19 Alabama A&amp;M vs Marquette</t>
  </si>
  <si>
    <t>Mon, Dec 22 Marquette vs North Dakota</t>
  </si>
  <si>
    <t>Sun, Dec 28 Marquette vs Morgan St</t>
  </si>
  <si>
    <t>Sat, Jan 3 Marquette vs Providence</t>
  </si>
  <si>
    <t>Sat, Jan 17 Marquette vs Xavier</t>
  </si>
  <si>
    <t>Wed, Jan 21 Marquette vs St. John's</t>
  </si>
  <si>
    <t>Wed, Jan 28 Marquette vs Seton Hall</t>
  </si>
  <si>
    <t>Wed, Feb 4 Marquette vs Villanova</t>
  </si>
  <si>
    <t>Sat, Feb 7 Marquette vs Seton Hall</t>
  </si>
  <si>
    <t>Tue, Feb 10 Marquette vs Xavier</t>
  </si>
  <si>
    <t>Sat, Feb 21 Marquette vs Villanova</t>
  </si>
  <si>
    <t>Sun, Mar 1 Marquette vs Providence</t>
  </si>
  <si>
    <t>Wed, Mar 4 Marquette vs St. John's</t>
  </si>
  <si>
    <t>Wed, Mar 11 Marquette vs Seton Hall</t>
  </si>
  <si>
    <t>Thu, Mar 12 Marquette vs Villanova</t>
  </si>
  <si>
    <t>Thu, Nov 20 Navy vs Providence</t>
  </si>
  <si>
    <t>Fri, Nov 28 Providence vs Yale</t>
  </si>
  <si>
    <t>Sun, Nov 30 Kentucky vs Providence</t>
  </si>
  <si>
    <t>Mon, Dec 8 Brown vs Providence</t>
  </si>
  <si>
    <t>Wed, Jan 14 Providence vs St. John's</t>
  </si>
  <si>
    <t>Thu, Jan 22 Providence vs Xavier</t>
  </si>
  <si>
    <t>Sat, Jan 31 Providence vs St. John's</t>
  </si>
  <si>
    <t>Sat, Feb 7 Providence vs Xavier</t>
  </si>
  <si>
    <t>Wed, Feb 11 Providence vs Villanova</t>
  </si>
  <si>
    <t>Sat, Feb 14 Providence vs Seton Hall</t>
  </si>
  <si>
    <t>Tue, Feb 24 Providence vs Villanova</t>
  </si>
  <si>
    <t>Wed, Mar 4 Providence vs Seton Hall</t>
  </si>
  <si>
    <t>Thu, Mar 12 Providence vs St. John's</t>
  </si>
  <si>
    <t>Fri, Mar 13 Providence vs Villanova</t>
  </si>
  <si>
    <t>Sun, Nov 16 Mercer vs Seton Hall</t>
  </si>
  <si>
    <t>Fri, Nov 21 Nevada vs Seton Hall</t>
  </si>
  <si>
    <t>Sun, Nov 23 Gardner-Webb vs Seton Hall</t>
  </si>
  <si>
    <t>Mon, Nov 24 Illinois St vs Seton Hall</t>
  </si>
  <si>
    <t>Tue, Dec 2 Mt. St. Mary's vs Seton Hall</t>
  </si>
  <si>
    <t>Sat, Dec 6 Rutgers vs Seton Hall</t>
  </si>
  <si>
    <t>Tue, Dec 9 Seton Hall vs Wichita St</t>
  </si>
  <si>
    <t>Sun, Dec 14 Saint Peter's vs Seton Hall</t>
  </si>
  <si>
    <t>Sun, Dec 21 Georgia vs Seton Hall</t>
  </si>
  <si>
    <t>Wed, Dec 31 Seton Hall vs St. John's</t>
  </si>
  <si>
    <t>Sat, Jan 3 Seton Hall vs Villanova</t>
  </si>
  <si>
    <t>Wed, Jan 7 Seton Hall vs Xavier</t>
  </si>
  <si>
    <t>Sat, Jan 31 Seton Hall vs Xavier</t>
  </si>
  <si>
    <t>Mon, Feb 16 Seton Hall vs Villanova</t>
  </si>
  <si>
    <t>Sat, Feb 21 Seton Hall vs St. John's</t>
  </si>
  <si>
    <t>Fri, Nov 14 N.J.I.T. vs St. John's</t>
  </si>
  <si>
    <t>Mon, Nov 17 Other vs St. John's</t>
  </si>
  <si>
    <t>Wed, Nov 19 LIU Brooklyn vs St. John's</t>
  </si>
  <si>
    <t>Wed, Nov 26 Minnesota vs St. John's</t>
  </si>
  <si>
    <t>Fri, Nov 28 Gonzaga vs St. John's</t>
  </si>
  <si>
    <t>Tue, Dec 2 Niagara vs St. John's</t>
  </si>
  <si>
    <t>Wed, Dec 10 Fairleigh Dickinson vs St. John's</t>
  </si>
  <si>
    <t>Fri, Dec 19 Saint Mary's vs St. John's</t>
  </si>
  <si>
    <t>Mon, Dec 22 Long Beach St vs St. John's</t>
  </si>
  <si>
    <t>Tue, Jan 6 St. John's vs Villanova</t>
  </si>
  <si>
    <t>Sat, Feb 14 St. John's vs Xavier</t>
  </si>
  <si>
    <t>Mon, Feb 23 St. John's vs Xavier</t>
  </si>
  <si>
    <t>Sat, Mar 7 St. John's vs Villanova</t>
  </si>
  <si>
    <t>Fri, Nov 14 Lehigh vs Villanova</t>
  </si>
  <si>
    <t>Mon, Nov 17 Maryland-Eastern Shore vs Villanova</t>
  </si>
  <si>
    <t>Thu, Nov 20 Bucknell vs Villanova</t>
  </si>
  <si>
    <t>Tue, Nov 25 Michigan vs Villanova</t>
  </si>
  <si>
    <t>Sun, Nov 30 Delaware vs Villanova</t>
  </si>
  <si>
    <t>Tue, Dec 9 Illinois vs Villanova</t>
  </si>
  <si>
    <t>Tue, Dec 23 N.J.I.T. vs Villanova</t>
  </si>
  <si>
    <t>Wed, Jan 14 Villanova vs Xavier</t>
  </si>
  <si>
    <t>Sat, Jan 17 Pennsylvania vs Villanova</t>
  </si>
  <si>
    <t>Sat, Feb 28 Villanova vs Xavier</t>
  </si>
  <si>
    <t>Fri, Nov 14 Northern Arizona vs Xavier</t>
  </si>
  <si>
    <t>Tue, Nov 18 Long Beach St vs Xavier</t>
  </si>
  <si>
    <t>Fri, Nov 21 Stephen F. Austin vs Xavier</t>
  </si>
  <si>
    <t>Mon, Nov 24 Murray St vs Xavier</t>
  </si>
  <si>
    <t>Thu, Nov 27 San Diego vs Xavier</t>
  </si>
  <si>
    <t>Fri, Nov 28 UTEP vs Xavier</t>
  </si>
  <si>
    <t>Sun, Nov 30 Long Beach St vs Xavier</t>
  </si>
  <si>
    <t>Sat, Dec 6 Alabama vs Xavier</t>
  </si>
  <si>
    <t>Tue, Dec 9 IUPUI vs Xavier</t>
  </si>
  <si>
    <t>Sat, Dec 13 Missouri vs Xavier</t>
  </si>
  <si>
    <t>Sat, Dec 20 Auburn vs Xavier</t>
  </si>
  <si>
    <t>Fri, Nov 14 Eastern Washington vs Texas Southern</t>
  </si>
  <si>
    <t>Mon, Nov 17 Eastern Washington vs Utah Valley</t>
  </si>
  <si>
    <t>Wed, Nov 19 Eastern Washington vs Other</t>
  </si>
  <si>
    <t>Mon, Nov 24 Eastern Washington vs Indiana</t>
  </si>
  <si>
    <t>Sun, Nov 30 Eastern Washington vs Other</t>
  </si>
  <si>
    <t>Sat, Dec 6 Eastern Washington vs Seattle</t>
  </si>
  <si>
    <t>Thu, Dec 11 Eastern Washington vs San Francisco</t>
  </si>
  <si>
    <t>Sun, Dec 14 Eastern Washington vs Washington</t>
  </si>
  <si>
    <t>Tue, Dec 16 Eastern Washington vs Sam Houston St</t>
  </si>
  <si>
    <t>Fri, Dec 19 California vs Eastern Washington</t>
  </si>
  <si>
    <t>Mon, Dec 22 Eastern Washington vs Other</t>
  </si>
  <si>
    <t>Thu, Jan 1 Eastern Washington vs Weber State</t>
  </si>
  <si>
    <t>Sat, Jan 3 Eastern Washington vs Idaho State</t>
  </si>
  <si>
    <t>Sat, Jan 10 Eastern Washington vs Idaho</t>
  </si>
  <si>
    <t>Thu, Jan 15 Eastern Washington vs Portland St</t>
  </si>
  <si>
    <t>Sat, Jan 17 Eastern Washington vs Sacramento St</t>
  </si>
  <si>
    <t>Thu, Jan 22 Eastern Washington vs Northern Colorado</t>
  </si>
  <si>
    <t>Sat, Jan 24 Eastern Washington vs North Dakota</t>
  </si>
  <si>
    <t>Sat, Jan 31 Eastern Washington vs Idaho</t>
  </si>
  <si>
    <t>Thu, Feb 5 Eastern Washington vs Montana</t>
  </si>
  <si>
    <t>Sat, Feb 7 Eastern Washington vs Montana St</t>
  </si>
  <si>
    <t>Thu, Feb 12 Eastern Washington vs Sacramento St</t>
  </si>
  <si>
    <t>Sat, Feb 14 Eastern Washington vs Portland St</t>
  </si>
  <si>
    <t>Thu, Feb 19 Eastern Washington vs Southern Utah</t>
  </si>
  <si>
    <t>Sat, Feb 21 Eastern Washington vs Northern Arizona</t>
  </si>
  <si>
    <t>Thu, Feb 26 Eastern Washington vs Montana St</t>
  </si>
  <si>
    <t>Sat, Feb 28 Eastern Washington vs Montana</t>
  </si>
  <si>
    <t>Thu, Mar 5 Eastern Washington vs Idaho State</t>
  </si>
  <si>
    <t>Sat, Mar 7 Eastern Washington vs Weber State</t>
  </si>
  <si>
    <t>Thu, Mar 12 Eastern Washington vs Idaho</t>
  </si>
  <si>
    <t>Fri, Mar 13 Eastern Washington vs Sacramento St</t>
  </si>
  <si>
    <t>Fri, Nov 14 Idaho vs Other</t>
  </si>
  <si>
    <t>Mon, Nov 17 Idaho vs South Dakota St</t>
  </si>
  <si>
    <t>Thu, Nov 20 Idaho vs Northern Illinois</t>
  </si>
  <si>
    <t>Tue, Nov 25 Boise State vs Idaho</t>
  </si>
  <si>
    <t>Wed, Dec 3 Idaho vs Washington St</t>
  </si>
  <si>
    <t>Sat, Dec 6 Idaho vs UC Davis</t>
  </si>
  <si>
    <t>Thu, Dec 11 Idaho vs Western Illinois</t>
  </si>
  <si>
    <t>Sat, Dec 13 Idaho vs South Dakota St</t>
  </si>
  <si>
    <t>Thu, Dec 18 Idaho vs Other</t>
  </si>
  <si>
    <t>Thu, Jan 1 Idaho vs Idaho State</t>
  </si>
  <si>
    <t>Sat, Jan 3 Idaho vs Weber State</t>
  </si>
  <si>
    <t>Thu, Jan 15 Idaho vs Sacramento St</t>
  </si>
  <si>
    <t>Sat, Jan 17 Idaho vs Portland St</t>
  </si>
  <si>
    <t>Thu, Jan 22 Idaho vs North Dakota</t>
  </si>
  <si>
    <t>Sat, Jan 24 Idaho vs Northern Colorado</t>
  </si>
  <si>
    <t>Thu, Feb 5 Idaho vs Montana St</t>
  </si>
  <si>
    <t>Sat, Feb 7 Idaho vs Montana</t>
  </si>
  <si>
    <t>Thu, Feb 12 Idaho vs Portland St</t>
  </si>
  <si>
    <t>Sat, Feb 14 Idaho vs Sacramento St</t>
  </si>
  <si>
    <t>Thu, Feb 19 Idaho vs Northern Arizona</t>
  </si>
  <si>
    <t>Sat, Feb 21 Idaho vs Southern Utah</t>
  </si>
  <si>
    <t>Thu, Feb 26 Idaho vs Montana</t>
  </si>
  <si>
    <t>Sat, Feb 28 Idaho vs Montana St</t>
  </si>
  <si>
    <t>Thu, Mar 5 Idaho vs Weber State</t>
  </si>
  <si>
    <t>Sat, Mar 7 Idaho vs Idaho State</t>
  </si>
  <si>
    <t>Fri, Nov 14 Idaho State vs New Mexico</t>
  </si>
  <si>
    <t>Sun, Nov 16 Denver vs Idaho State</t>
  </si>
  <si>
    <t>Fri, Nov 21 Idaho State vs Washington St</t>
  </si>
  <si>
    <t>Wed, Nov 26 Idaho State vs Utah Valley</t>
  </si>
  <si>
    <t>Tue, Dec 2 Idaho State vs Other</t>
  </si>
  <si>
    <t>Sat, Dec 6 Idaho State vs Pacific</t>
  </si>
  <si>
    <t>Tue, Dec 9 Grand Canyon vs Idaho State</t>
  </si>
  <si>
    <t>Sat, Dec 13 Idaho State vs Other</t>
  </si>
  <si>
    <t>Thu, Dec 18 Idaho State vs South Dakota St</t>
  </si>
  <si>
    <t>Fri, Dec 19 Idaho State vs Utah State</t>
  </si>
  <si>
    <t>Sat, Dec 20 CSU Bakersfield vs Idaho State</t>
  </si>
  <si>
    <t>Tue, Dec 23 Idaho State vs Utah Valley</t>
  </si>
  <si>
    <t>Thu, Jan 8 Idaho State vs Montana St</t>
  </si>
  <si>
    <t>Sat, Jan 10 Idaho State vs Montana</t>
  </si>
  <si>
    <t>Thu, Jan 15 Idaho State vs Southern Utah</t>
  </si>
  <si>
    <t>Sat, Jan 17 Idaho State vs Northern Arizona</t>
  </si>
  <si>
    <t>Thu, Jan 22 Idaho State vs Sacramento St</t>
  </si>
  <si>
    <t>Sat, Jan 24 Idaho State vs Portland St</t>
  </si>
  <si>
    <t>Thu, Jan 29 Idaho State vs Northern Colorado</t>
  </si>
  <si>
    <t>Sat, Jan 31 Idaho State vs North Dakota</t>
  </si>
  <si>
    <t>Sat, Feb 7 Idaho State vs Weber State</t>
  </si>
  <si>
    <t>Thu, Feb 12 Idaho State vs Northern Arizona</t>
  </si>
  <si>
    <t>Sat, Feb 14 Idaho State vs Southern Utah</t>
  </si>
  <si>
    <t>Thu, Feb 19 Idaho State vs Montana</t>
  </si>
  <si>
    <t>Sat, Feb 21 Idaho State vs Montana St</t>
  </si>
  <si>
    <t>Sat, Feb 28 Idaho State vs Weber State</t>
  </si>
  <si>
    <t>Sat, Nov 15 Colorado St vs Montana</t>
  </si>
  <si>
    <t>Tue, Nov 18 Boise State vs Montana</t>
  </si>
  <si>
    <t>Sun, Nov 23 Montana vs Seattle</t>
  </si>
  <si>
    <t>Wed, Nov 26 Montana vs Other</t>
  </si>
  <si>
    <t>Sun, Nov 30 Montana vs San Francisco</t>
  </si>
  <si>
    <t>Wed, Dec 3 California vs Montana</t>
  </si>
  <si>
    <t>Sun, Dec 7 Montana vs North Dakota St</t>
  </si>
  <si>
    <t>Sun, Dec 14 Milwaukee vs Montana</t>
  </si>
  <si>
    <t>Sun, Dec 21 Montana vs South Dakota</t>
  </si>
  <si>
    <t>Thu, Jan 1 Montana vs Northern Colorado</t>
  </si>
  <si>
    <t>Sat, Jan 3 Montana vs North Dakota</t>
  </si>
  <si>
    <t>Thu, Jan 8 Montana vs Weber State</t>
  </si>
  <si>
    <t>Tue, Jan 13 Montana vs Other</t>
  </si>
  <si>
    <t>Sat, Jan 17 Montana vs Montana St</t>
  </si>
  <si>
    <t>Thu, Jan 22 Montana vs Northern Arizona</t>
  </si>
  <si>
    <t>Sat, Jan 24 Montana vs Southern Utah</t>
  </si>
  <si>
    <t>Thu, Jan 29 Montana vs Portland St</t>
  </si>
  <si>
    <t>Sat, Jan 31 Montana vs Sacramento St</t>
  </si>
  <si>
    <t>Thu, Feb 12 Montana vs North Dakota</t>
  </si>
  <si>
    <t>Sat, Feb 14 Montana vs Northern Colorado</t>
  </si>
  <si>
    <t>Sat, Feb 21 Montana vs Weber State</t>
  </si>
  <si>
    <t>Sat, Mar 7 Montana vs Montana St</t>
  </si>
  <si>
    <t>Thu, Mar 12 Montana vs Weber State</t>
  </si>
  <si>
    <t>Fri, Mar 13 Montana vs Northern Arizona</t>
  </si>
  <si>
    <t>Sat, Nov 15 Montana St vs UCLA</t>
  </si>
  <si>
    <t>Mon, Nov 17 Grand Canyon vs Montana St</t>
  </si>
  <si>
    <t>Wed, Nov 19 CS Northridge vs Montana St</t>
  </si>
  <si>
    <t>Fri, Nov 21 Buffalo vs Montana St</t>
  </si>
  <si>
    <t>Sun, Nov 23 Kentucky vs Montana St</t>
  </si>
  <si>
    <t>Fri, Nov 28 Montana St vs UT-Arlington</t>
  </si>
  <si>
    <t>Sun, Nov 30 Montana St vs North Dakota St</t>
  </si>
  <si>
    <t>Wed, Dec 3 Montana St vs Other</t>
  </si>
  <si>
    <t>Sat, Dec 6 Montana St vs Utah Valley</t>
  </si>
  <si>
    <t>Sun, Dec 14 Montana St vs Wyoming</t>
  </si>
  <si>
    <t>Thu, Dec 18 Montana St vs South Dakota</t>
  </si>
  <si>
    <t>Sat, Dec 20 Montana St vs Portland</t>
  </si>
  <si>
    <t>Tue, Dec 23 Montana St vs Wyoming</t>
  </si>
  <si>
    <t>Thu, Jan 1 Montana St vs North Dakota</t>
  </si>
  <si>
    <t>Sat, Jan 3 Montana St vs Northern Colorado</t>
  </si>
  <si>
    <t>Sat, Jan 10 Montana St vs Weber State</t>
  </si>
  <si>
    <t>Thu, Jan 22 Montana St vs Southern Utah</t>
  </si>
  <si>
    <t>Sat, Jan 24 Montana St vs Northern Arizona</t>
  </si>
  <si>
    <t>Thu, Jan 29 Montana St vs Sacramento St</t>
  </si>
  <si>
    <t>Sat, Jan 31 Montana St vs Portland St</t>
  </si>
  <si>
    <t>Thu, Feb 12 Montana St vs Northern Colorado</t>
  </si>
  <si>
    <t>Sat, Feb 14 Montana St vs North Dakota</t>
  </si>
  <si>
    <t>Thu, Feb 19 Montana St vs Weber State</t>
  </si>
  <si>
    <t>Sat, Nov 15 North Dakota vs Northern Iowa</t>
  </si>
  <si>
    <t>Tue, Nov 18 North Dakota vs Other</t>
  </si>
  <si>
    <t>Fri, Nov 21 North Dakota vs South Dakota St</t>
  </si>
  <si>
    <t>Wed, Nov 26 Alabama St vs North Dakota</t>
  </si>
  <si>
    <t>Fri, Nov 28 North Dakota vs Utah</t>
  </si>
  <si>
    <t>Sat, Nov 29 North Dakota vs UT Pan American</t>
  </si>
  <si>
    <t>Sat, Dec 6 Drake vs North Dakota</t>
  </si>
  <si>
    <t>Mon, Dec 8 Minnesota vs North Dakota</t>
  </si>
  <si>
    <t>Sat, Dec 13 North Dakota vs North Dakota St</t>
  </si>
  <si>
    <t>Fri, Dec 19 North Dakota vs Other</t>
  </si>
  <si>
    <t>Thu, Jan 8 North Dakota vs Sacramento St</t>
  </si>
  <si>
    <t>Sat, Jan 10 North Dakota vs Portland St</t>
  </si>
  <si>
    <t>Sat, Jan 17 North Dakota vs Northern Colorado</t>
  </si>
  <si>
    <t>Thu, Jan 29 North Dakota vs Weber State</t>
  </si>
  <si>
    <t>Thu, Feb 5 North Dakota vs Southern Utah</t>
  </si>
  <si>
    <t>Sat, Feb 7 North Dakota vs Northern Arizona</t>
  </si>
  <si>
    <t>Thu, Feb 19 North Dakota vs Portland St</t>
  </si>
  <si>
    <t>Sat, Feb 21 North Dakota vs Sacramento St</t>
  </si>
  <si>
    <t>Thu, Feb 26 North Dakota vs Northern Arizona</t>
  </si>
  <si>
    <t>Sat, Feb 28 North Dakota vs Southern Utah</t>
  </si>
  <si>
    <t>Tue, Mar 3 North Dakota vs Omaha</t>
  </si>
  <si>
    <t>Sat, Mar 7 North Dakota vs Northern Colorado</t>
  </si>
  <si>
    <t>Sun, Nov 16 Northern Arizona vs Toledo</t>
  </si>
  <si>
    <t>Thu, Nov 20 Fresno St vs Northern Arizona</t>
  </si>
  <si>
    <t>Sun, Nov 23 Northern Arizona vs Ole Miss</t>
  </si>
  <si>
    <t>Tue, Nov 25 Middle Tennessee vs Northern Arizona</t>
  </si>
  <si>
    <t>Fri, Nov 28 Northern Arizona vs Southern</t>
  </si>
  <si>
    <t>Sat, Nov 29 North Carolina Central vs Northern Arizona</t>
  </si>
  <si>
    <t>Wed, Dec 3 Northern Arizona vs UT San Antonio</t>
  </si>
  <si>
    <t>Sat, Dec 13 Loyola Marymount vs Northern Arizona</t>
  </si>
  <si>
    <t>Tue, Dec 16 Northern Arizona vs Saint Mary's</t>
  </si>
  <si>
    <t>Fri, Dec 19 Norfolk St vs Northern Arizona</t>
  </si>
  <si>
    <t>Sun, Dec 21 Hampton vs Northern Arizona</t>
  </si>
  <si>
    <t>Sun, Dec 28 Northern Arizona vs Other</t>
  </si>
  <si>
    <t>Thu, Jan 1 Northern Arizona vs Sacramento St</t>
  </si>
  <si>
    <t>Sat, Jan 3 Northern Arizona vs Portland St</t>
  </si>
  <si>
    <t>Sat, Jan 10 Northern Arizona vs Southern Utah</t>
  </si>
  <si>
    <t>Thu, Jan 15 Northern Arizona vs Weber State</t>
  </si>
  <si>
    <t>Sat, Jan 31 Northern Arizona vs Southern Utah</t>
  </si>
  <si>
    <t>Thu, Feb 5 Northern Arizona vs Northern Colorado</t>
  </si>
  <si>
    <t>Sat, Feb 14 Northern Arizona vs Weber State</t>
  </si>
  <si>
    <t>Sat, Feb 28 Northern Arizona vs Northern Colorado</t>
  </si>
  <si>
    <t>Thu, Mar 5 Northern Arizona vs Portland St</t>
  </si>
  <si>
    <t>Sat, Mar 7 Northern Arizona vs Sacramento St</t>
  </si>
  <si>
    <t>Thu, Mar 12 Northern Arizona vs Northern Colorado</t>
  </si>
  <si>
    <t>Fri, Nov 14 Northern Colorado vs Other</t>
  </si>
  <si>
    <t>Sun, Nov 16 Northern Colorado vs Wyoming</t>
  </si>
  <si>
    <t>Wed, Nov 19 New Mexico St vs Northern Colorado</t>
  </si>
  <si>
    <t>Mon, Nov 24 Northern Colorado vs Other</t>
  </si>
  <si>
    <t>Sun, Nov 30 Florida A&amp;M vs Northern Colorado</t>
  </si>
  <si>
    <t>Sun, Dec 7 Colorado St vs Northern Colorado</t>
  </si>
  <si>
    <t>Sat, Dec 13 Colorado vs Northern Colorado</t>
  </si>
  <si>
    <t>Wed, Dec 17 Northern Colorado vs Omaha</t>
  </si>
  <si>
    <t>Sat, Dec 20 Jacksonville St vs Northern Colorado</t>
  </si>
  <si>
    <t>Mon, Dec 22 Northern Colorado vs UC Davis</t>
  </si>
  <si>
    <t>Thu, Jan 8 Northern Colorado vs Portland St</t>
  </si>
  <si>
    <t>Sat, Jan 10 Northern Colorado vs Sacramento St</t>
  </si>
  <si>
    <t>Sat, Jan 31 Northern Colorado vs Weber State</t>
  </si>
  <si>
    <t>Sat, Feb 7 Northern Colorado vs Southern Utah</t>
  </si>
  <si>
    <t>Thu, Feb 19 Northern Colorado vs Sacramento St</t>
  </si>
  <si>
    <t>Sat, Feb 21 Northern Colorado vs Portland St</t>
  </si>
  <si>
    <t>Thu, Feb 26 Northern Colorado vs Southern Utah</t>
  </si>
  <si>
    <t>Sat, Nov 15 Portland St vs USC</t>
  </si>
  <si>
    <t>Tue, Nov 18 Other vs Portland St</t>
  </si>
  <si>
    <t>Mon, Nov 24 Portland St vs SIU-Edwardsville</t>
  </si>
  <si>
    <t>Wed, Nov 26 CS Northridge vs Portland St</t>
  </si>
  <si>
    <t>Sun, Nov 30 Oregon vs Portland St</t>
  </si>
  <si>
    <t>Wed, Dec 3 Portland vs Portland St</t>
  </si>
  <si>
    <t>Sat, Dec 6 Portland St vs UC Riverside</t>
  </si>
  <si>
    <t>Sat, Dec 13 CSU Bakersfield vs Portland St</t>
  </si>
  <si>
    <t>Thu, Dec 18 Portland St vs San Francisco</t>
  </si>
  <si>
    <t>Mon, Dec 22 Other vs Portland St</t>
  </si>
  <si>
    <t>Thu, Jan 1 Portland St vs Southern Utah</t>
  </si>
  <si>
    <t>Thu, Jan 22 Portland St vs Weber State</t>
  </si>
  <si>
    <t>Sat, Feb 7 Portland St vs Sacramento St</t>
  </si>
  <si>
    <t>Sat, Feb 28 Portland St vs Sacramento St</t>
  </si>
  <si>
    <t>Sat, Mar 7 Portland St vs Southern Utah</t>
  </si>
  <si>
    <t>Thu, Mar 12 Portland St vs Sacramento St</t>
  </si>
  <si>
    <t>Fri, Nov 14 Gonzaga vs Sacramento St</t>
  </si>
  <si>
    <t>Mon, Nov 17 Sacramento St vs UC Riverside</t>
  </si>
  <si>
    <t>Wed, Nov 19 Other vs Sacramento St</t>
  </si>
  <si>
    <t>Tue, Nov 25 Other vs Sacramento St</t>
  </si>
  <si>
    <t>Mon, Dec 1 Sacramento St vs Utah Valley</t>
  </si>
  <si>
    <t>Thu, Dec 4 Abilene Christian vs Sacramento St</t>
  </si>
  <si>
    <t>Sat, Dec 6 Sacramento St vs UC Irvine</t>
  </si>
  <si>
    <t>Thu, Dec 11 CS Fullerton vs Sacramento St</t>
  </si>
  <si>
    <t>Sun, Dec 14 Portland vs Sacramento St</t>
  </si>
  <si>
    <t>Sun, Dec 21 Sacramento St vs Seattle</t>
  </si>
  <si>
    <t>Sat, Dec 27 Sacramento St vs Utah Valley</t>
  </si>
  <si>
    <t>Sat, Jan 3 Sacramento St vs Southern Utah</t>
  </si>
  <si>
    <t>Sat, Jan 24 Sacramento St vs Weber State</t>
  </si>
  <si>
    <t>Thu, Mar 5 Sacramento St vs Southern Utah</t>
  </si>
  <si>
    <t>Sun, Nov 16 Miami (OH) vs Southern Utah</t>
  </si>
  <si>
    <t>Sat, Nov 22 Southern Utah vs Utah Valley</t>
  </si>
  <si>
    <t>Wed, Nov 26 Eastern Kentucky vs Southern Utah</t>
  </si>
  <si>
    <t>Sun, Nov 30 Southern Utah vs UT San Antonio</t>
  </si>
  <si>
    <t>Sat, Dec 6 Other vs Southern Utah</t>
  </si>
  <si>
    <t>Sun, Dec 14 Boise State vs Southern Utah</t>
  </si>
  <si>
    <t>Fri, Dec 19 Loyola (Chi) vs Southern Utah</t>
  </si>
  <si>
    <t>Mon, Dec 22 Arkansas-Pine Bluff vs Southern Utah</t>
  </si>
  <si>
    <t>Tue, Dec 23 South Carolina St vs Southern Utah</t>
  </si>
  <si>
    <t>Sat, Dec 27 Southern Utah vs UNLV</t>
  </si>
  <si>
    <t>Sat, Jan 17 Southern Utah vs Weber State</t>
  </si>
  <si>
    <t>Thu, Feb 12 Southern Utah vs Weber State</t>
  </si>
  <si>
    <t>Fri, Nov 14 Utah State vs Weber State</t>
  </si>
  <si>
    <t>Mon, Nov 17 Other vs Weber State</t>
  </si>
  <si>
    <t>Fri, Nov 21 Illinois St vs Weber State</t>
  </si>
  <si>
    <t>Sat, Nov 22 LSU vs Weber State</t>
  </si>
  <si>
    <t>Mon, Nov 24 Nevada vs Weber State</t>
  </si>
  <si>
    <t>Mon, Dec 1 Oral Roberts vs Weber State</t>
  </si>
  <si>
    <t>Sat, Dec 6 UT-Arlington vs Weber State</t>
  </si>
  <si>
    <t>Sat, Dec 13 BYU vs Weber State</t>
  </si>
  <si>
    <t>Sat, Dec 20 Utah Valley vs Weber State</t>
  </si>
  <si>
    <t>Sat, Dec 27 Other vs Weber State</t>
  </si>
  <si>
    <t>Fri, Nov 14 Campbell vs Other</t>
  </si>
  <si>
    <t>Sat, Nov 22 Campbell vs Colgate</t>
  </si>
  <si>
    <t>Wed, Nov 26 Campbell vs Ohio State</t>
  </si>
  <si>
    <t>Sun, Nov 30 Campbell vs Sacred Heart</t>
  </si>
  <si>
    <t>Tue, Dec 2 Campbell vs James Madison</t>
  </si>
  <si>
    <t>Mon, Dec 8 Campbell vs Other</t>
  </si>
  <si>
    <t>Wed, Dec 10 Campbell vs Delaware St</t>
  </si>
  <si>
    <t>Sun, Dec 14 Campbell vs Charleston</t>
  </si>
  <si>
    <t>Wed, Dec 17 Campbell vs SIU-Edwardsville</t>
  </si>
  <si>
    <t>Sat, Dec 20 Campbell vs Other</t>
  </si>
  <si>
    <t>Tue, Dec 23 Campbell vs UNC Wilmington</t>
  </si>
  <si>
    <t>Sun, Dec 28 Campbell vs Samford</t>
  </si>
  <si>
    <t>Wed, Dec 31 Campbell vs Liberty</t>
  </si>
  <si>
    <t>Mon, Jan 5 Campbell vs Charleston Southern</t>
  </si>
  <si>
    <t>Sat, Jan 10 Campbell vs High Point</t>
  </si>
  <si>
    <t>Mon, Jan 12 Campbell vs Coastal Carolina</t>
  </si>
  <si>
    <t>Thu, Jan 15 Campbell vs Radford</t>
  </si>
  <si>
    <t>Sat, Jan 17 Campbell vs UNC Asheville</t>
  </si>
  <si>
    <t>Thu, Jan 22 Campbell vs Presbyterian</t>
  </si>
  <si>
    <t>Sat, Jan 24 Campbell vs Winthrop</t>
  </si>
  <si>
    <t>Mon, Jan 26 Campbell vs Gardner-Webb</t>
  </si>
  <si>
    <t>Sat, Jan 31 Campbell vs UNC Asheville</t>
  </si>
  <si>
    <t>Tue, Feb 3 Campbell vs Presbyterian</t>
  </si>
  <si>
    <t>Fri, Feb 6 Campbell vs Gardner-Webb</t>
  </si>
  <si>
    <t>Tue, Feb 10 Campbell vs Liberty</t>
  </si>
  <si>
    <t>Sat, Feb 14 Campbell vs High Point</t>
  </si>
  <si>
    <t>Thu, Feb 19 Campbell vs Coastal Carolina</t>
  </si>
  <si>
    <t>Sat, Feb 21 Campbell vs Charleston Southern</t>
  </si>
  <si>
    <t>Thu, Feb 26 Campbell vs Winthrop</t>
  </si>
  <si>
    <t>Sat, Feb 28 Campbell vs Longwood</t>
  </si>
  <si>
    <t>Wed, Mar 4 Campbell vs Gardner-Webb</t>
  </si>
  <si>
    <t>Fri, Nov 14 Charleston Southern vs Ole Miss</t>
  </si>
  <si>
    <t>Mon, Nov 17 Charleston Southern vs Other</t>
  </si>
  <si>
    <t>Sat, Nov 22 Charleston Southern vs Wright St</t>
  </si>
  <si>
    <t>Tue, Nov 25 Central Arkansas vs Charleston Southern</t>
  </si>
  <si>
    <t>Mon, Dec 1 Charleston Southern vs Western Carolina</t>
  </si>
  <si>
    <t>Thu, Dec 4 Charleston Southern vs Other</t>
  </si>
  <si>
    <t>Wed, Dec 17 Charleston Southern vs Wofford</t>
  </si>
  <si>
    <t>Mon, Dec 22 Charleston Southern vs Colorado St</t>
  </si>
  <si>
    <t>Mon, Dec 29 Charleston Southern vs Other</t>
  </si>
  <si>
    <t>Sat, Jan 3 Charleston Southern vs Coastal Carolina</t>
  </si>
  <si>
    <t>Thu, Jan 8 Charleston Southern vs High Point</t>
  </si>
  <si>
    <t>Sat, Jan 10 Charleston Southern vs Longwood</t>
  </si>
  <si>
    <t>Wed, Jan 14 Charleston Southern vs Liberty</t>
  </si>
  <si>
    <t>Sat, Jan 17 Charleston Southern vs Presbyterian</t>
  </si>
  <si>
    <t>Mon, Jan 19 Charleston Southern vs UNC Asheville</t>
  </si>
  <si>
    <t>Sat, Jan 24 Charleston Southern vs Gardner-Webb</t>
  </si>
  <si>
    <t>Wed, Jan 28 Charleston Southern vs Radford</t>
  </si>
  <si>
    <t>Sat, Jan 31 Charleston Southern vs Liberty</t>
  </si>
  <si>
    <t>Mon, Feb 2 Charleston Southern vs Winthrop</t>
  </si>
  <si>
    <t>Fri, Feb 6 Charleston Southern vs Radford</t>
  </si>
  <si>
    <t>Wed, Feb 11 Charleston Southern vs Coastal Carolina</t>
  </si>
  <si>
    <t>Sat, Feb 14 Charleston Southern vs Longwood</t>
  </si>
  <si>
    <t>Wed, Feb 18 Charleston Southern vs Presbyterian</t>
  </si>
  <si>
    <t>Thu, Feb 26 Charleston Southern vs Gardner-Webb</t>
  </si>
  <si>
    <t>Sat, Feb 28 Charleston Southern vs High Point</t>
  </si>
  <si>
    <t>Fri, Mar 6 Charleston Southern vs Longwood</t>
  </si>
  <si>
    <t>Fri, Nov 14 Coastal Carolina vs Other</t>
  </si>
  <si>
    <t>Sun, Nov 16 Coastal Carolina vs UCLA</t>
  </si>
  <si>
    <t>Tue, Nov 18 Coastal Carolina vs Other</t>
  </si>
  <si>
    <t>Sat, Nov 22 Coastal Carolina vs Other</t>
  </si>
  <si>
    <t>Wed, Nov 26 Coastal Carolina vs UL Monroe</t>
  </si>
  <si>
    <t>Thu, Nov 27 Chattanooga vs Coastal Carolina</t>
  </si>
  <si>
    <t>Tue, Dec 2 Coastal Carolina vs South Carolina St</t>
  </si>
  <si>
    <t>Fri, Dec 5 Auburn vs Coastal Carolina</t>
  </si>
  <si>
    <t>Thu, Dec 11 Coastal Carolina vs Other</t>
  </si>
  <si>
    <t>Sun, Dec 14 Coastal Carolina vs South Carolina St</t>
  </si>
  <si>
    <t>Thu, Dec 18 Coastal Carolina vs Ole Miss</t>
  </si>
  <si>
    <t>Sun, Dec 21 Central Arkansas vs Coastal Carolina</t>
  </si>
  <si>
    <t>Wed, Dec 31 Coastal Carolina vs High Point</t>
  </si>
  <si>
    <t>Thu, Jan 8 Coastal Carolina vs Longwood</t>
  </si>
  <si>
    <t>Sat, Jan 10 Coastal Carolina vs Liberty</t>
  </si>
  <si>
    <t>Sat, Jan 17 Coastal Carolina vs Gardner-Webb</t>
  </si>
  <si>
    <t>Thu, Jan 22 Coastal Carolina vs UNC Asheville</t>
  </si>
  <si>
    <t>Sat, Jan 24 Coastal Carolina vs Presbyterian</t>
  </si>
  <si>
    <t>Wed, Jan 28 Coastal Carolina vs Winthrop</t>
  </si>
  <si>
    <t>Sat, Jan 31 Coastal Carolina vs Gardner-Webb</t>
  </si>
  <si>
    <t>Tue, Feb 3 Coastal Carolina vs UNC Asheville</t>
  </si>
  <si>
    <t>Fri, Feb 6 Coastal Carolina vs High Point</t>
  </si>
  <si>
    <t>Sat, Feb 14 Coastal Carolina vs Liberty</t>
  </si>
  <si>
    <t>Mon, Feb 16 Coastal Carolina vs Radford</t>
  </si>
  <si>
    <t>Mon, Feb 23 Coastal Carolina vs Longwood</t>
  </si>
  <si>
    <t>Thu, Feb 26 Coastal Carolina vs Presbyterian</t>
  </si>
  <si>
    <t>Fri, Mar 6 Coastal Carolina vs UNC Asheville</t>
  </si>
  <si>
    <t>Sat, Mar 7 Coastal Carolina vs Gardner-Webb</t>
  </si>
  <si>
    <t>Sun, Mar 8 Coastal Carolina vs Winthrop</t>
  </si>
  <si>
    <t>Sat, Nov 15 Gardner-Webb vs LSU</t>
  </si>
  <si>
    <t>Mon, Nov 17 Charleston vs Gardner-Webb</t>
  </si>
  <si>
    <t>Mon, Nov 24 Gardner-Webb vs Old Dominion</t>
  </si>
  <si>
    <t>Sat, Nov 29 Gardner-Webb vs Other</t>
  </si>
  <si>
    <t>Tue, Dec 2 Arizona vs Gardner-Webb</t>
  </si>
  <si>
    <t>Fri, Dec 5 Gardner-Webb vs Other</t>
  </si>
  <si>
    <t>Sat, Dec 6 Gardner-Webb vs Other</t>
  </si>
  <si>
    <t>Sat, Dec 13 Furman vs Gardner-Webb</t>
  </si>
  <si>
    <t>Fri, Dec 19 Gardner-Webb vs Other</t>
  </si>
  <si>
    <t>Mon, Dec 22 Gardner-Webb vs Purdue</t>
  </si>
  <si>
    <t>Wed, Dec 31 Gardner-Webb vs Presbyterian</t>
  </si>
  <si>
    <t>Sat, Jan 3 Gardner-Webb vs UNC Asheville</t>
  </si>
  <si>
    <t>Thu, Jan 8 Gardner-Webb vs Radford</t>
  </si>
  <si>
    <t>Sat, Jan 10 Gardner-Webb vs Winthrop</t>
  </si>
  <si>
    <t>Wed, Jan 14 Gardner-Webb vs High Point</t>
  </si>
  <si>
    <t>Thu, Jan 22 Gardner-Webb vs Longwood</t>
  </si>
  <si>
    <t>Tue, Feb 3 Gardner-Webb vs Longwood</t>
  </si>
  <si>
    <t>Mon, Feb 9 Gardner-Webb vs UNC Asheville</t>
  </si>
  <si>
    <t>Sat, Feb 14 Gardner-Webb vs Winthrop</t>
  </si>
  <si>
    <t>Wed, Feb 18 Gardner-Webb vs High Point</t>
  </si>
  <si>
    <t>Sat, Feb 21 Gardner-Webb vs Liberty</t>
  </si>
  <si>
    <t>Sat, Feb 28 Gardner-Webb vs Radford</t>
  </si>
  <si>
    <t>Fri, Mar 6 Gardner-Webb vs High Point</t>
  </si>
  <si>
    <t>Fri, Nov 14 CSU Bakersfield vs High Point</t>
  </si>
  <si>
    <t>Sat, Nov 15 Arkansas-Pine Bluff vs High Point</t>
  </si>
  <si>
    <t>Tue, Nov 18 Hawaii vs High Point</t>
  </si>
  <si>
    <t>Tue, Nov 25 High Point vs Other</t>
  </si>
  <si>
    <t>Mon, Dec 1 High Point vs UNC Greensboro</t>
  </si>
  <si>
    <t>Sat, Dec 6 High Point vs William &amp; Mary</t>
  </si>
  <si>
    <t>Wed, Dec 10 High Point vs Ohio State</t>
  </si>
  <si>
    <t>Wed, Dec 17 High Point vs Other</t>
  </si>
  <si>
    <t>Sat, Dec 20 High Point vs James Madison</t>
  </si>
  <si>
    <t>Sun, Dec 28 High Point vs Other</t>
  </si>
  <si>
    <t>Sat, Jan 3 High Point vs Winthrop</t>
  </si>
  <si>
    <t>Mon, Jan 19 High Point vs Longwood</t>
  </si>
  <si>
    <t>Thu, Jan 22 High Point vs Radford</t>
  </si>
  <si>
    <t>Sat, Jan 24 High Point vs UNC Asheville</t>
  </si>
  <si>
    <t>Mon, Jan 26 High Point vs Presbyterian</t>
  </si>
  <si>
    <t>Thu, Jan 29 High Point vs Liberty</t>
  </si>
  <si>
    <t>Tue, Feb 3 High Point vs Radford</t>
  </si>
  <si>
    <t>Wed, Feb 11 High Point vs Winthrop</t>
  </si>
  <si>
    <t>Sat, Feb 21 High Point vs Presbyterian</t>
  </si>
  <si>
    <t>Thu, Feb 26 High Point vs UNC Asheville</t>
  </si>
  <si>
    <t>Fri, Nov 14 Liberty vs Other</t>
  </si>
  <si>
    <t>Mon, Nov 17 Delaware vs Liberty</t>
  </si>
  <si>
    <t>Sat, Nov 22 Liberty vs Miami (OH)</t>
  </si>
  <si>
    <t>Wed, Nov 26 Liberty vs Morgan St</t>
  </si>
  <si>
    <t>Mon, Dec 1 Furman vs Liberty</t>
  </si>
  <si>
    <t>Sat, Dec 6 Liberty vs St. Francis BRK</t>
  </si>
  <si>
    <t>Sat, Dec 13 Liberty vs Other</t>
  </si>
  <si>
    <t>Wed, Dec 17 Liberty vs UNC Wilmington</t>
  </si>
  <si>
    <t>Fri, Dec 19 Liberty vs Other</t>
  </si>
  <si>
    <t>Mon, Dec 22 Liberty vs Princeton</t>
  </si>
  <si>
    <t>Sun, Dec 28 Liberty vs Other</t>
  </si>
  <si>
    <t>Sat, Jan 3 Liberty vs Presbyterian</t>
  </si>
  <si>
    <t>Thu, Jan 8 Liberty vs UNC Asheville</t>
  </si>
  <si>
    <t>Sat, Jan 17 Liberty vs Longwood</t>
  </si>
  <si>
    <t>Thu, Jan 22 Liberty vs Winthrop</t>
  </si>
  <si>
    <t>Sat, Jan 24 Liberty vs Radford</t>
  </si>
  <si>
    <t>Wed, Feb 4 Liberty vs Winthrop</t>
  </si>
  <si>
    <t>Fri, Feb 6 Liberty vs Presbyterian</t>
  </si>
  <si>
    <t>Tue, Feb 17 Liberty vs Longwood</t>
  </si>
  <si>
    <t>Thu, Feb 26 Liberty vs Radford</t>
  </si>
  <si>
    <t>Sat, Feb 28 Liberty vs UNC Asheville</t>
  </si>
  <si>
    <t>Wed, Mar 4 Liberty vs UNC Asheville</t>
  </si>
  <si>
    <t>Fri, Nov 14 Longwood vs Other</t>
  </si>
  <si>
    <t>Wed, Nov 19 James Madison vs Longwood</t>
  </si>
  <si>
    <t>Fri, Nov 21 Longwood vs UNC Greensboro</t>
  </si>
  <si>
    <t>Sat, Nov 22 Longwood vs Youngstown St</t>
  </si>
  <si>
    <t>Sun, Nov 23 Eastern Michigan vs Longwood</t>
  </si>
  <si>
    <t>Sat, Nov 29 Iowa vs Longwood</t>
  </si>
  <si>
    <t>Wed, Dec 3 Dartmouth vs Longwood</t>
  </si>
  <si>
    <t>Sat, Dec 6 Longwood vs Tenn-Martin</t>
  </si>
  <si>
    <t>Wed, Dec 17 Longwood vs Miami (OH)</t>
  </si>
  <si>
    <t>Sat, Dec 20 Longwood vs Other</t>
  </si>
  <si>
    <t>Sun, Dec 28 Ball State vs Longwood</t>
  </si>
  <si>
    <t>Wed, Dec 31 Longwood vs Winthrop</t>
  </si>
  <si>
    <t>Sat, Jan 3 Longwood vs Radford</t>
  </si>
  <si>
    <t>Wed, Jan 14 Longwood vs Presbyterian</t>
  </si>
  <si>
    <t>Wed, Jan 28 Longwood vs UNC Asheville</t>
  </si>
  <si>
    <t>Sat, Jan 31 Longwood vs Presbyterian</t>
  </si>
  <si>
    <t>Fri, Feb 6 Longwood vs UNC Asheville</t>
  </si>
  <si>
    <t>Wed, Feb 11 Longwood vs Radford</t>
  </si>
  <si>
    <t>Sat, Feb 21 Longwood vs Winthrop</t>
  </si>
  <si>
    <t>Wed, Mar 4 Longwood vs Presbyterian</t>
  </si>
  <si>
    <t>Sat, Mar 7 Longwood vs Winthrop</t>
  </si>
  <si>
    <t>Tue, Nov 18 Other vs Presbyterian</t>
  </si>
  <si>
    <t>Fri, Nov 21 American vs Presbyterian</t>
  </si>
  <si>
    <t>Sat, Nov 22 Morehead St vs Presbyterian</t>
  </si>
  <si>
    <t>Sun, Nov 23 Louisiana Tech vs Presbyterian</t>
  </si>
  <si>
    <t>Tue, Nov 25 Other vs Presbyterian</t>
  </si>
  <si>
    <t>Sat, Nov 29 Other vs Presbyterian</t>
  </si>
  <si>
    <t>Wed, Dec 3 Presbyterian vs Wofford</t>
  </si>
  <si>
    <t>Sat, Dec 6 Presbyterian vs UNC Greensboro</t>
  </si>
  <si>
    <t>Sat, Dec 13 Other vs Presbyterian</t>
  </si>
  <si>
    <t>Tue, Dec 16 Presbyterian vs Samford</t>
  </si>
  <si>
    <t>Sat, Dec 20 Presbyterian vs Tenn-Martin</t>
  </si>
  <si>
    <t>Thu, Jan 8 Presbyterian vs Winthrop</t>
  </si>
  <si>
    <t>Sat, Jan 10 Presbyterian vs Radford</t>
  </si>
  <si>
    <t>Thu, Feb 12 Presbyterian vs UNC Asheville</t>
  </si>
  <si>
    <t>Sat, Feb 14 Presbyterian vs Radford</t>
  </si>
  <si>
    <t>Sat, Feb 28 Presbyterian vs Winthrop</t>
  </si>
  <si>
    <t>Mon, Nov 17 James Madison vs Radford</t>
  </si>
  <si>
    <t>Thu, Nov 20 Howard vs Radford</t>
  </si>
  <si>
    <t>Sun, Nov 23 Other vs Radford</t>
  </si>
  <si>
    <t>Fri, Nov 28 North Carolina A&amp;T vs Radford</t>
  </si>
  <si>
    <t>Sat, Nov 29 Radford vs Texas A&amp;M-CC</t>
  </si>
  <si>
    <t>Tue, Dec 16 Other vs Radford</t>
  </si>
  <si>
    <t>Fri, Dec 19 Radford vs Siena</t>
  </si>
  <si>
    <t>Sun, Dec 21 Cornell vs Radford</t>
  </si>
  <si>
    <t>Sun, Dec 28 Other vs Radford</t>
  </si>
  <si>
    <t>Wed, Dec 31 Radford vs UNC Asheville</t>
  </si>
  <si>
    <t>Sat, Jan 17 Radford vs Winthrop</t>
  </si>
  <si>
    <t>Sat, Jan 31 Radford vs Winthrop</t>
  </si>
  <si>
    <t>Sat, Feb 21 Radford vs UNC Asheville</t>
  </si>
  <si>
    <t>Fri, Mar 6 Radford vs Winthrop</t>
  </si>
  <si>
    <t>Wed, Nov 19 Other vs UNC Asheville</t>
  </si>
  <si>
    <t>Sat, Nov 22 East Tennessee St vs UNC Asheville</t>
  </si>
  <si>
    <t>Wed, Nov 26 South Carolina vs UNC Asheville</t>
  </si>
  <si>
    <t>Sun, Nov 30 Charlotte vs UNC Asheville</t>
  </si>
  <si>
    <t>Sun, Dec 7 Other vs UNC Asheville</t>
  </si>
  <si>
    <t>Thu, Dec 11 Other vs UNC Asheville</t>
  </si>
  <si>
    <t>Sun, Dec 14 UAB vs UNC Asheville</t>
  </si>
  <si>
    <t>Tue, Dec 16 Jacksonville St vs UNC Asheville</t>
  </si>
  <si>
    <t>Sun, Dec 21 UNC Asheville vs Western Carolina</t>
  </si>
  <si>
    <t>Wed, Jan 14 UNC Asheville vs Winthrop</t>
  </si>
  <si>
    <t>Wed, Feb 18 UNC Asheville vs Winthrop</t>
  </si>
  <si>
    <t>Sat, Nov 15 Other vs Winthrop</t>
  </si>
  <si>
    <t>Thu, Nov 20 Savannah St vs Winthrop</t>
  </si>
  <si>
    <t>Mon, Nov 24 East Tennessee St vs Winthrop</t>
  </si>
  <si>
    <t>Mon, Dec 1 Savannah St vs Winthrop</t>
  </si>
  <si>
    <t>Wed, Dec 3 Jacksonville St vs Winthrop</t>
  </si>
  <si>
    <t>Sat, Dec 6 Maryland vs Winthrop</t>
  </si>
  <si>
    <t>Tue, Dec 9 Other vs Winthrop</t>
  </si>
  <si>
    <t>Wed, Dec 17 Auburn vs Winthrop</t>
  </si>
  <si>
    <t>Fri, Dec 19 SE Louisiana vs Winthrop</t>
  </si>
  <si>
    <t>Sun, Dec 21 Other vs Winthrop</t>
  </si>
  <si>
    <t>Fri, Nov 14 Georgia Southern vs Illinois</t>
  </si>
  <si>
    <t>Sun, Nov 16 Coppin St vs Illinois</t>
  </si>
  <si>
    <t>Fri, Nov 21 Austin Peay vs Illinois</t>
  </si>
  <si>
    <t>Mon, Nov 24 Brown vs Illinois</t>
  </si>
  <si>
    <t>Thu, Nov 27 Illinois vs Indiana St</t>
  </si>
  <si>
    <t>Sat, Dec 6 American vs Illinois</t>
  </si>
  <si>
    <t>Sat, Dec 13 Illinois vs Oregon</t>
  </si>
  <si>
    <t>Wed, Dec 17 Hampton vs Illinois</t>
  </si>
  <si>
    <t>Sat, Dec 20 Illinois vs Missouri</t>
  </si>
  <si>
    <t>Tue, Dec 30 Illinois vs Michigan</t>
  </si>
  <si>
    <t>Sat, Jan 3 Illinois vs Ohio State</t>
  </si>
  <si>
    <t>Wed, Jan 7 Illinois vs Maryland</t>
  </si>
  <si>
    <t>Sun, Jan 11 Illinois vs Nebraska</t>
  </si>
  <si>
    <t>Wed, Jan 14 Illinois vs Northwestern</t>
  </si>
  <si>
    <t>Sun, Jan 18 Illinois vs Indiana</t>
  </si>
  <si>
    <t>Wed, Jan 21 Illinois vs Purdue</t>
  </si>
  <si>
    <t>Sat, Jan 24 Illinois vs Minnesota</t>
  </si>
  <si>
    <t>Sat, Jan 31 Illinois vs Penn State</t>
  </si>
  <si>
    <t>Tue, Feb 3 Illinois vs Rutgers</t>
  </si>
  <si>
    <t>Sat, Feb 7 Illinois vs Michigan St</t>
  </si>
  <si>
    <t>Thu, Feb 12 Illinois vs Michigan</t>
  </si>
  <si>
    <t>Sun, Feb 15 Illinois vs Wisconsin</t>
  </si>
  <si>
    <t>Sun, Feb 22 Illinois vs Michigan St</t>
  </si>
  <si>
    <t>Wed, Feb 25 Illinois vs Iowa</t>
  </si>
  <si>
    <t>Sat, Feb 28 Illinois vs Northwestern</t>
  </si>
  <si>
    <t>Wed, Mar 4 Illinois vs Nebraska</t>
  </si>
  <si>
    <t>Sat, Mar 7 Illinois vs Purdue</t>
  </si>
  <si>
    <t>Thu, Mar 12 Illinois vs Michigan</t>
  </si>
  <si>
    <t>Fri, Nov 14 Indiana vs Miss Valley St</t>
  </si>
  <si>
    <t>Mon, Nov 17 Indiana vs Texas Southern</t>
  </si>
  <si>
    <t>Sat, Nov 22 Indiana vs Lamar</t>
  </si>
  <si>
    <t>Fri, Nov 28 Indiana vs UNC Greensboro</t>
  </si>
  <si>
    <t>Sat, Dec 6 Indiana vs Savannah St</t>
  </si>
  <si>
    <t>Sat, Dec 13 Grand Canyon vs Indiana</t>
  </si>
  <si>
    <t>Mon, Dec 22 Indiana vs New Orleans</t>
  </si>
  <si>
    <t>Wed, Dec 31 Indiana vs Nebraska</t>
  </si>
  <si>
    <t>Mon, Jan 5 Indiana vs Michigan St</t>
  </si>
  <si>
    <t>Sat, Jan 10 Indiana vs Ohio State</t>
  </si>
  <si>
    <t>Tue, Jan 13 Indiana vs Penn State</t>
  </si>
  <si>
    <t>Thu, Jan 22 Indiana vs Maryland</t>
  </si>
  <si>
    <t>Sun, Jan 25 Indiana vs Ohio State</t>
  </si>
  <si>
    <t>Wed, Jan 28 Indiana vs Purdue</t>
  </si>
  <si>
    <t>Sat, Jan 31 Indiana vs Rutgers</t>
  </si>
  <si>
    <t>Tue, Feb 3 Indiana vs Wisconsin</t>
  </si>
  <si>
    <t>Sun, Feb 8 Indiana vs Michigan</t>
  </si>
  <si>
    <t>Wed, Feb 11 Indiana vs Maryland</t>
  </si>
  <si>
    <t>Sun, Feb 15 Indiana vs Minnesota</t>
  </si>
  <si>
    <t>Thu, Feb 19 Indiana vs Purdue</t>
  </si>
  <si>
    <t>Sun, Feb 22 Indiana vs Rutgers</t>
  </si>
  <si>
    <t>Wed, Feb 25 Indiana vs Northwestern</t>
  </si>
  <si>
    <t>Tue, Mar 3 Indiana vs Iowa</t>
  </si>
  <si>
    <t>Sat, Mar 7 Indiana vs Michigan St</t>
  </si>
  <si>
    <t>Thu, Mar 12 Indiana vs Northwestern</t>
  </si>
  <si>
    <t>Fri, Mar 13 Indiana vs Maryland</t>
  </si>
  <si>
    <t>Fri, Nov 14 Hampton vs Iowa</t>
  </si>
  <si>
    <t>Mon, Nov 17 Iowa vs North Dakota St</t>
  </si>
  <si>
    <t>Mon, Nov 24 Iowa vs Pepperdine</t>
  </si>
  <si>
    <t>Wed, Nov 26 Iowa vs Northern Illinois</t>
  </si>
  <si>
    <t>Tue, Dec 9 Alcorn St vs Iowa</t>
  </si>
  <si>
    <t>Sat, Dec 20 Iowa vs Northern Iowa</t>
  </si>
  <si>
    <t>Tue, Dec 30 Iowa vs Ohio State</t>
  </si>
  <si>
    <t>Mon, Jan 5 Iowa vs Nebraska</t>
  </si>
  <si>
    <t>Thu, Jan 8 Iowa vs Michigan St</t>
  </si>
  <si>
    <t>Tue, Jan 13 Iowa vs Minnesota</t>
  </si>
  <si>
    <t>Sat, Jan 17 Iowa vs Ohio State</t>
  </si>
  <si>
    <t>Tue, Jan 20 Iowa vs Wisconsin</t>
  </si>
  <si>
    <t>Sat, Jan 24 Iowa vs Purdue</t>
  </si>
  <si>
    <t>Sat, Jan 31 Iowa vs Wisconsin</t>
  </si>
  <si>
    <t>Thu, Feb 5 Iowa vs Michigan</t>
  </si>
  <si>
    <t>Sun, Feb 8 Iowa vs Maryland</t>
  </si>
  <si>
    <t>Thu, Feb 12 Iowa vs Minnesota</t>
  </si>
  <si>
    <t>Sun, Feb 15 Iowa vs Northwestern</t>
  </si>
  <si>
    <t>Thu, Feb 19 Iowa vs Rutgers</t>
  </si>
  <si>
    <t>Sun, Feb 22 Iowa vs Nebraska</t>
  </si>
  <si>
    <t>Sat, Feb 28 Iowa vs Penn State</t>
  </si>
  <si>
    <t>Sat, Mar 7 Iowa vs Northwestern</t>
  </si>
  <si>
    <t>Thu, Mar 12 Iowa vs Penn State</t>
  </si>
  <si>
    <t>Fri, Nov 14 Maryland vs Wagner</t>
  </si>
  <si>
    <t>Mon, Nov 17 Central Connecticut St vs Maryland</t>
  </si>
  <si>
    <t>Mon, Nov 24 Arizona St vs Maryland</t>
  </si>
  <si>
    <t>Fri, Nov 28 Maryland vs Monmouth</t>
  </si>
  <si>
    <t>Sun, Nov 30 Maryland vs VMI</t>
  </si>
  <si>
    <t>Wed, Dec 10 Maryland vs North Carolina Central</t>
  </si>
  <si>
    <t>Sat, Dec 27 Maryland vs Oakland</t>
  </si>
  <si>
    <t>Tue, Dec 30 Maryland vs Michigan St</t>
  </si>
  <si>
    <t>Sat, Jan 3 Maryland vs Minnesota</t>
  </si>
  <si>
    <t>Sat, Jan 10 Maryland vs Purdue</t>
  </si>
  <si>
    <t>Wed, Jan 14 Maryland vs Rutgers</t>
  </si>
  <si>
    <t>Sat, Jan 17 Maryland vs Michigan St</t>
  </si>
  <si>
    <t>Sun, Jan 25 Maryland vs Northwestern</t>
  </si>
  <si>
    <t>Thu, Jan 29 Maryland vs Ohio State</t>
  </si>
  <si>
    <t>Wed, Feb 4 Maryland vs Penn State</t>
  </si>
  <si>
    <t>Sat, Feb 14 Maryland vs Penn State</t>
  </si>
  <si>
    <t>Thu, Feb 19 Maryland vs Nebraska</t>
  </si>
  <si>
    <t>Tue, Feb 24 Maryland vs Wisconsin</t>
  </si>
  <si>
    <t>Sat, Feb 28 Maryland vs Michigan</t>
  </si>
  <si>
    <t>Tue, Mar 3 Maryland vs Rutgers</t>
  </si>
  <si>
    <t>Sun, Mar 8 Maryland vs Nebraska</t>
  </si>
  <si>
    <t>Sat, Nov 15 Michigan vs Other</t>
  </si>
  <si>
    <t>Mon, Nov 17 Bucknell vs Michigan</t>
  </si>
  <si>
    <t>Thu, Nov 20 Detroit vs Michigan</t>
  </si>
  <si>
    <t>Mon, Nov 24 Michigan vs Oregon</t>
  </si>
  <si>
    <t>Sat, Nov 29 Michigan vs Nicholls St</t>
  </si>
  <si>
    <t>Sat, Dec 6 Michigan vs N.J.I.T.</t>
  </si>
  <si>
    <t>Tue, Dec 9 Eastern Michigan vs Michigan</t>
  </si>
  <si>
    <t>Sat, Dec 13 Arizona vs Michigan</t>
  </si>
  <si>
    <t>Mon, Dec 22 Coppin St vs Michigan</t>
  </si>
  <si>
    <t>Sat, Jan 3 Michigan vs Purdue</t>
  </si>
  <si>
    <t>Tue, Jan 6 Michigan vs Penn State</t>
  </si>
  <si>
    <t>Sat, Jan 10 Michigan vs Minnesota</t>
  </si>
  <si>
    <t>Tue, Jan 13 Michigan vs Ohio State</t>
  </si>
  <si>
    <t>Sat, Jan 17 Michigan vs Northwestern</t>
  </si>
  <si>
    <t>Tue, Jan 20 Michigan vs Rutgers</t>
  </si>
  <si>
    <t>Sat, Jan 24 Michigan vs Wisconsin</t>
  </si>
  <si>
    <t>Tue, Jan 27 Michigan vs Nebraska</t>
  </si>
  <si>
    <t>Sun, Feb 1 Michigan vs Michigan St</t>
  </si>
  <si>
    <t>Tue, Feb 17 Michigan vs Michigan St</t>
  </si>
  <si>
    <t>Sun, Feb 22 Michigan vs Ohio State</t>
  </si>
  <si>
    <t>Tue, Mar 3 Michigan vs Northwestern</t>
  </si>
  <si>
    <t>Sat, Mar 7 Michigan vs Rutgers</t>
  </si>
  <si>
    <t>Fri, Mar 13 Michigan vs Wisconsin</t>
  </si>
  <si>
    <t>Fri, Nov 14 Michigan St vs Navy</t>
  </si>
  <si>
    <t>Fri, Nov 21 Loyola (Chi) vs Michigan St</t>
  </si>
  <si>
    <t>Mon, Nov 24 Michigan St vs Santa Clara</t>
  </si>
  <si>
    <t>Thu, Nov 27 Michigan St vs Rider</t>
  </si>
  <si>
    <t>Sat, Dec 6 Arkansas-Pine Bluff vs Michigan St</t>
  </si>
  <si>
    <t>Sun, Dec 14 Michigan St vs Oakland</t>
  </si>
  <si>
    <t>Wed, Dec 17 Eastern Michigan vs Michigan St</t>
  </si>
  <si>
    <t>Sat, Dec 20 Michigan St vs Texas Southern</t>
  </si>
  <si>
    <t>Mon, Dec 22 Michigan St vs The Citadel</t>
  </si>
  <si>
    <t>Sun, Jan 11 Michigan St vs Northwestern</t>
  </si>
  <si>
    <t>Wed, Jan 21 Michigan St vs Penn State</t>
  </si>
  <si>
    <t>Sat, Jan 24 Michigan St vs Nebraska</t>
  </si>
  <si>
    <t>Tue, Jan 27 Michigan St vs Rutgers</t>
  </si>
  <si>
    <t>Thu, Jan 29 Michigan St vs Rutgers</t>
  </si>
  <si>
    <t>Tue, Feb 10 Michigan St vs Northwestern</t>
  </si>
  <si>
    <t>Sat, Feb 14 Michigan St vs Ohio State</t>
  </si>
  <si>
    <t>Thu, Feb 26 Michigan St vs Minnesota</t>
  </si>
  <si>
    <t>Sun, Mar 1 Michigan St vs Wisconsin</t>
  </si>
  <si>
    <t>Wed, Mar 4 Michigan St vs Purdue</t>
  </si>
  <si>
    <t>Fri, Mar 13 Michigan St vs Ohio State</t>
  </si>
  <si>
    <t>Tue, Nov 18 Minnesota vs Western Kentucky</t>
  </si>
  <si>
    <t>Thu, Nov 20 Minnesota vs Other</t>
  </si>
  <si>
    <t>Fri, Nov 28 Georgia vs Minnesota</t>
  </si>
  <si>
    <t>Fri, Dec 5 Minnesota vs Western Carolina</t>
  </si>
  <si>
    <t>Wed, Dec 10 Minnesota vs Southern</t>
  </si>
  <si>
    <t>Fri, Dec 19 Minnesota vs Seattle</t>
  </si>
  <si>
    <t>Mon, Dec 22 Furman vs Minnesota</t>
  </si>
  <si>
    <t>Sat, Dec 27 Minnesota vs UNC Wilmington</t>
  </si>
  <si>
    <t>Wed, Dec 31 Minnesota vs Purdue</t>
  </si>
  <si>
    <t>Tue, Jan 6 Minnesota vs Ohio State</t>
  </si>
  <si>
    <t>Sat, Jan 17 Minnesota vs Rutgers</t>
  </si>
  <si>
    <t>Tue, Jan 20 Minnesota vs Nebraska</t>
  </si>
  <si>
    <t>Wed, Jan 28 Minnesota vs Penn State</t>
  </si>
  <si>
    <t>Sat, Jan 31 Minnesota vs Nebraska</t>
  </si>
  <si>
    <t>Sat, Feb 7 Minnesota vs Purdue</t>
  </si>
  <si>
    <t>Wed, Feb 18 Minnesota vs Northwestern</t>
  </si>
  <si>
    <t>Sat, Feb 21 Minnesota vs Wisconsin</t>
  </si>
  <si>
    <t>Thu, Mar 5 Minnesota vs Wisconsin</t>
  </si>
  <si>
    <t>Sun, Mar 8 Minnesota vs Penn State</t>
  </si>
  <si>
    <t>Wed, Mar 11 Minnesota vs Rutgers</t>
  </si>
  <si>
    <t>Thu, Mar 12 Minnesota vs Ohio State</t>
  </si>
  <si>
    <t>Tue, Nov 18 Central Arkansas vs Nebraska</t>
  </si>
  <si>
    <t>Tue, Nov 25 Nebraska vs Omaha</t>
  </si>
  <si>
    <t>Fri, Nov 28 Nebraska vs Tenn-Martin</t>
  </si>
  <si>
    <t>Wed, Dec 10 Incarnate Word vs Nebraska</t>
  </si>
  <si>
    <t>Tue, Dec 23 Hawaii vs Nebraska</t>
  </si>
  <si>
    <t>Tue, Dec 23 Loyola Marymount vs Nebraska</t>
  </si>
  <si>
    <t>Thu, Dec 25 Nebraska vs Ohio</t>
  </si>
  <si>
    <t>Thu, Jan 8 Nebraska vs Rutgers</t>
  </si>
  <si>
    <t>Thu, Jan 15 Nebraska vs Wisconsin</t>
  </si>
  <si>
    <t>Tue, Feb 3 Nebraska vs Northwestern</t>
  </si>
  <si>
    <t>Sat, Feb 7 Nebraska vs Penn State</t>
  </si>
  <si>
    <t>Tue, Feb 10 Nebraska vs Wisconsin</t>
  </si>
  <si>
    <t>Sun, Feb 15 Nebraska vs Purdue</t>
  </si>
  <si>
    <t>Thu, Feb 26 Nebraska vs Ohio State</t>
  </si>
  <si>
    <t>Wed, Mar 11 Nebraska vs Penn State</t>
  </si>
  <si>
    <t>Fri, Nov 14 Houston Baptist vs Northwestern</t>
  </si>
  <si>
    <t>Mon, Nov 17 Brown vs Northwestern</t>
  </si>
  <si>
    <t>Sat, Nov 22 Elon vs Northwestern</t>
  </si>
  <si>
    <t>Tue, Nov 25 Miami (OH) vs Northwestern</t>
  </si>
  <si>
    <t>Wed, Nov 26 Northern Iowa vs Northwestern</t>
  </si>
  <si>
    <t>Sun, Dec 14 Miss Valley St vs Northwestern</t>
  </si>
  <si>
    <t>Wed, Dec 17 Central Michigan vs Northwestern</t>
  </si>
  <si>
    <t>Sat, Dec 20 Northwestern vs Western Michigan</t>
  </si>
  <si>
    <t>Mon, Dec 22 Northwestern vs UIC</t>
  </si>
  <si>
    <t>Tue, Dec 30 Northwestern vs Rutgers</t>
  </si>
  <si>
    <t>Sun, Jan 4 Northwestern vs Wisconsin</t>
  </si>
  <si>
    <t>Thu, Jan 22 Northwestern vs Ohio State</t>
  </si>
  <si>
    <t>Sat, Jan 31 Northwestern vs Purdue</t>
  </si>
  <si>
    <t>Sat, Feb 7 Northwestern vs Wisconsin</t>
  </si>
  <si>
    <t>Sat, Feb 21 Northwestern vs Penn State</t>
  </si>
  <si>
    <t>Sun, Nov 23 Ohio State vs Sacred Heart</t>
  </si>
  <si>
    <t>Fri, Nov 28 James Madison vs Ohio State</t>
  </si>
  <si>
    <t>Sat, Dec 6 Colgate vs Ohio State</t>
  </si>
  <si>
    <t>Sat, Dec 13 Morehead St vs Ohio State</t>
  </si>
  <si>
    <t>Wed, Dec 17 North Carolina A&amp;T vs Ohio State</t>
  </si>
  <si>
    <t>Mon, Dec 22 Miami (OH) vs Ohio State</t>
  </si>
  <si>
    <t>Sat, Dec 27 Ohio State vs Wright St</t>
  </si>
  <si>
    <t>Wed, Feb 4 Ohio State vs Purdue</t>
  </si>
  <si>
    <t>Sun, Feb 8 Ohio State vs Rutgers</t>
  </si>
  <si>
    <t>Wed, Feb 11 Ohio State vs Penn State</t>
  </si>
  <si>
    <t>Sun, Mar 1 Ohio State vs Purdue</t>
  </si>
  <si>
    <t>Wed, Mar 4 Ohio State vs Penn State</t>
  </si>
  <si>
    <t>Sun, Mar 8 Ohio State vs Wisconsin</t>
  </si>
  <si>
    <t>Fri, Nov 14 Morgan St vs Penn State</t>
  </si>
  <si>
    <t>Thu, Nov 20 Charlotte vs Penn State</t>
  </si>
  <si>
    <t>Fri, Nov 21 Cornell vs Penn State</t>
  </si>
  <si>
    <t>Sun, Nov 23 Penn State vs USC</t>
  </si>
  <si>
    <t>Tue, Nov 25 Akron vs Penn State</t>
  </si>
  <si>
    <t>Fri, Nov 28 Bucknell vs Penn State</t>
  </si>
  <si>
    <t>Sat, Dec 6 Marshall vs Penn State</t>
  </si>
  <si>
    <t>Sat, Dec 20 Drexel vs Penn State</t>
  </si>
  <si>
    <t>Mon, Dec 22 Dartmouth vs Penn State</t>
  </si>
  <si>
    <t>Wed, Dec 31 Penn State vs Wisconsin</t>
  </si>
  <si>
    <t>Sat, Jan 3 Penn State vs Rutgers</t>
  </si>
  <si>
    <t>Sat, Jan 17 Penn State vs Purdue</t>
  </si>
  <si>
    <t>Sat, Jan 24 Penn State vs Rutgers</t>
  </si>
  <si>
    <t>Wed, Feb 18 Penn State vs Wisconsin</t>
  </si>
  <si>
    <t>Fri, Mar 13 Penn State vs Purdue</t>
  </si>
  <si>
    <t>Fri, Nov 14 Purdue vs Samford</t>
  </si>
  <si>
    <t>Sun, Nov 16 IUPUI vs Purdue</t>
  </si>
  <si>
    <t>Thu, Nov 20 Grambling St vs Purdue</t>
  </si>
  <si>
    <t>Tue, Nov 25 Missouri vs Purdue</t>
  </si>
  <si>
    <t>Wed, Nov 26 BYU vs Purdue</t>
  </si>
  <si>
    <t>Mon, Dec 8 IPFW vs Purdue</t>
  </si>
  <si>
    <t>Wed, Dec 10 Arkansas St vs Purdue</t>
  </si>
  <si>
    <t>Sat, Dec 13 Purdue vs Vanderbilt</t>
  </si>
  <si>
    <t>Wed, Jan 7 Purdue vs Wisconsin</t>
  </si>
  <si>
    <t>Thu, Feb 12 Purdue vs Rutgers</t>
  </si>
  <si>
    <t>Thu, Feb 26 Purdue vs Rutgers</t>
  </si>
  <si>
    <t>Wed, Nov 19 Fairleigh Dickinson vs Rutgers</t>
  </si>
  <si>
    <t>Sun, Nov 23 Rutgers vs St. Francis BRK</t>
  </si>
  <si>
    <t>Tue, Nov 25 Rutgers vs Saint Peter's</t>
  </si>
  <si>
    <t>Fri, Nov 28 Rutgers vs Vanderbilt</t>
  </si>
  <si>
    <t>Sun, Dec 14 Manhattan vs Rutgers</t>
  </si>
  <si>
    <t>Sat, Dec 20 Rutgers vs St. Francis (PA)</t>
  </si>
  <si>
    <t>Tue, Dec 23 Rutgers vs Sacred Heart</t>
  </si>
  <si>
    <t>Sun, Dec 28 Monmouth vs Rutgers</t>
  </si>
  <si>
    <t>Sun, Jan 11 Rutgers vs Wisconsin</t>
  </si>
  <si>
    <t>Sun, Nov 16 Chattanooga vs Wisconsin</t>
  </si>
  <si>
    <t>Wed, Nov 19 Green Bay vs Wisconsin</t>
  </si>
  <si>
    <t>Sat, Nov 22 Boise State vs Wisconsin</t>
  </si>
  <si>
    <t>Wed, Nov 26 UAB vs Wisconsin</t>
  </si>
  <si>
    <t>Wed, Dec 10 Milwaukee vs Wisconsin</t>
  </si>
  <si>
    <t>Sat, Dec 13 Nicholls St vs Wisconsin</t>
  </si>
  <si>
    <t>Mon, Dec 22 California vs Wisconsin</t>
  </si>
  <si>
    <t>Sun, Dec 28 Buffalo vs Wisconsin</t>
  </si>
  <si>
    <t>Sat, Mar 14 Other vs Wisconsin</t>
  </si>
  <si>
    <t>Sat, Nov 15 Cal Poly vs Nevada</t>
  </si>
  <si>
    <t>Tue, Nov 18 Cal Poly vs Other</t>
  </si>
  <si>
    <t>Fri, Nov 21 Cal Poly vs Delaware</t>
  </si>
  <si>
    <t>Wed, Nov 26 Cal Poly vs California</t>
  </si>
  <si>
    <t>Sat, Nov 29 Cal Poly vs Saint Mary's</t>
  </si>
  <si>
    <t>Sat, Dec 6 Cal Poly vs Other</t>
  </si>
  <si>
    <t>Sat, Dec 13 Cal Poly vs Fresno St</t>
  </si>
  <si>
    <t>Mon, Dec 15 Cal Poly vs San Francisco</t>
  </si>
  <si>
    <t>Wed, Dec 17 Cal Poly vs Northeastern</t>
  </si>
  <si>
    <t>Sat, Dec 20 Cal Poly vs Gonzaga</t>
  </si>
  <si>
    <t>Tue, Dec 23 Cal Poly vs Santa Clara</t>
  </si>
  <si>
    <t>Tue, Dec 30 Cal Poly vs IPFW</t>
  </si>
  <si>
    <t>Wed, Jan 7 Cal Poly vs Hawaii</t>
  </si>
  <si>
    <t>Sat, Jan 10 Cal Poly vs UC Santa Barbara</t>
  </si>
  <si>
    <t>Thu, Jan 15 Cal Poly vs Long Beach St</t>
  </si>
  <si>
    <t>Sat, Jan 17 Cal Poly vs CS Northridge</t>
  </si>
  <si>
    <t>Thu, Jan 22 Cal Poly vs CS Fullerton</t>
  </si>
  <si>
    <t>Sat, Jan 24 Cal Poly vs UC Riverside</t>
  </si>
  <si>
    <t>Thu, Jan 29 Cal Poly vs UC Irvine</t>
  </si>
  <si>
    <t>Sat, Jan 31 Cal Poly vs UC Davis</t>
  </si>
  <si>
    <t>Thu, Feb 5 Cal Poly vs Hawaii</t>
  </si>
  <si>
    <t>Thu, Feb 12 Cal Poly vs CS Northridge</t>
  </si>
  <si>
    <t>Sat, Feb 14 Cal Poly vs Long Beach St</t>
  </si>
  <si>
    <t>Thu, Feb 19 Cal Poly vs CS Fullerton</t>
  </si>
  <si>
    <t>Sat, Feb 21 Cal Poly vs UC Riverside</t>
  </si>
  <si>
    <t>Thu, Feb 26 Cal Poly vs UC Irvine</t>
  </si>
  <si>
    <t>Sat, Feb 28 Cal Poly vs UC Davis</t>
  </si>
  <si>
    <t>Sat, Mar 7 Cal Poly vs UC Santa Barbara</t>
  </si>
  <si>
    <t>Thu, Mar 12 Cal Poly vs UC Santa Barbara</t>
  </si>
  <si>
    <t>Fri, Nov 14 CS Fullerton vs Santa Clara</t>
  </si>
  <si>
    <t>Sun, Nov 16 CS Fullerton vs New Mexico</t>
  </si>
  <si>
    <t>Sat, Nov 22 CS Fullerton vs San Jose St</t>
  </si>
  <si>
    <t>Tue, Nov 25 CS Fullerton vs USC</t>
  </si>
  <si>
    <t>Thu, Nov 27 CS Fullerton vs Wright St</t>
  </si>
  <si>
    <t>Sat, Nov 29 CS Fullerton vs Florida International</t>
  </si>
  <si>
    <t>Wed, Dec 3 CS Fullerton vs UCLA</t>
  </si>
  <si>
    <t>Sat, Dec 6 CS Fullerton vs Pepperdine</t>
  </si>
  <si>
    <t>Sat, Dec 13 CS Fullerton vs Nevada</t>
  </si>
  <si>
    <t>Thu, Dec 18 CS Fullerton vs Other</t>
  </si>
  <si>
    <t>Mon, Dec 22 CS Fullerton vs Texas A&amp;M-CC</t>
  </si>
  <si>
    <t>Tue, Dec 30 CS Fullerton vs Other</t>
  </si>
  <si>
    <t>Sat, Jan 3 CS Fullerton vs Seattle</t>
  </si>
  <si>
    <t>Thu, Jan 8 CS Fullerton vs UC Riverside</t>
  </si>
  <si>
    <t>Thu, Jan 15 CS Fullerton vs UC Irvine</t>
  </si>
  <si>
    <t>Sat, Jan 17 CS Fullerton vs UC Davis</t>
  </si>
  <si>
    <t>Sat, Jan 24 CS Fullerton vs UC Santa Barbara</t>
  </si>
  <si>
    <t>Thu, Jan 29 CS Fullerton vs Long Beach St</t>
  </si>
  <si>
    <t>Thu, Feb 5 CS Fullerton vs CS Northridge</t>
  </si>
  <si>
    <t>Sat, Feb 7 CS Fullerton vs UC Riverside</t>
  </si>
  <si>
    <t>Thu, Feb 12 CS Fullerton vs UC Davis</t>
  </si>
  <si>
    <t>Sat, Feb 14 CS Fullerton vs Hawaii</t>
  </si>
  <si>
    <t>Sat, Feb 21 CS Fullerton vs UC Santa Barbara</t>
  </si>
  <si>
    <t>Thu, Feb 26 CS Fullerton vs CS Northridge</t>
  </si>
  <si>
    <t>Sat, Feb 28 CS Fullerton vs Long Beach St</t>
  </si>
  <si>
    <t>Thu, Mar 5 CS Fullerton vs UC Irvine</t>
  </si>
  <si>
    <t>Sat, Mar 7 CS Fullerton vs Hawaii</t>
  </si>
  <si>
    <t>Fri, Nov 14 CS Northridge vs San Diego St</t>
  </si>
  <si>
    <t>Sun, Nov 16 Arizona vs CS Northridge</t>
  </si>
  <si>
    <t>Sat, Nov 22 CS Northridge vs Samford</t>
  </si>
  <si>
    <t>Sun, Nov 23 Arkansas-Little Rock vs CS Northridge</t>
  </si>
  <si>
    <t>Sat, Nov 29 CS Northridge vs Seattle</t>
  </si>
  <si>
    <t>Tue, Dec 2 CS Northridge vs South Dakota</t>
  </si>
  <si>
    <t>Thu, Dec 4 CS Northridge vs Pepperdine</t>
  </si>
  <si>
    <t>Sat, Dec 6 CS Northridge vs Other</t>
  </si>
  <si>
    <t>Wed, Dec 17 CS Northridge vs Oregon</t>
  </si>
  <si>
    <t>Sat, Dec 20 CS Northridge vs Texas A&amp;M-CC</t>
  </si>
  <si>
    <t>Mon, Dec 29 CS Northridge vs Stephen F. Austin</t>
  </si>
  <si>
    <t>Fri, Jan 2 CS Northridge vs Morgan St</t>
  </si>
  <si>
    <t>Wed, Jan 7 CS Northridge vs UC Davis</t>
  </si>
  <si>
    <t>Sat, Jan 10 CS Northridge vs Hawaii</t>
  </si>
  <si>
    <t>Thu, Jan 15 CS Northridge vs UC Santa Barbara</t>
  </si>
  <si>
    <t>Thu, Jan 22 CS Northridge vs UC Irvine</t>
  </si>
  <si>
    <t>Sat, Jan 24 CS Northridge vs Long Beach St</t>
  </si>
  <si>
    <t>Thu, Jan 29 CS Northridge vs Hawaii</t>
  </si>
  <si>
    <t>Sat, Jan 31 CS Northridge vs UC Riverside</t>
  </si>
  <si>
    <t>Sat, Feb 7 CS Northridge vs UC Davis</t>
  </si>
  <si>
    <t>Sat, Feb 14 CS Northridge vs UC Santa Barbara</t>
  </si>
  <si>
    <t>Tue, Feb 17 CS Northridge vs Other</t>
  </si>
  <si>
    <t>Sat, Feb 21 CS Northridge vs UC Irvine</t>
  </si>
  <si>
    <t>Sat, Feb 28 CS Northridge vs UC Riverside</t>
  </si>
  <si>
    <t>Thu, Mar 5 CS Northridge vs Long Beach St</t>
  </si>
  <si>
    <t>Thu, Mar 12 CS Northridge vs UC Davis</t>
  </si>
  <si>
    <t>Sat, Nov 15 Arkansas-Pine Bluff vs Hawaii</t>
  </si>
  <si>
    <t>Sun, Nov 16 CSU Bakersfield vs Hawaii</t>
  </si>
  <si>
    <t>Wed, Nov 19 Hawaii vs Other</t>
  </si>
  <si>
    <t>Mon, Nov 24 Hawaii vs San Francisco</t>
  </si>
  <si>
    <t>Tue, Nov 25 Hawaii vs Marist</t>
  </si>
  <si>
    <t>Tue, Dec 2 Delaware St vs Hawaii</t>
  </si>
  <si>
    <t>Sat, Dec 6 BYU vs Hawaii</t>
  </si>
  <si>
    <t>Fri, Dec 19 Hawaii vs Other</t>
  </si>
  <si>
    <t>Tue, Dec 23 Hawaii vs Wichita St</t>
  </si>
  <si>
    <t>Thu, Dec 25 Colorado vs Hawaii</t>
  </si>
  <si>
    <t>Mon, Dec 29 Hawaii vs Southern</t>
  </si>
  <si>
    <t>Tue, Dec 30 Hawaii vs Prairie View</t>
  </si>
  <si>
    <t>Sat, Jan 17 Hawaii vs UC Riverside</t>
  </si>
  <si>
    <t>Thu, Jan 22 Hawaii vs UC Davis</t>
  </si>
  <si>
    <t>Sat, Jan 24 Hawaii vs UC Irvine</t>
  </si>
  <si>
    <t>Sat, Jan 31 Hawaii vs Long Beach St</t>
  </si>
  <si>
    <t>Sat, Feb 7 Hawaii vs UC Santa Barbara</t>
  </si>
  <si>
    <t>Thu, Feb 12 Hawaii vs UC Riverside</t>
  </si>
  <si>
    <t>Thu, Feb 19 Hawaii vs UC Irvine</t>
  </si>
  <si>
    <t>Sat, Feb 21 Hawaii vs UC Davis</t>
  </si>
  <si>
    <t>Thu, Feb 26 Hawaii vs Long Beach St</t>
  </si>
  <si>
    <t>Wed, Mar 4 Hawaii vs UC Santa Barbara</t>
  </si>
  <si>
    <t>Thu, Mar 12 Hawaii vs Long Beach St</t>
  </si>
  <si>
    <t>Fri, Mar 13 Hawaii vs UC Davis</t>
  </si>
  <si>
    <t>Fri, Nov 14 BYU vs Long Beach St</t>
  </si>
  <si>
    <t>Sat, Nov 15 Long Beach St vs Other</t>
  </si>
  <si>
    <t>Sun, Nov 23 Long Beach St vs UCLA</t>
  </si>
  <si>
    <t>Thu, Nov 27 Long Beach St vs Western Michigan</t>
  </si>
  <si>
    <t>Fri, Nov 28 Long Beach St vs Washington</t>
  </si>
  <si>
    <t>Wed, Dec 3 Long Beach St vs Nevada</t>
  </si>
  <si>
    <t>Fri, Dec 5 Long Beach St vs Stephen F. Austin</t>
  </si>
  <si>
    <t>Wed, Dec 10 Long Beach St vs San Diego St</t>
  </si>
  <si>
    <t>Sat, Jan 3 Long Beach St vs Other</t>
  </si>
  <si>
    <t>Thu, Jan 8 Long Beach St vs UC Irvine</t>
  </si>
  <si>
    <t>Sat, Jan 10 Long Beach St vs UC Davis</t>
  </si>
  <si>
    <t>Sat, Jan 17 Long Beach St vs UC Santa Barbara</t>
  </si>
  <si>
    <t>Thu, Feb 5 Long Beach St vs UC Riverside</t>
  </si>
  <si>
    <t>Sat, Feb 7 Long Beach St vs UC Irvine</t>
  </si>
  <si>
    <t>Thu, Feb 12 Long Beach St vs UC Santa Barbara</t>
  </si>
  <si>
    <t>Thu, Feb 19 Long Beach St vs UC Davis</t>
  </si>
  <si>
    <t>Sat, Mar 7 Long Beach St vs UC Riverside</t>
  </si>
  <si>
    <t>Sun, Nov 16 Other vs UC Davis</t>
  </si>
  <si>
    <t>Thu, Nov 20 Eastern Illinois vs UC Davis</t>
  </si>
  <si>
    <t>Sat, Nov 22 Furman vs UC Davis</t>
  </si>
  <si>
    <t>Wed, Nov 26 UC Davis vs Utah State</t>
  </si>
  <si>
    <t>Sat, Nov 29 UC Davis vs Utah Valley</t>
  </si>
  <si>
    <t>Wed, Dec 3 San Jose St vs UC Davis</t>
  </si>
  <si>
    <t>Tue, Dec 9 Eastern Illinois vs UC Davis</t>
  </si>
  <si>
    <t>Sat, Dec 20 Air Force vs UC Davis</t>
  </si>
  <si>
    <t>Sun, Dec 28 UC Davis vs Washington St</t>
  </si>
  <si>
    <t>Tue, Dec 30 Seattle vs UC Davis</t>
  </si>
  <si>
    <t>Sat, Jan 3 Other vs UC Davis</t>
  </si>
  <si>
    <t>Thu, Jan 15 UC Davis vs UC Riverside</t>
  </si>
  <si>
    <t>Thu, Jan 29 UC Davis vs UC Santa Barbara</t>
  </si>
  <si>
    <t>Thu, Feb 5 UC Davis vs UC Irvine</t>
  </si>
  <si>
    <t>Thu, Feb 26 UC Davis vs UC Santa Barbara</t>
  </si>
  <si>
    <t>Thu, Mar 5 UC Davis vs UC Riverside</t>
  </si>
  <si>
    <t>Sat, Mar 7 UC Davis vs UC Irvine</t>
  </si>
  <si>
    <t>Fri, Nov 14 Other vs UC Irvine</t>
  </si>
  <si>
    <t>Sun, Nov 16 Pacific vs UC Irvine</t>
  </si>
  <si>
    <t>Wed, Nov 19 Arizona vs UC Irvine</t>
  </si>
  <si>
    <t>Sun, Nov 23 Saint Mary's vs UC Irvine</t>
  </si>
  <si>
    <t>Sat, Nov 29 Loyola Marymount vs UC Irvine</t>
  </si>
  <si>
    <t>Wed, Dec 3 Fresno St vs UC Irvine</t>
  </si>
  <si>
    <t>Sat, Dec 13 UC Irvine vs UT-Arlington</t>
  </si>
  <si>
    <t>Tue, Dec 16 Morgan St vs UC Irvine</t>
  </si>
  <si>
    <t>Sun, Dec 21 Bradley vs UC Irvine</t>
  </si>
  <si>
    <t>Mon, Dec 22 Green Bay vs UC Irvine</t>
  </si>
  <si>
    <t>Mon, Dec 29 Oregon vs UC Irvine</t>
  </si>
  <si>
    <t>Wed, Dec 31 Other vs UC Irvine</t>
  </si>
  <si>
    <t>Sat, Jan 3 New Mexico St vs UC Irvine</t>
  </si>
  <si>
    <t>Sat, Jan 10 UC Irvine vs UC Riverside</t>
  </si>
  <si>
    <t>Sat, Jan 31 UC Irvine vs UC Santa Barbara</t>
  </si>
  <si>
    <t>Sat, Feb 14 UC Irvine vs UC Riverside</t>
  </si>
  <si>
    <t>Sun, Mar 1 UC Irvine vs UC Santa Barbara</t>
  </si>
  <si>
    <t>Thu, Mar 12 UC Irvine vs UC Riverside</t>
  </si>
  <si>
    <t>Fri, Mar 13 UC Irvine vs UC Santa Barbara</t>
  </si>
  <si>
    <t>Sat, Nov 15 Other vs UC Riverside</t>
  </si>
  <si>
    <t>Fri, Nov 21 UC Riverside vs Utah</t>
  </si>
  <si>
    <t>Sun, Nov 23 Other vs UC Riverside</t>
  </si>
  <si>
    <t>Wed, Nov 26 Loyola Marymount vs UC Riverside</t>
  </si>
  <si>
    <t>Sat, Nov 29 Abilene Christian vs UC Riverside</t>
  </si>
  <si>
    <t>Tue, Dec 2 CSU Bakersfield vs UC Riverside</t>
  </si>
  <si>
    <t>Wed, Dec 10 UC Riverside vs UCLA</t>
  </si>
  <si>
    <t>Sat, Dec 20 Houston Baptist vs UC Riverside</t>
  </si>
  <si>
    <t>Mon, Dec 22 San Diego St vs UC Riverside</t>
  </si>
  <si>
    <t>Tue, Dec 30 Morgan St vs UC Riverside</t>
  </si>
  <si>
    <t>Fri, Jan 2 Northern Illinois vs UC Riverside</t>
  </si>
  <si>
    <t>Sun, Jan 4 Grand Canyon vs UC Riverside</t>
  </si>
  <si>
    <t>Thu, Jan 22 UC Riverside vs UC Santa Barbara</t>
  </si>
  <si>
    <t>Thu, Feb 19 UC Riverside vs UC Santa Barbara</t>
  </si>
  <si>
    <t>Sat, Nov 22 Other vs UC Santa Barbara</t>
  </si>
  <si>
    <t>Thu, Nov 27 UC Santa Barbara vs Washington St</t>
  </si>
  <si>
    <t>Fri, Nov 28 Mercer vs UC Santa Barbara</t>
  </si>
  <si>
    <t>Sat, Nov 29 Colorado St vs UC Santa Barbara</t>
  </si>
  <si>
    <t>Thu, Dec 4 Seattle vs UC Santa Barbara</t>
  </si>
  <si>
    <t>Thu, Dec 11 San Diego vs UC Santa Barbara</t>
  </si>
  <si>
    <t>Fri, Dec 19 Other vs UC Santa Barbara</t>
  </si>
  <si>
    <t>Mon, Dec 22 Oregon vs UC Santa Barbara</t>
  </si>
  <si>
    <t>Tue, Dec 30 Oregon St vs UC Santa Barbara</t>
  </si>
  <si>
    <t>Fri, Nov 14 Charleston vs Furman</t>
  </si>
  <si>
    <t>Fri, Nov 21 Charleston vs Texas A&amp;M</t>
  </si>
  <si>
    <t>Tue, Dec 2 Charleston vs The Citadel</t>
  </si>
  <si>
    <t>Thu, Dec 11 Charleston vs South Carolina St</t>
  </si>
  <si>
    <t>Tue, Dec 16 Charleston vs Charlotte</t>
  </si>
  <si>
    <t>Mon, Dec 22 Charleston vs LSU</t>
  </si>
  <si>
    <t>Sat, Jan 3 Charleston vs William &amp; Mary</t>
  </si>
  <si>
    <t>Mon, Jan 5 Charleston vs James Madison</t>
  </si>
  <si>
    <t>Thu, Jan 8 Charleston vs Hofstra</t>
  </si>
  <si>
    <t>Sat, Jan 10 Charleston vs Delaware</t>
  </si>
  <si>
    <t>Wed, Jan 14 Charleston vs Elon</t>
  </si>
  <si>
    <t>Sat, Jan 17 Charleston vs Northeastern</t>
  </si>
  <si>
    <t>Wed, Jan 21 Charleston vs UNC Wilmington</t>
  </si>
  <si>
    <t>Sat, Jan 24 Charleston vs Drexel</t>
  </si>
  <si>
    <t>Thu, Jan 29 Charleston vs Towson</t>
  </si>
  <si>
    <t>Sat, Jan 31 Charleston vs Delaware</t>
  </si>
  <si>
    <t>Thu, Feb 5 Charleston vs William &amp; Mary</t>
  </si>
  <si>
    <t>Sat, Feb 7 Charleston vs Drexel</t>
  </si>
  <si>
    <t>Wed, Feb 11 Charleston vs UNC Wilmington</t>
  </si>
  <si>
    <t>Sun, Feb 15 Charleston vs Towson</t>
  </si>
  <si>
    <t>Wed, Feb 18 Charleston vs Elon</t>
  </si>
  <si>
    <t>Sat, Feb 21 Charleston vs James Madison</t>
  </si>
  <si>
    <t>Sun, Feb 22 Charleston vs James Madison</t>
  </si>
  <si>
    <t>Wed, Feb 25 Charleston vs Hofstra</t>
  </si>
  <si>
    <t>Sat, Feb 28 Charleston vs Northeastern</t>
  </si>
  <si>
    <t>Fri, Mar 6 Charleston vs Drexel</t>
  </si>
  <si>
    <t>Sat, Mar 7 Charleston vs UNC Wilmington</t>
  </si>
  <si>
    <t>Sun, Nov 23 CSU Bakersfield vs Delaware</t>
  </si>
  <si>
    <t>Tue, Nov 25 Delaware vs Stanford</t>
  </si>
  <si>
    <t>Wed, Dec 3 Army vs Delaware</t>
  </si>
  <si>
    <t>Sun, Dec 7 Delaware vs Delaware St</t>
  </si>
  <si>
    <t>Sat, Dec 20 Delaware vs Fairleigh Dickinson</t>
  </si>
  <si>
    <t>Mon, Dec 22 Delaware vs Robert Morris</t>
  </si>
  <si>
    <t>Sat, Jan 3 Delaware vs Northeastern</t>
  </si>
  <si>
    <t>Mon, Jan 5 Delaware vs Hofstra</t>
  </si>
  <si>
    <t>Thu, Jan 8 Delaware vs UNC Wilmington</t>
  </si>
  <si>
    <t>Wed, Jan 14 Delaware vs Towson</t>
  </si>
  <si>
    <t>Sat, Jan 17 Delaware vs Drexel</t>
  </si>
  <si>
    <t>Wed, Jan 21 Delaware vs William &amp; Mary</t>
  </si>
  <si>
    <t>Sat, Jan 24 Delaware vs Elon</t>
  </si>
  <si>
    <t>Wed, Jan 28 Delaware vs James Madison</t>
  </si>
  <si>
    <t>Wed, Feb 4 Delaware vs Hofstra</t>
  </si>
  <si>
    <t>Sat, Feb 7 Delaware vs Northeastern</t>
  </si>
  <si>
    <t>Tue, Feb 10 Delaware vs James Madison</t>
  </si>
  <si>
    <t>Sat, Feb 14 Delaware vs William &amp; Mary</t>
  </si>
  <si>
    <t>Thu, Feb 19 Delaware vs UNC Wilmington</t>
  </si>
  <si>
    <t>Sat, Feb 21 Delaware vs Elon</t>
  </si>
  <si>
    <t>Thu, Feb 26 Delaware vs Drexel</t>
  </si>
  <si>
    <t>Sat, Feb 28 Delaware vs Towson</t>
  </si>
  <si>
    <t>Sat, Mar 7 Delaware vs Northeastern</t>
  </si>
  <si>
    <t>Fri, Nov 14 Colorado vs Drexel</t>
  </si>
  <si>
    <t>Fri, Nov 21 Drexel vs USC</t>
  </si>
  <si>
    <t>Sun, Nov 23 Cornell vs Drexel</t>
  </si>
  <si>
    <t>Sun, Nov 30 Drexel vs Southern Miss</t>
  </si>
  <si>
    <t>Thu, Dec 4 Drexel vs Other</t>
  </si>
  <si>
    <t>Tue, Dec 16 Buffalo vs Drexel</t>
  </si>
  <si>
    <t>Sun, Dec 28 Drexel vs Iona</t>
  </si>
  <si>
    <t>Sat, Jan 3 Drexel vs Elon</t>
  </si>
  <si>
    <t>Mon, Jan 5 Drexel vs William &amp; Mary</t>
  </si>
  <si>
    <t>Thu, Jan 8 Drexel vs Towson</t>
  </si>
  <si>
    <t>Sat, Jan 10 Drexel vs UNC Wilmington</t>
  </si>
  <si>
    <t>Thu, Jan 15 Drexel vs James Madison</t>
  </si>
  <si>
    <t>Wed, Jan 21 Drexel vs Hofstra</t>
  </si>
  <si>
    <t>Wed, Jan 28 Drexel vs Northeastern</t>
  </si>
  <si>
    <t>Sat, Jan 31 Drexel vs UNC Wilmington</t>
  </si>
  <si>
    <t>Thu, Feb 5 Drexel vs Elon</t>
  </si>
  <si>
    <t>Tue, Feb 10 Drexel vs Towson</t>
  </si>
  <si>
    <t>Sun, Feb 15 Drexel vs Hofstra</t>
  </si>
  <si>
    <t>Wed, Feb 18 Drexel vs James Madison</t>
  </si>
  <si>
    <t>Sat, Feb 21 Drexel vs Northeastern</t>
  </si>
  <si>
    <t>Sat, Feb 28 Drexel vs William &amp; Mary</t>
  </si>
  <si>
    <t>Fri, Nov 14 Elon vs Florida Atlantic</t>
  </si>
  <si>
    <t>Sun, Nov 16 Charlotte vs Elon</t>
  </si>
  <si>
    <t>Tue, Nov 25 Elon vs Morgan St</t>
  </si>
  <si>
    <t>Sun, Nov 30 Elon vs Miami (OH)</t>
  </si>
  <si>
    <t>Tue, Dec 2 Elon vs Other</t>
  </si>
  <si>
    <t>Sun, Dec 7 Elon vs Other</t>
  </si>
  <si>
    <t>Thu, Dec 11 Elon vs Missouri</t>
  </si>
  <si>
    <t>Sat, Dec 20 Elon vs UNC Greensboro</t>
  </si>
  <si>
    <t>Sun, Dec 28 Elon vs Marist</t>
  </si>
  <si>
    <t>Mon, Jan 5 Elon vs Towson</t>
  </si>
  <si>
    <t>Thu, Jan 8 Elon vs William &amp; Mary</t>
  </si>
  <si>
    <t>Sat, Jan 10 Elon vs Hofstra</t>
  </si>
  <si>
    <t>Sat, Jan 17 Elon vs James Madison</t>
  </si>
  <si>
    <t>Thu, Jan 22 Elon vs Towson</t>
  </si>
  <si>
    <t>Wed, Jan 28 Elon vs UNC Wilmington</t>
  </si>
  <si>
    <t>Sat, Jan 31 Elon vs Northeastern</t>
  </si>
  <si>
    <t>Sat, Feb 7 Elon vs Hofstra</t>
  </si>
  <si>
    <t>Wed, Feb 11 Elon vs William &amp; Mary</t>
  </si>
  <si>
    <t>Sat, Feb 14 Elon vs James Madison</t>
  </si>
  <si>
    <t>Thu, Feb 26 Elon vs Northeastern</t>
  </si>
  <si>
    <t>Sat, Feb 28 Elon vs UNC Wilmington</t>
  </si>
  <si>
    <t>Fri, Mar 6 Elon vs Towson</t>
  </si>
  <si>
    <t>Sat, Mar 7 Elon vs William &amp; Mary</t>
  </si>
  <si>
    <t>Sun, Nov 23 Hofstra vs Wagner</t>
  </si>
  <si>
    <t>Fri, Nov 28 Hofstra vs Jackson St</t>
  </si>
  <si>
    <t>Tue, Dec 2 Hofstra vs Norfolk St</t>
  </si>
  <si>
    <t>Sun, Dec 7 Appalachian St vs Hofstra</t>
  </si>
  <si>
    <t>Wed, Dec 10 Coppin St vs Hofstra</t>
  </si>
  <si>
    <t>Sat, Dec 20 Columbia vs Hofstra</t>
  </si>
  <si>
    <t>Sun, Dec 28 Hofstra vs LIU Brooklyn</t>
  </si>
  <si>
    <t>Wed, Dec 31 Central Connecticut St vs Hofstra</t>
  </si>
  <si>
    <t>Sat, Jan 3 Hofstra vs UNC Wilmington</t>
  </si>
  <si>
    <t>Wed, Jan 14 Hofstra vs Northeastern</t>
  </si>
  <si>
    <t>Sat, Jan 17 Hofstra vs UNC Wilmington</t>
  </si>
  <si>
    <t>Sat, Jan 24 Hofstra vs James Madison</t>
  </si>
  <si>
    <t>Wed, Jan 28 Hofstra vs William &amp; Mary</t>
  </si>
  <si>
    <t>Sat, Jan 31 Hofstra vs Towson</t>
  </si>
  <si>
    <t>Thu, Feb 12 Hofstra vs Northeastern</t>
  </si>
  <si>
    <t>Wed, Feb 18 Hofstra vs Towson</t>
  </si>
  <si>
    <t>Sun, Feb 22 Hofstra vs William &amp; Mary</t>
  </si>
  <si>
    <t>Sat, Feb 28 Hofstra vs James Madison</t>
  </si>
  <si>
    <t>Sat, Mar 7 Hofstra vs James Madison</t>
  </si>
  <si>
    <t>Sun, Mar 8 Hofstra vs William &amp; Mary</t>
  </si>
  <si>
    <t>Mon, Nov 24 Colgate vs James Madison</t>
  </si>
  <si>
    <t>Wed, Nov 26 James Madison vs Sacred Heart</t>
  </si>
  <si>
    <t>Wed, Dec 17 Ball State vs James Madison</t>
  </si>
  <si>
    <t>Mon, Dec 22 James Madison vs Norfolk St</t>
  </si>
  <si>
    <t>Mon, Dec 29 James Madison vs Valparaiso</t>
  </si>
  <si>
    <t>Sat, Jan 3 James Madison vs Towson</t>
  </si>
  <si>
    <t>Thu, Jan 8 James Madison vs Northeastern</t>
  </si>
  <si>
    <t>Sat, Jan 10 James Madison vs William &amp; Mary</t>
  </si>
  <si>
    <t>Thu, Jan 22 James Madison vs Northeastern</t>
  </si>
  <si>
    <t>Sat, Jan 31 James Madison vs William &amp; Mary</t>
  </si>
  <si>
    <t>Wed, Feb 4 James Madison vs UNC Wilmington</t>
  </si>
  <si>
    <t>Sat, Feb 7 James Madison vs Towson</t>
  </si>
  <si>
    <t>Wed, Feb 25 James Madison vs UNC Wilmington</t>
  </si>
  <si>
    <t>Sun, Nov 16 Boston University vs Northeastern</t>
  </si>
  <si>
    <t>Sat, Nov 22 Navy vs Northeastern</t>
  </si>
  <si>
    <t>Sun, Nov 23 Manhattan vs Northeastern</t>
  </si>
  <si>
    <t>Sat, Nov 29 Fairfield vs Northeastern</t>
  </si>
  <si>
    <t>Wed, Dec 3 Harvard vs Northeastern</t>
  </si>
  <si>
    <t>Sat, Dec 6 Northeastern vs Western Michigan</t>
  </si>
  <si>
    <t>Sat, Dec 20 Northeastern vs Santa Clara</t>
  </si>
  <si>
    <t>Mon, Dec 22 Northeastern vs Saint Mary's</t>
  </si>
  <si>
    <t>Mon, Jan 5 Northeastern vs UNC Wilmington</t>
  </si>
  <si>
    <t>Sat, Jan 10 Northeastern vs Towson</t>
  </si>
  <si>
    <t>Mon, Jan 19 Detroit vs Northeastern</t>
  </si>
  <si>
    <t>Sat, Jan 24 Northeastern vs William &amp; Mary</t>
  </si>
  <si>
    <t>Wed, Feb 4 Northeastern vs Towson</t>
  </si>
  <si>
    <t>Sat, Feb 14 Northeastern vs UNC Wilmington</t>
  </si>
  <si>
    <t>Wed, Feb 18 Northeastern vs William &amp; Mary</t>
  </si>
  <si>
    <t>Sun, Mar 8 Northeastern vs UNC Wilmington</t>
  </si>
  <si>
    <t>Mon, Mar 9 Northeastern vs William &amp; Mary</t>
  </si>
  <si>
    <t>Fri, Nov 14 Alabama vs Towson</t>
  </si>
  <si>
    <t>Mon, Nov 17 Morgan St vs Towson</t>
  </si>
  <si>
    <t>Fri, Nov 21 Central Connecticut St vs Towson</t>
  </si>
  <si>
    <t>Sat, Nov 22 Bethune-Cookman vs Towson</t>
  </si>
  <si>
    <t>Sun, Nov 23 Monmouth vs Towson</t>
  </si>
  <si>
    <t>Wed, Nov 26 Other vs Towson</t>
  </si>
  <si>
    <t>Wed, Dec 3 Coppin St vs Towson</t>
  </si>
  <si>
    <t>Mon, Dec 22 Navy vs Towson</t>
  </si>
  <si>
    <t>Mon, Dec 29 Fairleigh Dickinson vs Towson</t>
  </si>
  <si>
    <t>Sat, Jan 17 Towson vs William &amp; Mary</t>
  </si>
  <si>
    <t>Sat, Jan 24 Towson vs UNC Wilmington</t>
  </si>
  <si>
    <t>Sat, Feb 21 Towson vs UNC Wilmington</t>
  </si>
  <si>
    <t>Wed, Feb 25 Towson vs William &amp; Mary</t>
  </si>
  <si>
    <t>Sat, Nov 15 Old Dominion vs UNC Wilmington</t>
  </si>
  <si>
    <t>Tue, Nov 18 UNC Greensboro vs UNC Wilmington</t>
  </si>
  <si>
    <t>Sat, Nov 22 UNC Wilmington vs VMI</t>
  </si>
  <si>
    <t>Wed, Dec 3 Other vs UNC Wilmington</t>
  </si>
  <si>
    <t>Tue, Dec 30 Ohio vs UNC Wilmington</t>
  </si>
  <si>
    <t>Wed, Jan 14 UNC Wilmington vs William &amp; Mary</t>
  </si>
  <si>
    <t>Sat, Feb 7 UNC Wilmington vs William &amp; Mary</t>
  </si>
  <si>
    <t>Fri, Nov 14 Florida vs William &amp; Mary</t>
  </si>
  <si>
    <t>Tue, Nov 18 Howard vs William &amp; Mary</t>
  </si>
  <si>
    <t>Thu, Nov 20 Other vs William &amp; Mary</t>
  </si>
  <si>
    <t>Sat, Nov 22 Rice vs William &amp; Mary</t>
  </si>
  <si>
    <t>Tue, Nov 25 Western Illinois vs William &amp; Mary</t>
  </si>
  <si>
    <t>Sat, Nov 29 William &amp; Mary vs Wofford</t>
  </si>
  <si>
    <t>Fri, Dec 19 Other vs William &amp; Mary</t>
  </si>
  <si>
    <t>Mon, Dec 22 Old Dominion vs William &amp; Mary</t>
  </si>
  <si>
    <t>Fri, Nov 21 Charlotte vs South Carolina</t>
  </si>
  <si>
    <t>Thu, Dec 18 Appalachian St vs Charlotte</t>
  </si>
  <si>
    <t>Sun, Jan 4 Charlotte vs Old Dominion</t>
  </si>
  <si>
    <t>Thu, Jan 8 Charlotte vs Western Kentucky</t>
  </si>
  <si>
    <t>Sat, Jan 10 Charlotte vs Marshall</t>
  </si>
  <si>
    <t>Thu, Jan 15 Charlotte vs North Texas</t>
  </si>
  <si>
    <t>Sat, Jan 17 Charlotte vs Rice</t>
  </si>
  <si>
    <t>Thu, Jan 22 Charlotte vs UAB</t>
  </si>
  <si>
    <t>Sat, Jan 24 Charlotte vs Middle Tennessee</t>
  </si>
  <si>
    <t>Thu, Jan 29 Charlotte vs Florida Atlantic</t>
  </si>
  <si>
    <t>Sat, Jan 31 Charlotte vs Florida International</t>
  </si>
  <si>
    <t>Wed, Feb 4 Charlotte vs North Carolina A&amp;T</t>
  </si>
  <si>
    <t>Sat, Feb 7 Charlotte vs Old Dominion</t>
  </si>
  <si>
    <t>Thu, Feb 12 Charlotte vs UTEP</t>
  </si>
  <si>
    <t>Sat, Feb 14 Charlotte vs UT San Antonio</t>
  </si>
  <si>
    <t>Thu, Feb 19 Charlotte vs Louisiana Tech</t>
  </si>
  <si>
    <t>Sat, Feb 21 Charlotte vs Southern Miss</t>
  </si>
  <si>
    <t>Thu, Feb 26 Charlotte vs North Texas</t>
  </si>
  <si>
    <t>Sat, Feb 28 Charlotte vs Rice</t>
  </si>
  <si>
    <t>Thu, Mar 5 Charlotte vs Western Kentucky</t>
  </si>
  <si>
    <t>Sat, Mar 7 Charlotte vs Marshall</t>
  </si>
  <si>
    <t>Wed, Mar 11 Charlotte vs Middle Tennessee</t>
  </si>
  <si>
    <t>Mon, Nov 17 Florida Atlantic vs Other</t>
  </si>
  <si>
    <t>Thu, Nov 20 Florida Atlantic vs Harvard</t>
  </si>
  <si>
    <t>Sun, Nov 23 Florida Atlantic vs Georgia</t>
  </si>
  <si>
    <t>Sun, Nov 30 Florida Atlantic vs Other</t>
  </si>
  <si>
    <t>Sat, Dec 20 Florida Atlantic vs St. Francis BRK</t>
  </si>
  <si>
    <t>Mon, Dec 22 Eastern Kentucky vs Florida Atlantic</t>
  </si>
  <si>
    <t>Sun, Jan 4 Florida Atlantic vs Florida International</t>
  </si>
  <si>
    <t>Thu, Jan 8 Florida Atlantic vs UAB</t>
  </si>
  <si>
    <t>Sat, Jan 10 Florida Atlantic vs Middle Tennessee</t>
  </si>
  <si>
    <t>Thu, Jan 15 Florida Atlantic vs Western Kentucky</t>
  </si>
  <si>
    <t>Sat, Jan 17 Florida Atlantic vs Marshall</t>
  </si>
  <si>
    <t>Sat, Jan 31 Florida Atlantic vs Old Dominion</t>
  </si>
  <si>
    <t>Tue, Feb 3 Florida Atlantic vs Florida International</t>
  </si>
  <si>
    <t>Thu, Feb 5 Florida Atlantic vs UTEP</t>
  </si>
  <si>
    <t>Sat, Feb 7 Florida Atlantic vs UT San Antonio</t>
  </si>
  <si>
    <t>Thu, Feb 12 Florida Atlantic vs Louisiana Tech</t>
  </si>
  <si>
    <t>Sat, Feb 14 Florida Atlantic vs Southern Miss</t>
  </si>
  <si>
    <t>Thu, Feb 19 Florida Atlantic vs North Texas</t>
  </si>
  <si>
    <t>Sat, Feb 21 Florida Atlantic vs Rice</t>
  </si>
  <si>
    <t>Thu, Feb 26 Florida Atlantic vs Western Kentucky</t>
  </si>
  <si>
    <t>Sat, Feb 28 Florida Atlantic vs Marshall</t>
  </si>
  <si>
    <t>Thu, Mar 5 Florida Atlantic vs UAB</t>
  </si>
  <si>
    <t>Sat, Mar 7 Florida Atlantic vs Middle Tennessee</t>
  </si>
  <si>
    <t>Fri, Nov 14 Florida International vs Other</t>
  </si>
  <si>
    <t>Fri, Nov 21 Florida International vs Other</t>
  </si>
  <si>
    <t>Mon, Nov 24 Florida International vs Georgia Southern</t>
  </si>
  <si>
    <t>Fri, Nov 28 Florida International vs Wright St</t>
  </si>
  <si>
    <t>Thu, Dec 18 Florida International vs LIU Brooklyn</t>
  </si>
  <si>
    <t>Mon, Dec 29 Florida A&amp;M vs Florida International</t>
  </si>
  <si>
    <t>Thu, Jan 8 Florida International vs Middle Tennessee</t>
  </si>
  <si>
    <t>Sat, Jan 10 Florida International vs UAB</t>
  </si>
  <si>
    <t>Thu, Jan 15 Florida International vs Marshall</t>
  </si>
  <si>
    <t>Sat, Jan 17 Florida International vs Western Kentucky</t>
  </si>
  <si>
    <t>Thu, Jan 29 Florida International vs Old Dominion</t>
  </si>
  <si>
    <t>Thu, Feb 5 Florida International vs UT San Antonio</t>
  </si>
  <si>
    <t>Sat, Feb 7 Florida International vs UTEP</t>
  </si>
  <si>
    <t>Thu, Feb 12 Florida International vs Southern Miss</t>
  </si>
  <si>
    <t>Sat, Feb 14 Florida International vs Louisiana Tech</t>
  </si>
  <si>
    <t>Thu, Feb 19 Florida International vs Rice</t>
  </si>
  <si>
    <t>Sat, Feb 21 Florida International vs North Texas</t>
  </si>
  <si>
    <t>Thu, Feb 26 Florida International vs Marshall</t>
  </si>
  <si>
    <t>Sat, Feb 28 Florida International vs Western Kentucky</t>
  </si>
  <si>
    <t>Thu, Mar 5 Florida International vs Middle Tennessee</t>
  </si>
  <si>
    <t>Sat, Mar 7 Florida International vs UAB</t>
  </si>
  <si>
    <t>Wed, Mar 11 Florida International vs UT San Antonio</t>
  </si>
  <si>
    <t>Thu, Mar 12 Florida International vs UTEP</t>
  </si>
  <si>
    <t>Fri, Nov 14 Louisiana Tech vs Southern</t>
  </si>
  <si>
    <t>Fri, Nov 21 Louisiana Tech vs Morehead St</t>
  </si>
  <si>
    <t>Sat, Nov 22 American vs Louisiana Tech</t>
  </si>
  <si>
    <t>Fri, Nov 28 Louisiana Tech vs Samford</t>
  </si>
  <si>
    <t>Tue, Dec 2 Louisiana Tech vs Northwestern St</t>
  </si>
  <si>
    <t>Sat, Dec 6 Jackson St vs Louisiana Tech</t>
  </si>
  <si>
    <t>Wed, Dec 10 Louisiana Tech vs UL Lafayette</t>
  </si>
  <si>
    <t>Thu, Dec 18 Louisiana Tech vs Nicholls St</t>
  </si>
  <si>
    <t>Mon, Dec 29 Louisiana Tech vs Other</t>
  </si>
  <si>
    <t>Sat, Jan 3 Louisiana Tech vs Southern Miss</t>
  </si>
  <si>
    <t>Thu, Jan 8 Louisiana Tech vs UTEP</t>
  </si>
  <si>
    <t>Sat, Jan 10 Louisiana Tech vs UT San Antonio</t>
  </si>
  <si>
    <t>Thu, Jan 15 Louisiana Tech vs UAB</t>
  </si>
  <si>
    <t>Sat, Jan 17 Louisiana Tech vs Middle Tennessee</t>
  </si>
  <si>
    <t>Thu, Jan 22 Louisiana Tech vs North Texas</t>
  </si>
  <si>
    <t>Sat, Jan 24 Louisiana Tech vs Rice</t>
  </si>
  <si>
    <t>Thu, Jan 29 Louisiana Tech vs Western Kentucky</t>
  </si>
  <si>
    <t>Sat, Jan 31 Louisiana Tech vs Marshall</t>
  </si>
  <si>
    <t>Thu, Feb 5 Louisiana Tech vs UAB</t>
  </si>
  <si>
    <t>Sat, Feb 7 Louisiana Tech vs Middle Tennessee</t>
  </si>
  <si>
    <t>Sat, Feb 21 Louisiana Tech vs Old Dominion</t>
  </si>
  <si>
    <t>Thu, Feb 26 Louisiana Tech vs UTEP</t>
  </si>
  <si>
    <t>Sat, Feb 28 Louisiana Tech vs UT San Antonio</t>
  </si>
  <si>
    <t>Thu, Mar 5 Louisiana Tech vs Southern Miss</t>
  </si>
  <si>
    <t>Thu, Mar 12 Louisiana Tech vs Rice</t>
  </si>
  <si>
    <t>Fri, Mar 13 Louisiana Tech vs UAB</t>
  </si>
  <si>
    <t>Fri, Nov 14 Jacksonville St vs Marshall</t>
  </si>
  <si>
    <t>Sun, Nov 16 Marshall vs Savannah St</t>
  </si>
  <si>
    <t>Tue, Nov 18 Marshall vs Other</t>
  </si>
  <si>
    <t>Wed, Nov 26 Marshall vs Morehead St</t>
  </si>
  <si>
    <t>Fri, Nov 28 Cleveland St vs Marshall</t>
  </si>
  <si>
    <t>Mon, Dec 1 Marshall vs South Carolina</t>
  </si>
  <si>
    <t>Tue, Dec 16 Marshall vs Other</t>
  </si>
  <si>
    <t>Sat, Dec 20 Arkansas St vs Marshall</t>
  </si>
  <si>
    <t>Mon, Dec 22 Marshall vs Nevada</t>
  </si>
  <si>
    <t>Tue, Dec 30 Akron vs Marshall</t>
  </si>
  <si>
    <t>Sun, Jan 4 Marshall vs Western Kentucky</t>
  </si>
  <si>
    <t>Thu, Jan 8 Marshall vs Old Dominion</t>
  </si>
  <si>
    <t>Thu, Jan 22 Marshall vs UT San Antonio</t>
  </si>
  <si>
    <t>Sat, Jan 24 Marshall vs UTEP</t>
  </si>
  <si>
    <t>Thu, Jan 29 Marshall vs Southern Miss</t>
  </si>
  <si>
    <t>Thu, Feb 5 Marshall vs Rice</t>
  </si>
  <si>
    <t>Sat, Feb 7 Marshall vs North Texas</t>
  </si>
  <si>
    <t>Sat, Feb 14 Marshall vs Western Kentucky</t>
  </si>
  <si>
    <t>Thu, Feb 19 Marshall vs Middle Tennessee</t>
  </si>
  <si>
    <t>Sat, Feb 21 Marshall vs UAB</t>
  </si>
  <si>
    <t>Thu, Mar 5 Marshall vs Old Dominion</t>
  </si>
  <si>
    <t>Wed, Mar 11 Marshall vs Western Kentucky</t>
  </si>
  <si>
    <t>Fri, Nov 14 Middle Tennessee vs Other</t>
  </si>
  <si>
    <t>Tue, Nov 18 Middle Tennessee vs Murray St</t>
  </si>
  <si>
    <t>Sat, Nov 22 Middle Tennessee vs Southern</t>
  </si>
  <si>
    <t>Tue, Dec 2 Belmont vs Middle Tennessee</t>
  </si>
  <si>
    <t>Sat, Dec 6 Middle Tennessee vs South Alabama</t>
  </si>
  <si>
    <t>Sat, Dec 13 Akron vs Middle Tennessee</t>
  </si>
  <si>
    <t>Fri, Dec 19 Chattanooga vs Middle Tennessee</t>
  </si>
  <si>
    <t>Sun, Dec 21 Middle Tennessee vs Tennessee St</t>
  </si>
  <si>
    <t>Mon, Dec 29 Auburn vs Middle Tennessee</t>
  </si>
  <si>
    <t>Sun, Jan 4 Middle Tennessee vs UAB</t>
  </si>
  <si>
    <t>Thu, Jan 15 Middle Tennessee vs Southern Miss</t>
  </si>
  <si>
    <t>Thu, Jan 22 Middle Tennessee vs Old Dominion</t>
  </si>
  <si>
    <t>Thu, Jan 29 Middle Tennessee vs UT San Antonio</t>
  </si>
  <si>
    <t>Sat, Jan 31 Middle Tennessee vs UTEP</t>
  </si>
  <si>
    <t>Thu, Feb 5 Middle Tennessee vs Southern Miss</t>
  </si>
  <si>
    <t>Thu, Feb 12 Middle Tennessee vs Rice</t>
  </si>
  <si>
    <t>Sat, Feb 14 Middle Tennessee vs North Texas</t>
  </si>
  <si>
    <t>Sun, Feb 22 Middle Tennessee vs Western Kentucky</t>
  </si>
  <si>
    <t>Sat, Feb 28 Middle Tennessee vs UAB</t>
  </si>
  <si>
    <t>Thu, Mar 12 Middle Tennessee vs Old Dominion</t>
  </si>
  <si>
    <t>Fri, Mar 13 Middle Tennessee vs UTEP</t>
  </si>
  <si>
    <t>Fri, Nov 14 North Texas vs Other</t>
  </si>
  <si>
    <t>Mon, Nov 17 Nicholls St vs North Texas</t>
  </si>
  <si>
    <t>Wed, Nov 19 Delaware St vs North Texas</t>
  </si>
  <si>
    <t>Sun, Nov 23 Iona vs North Texas</t>
  </si>
  <si>
    <t>Wed, Nov 26 Miss Valley St vs North Texas</t>
  </si>
  <si>
    <t>Fri, Nov 28 Arkansas vs North Texas</t>
  </si>
  <si>
    <t>Sun, Dec 14 North Texas vs Stephen F. Austin</t>
  </si>
  <si>
    <t>Wed, Dec 17 North Texas vs Other</t>
  </si>
  <si>
    <t>Tue, Dec 23 North Texas vs Prairie View</t>
  </si>
  <si>
    <t>Fri, Jan 2 North Texas vs UTEP</t>
  </si>
  <si>
    <t>Sun, Jan 4 North Texas vs UT San Antonio</t>
  </si>
  <si>
    <t>Sat, Jan 10 North Texas vs Rice</t>
  </si>
  <si>
    <t>Sat, Jan 17 North Texas vs Old Dominion</t>
  </si>
  <si>
    <t>Sat, Jan 24 North Texas vs Southern Miss</t>
  </si>
  <si>
    <t>Sat, Jan 31 North Texas vs Rice</t>
  </si>
  <si>
    <t>Thu, Feb 5 North Texas vs Western Kentucky</t>
  </si>
  <si>
    <t>Thu, Feb 12 North Texas vs UAB</t>
  </si>
  <si>
    <t>Sat, Feb 28 North Texas vs Old Dominion</t>
  </si>
  <si>
    <t>Thu, Mar 5 North Texas vs UTEP</t>
  </si>
  <si>
    <t>Sat, Mar 7 North Texas vs UT San Antonio</t>
  </si>
  <si>
    <t>Wed, Mar 11 North Texas vs Rice</t>
  </si>
  <si>
    <t>Fri, Nov 21 LSU vs Old Dominion</t>
  </si>
  <si>
    <t>Sun, Nov 23 Illinois St vs Old Dominion</t>
  </si>
  <si>
    <t>Sun, Dec 14 North Carolina A&amp;T vs Old Dominion</t>
  </si>
  <si>
    <t>Wed, Dec 17 Georgia St vs Old Dominion</t>
  </si>
  <si>
    <t>Fri, Dec 19 Maryland-Eastern Shore vs Old Dominion</t>
  </si>
  <si>
    <t>Mon, Dec 29 Mt. St. Mary's vs Old Dominion</t>
  </si>
  <si>
    <t>Sat, Jan 10 Old Dominion vs Western Kentucky</t>
  </si>
  <si>
    <t>Thu, Jan 15 Old Dominion vs Rice</t>
  </si>
  <si>
    <t>Sat, Jan 24 Old Dominion vs UAB</t>
  </si>
  <si>
    <t>Thu, Feb 12 Old Dominion vs UT San Antonio</t>
  </si>
  <si>
    <t>Sat, Feb 14 Old Dominion vs UTEP</t>
  </si>
  <si>
    <t>Thu, Feb 19 Old Dominion vs Southern Miss</t>
  </si>
  <si>
    <t>Thu, Feb 26 Old Dominion vs Rice</t>
  </si>
  <si>
    <t>Sat, Mar 7 Old Dominion vs Western Kentucky</t>
  </si>
  <si>
    <t>Fri, Nov 14 Oregon St vs Rice</t>
  </si>
  <si>
    <t>Wed, Nov 19 Prairie View vs Rice</t>
  </si>
  <si>
    <t>Thu, Nov 27 Mercer vs Rice</t>
  </si>
  <si>
    <t>Fri, Nov 28 Rice vs Washington St</t>
  </si>
  <si>
    <t>Sat, Nov 29 Other vs Rice</t>
  </si>
  <si>
    <t>Wed, Dec 3 Houston Baptist vs Rice</t>
  </si>
  <si>
    <t>Sat, Dec 6 Other vs Rice</t>
  </si>
  <si>
    <t>Thu, Dec 18 Other vs Rice</t>
  </si>
  <si>
    <t>Mon, Dec 22 Lamar vs Rice</t>
  </si>
  <si>
    <t>Fri, Jan 2 Rice vs UT San Antonio</t>
  </si>
  <si>
    <t>Sun, Jan 4 Rice vs UTEP</t>
  </si>
  <si>
    <t>Thu, Jan 22 Rice vs Southern Miss</t>
  </si>
  <si>
    <t>Sat, Feb 7 Rice vs Western Kentucky</t>
  </si>
  <si>
    <t>Sat, Feb 14 Rice vs UAB</t>
  </si>
  <si>
    <t>Thu, Mar 5 Rice vs UT San Antonio</t>
  </si>
  <si>
    <t>Sat, Mar 7 Rice vs UTEP</t>
  </si>
  <si>
    <t>Fri, Nov 14 Other vs Southern Miss</t>
  </si>
  <si>
    <t>Mon, Nov 17 South Alabama vs Southern Miss</t>
  </si>
  <si>
    <t>Thu, Nov 20 Alabama vs Southern Miss</t>
  </si>
  <si>
    <t>Tue, Nov 25 Southern Miss vs Troy</t>
  </si>
  <si>
    <t>Wed, Dec 3 North Dakota St vs Southern Miss</t>
  </si>
  <si>
    <t>Sat, Dec 13 Other vs Southern Miss</t>
  </si>
  <si>
    <t>Thu, Dec 18 Jackson St vs Southern Miss</t>
  </si>
  <si>
    <t>Sun, Dec 21 Georgia St vs Southern Miss</t>
  </si>
  <si>
    <t>Mon, Dec 29 LSU vs Southern Miss</t>
  </si>
  <si>
    <t>Thu, Jan 8 Southern Miss vs UT San Antonio</t>
  </si>
  <si>
    <t>Sat, Jan 10 Southern Miss vs UTEP</t>
  </si>
  <si>
    <t>Sat, Jan 17 Southern Miss vs UAB</t>
  </si>
  <si>
    <t>Sat, Jan 31 Southern Miss vs Western Kentucky</t>
  </si>
  <si>
    <t>Sat, Feb 7 Southern Miss vs UAB</t>
  </si>
  <si>
    <t>Thu, Feb 26 Southern Miss vs UT San Antonio</t>
  </si>
  <si>
    <t>Sat, Feb 28 Southern Miss vs UTEP</t>
  </si>
  <si>
    <t>Sat, Nov 15 UAB vs UL Monroe</t>
  </si>
  <si>
    <t>Mon, Nov 17 Other vs UAB</t>
  </si>
  <si>
    <t>Sun, Nov 23 Jackson St vs UAB</t>
  </si>
  <si>
    <t>Thu, Nov 27 Florida vs UAB</t>
  </si>
  <si>
    <t>Fri, Nov 28 UAB vs UCLA</t>
  </si>
  <si>
    <t>Thu, Dec 4 Morehead St vs UAB</t>
  </si>
  <si>
    <t>Sun, Dec 7 Illinois St vs UAB</t>
  </si>
  <si>
    <t>Thu, Dec 18 LSU vs UAB</t>
  </si>
  <si>
    <t>Mon, Dec 22 Chattanooga vs UAB</t>
  </si>
  <si>
    <t>Thu, Jan 29 UAB vs UTEP</t>
  </si>
  <si>
    <t>Sat, Jan 31 UAB vs UT San Antonio</t>
  </si>
  <si>
    <t>Thu, Feb 19 UAB vs Western Kentucky</t>
  </si>
  <si>
    <t>Thu, Mar 12 UAB vs Western Kentucky</t>
  </si>
  <si>
    <t>Fri, Nov 14 Other vs UT San Antonio</t>
  </si>
  <si>
    <t>Mon, Nov 17 UT Pan American vs UT San Antonio</t>
  </si>
  <si>
    <t>Sat, Nov 22 Texas State vs UT San Antonio</t>
  </si>
  <si>
    <t>Tue, Nov 25 Loyola (Chi) vs UT San Antonio</t>
  </si>
  <si>
    <t>Sat, Dec 6 UT San Antonio vs Washington St</t>
  </si>
  <si>
    <t>Mon, Dec 15 Texas A&amp;M-CC vs UT San Antonio</t>
  </si>
  <si>
    <t>Tue, Dec 30 Other vs UT San Antonio</t>
  </si>
  <si>
    <t>Mon, Jan 12 UT Pan American vs UT San Antonio</t>
  </si>
  <si>
    <t>Sat, Jan 17 UT San Antonio vs UTEP</t>
  </si>
  <si>
    <t>Sat, Jan 24 UT San Antonio vs Western Kentucky</t>
  </si>
  <si>
    <t>Sat, Feb 21 UT San Antonio vs UTEP</t>
  </si>
  <si>
    <t>Fri, Nov 14 UTEP vs Washington St</t>
  </si>
  <si>
    <t>Sat, Nov 22 New Mexico St vs UTEP</t>
  </si>
  <si>
    <t>Thu, Nov 27 Princeton vs UTEP</t>
  </si>
  <si>
    <t>Sun, Nov 30 UTEP vs Washington</t>
  </si>
  <si>
    <t>Wed, Dec 3 Colorado St vs UTEP</t>
  </si>
  <si>
    <t>Sat, Dec 6 New Mexico St vs UTEP</t>
  </si>
  <si>
    <t>Mon, Dec 8 Incarnate Word vs UTEP</t>
  </si>
  <si>
    <t>Tue, Dec 16 SE Louisiana vs UTEP</t>
  </si>
  <si>
    <t>Fri, Dec 19 Arizona vs UTEP</t>
  </si>
  <si>
    <t>Sun, Dec 21 Alcorn St vs UTEP</t>
  </si>
  <si>
    <t>Mon, Dec 22 Kent State vs UTEP</t>
  </si>
  <si>
    <t>Thu, Jan 22 UTEP vs Western Kentucky</t>
  </si>
  <si>
    <t>Sat, Nov 15 Austin Peay vs Western Kentucky</t>
  </si>
  <si>
    <t>Sat, Nov 22 Belmont vs Western Kentucky</t>
  </si>
  <si>
    <t>Wed, Dec 3 Bowling Green vs Western Kentucky</t>
  </si>
  <si>
    <t>Sat, Dec 6 Murray St vs Western Kentucky</t>
  </si>
  <si>
    <t>Sat, Dec 13 Ole Miss vs Western Kentucky</t>
  </si>
  <si>
    <t>Wed, Dec 17 Chicago St vs Western Kentucky</t>
  </si>
  <si>
    <t>Sat, Dec 27 Other vs Western Kentucky</t>
  </si>
  <si>
    <t>Mon, Dec 29 Other vs Western Kentucky</t>
  </si>
  <si>
    <t>Tue, Dec 9 N.J.I.T. vs St. Francis BRK</t>
  </si>
  <si>
    <t>Fri, Dec 12 Holy Cross vs N.J.I.T.</t>
  </si>
  <si>
    <t>Sun, Dec 14 LIU Brooklyn vs N.J.I.T.</t>
  </si>
  <si>
    <t>Sat, Dec 20 Central Connecticut St vs N.J.I.T.</t>
  </si>
  <si>
    <t>Sun, Dec 28 Lafayette vs N.J.I.T.</t>
  </si>
  <si>
    <t>Tue, Dec 30 N.J.I.T. vs St. Francis (PA)</t>
  </si>
  <si>
    <t>Wed, Jan 7 Maryland-Eastern Shore vs N.J.I.T.</t>
  </si>
  <si>
    <t>Fri, Jan 9 N.J.I.T. vs Yale</t>
  </si>
  <si>
    <t>Wed, Jan 14 N.J.I.T. vs Other</t>
  </si>
  <si>
    <t>Sat, Jan 17 Dartmouth vs N.J.I.T.</t>
  </si>
  <si>
    <t>Sun, Jan 25 N.J.I.T. vs South Alabama</t>
  </si>
  <si>
    <t>Mon, Feb 2 Hampton vs N.J.I.T.</t>
  </si>
  <si>
    <t>Tue, Feb 3 Delaware St vs N.J.I.T.</t>
  </si>
  <si>
    <t>Sat, Feb 7 N.J.I.T. vs Other</t>
  </si>
  <si>
    <t>Mon, Feb 16 N.J.I.T. vs Other</t>
  </si>
  <si>
    <t>Sat, Feb 28 N.J.I.T. vs Other</t>
  </si>
  <si>
    <t>Wed, Mar 4 Howard vs N.J.I.T.</t>
  </si>
  <si>
    <t>Fri, Nov 14 Cleveland St vs Iona</t>
  </si>
  <si>
    <t>Mon, Nov 17 Cleveland St vs Other</t>
  </si>
  <si>
    <t>Wed, Nov 19 Cleveland St vs Jacksonville St</t>
  </si>
  <si>
    <t>Sat, Nov 22 Cleveland St vs Savannah St</t>
  </si>
  <si>
    <t>Wed, Dec 3 Cleveland St vs Toledo</t>
  </si>
  <si>
    <t>Sun, Dec 7 Cleveland St vs Western Illinois</t>
  </si>
  <si>
    <t>Sat, Dec 13 Bowling Green vs Cleveland St</t>
  </si>
  <si>
    <t>Mon, Dec 15 Cleveland St vs Other</t>
  </si>
  <si>
    <t>Sun, Dec 21 Cleveland St vs San Francisco</t>
  </si>
  <si>
    <t>Tue, Dec 23 Cleveland St vs Eastern Illinois</t>
  </si>
  <si>
    <t>Fri, Jan 2 Cleveland St vs Milwaukee</t>
  </si>
  <si>
    <t>Sun, Jan 4 Cleveland St vs UIC</t>
  </si>
  <si>
    <t>Thu, Jan 8 Cleveland St vs Oakland</t>
  </si>
  <si>
    <t>Sat, Jan 10 Cleveland St vs Valparaiso</t>
  </si>
  <si>
    <t>Wed, Jan 14 Cleveland St vs Wright St</t>
  </si>
  <si>
    <t>Sat, Jan 17 Cleveland St vs Youngstown St</t>
  </si>
  <si>
    <t>Fri, Jan 23 Cleveland St vs Detroit</t>
  </si>
  <si>
    <t>Mon, Jan 26 Cleveland St vs Oakland</t>
  </si>
  <si>
    <t>Sat, Jan 31 Cleveland St vs Green Bay</t>
  </si>
  <si>
    <t>Wed, Feb 4 Cleveland St vs Youngstown St</t>
  </si>
  <si>
    <t>Sat, Feb 7 Cleveland St vs Wright St</t>
  </si>
  <si>
    <t>Fri, Feb 13 Cleveland St vs Detroit</t>
  </si>
  <si>
    <t>Sun, Feb 15 Cleveland St vs UIC</t>
  </si>
  <si>
    <t>Tue, Feb 17 Cleveland St vs Western Carolina</t>
  </si>
  <si>
    <t>Fri, Feb 20 Cleveland St vs Green Bay</t>
  </si>
  <si>
    <t>Sun, Feb 22 Cleveland St vs Milwaukee</t>
  </si>
  <si>
    <t>Fri, Feb 27 Cleveland St vs Valparaiso</t>
  </si>
  <si>
    <t>Fri, Mar 6 Cleveland St vs Detroit</t>
  </si>
  <si>
    <t>Sat, Mar 7 Cleveland St vs Valparaiso</t>
  </si>
  <si>
    <t>Fri, Nov 14 Detroit vs Other</t>
  </si>
  <si>
    <t>Mon, Nov 17 Detroit vs Oregon</t>
  </si>
  <si>
    <t>Sat, Nov 22 Detroit vs South Alabama</t>
  </si>
  <si>
    <t>Mon, Nov 24 Detroit vs Maryland-Eastern Shore</t>
  </si>
  <si>
    <t>Tue, Nov 25 Detroit vs Toledo</t>
  </si>
  <si>
    <t>Sun, Nov 30 Bowling Green vs Detroit</t>
  </si>
  <si>
    <t>Mon, Dec 1 Detroit vs Other</t>
  </si>
  <si>
    <t>Sat, Dec 13 Detroit vs Wichita St</t>
  </si>
  <si>
    <t>Tue, Dec 23 Arizona St vs Detroit</t>
  </si>
  <si>
    <t>Tue, Dec 30 Detroit vs Oral Roberts</t>
  </si>
  <si>
    <t>Fri, Jan 2 Detroit vs Wright St</t>
  </si>
  <si>
    <t>Sun, Jan 4 Detroit vs Milwaukee</t>
  </si>
  <si>
    <t>Sat, Jan 10 Detroit vs Oakland</t>
  </si>
  <si>
    <t>Wed, Jan 14 Detroit vs UIC</t>
  </si>
  <si>
    <t>Sat, Jan 17 Detroit vs Green Bay</t>
  </si>
  <si>
    <t>Mon, Jan 26 Detroit vs Wright St</t>
  </si>
  <si>
    <t>Thu, Jan 29 Detroit vs Youngstown St</t>
  </si>
  <si>
    <t>Sat, Jan 31 Detroit vs Milwaukee</t>
  </si>
  <si>
    <t>Wed, Feb 4 Detroit vs Valparaiso</t>
  </si>
  <si>
    <t>Sun, Feb 8 Detroit vs UIC</t>
  </si>
  <si>
    <t>Sun, Feb 15 Detroit vs Oakland</t>
  </si>
  <si>
    <t>Wed, Feb 18 Detroit vs Green Bay</t>
  </si>
  <si>
    <t>Sat, Feb 21 Detroit vs Youngstown St</t>
  </si>
  <si>
    <t>Wed, Feb 25 Detroit vs Valparaiso</t>
  </si>
  <si>
    <t>Tue, Mar 3 Detroit vs Youngstown St</t>
  </si>
  <si>
    <t>Sat, Nov 15 Green Bay vs Other</t>
  </si>
  <si>
    <t>Tue, Nov 25 Evansville vs Green Bay</t>
  </si>
  <si>
    <t>Mon, Dec 1 Green Bay vs Other</t>
  </si>
  <si>
    <t>Thu, Dec 4 Georgia St vs Green Bay</t>
  </si>
  <si>
    <t>Sat, Dec 13 Drake vs Green Bay</t>
  </si>
  <si>
    <t>Wed, Dec 17 Green Bay vs Morehead St</t>
  </si>
  <si>
    <t>Sun, Dec 21 Arkansas-Little Rock vs Green Bay</t>
  </si>
  <si>
    <t>Sat, Dec 27 Georgia St vs Green Bay</t>
  </si>
  <si>
    <t>Wed, Dec 31 Chicago St vs Green Bay</t>
  </si>
  <si>
    <t>Mon, Jan 5 Green Bay vs Wright St</t>
  </si>
  <si>
    <t>Fri, Jan 9 Green Bay vs Milwaukee</t>
  </si>
  <si>
    <t>Sun, Jan 11 Green Bay vs Youngstown St</t>
  </si>
  <si>
    <t>Thu, Jan 15 Green Bay vs Oakland</t>
  </si>
  <si>
    <t>Tue, Jan 20 Green Bay vs UIC</t>
  </si>
  <si>
    <t>Fri, Jan 23 Green Bay vs Valparaiso</t>
  </si>
  <si>
    <t>Mon, Feb 2 Green Bay vs Wright St</t>
  </si>
  <si>
    <t>Thu, Feb 5 Green Bay vs Milwaukee</t>
  </si>
  <si>
    <t>Wed, Feb 11 Green Bay vs Youngstown St</t>
  </si>
  <si>
    <t>Fri, Feb 13 Green Bay vs Valparaiso</t>
  </si>
  <si>
    <t>Thu, Feb 26 Green Bay vs UIC</t>
  </si>
  <si>
    <t>Sat, Feb 28 Green Bay vs Oakland</t>
  </si>
  <si>
    <t>Sat, Mar 7 Green Bay vs UIC</t>
  </si>
  <si>
    <t>Tue, Mar 10 Green Bay vs Valparaiso</t>
  </si>
  <si>
    <t>Fri, Nov 14 Auburn vs Milwaukee</t>
  </si>
  <si>
    <t>Mon, Nov 17 Milwaukee vs Other</t>
  </si>
  <si>
    <t>Wed, Nov 19 IUPUI vs Milwaukee</t>
  </si>
  <si>
    <t>Mon, Nov 24 Milwaukee vs UL Lafayette</t>
  </si>
  <si>
    <t>Wed, Nov 26 Milwaukee vs Oral Roberts</t>
  </si>
  <si>
    <t>Sat, Nov 29 Milwaukee vs Other</t>
  </si>
  <si>
    <t>Wed, Dec 3 Milwaukee vs UMKC</t>
  </si>
  <si>
    <t>Sat, Dec 20 Milwaukee vs SIU-Edwardsville</t>
  </si>
  <si>
    <t>Mon, Dec 22 Arkansas vs Milwaukee</t>
  </si>
  <si>
    <t>Sun, Dec 28 Milwaukee vs South Dakota</t>
  </si>
  <si>
    <t>Wed, Jan 14 Milwaukee vs Youngstown St</t>
  </si>
  <si>
    <t>Tue, Jan 20 Milwaukee vs Wright St</t>
  </si>
  <si>
    <t>Thu, Jan 22 Milwaukee vs Oakland</t>
  </si>
  <si>
    <t>Mon, Jan 26 Milwaukee vs Valparaiso</t>
  </si>
  <si>
    <t>Thu, Jan 29 Milwaukee vs UIC</t>
  </si>
  <si>
    <t>Tue, Feb 10 Milwaukee vs Oakland</t>
  </si>
  <si>
    <t>Sun, Feb 15 Milwaukee vs Valparaiso</t>
  </si>
  <si>
    <t>Thu, Feb 19 Milwaukee vs UIC</t>
  </si>
  <si>
    <t>Thu, Feb 26 Milwaukee vs Wright St</t>
  </si>
  <si>
    <t>Sat, Feb 28 Milwaukee vs Youngstown St</t>
  </si>
  <si>
    <t>Mon, Nov 17 Eastern Michigan vs Oakland</t>
  </si>
  <si>
    <t>Wed, Nov 19 Oakland vs Western Michigan</t>
  </si>
  <si>
    <t>Mon, Nov 24 Oakland vs Western Carolina</t>
  </si>
  <si>
    <t>Tue, Nov 25 Chicago St vs Oakland</t>
  </si>
  <si>
    <t>Wed, Nov 26 Georgia St vs Oakland</t>
  </si>
  <si>
    <t>Sat, Nov 29 Oakland vs Toledo</t>
  </si>
  <si>
    <t>Wed, Dec 3 Oakland vs Other</t>
  </si>
  <si>
    <t>Sat, Dec 6 Morehead St vs Oakland</t>
  </si>
  <si>
    <t>Tue, Dec 16 Arizona vs Oakland</t>
  </si>
  <si>
    <t>Fri, Jan 2 Oakland vs Valparaiso</t>
  </si>
  <si>
    <t>Sun, Jan 18 Oakland vs Other</t>
  </si>
  <si>
    <t>Wed, Jan 28 Oakland vs Wright St</t>
  </si>
  <si>
    <t>Sun, Feb 1 Oakland vs Youngstown St</t>
  </si>
  <si>
    <t>Wed, Feb 4 Oakland vs UIC</t>
  </si>
  <si>
    <t>Sun, Feb 8 Oakland vs Valparaiso</t>
  </si>
  <si>
    <t>Wed, Feb 18 Oakland vs Wright St</t>
  </si>
  <si>
    <t>Sun, Feb 22 Oakland vs UIC</t>
  </si>
  <si>
    <t>Wed, Feb 25 Oakland vs Youngstown St</t>
  </si>
  <si>
    <t>Fri, Mar 6 Oakland vs UIC</t>
  </si>
  <si>
    <t>Mon, Nov 17 UIC vs Western Illinois</t>
  </si>
  <si>
    <t>Fri, Nov 21 UIC vs Yale</t>
  </si>
  <si>
    <t>Sat, Nov 22 Kent State vs UIC</t>
  </si>
  <si>
    <t>Sun, Nov 23 Southern Illinois vs UIC</t>
  </si>
  <si>
    <t>Tue, Nov 25 Other vs UIC</t>
  </si>
  <si>
    <t>Tue, Dec 2 Grand Canyon vs UIC</t>
  </si>
  <si>
    <t>Sat, Dec 6 Loyola (Chi) vs UIC</t>
  </si>
  <si>
    <t>Mon, Dec 15 Tenn-Martin vs UIC</t>
  </si>
  <si>
    <t>Sun, Dec 28 Bradley vs UIC</t>
  </si>
  <si>
    <t>Tue, Dec 30 Other vs UIC</t>
  </si>
  <si>
    <t>Fri, Jan 2 UIC vs Youngstown St</t>
  </si>
  <si>
    <t>Thu, Jan 8 UIC vs Valparaiso</t>
  </si>
  <si>
    <t>Sat, Jan 24 UIC vs Youngstown St</t>
  </si>
  <si>
    <t>Sat, Jan 31 UIC vs Valparaiso</t>
  </si>
  <si>
    <t>Thu, Feb 12 UIC vs Wright St</t>
  </si>
  <si>
    <t>Sat, Feb 28 UIC vs Wright St</t>
  </si>
  <si>
    <t>Tue, Mar 3 UIC vs Wright St</t>
  </si>
  <si>
    <t>Fri, Nov 14 East Tennessee St vs Valparaiso</t>
  </si>
  <si>
    <t>Sun, Nov 16 Missouri vs Valparaiso</t>
  </si>
  <si>
    <t>Wed, Nov 19 Other vs Valparaiso</t>
  </si>
  <si>
    <t>Fri, Nov 21 Arkansas-Pine Bluff vs Valparaiso</t>
  </si>
  <si>
    <t>Fri, Nov 28 Drake vs Valparaiso</t>
  </si>
  <si>
    <t>Sat, Nov 29 Murray St vs Valparaiso</t>
  </si>
  <si>
    <t>Sun, Nov 30 Portland vs Valparaiso</t>
  </si>
  <si>
    <t>Wed, Dec 3 Eastern Kentucky vs Valparaiso</t>
  </si>
  <si>
    <t>Sat, Dec 6 New Mexico vs Valparaiso</t>
  </si>
  <si>
    <t>Wed, Dec 10 Other vs Valparaiso</t>
  </si>
  <si>
    <t>Sat, Dec 13 Ball State vs Valparaiso</t>
  </si>
  <si>
    <t>Sat, Dec 20 IPFW vs Valparaiso</t>
  </si>
  <si>
    <t>Sun, Dec 21 Other vs Valparaiso</t>
  </si>
  <si>
    <t>Sun, Jan 4 Valparaiso vs Youngstown St</t>
  </si>
  <si>
    <t>Sat, Jan 17 Valparaiso vs Wright St</t>
  </si>
  <si>
    <t>Tue, Jan 20 Valparaiso vs Youngstown St</t>
  </si>
  <si>
    <t>Sat, Feb 21 Valparaiso vs Wright St</t>
  </si>
  <si>
    <t>Fri, Nov 14 Belmont vs Wright St</t>
  </si>
  <si>
    <t>Sun, Nov 16 Other vs Wright St</t>
  </si>
  <si>
    <t>Wed, Nov 19 Bowling Green vs Wright St</t>
  </si>
  <si>
    <t>Tue, Dec 2 Evansville vs Wright St</t>
  </si>
  <si>
    <t>Sun, Dec 7 Other vs Wright St</t>
  </si>
  <si>
    <t>Thu, Dec 11 Belmont vs Wright St</t>
  </si>
  <si>
    <t>Sun, Dec 14 Miami (OH) vs Wright St</t>
  </si>
  <si>
    <t>Thu, Dec 18 Western Carolina vs Wright St</t>
  </si>
  <si>
    <t>Thu, Jan 8 Wright St vs Youngstown St</t>
  </si>
  <si>
    <t>Sun, Feb 15 Wright St vs Youngstown St</t>
  </si>
  <si>
    <t>Sat, Nov 15 Kent State vs Youngstown St</t>
  </si>
  <si>
    <t>Sun, Nov 16 Other vs Youngstown St</t>
  </si>
  <si>
    <t>Tue, Nov 18 Central Michigan vs Youngstown St</t>
  </si>
  <si>
    <t>Fri, Nov 21 Eastern Michigan vs Youngstown St</t>
  </si>
  <si>
    <t>Sun, Nov 23 UNC Greensboro vs Youngstown St</t>
  </si>
  <si>
    <t>Wed, Nov 26 UMKC vs Youngstown St</t>
  </si>
  <si>
    <t>Sat, Nov 29 Illinois St vs Youngstown St</t>
  </si>
  <si>
    <t>Tue, Dec 2 Robert Morris vs Youngstown St</t>
  </si>
  <si>
    <t>Fri, Dec 5 South Dakota vs Youngstown St</t>
  </si>
  <si>
    <t>Sun, Dec 7 Other vs Youngstown St</t>
  </si>
  <si>
    <t>Sat, Dec 13 Texas A&amp;M vs Youngstown St</t>
  </si>
  <si>
    <t>Fri, Dec 19 Other vs Youngstown St</t>
  </si>
  <si>
    <t>Fri, Nov 14 Brown vs Saint Peter's</t>
  </si>
  <si>
    <t>Wed, Nov 19 Brown vs Holy Cross</t>
  </si>
  <si>
    <t>Sat, Nov 22 Brown vs Indiana St</t>
  </si>
  <si>
    <t>Thu, Nov 27 Austin Peay vs Brown</t>
  </si>
  <si>
    <t>Fri, Nov 28 Brown vs Prairie View</t>
  </si>
  <si>
    <t>Sun, Nov 30 Brown vs Other</t>
  </si>
  <si>
    <t>Wed, Dec 3 American vs Brown</t>
  </si>
  <si>
    <t>Sat, Dec 6 Brown vs Bryant</t>
  </si>
  <si>
    <t>Mon, Dec 22 Brown vs Central Connecticut St</t>
  </si>
  <si>
    <t>Sun, Dec 28 Brown vs Sacred Heart</t>
  </si>
  <si>
    <t>Mon, Jan 12 Brown vs Other</t>
  </si>
  <si>
    <t>Sat, Jan 17 Brown vs Yale</t>
  </si>
  <si>
    <t>Sat, Jan 24 Brown vs Yale</t>
  </si>
  <si>
    <t>Fri, Jan 30 Brown vs Cornell</t>
  </si>
  <si>
    <t>Sat, Jan 31 Brown vs Columbia</t>
  </si>
  <si>
    <t>Fri, Feb 6 Brown vs Harvard</t>
  </si>
  <si>
    <t>Sat, Feb 7 Brown vs Dartmouth</t>
  </si>
  <si>
    <t>Fri, Feb 13 Brown vs Princeton</t>
  </si>
  <si>
    <t>Sat, Feb 14 Brown vs Pennsylvania</t>
  </si>
  <si>
    <t>Fri, Feb 20 Brown vs Columbia</t>
  </si>
  <si>
    <t>Sat, Feb 21 Brown vs Cornell</t>
  </si>
  <si>
    <t>Fri, Feb 27 Brown vs Pennsylvania</t>
  </si>
  <si>
    <t>Sat, Feb 28 Brown vs Princeton</t>
  </si>
  <si>
    <t>Fri, Mar 6 Brown vs Dartmouth</t>
  </si>
  <si>
    <t>Sat, Mar 7 Brown vs Harvard</t>
  </si>
  <si>
    <t>Tue, Nov 18 Columbia vs Wagner</t>
  </si>
  <si>
    <t>Sun, Nov 23 Columbia vs Lehigh</t>
  </si>
  <si>
    <t>Tue, Nov 25 Columbia vs Fairleigh Dickinson</t>
  </si>
  <si>
    <t>Sat, Nov 29 American vs Columbia</t>
  </si>
  <si>
    <t>Tue, Dec 2 Columbia vs Loyola (MD)</t>
  </si>
  <si>
    <t>Sat, Dec 6 Bucknell vs Columbia</t>
  </si>
  <si>
    <t>Wed, Dec 10 Columbia vs Kentucky</t>
  </si>
  <si>
    <t>Sun, Dec 28 Colgate vs Columbia</t>
  </si>
  <si>
    <t>Tue, Dec 30 Columbia vs St. Francis BRK</t>
  </si>
  <si>
    <t>Sat, Jan 10 Columbia vs Other</t>
  </si>
  <si>
    <t>Sat, Jan 17 Columbia vs Cornell</t>
  </si>
  <si>
    <t>Sat, Jan 24 Columbia vs Cornell</t>
  </si>
  <si>
    <t>Fri, Jan 30 Columbia vs Yale</t>
  </si>
  <si>
    <t>Fri, Feb 6 Columbia vs Princeton</t>
  </si>
  <si>
    <t>Sat, Feb 7 Columbia vs Pennsylvania</t>
  </si>
  <si>
    <t>Fri, Feb 13 Columbia vs Harvard</t>
  </si>
  <si>
    <t>Sat, Feb 14 Columbia vs Dartmouth</t>
  </si>
  <si>
    <t>Sat, Feb 21 Columbia vs Yale</t>
  </si>
  <si>
    <t>Fri, Feb 27 Columbia vs Dartmouth</t>
  </si>
  <si>
    <t>Sat, Feb 28 Columbia vs Harvard</t>
  </si>
  <si>
    <t>Fri, Mar 6 Columbia vs Pennsylvania</t>
  </si>
  <si>
    <t>Sat, Mar 7 Columbia vs Princeton</t>
  </si>
  <si>
    <t>Sun, Nov 16 Cornell vs Loyola (MD)</t>
  </si>
  <si>
    <t>Tue, Nov 18 Colgate vs Cornell</t>
  </si>
  <si>
    <t>Thu, Nov 20 Cornell vs South Carolina</t>
  </si>
  <si>
    <t>Wed, Nov 26 Canisius vs Cornell</t>
  </si>
  <si>
    <t>Tue, Dec 23 Cornell vs Siena</t>
  </si>
  <si>
    <t>Sun, Dec 28 Cornell vs Saint Peter's</t>
  </si>
  <si>
    <t>Sat, Jan 3 Buffalo vs Cornell</t>
  </si>
  <si>
    <t>Thu, Jan 8 Cornell vs Howard</t>
  </si>
  <si>
    <t>Sat, Jan 10 Cornell vs Other</t>
  </si>
  <si>
    <t>Sat, Jan 31 Cornell vs Yale</t>
  </si>
  <si>
    <t>Fri, Feb 6 Cornell vs Pennsylvania</t>
  </si>
  <si>
    <t>Sat, Feb 7 Cornell vs Princeton</t>
  </si>
  <si>
    <t>Fri, Feb 13 Cornell vs Dartmouth</t>
  </si>
  <si>
    <t>Sat, Feb 14 Cornell vs Harvard</t>
  </si>
  <si>
    <t>Fri, Feb 20 Cornell vs Yale</t>
  </si>
  <si>
    <t>Fri, Feb 27 Cornell vs Harvard</t>
  </si>
  <si>
    <t>Sat, Feb 28 Cornell vs Dartmouth</t>
  </si>
  <si>
    <t>Fri, Mar 6 Cornell vs Princeton</t>
  </si>
  <si>
    <t>Sat, Mar 7 Cornell vs Pennsylvania</t>
  </si>
  <si>
    <t>Fri, Nov 28 Dartmouth vs IPFW</t>
  </si>
  <si>
    <t>Sun, Dec 14 Dartmouth vs Jacksonville St</t>
  </si>
  <si>
    <t>Tue, Dec 16 Dartmouth vs Mercer</t>
  </si>
  <si>
    <t>Fri, Dec 19 Dartmouth vs Northern Illinois</t>
  </si>
  <si>
    <t>Wed, Dec 31 Bryant vs Dartmouth</t>
  </si>
  <si>
    <t>Sat, Jan 10 Dartmouth vs Harvard</t>
  </si>
  <si>
    <t>Sat, Jan 24 Dartmouth vs Harvard</t>
  </si>
  <si>
    <t>Fri, Jan 30 Dartmouth vs Pennsylvania</t>
  </si>
  <si>
    <t>Sat, Jan 31 Dartmouth vs Princeton</t>
  </si>
  <si>
    <t>Fri, Feb 6 Dartmouth vs Yale</t>
  </si>
  <si>
    <t>Fri, Feb 20 Dartmouth vs Princeton</t>
  </si>
  <si>
    <t>Sat, Feb 21 Dartmouth vs Pennsylvania</t>
  </si>
  <si>
    <t>Sat, Mar 7 Dartmouth vs Yale</t>
  </si>
  <si>
    <t>Fri, Nov 14 Harvard vs Other</t>
  </si>
  <si>
    <t>Sun, Nov 16 Harvard vs Holy Cross</t>
  </si>
  <si>
    <t>Mon, Dec 8 Boston University vs Harvard</t>
  </si>
  <si>
    <t>Sun, Dec 28 Arizona St vs Harvard</t>
  </si>
  <si>
    <t>Tue, Dec 30 Grand Canyon vs Harvard</t>
  </si>
  <si>
    <t>Mon, Jan 5 Harvard vs Other</t>
  </si>
  <si>
    <t>Tue, Jan 20 Bryant vs Harvard</t>
  </si>
  <si>
    <t>Fri, Jan 30 Harvard vs Princeton</t>
  </si>
  <si>
    <t>Sat, Jan 31 Harvard vs Pennsylvania</t>
  </si>
  <si>
    <t>Sat, Feb 7 Harvard vs Yale</t>
  </si>
  <si>
    <t>Fri, Feb 20 Harvard vs Pennsylvania</t>
  </si>
  <si>
    <t>Sat, Feb 21 Harvard vs Princeton</t>
  </si>
  <si>
    <t>Fri, Mar 6 Harvard vs Yale</t>
  </si>
  <si>
    <t>Sat, Mar 14 Harvard vs Yale</t>
  </si>
  <si>
    <t>Sat, Nov 15 Delaware St vs Pennsylvania</t>
  </si>
  <si>
    <t>Tue, Nov 18 Pennsylvania vs Rider</t>
  </si>
  <si>
    <t>Sat, Nov 22 Lafayette vs Pennsylvania</t>
  </si>
  <si>
    <t>Sat, Nov 29 Pennsylvania vs Wagner</t>
  </si>
  <si>
    <t>Wed, Dec 3 Navy vs Pennsylvania</t>
  </si>
  <si>
    <t>Tue, Dec 9 Marist vs Pennsylvania</t>
  </si>
  <si>
    <t>Mon, Dec 22 Pennsylvania vs Vanderbilt</t>
  </si>
  <si>
    <t>Sat, Jan 10 Pennsylvania vs Princeton</t>
  </si>
  <si>
    <t>Tue, Jan 13 Niagara vs Pennsylvania</t>
  </si>
  <si>
    <t>Wed, Jan 21 Monmouth vs Pennsylvania</t>
  </si>
  <si>
    <t>Fri, Feb 13 Pennsylvania vs Yale</t>
  </si>
  <si>
    <t>Sat, Feb 28 Pennsylvania vs Yale</t>
  </si>
  <si>
    <t>Tue, Mar 10 Pennsylvania vs Princeton</t>
  </si>
  <si>
    <t>Fri, Nov 14 Princeton vs Rider</t>
  </si>
  <si>
    <t>Wed, Nov 19 Lafayette vs Princeton</t>
  </si>
  <si>
    <t>Sat, Nov 22 Incarnate Word vs Princeton</t>
  </si>
  <si>
    <t>Fri, Nov 28 Princeton vs San Diego</t>
  </si>
  <si>
    <t>Sun, Nov 30 Princeton vs San Jose St</t>
  </si>
  <si>
    <t>Wed, Dec 3 Fairleigh Dickinson vs Princeton</t>
  </si>
  <si>
    <t>Wed, Dec 10 Princeton vs Saint Peter's</t>
  </si>
  <si>
    <t>Sat, Dec 13 California vs Princeton</t>
  </si>
  <si>
    <t>Tue, Jan 6 Norfolk St vs Princeton</t>
  </si>
  <si>
    <t>Sun, Jan 25 Other vs Princeton</t>
  </si>
  <si>
    <t>Sat, Feb 14 Princeton vs Yale</t>
  </si>
  <si>
    <t>Fri, Feb 27 Princeton vs Yale</t>
  </si>
  <si>
    <t>Fri, Nov 14 Quinnipiac vs Yale</t>
  </si>
  <si>
    <t>Mon, Nov 17 Other vs Yale</t>
  </si>
  <si>
    <t>Sat, Nov 22 Southern Illinois vs Yale</t>
  </si>
  <si>
    <t>Sun, Nov 23 Kent State vs Yale</t>
  </si>
  <si>
    <t>Wed, Nov 26 Lafayette vs Yale</t>
  </si>
  <si>
    <t>Wed, Dec 3 Bryant vs Yale</t>
  </si>
  <si>
    <t>Mon, Dec 8 Florida vs Yale</t>
  </si>
  <si>
    <t>Tue, Dec 30 Sacred Heart vs Yale</t>
  </si>
  <si>
    <t>Sat, Jan 3 Vanderbilt vs Yale</t>
  </si>
  <si>
    <t>Sat, Jan 10 Other vs Yale</t>
  </si>
  <si>
    <t>Tue, Nov 18 Canisius vs Lehigh</t>
  </si>
  <si>
    <t>Sat, Nov 29 Buffalo vs Canisius</t>
  </si>
  <si>
    <t>Wed, Dec 3 Canisius vs Saint Peter's</t>
  </si>
  <si>
    <t>Sat, Dec 6 Canisius vs Niagara</t>
  </si>
  <si>
    <t>Sun, Dec 21 Canisius vs Holy Cross</t>
  </si>
  <si>
    <t>Tue, Dec 30 Canisius vs UMKC</t>
  </si>
  <si>
    <t>Fri, Jan 2 Canisius vs Monmouth</t>
  </si>
  <si>
    <t>Sun, Jan 4 Canisius vs Manhattan</t>
  </si>
  <si>
    <t>Thu, Jan 8 Canisius vs Marist</t>
  </si>
  <si>
    <t>Sat, Jan 10 Canisius vs Iona</t>
  </si>
  <si>
    <t>Fri, Jan 16 Canisius vs Siena</t>
  </si>
  <si>
    <t>Sun, Jan 18 Canisius vs Iona</t>
  </si>
  <si>
    <t>Thu, Jan 22 Canisius vs Fairfield</t>
  </si>
  <si>
    <t>Sat, Jan 24 Canisius vs Rider</t>
  </si>
  <si>
    <t>Fri, Jan 30 Canisius vs Quinnipiac</t>
  </si>
  <si>
    <t>Sun, Feb 1 Canisius vs Marist</t>
  </si>
  <si>
    <t>Fri, Feb 6 Canisius vs Manhattan</t>
  </si>
  <si>
    <t>Sun, Feb 8 Canisius vs Monmouth</t>
  </si>
  <si>
    <t>Fri, Feb 13 Canisius vs Rider</t>
  </si>
  <si>
    <t>Sun, Feb 15 Canisius vs Saint Peter's</t>
  </si>
  <si>
    <t>Thu, Feb 19 Canisius vs Siena</t>
  </si>
  <si>
    <t>Sat, Feb 21 Canisius vs Quinnipiac</t>
  </si>
  <si>
    <t>Tue, Feb 24 Canisius vs Niagara</t>
  </si>
  <si>
    <t>Fri, Feb 27 Canisius vs Fairfield</t>
  </si>
  <si>
    <t>Sat, Mar 7 Canisius vs Monmouth</t>
  </si>
  <si>
    <t>Fri, Nov 14 Central Connecticut St vs Fairfield</t>
  </si>
  <si>
    <t>Fri, Nov 21 Fairfield vs Wofford</t>
  </si>
  <si>
    <t>Sat, Nov 22 Fairfield vs Sam Houston St</t>
  </si>
  <si>
    <t>Sun, Nov 23 Fairfield vs South Dakota</t>
  </si>
  <si>
    <t>Mon, Dec 1 Bucknell vs Fairfield</t>
  </si>
  <si>
    <t>Fri, Dec 5 Fairfield vs Manhattan</t>
  </si>
  <si>
    <t>Sun, Dec 7 Fairfield vs Quinnipiac</t>
  </si>
  <si>
    <t>Sat, Dec 20 Belmont vs Fairfield</t>
  </si>
  <si>
    <t>Sun, Dec 28 Fairfield vs Loyola (MD)</t>
  </si>
  <si>
    <t>Fri, Jan 2 Fairfield vs Siena</t>
  </si>
  <si>
    <t>Mon, Jan 5 Fairfield vs Rider</t>
  </si>
  <si>
    <t>Sun, Jan 11 Fairfield vs Siena</t>
  </si>
  <si>
    <t>Tue, Jan 13 Fairfield vs Iona</t>
  </si>
  <si>
    <t>Fri, Jan 16 Fairfield vs Marist</t>
  </si>
  <si>
    <t>Sun, Jan 18 Fairfield vs Monmouth</t>
  </si>
  <si>
    <t>Sun, Jan 25 Fairfield vs Marist</t>
  </si>
  <si>
    <t>Fri, Jan 30 Fairfield vs Monmouth</t>
  </si>
  <si>
    <t>Mon, Feb 2 Fairfield vs Iona</t>
  </si>
  <si>
    <t>Thu, Feb 5 Fairfield vs Rider</t>
  </si>
  <si>
    <t>Sat, Feb 7 Fairfield vs Saint Peter's</t>
  </si>
  <si>
    <t>Tue, Feb 10 Fairfield vs Iona</t>
  </si>
  <si>
    <t>Fri, Feb 13 Fairfield vs Quinnipiac</t>
  </si>
  <si>
    <t>Sun, Feb 15 Fairfield vs Manhattan</t>
  </si>
  <si>
    <t>Thu, Feb 19 Fairfield vs Niagara</t>
  </si>
  <si>
    <t>Sat, Feb 21 Fairfield vs Saint Peter's</t>
  </si>
  <si>
    <t>Sun, Mar 1 Fairfield vs Niagara</t>
  </si>
  <si>
    <t>Thu, Mar 5 Fairfield vs Saint Peter's</t>
  </si>
  <si>
    <t>Tue, Nov 18 Iona vs Wofford</t>
  </si>
  <si>
    <t>Wed, Nov 26 Delaware St vs Iona</t>
  </si>
  <si>
    <t>Sun, Nov 30 Arkansas vs Iona</t>
  </si>
  <si>
    <t>Sun, Dec 7 Iona vs Monmouth</t>
  </si>
  <si>
    <t>Wed, Dec 10 Iona vs Rider</t>
  </si>
  <si>
    <t>Sat, Dec 13 Indiana St vs Iona</t>
  </si>
  <si>
    <t>Sun, Jan 4 Iona vs Siena</t>
  </si>
  <si>
    <t>Tue, Jan 6 Iona vs Quinnipiac</t>
  </si>
  <si>
    <t>Fri, Jan 16 Iona vs Niagara</t>
  </si>
  <si>
    <t>Thu, Jan 22 Iona vs Rider</t>
  </si>
  <si>
    <t>Sun, Jan 25 Iona vs Niagara</t>
  </si>
  <si>
    <t>Sat, Jan 31 Iona vs Saint Peter's</t>
  </si>
  <si>
    <t>Fri, Feb 6 Iona vs Siena</t>
  </si>
  <si>
    <t>Sun, Feb 8 Iona vs Marist</t>
  </si>
  <si>
    <t>Fri, Feb 13 Iona vs Manhattan</t>
  </si>
  <si>
    <t>Sun, Feb 15 Iona vs Quinnipiac</t>
  </si>
  <si>
    <t>Fri, Feb 20 Iona vs Marist</t>
  </si>
  <si>
    <t>Sun, Feb 22 Iona vs Monmouth</t>
  </si>
  <si>
    <t>Fri, Feb 27 Iona vs Manhattan</t>
  </si>
  <si>
    <t>Sun, Mar 1 Iona vs Saint Peter's</t>
  </si>
  <si>
    <t>Sat, Mar 7 Iona vs Siena</t>
  </si>
  <si>
    <t>Sun, Mar 8 Iona vs Monmouth</t>
  </si>
  <si>
    <t>Mon, Mar 9 Iona vs Manhattan</t>
  </si>
  <si>
    <t>Sun, Dec 7 Manhattan vs Marist</t>
  </si>
  <si>
    <t>Sat, Dec 20 Manhattan vs Morgan St</t>
  </si>
  <si>
    <t>Fri, Jan 2 Manhattan vs Niagara</t>
  </si>
  <si>
    <t>Wed, Jan 7 Manhattan vs Saint Peter's</t>
  </si>
  <si>
    <t>Sat, Jan 10 Manhattan vs Niagara</t>
  </si>
  <si>
    <t>Fri, Jan 16 Manhattan vs Saint Peter's</t>
  </si>
  <si>
    <t>Sun, Jan 18 Manhattan vs Rider</t>
  </si>
  <si>
    <t>Fri, Jan 23 Manhattan vs Quinnipiac</t>
  </si>
  <si>
    <t>Sun, Jan 25 Manhattan vs Monmouth</t>
  </si>
  <si>
    <t>Fri, Jan 30 Manhattan vs Siena</t>
  </si>
  <si>
    <t>Sun, Feb 1 Manhattan vs Monmouth</t>
  </si>
  <si>
    <t>Sun, Feb 8 Manhattan vs Rider</t>
  </si>
  <si>
    <t>Sat, Feb 21 Manhattan vs Siena</t>
  </si>
  <si>
    <t>Mon, Feb 23 Manhattan vs Marist</t>
  </si>
  <si>
    <t>Sun, Mar 1 Manhattan vs Quinnipiac</t>
  </si>
  <si>
    <t>Sat, Mar 7 Manhattan vs Marist</t>
  </si>
  <si>
    <t>Sun, Mar 8 Manhattan vs Saint Peter's</t>
  </si>
  <si>
    <t>Fri, Nov 14 Bucknell vs Marist</t>
  </si>
  <si>
    <t>Sat, Nov 22 Army vs Marist</t>
  </si>
  <si>
    <t>Wed, Nov 26 Fresno St vs Marist</t>
  </si>
  <si>
    <t>Thu, Dec 4 Marist vs Monmouth</t>
  </si>
  <si>
    <t>Sat, Dec 13 Marist vs VMI</t>
  </si>
  <si>
    <t>Fri, Jan 2 Marist vs Rider</t>
  </si>
  <si>
    <t>Sun, Jan 4 Marist vs Saint Peter's</t>
  </si>
  <si>
    <t>Sun, Jan 11 Marist vs Quinnipiac</t>
  </si>
  <si>
    <t>Sun, Jan 18 Marist vs Quinnipiac</t>
  </si>
  <si>
    <t>Fri, Jan 23 Marist vs Siena</t>
  </si>
  <si>
    <t>Fri, Jan 30 Marist vs Niagara</t>
  </si>
  <si>
    <t>Fri, Feb 6 Marist vs Niagara</t>
  </si>
  <si>
    <t>Thu, Feb 12 Marist vs Siena</t>
  </si>
  <si>
    <t>Mon, Feb 16 Marist vs Monmouth</t>
  </si>
  <si>
    <t>Fri, Feb 27 Marist vs Saint Peter's</t>
  </si>
  <si>
    <t>Sun, Mar 1 Marist vs Rider</t>
  </si>
  <si>
    <t>Thu, Mar 5 Marist vs Quinnipiac</t>
  </si>
  <si>
    <t>Fri, Nov 21 Bethune-Cookman vs Monmouth</t>
  </si>
  <si>
    <t>Sat, Nov 22 Central Connecticut St vs Monmouth</t>
  </si>
  <si>
    <t>Sat, Dec 20 Monmouth vs Wagner</t>
  </si>
  <si>
    <t>Tue, Dec 23 Monmouth vs St. Francis BRK</t>
  </si>
  <si>
    <t>Sun, Jan 4 Monmouth vs Niagara</t>
  </si>
  <si>
    <t>Fri, Jan 9 Monmouth vs Quinnipiac</t>
  </si>
  <si>
    <t>Mon, Jan 12 Monmouth vs Rider</t>
  </si>
  <si>
    <t>Wed, Jan 14 Monmouth vs Saint Peter's</t>
  </si>
  <si>
    <t>Fri, Jan 23 Monmouth vs Niagara</t>
  </si>
  <si>
    <t>Thu, Feb 5 Monmouth vs Quinnipiac</t>
  </si>
  <si>
    <t>Sat, Feb 14 Monmouth vs Siena</t>
  </si>
  <si>
    <t>Thu, Feb 19 Monmouth vs Saint Peter's</t>
  </si>
  <si>
    <t>Thu, Feb 26 Monmouth vs Rider</t>
  </si>
  <si>
    <t>Sun, Mar 1 Monmouth vs Siena</t>
  </si>
  <si>
    <t>Thu, Nov 20 Niagara vs Saint Peter's</t>
  </si>
  <si>
    <t>Fri, Dec 19 Buffalo vs Niagara</t>
  </si>
  <si>
    <t>Tue, Dec 23 Arkansas St vs Niagara</t>
  </si>
  <si>
    <t>Thu, Jan 8 Niagara vs Siena</t>
  </si>
  <si>
    <t>Sun, Jan 18 Niagara vs Siena</t>
  </si>
  <si>
    <t>Sun, Feb 1 Niagara vs Quinnipiac</t>
  </si>
  <si>
    <t>Sun, Feb 8 Niagara vs Quinnipiac</t>
  </si>
  <si>
    <t>Fri, Feb 13 Niagara vs Saint Peter's</t>
  </si>
  <si>
    <t>Sun, Feb 15 Niagara vs Rider</t>
  </si>
  <si>
    <t>Sat, Feb 21 Niagara vs Rider</t>
  </si>
  <si>
    <t>Thu, Mar 5 Niagara vs Siena</t>
  </si>
  <si>
    <t>Fri, Dec 5 Quinnipiac vs Siena</t>
  </si>
  <si>
    <t>Sun, Dec 14 Boston University vs Quinnipiac</t>
  </si>
  <si>
    <t>Thu, Dec 18 Lehigh vs Quinnipiac</t>
  </si>
  <si>
    <t>Sun, Dec 21 Oregon St vs Quinnipiac</t>
  </si>
  <si>
    <t>Fri, Jan 2 Quinnipiac vs Saint Peter's</t>
  </si>
  <si>
    <t>Thu, Jan 15 Quinnipiac vs Rider</t>
  </si>
  <si>
    <t>Wed, Jan 21 Quinnipiac vs Saint Peter's</t>
  </si>
  <si>
    <t>Thu, Feb 19 Quinnipiac vs Rider</t>
  </si>
  <si>
    <t>Fri, Feb 27 Quinnipiac vs Siena</t>
  </si>
  <si>
    <t>Fri, Nov 21 Lehigh vs Rider</t>
  </si>
  <si>
    <t>Sun, Nov 30 Rider vs Santa Clara</t>
  </si>
  <si>
    <t>Wed, Dec 3 Central Connecticut St vs Rider</t>
  </si>
  <si>
    <t>Sun, Dec 7 Rider vs Siena</t>
  </si>
  <si>
    <t>Thu, Dec 18 Morgan St vs Rider</t>
  </si>
  <si>
    <t>Mon, Dec 29 Rider vs Wagner</t>
  </si>
  <si>
    <t>Sat, Jan 10 Rider vs Saint Peter's</t>
  </si>
  <si>
    <t>Thu, Jan 29 Rider vs Saint Peter's</t>
  </si>
  <si>
    <t>Mon, Feb 2 Rider vs Siena</t>
  </si>
  <si>
    <t>Sat, Mar 7 Rider vs Saint Peter's</t>
  </si>
  <si>
    <t>Fri, Nov 28 Saint Peter's vs Tennessee St</t>
  </si>
  <si>
    <t>Sat, Nov 29 Norfolk St vs Saint Peter's</t>
  </si>
  <si>
    <t>Sat, Dec 6 Boston University vs Saint Peter's</t>
  </si>
  <si>
    <t>Tue, Dec 23 Fairleigh Dickinson vs Saint Peter's</t>
  </si>
  <si>
    <t>Sun, Jan 25 Saint Peter's vs Siena</t>
  </si>
  <si>
    <t>Mon, Feb 9 Saint Peter's vs Siena</t>
  </si>
  <si>
    <t>Sat, Nov 29 Loyola (MD) vs Siena</t>
  </si>
  <si>
    <t>Sun, Dec 28 Bucknell vs Siena</t>
  </si>
  <si>
    <t>Thu, Nov 20 Akron vs USC</t>
  </si>
  <si>
    <t>Sun, Nov 23 Akron vs South Carolina</t>
  </si>
  <si>
    <t>Sun, Nov 30 Akron vs Bryant</t>
  </si>
  <si>
    <t>Tue, Dec 2 Akron vs Arkansas-Pine Bluff</t>
  </si>
  <si>
    <t>Thu, Dec 4 Akron vs Western Illinois</t>
  </si>
  <si>
    <t>Tue, Dec 16 Akron vs North Dakota St</t>
  </si>
  <si>
    <t>Sat, Dec 20 Akron vs Other</t>
  </si>
  <si>
    <t>Sat, Jan 3 Akron vs Coppin St</t>
  </si>
  <si>
    <t>Tue, Jan 6 Akron vs Western Michigan</t>
  </si>
  <si>
    <t>Fri, Jan 9 Akron vs Toledo</t>
  </si>
  <si>
    <t>Wed, Jan 14 Akron vs Bowling Green</t>
  </si>
  <si>
    <t>Sat, Jan 17 Akron vs Central Michigan</t>
  </si>
  <si>
    <t>Wed, Jan 21 Akron vs Northern Illinois</t>
  </si>
  <si>
    <t>Sat, Jan 24 Akron vs Western Michigan</t>
  </si>
  <si>
    <t>Tue, Jan 27 Akron vs Ball State</t>
  </si>
  <si>
    <t>Sat, Jan 31 Akron vs Bowling Green</t>
  </si>
  <si>
    <t>Wed, Feb 4 Akron vs Ohio</t>
  </si>
  <si>
    <t>Sat, Feb 7 Akron vs Buffalo</t>
  </si>
  <si>
    <t>Tue, Feb 10 Akron vs Kent State</t>
  </si>
  <si>
    <t>Sat, Feb 14 Akron vs Eastern Michigan</t>
  </si>
  <si>
    <t>Wed, Feb 18 Akron vs Toledo</t>
  </si>
  <si>
    <t>Sat, Feb 21 Akron vs Miami (OH)</t>
  </si>
  <si>
    <t>Tue, Feb 24 Akron vs Buffalo</t>
  </si>
  <si>
    <t>Fri, Feb 27 Akron vs Ohio</t>
  </si>
  <si>
    <t>Tue, Mar 3 Akron vs Miami (OH)</t>
  </si>
  <si>
    <t>Fri, Mar 6 Akron vs Kent State</t>
  </si>
  <si>
    <t>Mon, Mar 9 Akron vs Northern Illinois</t>
  </si>
  <si>
    <t>Wed, Mar 11 Akron vs Western Michigan</t>
  </si>
  <si>
    <t>Thu, Mar 12 Akron vs Kent State</t>
  </si>
  <si>
    <t>Fri, Mar 13 Akron vs Buffalo</t>
  </si>
  <si>
    <t>Fri, Nov 14 Ball State vs Utah</t>
  </si>
  <si>
    <t>Mon, Nov 17 Ball State vs Other</t>
  </si>
  <si>
    <t>Sat, Nov 22 Ball State vs IUPUI</t>
  </si>
  <si>
    <t>Mon, Nov 24 Ball State vs Grambling St</t>
  </si>
  <si>
    <t>Wed, Dec 3 Ball State vs Eastern Illinois</t>
  </si>
  <si>
    <t>Sat, Dec 6 Ball State vs Indiana St</t>
  </si>
  <si>
    <t>Sat, Dec 20 Ball State vs San Diego St</t>
  </si>
  <si>
    <t>Sat, Jan 3 Ball State vs Bethune-Cookman</t>
  </si>
  <si>
    <t>Wed, Jan 7 Ball State vs Eastern Michigan</t>
  </si>
  <si>
    <t>Sat, Jan 10 Ball State vs Central Michigan</t>
  </si>
  <si>
    <t>Wed, Jan 14 Ball State vs Western Michigan</t>
  </si>
  <si>
    <t>Sat, Jan 17 Ball State vs Bowling Green</t>
  </si>
  <si>
    <t>Wed, Jan 21 Ball State vs Ohio</t>
  </si>
  <si>
    <t>Sat, Jan 24 Ball State vs Kent State</t>
  </si>
  <si>
    <t>Sat, Jan 31 Ball State vs Miami (OH)</t>
  </si>
  <si>
    <t>Wed, Feb 4 Ball State vs Buffalo</t>
  </si>
  <si>
    <t>Sat, Feb 7 Ball State vs Toledo</t>
  </si>
  <si>
    <t>Tue, Feb 10 Ball State vs Northern Illinois</t>
  </si>
  <si>
    <t>Sat, Feb 14 Ball State vs Bowling Green</t>
  </si>
  <si>
    <t>Wed, Feb 18 Ball State vs Kent State</t>
  </si>
  <si>
    <t>Sat, Feb 21 Ball State vs Central Michigan</t>
  </si>
  <si>
    <t>Tue, Feb 24 Ball State vs Western Michigan</t>
  </si>
  <si>
    <t>Sat, Feb 28 Ball State vs Toledo</t>
  </si>
  <si>
    <t>Tue, Mar 3 Ball State vs Eastern Michigan</t>
  </si>
  <si>
    <t>Fri, Mar 6 Ball State vs Northern Illinois</t>
  </si>
  <si>
    <t>Mon, Mar 9 Ball State vs Bowling Green</t>
  </si>
  <si>
    <t>Sat, Nov 15 Bowling Green vs Drake</t>
  </si>
  <si>
    <t>Tue, Nov 25 Bowling Green vs SE Missouri St</t>
  </si>
  <si>
    <t>Sat, Dec 6 Alabama A&amp;M vs Bowling Green</t>
  </si>
  <si>
    <t>Sun, Dec 21 Bowling Green vs Other</t>
  </si>
  <si>
    <t>Sat, Jan 3 Bowling Green vs Chicago St</t>
  </si>
  <si>
    <t>Wed, Jan 7 Bowling Green vs Kent State</t>
  </si>
  <si>
    <t>Sat, Jan 10 Bowling Green vs Ohio</t>
  </si>
  <si>
    <t>Wed, Jan 21 Bowling Green vs Eastern Michigan</t>
  </si>
  <si>
    <t>Sat, Jan 24 Bowling Green vs Toledo</t>
  </si>
  <si>
    <t>Tue, Jan 27 Bowling Green vs Northern Illinois</t>
  </si>
  <si>
    <t>Wed, Feb 4 Bowling Green vs Central Michigan</t>
  </si>
  <si>
    <t>Sat, Feb 7 Bowling Green vs Northern Illinois</t>
  </si>
  <si>
    <t>Tue, Feb 10 Bowling Green vs Western Michigan</t>
  </si>
  <si>
    <t>Wed, Feb 18 Bowling Green vs Miami (OH)</t>
  </si>
  <si>
    <t>Sat, Feb 21 Bowling Green vs Buffalo</t>
  </si>
  <si>
    <t>Tue, Feb 24 Bowling Green vs Ohio</t>
  </si>
  <si>
    <t>Sat, Feb 28 Bowling Green vs Miami (OH)</t>
  </si>
  <si>
    <t>Tue, Mar 3 Bowling Green vs Kent State</t>
  </si>
  <si>
    <t>Fri, Mar 6 Bowling Green vs Buffalo</t>
  </si>
  <si>
    <t>Wed, Mar 11 Bowling Green vs Eastern Michigan</t>
  </si>
  <si>
    <t>Fri, Nov 14 Buffalo vs South Dakota St</t>
  </si>
  <si>
    <t>Sun, Nov 16 Buffalo vs Kentucky</t>
  </si>
  <si>
    <t>Tue, Nov 18 Buffalo vs UT-Arlington</t>
  </si>
  <si>
    <t>Tue, Nov 25 Buffalo vs Grand Canyon</t>
  </si>
  <si>
    <t>Sun, Dec 7 Buffalo vs Robert Morris</t>
  </si>
  <si>
    <t>Wed, Jan 7 Buffalo vs Miami (OH)</t>
  </si>
  <si>
    <t>Sat, Jan 10 Buffalo vs Western Michigan</t>
  </si>
  <si>
    <t>Wed, Jan 14 Buffalo vs Northern Illinois</t>
  </si>
  <si>
    <t>Sat, Jan 17 Buffalo vs Miami (OH)</t>
  </si>
  <si>
    <t>Wed, Jan 21 Buffalo vs Central Michigan</t>
  </si>
  <si>
    <t>Sat, Jan 24 Buffalo vs Ohio</t>
  </si>
  <si>
    <t>Tue, Jan 27 Buffalo vs Western Michigan</t>
  </si>
  <si>
    <t>Fri, Jan 30 Buffalo vs Kent State</t>
  </si>
  <si>
    <t>Tue, Feb 10 Buffalo vs Toledo</t>
  </si>
  <si>
    <t>Sat, Feb 14 Buffalo vs Central Michigan</t>
  </si>
  <si>
    <t>Wed, Feb 18 Buffalo vs Eastern Michigan</t>
  </si>
  <si>
    <t>Sat, Feb 28 Buffalo vs Kent State</t>
  </si>
  <si>
    <t>Tue, Mar 3 Buffalo vs Ohio</t>
  </si>
  <si>
    <t>Fri, Nov 14 Central Michigan vs Other</t>
  </si>
  <si>
    <t>Sun, Nov 23 Arkansas-Pine Bluff vs Central Michigan</t>
  </si>
  <si>
    <t>Sat, Nov 29 Central Michigan vs Grand Canyon</t>
  </si>
  <si>
    <t>Tue, Dec 2 Bradley vs Central Michigan</t>
  </si>
  <si>
    <t>Sat, Dec 6 Central Michigan vs SIU-Edwardsville</t>
  </si>
  <si>
    <t>Fri, Dec 19 Central Michigan vs Other</t>
  </si>
  <si>
    <t>Mon, Dec 22 Central Michigan vs McNeese St</t>
  </si>
  <si>
    <t>Fri, Jan 2 Central Michigan vs Other</t>
  </si>
  <si>
    <t>Tue, Jan 6 Central Michigan vs Toledo</t>
  </si>
  <si>
    <t>Wed, Jan 14 Central Michigan vs Miami (OH)</t>
  </si>
  <si>
    <t>Sat, Jan 24 Central Michigan vs Eastern Michigan</t>
  </si>
  <si>
    <t>Tue, Jan 27 Central Michigan vs Kent State</t>
  </si>
  <si>
    <t>Sat, Jan 31 Central Michigan vs Ohio</t>
  </si>
  <si>
    <t>Sat, Feb 7 Central Michigan vs Western Michigan</t>
  </si>
  <si>
    <t>Tue, Feb 10 Central Michigan vs Ohio</t>
  </si>
  <si>
    <t>Wed, Feb 18 Central Michigan vs Northern Illinois</t>
  </si>
  <si>
    <t>Tue, Feb 24 Central Michigan vs Eastern Michigan</t>
  </si>
  <si>
    <t>Sat, Feb 28 Central Michigan vs Northern Illinois</t>
  </si>
  <si>
    <t>Tue, Mar 3 Central Michigan vs Toledo</t>
  </si>
  <si>
    <t>Fri, Mar 6 Central Michigan vs Western Michigan</t>
  </si>
  <si>
    <t>Fri, Mar 13 Central Michigan vs Toledo</t>
  </si>
  <si>
    <t>Fri, Nov 14 Eastern Michigan vs Other</t>
  </si>
  <si>
    <t>Sat, Nov 22 Eastern Michigan vs UNC Greensboro</t>
  </si>
  <si>
    <t>Wed, Nov 26 Eastern Michigan vs Other</t>
  </si>
  <si>
    <t>Mon, Dec 1 Eastern Michigan vs Other</t>
  </si>
  <si>
    <t>Sat, Dec 20 Eastern Michigan vs Missouri St</t>
  </si>
  <si>
    <t>Tue, Dec 23 Coppin St vs Eastern Michigan</t>
  </si>
  <si>
    <t>Sun, Dec 28 Eastern Michigan vs Other</t>
  </si>
  <si>
    <t>Sat, Jan 10 Eastern Michigan vs Miami (OH)</t>
  </si>
  <si>
    <t>Wed, Jan 14 Eastern Michigan vs Kent State</t>
  </si>
  <si>
    <t>Sat, Jan 17 Eastern Michigan vs Northern Illinois</t>
  </si>
  <si>
    <t>Tue, Jan 27 Eastern Michigan vs Ohio</t>
  </si>
  <si>
    <t>Sat, Jan 31 Eastern Michigan vs Western Michigan</t>
  </si>
  <si>
    <t>Wed, Feb 4 Eastern Michigan vs Toledo</t>
  </si>
  <si>
    <t>Sat, Feb 7 Eastern Michigan vs Ohio</t>
  </si>
  <si>
    <t>Tue, Feb 10 Eastern Michigan vs Miami (OH)</t>
  </si>
  <si>
    <t>Sat, Feb 21 Eastern Michigan vs Northern Illinois</t>
  </si>
  <si>
    <t>Sat, Feb 28 Eastern Michigan vs Western Michigan</t>
  </si>
  <si>
    <t>Fri, Mar 6 Eastern Michigan vs Toledo</t>
  </si>
  <si>
    <t>Mon, Mar 9 Eastern Michigan vs Miami (OH)</t>
  </si>
  <si>
    <t>Thu, Mar 12 Eastern Michigan vs Toledo</t>
  </si>
  <si>
    <t>Tue, Nov 18 Kent State vs Other</t>
  </si>
  <si>
    <t>Fri, Nov 21 Kent State vs Southern Illinois</t>
  </si>
  <si>
    <t>Sat, Nov 29 Kent State vs Loyola (Chi)</t>
  </si>
  <si>
    <t>Sun, Dec 14 Arkansas-Little Rock vs Kent State</t>
  </si>
  <si>
    <t>Fri, Dec 19 Kent State vs North Carolina A&amp;T</t>
  </si>
  <si>
    <t>Sun, Dec 21 Kent State vs North Dakota St</t>
  </si>
  <si>
    <t>Fri, Jan 2 Kent State vs UT Pan American</t>
  </si>
  <si>
    <t>Sat, Jan 10 Kent State vs Northern Illinois</t>
  </si>
  <si>
    <t>Sat, Jan 17 Kent State vs Ohio</t>
  </si>
  <si>
    <t>Wed, Jan 21 Kent State vs Toledo</t>
  </si>
  <si>
    <t>Wed, Feb 4 Kent State vs Western Michigan</t>
  </si>
  <si>
    <t>Sat, Feb 7 Kent State vs Miami (OH)</t>
  </si>
  <si>
    <t>Fri, Feb 13 Kent State vs Toledo</t>
  </si>
  <si>
    <t>Sat, Feb 21 Kent State vs Ohio</t>
  </si>
  <si>
    <t>Tue, Feb 24 Kent State vs Miami (OH)</t>
  </si>
  <si>
    <t>Wed, Nov 19 Evansville vs Miami (OH)</t>
  </si>
  <si>
    <t>Sat, Dec 6 IPFW vs Miami (OH)</t>
  </si>
  <si>
    <t>Mon, Dec 29 Miami (OH) vs Other</t>
  </si>
  <si>
    <t>Sat, Jan 3 Miami (OH) vs UMKC</t>
  </si>
  <si>
    <t>Wed, Jan 21 Miami (OH) vs Western Michigan</t>
  </si>
  <si>
    <t>Sat, Jan 24 Miami (OH) vs Northern Illinois</t>
  </si>
  <si>
    <t>Tue, Jan 27 Miami (OH) vs Toledo</t>
  </si>
  <si>
    <t>Wed, Feb 4 Miami (OH) vs Northern Illinois</t>
  </si>
  <si>
    <t>Sat, Feb 14 Miami (OH) vs Ohio</t>
  </si>
  <si>
    <t>Fri, Mar 6 Miami (OH) vs Ohio</t>
  </si>
  <si>
    <t>Sat, Nov 15 Northern Illinois vs Other</t>
  </si>
  <si>
    <t>Sat, Dec 13 Eastern Illinois vs Northern Illinois</t>
  </si>
  <si>
    <t>Tue, Dec 16 Miss Valley St vs Northern Illinois</t>
  </si>
  <si>
    <t>Mon, Dec 29 Hampton vs Northern Illinois</t>
  </si>
  <si>
    <t>Wed, Jan 7 Northern Illinois vs Ohio</t>
  </si>
  <si>
    <t>Sat, Jan 31 Northern Illinois vs Toledo</t>
  </si>
  <si>
    <t>Sat, Feb 14 Northern Illinois vs Western Michigan</t>
  </si>
  <si>
    <t>Tue, Feb 24 Northern Illinois vs Toledo</t>
  </si>
  <si>
    <t>Wed, Feb 25 Northern Illinois vs Toledo</t>
  </si>
  <si>
    <t>Tue, Mar 3 Northern Illinois vs Western Michigan</t>
  </si>
  <si>
    <t>Sat, Nov 15 Appalachian St vs Ohio</t>
  </si>
  <si>
    <t>Tue, Nov 25 Arkansas-Pine Bluff vs Ohio</t>
  </si>
  <si>
    <t>Sat, Nov 29 Belmont vs Ohio</t>
  </si>
  <si>
    <t>Sat, Dec 13 Alcorn St vs Ohio</t>
  </si>
  <si>
    <t>Thu, Dec 18 Evansville vs Ohio</t>
  </si>
  <si>
    <t>Wed, Jan 14 Ohio vs Toledo</t>
  </si>
  <si>
    <t>Wed, Feb 18 Ohio vs Western Michigan</t>
  </si>
  <si>
    <t>Mon, Mar 9 Ohio vs Western Michigan</t>
  </si>
  <si>
    <t>Fri, Nov 21 Oregon vs Toledo</t>
  </si>
  <si>
    <t>Mon, Nov 24 Bucknell vs Toledo</t>
  </si>
  <si>
    <t>Sat, Dec 6 Chicago St vs Toledo</t>
  </si>
  <si>
    <t>Sat, Dec 13 Arkansas St vs Toledo</t>
  </si>
  <si>
    <t>Wed, Dec 17 Robert Morris vs Toledo</t>
  </si>
  <si>
    <t>Sat, Dec 20 McNeese St vs Toledo</t>
  </si>
  <si>
    <t>Sat, Jan 17 Toledo vs Western Michigan</t>
  </si>
  <si>
    <t>Sat, Feb 21 Toledo vs Western Michigan</t>
  </si>
  <si>
    <t>Sun, Nov 16 Other vs Western Michigan</t>
  </si>
  <si>
    <t>Sat, Nov 22 Drake vs Western Michigan</t>
  </si>
  <si>
    <t>Mon, Nov 24 San Diego vs Western Michigan</t>
  </si>
  <si>
    <t>Fri, Nov 28 San Jose St vs Western Michigan</t>
  </si>
  <si>
    <t>Sun, Nov 30 San Diego vs Western Michigan</t>
  </si>
  <si>
    <t>Sun, Dec 14 Pacific vs Western Michigan</t>
  </si>
  <si>
    <t>Mon, Dec 22 Alabama A&amp;M vs Western Michigan</t>
  </si>
  <si>
    <t>Fri, Jan 2 Other vs Western Michigan</t>
  </si>
  <si>
    <t>Sat, Nov 15 Bethune-Cookman vs Other</t>
  </si>
  <si>
    <t>Mon, Nov 17 Arizona St vs Bethune-Cookman</t>
  </si>
  <si>
    <t>Sun, Nov 23 Bethune-Cookman vs Central Connecticut St</t>
  </si>
  <si>
    <t>Tue, Nov 25 Bethune-Cookman vs Tenn-Martin</t>
  </si>
  <si>
    <t>Mon, Dec 8 Bethune-Cookman vs South Carolina St</t>
  </si>
  <si>
    <t>Mon, Dec 15 Bethune-Cookman vs Grand Canyon</t>
  </si>
  <si>
    <t>Fri, Dec 19 Bethune-Cookman vs Mercer</t>
  </si>
  <si>
    <t>Tue, Dec 30 Bethune-Cookman vs The Citadel</t>
  </si>
  <si>
    <t>Mon, Jan 5 Bethune-Cookman vs Other</t>
  </si>
  <si>
    <t>Sat, Jan 10 Bethune-Cookman vs Hampton</t>
  </si>
  <si>
    <t>Mon, Jan 12 Bethune-Cookman vs Norfolk St</t>
  </si>
  <si>
    <t>Sat, Jan 17 Bethune-Cookman vs Coppin St</t>
  </si>
  <si>
    <t>Mon, Jan 19 Bethune-Cookman vs Morgan St</t>
  </si>
  <si>
    <t>Sat, Jan 24 Bethune-Cookman vs Maryland-Eastern Shore</t>
  </si>
  <si>
    <t>Mon, Jan 26 Bethune-Cookman vs Howard</t>
  </si>
  <si>
    <t>Sat, Jan 31 Bethune-Cookman vs Florida A&amp;M</t>
  </si>
  <si>
    <t>Sat, Feb 7 Bethune-Cookman vs Delaware St</t>
  </si>
  <si>
    <t>Sat, Feb 14 Bethune-Cookman vs North Carolina Central</t>
  </si>
  <si>
    <t>Mon, Feb 16 Bethune-Cookman vs North Carolina A&amp;T</t>
  </si>
  <si>
    <t>Sat, Feb 21 Bethune-Cookman vs Florida A&amp;M</t>
  </si>
  <si>
    <t>Wed, Feb 25 Bethune-Cookman vs Savannah St</t>
  </si>
  <si>
    <t>Sat, Feb 28 Bethune-Cookman vs North Carolina Central</t>
  </si>
  <si>
    <t>Mon, Mar 2 Bethune-Cookman vs North Carolina A&amp;T</t>
  </si>
  <si>
    <t>Thu, Mar 5 Bethune-Cookman vs South Carolina St</t>
  </si>
  <si>
    <t>Tue, Mar 10 Bethune-Cookman vs Coppin St</t>
  </si>
  <si>
    <t>Sat, Nov 15 Coppin St vs Oregon</t>
  </si>
  <si>
    <t>Sun, Nov 23 Coppin St vs Denver</t>
  </si>
  <si>
    <t>Mon, Dec 1 Coppin St vs Other</t>
  </si>
  <si>
    <t>Sat, Dec 6 Coppin St vs Hampton</t>
  </si>
  <si>
    <t>Mon, Dec 8 Coppin St vs Norfolk St</t>
  </si>
  <si>
    <t>Sun, Dec 28 Coppin St vs Evansville</t>
  </si>
  <si>
    <t>Tue, Dec 30 Coppin St vs Eastern Kentucky</t>
  </si>
  <si>
    <t>Sat, Jan 10 Coppin St vs Howard</t>
  </si>
  <si>
    <t>Mon, Jan 19 Coppin St vs Florida A&amp;M</t>
  </si>
  <si>
    <t>Sat, Jan 24 Coppin St vs North Carolina Central</t>
  </si>
  <si>
    <t>Mon, Jan 26 Coppin St vs North Carolina A&amp;T</t>
  </si>
  <si>
    <t>Sat, Jan 31 Coppin St vs Maryland-Eastern Shore</t>
  </si>
  <si>
    <t>Mon, Feb 2 Coppin St vs Morgan St</t>
  </si>
  <si>
    <t>Sat, Feb 7 Coppin St vs South Carolina St</t>
  </si>
  <si>
    <t>Mon, Feb 9 Coppin St vs Savannah St</t>
  </si>
  <si>
    <t>Sat, Feb 14 Coppin St vs Howard</t>
  </si>
  <si>
    <t>Mon, Feb 16 Coppin St vs Delaware St</t>
  </si>
  <si>
    <t>Sat, Feb 21 Coppin St vs Norfolk St</t>
  </si>
  <si>
    <t>Sat, Feb 28 Coppin St vs Morgan St</t>
  </si>
  <si>
    <t>Thu, Mar 5 Coppin St vs Delaware St</t>
  </si>
  <si>
    <t>Wed, Mar 11 Coppin St vs North Carolina Central</t>
  </si>
  <si>
    <t>Mon, Nov 17 Delaware St vs Other</t>
  </si>
  <si>
    <t>Fri, Nov 21 Arkansas vs Delaware St</t>
  </si>
  <si>
    <t>Wed, Dec 17 Delaware St vs St. Francis BRK</t>
  </si>
  <si>
    <t>Sat, Dec 20 Delaware St vs Oregon</t>
  </si>
  <si>
    <t>Mon, Jan 5 Delaware St vs Other</t>
  </si>
  <si>
    <t>Sat, Jan 10 Delaware St vs Morgan St</t>
  </si>
  <si>
    <t>Mon, Jan 12 Delaware St vs Howard</t>
  </si>
  <si>
    <t>Sat, Jan 17 Delaware St vs South Carolina St</t>
  </si>
  <si>
    <t>Mon, Jan 19 Delaware St vs Savannah St</t>
  </si>
  <si>
    <t>Sat, Jan 24 Delaware St vs North Carolina A&amp;T</t>
  </si>
  <si>
    <t>Mon, Jan 26 Delaware St vs North Carolina Central</t>
  </si>
  <si>
    <t>Sat, Jan 31 Delaware St vs South Carolina St</t>
  </si>
  <si>
    <t>Mon, Feb 9 Delaware St vs Florida A&amp;M</t>
  </si>
  <si>
    <t>Sat, Feb 14 Delaware St vs Maryland-Eastern Shore</t>
  </si>
  <si>
    <t>Sat, Feb 21 Delaware St vs Hampton</t>
  </si>
  <si>
    <t>Mon, Feb 23 Delaware St vs Norfolk St</t>
  </si>
  <si>
    <t>Sat, Feb 28 Delaware St vs Maryland-Eastern Shore</t>
  </si>
  <si>
    <t>Mon, Mar 2 Delaware St vs Hampton</t>
  </si>
  <si>
    <t>Mon, Mar 9 Delaware St vs Savannah St</t>
  </si>
  <si>
    <t>Thu, Mar 12 Delaware St vs Howard</t>
  </si>
  <si>
    <t>Fri, Mar 13 Delaware St vs North Carolina Central</t>
  </si>
  <si>
    <t>Wed, Nov 19 Florida A&amp;M vs San Diego</t>
  </si>
  <si>
    <t>Fri, Nov 21 Florida A&amp;M vs Grand Canyon</t>
  </si>
  <si>
    <t>Mon, Nov 24 Florida A&amp;M vs Wyoming</t>
  </si>
  <si>
    <t>Wed, Nov 26 Florida A&amp;M vs New Mexico St</t>
  </si>
  <si>
    <t>Sat, Dec 6 Florida A&amp;M vs South Carolina St</t>
  </si>
  <si>
    <t>Sat, Jan 10 Florida A&amp;M vs Norfolk St</t>
  </si>
  <si>
    <t>Mon, Jan 12 Florida A&amp;M vs Hampton</t>
  </si>
  <si>
    <t>Sat, Jan 17 Florida A&amp;M vs Morgan St</t>
  </si>
  <si>
    <t>Sat, Jan 24 Florida A&amp;M vs Howard</t>
  </si>
  <si>
    <t>Mon, Jan 26 Florida A&amp;M vs Maryland-Eastern Shore</t>
  </si>
  <si>
    <t>Mon, Feb 2 Florida A&amp;M vs North Carolina Central</t>
  </si>
  <si>
    <t>Sat, Feb 14 Florida A&amp;M vs North Carolina A&amp;T</t>
  </si>
  <si>
    <t>Mon, Feb 16 Florida A&amp;M vs North Carolina Central</t>
  </si>
  <si>
    <t>Mon, Feb 23 Florida A&amp;M vs Savannah St</t>
  </si>
  <si>
    <t>Sat, Feb 28 Florida A&amp;M vs North Carolina A&amp;T</t>
  </si>
  <si>
    <t>Thu, Mar 5 Florida A&amp;M vs Savannah St</t>
  </si>
  <si>
    <t>Fri, Nov 21 Alcorn St vs Hampton</t>
  </si>
  <si>
    <t>Sat, Nov 22 Hampton vs North Dakota St</t>
  </si>
  <si>
    <t>Mon, Nov 24 Appalachian St vs Hampton</t>
  </si>
  <si>
    <t>Wed, Nov 26 American vs Hampton</t>
  </si>
  <si>
    <t>Tue, Dec 2 Hampton vs Tennessee St</t>
  </si>
  <si>
    <t>Mon, Dec 8 Hampton vs Morgan St</t>
  </si>
  <si>
    <t>Fri, Dec 19 Hampton vs Tennessee St</t>
  </si>
  <si>
    <t>Sat, Jan 17 Hampton vs North Carolina A&amp;T</t>
  </si>
  <si>
    <t>Mon, Jan 19 Hampton vs North Carolina Central</t>
  </si>
  <si>
    <t>Sat, Jan 24 Hampton vs Savannah St</t>
  </si>
  <si>
    <t>Mon, Jan 26 Hampton vs South Carolina St</t>
  </si>
  <si>
    <t>Sat, Jan 31 Hampton vs Norfolk St</t>
  </si>
  <si>
    <t>Sat, Feb 7 Hampton vs Maryland-Eastern Shore</t>
  </si>
  <si>
    <t>Mon, Feb 9 Hampton vs Howard</t>
  </si>
  <si>
    <t>Mon, Feb 16 Hampton vs Morgan St</t>
  </si>
  <si>
    <t>Sat, Feb 28 Hampton vs Howard</t>
  </si>
  <si>
    <t>Thu, Mar 5 Hampton vs Norfolk St</t>
  </si>
  <si>
    <t>Mon, Mar 9 Hampton vs Morgan St</t>
  </si>
  <si>
    <t>Thu, Mar 12 Hampton vs Maryland-Eastern Shore</t>
  </si>
  <si>
    <t>Fri, Mar 13 Hampton vs Norfolk St</t>
  </si>
  <si>
    <t>Sun, Nov 16 Howard vs Other</t>
  </si>
  <si>
    <t>Sun, Nov 23 Howard vs Other</t>
  </si>
  <si>
    <t>Sat, Nov 29 Howard vs Other</t>
  </si>
  <si>
    <t>Sat, Dec 6 Howard vs North Carolina A&amp;T</t>
  </si>
  <si>
    <t>Sun, Dec 7 Howard vs North Carolina Central</t>
  </si>
  <si>
    <t>Mon, Dec 15 Howard vs IUPUI</t>
  </si>
  <si>
    <t>Wed, Dec 17 Howard vs Pepperdine</t>
  </si>
  <si>
    <t>Tue, Dec 23 Howard vs South Alabama</t>
  </si>
  <si>
    <t>Sat, Jan 31 Howard vs Morgan St</t>
  </si>
  <si>
    <t>Mon, Feb 2 Howard vs Maryland-Eastern Shore</t>
  </si>
  <si>
    <t>Sat, Feb 7 Howard vs Norfolk St</t>
  </si>
  <si>
    <t>Mon, Feb 16 Howard vs Maryland-Eastern Shore</t>
  </si>
  <si>
    <t>Sat, Feb 21 Howard vs Savannah St</t>
  </si>
  <si>
    <t>Mon, Feb 23 Howard vs South Carolina St</t>
  </si>
  <si>
    <t>Mon, Mar 2 Howard vs Norfolk St</t>
  </si>
  <si>
    <t>Wed, Nov 19 Maryland-Eastern Shore vs Mt. St. Mary's</t>
  </si>
  <si>
    <t>Sat, Nov 22 Maryland-Eastern Shore vs St. Francis (PA)</t>
  </si>
  <si>
    <t>Tue, Nov 25 Bucknell vs Maryland-Eastern Shore</t>
  </si>
  <si>
    <t>Fri, Dec 5 Maryland-Eastern Shore vs North Carolina Central</t>
  </si>
  <si>
    <t>Mon, Dec 8 Maryland-Eastern Shore vs North Carolina A&amp;T</t>
  </si>
  <si>
    <t>Sat, Dec 13 Maryland-Eastern Shore vs Navy</t>
  </si>
  <si>
    <t>Tue, Dec 30 Maryland-Eastern Shore vs Tenn-Martin</t>
  </si>
  <si>
    <t>Mon, Jan 12 Maryland-Eastern Shore vs Morgan St</t>
  </si>
  <si>
    <t>Sat, Jan 17 Maryland-Eastern Shore vs Savannah St</t>
  </si>
  <si>
    <t>Mon, Jan 19 Maryland-Eastern Shore vs South Carolina St</t>
  </si>
  <si>
    <t>Mon, Feb 9 Maryland-Eastern Shore vs Norfolk St</t>
  </si>
  <si>
    <t>Sat, Feb 21 Maryland-Eastern Shore vs South Carolina St</t>
  </si>
  <si>
    <t>Thu, Mar 5 Maryland-Eastern Shore vs Morgan St</t>
  </si>
  <si>
    <t>Thu, Nov 20 Morgan St vs Northern Iowa</t>
  </si>
  <si>
    <t>Sat, Dec 6 Morgan St vs Norfolk St</t>
  </si>
  <si>
    <t>Tue, Jan 6 Morgan St vs Saint Mary's</t>
  </si>
  <si>
    <t>Sat, Feb 7 Morgan St vs Savannah St</t>
  </si>
  <si>
    <t>Mon, Feb 9 Morgan St vs South Carolina St</t>
  </si>
  <si>
    <t>Sat, Feb 14 Morgan St vs Norfolk St</t>
  </si>
  <si>
    <t>Sat, Feb 21 Morgan St vs North Carolina Central</t>
  </si>
  <si>
    <t>Mon, Feb 23 Morgan St vs North Carolina A&amp;T</t>
  </si>
  <si>
    <t>Fri, Nov 14 Norfolk St vs Other</t>
  </si>
  <si>
    <t>Wed, Nov 19 Boston University vs Norfolk St</t>
  </si>
  <si>
    <t>Sat, Nov 22 Norfolk St vs Texas Southern</t>
  </si>
  <si>
    <t>Tue, Nov 25 Norfolk St vs Vanderbilt</t>
  </si>
  <si>
    <t>Fri, Nov 28 Norfolk St vs St. Francis BRK</t>
  </si>
  <si>
    <t>Sat, Dec 13 Mt. St. Mary's vs Norfolk St</t>
  </si>
  <si>
    <t>Mon, Dec 15 Norfolk St vs Other</t>
  </si>
  <si>
    <t>Sat, Jan 3 Georgia vs Norfolk St</t>
  </si>
  <si>
    <t>Sat, Jan 17 Norfolk St vs North Carolina Central</t>
  </si>
  <si>
    <t>Mon, Jan 19 Norfolk St vs North Carolina A&amp;T</t>
  </si>
  <si>
    <t>Sat, Jan 24 Norfolk St vs South Carolina St</t>
  </si>
  <si>
    <t>Mon, Jan 26 Norfolk St vs Savannah St</t>
  </si>
  <si>
    <t>Wed, Mar 11 Norfolk St vs South Carolina St</t>
  </si>
  <si>
    <t>Fri, Nov 14 North Carolina A&amp;T vs Other</t>
  </si>
  <si>
    <t>Sun, Nov 23 Bradley vs North Carolina A&amp;T</t>
  </si>
  <si>
    <t>Sat, Nov 29 Miss Valley St vs North Carolina A&amp;T</t>
  </si>
  <si>
    <t>Sun, Dec 28 North Carolina A&amp;T vs Other</t>
  </si>
  <si>
    <t>Tue, Dec 30 North Carolina A&amp;T vs South Carolina</t>
  </si>
  <si>
    <t>Sat, Jan 3 CSU Bakersfield vs North Carolina A&amp;T</t>
  </si>
  <si>
    <t>Sat, Jan 10 North Carolina A&amp;T vs Savannah St</t>
  </si>
  <si>
    <t>Mon, Jan 12 North Carolina A&amp;T vs South Carolina St</t>
  </si>
  <si>
    <t>Sat, Jan 31 North Carolina A&amp;T vs Savannah St</t>
  </si>
  <si>
    <t>Sat, Feb 7 North Carolina A&amp;T vs North Carolina Central</t>
  </si>
  <si>
    <t>Thu, Mar 5 North Carolina A&amp;T vs North Carolina Central</t>
  </si>
  <si>
    <t>Tue, Mar 10 North Carolina A&amp;T vs South Carolina St</t>
  </si>
  <si>
    <t>Tue, Nov 18 North Carolina Central vs Other</t>
  </si>
  <si>
    <t>Fri, Nov 28 Eastern Illinois vs North Carolina Central</t>
  </si>
  <si>
    <t>Tue, Dec 2 North Carolina Central vs Other</t>
  </si>
  <si>
    <t>Wed, Dec 17 North Carolina Central vs Other</t>
  </si>
  <si>
    <t>Sat, Dec 20 Miss Valley St vs North Carolina Central</t>
  </si>
  <si>
    <t>Mon, Dec 22 Jackson St vs North Carolina Central</t>
  </si>
  <si>
    <t>Mon, Dec 29 IUPUI vs North Carolina Central</t>
  </si>
  <si>
    <t>Sat, Jan 10 North Carolina Central vs South Carolina St</t>
  </si>
  <si>
    <t>Mon, Jan 12 North Carolina Central vs Savannah St</t>
  </si>
  <si>
    <t>Sat, Jan 31 East Tennessee St vs North Carolina Central</t>
  </si>
  <si>
    <t>Mon, Mar 2 North Carolina Central vs Savannah St</t>
  </si>
  <si>
    <t>Fri, Nov 14 Eastern Kentucky vs Savannah St</t>
  </si>
  <si>
    <t>Fri, Nov 28 Jacksonville St vs Savannah St</t>
  </si>
  <si>
    <t>Thu, Dec 4 Other vs Savannah St</t>
  </si>
  <si>
    <t>Sat, Jan 3 LSU vs Savannah St</t>
  </si>
  <si>
    <t>Tue, Jan 6 Other vs Savannah St</t>
  </si>
  <si>
    <t>Sat, Feb 14 Savannah St vs South Carolina St</t>
  </si>
  <si>
    <t>Sat, Feb 28 Savannah St vs South Carolina St</t>
  </si>
  <si>
    <t>Fri, Nov 14 South Carolina St vs Washington</t>
  </si>
  <si>
    <t>Sun, Nov 16 San Francisco vs South Carolina St</t>
  </si>
  <si>
    <t>Tue, Nov 25 Other vs South Carolina St</t>
  </si>
  <si>
    <t>Sat, Nov 29 Georgia Southern vs South Carolina St</t>
  </si>
  <si>
    <t>Mon, Dec 22 Abilene Christian vs South Carolina St</t>
  </si>
  <si>
    <t>Sat, Jan 3 Eastern Kentucky vs South Carolina St</t>
  </si>
  <si>
    <t>Wed, Feb 4 Other vs South Carolina St</t>
  </si>
  <si>
    <t>Fri, Nov 14 Bradley vs UT-Arlington</t>
  </si>
  <si>
    <t>Wed, Nov 19 Bradley vs Robert Morris</t>
  </si>
  <si>
    <t>Tue, Nov 25 Bradley vs Texas A&amp;M-CC</t>
  </si>
  <si>
    <t>Thu, Dec 18 Bradley vs Other</t>
  </si>
  <si>
    <t>Mon, Dec 22 Arkansas-Little Rock vs Bradley</t>
  </si>
  <si>
    <t>Wed, Dec 31 Bradley vs Loyola (Chi)</t>
  </si>
  <si>
    <t>Sat, Jan 3 Bradley vs Southern Illinois</t>
  </si>
  <si>
    <t>Wed, Jan 7 Bradley vs Wichita St</t>
  </si>
  <si>
    <t>Sat, Jan 10 Bradley vs Evansville</t>
  </si>
  <si>
    <t>Tue, Jan 13 Bradley vs Northern Iowa</t>
  </si>
  <si>
    <t>Sat, Jan 17 Bradley vs Illinois St</t>
  </si>
  <si>
    <t>Wed, Jan 21 Bradley vs Southern Illinois</t>
  </si>
  <si>
    <t>Sat, Jan 24 Bradley vs Missouri St</t>
  </si>
  <si>
    <t>Wed, Jan 28 Bradley vs Drake</t>
  </si>
  <si>
    <t>Sat, Jan 31 Bradley vs Indiana St</t>
  </si>
  <si>
    <t>Wed, Feb 4 Bradley vs Wichita St</t>
  </si>
  <si>
    <t>Sat, Feb 7 Bradley vs Evansville</t>
  </si>
  <si>
    <t>Wed, Feb 11 Bradley vs Drake</t>
  </si>
  <si>
    <t>Sun, Feb 15 Bradley vs Loyola (Chi)</t>
  </si>
  <si>
    <t>Wed, Feb 18 Bradley vs Illinois St</t>
  </si>
  <si>
    <t>Sat, Feb 21 Bradley vs Northern Iowa</t>
  </si>
  <si>
    <t>Wed, Feb 25 Bradley vs Missouri St</t>
  </si>
  <si>
    <t>Sat, Feb 28 Bradley vs Indiana St</t>
  </si>
  <si>
    <t>Thu, Mar 5 Bradley vs Drake</t>
  </si>
  <si>
    <t>Fri, Mar 6 Bradley vs Northern Iowa</t>
  </si>
  <si>
    <t>Tue, Nov 25 Drake vs IUPUI</t>
  </si>
  <si>
    <t>Sat, Nov 29 Drake vs Portland</t>
  </si>
  <si>
    <t>Sun, Nov 30 Drake vs Murray St</t>
  </si>
  <si>
    <t>Mon, Dec 15 Drake vs Jackson St</t>
  </si>
  <si>
    <t>Mon, Dec 22 Drake vs Other</t>
  </si>
  <si>
    <t>Wed, Dec 31 Drake vs Wichita St</t>
  </si>
  <si>
    <t>Sat, Jan 3 Drake vs Missouri St</t>
  </si>
  <si>
    <t>Wed, Jan 7 Drake vs Illinois St</t>
  </si>
  <si>
    <t>Sat, Jan 10 Drake vs Northern Iowa</t>
  </si>
  <si>
    <t>Wed, Jan 14 Drake vs Loyola (Chi)</t>
  </si>
  <si>
    <t>Sat, Jan 17 Drake vs Indiana St</t>
  </si>
  <si>
    <t>Tue, Jan 20 Drake vs Illinois St</t>
  </si>
  <si>
    <t>Sun, Jan 25 Drake vs Wichita St</t>
  </si>
  <si>
    <t>Sat, Jan 31 Drake vs Evansville</t>
  </si>
  <si>
    <t>Wed, Feb 4 Drake vs Southern Illinois</t>
  </si>
  <si>
    <t>Sat, Feb 7 Drake vs Northern Iowa</t>
  </si>
  <si>
    <t>Sat, Feb 14 Drake vs Indiana St</t>
  </si>
  <si>
    <t>Tue, Feb 17 Drake vs Evansville</t>
  </si>
  <si>
    <t>Sun, Feb 22 Drake vs Missouri St</t>
  </si>
  <si>
    <t>Wed, Feb 25 Drake vs Loyola (Chi)</t>
  </si>
  <si>
    <t>Sat, Feb 28 Drake vs Southern Illinois</t>
  </si>
  <si>
    <t>Sat, Nov 15 Evansville vs Other</t>
  </si>
  <si>
    <t>Mon, Nov 24 Evansville vs Fresno St</t>
  </si>
  <si>
    <t>Wed, Nov 26 Evansville vs San Francisco</t>
  </si>
  <si>
    <t>Sat, Dec 6 Evansville vs IUPUI</t>
  </si>
  <si>
    <t>Tue, Dec 9 Belmont vs Evansville</t>
  </si>
  <si>
    <t>Sat, Dec 13 Evansville vs Murray St</t>
  </si>
  <si>
    <t>Sun, Dec 21 Alabama St vs Evansville</t>
  </si>
  <si>
    <t>Thu, Jan 1 Evansville vs Northern Iowa</t>
  </si>
  <si>
    <t>Sun, Jan 4 Evansville vs Indiana St</t>
  </si>
  <si>
    <t>Wed, Jan 7 Evansville vs Loyola (Chi)</t>
  </si>
  <si>
    <t>Wed, Jan 14 Evansville vs Missouri St</t>
  </si>
  <si>
    <t>Sat, Jan 17 Evansville vs Wichita St</t>
  </si>
  <si>
    <t>Wed, Jan 21 Evansville vs Loyola (Chi)</t>
  </si>
  <si>
    <t>Sat, Jan 24 Evansville vs Southern Illinois</t>
  </si>
  <si>
    <t>Tue, Jan 27 Evansville vs Indiana St</t>
  </si>
  <si>
    <t>Tue, Feb 3 Evansville vs Illinois St</t>
  </si>
  <si>
    <t>Tue, Feb 10 Evansville vs Missouri St</t>
  </si>
  <si>
    <t>Sat, Feb 14 Evansville vs Southern Illinois</t>
  </si>
  <si>
    <t>Sun, Feb 22 Evansville vs Wichita St</t>
  </si>
  <si>
    <t>Wed, Feb 25 Evansville vs Northern Iowa</t>
  </si>
  <si>
    <t>Sat, Feb 28 Evansville vs Illinois St</t>
  </si>
  <si>
    <t>Fri, Mar 6 Evansville vs Illinois St</t>
  </si>
  <si>
    <t>Sun, Nov 16 Illinois St vs Utah State</t>
  </si>
  <si>
    <t>Wed, Dec 17 Illinois St vs Tenn-Martin</t>
  </si>
  <si>
    <t>Sat, Dec 20 Illinois St vs Murray St</t>
  </si>
  <si>
    <t>Mon, Dec 22 Illinois St vs IPFW</t>
  </si>
  <si>
    <t>Mon, Dec 29 Illinois St vs Other</t>
  </si>
  <si>
    <t>Wed, Dec 31 Illinois St vs Indiana St</t>
  </si>
  <si>
    <t>Sun, Jan 4 Illinois St vs Wichita St</t>
  </si>
  <si>
    <t>Sun, Jan 11 Illinois St vs Missouri St</t>
  </si>
  <si>
    <t>Wed, Jan 14 Illinois St vs Indiana St</t>
  </si>
  <si>
    <t>Sun, Jan 25 Illinois St vs Northern Iowa</t>
  </si>
  <si>
    <t>Wed, Jan 28 Illinois St vs Missouri St</t>
  </si>
  <si>
    <t>Sat, Jan 31 Illinois St vs Loyola (Chi)</t>
  </si>
  <si>
    <t>Sat, Feb 7 Illinois St vs Southern Illinois</t>
  </si>
  <si>
    <t>Wed, Feb 11 Illinois St vs Northern Iowa</t>
  </si>
  <si>
    <t>Sat, Feb 14 Illinois St vs Wichita St</t>
  </si>
  <si>
    <t>Sat, Feb 21 Illinois St vs Loyola (Chi)</t>
  </si>
  <si>
    <t>Wed, Feb 25 Illinois St vs Southern Illinois</t>
  </si>
  <si>
    <t>Sat, Mar 7 Illinois St vs Wichita St</t>
  </si>
  <si>
    <t>Sun, Mar 8 Illinois St vs Northern Iowa</t>
  </si>
  <si>
    <t>Fri, Nov 14 Indiana St vs IUPUI</t>
  </si>
  <si>
    <t>Mon, Nov 24 Austin Peay vs Indiana St</t>
  </si>
  <si>
    <t>Tue, Dec 16 Indiana St vs Other</t>
  </si>
  <si>
    <t>Sat, Dec 20 Eastern Illinois vs Indiana St</t>
  </si>
  <si>
    <t>Sun, Dec 28 Indiana St vs UMKC</t>
  </si>
  <si>
    <t>Wed, Jan 7 Indiana St vs Missouri St</t>
  </si>
  <si>
    <t>Sat, Jan 10 Indiana St vs Southern Illinois</t>
  </si>
  <si>
    <t>Wed, Jan 21 Indiana St vs Northern Iowa</t>
  </si>
  <si>
    <t>Sat, Jan 24 Indiana St vs Loyola (Chi)</t>
  </si>
  <si>
    <t>Tue, Feb 3 Indiana St vs Northern Iowa</t>
  </si>
  <si>
    <t>Sat, Feb 7 Indiana St vs Loyola (Chi)</t>
  </si>
  <si>
    <t>Wed, Feb 11 Indiana St vs Wichita St</t>
  </si>
  <si>
    <t>Wed, Feb 18 Indiana St vs Missouri St</t>
  </si>
  <si>
    <t>Sat, Feb 21 Indiana St vs Southern Illinois</t>
  </si>
  <si>
    <t>Wed, Feb 25 Indiana St vs Wichita St</t>
  </si>
  <si>
    <t>Fri, Mar 6 Indiana St vs Loyola (Chi)</t>
  </si>
  <si>
    <t>Fri, Nov 14 Loyola (Chi) vs Other</t>
  </si>
  <si>
    <t>Mon, Nov 17 Loyola (Chi) vs Other</t>
  </si>
  <si>
    <t>Sat, Dec 13 Jackson St vs Loyola (Chi)</t>
  </si>
  <si>
    <t>Wed, Dec 17 Abilene Christian vs Loyola (Chi)</t>
  </si>
  <si>
    <t>Tue, Dec 23 Boise State vs Loyola (Chi)</t>
  </si>
  <si>
    <t>Sun, Jan 4 Loyola (Chi) vs Northern Iowa</t>
  </si>
  <si>
    <t>Sun, Jan 11 Loyola (Chi) vs Wichita St</t>
  </si>
  <si>
    <t>Sun, Jan 18 Loyola (Chi) vs Southern Illinois</t>
  </si>
  <si>
    <t>Wed, Jan 28 Loyola (Chi) vs Wichita St</t>
  </si>
  <si>
    <t>Wed, Feb 4 Loyola (Chi) vs Missouri St</t>
  </si>
  <si>
    <t>Wed, Feb 11 Loyola (Chi) vs Southern Illinois</t>
  </si>
  <si>
    <t>Wed, Feb 18 Loyola (Chi) vs Northern Iowa</t>
  </si>
  <si>
    <t>Sat, Feb 28 Loyola (Chi) vs Missouri St</t>
  </si>
  <si>
    <t>Sat, Mar 7 Loyola (Chi) vs Northern Iowa</t>
  </si>
  <si>
    <t>Fri, Nov 14 Eastern Illinois vs Missouri St</t>
  </si>
  <si>
    <t>Wed, Nov 19 Missouri St vs Other</t>
  </si>
  <si>
    <t>Thu, Nov 27 Colorado St vs Missouri St</t>
  </si>
  <si>
    <t>Fri, Nov 28 Missouri St vs Other</t>
  </si>
  <si>
    <t>Sat, Nov 29 Missouri St vs Washington St</t>
  </si>
  <si>
    <t>Thu, Dec 4 Arkansas-Little Rock vs Missouri St</t>
  </si>
  <si>
    <t>Sun, Dec 7 Missouri St vs Oral Roberts</t>
  </si>
  <si>
    <t>Sat, Dec 13 Missouri St vs SE Missouri St</t>
  </si>
  <si>
    <t>Mon, Dec 15 Missouri St vs Oral Roberts</t>
  </si>
  <si>
    <t>Mon, Dec 22 Missouri St vs Oral Roberts</t>
  </si>
  <si>
    <t>Wed, Dec 31 Missouri St vs Southern Illinois</t>
  </si>
  <si>
    <t>Sun, Jan 18 Missouri St vs Northern Iowa</t>
  </si>
  <si>
    <t>Wed, Jan 21 Missouri St vs Wichita St</t>
  </si>
  <si>
    <t>Sat, Jan 31 Missouri St vs Southern Illinois</t>
  </si>
  <si>
    <t>Sat, Feb 7 Missouri St vs Wichita St</t>
  </si>
  <si>
    <t>Sun, Feb 15 Missouri St vs Northern Iowa</t>
  </si>
  <si>
    <t>Thu, Mar 5 Missouri St vs Southern Illinois</t>
  </si>
  <si>
    <t>Tue, Nov 18 Northern Iowa vs Stephen F. Austin</t>
  </si>
  <si>
    <t>Wed, Dec 10 Denver vs Northern Iowa</t>
  </si>
  <si>
    <t>Sun, Dec 28 Northern Iowa vs South Dakota St</t>
  </si>
  <si>
    <t>Wed, Jan 7 Northern Iowa vs Southern Illinois</t>
  </si>
  <si>
    <t>Wed, Jan 28 Northern Iowa vs Southern Illinois</t>
  </si>
  <si>
    <t>Sat, Jan 31 Northern Iowa vs Wichita St</t>
  </si>
  <si>
    <t>Sat, Feb 28 Northern Iowa vs Wichita St</t>
  </si>
  <si>
    <t>Tue, Nov 18 Southern Illinois vs Tennessee St</t>
  </si>
  <si>
    <t>Sat, Nov 29 Other vs Southern Illinois</t>
  </si>
  <si>
    <t>Wed, Dec 3 SIU-Edwardsville vs Southern Illinois</t>
  </si>
  <si>
    <t>Sat, Dec 6 Austin Peay vs Southern Illinois</t>
  </si>
  <si>
    <t>Wed, Dec 10 SE Missouri St vs Southern Illinois</t>
  </si>
  <si>
    <t>Sun, Dec 14 Chicago St vs Southern Illinois</t>
  </si>
  <si>
    <t>Tue, Dec 16 Southern Illinois vs Tennessee St</t>
  </si>
  <si>
    <t>Fri, Dec 19 New Orleans vs Southern Illinois</t>
  </si>
  <si>
    <t>Mon, Dec 22 Murray St vs Southern Illinois</t>
  </si>
  <si>
    <t>Wed, Jan 14 Southern Illinois vs Wichita St</t>
  </si>
  <si>
    <t>Tue, Feb 17 Southern Illinois vs Wichita St</t>
  </si>
  <si>
    <t>Fri, Mar 6 Southern Illinois vs Wichita St</t>
  </si>
  <si>
    <t>Fri, Nov 14 New Mexico St vs Wichita St</t>
  </si>
  <si>
    <t>Sun, Nov 23 Other vs Wichita St</t>
  </si>
  <si>
    <t>Wed, Dec 3 Utah vs Wichita St</t>
  </si>
  <si>
    <t>Tue, Dec 16 Alabama vs Wichita St</t>
  </si>
  <si>
    <t>Mon, Dec 22 Loyola Marymount vs Wichita St</t>
  </si>
  <si>
    <t>Fri, Nov 14 Air Force vs Army</t>
  </si>
  <si>
    <t>Sat, Nov 15 Air Force vs The Citadel</t>
  </si>
  <si>
    <t>Wed, Nov 19 Air Force vs Other</t>
  </si>
  <si>
    <t>Sat, Nov 22 Air Force vs Other</t>
  </si>
  <si>
    <t>Tue, Nov 25 Air Force vs Colorado</t>
  </si>
  <si>
    <t>Wed, Dec 3 Air Force vs Grambling St</t>
  </si>
  <si>
    <t>Mon, Dec 8 Air Force vs Omaha</t>
  </si>
  <si>
    <t>Sat, Dec 13 Air Force vs Arkansas-Pine Bluff</t>
  </si>
  <si>
    <t>Mon, Dec 22 Air Force vs Jacksonville St</t>
  </si>
  <si>
    <t>Wed, Dec 31 Air Force vs San Diego St</t>
  </si>
  <si>
    <t>Sat, Jan 3 Air Force vs Nevada</t>
  </si>
  <si>
    <t>Wed, Jan 7 Air Force vs San Jose St</t>
  </si>
  <si>
    <t>Sat, Jan 10 Air Force vs Colorado St</t>
  </si>
  <si>
    <t>Wed, Jan 14 Air Force vs New Mexico</t>
  </si>
  <si>
    <t>Sat, Jan 17 Air Force vs Utah State</t>
  </si>
  <si>
    <t>Tue, Jan 20 Air Force vs San Diego St</t>
  </si>
  <si>
    <t>Sat, Jan 24 Air Force vs Boise State</t>
  </si>
  <si>
    <t>Wed, Jan 28 Air Force vs San Jose St</t>
  </si>
  <si>
    <t>Sat, Jan 31 Air Force vs UNLV</t>
  </si>
  <si>
    <t>Wed, Feb 4 Air Force vs New Mexico</t>
  </si>
  <si>
    <t>Sat, Feb 7 Air Force vs Wyoming</t>
  </si>
  <si>
    <t>Wed, Feb 11 Air Force vs Boise State</t>
  </si>
  <si>
    <t>Sat, Feb 14 Air Force vs UNLV</t>
  </si>
  <si>
    <t>Sat, Feb 21 Air Force vs Colorado St</t>
  </si>
  <si>
    <t>Wed, Feb 25 Air Force vs Nevada</t>
  </si>
  <si>
    <t>Sat, Feb 28 Air Force vs Utah State</t>
  </si>
  <si>
    <t>Wed, Mar 4 Air Force vs Fresno St</t>
  </si>
  <si>
    <t>Wed, Mar 11 Air Force vs New Mexico</t>
  </si>
  <si>
    <t>Thu, Mar 12 Air Force vs Boise State</t>
  </si>
  <si>
    <t>Fri, Nov 14 Boise State vs San Diego</t>
  </si>
  <si>
    <t>Sat, Nov 15 Boise State vs Loyola Marymount</t>
  </si>
  <si>
    <t>Sat, Dec 6 Boise State vs Saint Mary's</t>
  </si>
  <si>
    <t>Tue, Dec 9 Boise State vs Other</t>
  </si>
  <si>
    <t>Thu, Dec 11 Boise State vs Other</t>
  </si>
  <si>
    <t>Sat, Dec 20 Abilene Christian vs Boise State</t>
  </si>
  <si>
    <t>Wed, Dec 31 Boise State vs Colorado St</t>
  </si>
  <si>
    <t>Sat, Jan 3 Boise State vs Utah State</t>
  </si>
  <si>
    <t>Sat, Jan 10 Boise State vs Wyoming</t>
  </si>
  <si>
    <t>Tue, Jan 13 Boise State vs UNLV</t>
  </si>
  <si>
    <t>Sun, Jan 18 Boise State vs New Mexico</t>
  </si>
  <si>
    <t>Wed, Jan 21 Boise State vs San Jose St</t>
  </si>
  <si>
    <t>Tue, Jan 27 Boise State vs Colorado St</t>
  </si>
  <si>
    <t>Tue, Feb 3 Boise State vs Utah State</t>
  </si>
  <si>
    <t>Sun, Feb 8 Boise State vs San Diego St</t>
  </si>
  <si>
    <t>Sat, Feb 14 Boise State vs Fresno St</t>
  </si>
  <si>
    <t>Wed, Feb 18 Boise State vs UNLV</t>
  </si>
  <si>
    <t>Sat, Feb 21 Boise State vs Nevada</t>
  </si>
  <si>
    <t>Tue, Feb 24 Boise State vs New Mexico</t>
  </si>
  <si>
    <t>Sat, Feb 28 Boise State vs San Diego St</t>
  </si>
  <si>
    <t>Wed, Mar 4 Boise State vs San Jose St</t>
  </si>
  <si>
    <t>Sat, Mar 7 Boise State vs Fresno St</t>
  </si>
  <si>
    <t>Fri, Mar 13 Boise State vs Wyoming</t>
  </si>
  <si>
    <t>Fri, Nov 21 Colorado St vs Georgia St</t>
  </si>
  <si>
    <t>Sun, Nov 23 Colorado St vs Mercer</t>
  </si>
  <si>
    <t>Fri, Nov 28 Colorado St vs Pacific</t>
  </si>
  <si>
    <t>Wed, Dec 10 Colorado vs Colorado St</t>
  </si>
  <si>
    <t>Sat, Dec 13 Colorado St vs Other</t>
  </si>
  <si>
    <t>Fri, Dec 19 Colorado St vs Denver</t>
  </si>
  <si>
    <t>Sat, Dec 27 Colorado St vs New Mexico St</t>
  </si>
  <si>
    <t>Sat, Jan 3 Colorado St vs New Mexico</t>
  </si>
  <si>
    <t>Wed, Jan 7 Colorado St vs Wyoming</t>
  </si>
  <si>
    <t>Wed, Jan 14 Colorado St vs Nevada</t>
  </si>
  <si>
    <t>Sat, Jan 17 Colorado St vs San Jose St</t>
  </si>
  <si>
    <t>Sat, Jan 24 Colorado St vs San Diego St</t>
  </si>
  <si>
    <t>Sat, Jan 31 Colorado St vs Fresno St</t>
  </si>
  <si>
    <t>Wed, Feb 4 Colorado St vs Wyoming</t>
  </si>
  <si>
    <t>Sat, Feb 7 Colorado St vs UNLV</t>
  </si>
  <si>
    <t>Tue, Feb 10 Colorado St vs New Mexico</t>
  </si>
  <si>
    <t>Sat, Feb 14 Colorado St vs San Diego St</t>
  </si>
  <si>
    <t>Wed, Feb 18 Colorado St vs Fresno St</t>
  </si>
  <si>
    <t>Wed, Feb 25 Colorado St vs San Jose St</t>
  </si>
  <si>
    <t>Wed, Mar 4 Colorado St vs Nevada</t>
  </si>
  <si>
    <t>Sat, Mar 7 Colorado St vs Utah State</t>
  </si>
  <si>
    <t>Thu, Mar 12 Colorado St vs Fresno St</t>
  </si>
  <si>
    <t>Fri, Mar 13 Colorado St vs San Diego St</t>
  </si>
  <si>
    <t>Fri, Nov 14 Fresno St vs Pepperdine</t>
  </si>
  <si>
    <t>Mon, Nov 17 Fresno St vs Other</t>
  </si>
  <si>
    <t>Sun, Nov 30 California vs Fresno St</t>
  </si>
  <si>
    <t>Sat, Dec 6 CSU Bakersfield vs Fresno St</t>
  </si>
  <si>
    <t>Sat, Dec 20 Fresno St vs Pacific</t>
  </si>
  <si>
    <t>Sun, Dec 28 Fresno St vs Other</t>
  </si>
  <si>
    <t>Wed, Dec 31 Fresno St vs New Mexico</t>
  </si>
  <si>
    <t>Sat, Jan 3 Fresno St vs San Diego St</t>
  </si>
  <si>
    <t>Wed, Jan 7 Fresno St vs Utah State</t>
  </si>
  <si>
    <t>Sat, Jan 10 Fresno St vs Nevada</t>
  </si>
  <si>
    <t>Wed, Jan 14 Fresno St vs San Jose St</t>
  </si>
  <si>
    <t>Sat, Jan 17 Fresno St vs Wyoming</t>
  </si>
  <si>
    <t>Sat, Jan 24 Fresno St vs Nevada</t>
  </si>
  <si>
    <t>Tue, Jan 27 Fresno St vs San Diego St</t>
  </si>
  <si>
    <t>Wed, Feb 4 Fresno St vs San Jose St</t>
  </si>
  <si>
    <t>Tue, Feb 10 Fresno St vs UNLV</t>
  </si>
  <si>
    <t>Sat, Feb 21 Fresno St vs Utah State</t>
  </si>
  <si>
    <t>Wed, Feb 25 Fresno St vs Wyoming</t>
  </si>
  <si>
    <t>Sat, Feb 28 Fresno St vs New Mexico</t>
  </si>
  <si>
    <t>Mon, Nov 17 Nevada vs Other</t>
  </si>
  <si>
    <t>Sat, Nov 29 Nevada vs Omaha</t>
  </si>
  <si>
    <t>Sun, Dec 7 California vs Nevada</t>
  </si>
  <si>
    <t>Thu, Dec 18 Nevada vs Pacific</t>
  </si>
  <si>
    <t>Sun, Dec 28 Nevada vs Other</t>
  </si>
  <si>
    <t>Wed, Jan 7 Nevada vs UNLV</t>
  </si>
  <si>
    <t>Tue, Jan 20 Nevada vs Utah State</t>
  </si>
  <si>
    <t>Tue, Jan 27 Nevada vs UNLV</t>
  </si>
  <si>
    <t>Sat, Jan 31 Nevada vs Wyoming</t>
  </si>
  <si>
    <t>Wed, Feb 4 Nevada vs San Diego St</t>
  </si>
  <si>
    <t>Sat, Feb 7 Nevada vs San Jose St</t>
  </si>
  <si>
    <t>Tue, Feb 10 Nevada vs Utah State</t>
  </si>
  <si>
    <t>Sat, Feb 14 Nevada vs New Mexico</t>
  </si>
  <si>
    <t>Tue, Feb 17 Nevada vs Wyoming</t>
  </si>
  <si>
    <t>Sat, Feb 28 Nevada vs San Jose St</t>
  </si>
  <si>
    <t>Sat, Mar 7 Nevada vs San Diego St</t>
  </si>
  <si>
    <t>Wed, Mar 11 Nevada vs UNLV</t>
  </si>
  <si>
    <t>Sun, Nov 23 New Mexico vs Texas A&amp;M</t>
  </si>
  <si>
    <t>Sun, Nov 30 New Mexico vs USC</t>
  </si>
  <si>
    <t>Wed, Dec 3 New Mexico vs New Mexico St</t>
  </si>
  <si>
    <t>Sat, Dec 13 New Mexico vs UL Monroe</t>
  </si>
  <si>
    <t>Wed, Dec 17 Central Arkansas vs New Mexico</t>
  </si>
  <si>
    <t>Sat, Dec 20 New Mexico vs New Mexico St</t>
  </si>
  <si>
    <t>Tue, Dec 23 Grand Canyon vs New Mexico</t>
  </si>
  <si>
    <t>Tue, Jan 6 New Mexico vs San Diego St</t>
  </si>
  <si>
    <t>Sat, Jan 10 New Mexico vs Utah State</t>
  </si>
  <si>
    <t>Wed, Jan 21 New Mexico vs UNLV</t>
  </si>
  <si>
    <t>Sat, Jan 24 New Mexico vs Wyoming</t>
  </si>
  <si>
    <t>Sat, Jan 31 New Mexico vs San Jose St</t>
  </si>
  <si>
    <t>Sat, Feb 7 New Mexico vs Utah State</t>
  </si>
  <si>
    <t>Tue, Feb 17 New Mexico vs San Diego St</t>
  </si>
  <si>
    <t>Sat, Feb 21 New Mexico vs UNLV</t>
  </si>
  <si>
    <t>Sat, Mar 7 New Mexico vs Wyoming</t>
  </si>
  <si>
    <t>Tue, Nov 18 San Diego St vs Utah</t>
  </si>
  <si>
    <t>Thu, Nov 20 CSU Bakersfield vs San Diego St</t>
  </si>
  <si>
    <t>Mon, Nov 24 BYU vs San Diego St</t>
  </si>
  <si>
    <t>Wed, Nov 26 Arizona vs San Diego St</t>
  </si>
  <si>
    <t>Thu, Dec 4 San Diego vs San Diego St</t>
  </si>
  <si>
    <t>Sun, Dec 7 San Diego St vs Washington</t>
  </si>
  <si>
    <t>Sat, Dec 27 Other vs San Diego St</t>
  </si>
  <si>
    <t>Wed, Jan 14 San Diego St vs Wyoming</t>
  </si>
  <si>
    <t>Sat, Jan 17 San Diego St vs UNLV</t>
  </si>
  <si>
    <t>Sat, Jan 31 San Diego St vs Utah State</t>
  </si>
  <si>
    <t>Wed, Feb 11 San Diego St vs Wyoming</t>
  </si>
  <si>
    <t>Sat, Feb 21 San Diego St vs San Jose St</t>
  </si>
  <si>
    <t>Wed, Mar 4 San Diego St vs UNLV</t>
  </si>
  <si>
    <t>Thu, Mar 12 San Diego St vs UNLV</t>
  </si>
  <si>
    <t>Fri, Nov 14 Morehead St vs UNLV</t>
  </si>
  <si>
    <t>Sun, Nov 16 Sam Houston St vs UNLV</t>
  </si>
  <si>
    <t>Fri, Nov 21 Stanford vs UNLV</t>
  </si>
  <si>
    <t>Wed, Dec 3 Arizona St vs UNLV</t>
  </si>
  <si>
    <t>Fri, Dec 5 Other vs UNLV</t>
  </si>
  <si>
    <t>Sat, Dec 13 South Dakota vs UNLV</t>
  </si>
  <si>
    <t>Wed, Dec 17 Portland vs UNLV</t>
  </si>
  <si>
    <t>Sat, Dec 20 UNLV vs Utah</t>
  </si>
  <si>
    <t>Tue, Dec 23 Arizona vs UNLV</t>
  </si>
  <si>
    <t>Wed, Dec 31 UNLV vs Wyoming</t>
  </si>
  <si>
    <t>Sat, Jan 10 San Jose St vs UNLV</t>
  </si>
  <si>
    <t>Sat, Jan 24 UNLV vs Utah State</t>
  </si>
  <si>
    <t>Tue, Feb 24 UNLV vs Utah State</t>
  </si>
  <si>
    <t>Sat, Feb 28 UNLV vs Wyoming</t>
  </si>
  <si>
    <t>Sat, Mar 7 San Jose St vs UNLV</t>
  </si>
  <si>
    <t>Wed, Nov 19 Santa Clara vs Utah State</t>
  </si>
  <si>
    <t>Sat, Nov 22 Mississippi St vs Utah State</t>
  </si>
  <si>
    <t>Tue, Dec 2 BYU vs Utah State</t>
  </si>
  <si>
    <t>Sun, Dec 7 USC vs Utah State</t>
  </si>
  <si>
    <t>Sat, Dec 13 Utah State vs Utah Valley</t>
  </si>
  <si>
    <t>Thu, Dec 18 CSU Bakersfield vs Utah State</t>
  </si>
  <si>
    <t>Sat, Dec 20 South Dakota St vs Utah State</t>
  </si>
  <si>
    <t>Sat, Dec 27 Other vs Utah State</t>
  </si>
  <si>
    <t>Wed, Dec 31 San Jose St vs Utah State</t>
  </si>
  <si>
    <t>Tue, Jan 27 Utah State vs Wyoming</t>
  </si>
  <si>
    <t>Wed, Feb 18 San Jose St vs Utah State</t>
  </si>
  <si>
    <t>Wed, Mar 4 Utah State vs Wyoming</t>
  </si>
  <si>
    <t>Thu, Mar 12 Utah State vs Wyoming</t>
  </si>
  <si>
    <t>Tue, Nov 18 Other vs Wyoming</t>
  </si>
  <si>
    <t>Sat, Nov 22 Colorado vs Wyoming</t>
  </si>
  <si>
    <t>Sat, Nov 29 New Mexico St vs Wyoming</t>
  </si>
  <si>
    <t>Tue, Dec 2 Denver vs Wyoming</t>
  </si>
  <si>
    <t>Sun, Dec 7 Other vs Wyoming</t>
  </si>
  <si>
    <t>Wed, Dec 10 California vs Wyoming</t>
  </si>
  <si>
    <t>Sat, Dec 20 Southern vs Wyoming</t>
  </si>
  <si>
    <t>Sat, Jan 3 San Jose St vs Wyoming</t>
  </si>
  <si>
    <t>Sat, Feb 14 San Jose St vs Wyoming</t>
  </si>
  <si>
    <t>Tue, Dec 9 Army vs Bryant</t>
  </si>
  <si>
    <t>Sun, Dec 21 Bryant vs Denver</t>
  </si>
  <si>
    <t>Sat, Jan 3 Bryant vs LIU Brooklyn</t>
  </si>
  <si>
    <t>Mon, Jan 5 Bryant vs St. Francis BRK</t>
  </si>
  <si>
    <t>Thu, Jan 8 Bryant vs St. Francis (PA)</t>
  </si>
  <si>
    <t>Sat, Jan 10 Bryant vs Fairleigh Dickinson</t>
  </si>
  <si>
    <t>Thu, Jan 15 Bryant vs Wagner</t>
  </si>
  <si>
    <t>Sat, Jan 17 Bryant vs Central Connecticut St</t>
  </si>
  <si>
    <t>Thu, Jan 22 Bryant vs LIU Brooklyn</t>
  </si>
  <si>
    <t>Sat, Jan 24 Bryant vs Sacred Heart</t>
  </si>
  <si>
    <t>Thu, Jan 29 Bryant vs St. Francis (PA)</t>
  </si>
  <si>
    <t>Sat, Jan 31 Bryant vs Robert Morris</t>
  </si>
  <si>
    <t>Thu, Feb 5 Bryant vs Mt. St. Mary's</t>
  </si>
  <si>
    <t>Sat, Feb 7 Bryant vs Sacred Heart</t>
  </si>
  <si>
    <t>Thu, Feb 12 Bryant vs Fairleigh Dickinson</t>
  </si>
  <si>
    <t>Sat, Feb 14 Bryant vs Mt. St. Mary's</t>
  </si>
  <si>
    <t>Thu, Feb 19 Bryant vs Wagner</t>
  </si>
  <si>
    <t>Sat, Feb 21 Bryant vs Robert Morris</t>
  </si>
  <si>
    <t>Thu, Feb 26 Bryant vs Central Connecticut St</t>
  </si>
  <si>
    <t>Sat, Feb 28 Bryant vs St. Francis BRK</t>
  </si>
  <si>
    <t>Wed, Mar 4 Bryant vs Sacred Heart</t>
  </si>
  <si>
    <t>Sat, Mar 7 Bryant vs Robert Morris</t>
  </si>
  <si>
    <t>Sat, Jan 3 Central Connecticut St vs Fairleigh Dickinson</t>
  </si>
  <si>
    <t>Mon, Jan 5 Central Connecticut St vs Sacred Heart</t>
  </si>
  <si>
    <t>Thu, Jan 8 Central Connecticut St vs Mt. St. Mary's</t>
  </si>
  <si>
    <t>Sat, Jan 10 Central Connecticut St vs Robert Morris</t>
  </si>
  <si>
    <t>Thu, Jan 15 Central Connecticut St vs LIU Brooklyn</t>
  </si>
  <si>
    <t>Wed, Jan 21 Central Connecticut St vs St. Francis BRK</t>
  </si>
  <si>
    <t>Sat, Jan 24 Central Connecticut St vs Wagner</t>
  </si>
  <si>
    <t>Thu, Jan 29 Central Connecticut St vs LIU Brooklyn</t>
  </si>
  <si>
    <t>Sat, Jan 31 Central Connecticut St vs Wagner</t>
  </si>
  <si>
    <t>Thu, Feb 5 Central Connecticut St vs St. Francis BRK</t>
  </si>
  <si>
    <t>Sat, Feb 7 Central Connecticut St vs Mt. St. Mary's</t>
  </si>
  <si>
    <t>Thu, Feb 12 Central Connecticut St vs St. Francis (PA)</t>
  </si>
  <si>
    <t>Sat, Feb 14 Central Connecticut St vs Robert Morris</t>
  </si>
  <si>
    <t>Thu, Feb 19 Central Connecticut St vs St. Francis (PA)</t>
  </si>
  <si>
    <t>Sat, Feb 21 Central Connecticut St vs Sacred Heart</t>
  </si>
  <si>
    <t>Sat, Feb 28 Central Connecticut St vs Fairleigh Dickinson</t>
  </si>
  <si>
    <t>Mon, Nov 17 Fairleigh Dickinson vs Other</t>
  </si>
  <si>
    <t>Sun, Nov 30 Fairleigh Dickinson vs Lafayette</t>
  </si>
  <si>
    <t>Mon, Jan 5 Fairleigh Dickinson vs LIU Brooklyn</t>
  </si>
  <si>
    <t>Thu, Jan 8 Fairleigh Dickinson vs St. Francis BRK</t>
  </si>
  <si>
    <t>Thu, Jan 15 Fairleigh Dickinson vs Mt. St. Mary's</t>
  </si>
  <si>
    <t>Sat, Jan 17 Fairleigh Dickinson vs Wagner</t>
  </si>
  <si>
    <t>Thu, Jan 22 Fairleigh Dickinson vs Sacred Heart</t>
  </si>
  <si>
    <t>Sat, Jan 24 Fairleigh Dickinson vs LIU Brooklyn</t>
  </si>
  <si>
    <t>Thu, Jan 29 Fairleigh Dickinson vs Robert Morris</t>
  </si>
  <si>
    <t>Sat, Jan 31 Fairleigh Dickinson vs St. Francis (PA)</t>
  </si>
  <si>
    <t>Thu, Feb 5 Fairleigh Dickinson vs St. Francis (PA)</t>
  </si>
  <si>
    <t>Sat, Feb 7 Fairleigh Dickinson vs Robert Morris</t>
  </si>
  <si>
    <t>Sat, Feb 14 Fairleigh Dickinson vs Wagner</t>
  </si>
  <si>
    <t>Thu, Feb 19 Fairleigh Dickinson vs St. Francis BRK</t>
  </si>
  <si>
    <t>Sat, Feb 21 Fairleigh Dickinson vs Mt. St. Mary's</t>
  </si>
  <si>
    <t>Thu, Feb 26 Fairleigh Dickinson vs Sacred Heart</t>
  </si>
  <si>
    <t>Sat, Dec 6 Lehigh vs LIU Brooklyn</t>
  </si>
  <si>
    <t>Thu, Jan 8 LIU Brooklyn vs Sacred Heart</t>
  </si>
  <si>
    <t>Sat, Jan 10 LIU Brooklyn vs Wagner</t>
  </si>
  <si>
    <t>Sat, Jan 17 LIU Brooklyn vs Mt. St. Mary's</t>
  </si>
  <si>
    <t>Sat, Jan 31 LIU Brooklyn vs St. Francis BRK</t>
  </si>
  <si>
    <t>Thu, Feb 5 LIU Brooklyn vs Robert Morris</t>
  </si>
  <si>
    <t>Sat, Feb 7 LIU Brooklyn vs St. Francis (PA)</t>
  </si>
  <si>
    <t>Thu, Feb 12 LIU Brooklyn vs Robert Morris</t>
  </si>
  <si>
    <t>Sat, Feb 14 LIU Brooklyn vs St. Francis (PA)</t>
  </si>
  <si>
    <t>Thu, Feb 19 LIU Brooklyn vs Mt. St. Mary's</t>
  </si>
  <si>
    <t>Sat, Feb 21 LIU Brooklyn vs Wagner</t>
  </si>
  <si>
    <t>Thu, Feb 26 LIU Brooklyn vs St. Francis BRK</t>
  </si>
  <si>
    <t>Sat, Feb 28 LIU Brooklyn vs Sacred Heart</t>
  </si>
  <si>
    <t>Wed, Mar 4 LIU Brooklyn vs St. Francis BRK</t>
  </si>
  <si>
    <t>Fri, Nov 14 Arizona vs Mt. St. Mary's</t>
  </si>
  <si>
    <t>Sat, Nov 22 Bucknell vs Mt. St. Mary's</t>
  </si>
  <si>
    <t>Sat, Dec 6 Loyola (MD) vs Mt. St. Mary's</t>
  </si>
  <si>
    <t>Sat, Dec 20 American vs Mt. St. Mary's</t>
  </si>
  <si>
    <t>Sat, Jan 3 Mt. St. Mary's vs Robert Morris</t>
  </si>
  <si>
    <t>Mon, Jan 5 Mt. St. Mary's vs Wagner</t>
  </si>
  <si>
    <t>Sat, Jan 10 Mt. St. Mary's vs St. Francis BRK</t>
  </si>
  <si>
    <t>Thu, Jan 22 Mt. St. Mary's vs Robert Morris</t>
  </si>
  <si>
    <t>Sat, Jan 24 Mt. St. Mary's vs St. Francis (PA)</t>
  </si>
  <si>
    <t>Thu, Jan 29 Mt. St. Mary's vs St. Francis BRK</t>
  </si>
  <si>
    <t>Sat, Jan 31 Mt. St. Mary's vs Sacred Heart</t>
  </si>
  <si>
    <t>Thu, Feb 12 Mt. St. Mary's vs Sacred Heart</t>
  </si>
  <si>
    <t>Thu, Feb 26 Mt. St. Mary's vs St. Francis (PA)</t>
  </si>
  <si>
    <t>Sat, Feb 28 Mt. St. Mary's vs Wagner</t>
  </si>
  <si>
    <t>Wed, Mar 4 Mt. St. Mary's vs St. Francis (PA)</t>
  </si>
  <si>
    <t>Fri, Nov 14 Lafayette vs Robert Morris</t>
  </si>
  <si>
    <t>Wed, Nov 26 Chattanooga vs Robert Morris</t>
  </si>
  <si>
    <t>Thu, Nov 27 Robert Morris vs UL Monroe</t>
  </si>
  <si>
    <t>Mon, Jan 5 Robert Morris vs St. Francis (PA)</t>
  </si>
  <si>
    <t>Thu, Jan 8 Robert Morris vs Wagner</t>
  </si>
  <si>
    <t>Fri, Jan 16 Robert Morris vs St. Francis BRK</t>
  </si>
  <si>
    <t>Sun, Jan 18 Robert Morris vs Sacred Heart</t>
  </si>
  <si>
    <t>Sat, Jan 24 Robert Morris vs St. Francis BRK</t>
  </si>
  <si>
    <t>Thu, Feb 19 Robert Morris vs Sacred Heart</t>
  </si>
  <si>
    <t>Thu, Feb 26 Robert Morris vs Wagner</t>
  </si>
  <si>
    <t>Sat, Feb 28 Robert Morris vs St. Francis (PA)</t>
  </si>
  <si>
    <t>Wed, Mar 4 Robert Morris vs Wagner</t>
  </si>
  <si>
    <t>Tue, Mar 10 Robert Morris vs St. Francis BRK</t>
  </si>
  <si>
    <t>Wed, Dec 3 Colgate vs Sacred Heart</t>
  </si>
  <si>
    <t>Sat, Dec 6 Holy Cross vs Sacred Heart</t>
  </si>
  <si>
    <t>Mon, Dec 8 Lafayette vs Sacred Heart</t>
  </si>
  <si>
    <t>Sun, Dec 14 Other vs Sacred Heart</t>
  </si>
  <si>
    <t>Sat, Jan 3 Sacred Heart vs St. Francis BRK</t>
  </si>
  <si>
    <t>Sat, Jan 10 Sacred Heart vs St. Francis (PA)</t>
  </si>
  <si>
    <t>Fri, Jan 16 Sacred Heart vs St. Francis (PA)</t>
  </si>
  <si>
    <t>Thu, Jan 29 Sacred Heart vs Wagner</t>
  </si>
  <si>
    <t>Thu, Feb 5 Sacred Heart vs Wagner</t>
  </si>
  <si>
    <t>Sat, Feb 14 Sacred Heart vs St. Francis BRK</t>
  </si>
  <si>
    <t>Mon, Nov 17 American vs St. Francis (PA)</t>
  </si>
  <si>
    <t>Thu, Nov 20 Other vs St. Francis (PA)</t>
  </si>
  <si>
    <t>Sat, Nov 29 Navy vs St. Francis (PA)</t>
  </si>
  <si>
    <t>Wed, Dec 3 Lehigh vs St. Francis (PA)</t>
  </si>
  <si>
    <t>Sat, Jan 3 St. Francis (PA) vs Wagner</t>
  </si>
  <si>
    <t>Sun, Jan 18 St. Francis (PA) vs St. Francis BRK</t>
  </si>
  <si>
    <t>Thu, Jan 22 St. Francis (PA) vs Wagner</t>
  </si>
  <si>
    <t>Sat, Feb 21 St. Francis (PA) vs St. Francis BRK</t>
  </si>
  <si>
    <t>Sat, Mar 7 St. Francis (PA) vs St. Francis BRK</t>
  </si>
  <si>
    <t>Wed, Nov 19 Army vs St. Francis BRK</t>
  </si>
  <si>
    <t>Sat, Nov 29 St. Francis BRK vs Tennessee St</t>
  </si>
  <si>
    <t>Sat, Dec 13 Other vs St. Francis BRK</t>
  </si>
  <si>
    <t>Sat, Feb 7 St. Francis BRK vs Wagner</t>
  </si>
  <si>
    <t>Thu, Feb 12 St. Francis BRK vs Wagner</t>
  </si>
  <si>
    <t>Thu, Nov 20 Other vs Wagner</t>
  </si>
  <si>
    <t>Sat, Dec 6 Lafayette vs Wagner</t>
  </si>
  <si>
    <t>Sun, Nov 16 Austin Peay vs Other</t>
  </si>
  <si>
    <t>Wed, Nov 19 Austin Peay vs Samford</t>
  </si>
  <si>
    <t>Fri, Nov 28 Austin Peay vs Stephen F. Austin</t>
  </si>
  <si>
    <t>Mon, Dec 15 Austin Peay vs Troy</t>
  </si>
  <si>
    <t>Thu, Dec 18 Austin Peay vs Other</t>
  </si>
  <si>
    <t>Sat, Jan 3 Austin Peay vs Ole Miss</t>
  </si>
  <si>
    <t>Thu, Jan 8 Austin Peay vs Jacksonville St</t>
  </si>
  <si>
    <t>Sat, Jan 10 Austin Peay vs Tennessee Tech</t>
  </si>
  <si>
    <t>Thu, Jan 15 Austin Peay vs Tennessee St</t>
  </si>
  <si>
    <t>Sat, Jan 17 Austin Peay vs Belmont</t>
  </si>
  <si>
    <t>Thu, Jan 22 Austin Peay vs SIU-Edwardsville</t>
  </si>
  <si>
    <t>Sat, Jan 24 Austin Peay vs Eastern Illinois</t>
  </si>
  <si>
    <t>Wed, Jan 28 Austin Peay vs Morehead St</t>
  </si>
  <si>
    <t>Sat, Jan 31 Austin Peay vs SE Missouri St</t>
  </si>
  <si>
    <t>Thu, Feb 5 Austin Peay vs Tenn-Martin</t>
  </si>
  <si>
    <t>Sat, Feb 7 Austin Peay vs Murray St</t>
  </si>
  <si>
    <t>Thu, Feb 12 Austin Peay vs Eastern Illinois</t>
  </si>
  <si>
    <t>Sat, Feb 14 Austin Peay vs Tenn-Martin</t>
  </si>
  <si>
    <t>Tue, Feb 17 Austin Peay vs Eastern Kentucky</t>
  </si>
  <si>
    <t>Sat, Feb 21 Austin Peay vs Murray St</t>
  </si>
  <si>
    <t>Mon, Feb 23 Austin Peay vs Eastern Kentucky</t>
  </si>
  <si>
    <t>Thu, Feb 26 Austin Peay vs SIU-Edwardsville</t>
  </si>
  <si>
    <t>Sat, Feb 28 Austin Peay vs SE Missouri St</t>
  </si>
  <si>
    <t>Wed, Nov 19 Belmont vs Other</t>
  </si>
  <si>
    <t>Wed, Nov 26 Belmont vs Denver</t>
  </si>
  <si>
    <t>Thu, Jan 1 Belmont vs SE Missouri St</t>
  </si>
  <si>
    <t>Wed, Jan 7 Belmont vs SIU-Edwardsville</t>
  </si>
  <si>
    <t>Sat, Jan 10 Belmont vs Eastern Illinois</t>
  </si>
  <si>
    <t>Thu, Jan 15 Belmont vs Murray St</t>
  </si>
  <si>
    <t>Thu, Jan 22 Belmont vs Tenn-Martin</t>
  </si>
  <si>
    <t>Sun, Jan 25 Belmont vs Tennessee St</t>
  </si>
  <si>
    <t>Thu, Jan 29 Belmont vs Jacksonville St</t>
  </si>
  <si>
    <t>Sat, Jan 31 Belmont vs Tennessee Tech</t>
  </si>
  <si>
    <t>Thu, Feb 5 Belmont vs Eastern Kentucky</t>
  </si>
  <si>
    <t>Sat, Feb 7 Belmont vs Morehead St</t>
  </si>
  <si>
    <t>Wed, Feb 11 Belmont vs Jacksonville St</t>
  </si>
  <si>
    <t>Sat, Feb 14 Belmont vs Morehead St</t>
  </si>
  <si>
    <t>Thu, Feb 19 Belmont vs Eastern Kentucky</t>
  </si>
  <si>
    <t>Sat, Feb 21 Belmont vs Tennessee Tech</t>
  </si>
  <si>
    <t>Sat, Feb 28 Belmont vs Tennessee St</t>
  </si>
  <si>
    <t>Thu, Mar 5 Belmont vs Eastern Illinois</t>
  </si>
  <si>
    <t>Fri, Mar 6 Belmont vs Eastern Kentucky</t>
  </si>
  <si>
    <t>Sat, Mar 7 Belmont vs Murray St</t>
  </si>
  <si>
    <t>Mon, Nov 17 Eastern Illinois vs Other</t>
  </si>
  <si>
    <t>Sat, Nov 29 Eastern Illinois vs Southern</t>
  </si>
  <si>
    <t>Thu, Jan 1 Eastern Illinois vs Tennessee Tech</t>
  </si>
  <si>
    <t>Sat, Jan 3 Eastern Illinois vs Jacksonville St</t>
  </si>
  <si>
    <t>Wed, Jan 7 Eastern Illinois vs Tennessee St</t>
  </si>
  <si>
    <t>Thu, Jan 15 Eastern Illinois vs Eastern Kentucky</t>
  </si>
  <si>
    <t>Sat, Jan 17 Eastern Illinois vs Morehead St</t>
  </si>
  <si>
    <t>Thu, Jan 22 Eastern Illinois vs Murray St</t>
  </si>
  <si>
    <t>Thu, Jan 29 Eastern Illinois vs Tenn-Martin</t>
  </si>
  <si>
    <t>Sat, Jan 31 Eastern Illinois vs SIU-Edwardsville</t>
  </si>
  <si>
    <t>Tue, Feb 3 Eastern Illinois vs Other</t>
  </si>
  <si>
    <t>Sat, Feb 7 Eastern Illinois vs SE Missouri St</t>
  </si>
  <si>
    <t>Sat, Feb 14 Eastern Illinois vs SIU-Edwardsville</t>
  </si>
  <si>
    <t>Thu, Feb 19 Eastern Illinois vs Tenn-Martin</t>
  </si>
  <si>
    <t>Sun, Feb 22 Eastern Illinois vs SE Missouri St</t>
  </si>
  <si>
    <t>Thu, Feb 26 Eastern Illinois vs Murray St</t>
  </si>
  <si>
    <t>Wed, Mar 4 Eastern Illinois vs SIU-Edwardsville</t>
  </si>
  <si>
    <t>Tue, Nov 18 Eastern Kentucky vs Other</t>
  </si>
  <si>
    <t>Sat, Nov 22 Eastern Kentucky vs Other</t>
  </si>
  <si>
    <t>Sat, Nov 29 BYU vs Eastern Kentucky</t>
  </si>
  <si>
    <t>Sun, Dec 7 Eastern Kentucky vs Kentucky</t>
  </si>
  <si>
    <t>Sat, Dec 13 Eastern Kentucky vs IUPUI</t>
  </si>
  <si>
    <t>Tue, Dec 16 East Tennessee St vs Eastern Kentucky</t>
  </si>
  <si>
    <t>Thu, Jan 8 Eastern Kentucky vs Tenn-Martin</t>
  </si>
  <si>
    <t>Sat, Jan 10 Eastern Kentucky vs SE Missouri St</t>
  </si>
  <si>
    <t>Sat, Jan 17 Eastern Kentucky vs SIU-Edwardsville</t>
  </si>
  <si>
    <t>Thu, Jan 22 Eastern Kentucky vs Jacksonville St</t>
  </si>
  <si>
    <t>Sat, Jan 24 Eastern Kentucky vs Tennessee Tech</t>
  </si>
  <si>
    <t>Thu, Jan 29 Eastern Kentucky vs Murray St</t>
  </si>
  <si>
    <t>Sat, Jan 31 Eastern Kentucky vs Morehead St</t>
  </si>
  <si>
    <t>Sat, Feb 7 Eastern Kentucky vs Tennessee St</t>
  </si>
  <si>
    <t>Wed, Feb 11 Eastern Kentucky vs Morehead St</t>
  </si>
  <si>
    <t>Sat, Feb 14 Eastern Kentucky vs Tennessee St</t>
  </si>
  <si>
    <t>Thu, Feb 26 Eastern Kentucky vs Jacksonville St</t>
  </si>
  <si>
    <t>Sat, Feb 28 Eastern Kentucky vs Tennessee Tech</t>
  </si>
  <si>
    <t>Sat, Nov 22 Jacksonville St vs Other</t>
  </si>
  <si>
    <t>Tue, Nov 25 Alabama A&amp;M vs Jacksonville St</t>
  </si>
  <si>
    <t>Sun, Nov 30 Jacksonville St vs Other</t>
  </si>
  <si>
    <t>Sat, Dec 6 Alabama St vs Jacksonville St</t>
  </si>
  <si>
    <t>Thu, Jan 1 Jacksonville St vs SIU-Edwardsville</t>
  </si>
  <si>
    <t>Sun, Jan 11 Jacksonville St vs Murray St</t>
  </si>
  <si>
    <t>Wed, Jan 14 Jacksonville St vs SE Missouri St</t>
  </si>
  <si>
    <t>Sat, Jan 17 Jacksonville St vs Tenn-Martin</t>
  </si>
  <si>
    <t>Sat, Jan 24 Jacksonville St vs Morehead St</t>
  </si>
  <si>
    <t>Sat, Jan 31 Jacksonville St vs Tennessee St</t>
  </si>
  <si>
    <t>Sat, Feb 7 Jacksonville St vs Tennessee Tech</t>
  </si>
  <si>
    <t>Sat, Feb 14 Jacksonville St vs Tennessee Tech</t>
  </si>
  <si>
    <t>Sat, Feb 21 Jacksonville St vs Tennessee St</t>
  </si>
  <si>
    <t>Sat, Feb 28 Jacksonville St vs Morehead St</t>
  </si>
  <si>
    <t>Mon, Nov 17 Morehead St vs Other</t>
  </si>
  <si>
    <t>Sun, Nov 23 American vs Morehead St</t>
  </si>
  <si>
    <t>Sat, Nov 29 Morehead St vs Other</t>
  </si>
  <si>
    <t>Mon, Dec 1 East Tennessee St vs Morehead St</t>
  </si>
  <si>
    <t>Mon, Dec 29 Central Arkansas vs Morehead St</t>
  </si>
  <si>
    <t>Sat, Jan 3 Morehead St vs Murray St</t>
  </si>
  <si>
    <t>Thu, Jan 8 Morehead St vs SE Missouri St</t>
  </si>
  <si>
    <t>Sat, Jan 10 Morehead St vs Tenn-Martin</t>
  </si>
  <si>
    <t>Thu, Jan 15 Morehead St vs SIU-Edwardsville</t>
  </si>
  <si>
    <t>Thu, Jan 22 Morehead St vs Tennessee Tech</t>
  </si>
  <si>
    <t>Thu, Feb 5 Morehead St vs Tennessee St</t>
  </si>
  <si>
    <t>Thu, Feb 19 Morehead St vs Tennessee St</t>
  </si>
  <si>
    <t>Mon, Feb 23 Morehead St vs Tennessee St</t>
  </si>
  <si>
    <t>Thu, Feb 26 Morehead St vs Tennessee Tech</t>
  </si>
  <si>
    <t>Wed, Mar 4 Morehead St vs SE Missouri St</t>
  </si>
  <si>
    <t>Thu, Mar 5 Morehead St vs Tenn-Martin</t>
  </si>
  <si>
    <t>Fri, Mar 6 Morehead St vs Murray St</t>
  </si>
  <si>
    <t>Thu, Nov 20 Murray St vs Other</t>
  </si>
  <si>
    <t>Fri, Nov 28 Murray St vs Portland</t>
  </si>
  <si>
    <t>Wed, Dec 3 Murray St vs Other</t>
  </si>
  <si>
    <t>Wed, Dec 17 Alcorn St vs Murray St</t>
  </si>
  <si>
    <t>Tue, Dec 30 Alabama A&amp;M vs Murray St</t>
  </si>
  <si>
    <t>Thu, Jan 8 Murray St vs Tennessee Tech</t>
  </si>
  <si>
    <t>Sat, Jan 17 Murray St vs Tennessee St</t>
  </si>
  <si>
    <t>Sat, Jan 24 Murray St vs SIU-Edwardsville</t>
  </si>
  <si>
    <t>Sat, Jan 31 Murray St vs Tenn-Martin</t>
  </si>
  <si>
    <t>Thu, Feb 5 Murray St vs SE Missouri St</t>
  </si>
  <si>
    <t>Thu, Feb 12 Murray St vs SIU-Edwardsville</t>
  </si>
  <si>
    <t>Sat, Feb 14 Murray St vs SE Missouri St</t>
  </si>
  <si>
    <t>Sat, Feb 28 Murray St vs Tenn-Martin</t>
  </si>
  <si>
    <t>Fri, Nov 14 Loyola Marymount vs SE Missouri St</t>
  </si>
  <si>
    <t>Sat, Nov 15 San Diego vs SE Missouri St</t>
  </si>
  <si>
    <t>Tue, Nov 18 Other vs SE Missouri St</t>
  </si>
  <si>
    <t>Sat, Nov 22 Central Arkansas vs SE Missouri St</t>
  </si>
  <si>
    <t>Sat, Nov 29 Alabama A&amp;M vs SE Missouri St</t>
  </si>
  <si>
    <t>Tue, Dec 2 Missouri vs SE Missouri St</t>
  </si>
  <si>
    <t>Sat, Dec 6 SE Louisiana vs SE Missouri St</t>
  </si>
  <si>
    <t>Sat, Dec 20 Arkansas vs SE Missouri St</t>
  </si>
  <si>
    <t>Mon, Dec 22 Ole Miss vs SE Missouri St</t>
  </si>
  <si>
    <t>Sun, Dec 28 Other vs SE Missouri St</t>
  </si>
  <si>
    <t>Sat, Jan 3 SE Missouri St vs Tennessee St</t>
  </si>
  <si>
    <t>Sat, Jan 17 SE Missouri St vs Tennessee Tech</t>
  </si>
  <si>
    <t>Sat, Jan 24 SE Missouri St vs Tenn-Martin</t>
  </si>
  <si>
    <t>Thu, Jan 29 SE Missouri St vs SIU-Edwardsville</t>
  </si>
  <si>
    <t>Thu, Feb 12 SE Missouri St vs Tenn-Martin</t>
  </si>
  <si>
    <t>Thu, Feb 19 SE Missouri St vs SIU-Edwardsville</t>
  </si>
  <si>
    <t>Fri, Nov 14 Other vs SIU-Edwardsville</t>
  </si>
  <si>
    <t>Mon, Nov 17 IPFW vs SIU-Edwardsville</t>
  </si>
  <si>
    <t>Sat, Nov 22 Portland vs SIU-Edwardsville</t>
  </si>
  <si>
    <t>Mon, Dec 22 Chicago St vs SIU-Edwardsville</t>
  </si>
  <si>
    <t>Sun, Dec 28 Other vs SIU-Edwardsville</t>
  </si>
  <si>
    <t>Sat, Jan 3 SIU-Edwardsville vs Tennessee Tech</t>
  </si>
  <si>
    <t>Sat, Jan 10 SIU-Edwardsville vs Tennessee St</t>
  </si>
  <si>
    <t>Sat, Feb 7 SIU-Edwardsville vs Tenn-Martin</t>
  </si>
  <si>
    <t>Sat, Feb 21 SIU-Edwardsville vs Tenn-Martin</t>
  </si>
  <si>
    <t>Mon, Nov 17 Arkansas St vs Tenn-Martin</t>
  </si>
  <si>
    <t>Thu, Nov 20 Other vs Tenn-Martin</t>
  </si>
  <si>
    <t>Thu, Jan 1 Other vs Tenn-Martin</t>
  </si>
  <si>
    <t>Thu, Jan 15 Tennessee Tech vs Tenn-Martin</t>
  </si>
  <si>
    <t>Thu, Feb 26 Tennessee St vs Tenn-Martin</t>
  </si>
  <si>
    <t>Fri, Nov 14 Other vs Tennessee St</t>
  </si>
  <si>
    <t>Thu, Nov 20 Other vs Tennessee St</t>
  </si>
  <si>
    <t>Sun, Nov 23 Tennessee St vs Vanderbilt</t>
  </si>
  <si>
    <t>Sat, Dec 27 Tennessee vs Tennessee St</t>
  </si>
  <si>
    <t>Thu, Jan 29 Tennessee St vs Tennessee Tech</t>
  </si>
  <si>
    <t>Thu, Feb 12 Tennessee St vs Tennessee Tech</t>
  </si>
  <si>
    <t>Fri, Nov 14 Other vs Tennessee Tech</t>
  </si>
  <si>
    <t>Mon, Nov 17 Tennessee Tech vs USC</t>
  </si>
  <si>
    <t>Sat, Nov 22 Chattanooga vs Tennessee Tech</t>
  </si>
  <si>
    <t>Mon, Nov 24 SE Louisiana vs Tennessee Tech</t>
  </si>
  <si>
    <t>Wed, Nov 26 SE Louisiana vs Tennessee Tech</t>
  </si>
  <si>
    <t>Sun, Dec 7 Other vs Tennessee Tech</t>
  </si>
  <si>
    <t>Sat, Dec 13 Alabama vs Tennessee Tech</t>
  </si>
  <si>
    <t>Fri, Dec 19 Tennessee vs Tennessee Tech</t>
  </si>
  <si>
    <t>Mon, Dec 22 Tennessee Tech vs UMKC</t>
  </si>
  <si>
    <t>Mon, Feb 16 East Tennessee St vs Tennessee Tech</t>
  </si>
  <si>
    <t>Mon, Nov 24 Arizona vs Missouri</t>
  </si>
  <si>
    <t>Sat, Dec 6 Arizona vs Gonzaga</t>
  </si>
  <si>
    <t>Tue, Dec 9 Arizona vs Utah Valley</t>
  </si>
  <si>
    <t>Sun, Jan 4 Arizona vs Arizona St</t>
  </si>
  <si>
    <t>Thu, Jan 8 Arizona vs Oregon</t>
  </si>
  <si>
    <t>Sun, Jan 11 Arizona vs Oregon St</t>
  </si>
  <si>
    <t>Thu, Jan 15 Arizona vs Colorado</t>
  </si>
  <si>
    <t>Sat, Jan 17 Arizona vs Utah</t>
  </si>
  <si>
    <t>Thu, Jan 22 Arizona vs Stanford</t>
  </si>
  <si>
    <t>Sat, Jan 24 Arizona vs California</t>
  </si>
  <si>
    <t>Wed, Jan 28 Arizona vs Oregon</t>
  </si>
  <si>
    <t>Fri, Jan 30 Arizona vs Oregon St</t>
  </si>
  <si>
    <t>Sat, Feb 7 Arizona vs Arizona St</t>
  </si>
  <si>
    <t>Fri, Feb 13 Arizona vs Washington</t>
  </si>
  <si>
    <t>Sun, Feb 15 Arizona vs Washington St</t>
  </si>
  <si>
    <t>Thu, Feb 19 Arizona vs USC</t>
  </si>
  <si>
    <t>Sat, Feb 21 Arizona vs UCLA</t>
  </si>
  <si>
    <t>Thu, Feb 26 Arizona vs Colorado</t>
  </si>
  <si>
    <t>Sat, Feb 28 Arizona vs Utah</t>
  </si>
  <si>
    <t>Thu, Mar 5 Arizona vs California</t>
  </si>
  <si>
    <t>Sat, Mar 7 Arizona vs Stanford</t>
  </si>
  <si>
    <t>Thu, Mar 12 Arizona vs California</t>
  </si>
  <si>
    <t>Fri, Mar 13 Arizona vs UCLA</t>
  </si>
  <si>
    <t>Fri, Nov 14 Arizona St vs Chicago St</t>
  </si>
  <si>
    <t>Thu, Nov 20 Arizona St vs Loyola Marymount</t>
  </si>
  <si>
    <t>Tue, Nov 25 Alabama vs Arizona St</t>
  </si>
  <si>
    <t>Sat, Nov 29 Arizona St vs Colgate</t>
  </si>
  <si>
    <t>Sat, Dec 6 Arizona St vs Texas A&amp;M</t>
  </si>
  <si>
    <t>Sat, Dec 13 Arizona St vs Pepperdine</t>
  </si>
  <si>
    <t>Sat, Dec 20 Arizona St vs Lehigh</t>
  </si>
  <si>
    <t>Thu, Jan 8 Arizona St vs Oregon St</t>
  </si>
  <si>
    <t>Sat, Jan 10 Arizona St vs Oregon</t>
  </si>
  <si>
    <t>Thu, Jan 15 Arizona St vs Utah</t>
  </si>
  <si>
    <t>Sat, Jan 17 Arizona St vs Colorado</t>
  </si>
  <si>
    <t>Thu, Jan 22 Arizona St vs California</t>
  </si>
  <si>
    <t>Sun, Jan 25 Arizona St vs Stanford</t>
  </si>
  <si>
    <t>Wed, Jan 28 Arizona St vs Oregon St</t>
  </si>
  <si>
    <t>Fri, Jan 30 Arizona St vs Oregon</t>
  </si>
  <si>
    <t>Fri, Feb 13 Arizona St vs Washington St</t>
  </si>
  <si>
    <t>Sun, Feb 15 Arizona St vs Washington</t>
  </si>
  <si>
    <t>Wed, Feb 18 Arizona St vs UCLA</t>
  </si>
  <si>
    <t>Sun, Feb 22 Arizona St vs USC</t>
  </si>
  <si>
    <t>Thu, Feb 26 Arizona St vs Utah</t>
  </si>
  <si>
    <t>Sun, Mar 1 Arizona St vs Colorado</t>
  </si>
  <si>
    <t>Thu, Mar 5 Arizona St vs Stanford</t>
  </si>
  <si>
    <t>Sat, Mar 7 Arizona St vs California</t>
  </si>
  <si>
    <t>Wed, Mar 11 Arizona St vs USC</t>
  </si>
  <si>
    <t>Fri, Nov 14 Alcorn St vs California</t>
  </si>
  <si>
    <t>Sun, Dec 28 California vs CSU Bakersfield</t>
  </si>
  <si>
    <t>Fri, Jan 2 California vs Washington</t>
  </si>
  <si>
    <t>Sun, Jan 4 California vs Washington St</t>
  </si>
  <si>
    <t>Wed, Jan 7 California vs USC</t>
  </si>
  <si>
    <t>Sun, Jan 11 California vs UCLA</t>
  </si>
  <si>
    <t>Wed, Jan 14 California vs Stanford</t>
  </si>
  <si>
    <t>Thu, Jan 29 California vs Washington St</t>
  </si>
  <si>
    <t>Sun, Feb 1 California vs Washington</t>
  </si>
  <si>
    <t>Thu, Feb 5 California vs USC</t>
  </si>
  <si>
    <t>Sat, Feb 7 California vs UCLA</t>
  </si>
  <si>
    <t>Thu, Feb 12 California vs Colorado</t>
  </si>
  <si>
    <t>Sun, Feb 15 California vs Utah</t>
  </si>
  <si>
    <t>Sat, Feb 21 California vs Stanford</t>
  </si>
  <si>
    <t>Wed, Feb 25 California vs Oregon</t>
  </si>
  <si>
    <t>Sun, Mar 1 California vs Oregon St</t>
  </si>
  <si>
    <t>Wed, Mar 11 California vs Washington St</t>
  </si>
  <si>
    <t>Tue, Nov 18 Auburn vs Colorado</t>
  </si>
  <si>
    <t>Wed, Dec 3 Colorado vs San Francisco</t>
  </si>
  <si>
    <t>Sun, Dec 7 Colorado vs Georgia</t>
  </si>
  <si>
    <t>Fri, Jan 2 Colorado vs UCLA</t>
  </si>
  <si>
    <t>Sun, Jan 4 Colorado vs USC</t>
  </si>
  <si>
    <t>Wed, Jan 7 Colorado vs Utah</t>
  </si>
  <si>
    <t>Thu, Jan 22 Colorado vs Washington</t>
  </si>
  <si>
    <t>Sat, Jan 24 Colorado vs Washington St</t>
  </si>
  <si>
    <t>Thu, Jan 29 Colorado vs USC</t>
  </si>
  <si>
    <t>Sat, Jan 31 Colorado vs UCLA</t>
  </si>
  <si>
    <t>Sat, Feb 7 Colorado vs Utah</t>
  </si>
  <si>
    <t>Sun, Feb 15 Colorado vs Stanford</t>
  </si>
  <si>
    <t>Wed, Feb 18 Colorado vs Oregon</t>
  </si>
  <si>
    <t>Sat, Feb 21 Colorado vs Oregon St</t>
  </si>
  <si>
    <t>Thu, Mar 5 Colorado vs Washington</t>
  </si>
  <si>
    <t>Sat, Mar 7 Colorado vs Washington St</t>
  </si>
  <si>
    <t>Wed, Mar 11 Colorado vs Oregon St</t>
  </si>
  <si>
    <t>Thu, Mar 12 Colorado vs Oregon</t>
  </si>
  <si>
    <t>Wed, Dec 3 Oregon vs Other</t>
  </si>
  <si>
    <t>Sun, Dec 7 Ole Miss vs Oregon</t>
  </si>
  <si>
    <t>Sat, Jan 3 Oregon vs Oregon St</t>
  </si>
  <si>
    <t>Thu, Jan 15 Oregon vs Washington St</t>
  </si>
  <si>
    <t>Sun, Jan 18 Oregon vs Washington</t>
  </si>
  <si>
    <t>Thu, Jan 22 Oregon vs USC</t>
  </si>
  <si>
    <t>Sat, Jan 24 Oregon vs UCLA</t>
  </si>
  <si>
    <t>Wed, Feb 4 Oregon vs Washington</t>
  </si>
  <si>
    <t>Sun, Feb 8 Oregon vs Washington St</t>
  </si>
  <si>
    <t>Wed, Feb 11 Oregon vs USC</t>
  </si>
  <si>
    <t>Sat, Feb 14 Oregon vs UCLA</t>
  </si>
  <si>
    <t>Sun, Feb 22 Oregon vs Utah</t>
  </si>
  <si>
    <t>Sun, Mar 1 Oregon vs Stanford</t>
  </si>
  <si>
    <t>Wed, Mar 4 Oregon vs Oregon St</t>
  </si>
  <si>
    <t>Fri, Mar 13 Oregon vs Utah</t>
  </si>
  <si>
    <t>Tue, Nov 18 Oregon St vs Other</t>
  </si>
  <si>
    <t>Fri, Nov 21 Oral Roberts vs Oregon St</t>
  </si>
  <si>
    <t>Wed, Nov 26 Auburn vs Oregon St</t>
  </si>
  <si>
    <t>Wed, Dec 3 Miss Valley St vs Oregon St</t>
  </si>
  <si>
    <t>Sat, Dec 6 Oregon St vs Portland</t>
  </si>
  <si>
    <t>Sat, Dec 13 Mississippi St vs Oregon St</t>
  </si>
  <si>
    <t>Mon, Dec 15 Grambling St vs Oregon St</t>
  </si>
  <si>
    <t>Thu, Jan 15 Oregon St vs Washington</t>
  </si>
  <si>
    <t>Sat, Jan 17 Oregon St vs Washington St</t>
  </si>
  <si>
    <t>Thu, Jan 22 Oregon St vs UCLA</t>
  </si>
  <si>
    <t>Sat, Jan 24 Oregon St vs USC</t>
  </si>
  <si>
    <t>Thu, Feb 5 Oregon St vs Washington St</t>
  </si>
  <si>
    <t>Sun, Feb 8 Oregon St vs Washington</t>
  </si>
  <si>
    <t>Wed, Feb 11 Oregon St vs UCLA</t>
  </si>
  <si>
    <t>Sat, Feb 14 Oregon St vs USC</t>
  </si>
  <si>
    <t>Thu, Feb 19 Oregon St vs Utah</t>
  </si>
  <si>
    <t>Thu, Feb 26 Oregon St vs Stanford</t>
  </si>
  <si>
    <t>Sat, Nov 15 Stanford vs Wofford</t>
  </si>
  <si>
    <t>Sun, Nov 16 South Dakota vs Stanford</t>
  </si>
  <si>
    <t>Sat, Dec 13 Denver vs Stanford</t>
  </si>
  <si>
    <t>Wed, Dec 17 Loyola Marymount vs Stanford</t>
  </si>
  <si>
    <t>Sat, Dec 20 BYU vs Stanford</t>
  </si>
  <si>
    <t>Mon, Dec 29 Arkansas-Pine Bluff vs Stanford</t>
  </si>
  <si>
    <t>Fri, Jan 2 Stanford vs Washington St</t>
  </si>
  <si>
    <t>Sun, Jan 4 Stanford vs Washington</t>
  </si>
  <si>
    <t>Thu, Jan 8 Stanford vs UCLA</t>
  </si>
  <si>
    <t>Sun, Jan 11 Stanford vs USC</t>
  </si>
  <si>
    <t>Wed, Jan 28 Stanford vs Washington</t>
  </si>
  <si>
    <t>Sat, Jan 31 Stanford vs Washington St</t>
  </si>
  <si>
    <t>Thu, Feb 5 Stanford vs UCLA</t>
  </si>
  <si>
    <t>Sun, Feb 8 Stanford vs USC</t>
  </si>
  <si>
    <t>Thu, Feb 12 Stanford vs Utah</t>
  </si>
  <si>
    <t>Wed, Mar 11 Stanford vs Washington</t>
  </si>
  <si>
    <t>Thu, Mar 12 Stanford vs Utah</t>
  </si>
  <si>
    <t>Thu, Nov 20 Nicholls St vs UCLA</t>
  </si>
  <si>
    <t>Sun, Dec 7 San Diego vs UCLA</t>
  </si>
  <si>
    <t>Sat, Dec 13 Gonzaga vs UCLA</t>
  </si>
  <si>
    <t>Sat, Dec 20 Kentucky vs UCLA</t>
  </si>
  <si>
    <t>Sun, Dec 28 Alabama vs UCLA</t>
  </si>
  <si>
    <t>Sun, Jan 4 UCLA vs Utah</t>
  </si>
  <si>
    <t>Wed, Jan 14 UCLA vs USC</t>
  </si>
  <si>
    <t>Thu, Jan 29 UCLA vs Utah</t>
  </si>
  <si>
    <t>Wed, Feb 25 UCLA vs Washington</t>
  </si>
  <si>
    <t>Sun, Mar 1 UCLA vs Washington St</t>
  </si>
  <si>
    <t>Wed, Mar 4 UCLA vs USC</t>
  </si>
  <si>
    <t>Thu, Mar 12 UCLA vs USC</t>
  </si>
  <si>
    <t>Wed, Dec 3 Loyola Marymount vs USC</t>
  </si>
  <si>
    <t>Sat, Dec 13 Army vs USC</t>
  </si>
  <si>
    <t>Fri, Jan 2 USC vs Utah</t>
  </si>
  <si>
    <t>Sun, Feb 1 USC vs Utah</t>
  </si>
  <si>
    <t>Wed, Feb 25 USC vs Washington St</t>
  </si>
  <si>
    <t>Sat, Feb 28 USC vs Washington</t>
  </si>
  <si>
    <t>Wed, Nov 26 UT Pan American vs Utah</t>
  </si>
  <si>
    <t>Sat, Nov 29 Alabama St vs Utah</t>
  </si>
  <si>
    <t>Wed, Dec 10 BYU vs Utah</t>
  </si>
  <si>
    <t>Tue, Dec 23 South Dakota St vs Utah</t>
  </si>
  <si>
    <t>Tue, Dec 30 Other vs Utah</t>
  </si>
  <si>
    <t>Wed, Jan 21 Utah vs Washington St</t>
  </si>
  <si>
    <t>Sun, Jan 25 Utah vs Washington</t>
  </si>
  <si>
    <t>Thu, Mar 5 Utah vs Washington St</t>
  </si>
  <si>
    <t>Sat, Mar 7 Utah vs Washington</t>
  </si>
  <si>
    <t>Fri, Nov 21 Seattle vs Washington</t>
  </si>
  <si>
    <t>Sun, Nov 23 Pacific vs Washington</t>
  </si>
  <si>
    <t>Thu, Nov 27 San Jose St vs Washington</t>
  </si>
  <si>
    <t>Wed, Dec 17 Grambling St vs Washington</t>
  </si>
  <si>
    <t>Sat, Jan 10 Washington vs Washington St</t>
  </si>
  <si>
    <t>Sun, Feb 22 Washington vs Washington St</t>
  </si>
  <si>
    <t>Wed, Dec 10 Gonzaga vs Washington St</t>
  </si>
  <si>
    <t>Sat, Dec 13 Santa Clara vs Washington St</t>
  </si>
  <si>
    <t>Sun, Dec 21 San Jose St vs Washington St</t>
  </si>
  <si>
    <t>Wed, Dec 31 American vs Bucknell</t>
  </si>
  <si>
    <t>Sat, Jan 3 American vs Holy Cross</t>
  </si>
  <si>
    <t>Wed, Jan 7 American vs Loyola (MD)</t>
  </si>
  <si>
    <t>Sat, Jan 10 American vs Colgate</t>
  </si>
  <si>
    <t>Wed, Jan 14 American vs Lehigh</t>
  </si>
  <si>
    <t>Sat, Jan 17 American vs Lafayette</t>
  </si>
  <si>
    <t>Wed, Jan 21 American vs Boston University</t>
  </si>
  <si>
    <t>Mon, Jan 26 American vs Army</t>
  </si>
  <si>
    <t>Wed, Jan 28 American vs Navy</t>
  </si>
  <si>
    <t>Mon, Feb 2 American vs Holy Cross</t>
  </si>
  <si>
    <t>Wed, Feb 4 American vs Loyola (MD)</t>
  </si>
  <si>
    <t>Sat, Feb 7 American vs Colgate</t>
  </si>
  <si>
    <t>Thu, Feb 12 American vs Lehigh</t>
  </si>
  <si>
    <t>Sat, Feb 14 American vs Lafayette</t>
  </si>
  <si>
    <t>Wed, Feb 18 American vs Boston University</t>
  </si>
  <si>
    <t>Sun, Feb 22 American vs Army</t>
  </si>
  <si>
    <t>Wed, Feb 25 American vs Navy</t>
  </si>
  <si>
    <t>Sat, Feb 28 American vs Bucknell</t>
  </si>
  <si>
    <t>Thu, Mar 5 American vs Lehigh</t>
  </si>
  <si>
    <t>Sun, Mar 8 American vs Colgate</t>
  </si>
  <si>
    <t>Wed, Mar 11 American vs Lafayette</t>
  </si>
  <si>
    <t>Sat, Nov 15 Army vs VMI</t>
  </si>
  <si>
    <t>Sun, Dec 28 Army vs Other</t>
  </si>
  <si>
    <t>Wed, Dec 31 Army vs Lafayette</t>
  </si>
  <si>
    <t>Sat, Jan 3 Army vs Loyola (MD)</t>
  </si>
  <si>
    <t>Wed, Jan 7 Army vs Lehigh</t>
  </si>
  <si>
    <t>Sat, Jan 10 Army vs Navy</t>
  </si>
  <si>
    <t>Wed, Jan 14 Army vs Holy Cross</t>
  </si>
  <si>
    <t>Sat, Jan 17 Army vs Bucknell</t>
  </si>
  <si>
    <t>Wed, Jan 21 Army vs Colgate</t>
  </si>
  <si>
    <t>Thu, Jan 29 Army vs Boston University</t>
  </si>
  <si>
    <t>Sat, Jan 31 Army vs Loyola (MD)</t>
  </si>
  <si>
    <t>Wed, Feb 4 Army vs Lehigh</t>
  </si>
  <si>
    <t>Sat, Feb 7 Army vs Navy</t>
  </si>
  <si>
    <t>Wed, Feb 11 Army vs Holy Cross</t>
  </si>
  <si>
    <t>Sun, Feb 15 Army vs Bucknell</t>
  </si>
  <si>
    <t>Wed, Feb 18 Army vs Colgate</t>
  </si>
  <si>
    <t>Wed, Feb 25 Army vs Boston University</t>
  </si>
  <si>
    <t>Sat, Feb 28 Army vs Lafayette</t>
  </si>
  <si>
    <t>Tue, Mar 3 Army vs Navy</t>
  </si>
  <si>
    <t>Fri, Nov 21 Boston University vs Kentucky</t>
  </si>
  <si>
    <t>Mon, Dec 29 Boston University vs Other</t>
  </si>
  <si>
    <t>Wed, Dec 31 Boston University vs Holy Cross</t>
  </si>
  <si>
    <t>Sat, Jan 3 Boston University vs Lehigh</t>
  </si>
  <si>
    <t>Wed, Jan 7 Boston University vs Navy</t>
  </si>
  <si>
    <t>Sat, Jan 10 Boston University vs Lafayette</t>
  </si>
  <si>
    <t>Wed, Jan 14 Boston University vs Colgate</t>
  </si>
  <si>
    <t>Sun, Jan 18 Boston University vs Loyola (MD)</t>
  </si>
  <si>
    <t>Sat, Jan 24 Boston University vs Bucknell</t>
  </si>
  <si>
    <t>Sat, Jan 31 Boston University vs Lehigh</t>
  </si>
  <si>
    <t>Wed, Feb 4 Boston University vs Navy</t>
  </si>
  <si>
    <t>Mon, Feb 9 Boston University vs Lafayette</t>
  </si>
  <si>
    <t>Wed, Feb 11 Boston University vs Colgate</t>
  </si>
  <si>
    <t>Sat, Feb 14 Boston University vs Loyola (MD)</t>
  </si>
  <si>
    <t>Sun, Feb 22 Boston University vs Bucknell</t>
  </si>
  <si>
    <t>Sat, Feb 28 Boston University vs Holy Cross</t>
  </si>
  <si>
    <t>Thu, Mar 5 Boston University vs Lafayette</t>
  </si>
  <si>
    <t>Fri, Dec 19 Bucknell vs Other</t>
  </si>
  <si>
    <t>Sat, Jan 3 Bucknell vs Colgate</t>
  </si>
  <si>
    <t>Wed, Jan 7 Bucknell vs Lafayette</t>
  </si>
  <si>
    <t>Sat, Jan 10 Bucknell vs Holy Cross</t>
  </si>
  <si>
    <t>Wed, Jan 14 Bucknell vs Navy</t>
  </si>
  <si>
    <t>Wed, Jan 21 Bucknell vs Loyola (MD)</t>
  </si>
  <si>
    <t>Wed, Jan 28 Bucknell vs Lehigh</t>
  </si>
  <si>
    <t>Sat, Jan 31 Bucknell vs Colgate</t>
  </si>
  <si>
    <t>Wed, Feb 4 Bucknell vs Lafayette</t>
  </si>
  <si>
    <t>Sun, Feb 8 Bucknell vs Holy Cross</t>
  </si>
  <si>
    <t>Wed, Feb 11 Bucknell vs Navy</t>
  </si>
  <si>
    <t>Wed, Feb 18 Bucknell vs Loyola (MD)</t>
  </si>
  <si>
    <t>Wed, Feb 25 Bucknell vs Lehigh</t>
  </si>
  <si>
    <t>Thu, Mar 5 Bucknell vs Holy Cross</t>
  </si>
  <si>
    <t>Sun, Mar 8 Bucknell vs Lafayette</t>
  </si>
  <si>
    <t>Tue, Dec 9 Colgate vs Other</t>
  </si>
  <si>
    <t>Wed, Dec 31 Colgate vs Lehigh</t>
  </si>
  <si>
    <t>Wed, Jan 7 Colgate vs Holy Cross</t>
  </si>
  <si>
    <t>Sat, Jan 17 Colgate vs Navy</t>
  </si>
  <si>
    <t>Sat, Jan 24 Colgate vs Loyola (MD)</t>
  </si>
  <si>
    <t>Wed, Jan 28 Colgate vs Lafayette</t>
  </si>
  <si>
    <t>Thu, Feb 5 Colgate vs Holy Cross</t>
  </si>
  <si>
    <t>Sat, Feb 14 Colgate vs Navy</t>
  </si>
  <si>
    <t>Sun, Feb 22 Colgate vs Loyola (MD)</t>
  </si>
  <si>
    <t>Wed, Feb 25 Colgate vs Lafayette</t>
  </si>
  <si>
    <t>Sat, Feb 28 Colgate vs Lehigh</t>
  </si>
  <si>
    <t>Thu, Mar 5 Colgate vs Navy</t>
  </si>
  <si>
    <t>Sun, Nov 23 Holy Cross vs Other</t>
  </si>
  <si>
    <t>Sat, Jan 17 Holy Cross vs Lehigh</t>
  </si>
  <si>
    <t>Wed, Jan 21 Holy Cross vs Lafayette</t>
  </si>
  <si>
    <t>Sat, Jan 24 Holy Cross vs Navy</t>
  </si>
  <si>
    <t>Wed, Jan 28 Holy Cross vs Loyola (MD)</t>
  </si>
  <si>
    <t>Thu, Jan 29 Holy Cross vs Loyola (MD)</t>
  </si>
  <si>
    <t>Sat, Feb 14 Holy Cross vs Lehigh</t>
  </si>
  <si>
    <t>Wed, Feb 18 Holy Cross vs Lafayette</t>
  </si>
  <si>
    <t>Sun, Feb 22 Holy Cross vs Navy</t>
  </si>
  <si>
    <t>Wed, Feb 25 Holy Cross vs Loyola (MD)</t>
  </si>
  <si>
    <t>Tue, Mar 3 Holy Cross vs Loyola (MD)</t>
  </si>
  <si>
    <t>Tue, Dec 16 Lafayette vs Other</t>
  </si>
  <si>
    <t>Sat, Jan 3 Lafayette vs Navy</t>
  </si>
  <si>
    <t>Wed, Jan 14 Lafayette vs Loyola (MD)</t>
  </si>
  <si>
    <t>Sat, Jan 24 Lafayette vs Lehigh</t>
  </si>
  <si>
    <t>Sat, Jan 31 Lafayette vs Navy</t>
  </si>
  <si>
    <t>Wed, Feb 11 Lafayette vs Loyola (MD)</t>
  </si>
  <si>
    <t>Sun, Feb 22 Lafayette vs Lehigh</t>
  </si>
  <si>
    <t>Sun, Nov 30 Lehigh vs Other</t>
  </si>
  <si>
    <t>Sat, Jan 10 Lehigh vs Loyola (MD)</t>
  </si>
  <si>
    <t>Wed, Jan 21 Lehigh vs Navy</t>
  </si>
  <si>
    <t>Sat, Feb 7 Lehigh vs Loyola (MD)</t>
  </si>
  <si>
    <t>Wed, Feb 18 Lehigh vs Navy</t>
  </si>
  <si>
    <t>Wed, Dec 31 Loyola (MD) vs Navy</t>
  </si>
  <si>
    <t>Sat, Feb 28 Loyola (MD) vs Navy</t>
  </si>
  <si>
    <t>Wed, Nov 26 Navy vs Other</t>
  </si>
  <si>
    <t>Sat, Dec 6 Navy vs The Citadel</t>
  </si>
  <si>
    <t>Tue, Dec 9 Navy vs VMI</t>
  </si>
  <si>
    <t>Mon, Nov 17 Alabama vs Western Carolina</t>
  </si>
  <si>
    <t>Fri, Dec 19 Alabama vs Other</t>
  </si>
  <si>
    <t>Sun, Dec 21 Alabama vs Appalachian St</t>
  </si>
  <si>
    <t>Tue, Jan 6 Alabama vs Texas A&amp;M</t>
  </si>
  <si>
    <t>Sat, Jan 10 Alabama vs Tennessee</t>
  </si>
  <si>
    <t>Tue, Jan 13 Alabama vs South Carolina</t>
  </si>
  <si>
    <t>Sat, Jan 17 Alabama vs Kentucky</t>
  </si>
  <si>
    <t>Thu, Jan 22 Alabama vs Arkansas</t>
  </si>
  <si>
    <t>Sat, Jan 24 Alabama vs Auburn</t>
  </si>
  <si>
    <t>Tue, Jan 27 Alabama vs Florida</t>
  </si>
  <si>
    <t>Sat, Jan 31 Alabama vs Kentucky</t>
  </si>
  <si>
    <t>Wed, Feb 4 Alabama vs Missouri</t>
  </si>
  <si>
    <t>Sat, Feb 7 Alabama vs LSU</t>
  </si>
  <si>
    <t>Tue, Feb 10 Alabama vs Mississippi St</t>
  </si>
  <si>
    <t>Sat, Feb 14 Alabama vs Vanderbilt</t>
  </si>
  <si>
    <t>Tue, Feb 17 Alabama vs Auburn</t>
  </si>
  <si>
    <t>Sat, Feb 21 Alabama vs Georgia</t>
  </si>
  <si>
    <t>Tue, Feb 24 Alabama vs South Carolina</t>
  </si>
  <si>
    <t>Sat, Feb 28 Alabama vs Vanderbilt</t>
  </si>
  <si>
    <t>Tue, Mar 3 Alabama vs Ole Miss</t>
  </si>
  <si>
    <t>Sat, Mar 7 Alabama vs Texas A&amp;M</t>
  </si>
  <si>
    <t>Thu, Mar 12 Alabama vs Florida</t>
  </si>
  <si>
    <t>Sun, Nov 16 Alabama St vs Arkansas</t>
  </si>
  <si>
    <t>Sun, Dec 28 Arkansas vs Northwestern St</t>
  </si>
  <si>
    <t>Sat, Jan 3 Arkansas vs Utah Valley</t>
  </si>
  <si>
    <t>Tue, Jan 6 Arkansas vs Georgia</t>
  </si>
  <si>
    <t>Sat, Jan 10 Arkansas vs Vanderbilt</t>
  </si>
  <si>
    <t>Tue, Jan 13 Arkansas vs Tennessee</t>
  </si>
  <si>
    <t>Sat, Jan 17 Arkansas vs Ole Miss</t>
  </si>
  <si>
    <t>Sat, Jan 24 Arkansas vs Missouri</t>
  </si>
  <si>
    <t>Tue, Jan 27 Arkansas vs Tennessee</t>
  </si>
  <si>
    <t>Sat, Jan 31 Arkansas vs Florida</t>
  </si>
  <si>
    <t>Tue, Feb 3 Arkansas vs South Carolina</t>
  </si>
  <si>
    <t>Sat, Feb 7 Arkansas vs Mississippi St</t>
  </si>
  <si>
    <t>Tue, Feb 10 Arkansas vs Auburn</t>
  </si>
  <si>
    <t>Sat, Feb 14 Arkansas vs Ole Miss</t>
  </si>
  <si>
    <t>Wed, Feb 18 Arkansas vs Missouri</t>
  </si>
  <si>
    <t>Sat, Feb 21 Arkansas vs Mississippi St</t>
  </si>
  <si>
    <t>Tue, Feb 24 Arkansas vs Texas A&amp;M</t>
  </si>
  <si>
    <t>Sat, Feb 28 Arkansas vs Kentucky</t>
  </si>
  <si>
    <t>Thu, Mar 5 Arkansas vs South Carolina</t>
  </si>
  <si>
    <t>Sat, Mar 7 Arkansas vs LSU</t>
  </si>
  <si>
    <t>Fri, Mar 13 Arkansas vs Tennessee</t>
  </si>
  <si>
    <t>Fri, Nov 21 Auburn vs UL Lafayette</t>
  </si>
  <si>
    <t>Tue, Dec 23 Auburn vs Texas Southern</t>
  </si>
  <si>
    <t>Sat, Jan 3 Auburn vs Other</t>
  </si>
  <si>
    <t>Tue, Jan 6 Auburn vs Vanderbilt</t>
  </si>
  <si>
    <t>Sat, Jan 10 Auburn vs Missouri</t>
  </si>
  <si>
    <t>Thu, Jan 15 Auburn vs Florida</t>
  </si>
  <si>
    <t>Sat, Jan 17 Auburn vs South Carolina</t>
  </si>
  <si>
    <t>Wed, Jan 21 Auburn vs Mississippi St</t>
  </si>
  <si>
    <t>Tue, Jan 27 Auburn vs Texas A&amp;M</t>
  </si>
  <si>
    <t>Sat, Jan 31 Auburn vs Tennessee</t>
  </si>
  <si>
    <t>Thu, Feb 5 Auburn vs LSU</t>
  </si>
  <si>
    <t>Sat, Feb 7 Auburn vs Ole Miss</t>
  </si>
  <si>
    <t>Sat, Feb 14 Auburn vs Georgia</t>
  </si>
  <si>
    <t>Sat, Feb 21 Auburn vs Kentucky</t>
  </si>
  <si>
    <t>Tue, Feb 24 Auburn vs LSU</t>
  </si>
  <si>
    <t>Sat, Feb 28 Auburn vs Texas A&amp;M</t>
  </si>
  <si>
    <t>Tue, Mar 3 Auburn vs Missouri</t>
  </si>
  <si>
    <t>Sat, Mar 7 Auburn vs Georgia</t>
  </si>
  <si>
    <t>Wed, Mar 11 Auburn vs Mississippi St</t>
  </si>
  <si>
    <t>Thu, Mar 12 Auburn vs Texas A&amp;M</t>
  </si>
  <si>
    <t>Fri, Mar 13 Auburn vs LSU</t>
  </si>
  <si>
    <t>Fri, Nov 21 Florida vs UL Monroe</t>
  </si>
  <si>
    <t>Fri, Dec 12 Florida vs Texas Southern</t>
  </si>
  <si>
    <t>Wed, Jan 7 Florida vs South Carolina</t>
  </si>
  <si>
    <t>Sat, Jan 10 Florida vs Mississippi St</t>
  </si>
  <si>
    <t>Sat, Jan 17 Florida vs Georgia</t>
  </si>
  <si>
    <t>Tue, Jan 20 Florida vs LSU</t>
  </si>
  <si>
    <t>Sat, Jan 24 Florida vs Ole Miss</t>
  </si>
  <si>
    <t>Tue, Feb 3 Florida vs Vanderbilt</t>
  </si>
  <si>
    <t>Sat, Feb 7 Florida vs Kentucky</t>
  </si>
  <si>
    <t>Thu, Feb 12 Florida vs Ole Miss</t>
  </si>
  <si>
    <t>Sat, Feb 14 Florida vs Texas A&amp;M</t>
  </si>
  <si>
    <t>Wed, Feb 18 Florida vs Vanderbilt</t>
  </si>
  <si>
    <t>Sat, Feb 21 Florida vs LSU</t>
  </si>
  <si>
    <t>Tue, Feb 24 Florida vs Missouri</t>
  </si>
  <si>
    <t>Sat, Feb 28 Florida vs Tennessee</t>
  </si>
  <si>
    <t>Tue, Mar 3 Florida vs Texas A&amp;M</t>
  </si>
  <si>
    <t>Sat, Mar 7 Florida vs Kentucky</t>
  </si>
  <si>
    <t>Fri, Mar 13 Florida vs Kentucky</t>
  </si>
  <si>
    <t>Fri, Nov 21 Georgia vs Troy</t>
  </si>
  <si>
    <t>Wed, Nov 26 Georgia vs Gonzaga</t>
  </si>
  <si>
    <t>Tue, Dec 2 Chattanooga vs Georgia</t>
  </si>
  <si>
    <t>Sat, Dec 27 Georgia vs Mercer</t>
  </si>
  <si>
    <t>Sat, Jan 10 Georgia vs LSU</t>
  </si>
  <si>
    <t>Wed, Jan 14 Georgia vs Vanderbilt</t>
  </si>
  <si>
    <t>Tue, Jan 20 Georgia vs Ole Miss</t>
  </si>
  <si>
    <t>Sat, Jan 24 Georgia vs Mississippi St</t>
  </si>
  <si>
    <t>Tue, Jan 27 Georgia vs Vanderbilt</t>
  </si>
  <si>
    <t>Sat, Jan 31 Georgia vs South Carolina</t>
  </si>
  <si>
    <t>Tue, Feb 3 Georgia vs Kentucky</t>
  </si>
  <si>
    <t>Sat, Feb 7 Georgia vs Tennessee</t>
  </si>
  <si>
    <t>Wed, Feb 11 Georgia vs Texas A&amp;M</t>
  </si>
  <si>
    <t>Tue, Feb 17 Georgia vs South Carolina</t>
  </si>
  <si>
    <t>Wed, Feb 25 Georgia vs Ole Miss</t>
  </si>
  <si>
    <t>Sat, Feb 28 Georgia vs Missouri</t>
  </si>
  <si>
    <t>Tue, Mar 3 Georgia vs Kentucky</t>
  </si>
  <si>
    <t>Fri, Mar 13 Georgia vs South Carolina</t>
  </si>
  <si>
    <t>Fri, Nov 14 Grand Canyon vs Kentucky</t>
  </si>
  <si>
    <t>Tue, Nov 25 Kentucky vs UT-Arlington</t>
  </si>
  <si>
    <t>Tue, Jan 6 Kentucky vs Ole Miss</t>
  </si>
  <si>
    <t>Sat, Jan 10 Kentucky vs Texas A&amp;M</t>
  </si>
  <si>
    <t>Tue, Jan 13 Kentucky vs Missouri</t>
  </si>
  <si>
    <t>Tue, Jan 20 Kentucky vs Vanderbilt</t>
  </si>
  <si>
    <t>Sat, Jan 24 Kentucky vs South Carolina</t>
  </si>
  <si>
    <t>Thu, Jan 29 Kentucky vs Missouri</t>
  </si>
  <si>
    <t>Tue, Feb 10 Kentucky vs LSU</t>
  </si>
  <si>
    <t>Sat, Feb 14 Kentucky vs South Carolina</t>
  </si>
  <si>
    <t>Tue, Feb 17 Kentucky vs Tennessee</t>
  </si>
  <si>
    <t>Wed, Feb 25 Kentucky vs Mississippi St</t>
  </si>
  <si>
    <t>Sat, Nov 29 LSU vs McNeese St</t>
  </si>
  <si>
    <t>Sat, Dec 13 LSU vs Sam Houston St</t>
  </si>
  <si>
    <t>Thu, Jan 8 LSU vs Missouri</t>
  </si>
  <si>
    <t>Wed, Jan 14 LSU vs Ole Miss</t>
  </si>
  <si>
    <t>Sat, Jan 17 LSU vs Texas A&amp;M</t>
  </si>
  <si>
    <t>Sat, Jan 24 LSU vs Vanderbilt</t>
  </si>
  <si>
    <t>Wed, Jan 28 LSU vs South Carolina</t>
  </si>
  <si>
    <t>Sat, Jan 31 LSU vs Mississippi St</t>
  </si>
  <si>
    <t>Sat, Feb 14 LSU vs Tennessee</t>
  </si>
  <si>
    <t>Tue, Feb 17 LSU vs Texas A&amp;M</t>
  </si>
  <si>
    <t>Sat, Feb 28 LSU vs Ole Miss</t>
  </si>
  <si>
    <t>Wed, Mar 4 LSU vs Tennessee</t>
  </si>
  <si>
    <t>Fri, Nov 14 Mississippi St vs Western Carolina</t>
  </si>
  <si>
    <t>Mon, Nov 17 Miss Valley St vs Mississippi St</t>
  </si>
  <si>
    <t>Mon, Nov 24 Mississippi St vs Other</t>
  </si>
  <si>
    <t>Wed, Dec 17 Arkansas St vs Mississippi St</t>
  </si>
  <si>
    <t>Tue, Dec 30 McNeese St vs Mississippi St</t>
  </si>
  <si>
    <t>Wed, Jan 7 Mississippi St vs Tennessee</t>
  </si>
  <si>
    <t>Tue, Jan 13 Mississippi St vs Texas A&amp;M</t>
  </si>
  <si>
    <t>Sat, Jan 17 Mississippi St vs Vanderbilt</t>
  </si>
  <si>
    <t>Wed, Jan 28 Mississippi St vs Ole Miss</t>
  </si>
  <si>
    <t>Tue, Feb 3 Mississippi St vs Tennessee</t>
  </si>
  <si>
    <t>Sat, Feb 14 Mississippi St vs Missouri</t>
  </si>
  <si>
    <t>Thu, Feb 19 Mississippi St vs Ole Miss</t>
  </si>
  <si>
    <t>Sat, Feb 28 Mississippi St vs South Carolina</t>
  </si>
  <si>
    <t>Wed, Mar 4 Mississippi St vs Vanderbilt</t>
  </si>
  <si>
    <t>Sat, Mar 7 Mississippi St vs Missouri</t>
  </si>
  <si>
    <t>Fri, Nov 14 Missouri vs UMKC</t>
  </si>
  <si>
    <t>Wed, Nov 19 Missouri vs Oral Roberts</t>
  </si>
  <si>
    <t>Wed, Nov 26 Missouri vs Other</t>
  </si>
  <si>
    <t>Sat, Jan 17 Missouri vs Tennessee</t>
  </si>
  <si>
    <t>Wed, Jan 21 Missouri vs Texas A&amp;M</t>
  </si>
  <si>
    <t>Sat, Jan 31 Missouri vs Ole Miss</t>
  </si>
  <si>
    <t>Sat, Feb 7 Missouri vs Texas A&amp;M</t>
  </si>
  <si>
    <t>Tue, Feb 10 Missouri vs South Carolina</t>
  </si>
  <si>
    <t>Sat, Feb 21 Missouri vs Vanderbilt</t>
  </si>
  <si>
    <t>Wed, Mar 11 Missouri vs South Carolina</t>
  </si>
  <si>
    <t>Mon, Nov 17 Ole Miss vs Troy</t>
  </si>
  <si>
    <t>Thu, Nov 20 Ole Miss vs Southern</t>
  </si>
  <si>
    <t>Sat, Jan 10 Ole Miss vs South Carolina</t>
  </si>
  <si>
    <t>Wed, Feb 4 Ole Miss vs Texas A&amp;M</t>
  </si>
  <si>
    <t>Sat, Feb 21 Ole Miss vs Tennessee</t>
  </si>
  <si>
    <t>Sat, Mar 7 Ole Miss vs Vanderbilt</t>
  </si>
  <si>
    <t>Thu, Mar 12 Ole Miss vs South Carolina</t>
  </si>
  <si>
    <t>Sun, Dec 21 Other vs South Carolina</t>
  </si>
  <si>
    <t>Tue, Jan 20 South Carolina vs Tennessee</t>
  </si>
  <si>
    <t>Sat, Feb 7 South Carolina vs Vanderbilt</t>
  </si>
  <si>
    <t>Sat, Feb 21 South Carolina vs Texas A&amp;M</t>
  </si>
  <si>
    <t>Sat, Mar 7 South Carolina vs Tennessee</t>
  </si>
  <si>
    <t>Thu, Nov 20 Tennessee vs Texas Southern</t>
  </si>
  <si>
    <t>Thu, Nov 27 Santa Clara vs Tennessee</t>
  </si>
  <si>
    <t>Mon, Dec 22 Mercer vs Tennessee</t>
  </si>
  <si>
    <t>Wed, Dec 31 East Tennessee St vs Tennessee</t>
  </si>
  <si>
    <t>Sat, Jan 24 Tennessee vs Texas A&amp;M</t>
  </si>
  <si>
    <t>Wed, Feb 11 Tennessee vs Vanderbilt</t>
  </si>
  <si>
    <t>Thu, Feb 26 Tennessee vs Vanderbilt</t>
  </si>
  <si>
    <t>Thu, Mar 12 Tennessee vs Vanderbilt</t>
  </si>
  <si>
    <t>Fri, Nov 14 Northwestern St vs Texas A&amp;M</t>
  </si>
  <si>
    <t>Fri, Nov 28 New Orleans vs Texas A&amp;M</t>
  </si>
  <si>
    <t>Wed, Dec 3 Sam Houston St vs Texas A&amp;M</t>
  </si>
  <si>
    <t>Tue, Dec 30 Mercer vs Texas A&amp;M</t>
  </si>
  <si>
    <t>Sat, Jan 31 Texas A&amp;M vs Vanderbilt</t>
  </si>
  <si>
    <t>Sun, Nov 16 Other vs Vanderbilt</t>
  </si>
  <si>
    <t>Tue, Dec 16 Vanderbilt vs Western Carolina</t>
  </si>
  <si>
    <t>Fri, Nov 14 Chattanooga vs Other</t>
  </si>
  <si>
    <t>Mon, Dec 8 Chattanooga vs Other</t>
  </si>
  <si>
    <t>Thu, Dec 11 Chattanooga vs The Citadel</t>
  </si>
  <si>
    <t>Sat, Jan 3 Chattanooga vs Furman</t>
  </si>
  <si>
    <t>Mon, Jan 5 Chattanooga vs Wofford</t>
  </si>
  <si>
    <t>Thu, Jan 8 Chattanooga vs Western Carolina</t>
  </si>
  <si>
    <t>Sat, Jan 10 Chattanooga vs East Tennessee St</t>
  </si>
  <si>
    <t>Thu, Jan 15 Chattanooga vs Samford</t>
  </si>
  <si>
    <t>Thu, Jan 22 Chattanooga vs VMI</t>
  </si>
  <si>
    <t>Sat, Jan 24 Chattanooga vs UNC Greensboro</t>
  </si>
  <si>
    <t>Thu, Jan 29 Chattanooga vs Mercer</t>
  </si>
  <si>
    <t>Sat, Jan 31 Chattanooga vs The Citadel</t>
  </si>
  <si>
    <t>Thu, Feb 5 Chattanooga vs Furman</t>
  </si>
  <si>
    <t>Sat, Feb 7 Chattanooga vs Western Carolina</t>
  </si>
  <si>
    <t>Thu, Feb 12 Chattanooga vs Wofford</t>
  </si>
  <si>
    <t>Sat, Feb 14 Chattanooga vs Samford</t>
  </si>
  <si>
    <t>Thu, Feb 19 Chattanooga vs Mercer</t>
  </si>
  <si>
    <t>Sat, Feb 21 Chattanooga vs East Tennessee St</t>
  </si>
  <si>
    <t>Thu, Feb 26 Chattanooga vs VMI</t>
  </si>
  <si>
    <t>Sat, Feb 28 Chattanooga vs UNC Greensboro</t>
  </si>
  <si>
    <t>Sat, Mar 7 Chattanooga vs Furman</t>
  </si>
  <si>
    <t>Tue, Nov 18 East Tennessee St vs Other</t>
  </si>
  <si>
    <t>Wed, Dec 3 East Tennessee St vs Western Carolina</t>
  </si>
  <si>
    <t>Sat, Dec 13 East Tennessee St vs UNC Greensboro</t>
  </si>
  <si>
    <t>Fri, Jan 2 East Tennessee St vs VMI</t>
  </si>
  <si>
    <t>Mon, Jan 5 East Tennessee St vs Samford</t>
  </si>
  <si>
    <t>Thu, Jan 8 East Tennessee St vs Mercer</t>
  </si>
  <si>
    <t>Thu, Jan 15 East Tennessee St vs Western Carolina</t>
  </si>
  <si>
    <t>Sat, Jan 17 East Tennessee St vs VMI</t>
  </si>
  <si>
    <t>Mon, Jan 19 East Tennessee St vs Other</t>
  </si>
  <si>
    <t>Thu, Jan 22 East Tennessee St vs The Citadel</t>
  </si>
  <si>
    <t>Sat, Jan 24 East Tennessee St vs Wofford</t>
  </si>
  <si>
    <t>Thu, Jan 29 East Tennessee St vs Furman</t>
  </si>
  <si>
    <t>Thu, Feb 5 East Tennessee St vs Wofford</t>
  </si>
  <si>
    <t>Sat, Feb 7 East Tennessee St vs Samford</t>
  </si>
  <si>
    <t>Thu, Feb 12 East Tennessee St vs UNC Greensboro</t>
  </si>
  <si>
    <t>Sat, Feb 14 East Tennessee St vs Furman</t>
  </si>
  <si>
    <t>Thu, Feb 26 East Tennessee St vs The Citadel</t>
  </si>
  <si>
    <t>Sat, Feb 28 East Tennessee St vs Mercer</t>
  </si>
  <si>
    <t>Sat, Mar 7 East Tennessee St vs Western Carolina</t>
  </si>
  <si>
    <t>Wed, Nov 19 Appalachian St vs Furman</t>
  </si>
  <si>
    <t>Sat, Dec 6 Furman vs Samford</t>
  </si>
  <si>
    <t>Tue, Dec 30 Furman vs Other</t>
  </si>
  <si>
    <t>Mon, Jan 5 Furman vs Western Carolina</t>
  </si>
  <si>
    <t>Thu, Jan 8 Furman vs UNC Greensboro</t>
  </si>
  <si>
    <t>Sat, Jan 10 Furman vs VMI</t>
  </si>
  <si>
    <t>Thu, Jan 15 Furman vs Mercer</t>
  </si>
  <si>
    <t>Sat, Jan 17 Furman vs The Citadel</t>
  </si>
  <si>
    <t>Thu, Jan 22 Furman vs Wofford</t>
  </si>
  <si>
    <t>Sat, Jan 24 Furman vs Other</t>
  </si>
  <si>
    <t>Sat, Jan 31 Furman vs Samford</t>
  </si>
  <si>
    <t>Sat, Feb 7 Furman vs Mercer</t>
  </si>
  <si>
    <t>Thu, Feb 12 Furman vs VMI</t>
  </si>
  <si>
    <t>Thu, Feb 19 Furman vs The Citadel</t>
  </si>
  <si>
    <t>Sun, Feb 22 Furman vs UNC Greensboro</t>
  </si>
  <si>
    <t>Thu, Feb 26 Furman vs Western Carolina</t>
  </si>
  <si>
    <t>Sat, Feb 28 Furman vs Wofford</t>
  </si>
  <si>
    <t>Fri, Mar 6 Furman vs The Citadel</t>
  </si>
  <si>
    <t>Sun, Mar 8 Furman vs Mercer</t>
  </si>
  <si>
    <t>Mon, Mar 9 Furman vs Wofford</t>
  </si>
  <si>
    <t>Fri, Nov 14 Mercer vs Other</t>
  </si>
  <si>
    <t>Sat, Nov 29 Mercer vs Pacific</t>
  </si>
  <si>
    <t>Tue, Dec 2 Mercer vs Other</t>
  </si>
  <si>
    <t>Sat, Dec 6 Mercer vs VMI</t>
  </si>
  <si>
    <t>Sat, Jan 3 Mercer vs UNC Greensboro</t>
  </si>
  <si>
    <t>Mon, Jan 5 Mercer vs VMI</t>
  </si>
  <si>
    <t>Sat, Jan 10 Mercer vs The Citadel</t>
  </si>
  <si>
    <t>Sat, Jan 17 Mercer vs Samford</t>
  </si>
  <si>
    <t>Thu, Jan 22 Mercer vs Western Carolina</t>
  </si>
  <si>
    <t>Sat, Jan 31 Mercer vs Wofford</t>
  </si>
  <si>
    <t>Thu, Feb 5 Mercer vs The Citadel</t>
  </si>
  <si>
    <t>Thu, Feb 12 Mercer vs Western Carolina</t>
  </si>
  <si>
    <t>Sat, Feb 14 Mercer vs UNC Greensboro</t>
  </si>
  <si>
    <t>Sat, Feb 21 Mercer vs Samford</t>
  </si>
  <si>
    <t>Thu, Feb 26 Mercer vs Wofford</t>
  </si>
  <si>
    <t>Sat, Mar 7 Mercer vs VMI</t>
  </si>
  <si>
    <t>Sun, Nov 23 Samford vs UMKC</t>
  </si>
  <si>
    <t>Thu, Dec 4 Samford vs VMI</t>
  </si>
  <si>
    <t>Sun, Dec 21 Samford vs UL Monroe</t>
  </si>
  <si>
    <t>Tue, Dec 30 Other vs Samford</t>
  </si>
  <si>
    <t>Sat, Jan 3 Samford vs Wofford</t>
  </si>
  <si>
    <t>Thu, Jan 8 Samford vs The Citadel</t>
  </si>
  <si>
    <t>Sat, Jan 10 Samford vs Wofford</t>
  </si>
  <si>
    <t>Thu, Jan 22 Samford vs UNC Greensboro</t>
  </si>
  <si>
    <t>Sat, Jan 24 Samford vs Western Carolina</t>
  </si>
  <si>
    <t>Thu, Feb 5 Samford vs Western Carolina</t>
  </si>
  <si>
    <t>Thu, Feb 12 Samford vs The Citadel</t>
  </si>
  <si>
    <t>Thu, Feb 26 Samford vs UNC Greensboro</t>
  </si>
  <si>
    <t>Sat, Feb 28 Samford vs VMI</t>
  </si>
  <si>
    <t>Fri, Mar 6 Samford vs UNC Greensboro</t>
  </si>
  <si>
    <t>Fri, Nov 14 The Citadel vs VMI</t>
  </si>
  <si>
    <t>Wed, Nov 19 Other vs The Citadel</t>
  </si>
  <si>
    <t>Sat, Nov 22 Other vs The Citadel</t>
  </si>
  <si>
    <t>Sat, Nov 29 Other vs The Citadel</t>
  </si>
  <si>
    <t>Sat, Jan 3 The Citadel vs Western Carolina</t>
  </si>
  <si>
    <t>Mon, Jan 5 The Citadel vs UNC Greensboro</t>
  </si>
  <si>
    <t>Thu, Jan 15 The Citadel vs Wofford</t>
  </si>
  <si>
    <t>Sat, Jan 24 The Citadel vs VMI</t>
  </si>
  <si>
    <t>Sat, Feb 7 The Citadel vs UNC Greensboro</t>
  </si>
  <si>
    <t>Sun, Feb 15 The Citadel vs VMI</t>
  </si>
  <si>
    <t>Sat, Feb 21 The Citadel vs Wofford</t>
  </si>
  <si>
    <t>Sat, Feb 28 The Citadel vs Western Carolina</t>
  </si>
  <si>
    <t>Fri, Nov 14 Other vs UNC Greensboro</t>
  </si>
  <si>
    <t>Wed, Dec 10 Other vs UNC Greensboro</t>
  </si>
  <si>
    <t>Wed, Dec 31 Other vs UNC Greensboro</t>
  </si>
  <si>
    <t>Sat, Jan 10 UNC Greensboro vs Western Carolina</t>
  </si>
  <si>
    <t>Wed, Jan 14 UNC Greensboro vs VMI</t>
  </si>
  <si>
    <t>Thu, Jan 29 UNC Greensboro vs Wofford</t>
  </si>
  <si>
    <t>Sat, Jan 31 UNC Greensboro vs Western Carolina</t>
  </si>
  <si>
    <t>Tue, Feb 3 UNC Greensboro vs VMI</t>
  </si>
  <si>
    <t>Thu, Feb 19 UNC Greensboro vs Wofford</t>
  </si>
  <si>
    <t>Sat, Mar 7 UNC Greensboro vs Wofford</t>
  </si>
  <si>
    <t>Tue, Nov 18 Other vs VMI</t>
  </si>
  <si>
    <t>Tue, Dec 2 Other vs VMI</t>
  </si>
  <si>
    <t>Thu, Jan 8 VMI vs Wofford</t>
  </si>
  <si>
    <t>Thu, Jan 29 VMI vs Western Carolina</t>
  </si>
  <si>
    <t>Sat, Feb 7 VMI vs Wofford</t>
  </si>
  <si>
    <t>Sat, Feb 21 VMI vs Western Carolina</t>
  </si>
  <si>
    <t>Fri, Nov 21 Other vs Western Carolina</t>
  </si>
  <si>
    <t>Tue, Nov 25 Georgia St vs Western Carolina</t>
  </si>
  <si>
    <t>Wed, Nov 26 Chicago St vs Western Carolina</t>
  </si>
  <si>
    <t>Tue, Dec 30 Other vs Western Carolina</t>
  </si>
  <si>
    <t>Sat, Jan 17 Western Carolina vs Wofford</t>
  </si>
  <si>
    <t>Sat, Feb 14 Western Carolina vs Wofford</t>
  </si>
  <si>
    <t>Sun, Mar 8 Western Carolina vs Wofford</t>
  </si>
  <si>
    <t>Sat, Nov 22 South Dakota vs Wofford</t>
  </si>
  <si>
    <t>Sun, Nov 23 Sam Houston St vs Wofford</t>
  </si>
  <si>
    <t>Tue, Nov 25 Other vs Wofford</t>
  </si>
  <si>
    <t>Sat, Dec 6 Other vs Wofford</t>
  </si>
  <si>
    <t>Fri, Nov 14 Abilene Christian vs Other</t>
  </si>
  <si>
    <t>Tue, Nov 25 Abilene Christian vs Other</t>
  </si>
  <si>
    <t>Sat, Dec 13 Abilene Christian vs Other</t>
  </si>
  <si>
    <t>Tue, Dec 23 Abilene Christian vs Arkansas-Pine Bluff</t>
  </si>
  <si>
    <t>Sun, Dec 28 Abilene Christian vs Grand Canyon</t>
  </si>
  <si>
    <t>Sat, Jan 3 Abilene Christian vs Central Arkansas</t>
  </si>
  <si>
    <t>Sun, Jan 4 Abilene Christian vs Central Arkansas</t>
  </si>
  <si>
    <t>Sat, Jan 10 Abilene Christian vs Nicholls St</t>
  </si>
  <si>
    <t>Tue, Jan 13 Abilene Christian vs Northwestern St</t>
  </si>
  <si>
    <t>Sat, Jan 17 Abilene Christian vs Stephen F. Austin</t>
  </si>
  <si>
    <t>Tue, Jan 20 Abilene Christian vs McNeese St</t>
  </si>
  <si>
    <t>Sat, Jan 24 Abilene Christian vs Incarnate Word</t>
  </si>
  <si>
    <t>Mon, Jan 26 Abilene Christian vs Sam Houston St</t>
  </si>
  <si>
    <t>Sat, Jan 31 Abilene Christian vs Lamar</t>
  </si>
  <si>
    <t>Mon, Feb 2 Abilene Christian vs Houston Baptist</t>
  </si>
  <si>
    <t>Sat, Feb 7 Abilene Christian vs SE Louisiana</t>
  </si>
  <si>
    <t>Mon, Feb 9 Abilene Christian vs Lamar</t>
  </si>
  <si>
    <t>Mon, Feb 16 Abilene Christian vs Sam Houston St</t>
  </si>
  <si>
    <t>Sat, Feb 21 Abilene Christian vs SE Louisiana</t>
  </si>
  <si>
    <t>Tue, Feb 24 Abilene Christian vs Texas A&amp;M-CC</t>
  </si>
  <si>
    <t>Sat, Feb 28 Abilene Christian vs New Orleans</t>
  </si>
  <si>
    <t>Tue, Mar 3 Abilene Christian vs Houston Baptist</t>
  </si>
  <si>
    <t>Thu, Mar 5 Abilene Christian vs Incarnate Word</t>
  </si>
  <si>
    <t>Sat, Mar 7 Abilene Christian vs Texas A&amp;M-CC</t>
  </si>
  <si>
    <t>Sun, Nov 16 Central Arkansas vs Omaha</t>
  </si>
  <si>
    <t>Sat, Nov 29 Arkansas-Little Rock vs Central Arkansas</t>
  </si>
  <si>
    <t>Mon, Dec 1 Arkansas St vs Central Arkansas</t>
  </si>
  <si>
    <t>Sat, Dec 6 Central Arkansas vs Troy</t>
  </si>
  <si>
    <t>Tue, Jan 6 Central Arkansas vs Texas A&amp;M-CC</t>
  </si>
  <si>
    <t>Sat, Jan 10 Central Arkansas vs Lamar</t>
  </si>
  <si>
    <t>Tue, Jan 13 Central Arkansas vs Stephen F. Austin</t>
  </si>
  <si>
    <t>Mon, Jan 19 Central Arkansas vs Houston Baptist</t>
  </si>
  <si>
    <t>Sat, Jan 24 Central Arkansas vs Nicholls St</t>
  </si>
  <si>
    <t>Mon, Jan 26 Central Arkansas vs New Orleans</t>
  </si>
  <si>
    <t>Tue, Feb 3 Central Arkansas vs Northwestern St</t>
  </si>
  <si>
    <t>Sat, Feb 7 Central Arkansas vs New Orleans</t>
  </si>
  <si>
    <t>Tue, Feb 10 Central Arkansas vs SE Louisiana</t>
  </si>
  <si>
    <t>Fri, Feb 13 Central Arkansas vs Incarnate Word</t>
  </si>
  <si>
    <t>Mon, Feb 16 Central Arkansas vs Northwestern St</t>
  </si>
  <si>
    <t>Sat, Feb 21 Central Arkansas vs Sam Houston St</t>
  </si>
  <si>
    <t>Tue, Feb 24 Central Arkansas vs McNeese St</t>
  </si>
  <si>
    <t>Sat, Feb 28 Central Arkansas vs SE Louisiana</t>
  </si>
  <si>
    <t>Mon, Mar 2 Central Arkansas vs Sam Houston St</t>
  </si>
  <si>
    <t>Thu, Mar 5 Central Arkansas vs Nicholls St</t>
  </si>
  <si>
    <t>Sun, Mar 8 Central Arkansas vs McNeese St</t>
  </si>
  <si>
    <t>Mon, Nov 17 Houston Baptist vs Other</t>
  </si>
  <si>
    <t>Sat, Nov 22 Houston Baptist vs UT-Arlington</t>
  </si>
  <si>
    <t>Sat, Nov 29 Houston Baptist vs Other</t>
  </si>
  <si>
    <t>Sun, Dec 7 Houston Baptist vs San Francisco</t>
  </si>
  <si>
    <t>Sat, Dec 13 Houston Baptist vs Other</t>
  </si>
  <si>
    <t>Tue, Dec 30 Houston Baptist vs Other</t>
  </si>
  <si>
    <t>Sat, Jan 3 Houston Baptist vs Northwestern St</t>
  </si>
  <si>
    <t>Mon, Jan 5 Houston Baptist vs McNeese St</t>
  </si>
  <si>
    <t>Sat, Jan 10 Houston Baptist vs SE Louisiana</t>
  </si>
  <si>
    <t>Tue, Jan 13 Houston Baptist vs Nicholls St</t>
  </si>
  <si>
    <t>Sat, Jan 17 Houston Baptist vs New Orleans</t>
  </si>
  <si>
    <t>Sat, Jan 24 Houston Baptist vs Lamar</t>
  </si>
  <si>
    <t>Sat, Jan 31 Houston Baptist vs Sam Houston St</t>
  </si>
  <si>
    <t>Sat, Feb 7 Houston Baptist vs Stephen F. Austin</t>
  </si>
  <si>
    <t>Mon, Feb 9 Houston Baptist vs Texas A&amp;M-CC</t>
  </si>
  <si>
    <t>Sat, Feb 14 Houston Baptist vs Sam Houston St</t>
  </si>
  <si>
    <t>Mon, Feb 16 Houston Baptist vs Lamar</t>
  </si>
  <si>
    <t>Mon, Feb 23 Houston Baptist vs Incarnate Word</t>
  </si>
  <si>
    <t>Sat, Feb 28 Houston Baptist vs Stephen F. Austin</t>
  </si>
  <si>
    <t>Thu, Mar 5 Houston Baptist vs Texas A&amp;M-CC</t>
  </si>
  <si>
    <t>Sat, Mar 7 Houston Baptist vs Incarnate Word</t>
  </si>
  <si>
    <t>Fri, Nov 14 Incarnate Word vs Other</t>
  </si>
  <si>
    <t>Tue, Nov 18 Incarnate Word vs Other</t>
  </si>
  <si>
    <t>Mon, Nov 24 Incarnate Word vs Other</t>
  </si>
  <si>
    <t>Thu, Dec 4 Incarnate Word vs Other</t>
  </si>
  <si>
    <t>Wed, Dec 17 Grand Canyon vs Incarnate Word</t>
  </si>
  <si>
    <t>Sat, Dec 20 Incarnate Word vs UMKC</t>
  </si>
  <si>
    <t>Sat, Jan 3 Incarnate Word vs Sam Houston St</t>
  </si>
  <si>
    <t>Sat, Jan 10 Incarnate Word vs Northwestern St</t>
  </si>
  <si>
    <t>Mon, Jan 12 Incarnate Word vs New Orleans</t>
  </si>
  <si>
    <t>Sat, Jan 17 Incarnate Word vs SE Louisiana</t>
  </si>
  <si>
    <t>Mon, Jan 26 Incarnate Word vs McNeese St</t>
  </si>
  <si>
    <t>Sat, Jan 31 Incarnate Word vs Nicholls St</t>
  </si>
  <si>
    <t>Tue, Feb 3 Incarnate Word vs Texas A&amp;M-CC</t>
  </si>
  <si>
    <t>Sat, Feb 7 Incarnate Word vs Lamar</t>
  </si>
  <si>
    <t>Tue, Feb 10 Incarnate Word vs Nicholls St</t>
  </si>
  <si>
    <t>Mon, Feb 16 Incarnate Word vs Stephen F. Austin</t>
  </si>
  <si>
    <t>Sat, Feb 21 Incarnate Word vs Texas A&amp;M-CC</t>
  </si>
  <si>
    <t>Sat, Feb 28 Incarnate Word vs Lamar</t>
  </si>
  <si>
    <t>Mon, Mar 2 Incarnate Word vs Stephen F. Austin</t>
  </si>
  <si>
    <t>Sun, Nov 16 Lamar vs Other</t>
  </si>
  <si>
    <t>Wed, Nov 19 Lamar vs Texas State</t>
  </si>
  <si>
    <t>Tue, Nov 25 Arkansas St vs Lamar</t>
  </si>
  <si>
    <t>Fri, Nov 28 Lamar vs Texas Southern</t>
  </si>
  <si>
    <t>Sat, Dec 13 Lamar vs UT Pan American</t>
  </si>
  <si>
    <t>Mon, Dec 15 Lamar vs Other</t>
  </si>
  <si>
    <t>Fri, Dec 19 Lamar vs Other</t>
  </si>
  <si>
    <t>Tue, Dec 30 Lamar vs Other</t>
  </si>
  <si>
    <t>Sat, Jan 3 Lamar vs Nicholls St</t>
  </si>
  <si>
    <t>Mon, Jan 5 Lamar vs New Orleans</t>
  </si>
  <si>
    <t>Mon, Jan 12 Lamar vs Texas A&amp;M-CC</t>
  </si>
  <si>
    <t>Sat, Jan 17 Lamar vs Northwestern St</t>
  </si>
  <si>
    <t>Mon, Jan 19 Lamar vs SE Louisiana</t>
  </si>
  <si>
    <t>Mon, Jan 26 Lamar vs Stephen F. Austin</t>
  </si>
  <si>
    <t>Mon, Feb 2 Lamar vs Sam Houston St</t>
  </si>
  <si>
    <t>Sat, Feb 21 Lamar vs McNeese St</t>
  </si>
  <si>
    <t>Mon, Feb 23 Lamar vs Stephen F. Austin</t>
  </si>
  <si>
    <t>Mon, Mar 2 Lamar vs McNeese St</t>
  </si>
  <si>
    <t>Thu, Mar 5 Lamar vs Sam Houston St</t>
  </si>
  <si>
    <t>Tue, Nov 18 McNeese St vs Other</t>
  </si>
  <si>
    <t>Fri, Nov 21 McNeese St vs Other</t>
  </si>
  <si>
    <t>Wed, Dec 3 McNeese St vs Other</t>
  </si>
  <si>
    <t>Sat, Dec 6 McNeese St vs UL Lafayette</t>
  </si>
  <si>
    <t>Tue, Dec 16 McNeese St vs Other</t>
  </si>
  <si>
    <t>Sat, Jan 3 McNeese St vs Stephen F. Austin</t>
  </si>
  <si>
    <t>Sat, Jan 10 McNeese St vs Texas A&amp;M-CC</t>
  </si>
  <si>
    <t>Sat, Jan 17 McNeese St vs Sam Houston St</t>
  </si>
  <si>
    <t>Sat, Jan 24 McNeese St vs Northwestern St</t>
  </si>
  <si>
    <t>Sat, Jan 31 McNeese St vs New Orleans</t>
  </si>
  <si>
    <t>Mon, Feb 2 McNeese St vs SE Louisiana</t>
  </si>
  <si>
    <t>Sat, Feb 7 McNeese St vs Nicholls St</t>
  </si>
  <si>
    <t>Mon, Feb 9 McNeese St vs New Orleans</t>
  </si>
  <si>
    <t>Sat, Feb 14 McNeese St vs Northwestern St</t>
  </si>
  <si>
    <t>Mon, Feb 16 McNeese St vs SE Louisiana</t>
  </si>
  <si>
    <t>Sat, Feb 28 McNeese St vs Nicholls St</t>
  </si>
  <si>
    <t>Wed, Mar 11 McNeese St vs SE Louisiana</t>
  </si>
  <si>
    <t>Thu, Mar 12 McNeese St vs Northwestern St</t>
  </si>
  <si>
    <t>Tue, Nov 18 New Orleans vs Other</t>
  </si>
  <si>
    <t>Sun, Nov 30 Denver vs New Orleans</t>
  </si>
  <si>
    <t>Sat, Dec 6 New Orleans vs Other</t>
  </si>
  <si>
    <t>Sat, Dec 13 New Orleans vs San Diego</t>
  </si>
  <si>
    <t>Tue, Dec 30 New Orleans vs Other</t>
  </si>
  <si>
    <t>Sat, Jan 10 New Orleans vs Sam Houston St</t>
  </si>
  <si>
    <t>Mon, Jan 19 New Orleans vs Stephen F. Austin</t>
  </si>
  <si>
    <t>Sat, Jan 24 New Orleans vs Texas A&amp;M-CC</t>
  </si>
  <si>
    <t>Mon, Feb 2 New Orleans vs Nicholls St</t>
  </si>
  <si>
    <t>Mon, Feb 16 New Orleans vs Texas A&amp;M-CC</t>
  </si>
  <si>
    <t>Sat, Feb 21 New Orleans vs Northwestern St</t>
  </si>
  <si>
    <t>Mon, Feb 23 New Orleans vs SE Louisiana</t>
  </si>
  <si>
    <t>Mon, Mar 2 New Orleans vs Nicholls St</t>
  </si>
  <si>
    <t>Thu, Mar 5 New Orleans vs SE Louisiana</t>
  </si>
  <si>
    <t>Sat, Mar 7 New Orleans vs Northwestern St</t>
  </si>
  <si>
    <t>Wed, Mar 11 New Orleans vs Nicholls St</t>
  </si>
  <si>
    <t>Thu, Mar 12 New Orleans vs Texas A&amp;M-CC</t>
  </si>
  <si>
    <t>Sat, Dec 6 Nicholls St vs Other</t>
  </si>
  <si>
    <t>Tue, Dec 16 Nicholls St vs Other</t>
  </si>
  <si>
    <t>Sun, Dec 21 Nicholls St vs Troy</t>
  </si>
  <si>
    <t>Tue, Dec 30 Nicholls St vs Other</t>
  </si>
  <si>
    <t>Sat, Jan 17 Nicholls St vs Texas A&amp;M-CC</t>
  </si>
  <si>
    <t>Tue, Jan 20 Nicholls St vs Sam Houston St</t>
  </si>
  <si>
    <t>Mon, Jan 26 Nicholls St vs Northwestern St</t>
  </si>
  <si>
    <t>Sat, Feb 14 Nicholls St vs SE Louisiana</t>
  </si>
  <si>
    <t>Sat, Feb 21 Nicholls St vs Stephen F. Austin</t>
  </si>
  <si>
    <t>Mon, Feb 23 Nicholls St vs Northwestern St</t>
  </si>
  <si>
    <t>Sat, Mar 7 Nicholls St vs SE Louisiana</t>
  </si>
  <si>
    <t>Mon, Nov 17 Northwestern St vs Other</t>
  </si>
  <si>
    <t>Thu, Nov 20 Northwestern St vs Other</t>
  </si>
  <si>
    <t>Sat, Nov 29 Northwestern St vs Other</t>
  </si>
  <si>
    <t>Tue, Dec 9 Northwestern St vs UL Monroe</t>
  </si>
  <si>
    <t>Sat, Dec 20 Northwestern St vs UL Lafayette</t>
  </si>
  <si>
    <t>Wed, Dec 31 Northwestern St vs Other</t>
  </si>
  <si>
    <t>Mon, Jan 5 Northwestern St vs Sam Houston St</t>
  </si>
  <si>
    <t>Tue, Jan 20 Northwestern St vs Texas A&amp;M-CC</t>
  </si>
  <si>
    <t>Sat, Jan 31 Northwestern St vs SE Louisiana</t>
  </si>
  <si>
    <t>Mon, Feb 9 Northwestern St vs Stephen F. Austin</t>
  </si>
  <si>
    <t>Mon, Mar 2 Northwestern St vs SE Louisiana</t>
  </si>
  <si>
    <t>Thu, Mar 5 Northwestern St vs Stephen F. Austin</t>
  </si>
  <si>
    <t>Fri, Mar 13 Northwestern St vs Stephen F. Austin</t>
  </si>
  <si>
    <t>Fri, Nov 14 Other vs Sam Houston St</t>
  </si>
  <si>
    <t>Fri, Nov 21 Sam Houston St vs South Dakota</t>
  </si>
  <si>
    <t>Sat, Nov 29 Other vs Sam Houston St</t>
  </si>
  <si>
    <t>Sat, Dec 6 Sam Houston St vs UT Pan American</t>
  </si>
  <si>
    <t>Sat, Dec 20 Prairie View vs Sam Houston St</t>
  </si>
  <si>
    <t>Mon, Dec 29 Other vs Sam Houston St</t>
  </si>
  <si>
    <t>Mon, Jan 12 Sam Houston St vs SE Louisiana</t>
  </si>
  <si>
    <t>Sat, Jan 24 Sam Houston St vs Stephen F. Austin</t>
  </si>
  <si>
    <t>Sat, Feb 7 Sam Houston St vs Texas A&amp;M-CC</t>
  </si>
  <si>
    <t>Mon, Feb 9 Other vs Sam Houston St</t>
  </si>
  <si>
    <t>Sat, Feb 28 Sam Houston St vs Texas A&amp;M-CC</t>
  </si>
  <si>
    <t>Sat, Mar 7 Sam Houston St vs Stephen F. Austin</t>
  </si>
  <si>
    <t>Fri, Mar 13 Sam Houston St vs Texas A&amp;M-CC</t>
  </si>
  <si>
    <t>Sat, Nov 22 SE Louisiana vs Western Illinois</t>
  </si>
  <si>
    <t>Sun, Nov 30 Other vs SE Louisiana</t>
  </si>
  <si>
    <t>Tue, Dec 2 Gonzaga vs SE Louisiana</t>
  </si>
  <si>
    <t>Mon, Jan 5 SE Louisiana vs Stephen F. Austin</t>
  </si>
  <si>
    <t>Mon, Jan 26 SE Louisiana vs Texas A&amp;M-CC</t>
  </si>
  <si>
    <t>Fri, Nov 14 Other vs Stephen F. Austin</t>
  </si>
  <si>
    <t>Thu, Nov 27 Prairie View vs Stephen F. Austin</t>
  </si>
  <si>
    <t>Sun, Dec 7 Other vs Stephen F. Austin</t>
  </si>
  <si>
    <t>Wed, Dec 17 Stephen F. Austin vs Texas State</t>
  </si>
  <si>
    <t>Sat, Dec 20 Other vs Stephen F. Austin</t>
  </si>
  <si>
    <t>Sat, Jan 31 Stephen F. Austin vs Texas A&amp;M-CC</t>
  </si>
  <si>
    <t>Sat, Feb 14 Stephen F. Austin vs Texas A&amp;M-CC</t>
  </si>
  <si>
    <t>Fri, Nov 14 Other vs Texas A&amp;M-CC</t>
  </si>
  <si>
    <t>Fri, Nov 28 Miss Valley St vs Texas A&amp;M-CC</t>
  </si>
  <si>
    <t>Sat, Dec 6 Denver vs Texas A&amp;M-CC</t>
  </si>
  <si>
    <t>Wed, Dec 17 Denver vs Texas A&amp;M-CC</t>
  </si>
  <si>
    <t>Tue, Dec 30 Other vs Texas A&amp;M-CC</t>
  </si>
  <si>
    <t>Sat, Nov 22 Alabama A&amp;M vs Other</t>
  </si>
  <si>
    <t>Sat, Jan 3 Alabama A&amp;M vs Jackson St</t>
  </si>
  <si>
    <t>Mon, Jan 5 Alabama A&amp;M vs Grambling St</t>
  </si>
  <si>
    <t>Sat, Jan 10 Alabama A&amp;M vs Miss Valley St</t>
  </si>
  <si>
    <t>Mon, Jan 12 Alabama A&amp;M vs Arkansas-Pine Bluff</t>
  </si>
  <si>
    <t>Sat, Jan 17 Alabama A&amp;M vs Alabama St</t>
  </si>
  <si>
    <t>Sat, Jan 24 Alabama A&amp;M vs Southern</t>
  </si>
  <si>
    <t>Mon, Jan 26 Alabama A&amp;M vs Alcorn St</t>
  </si>
  <si>
    <t>Sat, Jan 31 Alabama A&amp;M vs Prairie View</t>
  </si>
  <si>
    <t>Mon, Feb 2 Alabama A&amp;M vs Texas Southern</t>
  </si>
  <si>
    <t>Sat, Feb 7 Alabama A&amp;M vs Miss Valley St</t>
  </si>
  <si>
    <t>Mon, Feb 9 Alabama A&amp;M vs Arkansas-Pine Bluff</t>
  </si>
  <si>
    <t>Sat, Feb 14 Alabama A&amp;M vs Alabama St</t>
  </si>
  <si>
    <t>Sat, Feb 21 Alabama A&amp;M vs Southern</t>
  </si>
  <si>
    <t>Mon, Feb 23 Alabama A&amp;M vs Alcorn St</t>
  </si>
  <si>
    <t>Sat, Feb 28 Alabama A&amp;M vs Prairie View</t>
  </si>
  <si>
    <t>Mon, Mar 2 Alabama A&amp;M vs Texas Southern</t>
  </si>
  <si>
    <t>Thu, Mar 5 Alabama A&amp;M vs Jackson St</t>
  </si>
  <si>
    <t>Sat, Mar 7 Alabama A&amp;M vs Grambling St</t>
  </si>
  <si>
    <t>Thu, Mar 12 Alabama A&amp;M vs Southern</t>
  </si>
  <si>
    <t>Fri, Nov 14 Alabama St vs Other</t>
  </si>
  <si>
    <t>Fri, Nov 28 Alabama St vs UT Pan American</t>
  </si>
  <si>
    <t>Sat, Dec 13 Alabama St vs Western Illinois</t>
  </si>
  <si>
    <t>Tue, Dec 30 Alabama St vs Other</t>
  </si>
  <si>
    <t>Sat, Jan 3 Alabama St vs Grambling St</t>
  </si>
  <si>
    <t>Mon, Jan 5 Alabama St vs Jackson St</t>
  </si>
  <si>
    <t>Sat, Jan 10 Alabama St vs Arkansas-Pine Bluff</t>
  </si>
  <si>
    <t>Mon, Jan 12 Alabama St vs Miss Valley St</t>
  </si>
  <si>
    <t>Sat, Jan 24 Alabama St vs Alcorn St</t>
  </si>
  <si>
    <t>Mon, Jan 26 Alabama St vs Southern</t>
  </si>
  <si>
    <t>Sat, Jan 31 Alabama St vs Texas Southern</t>
  </si>
  <si>
    <t>Mon, Feb 2 Alabama St vs Prairie View</t>
  </si>
  <si>
    <t>Sat, Feb 7 Alabama St vs Arkansas-Pine Bluff</t>
  </si>
  <si>
    <t>Mon, Feb 9 Alabama St vs Miss Valley St</t>
  </si>
  <si>
    <t>Sat, Feb 21 Alabama St vs Alcorn St</t>
  </si>
  <si>
    <t>Mon, Feb 23 Alabama St vs Southern</t>
  </si>
  <si>
    <t>Sat, Feb 28 Alabama St vs Texas Southern</t>
  </si>
  <si>
    <t>Mon, Mar 2 Alabama St vs Prairie View</t>
  </si>
  <si>
    <t>Thu, Mar 5 Alabama St vs Grambling St</t>
  </si>
  <si>
    <t>Sat, Mar 7 Alabama St vs Jackson St</t>
  </si>
  <si>
    <t>Wed, Mar 11 Alabama St vs Miss Valley St</t>
  </si>
  <si>
    <t>Fri, Mar 13 Alabama St vs Southern</t>
  </si>
  <si>
    <t>Mon, Nov 24 Alcorn St vs Other</t>
  </si>
  <si>
    <t>Tue, Dec 2 Alcorn St vs Troy</t>
  </si>
  <si>
    <t>Mon, Dec 22 Alcorn St vs North Dakota St</t>
  </si>
  <si>
    <t>Tue, Dec 30 Alcorn St vs Other</t>
  </si>
  <si>
    <t>Sat, Jan 3 Alcorn St vs Texas Southern</t>
  </si>
  <si>
    <t>Mon, Jan 5 Alcorn St vs Prairie View</t>
  </si>
  <si>
    <t>Sat, Jan 10 Alcorn St vs Jackson St</t>
  </si>
  <si>
    <t>Mon, Jan 12 Alcorn St vs Grambling St</t>
  </si>
  <si>
    <t>Sat, Jan 17 Alcorn St vs Miss Valley St</t>
  </si>
  <si>
    <t>Mon, Jan 19 Alcorn St vs Arkansas-Pine Bluff</t>
  </si>
  <si>
    <t>Sat, Jan 31 Alcorn St vs Southern</t>
  </si>
  <si>
    <t>Sat, Feb 7 Alcorn St vs Jackson St</t>
  </si>
  <si>
    <t>Mon, Feb 9 Alcorn St vs Grambling St</t>
  </si>
  <si>
    <t>Sat, Feb 14 Alcorn St vs Miss Valley St</t>
  </si>
  <si>
    <t>Mon, Feb 16 Alcorn St vs Arkansas-Pine Bluff</t>
  </si>
  <si>
    <t>Tue, Feb 17 Alcorn St vs Arkansas-Pine Bluff</t>
  </si>
  <si>
    <t>Sat, Feb 28 Alcorn St vs Southern</t>
  </si>
  <si>
    <t>Thu, Mar 5 Alcorn St vs Texas Southern</t>
  </si>
  <si>
    <t>Sat, Mar 7 Alcorn St vs Prairie View</t>
  </si>
  <si>
    <t>Tue, Mar 10 Alcorn St vs Grambling St</t>
  </si>
  <si>
    <t>Wed, Mar 11 Alcorn St vs Texas Southern</t>
  </si>
  <si>
    <t>Mon, Nov 17 Arkansas-Pine Bluff vs CSU Bakersfield</t>
  </si>
  <si>
    <t>Sat, Jan 3 Arkansas-Pine Bluff vs Miss Valley St</t>
  </si>
  <si>
    <t>Sat, Jan 17 Arkansas-Pine Bluff vs Southern</t>
  </si>
  <si>
    <t>Sat, Jan 24 Arkansas-Pine Bluff vs Texas Southern</t>
  </si>
  <si>
    <t>Mon, Jan 26 Arkansas-Pine Bluff vs Prairie View</t>
  </si>
  <si>
    <t>Sat, Jan 31 Arkansas-Pine Bluff vs Grambling St</t>
  </si>
  <si>
    <t>Mon, Feb 2 Arkansas-Pine Bluff vs Jackson St</t>
  </si>
  <si>
    <t>Sat, Feb 14 Arkansas-Pine Bluff vs Southern</t>
  </si>
  <si>
    <t>Sat, Feb 21 Arkansas-Pine Bluff vs Texas Southern</t>
  </si>
  <si>
    <t>Mon, Feb 23 Arkansas-Pine Bluff vs Prairie View</t>
  </si>
  <si>
    <t>Sat, Feb 28 Arkansas-Pine Bluff vs Grambling St</t>
  </si>
  <si>
    <t>Mon, Mar 2 Arkansas-Pine Bluff vs Jackson St</t>
  </si>
  <si>
    <t>Thu, Mar 5 Arkansas-Pine Bluff vs Miss Valley St</t>
  </si>
  <si>
    <t>Fri, Mar 6 Arkansas-Pine Bluff vs Miss Valley St</t>
  </si>
  <si>
    <t>Tue, Nov 18 Grambling St vs Other</t>
  </si>
  <si>
    <t>Sat, Dec 6 Grambling St vs Other</t>
  </si>
  <si>
    <t>Sat, Jan 10 Grambling St vs Southern</t>
  </si>
  <si>
    <t>Sat, Jan 17 Grambling St vs Texas Southern</t>
  </si>
  <si>
    <t>Mon, Jan 19 Grambling St vs Prairie View</t>
  </si>
  <si>
    <t>Sat, Jan 24 Grambling St vs Jackson St</t>
  </si>
  <si>
    <t>Mon, Feb 2 Grambling St vs Miss Valley St</t>
  </si>
  <si>
    <t>Sat, Feb 7 Grambling St vs Southern</t>
  </si>
  <si>
    <t>Sat, Feb 14 Grambling St vs Texas Southern</t>
  </si>
  <si>
    <t>Mon, Feb 16 Grambling St vs Prairie View</t>
  </si>
  <si>
    <t>Sat, Feb 21 Grambling St vs Jackson St</t>
  </si>
  <si>
    <t>Mon, Mar 2 Grambling St vs Miss Valley St</t>
  </si>
  <si>
    <t>Wed, Dec 3 Jackson St vs UL Lafayette</t>
  </si>
  <si>
    <t>Mon, Jan 12 Jackson St vs Southern</t>
  </si>
  <si>
    <t>Sat, Jan 17 Jackson St vs Prairie View</t>
  </si>
  <si>
    <t>Mon, Jan 19 Jackson St vs Texas Southern</t>
  </si>
  <si>
    <t>Sat, Jan 31 Jackson St vs Miss Valley St</t>
  </si>
  <si>
    <t>Mon, Feb 9 Jackson St vs Southern</t>
  </si>
  <si>
    <t>Sat, Feb 14 Jackson St vs Prairie View</t>
  </si>
  <si>
    <t>Mon, Feb 16 Jackson St vs Texas Southern</t>
  </si>
  <si>
    <t>Sat, Feb 28 Jackson St vs Miss Valley St</t>
  </si>
  <si>
    <t>Thu, Mar 12 Jackson St vs Prairie View</t>
  </si>
  <si>
    <t>Mon, Jan 19 Miss Valley St vs Southern</t>
  </si>
  <si>
    <t>Sat, Jan 24 Miss Valley St vs Prairie View</t>
  </si>
  <si>
    <t>Mon, Jan 26 Miss Valley St vs Texas Southern</t>
  </si>
  <si>
    <t>Mon, Feb 16 Miss Valley St vs Southern</t>
  </si>
  <si>
    <t>Sat, Feb 21 Miss Valley St vs Prairie View</t>
  </si>
  <si>
    <t>Mon, Feb 23 Miss Valley St vs Texas Southern</t>
  </si>
  <si>
    <t>Wed, Dec 3 Other vs Prairie View</t>
  </si>
  <si>
    <t>Sat, Dec 6 Prairie View vs Texas State</t>
  </si>
  <si>
    <t>Sat, Jan 3 Prairie View vs Southern</t>
  </si>
  <si>
    <t>Sat, Jan 10 Prairie View vs Texas Southern</t>
  </si>
  <si>
    <t>Sat, Feb 7 Prairie View vs Texas Southern</t>
  </si>
  <si>
    <t>Thu, Mar 5 Prairie View vs Southern</t>
  </si>
  <si>
    <t>Fri, Mar 13 Prairie View vs Texas Southern</t>
  </si>
  <si>
    <t>Mon, Nov 17 Other vs Southern</t>
  </si>
  <si>
    <t>Fri, Dec 5 Other vs Southern</t>
  </si>
  <si>
    <t>Tue, Dec 16 Other vs Southern</t>
  </si>
  <si>
    <t>Mon, Jan 5 Southern vs Texas Southern</t>
  </si>
  <si>
    <t>Sat, Mar 7 Southern vs Texas Southern</t>
  </si>
  <si>
    <t>Mon, Dec 15 Gonzaga vs Texas Southern</t>
  </si>
  <si>
    <t>Tue, Dec 30 New Mexico St vs Texas Southern</t>
  </si>
  <si>
    <t>Thu, Nov 20 Denver vs Saint Mary's</t>
  </si>
  <si>
    <t>Fri, Jan 2 Denver vs South Dakota St</t>
  </si>
  <si>
    <t>Sun, Jan 4 Denver vs South Dakota</t>
  </si>
  <si>
    <t>Thu, Jan 8 Denver vs IPFW</t>
  </si>
  <si>
    <t>Sat, Jan 10 Denver vs IUPUI</t>
  </si>
  <si>
    <t>Wed, Jan 14 Denver vs Western Illinois</t>
  </si>
  <si>
    <t>Wed, Jan 21 Denver vs Oral Roberts</t>
  </si>
  <si>
    <t>Sat, Jan 24 Denver vs Omaha</t>
  </si>
  <si>
    <t>Thu, Jan 29 Denver vs North Dakota St</t>
  </si>
  <si>
    <t>Sat, Jan 31 Denver vs South Dakota St</t>
  </si>
  <si>
    <t>Sat, Feb 7 Denver vs Omaha</t>
  </si>
  <si>
    <t>Thu, Feb 12 Denver vs North Dakota St</t>
  </si>
  <si>
    <t>Sat, Feb 14 Denver vs IUPUI</t>
  </si>
  <si>
    <t>Thu, Feb 19 Denver vs IPFW</t>
  </si>
  <si>
    <t>Sat, Feb 21 Denver vs Western Illinois</t>
  </si>
  <si>
    <t>Wed, Feb 25 Denver vs South Dakota</t>
  </si>
  <si>
    <t>Sat, Feb 28 Denver vs Oral Roberts</t>
  </si>
  <si>
    <t>Sat, Mar 7 Denver vs North Dakota St</t>
  </si>
  <si>
    <t>Fri, Nov 14 IPFW vs Other</t>
  </si>
  <si>
    <t>Thu, Dec 11 IPFW vs Other</t>
  </si>
  <si>
    <t>Sun, Dec 28 IPFW vs Other</t>
  </si>
  <si>
    <t>Fri, Jan 2 IPFW vs Western Illinois</t>
  </si>
  <si>
    <t>Sun, Jan 4 IPFW vs IUPUI</t>
  </si>
  <si>
    <t>Sat, Jan 10 IPFW vs South Dakota</t>
  </si>
  <si>
    <t>Sat, Jan 17 IPFW vs Oral Roberts</t>
  </si>
  <si>
    <t>Wed, Jan 21 IPFW vs South Dakota St</t>
  </si>
  <si>
    <t>Sat, Jan 24 IPFW vs North Dakota St</t>
  </si>
  <si>
    <t>Thu, Jan 29 IPFW vs South Dakota</t>
  </si>
  <si>
    <t>Sat, Jan 31 IPFW vs Omaha</t>
  </si>
  <si>
    <t>Thu, Feb 5 IPFW vs South Dakota St</t>
  </si>
  <si>
    <t>Sat, Feb 7 IPFW vs Oral Roberts</t>
  </si>
  <si>
    <t>Wed, Feb 11 IPFW vs IUPUI</t>
  </si>
  <si>
    <t>Sat, Feb 21 IPFW vs North Dakota St</t>
  </si>
  <si>
    <t>Thu, Feb 26 IPFW vs Omaha</t>
  </si>
  <si>
    <t>Sat, Feb 28 IPFW vs Western Illinois</t>
  </si>
  <si>
    <t>Sun, Mar 8 IPFW vs South Dakota</t>
  </si>
  <si>
    <t>Sat, Nov 29 Georgia St vs IUPUI</t>
  </si>
  <si>
    <t>Sat, Dec 20 IUPUI vs South Alabama</t>
  </si>
  <si>
    <t>Sat, Dec 27 IUPUI vs Pepperdine</t>
  </si>
  <si>
    <t>Wed, Jan 7 IUPUI vs Oral Roberts</t>
  </si>
  <si>
    <t>Wed, Jan 14 IUPUI vs South Dakota St</t>
  </si>
  <si>
    <t>Sun, Jan 18 IUPUI vs Omaha</t>
  </si>
  <si>
    <t>Thu, Jan 22 IUPUI vs North Dakota St</t>
  </si>
  <si>
    <t>Sat, Jan 24 IUPUI vs South Dakota</t>
  </si>
  <si>
    <t>Fri, Jan 30 IUPUI vs Western Illinois</t>
  </si>
  <si>
    <t>Thu, Feb 5 IUPUI vs Oral Roberts</t>
  </si>
  <si>
    <t>Sat, Feb 7 IUPUI vs South Dakota St</t>
  </si>
  <si>
    <t>Thu, Feb 19 IUPUI vs North Dakota St</t>
  </si>
  <si>
    <t>Sat, Feb 21 IUPUI vs South Dakota</t>
  </si>
  <si>
    <t>Thu, Feb 26 IUPUI vs Western Illinois</t>
  </si>
  <si>
    <t>Sat, Feb 28 IUPUI vs Omaha</t>
  </si>
  <si>
    <t>Sun, Mar 8 IUPUI vs Oral Roberts</t>
  </si>
  <si>
    <t>Tue, Nov 25 North Dakota St vs Other</t>
  </si>
  <si>
    <t>Sun, Dec 28 North Dakota St vs Other</t>
  </si>
  <si>
    <t>Fri, Jan 2 North Dakota St vs Oral Roberts</t>
  </si>
  <si>
    <t>Sun, Jan 4 North Dakota St vs South Dakota St</t>
  </si>
  <si>
    <t>Thu, Jan 8 North Dakota St vs Omaha</t>
  </si>
  <si>
    <t>Wed, Jan 14 North Dakota St vs South Dakota</t>
  </si>
  <si>
    <t>Fri, Jan 16 North Dakota St vs Western Illinois</t>
  </si>
  <si>
    <t>Sun, Feb 1 North Dakota St vs Western Illinois</t>
  </si>
  <si>
    <t>Thu, Feb 5 North Dakota St vs Omaha</t>
  </si>
  <si>
    <t>Sat, Feb 7 North Dakota St vs South Dakota</t>
  </si>
  <si>
    <t>Sat, Feb 14 North Dakota St vs South Dakota St</t>
  </si>
  <si>
    <t>Thu, Feb 26 North Dakota St vs Oral Roberts</t>
  </si>
  <si>
    <t>Mon, Mar 9 North Dakota St vs Oral Roberts</t>
  </si>
  <si>
    <t>Tue, Mar 10 North Dakota St vs South Dakota St</t>
  </si>
  <si>
    <t>Wed, Nov 19 Omaha vs Seattle</t>
  </si>
  <si>
    <t>Wed, Dec 10 Omaha vs Other</t>
  </si>
  <si>
    <t>Sat, Dec 13 Omaha vs UMKC</t>
  </si>
  <si>
    <t>Sun, Dec 21 Omaha vs UT Pan American</t>
  </si>
  <si>
    <t>Mon, Dec 29 Chicago St vs Omaha</t>
  </si>
  <si>
    <t>Fri, Jan 2 Omaha vs South Dakota</t>
  </si>
  <si>
    <t>Sun, Jan 4 Omaha vs Western Illinois</t>
  </si>
  <si>
    <t>Sat, Jan 10 Omaha vs South Dakota St</t>
  </si>
  <si>
    <t>Wed, Jan 14 Omaha vs Oral Roberts</t>
  </si>
  <si>
    <t>Wed, Jan 28 Omaha vs South Dakota St</t>
  </si>
  <si>
    <t>Thu, Feb 12 Omaha vs South Dakota</t>
  </si>
  <si>
    <t>Sat, Feb 14 Omaha vs Western Illinois</t>
  </si>
  <si>
    <t>Thu, Feb 19 Omaha vs Oral Roberts</t>
  </si>
  <si>
    <t>Tue, Nov 25 Oral Roberts vs UL Lafayette</t>
  </si>
  <si>
    <t>Sat, Dec 13 New Mexico St vs Oral Roberts</t>
  </si>
  <si>
    <t>Sun, Dec 28 Oral Roberts vs Other</t>
  </si>
  <si>
    <t>Sat, Jan 10 Oral Roberts vs Western Illinois</t>
  </si>
  <si>
    <t>Sat, Jan 24 Oral Roberts vs South Dakota St</t>
  </si>
  <si>
    <t>Tue, Jan 27 Oral Roberts vs Other</t>
  </si>
  <si>
    <t>Sat, Jan 31 Oral Roberts vs South Dakota</t>
  </si>
  <si>
    <t>Thu, Feb 12 Oral Roberts vs Western Illinois</t>
  </si>
  <si>
    <t>Sat, Feb 14 Oral Roberts vs South Dakota</t>
  </si>
  <si>
    <t>Sat, Feb 21 Oral Roberts vs South Dakota St</t>
  </si>
  <si>
    <t>Fri, Nov 14 South Dakota vs Utah Valley</t>
  </si>
  <si>
    <t>Wed, Nov 26 Other vs South Dakota</t>
  </si>
  <si>
    <t>Sun, Nov 30 CSU Bakersfield vs South Dakota</t>
  </si>
  <si>
    <t>Sat, Jan 17 South Dakota vs South Dakota St</t>
  </si>
  <si>
    <t>Thu, Jan 22 South Dakota vs Western Illinois</t>
  </si>
  <si>
    <t>Thu, Feb 5 South Dakota vs Western Illinois</t>
  </si>
  <si>
    <t>Tue, Feb 17 Other vs South Dakota</t>
  </si>
  <si>
    <t>Sat, Feb 28 South Dakota vs South Dakota St</t>
  </si>
  <si>
    <t>Mon, Mar 9 South Dakota vs South Dakota St</t>
  </si>
  <si>
    <t>Mon, Nov 24 Other vs South Dakota St</t>
  </si>
  <si>
    <t>Wed, Dec 3 Other vs South Dakota St</t>
  </si>
  <si>
    <t>Sat, Dec 6 South Dakota St vs UMKC</t>
  </si>
  <si>
    <t>Fri, Dec 19 CSU Bakersfield vs South Dakota St</t>
  </si>
  <si>
    <t>Wed, Jan 7 South Dakota St vs Western Illinois</t>
  </si>
  <si>
    <t>Wed, Feb 18 South Dakota St vs Western Illinois</t>
  </si>
  <si>
    <t>Sat, Mar 7 South Dakota St vs Western Illinois</t>
  </si>
  <si>
    <t>Fri, Nov 14 Pacific vs Western Illinois</t>
  </si>
  <si>
    <t>Sat, Nov 29 Other vs Western Illinois</t>
  </si>
  <si>
    <t>Tue, Dec 30 Other vs Western Illinois</t>
  </si>
  <si>
    <t>Sat, Jan 3 Appalachian St vs Arkansas St</t>
  </si>
  <si>
    <t>Mon, Jan 5 Appalachian St vs UL Lafayette</t>
  </si>
  <si>
    <t>Thu, Jan 8 Appalachian St vs South Alabama</t>
  </si>
  <si>
    <t>Sat, Jan 10 Appalachian St vs Arkansas-Little Rock</t>
  </si>
  <si>
    <t>Thu, Jan 15 Appalachian St vs Arkansas St</t>
  </si>
  <si>
    <t>Sat, Jan 17 Appalachian St vs Georgia St</t>
  </si>
  <si>
    <t>Mon, Jan 19 Appalachian St vs Troy</t>
  </si>
  <si>
    <t>Thu, Jan 22 Appalachian St vs South Alabama</t>
  </si>
  <si>
    <t>Sat, Jan 24 Appalachian St vs Texas State</t>
  </si>
  <si>
    <t>Thu, Jan 29 Appalachian St vs Georgia Southern</t>
  </si>
  <si>
    <t>Thu, Feb 5 Appalachian St vs UL Lafayette</t>
  </si>
  <si>
    <t>Sat, Feb 7 Appalachian St vs Troy</t>
  </si>
  <si>
    <t>Thu, Feb 12 Appalachian St vs Arkansas-Little Rock</t>
  </si>
  <si>
    <t>Sat, Feb 14 Appalachian St vs UL Monroe</t>
  </si>
  <si>
    <t>Thu, Feb 19 Appalachian St vs UT-Arlington</t>
  </si>
  <si>
    <t>Sat, Feb 21 Appalachian St vs Georgia St</t>
  </si>
  <si>
    <t>Thu, Feb 26 Appalachian St vs Georgia Southern</t>
  </si>
  <si>
    <t>Sat, Feb 28 Appalachian St vs UL Monroe</t>
  </si>
  <si>
    <t>Thu, Mar 5 Appalachian St vs Texas State</t>
  </si>
  <si>
    <t>Sat, Mar 7 Appalachian St vs UT-Arlington</t>
  </si>
  <si>
    <t>Sat, Dec 6 Arkansas St vs Other</t>
  </si>
  <si>
    <t>Tue, Dec 30 Arkansas St vs South Alabama</t>
  </si>
  <si>
    <t>Mon, Jan 5 Arkansas St vs UL Monroe</t>
  </si>
  <si>
    <t>Thu, Jan 8 Arkansas St vs Georgia Southern</t>
  </si>
  <si>
    <t>Sat, Jan 10 Arkansas St vs UT-Arlington</t>
  </si>
  <si>
    <t>Sat, Jan 17 Arkansas St vs Texas State</t>
  </si>
  <si>
    <t>Mon, Jan 19 Arkansas St vs Georgia St</t>
  </si>
  <si>
    <t>Thu, Jan 22 Arkansas St vs UL Lafayette</t>
  </si>
  <si>
    <t>Sat, Jan 24 Arkansas St vs Troy</t>
  </si>
  <si>
    <t>Thu, Jan 29 Arkansas St vs Arkansas-Little Rock</t>
  </si>
  <si>
    <t>Sat, Jan 31 Arkansas St vs Georgia St</t>
  </si>
  <si>
    <t>Thu, Feb 5 Arkansas St vs Troy</t>
  </si>
  <si>
    <t>Thu, Feb 12 Arkansas St vs Georgia Southern</t>
  </si>
  <si>
    <t>Thu, Feb 19 Arkansas St vs Arkansas-Little Rock</t>
  </si>
  <si>
    <t>Sat, Feb 21 Arkansas St vs UL Monroe</t>
  </si>
  <si>
    <t>Thu, Feb 26 Arkansas St vs UT-Arlington</t>
  </si>
  <si>
    <t>Sat, Feb 28 Arkansas St vs Texas State</t>
  </si>
  <si>
    <t>Thu, Mar 5 Arkansas St vs South Alabama</t>
  </si>
  <si>
    <t>Sat, Mar 7 Arkansas St vs UL Lafayette</t>
  </si>
  <si>
    <t>Sun, Nov 16 Arkansas-Little Rock vs Other</t>
  </si>
  <si>
    <t>Tue, Nov 18 Arkansas-Little Rock vs BYU</t>
  </si>
  <si>
    <t>Sat, Nov 22 Arkansas-Little Rock vs UMKC</t>
  </si>
  <si>
    <t>Tue, Dec 30 Arkansas-Little Rock vs UL Lafayette</t>
  </si>
  <si>
    <t>Sat, Jan 3 Arkansas-Little Rock vs Georgia St</t>
  </si>
  <si>
    <t>Mon, Jan 5 Arkansas-Little Rock vs South Alabama</t>
  </si>
  <si>
    <t>Thu, Jan 8 Arkansas-Little Rock vs Texas State</t>
  </si>
  <si>
    <t>Sat, Jan 17 Arkansas-Little Rock vs UL Monroe</t>
  </si>
  <si>
    <t>Mon, Jan 19 Arkansas-Little Rock vs South Alabama</t>
  </si>
  <si>
    <t>Thu, Jan 22 Arkansas-Little Rock vs Troy</t>
  </si>
  <si>
    <t>Sat, Jan 24 Arkansas-Little Rock vs UT-Arlington</t>
  </si>
  <si>
    <t>Sat, Jan 31 Arkansas-Little Rock vs Georgia Southern</t>
  </si>
  <si>
    <t>Thu, Feb 5 Arkansas-Little Rock vs UL Monroe</t>
  </si>
  <si>
    <t>Sat, Feb 7 Arkansas-Little Rock vs Texas State</t>
  </si>
  <si>
    <t>Sat, Feb 14 Arkansas-Little Rock vs Georgia Southern</t>
  </si>
  <si>
    <t>Sat, Feb 21 Arkansas-Little Rock vs Troy</t>
  </si>
  <si>
    <t>Thu, Feb 26 Arkansas-Little Rock vs Georgia St</t>
  </si>
  <si>
    <t>Sat, Feb 28 Arkansas-Little Rock vs UT-Arlington</t>
  </si>
  <si>
    <t>Thu, Mar 5 Arkansas-Little Rock vs UL Lafayette</t>
  </si>
  <si>
    <t>Thu, Mar 12 Arkansas-Little Rock vs South Alabama</t>
  </si>
  <si>
    <t>Tue, Nov 18 Georgia Southern vs Other</t>
  </si>
  <si>
    <t>Sat, Nov 22 Georgia Southern vs Other</t>
  </si>
  <si>
    <t>Mon, Dec 22 Georgia Southern vs Other</t>
  </si>
  <si>
    <t>Tue, Dec 30 Georgia Southern vs UT-Arlington</t>
  </si>
  <si>
    <t>Sat, Jan 3 Georgia Southern vs Texas State</t>
  </si>
  <si>
    <t>Sat, Jan 10 Georgia Southern vs South Alabama</t>
  </si>
  <si>
    <t>Thu, Jan 15 Georgia Southern vs UL Lafayette</t>
  </si>
  <si>
    <t>Sat, Jan 17 Georgia Southern vs Troy</t>
  </si>
  <si>
    <t>Thu, Jan 22 Georgia Southern vs Texas State</t>
  </si>
  <si>
    <t>Sat, Jan 24 Georgia Southern vs UL Monroe</t>
  </si>
  <si>
    <t>Thu, Feb 5 Georgia Southern vs Georgia St</t>
  </si>
  <si>
    <t>Sat, Feb 7 Georgia Southern vs UL Monroe</t>
  </si>
  <si>
    <t>Thu, Feb 19 Georgia Southern vs Troy</t>
  </si>
  <si>
    <t>Sat, Feb 21 Georgia Southern vs South Alabama</t>
  </si>
  <si>
    <t>Sat, Feb 28 Georgia Southern vs UL Lafayette</t>
  </si>
  <si>
    <t>Thu, Mar 5 Georgia Southern vs UT-Arlington</t>
  </si>
  <si>
    <t>Sat, Mar 7 Georgia Southern vs Georgia St</t>
  </si>
  <si>
    <t>Fri, Nov 14 Georgia St vs Other</t>
  </si>
  <si>
    <t>Mon, Nov 24 Chicago St vs Georgia St</t>
  </si>
  <si>
    <t>Tue, Dec 30 Georgia St vs UL Monroe</t>
  </si>
  <si>
    <t>Mon, Jan 5 Georgia St vs Texas State</t>
  </si>
  <si>
    <t>Thu, Jan 8 Georgia St vs UL Lafayette</t>
  </si>
  <si>
    <t>Sat, Jan 10 Georgia St vs Troy</t>
  </si>
  <si>
    <t>Thu, Jan 15 Georgia St vs UT-Arlington</t>
  </si>
  <si>
    <t>Sat, Jan 24 Georgia St vs UL Lafayette</t>
  </si>
  <si>
    <t>Thu, Jan 29 Georgia St vs UT-Arlington</t>
  </si>
  <si>
    <t>Sat, Feb 7 Georgia St vs South Alabama</t>
  </si>
  <si>
    <t>Sat, Feb 14 Georgia St vs Texas State</t>
  </si>
  <si>
    <t>Thu, Feb 19 Georgia St vs South Alabama</t>
  </si>
  <si>
    <t>Sat, Feb 28 Georgia St vs Troy</t>
  </si>
  <si>
    <t>Thu, Mar 5 Georgia St vs UL Monroe</t>
  </si>
  <si>
    <t>Fri, Nov 14 Other vs South Alabama</t>
  </si>
  <si>
    <t>Tue, Dec 2 Other vs South Alabama</t>
  </si>
  <si>
    <t>Mon, Dec 15 Pepperdine vs South Alabama</t>
  </si>
  <si>
    <t>Sat, Jan 3 South Alabama vs UT-Arlington</t>
  </si>
  <si>
    <t>Thu, Jan 15 South Alabama vs Texas State</t>
  </si>
  <si>
    <t>Sat, Jan 17 South Alabama vs UL Lafayette</t>
  </si>
  <si>
    <t>Thu, Jan 29 South Alabama vs UL Lafayette</t>
  </si>
  <si>
    <t>Sat, Jan 31 South Alabama vs UL Monroe</t>
  </si>
  <si>
    <t>Wed, Feb 4 South Alabama vs Texas State</t>
  </si>
  <si>
    <t>Thu, Feb 12 South Alabama vs Troy</t>
  </si>
  <si>
    <t>Sat, Feb 14 South Alabama vs UT-Arlington</t>
  </si>
  <si>
    <t>Thu, Feb 26 South Alabama vs UL Monroe</t>
  </si>
  <si>
    <t>Sat, Mar 7 South Alabama vs Troy</t>
  </si>
  <si>
    <t>Fri, Mar 13 South Alabama vs UL Monroe</t>
  </si>
  <si>
    <t>Fri, Nov 14 Seattle vs Texas State</t>
  </si>
  <si>
    <t>Sun, Nov 30 Other vs Texas State</t>
  </si>
  <si>
    <t>Wed, Dec 3 Other vs Texas State</t>
  </si>
  <si>
    <t>Sat, Dec 20 Other vs Texas State</t>
  </si>
  <si>
    <t>Tue, Dec 30 Texas State vs Troy</t>
  </si>
  <si>
    <t>Sat, Jan 10 Texas State vs UL Monroe</t>
  </si>
  <si>
    <t>Mon, Jan 19 Texas State vs UT-Arlington</t>
  </si>
  <si>
    <t>Sat, Jan 31 Texas State vs UL Lafayette</t>
  </si>
  <si>
    <t>Thu, Feb 12 Texas State vs UT-Arlington</t>
  </si>
  <si>
    <t>Thu, Feb 19 Texas State vs UL Lafayette</t>
  </si>
  <si>
    <t>Thu, Feb 26 Texas State vs Troy</t>
  </si>
  <si>
    <t>Sat, Mar 7 Texas State vs UL Monroe</t>
  </si>
  <si>
    <t>Thu, Mar 12 Texas State vs UT-Arlington</t>
  </si>
  <si>
    <t>Fri, Mar 13 Texas State vs UL Lafayette</t>
  </si>
  <si>
    <t>Fri, Nov 14 Other vs Troy</t>
  </si>
  <si>
    <t>Thu, Dec 11 Other vs Troy</t>
  </si>
  <si>
    <t>Sat, Jan 3 Troy vs UL Lafayette</t>
  </si>
  <si>
    <t>Mon, Jan 5 Troy vs UT-Arlington</t>
  </si>
  <si>
    <t>Thu, Jan 15 Troy vs UL Monroe</t>
  </si>
  <si>
    <t>Thu, Jan 29 Troy vs UL Monroe</t>
  </si>
  <si>
    <t>Sat, Jan 31 Troy vs UT-Arlington</t>
  </si>
  <si>
    <t>Sat, Feb 14 Troy vs UL Lafayette</t>
  </si>
  <si>
    <t>Fri, Nov 14 Other vs UL Lafayette</t>
  </si>
  <si>
    <t>Sat, Dec 13 Other vs UL Lafayette</t>
  </si>
  <si>
    <t>Wed, Dec 17 Other vs UL Lafayette</t>
  </si>
  <si>
    <t>Mon, Jan 19 UL Lafayette vs UL Monroe</t>
  </si>
  <si>
    <t>Sat, Feb 7 UL Lafayette vs UT-Arlington</t>
  </si>
  <si>
    <t>Thu, Feb 12 UL Lafayette vs UL Monroe</t>
  </si>
  <si>
    <t>Sat, Feb 21 UL Lafayette vs UT-Arlington</t>
  </si>
  <si>
    <t>Mon, Nov 17 Other vs UL Monroe</t>
  </si>
  <si>
    <t>Sat, Dec 6 Other vs UL Monroe</t>
  </si>
  <si>
    <t>Tue, Dec 16 Other vs UL Monroe</t>
  </si>
  <si>
    <t>Fri, Dec 19 Other vs UL Monroe</t>
  </si>
  <si>
    <t>Thu, Jan 8 UL Monroe vs UT-Arlington</t>
  </si>
  <si>
    <t>Thu, Jan 22 UL Monroe vs UT-Arlington</t>
  </si>
  <si>
    <t>Thu, Nov 20 Grand Canyon vs UT-Arlington</t>
  </si>
  <si>
    <t>Sat, Dec 20 Other vs UT-Arlington</t>
  </si>
  <si>
    <t>Wed, Nov 19 BYU vs Other</t>
  </si>
  <si>
    <t>Tue, Nov 25 BYU vs Other</t>
  </si>
  <si>
    <t>Sat, Dec 27 BYU vs Gonzaga</t>
  </si>
  <si>
    <t>Mon, Dec 29 BYU vs Portland</t>
  </si>
  <si>
    <t>Thu, Jan 1 BYU vs Santa Clara</t>
  </si>
  <si>
    <t>Sat, Jan 3 BYU vs San Francisco</t>
  </si>
  <si>
    <t>Thu, Jan 8 BYU vs Pepperdine</t>
  </si>
  <si>
    <t>Sat, Jan 10 BYU vs Loyola Marymount</t>
  </si>
  <si>
    <t>Thu, Jan 15 BYU vs Pacific</t>
  </si>
  <si>
    <t>Sat, Jan 17 BYU vs Saint Mary's</t>
  </si>
  <si>
    <t>Sat, Jan 24 BYU vs San Diego</t>
  </si>
  <si>
    <t>Thu, Jan 29 BYU vs San Francisco</t>
  </si>
  <si>
    <t>Sat, Jan 31 BYU vs Santa Clara</t>
  </si>
  <si>
    <t>Thu, Feb 5 BYU vs Pepperdine</t>
  </si>
  <si>
    <t>Sat, Feb 7 BYU vs Loyola Marymount</t>
  </si>
  <si>
    <t>Thu, Feb 12 BYU vs Saint Mary's</t>
  </si>
  <si>
    <t>Sat, Feb 14 BYU vs Pacific</t>
  </si>
  <si>
    <t>Thu, Feb 19 BYU vs San Diego</t>
  </si>
  <si>
    <t>Thu, Feb 26 BYU vs Portland</t>
  </si>
  <si>
    <t>Sat, Feb 28 BYU vs Gonzaga</t>
  </si>
  <si>
    <t>Sat, Mar 7 BYU vs Santa Clara</t>
  </si>
  <si>
    <t>Mon, Mar 9 BYU vs Portland</t>
  </si>
  <si>
    <t>Tue, Mar 10 BYU vs Gonzaga</t>
  </si>
  <si>
    <t>Sat, Nov 22 Gonzaga vs Other</t>
  </si>
  <si>
    <t>Mon, Dec 29 Gonzaga vs San Diego</t>
  </si>
  <si>
    <t>Sat, Jan 3 Gonzaga vs Portland</t>
  </si>
  <si>
    <t>Thu, Jan 8 Gonzaga vs San Francisco</t>
  </si>
  <si>
    <t>Sat, Jan 10 Gonzaga vs Santa Clara</t>
  </si>
  <si>
    <t>Thu, Jan 15 Gonzaga vs Pepperdine</t>
  </si>
  <si>
    <t>Sat, Jan 17 Gonzaga vs Loyola Marymount</t>
  </si>
  <si>
    <t>Thu, Jan 22 Gonzaga vs Saint Mary's</t>
  </si>
  <si>
    <t>Sat, Jan 24 Gonzaga vs Pacific</t>
  </si>
  <si>
    <t>Thu, Jan 29 Gonzaga vs Portland</t>
  </si>
  <si>
    <t>Thu, Feb 5 Gonzaga vs Santa Clara</t>
  </si>
  <si>
    <t>Sat, Feb 7 Gonzaga vs San Francisco</t>
  </si>
  <si>
    <t>Thu, Feb 12 Gonzaga vs Loyola Marymount</t>
  </si>
  <si>
    <t>Sat, Feb 14 Gonzaga vs Pepperdine</t>
  </si>
  <si>
    <t>Thu, Feb 19 Gonzaga vs Pacific</t>
  </si>
  <si>
    <t>Sat, Feb 21 Gonzaga vs Saint Mary's</t>
  </si>
  <si>
    <t>Thu, Feb 26 Gonzaga vs San Diego</t>
  </si>
  <si>
    <t>Sat, Mar 7 Gonzaga vs San Francisco</t>
  </si>
  <si>
    <t>Mon, Mar 9 Gonzaga vs Pepperdine</t>
  </si>
  <si>
    <t>Sun, Nov 23 Loyola Marymount vs Other</t>
  </si>
  <si>
    <t>Mon, Dec 29 Loyola Marymount vs Pepperdine</t>
  </si>
  <si>
    <t>Thu, Jan 1 Loyola Marymount vs Pacific</t>
  </si>
  <si>
    <t>Sat, Jan 3 Loyola Marymount vs Saint Mary's</t>
  </si>
  <si>
    <t>Thu, Jan 8 Loyola Marymount vs San Diego</t>
  </si>
  <si>
    <t>Thu, Jan 15 Loyola Marymount vs Portland</t>
  </si>
  <si>
    <t>Thu, Jan 22 Loyola Marymount vs Santa Clara</t>
  </si>
  <si>
    <t>Sat, Jan 24 Loyola Marymount vs San Francisco</t>
  </si>
  <si>
    <t>Thu, Jan 29 Loyola Marymount vs Saint Mary's</t>
  </si>
  <si>
    <t>Sat, Jan 31 Loyola Marymount vs Pacific</t>
  </si>
  <si>
    <t>Thu, Feb 5 Loyola Marymount vs San Diego</t>
  </si>
  <si>
    <t>Sat, Feb 14 Loyola Marymount vs Portland</t>
  </si>
  <si>
    <t>Thu, Feb 19 Loyola Marymount vs San Francisco</t>
  </si>
  <si>
    <t>Sat, Feb 21 Loyola Marymount vs Santa Clara</t>
  </si>
  <si>
    <t>Sat, Feb 28 Loyola Marymount vs Pepperdine</t>
  </si>
  <si>
    <t>Fri, Mar 6 Loyola Marymount vs Santa Clara</t>
  </si>
  <si>
    <t>Thu, Nov 20 Other vs Pacific</t>
  </si>
  <si>
    <t>Wed, Nov 26 Other vs Pacific</t>
  </si>
  <si>
    <t>Wed, Dec 3 Other vs Pacific</t>
  </si>
  <si>
    <t>Sat, Dec 27 Pacific vs San Francisco</t>
  </si>
  <si>
    <t>Mon, Dec 29 Pacific vs Santa Clara</t>
  </si>
  <si>
    <t>Sat, Jan 3 Pacific vs Pepperdine</t>
  </si>
  <si>
    <t>Sat, Jan 10 Pacific vs Saint Mary's</t>
  </si>
  <si>
    <t>Sat, Jan 17 Pacific vs San Diego</t>
  </si>
  <si>
    <t>Thu, Jan 22 Pacific vs Portland</t>
  </si>
  <si>
    <t>Thu, Jan 29 Pacific vs Pepperdine</t>
  </si>
  <si>
    <t>Sat, Feb 7 Pacific vs Saint Mary's</t>
  </si>
  <si>
    <t>Thu, Feb 12 Pacific vs San Diego</t>
  </si>
  <si>
    <t>Sat, Feb 21 Pacific vs Portland</t>
  </si>
  <si>
    <t>Thu, Feb 26 Pacific vs Santa Clara</t>
  </si>
  <si>
    <t>Sat, Feb 28 Pacific vs San Francisco</t>
  </si>
  <si>
    <t>Fri, Mar 6 Pacific vs San Francisco</t>
  </si>
  <si>
    <t>Mon, Nov 17 Other vs Pepperdine</t>
  </si>
  <si>
    <t>Wed, Nov 19 Pepperdine vs San Jose St</t>
  </si>
  <si>
    <t>Thu, Jan 1 Pepperdine vs Saint Mary's</t>
  </si>
  <si>
    <t>Sat, Jan 10 Pepperdine vs San Diego</t>
  </si>
  <si>
    <t>Sat, Jan 17 Pepperdine vs Portland</t>
  </si>
  <si>
    <t>Thu, Jan 22 Pepperdine vs San Francisco</t>
  </si>
  <si>
    <t>Sat, Jan 24 Pepperdine vs Santa Clara</t>
  </si>
  <si>
    <t>Sat, Jan 31 Pepperdine vs Saint Mary's</t>
  </si>
  <si>
    <t>Sat, Feb 7 Pepperdine vs San Diego</t>
  </si>
  <si>
    <t>Thu, Feb 12 Pepperdine vs Portland</t>
  </si>
  <si>
    <t>Thu, Feb 19 Pepperdine vs Santa Clara</t>
  </si>
  <si>
    <t>Sat, Feb 21 Pepperdine vs San Francisco</t>
  </si>
  <si>
    <t>Sat, Mar 7 Pepperdine vs San Diego</t>
  </si>
  <si>
    <t>Fri, Nov 14 Other vs Portland</t>
  </si>
  <si>
    <t>Sun, Nov 16 Portland vs San Jose St</t>
  </si>
  <si>
    <t>Mon, Dec 22 Other vs Portland</t>
  </si>
  <si>
    <t>Sat, Dec 27 Portland vs San Diego</t>
  </si>
  <si>
    <t>Thu, Jan 8 Portland vs Santa Clara</t>
  </si>
  <si>
    <t>Sat, Jan 10 Portland vs San Francisco</t>
  </si>
  <si>
    <t>Sat, Jan 24 Portland vs Saint Mary's</t>
  </si>
  <si>
    <t>Thu, Feb 5 Portland vs San Francisco</t>
  </si>
  <si>
    <t>Sat, Feb 7 Portland vs Santa Clara</t>
  </si>
  <si>
    <t>Thu, Feb 19 Portland vs Saint Mary's</t>
  </si>
  <si>
    <t>Sat, Feb 28 Portland vs San Diego</t>
  </si>
  <si>
    <t>Sat, Mar 7 Portland vs Saint Mary's</t>
  </si>
  <si>
    <t>Fri, Nov 14 Other vs Saint Mary's</t>
  </si>
  <si>
    <t>Tue, Nov 18 New Mexico St vs Saint Mary's</t>
  </si>
  <si>
    <t>Sat, Dec 27 Saint Mary's vs Santa Clara</t>
  </si>
  <si>
    <t>Mon, Dec 29 Saint Mary's vs San Francisco</t>
  </si>
  <si>
    <t>Thu, Jan 15 Saint Mary's vs San Diego</t>
  </si>
  <si>
    <t>Sat, Feb 14 Saint Mary's vs San Diego</t>
  </si>
  <si>
    <t>Thu, Feb 26 Saint Mary's vs San Francisco</t>
  </si>
  <si>
    <t>Sat, Feb 28 Saint Mary's vs Santa Clara</t>
  </si>
  <si>
    <t>Sun, Dec 21 Other vs San Diego</t>
  </si>
  <si>
    <t>Thu, Jan 1 San Diego vs San Francisco</t>
  </si>
  <si>
    <t>Sat, Jan 3 San Diego vs Santa Clara</t>
  </si>
  <si>
    <t>Thu, Jan 29 San Diego vs Santa Clara</t>
  </si>
  <si>
    <t>Sat, Jan 31 San Diego vs San Francisco</t>
  </si>
  <si>
    <t>Wed, Nov 19 Other vs San Francisco</t>
  </si>
  <si>
    <t>Sat, Jan 17 San Francisco vs Santa Clara</t>
  </si>
  <si>
    <t>Thu, Feb 12 San Francisco vs Santa Clara</t>
  </si>
  <si>
    <t>Sat, Nov 15 Other vs Santa Clara</t>
  </si>
  <si>
    <t>Sat, Dec 6 San Jose St vs Santa Clara</t>
  </si>
  <si>
    <t>Tue, Jan 13 Other vs Santa Clara</t>
  </si>
  <si>
    <t>Tue, Nov 18 Chicago St vs Other</t>
  </si>
  <si>
    <t>Sat, Nov 22 Chicago St vs Other</t>
  </si>
  <si>
    <t>Sat, Dec 20 Chicago St vs Other</t>
  </si>
  <si>
    <t>Sat, Jan 10 Chicago St vs UT Pan American</t>
  </si>
  <si>
    <t>Sat, Jan 17 Chicago St vs UMKC</t>
  </si>
  <si>
    <t>Thu, Jan 22 Chicago St vs Seattle</t>
  </si>
  <si>
    <t>Sat, Jan 24 Chicago St vs CSU Bakersfield</t>
  </si>
  <si>
    <t>Thu, Jan 29 Chicago St vs Utah Valley</t>
  </si>
  <si>
    <t>Sat, Jan 31 Chicago St vs Grand Canyon</t>
  </si>
  <si>
    <t>Thu, Feb 5 Chicago St vs New Mexico St</t>
  </si>
  <si>
    <t>Sat, Feb 7 Chicago St vs UT Pan American</t>
  </si>
  <si>
    <t>Sat, Feb 14 Chicago St vs UMKC</t>
  </si>
  <si>
    <t>Thu, Feb 19 Chicago St vs CSU Bakersfield</t>
  </si>
  <si>
    <t>Sat, Feb 21 Chicago St vs Seattle</t>
  </si>
  <si>
    <t>Thu, Feb 26 Chicago St vs Grand Canyon</t>
  </si>
  <si>
    <t>Sat, Feb 28 Chicago St vs Utah Valley</t>
  </si>
  <si>
    <t>Sat, Mar 7 Chicago St vs New Mexico St</t>
  </si>
  <si>
    <t>Thu, Mar 12 Chicago St vs Seattle</t>
  </si>
  <si>
    <t>Wed, Dec 31 CSU Bakersfield vs Other</t>
  </si>
  <si>
    <t>Sat, Jan 10 CSU Bakersfield vs Grand Canyon</t>
  </si>
  <si>
    <t>Thu, Jan 15 CSU Bakersfield vs New Mexico St</t>
  </si>
  <si>
    <t>Sat, Jan 17 CSU Bakersfield vs UT Pan American</t>
  </si>
  <si>
    <t>Thu, Jan 22 CSU Bakersfield vs UMKC</t>
  </si>
  <si>
    <t>Tue, Jan 27 CSU Bakersfield vs Other</t>
  </si>
  <si>
    <t>Sat, Jan 31 CSU Bakersfield vs Seattle</t>
  </si>
  <si>
    <t>Thu, Feb 5 CSU Bakersfield vs Utah Valley</t>
  </si>
  <si>
    <t>Sat, Feb 7 CSU Bakersfield vs Grand Canyon</t>
  </si>
  <si>
    <t>Thu, Feb 12 CSU Bakersfield vs UT Pan American</t>
  </si>
  <si>
    <t>Sat, Feb 14 CSU Bakersfield vs New Mexico St</t>
  </si>
  <si>
    <t>Sat, Feb 21 CSU Bakersfield vs UMKC</t>
  </si>
  <si>
    <t>Tue, Feb 24 CSU Bakersfield vs Other</t>
  </si>
  <si>
    <t>Sat, Feb 28 CSU Bakersfield vs Seattle</t>
  </si>
  <si>
    <t>Sat, Mar 7 CSU Bakersfield vs Utah Valley</t>
  </si>
  <si>
    <t>Thu, Mar 12 CSU Bakersfield vs Utah Valley</t>
  </si>
  <si>
    <t>Fri, Mar 13 CSU Bakersfield vs New Mexico St</t>
  </si>
  <si>
    <t>Sat, Dec 6 Grand Canyon vs Other</t>
  </si>
  <si>
    <t>Sat, Dec 20 Grand Canyon vs Other</t>
  </si>
  <si>
    <t>Thu, Jan 15 Grand Canyon vs Utah Valley</t>
  </si>
  <si>
    <t>Thu, Jan 22 Grand Canyon vs New Mexico St</t>
  </si>
  <si>
    <t>Sat, Jan 24 Grand Canyon vs UT Pan American</t>
  </si>
  <si>
    <t>Thu, Jan 29 Grand Canyon vs UMKC</t>
  </si>
  <si>
    <t>Thu, Feb 5 Grand Canyon vs Seattle</t>
  </si>
  <si>
    <t>Sat, Feb 14 Grand Canyon vs Utah Valley</t>
  </si>
  <si>
    <t>Thu, Feb 19 Grand Canyon vs UT Pan American</t>
  </si>
  <si>
    <t>Sat, Feb 21 Grand Canyon vs New Mexico St</t>
  </si>
  <si>
    <t>Sat, Feb 28 Grand Canyon vs UMKC</t>
  </si>
  <si>
    <t>Sat, Mar 7 Grand Canyon vs Seattle</t>
  </si>
  <si>
    <t>Mon, Dec 22 New Mexico St vs Other</t>
  </si>
  <si>
    <t>Tue, Jan 6 New Mexico St vs Other</t>
  </si>
  <si>
    <t>Sat, Jan 10 New Mexico St vs UMKC</t>
  </si>
  <si>
    <t>Sat, Jan 17 New Mexico St vs Seattle</t>
  </si>
  <si>
    <t>Sat, Jan 24 New Mexico St vs Utah Valley</t>
  </si>
  <si>
    <t>Sat, Jan 31 New Mexico St vs UT Pan American</t>
  </si>
  <si>
    <t>Sat, Feb 7 New Mexico St vs UMKC</t>
  </si>
  <si>
    <t>Thu, Feb 12 New Mexico St vs Seattle</t>
  </si>
  <si>
    <t>Thu, Feb 19 New Mexico St vs Utah Valley</t>
  </si>
  <si>
    <t>Sat, Feb 28 New Mexico St vs UT Pan American</t>
  </si>
  <si>
    <t>Wed, Mar 4 New Mexico St vs UT Pan American</t>
  </si>
  <si>
    <t>Mon, Dec 1 Other vs Seattle</t>
  </si>
  <si>
    <t>Sat, Dec 13 San Jose St vs Seattle</t>
  </si>
  <si>
    <t>Mon, Dec 15 Other vs Seattle</t>
  </si>
  <si>
    <t>Sat, Jan 10 Seattle vs Utah Valley</t>
  </si>
  <si>
    <t>Thu, Jan 15 Seattle vs UT Pan American</t>
  </si>
  <si>
    <t>Sat, Jan 24 Seattle vs UMKC</t>
  </si>
  <si>
    <t>Sat, Feb 7 Seattle vs Utah Valley</t>
  </si>
  <si>
    <t>Sat, Feb 14 Seattle vs UT Pan American</t>
  </si>
  <si>
    <t>Wed, Feb 18 Seattle vs UMKC</t>
  </si>
  <si>
    <t>Fri, Mar 13 Seattle vs UMKC</t>
  </si>
  <si>
    <t>Wed, Nov 19 Other vs UMKC</t>
  </si>
  <si>
    <t>Sat, Nov 29 Other vs UMKC</t>
  </si>
  <si>
    <t>Sat, Jan 31 UMKC vs Utah Valley</t>
  </si>
  <si>
    <t>Thu, Feb 5 UMKC vs UT Pan American</t>
  </si>
  <si>
    <t>Thu, Feb 26 UMKC vs Utah Valley</t>
  </si>
  <si>
    <t>Sat, Mar 7 UMKC vs UT Pan American</t>
  </si>
  <si>
    <t>Thu, Mar 12 UMKC vs UT Pan American</t>
  </si>
  <si>
    <t>Fri, Nov 14 Other vs UT Pan American</t>
  </si>
  <si>
    <t>Sat, Nov 22 Other vs UT Pan American</t>
  </si>
  <si>
    <t>Wed, Jan 7 Other vs UT Pan American</t>
  </si>
  <si>
    <t>Thu, Jan 22 UT Pan American vs Utah Valley</t>
  </si>
  <si>
    <t>Sat, Feb 21 UT Pan American vs Utah Valley</t>
  </si>
  <si>
    <t>Tue, Dec 30 Other vs Utah Valley</t>
  </si>
  <si>
    <t>Mon, Feb 9 Other vs Utah Valley</t>
  </si>
  <si>
    <t>Fri, Nov 14 Other vs San Jose St</t>
  </si>
  <si>
    <t>Tue, Dec 9 Other vs San Jose St</t>
  </si>
  <si>
    <t>Rating</t>
  </si>
  <si>
    <t>Rank</t>
  </si>
  <si>
    <t>Actual Margin</t>
  </si>
  <si>
    <t>Predicted Margin</t>
  </si>
  <si>
    <t>Home Edge</t>
  </si>
  <si>
    <t>SSE</t>
  </si>
  <si>
    <t>SAE</t>
  </si>
  <si>
    <t>Avg Rating</t>
  </si>
  <si>
    <t>Weight</t>
  </si>
  <si>
    <t>Error</t>
  </si>
  <si>
    <t>-Error</t>
  </si>
  <si>
    <t>wtABS</t>
  </si>
  <si>
    <t>ABS</t>
  </si>
  <si>
    <t>Error-Sq</t>
  </si>
  <si>
    <t>Min</t>
  </si>
  <si>
    <t>Max</t>
  </si>
  <si>
    <t>Index</t>
  </si>
  <si>
    <t>Pred.</t>
  </si>
  <si>
    <t>Pred. Winner</t>
  </si>
  <si>
    <t>Actual Winner</t>
  </si>
  <si>
    <t>Actual</t>
  </si>
  <si>
    <t>Luck</t>
  </si>
  <si>
    <t>GP</t>
  </si>
  <si>
    <t>GP Home</t>
  </si>
  <si>
    <t>GP Away</t>
  </si>
  <si>
    <t>Rating w/ Luck</t>
  </si>
  <si>
    <t>Away Wins</t>
  </si>
  <si>
    <t>Win %</t>
  </si>
  <si>
    <t>A-A*B/A+B-2*A*B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</si>
</sst>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16" fillId="0" borderId="0" xfId="0" applyFont="1"/>
    <xf numFmtId="0" fontId="0" fillId="33" borderId="0" xfId="0" applyFill="1"/>
    <xf numFmtId="2" fontId="0" fillId="33" borderId="0" xfId="0" applyNumberFormat="1" applyFill="1"/>
    <xf numFmtId="2" fontId="0" fillId="34" borderId="0" xfId="0" applyNumberFormat="1" applyFill="1"/>
    <xf numFmtId="2" fontId="0" fillId="35" borderId="0" xfId="0" applyNumberFormat="1" applyFill="1"/>
    <xf numFmtId="14" fontId="0" fillId="0" borderId="0" xfId="0" applyNumberFormat="1"/>
    <xf numFmtId="2" fontId="0" fillId="0" borderId="0" xfId="0" applyNumberFormat="1"/>
    <xf numFmtId="0" fontId="0" fillId="0" borderId="0" xfId="0" quotePrefix="1"/>
    <xf numFmtId="0" fontId="18" fillId="0" borderId="10" xfId="0" applyFont="1" applyBorder="1"/>
    <xf numFmtId="0" fontId="19" fillId="0" borderId="10" xfId="0" applyFont="1" applyBorder="1"/>
    <xf numFmtId="0" fontId="0" fillId="0" borderId="10" xfId="0" applyBorder="1"/>
    <xf numFmtId="0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tables/table1.xml><?xml version="1.0" encoding="utf-8"?>
<table xmlns="http://schemas.openxmlformats.org/spreadsheetml/2006/main" id="21" name="Table1922" displayName="Table1922" ref="B1:B352" totalsRowShown="0">
  <autoFilter ref="B1:B352"/>
  <tableColumns count="1">
    <tableColumn id="1" name="Replace With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2" name="Table2023" displayName="Table2023" ref="C1:C642" totalsRowShown="0">
  <autoFilter ref="C1:C642"/>
  <tableColumns count="1">
    <tableColumn id="1" name="Oppon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42"/>
  <sheetViews>
    <sheetView workbookViewId="0"/>
  </sheetViews>
  <sheetFormatPr defaultRowHeight="15" x14ac:dyDescent="0.25"/>
  <sheetData>
    <row r="1" spans="1:3" x14ac:dyDescent="0.25">
      <c r="A1" t="s">
        <v>2</v>
      </c>
      <c r="B1" t="s">
        <v>3837</v>
      </c>
      <c r="C1" t="s">
        <v>4</v>
      </c>
    </row>
    <row r="2" spans="1:3" x14ac:dyDescent="0.25">
      <c r="A2" t="s">
        <v>2696</v>
      </c>
      <c r="B2" t="s">
        <v>3294</v>
      </c>
      <c r="C2" t="s">
        <v>3294</v>
      </c>
    </row>
    <row r="3" spans="1:3" x14ac:dyDescent="0.25">
      <c r="A3" t="s">
        <v>2289</v>
      </c>
      <c r="B3" t="s">
        <v>3460</v>
      </c>
      <c r="C3" t="s">
        <v>3720</v>
      </c>
    </row>
    <row r="4" spans="1:3" x14ac:dyDescent="0.25">
      <c r="A4" t="s">
        <v>2038</v>
      </c>
      <c r="B4" t="s">
        <v>3243</v>
      </c>
      <c r="C4" t="s">
        <v>3460</v>
      </c>
    </row>
    <row r="5" spans="1:3" x14ac:dyDescent="0.25">
      <c r="A5" t="s">
        <v>2790</v>
      </c>
      <c r="B5" t="s">
        <v>3521</v>
      </c>
      <c r="C5" t="s">
        <v>3243</v>
      </c>
    </row>
    <row r="6" spans="1:3" x14ac:dyDescent="0.25">
      <c r="A6" t="s">
        <v>2594</v>
      </c>
      <c r="B6" t="s">
        <v>3276</v>
      </c>
      <c r="C6" t="s">
        <v>3276</v>
      </c>
    </row>
    <row r="7" spans="1:3" x14ac:dyDescent="0.25">
      <c r="A7" t="s">
        <v>2800</v>
      </c>
      <c r="B7" t="s">
        <v>3522</v>
      </c>
      <c r="C7" t="s">
        <v>3521</v>
      </c>
    </row>
    <row r="8" spans="1:3" x14ac:dyDescent="0.25">
      <c r="A8" t="s">
        <v>7</v>
      </c>
      <c r="B8" t="s">
        <v>3218</v>
      </c>
      <c r="C8" t="s">
        <v>3522</v>
      </c>
    </row>
    <row r="9" spans="1:3" x14ac:dyDescent="0.25">
      <c r="A9" t="s">
        <v>2808</v>
      </c>
      <c r="B9" t="s">
        <v>3535</v>
      </c>
      <c r="C9" t="s">
        <v>3482</v>
      </c>
    </row>
    <row r="10" spans="1:3" x14ac:dyDescent="0.25">
      <c r="A10" t="s">
        <v>2527</v>
      </c>
      <c r="B10" t="s">
        <v>3520</v>
      </c>
      <c r="C10" t="s">
        <v>3218</v>
      </c>
    </row>
    <row r="11" spans="1:3" x14ac:dyDescent="0.25">
      <c r="A11" t="s">
        <v>2932</v>
      </c>
      <c r="B11" t="s">
        <v>3470</v>
      </c>
      <c r="C11" t="s">
        <v>3670</v>
      </c>
    </row>
    <row r="12" spans="1:3" x14ac:dyDescent="0.25">
      <c r="A12" t="s">
        <v>2480</v>
      </c>
      <c r="B12" t="s">
        <v>3493</v>
      </c>
      <c r="C12" t="s">
        <v>3535</v>
      </c>
    </row>
    <row r="13" spans="1:3" x14ac:dyDescent="0.25">
      <c r="A13" t="s">
        <v>2477</v>
      </c>
      <c r="B13" t="s">
        <v>3836</v>
      </c>
      <c r="C13" t="s">
        <v>3683</v>
      </c>
    </row>
    <row r="14" spans="1:3" x14ac:dyDescent="0.25">
      <c r="A14" t="s">
        <v>2596</v>
      </c>
      <c r="B14" t="s">
        <v>3291</v>
      </c>
      <c r="C14" t="s">
        <v>3657</v>
      </c>
    </row>
    <row r="15" spans="1:3" x14ac:dyDescent="0.25">
      <c r="A15" t="s">
        <v>2938</v>
      </c>
      <c r="B15" t="s">
        <v>3480</v>
      </c>
      <c r="C15" t="s">
        <v>3709</v>
      </c>
    </row>
    <row r="16" spans="1:3" x14ac:dyDescent="0.25">
      <c r="A16" t="s">
        <v>2953</v>
      </c>
      <c r="B16" t="s">
        <v>3281</v>
      </c>
      <c r="C16" t="s">
        <v>3692</v>
      </c>
    </row>
    <row r="17" spans="1:3" x14ac:dyDescent="0.25">
      <c r="A17" t="s">
        <v>2818</v>
      </c>
      <c r="B17" t="s">
        <v>3533</v>
      </c>
      <c r="C17" t="s">
        <v>3520</v>
      </c>
    </row>
    <row r="18" spans="1:3" x14ac:dyDescent="0.25">
      <c r="A18" t="s">
        <v>2530</v>
      </c>
      <c r="B18" t="s">
        <v>3214</v>
      </c>
      <c r="C18" t="s">
        <v>3799</v>
      </c>
    </row>
    <row r="19" spans="1:3" x14ac:dyDescent="0.25">
      <c r="A19" t="s">
        <v>2600</v>
      </c>
      <c r="B19" t="s">
        <v>3381</v>
      </c>
      <c r="C19" t="s">
        <v>3470</v>
      </c>
    </row>
    <row r="20" spans="1:3" x14ac:dyDescent="0.25">
      <c r="A20" t="s">
        <v>2418</v>
      </c>
      <c r="B20" t="s">
        <v>3354</v>
      </c>
      <c r="C20" t="s">
        <v>3665</v>
      </c>
    </row>
    <row r="21" spans="1:3" x14ac:dyDescent="0.25">
      <c r="A21" t="s">
        <v>2040</v>
      </c>
      <c r="B21" t="s">
        <v>3437</v>
      </c>
      <c r="C21" t="s">
        <v>3836</v>
      </c>
    </row>
    <row r="22" spans="1:3" x14ac:dyDescent="0.25">
      <c r="A22" t="s">
        <v>929</v>
      </c>
      <c r="B22" t="s">
        <v>3524</v>
      </c>
      <c r="C22" t="s">
        <v>3493</v>
      </c>
    </row>
    <row r="23" spans="1:3" x14ac:dyDescent="0.25">
      <c r="A23" t="s">
        <v>2420</v>
      </c>
      <c r="B23" t="s">
        <v>3351</v>
      </c>
      <c r="C23" t="s">
        <v>3648</v>
      </c>
    </row>
    <row r="24" spans="1:3" x14ac:dyDescent="0.25">
      <c r="A24" t="s">
        <v>2093</v>
      </c>
      <c r="B24" t="s">
        <v>3340</v>
      </c>
      <c r="C24" t="s">
        <v>3291</v>
      </c>
    </row>
    <row r="25" spans="1:3" x14ac:dyDescent="0.25">
      <c r="A25" t="s">
        <v>63</v>
      </c>
      <c r="B25" t="s">
        <v>3210</v>
      </c>
      <c r="C25" t="s">
        <v>3480</v>
      </c>
    </row>
    <row r="26" spans="1:3" x14ac:dyDescent="0.25">
      <c r="A26" t="s">
        <v>2294</v>
      </c>
      <c r="B26" t="s">
        <v>3401</v>
      </c>
      <c r="C26" t="s">
        <v>3783</v>
      </c>
    </row>
    <row r="27" spans="1:3" x14ac:dyDescent="0.25">
      <c r="A27" t="s">
        <v>644</v>
      </c>
      <c r="B27" t="s">
        <v>3216</v>
      </c>
      <c r="C27" t="s">
        <v>3721</v>
      </c>
    </row>
    <row r="28" spans="1:3" x14ac:dyDescent="0.25">
      <c r="A28" t="s">
        <v>2539</v>
      </c>
      <c r="B28" t="s">
        <v>3215</v>
      </c>
      <c r="C28" t="s">
        <v>3281</v>
      </c>
    </row>
    <row r="29" spans="1:3" x14ac:dyDescent="0.25">
      <c r="A29" t="s">
        <v>2046</v>
      </c>
      <c r="B29" t="s">
        <v>3488</v>
      </c>
      <c r="C29" t="s">
        <v>3533</v>
      </c>
    </row>
    <row r="30" spans="1:3" x14ac:dyDescent="0.25">
      <c r="A30" t="s">
        <v>2214</v>
      </c>
      <c r="B30" t="s">
        <v>3497</v>
      </c>
      <c r="C30" t="s">
        <v>3766</v>
      </c>
    </row>
    <row r="31" spans="1:3" x14ac:dyDescent="0.25">
      <c r="A31" t="s">
        <v>1821</v>
      </c>
      <c r="B31" t="s">
        <v>3242</v>
      </c>
      <c r="C31" t="s">
        <v>3214</v>
      </c>
    </row>
    <row r="32" spans="1:3" x14ac:dyDescent="0.25">
      <c r="A32" t="s">
        <v>2344</v>
      </c>
      <c r="B32" t="s">
        <v>3227</v>
      </c>
      <c r="C32" t="s">
        <v>3758</v>
      </c>
    </row>
    <row r="33" spans="1:3" x14ac:dyDescent="0.25">
      <c r="A33" t="s">
        <v>2541</v>
      </c>
      <c r="B33" t="s">
        <v>3200</v>
      </c>
      <c r="C33" t="s">
        <v>3381</v>
      </c>
    </row>
    <row r="34" spans="1:3" x14ac:dyDescent="0.25">
      <c r="A34" t="s">
        <v>2051</v>
      </c>
      <c r="B34" t="s">
        <v>3405</v>
      </c>
      <c r="C34" t="s">
        <v>3698</v>
      </c>
    </row>
    <row r="35" spans="1:3" x14ac:dyDescent="0.25">
      <c r="A35" t="s">
        <v>1029</v>
      </c>
      <c r="B35" t="s">
        <v>3222</v>
      </c>
      <c r="C35" t="s">
        <v>3777</v>
      </c>
    </row>
    <row r="36" spans="1:3" x14ac:dyDescent="0.25">
      <c r="A36" t="s">
        <v>3014</v>
      </c>
      <c r="B36" t="s">
        <v>3305</v>
      </c>
      <c r="C36" t="s">
        <v>3354</v>
      </c>
    </row>
    <row r="37" spans="1:3" x14ac:dyDescent="0.25">
      <c r="A37" t="s">
        <v>1438</v>
      </c>
      <c r="B37" t="s">
        <v>3454</v>
      </c>
      <c r="C37" t="s">
        <v>3561</v>
      </c>
    </row>
    <row r="38" spans="1:3" x14ac:dyDescent="0.25">
      <c r="A38" t="s">
        <v>2483</v>
      </c>
      <c r="B38" t="s">
        <v>3343</v>
      </c>
      <c r="C38" t="s">
        <v>3615</v>
      </c>
    </row>
    <row r="39" spans="1:3" x14ac:dyDescent="0.25">
      <c r="A39" t="s">
        <v>1247</v>
      </c>
      <c r="B39" t="s">
        <v>3433</v>
      </c>
      <c r="C39" t="s">
        <v>3716</v>
      </c>
    </row>
    <row r="40" spans="1:3" x14ac:dyDescent="0.25">
      <c r="A40" t="s">
        <v>1891</v>
      </c>
      <c r="B40" t="s">
        <v>3236</v>
      </c>
      <c r="C40" t="s">
        <v>3733</v>
      </c>
    </row>
    <row r="41" spans="1:3" x14ac:dyDescent="0.25">
      <c r="A41" t="s">
        <v>2698</v>
      </c>
      <c r="B41" t="s">
        <v>3435</v>
      </c>
      <c r="C41" t="s">
        <v>3437</v>
      </c>
    </row>
    <row r="42" spans="1:3" x14ac:dyDescent="0.25">
      <c r="A42" t="s">
        <v>2353</v>
      </c>
      <c r="B42" t="s">
        <v>3249</v>
      </c>
      <c r="C42" t="s">
        <v>3701</v>
      </c>
    </row>
    <row r="43" spans="1:3" x14ac:dyDescent="0.25">
      <c r="A43" t="s">
        <v>2057</v>
      </c>
      <c r="B43" t="s">
        <v>3223</v>
      </c>
      <c r="C43" t="s">
        <v>3575</v>
      </c>
    </row>
    <row r="44" spans="1:3" x14ac:dyDescent="0.25">
      <c r="A44" t="s">
        <v>1522</v>
      </c>
      <c r="B44" t="s">
        <v>3285</v>
      </c>
      <c r="C44" t="s">
        <v>3524</v>
      </c>
    </row>
    <row r="45" spans="1:3" x14ac:dyDescent="0.25">
      <c r="A45" t="s">
        <v>1256</v>
      </c>
      <c r="B45" t="s">
        <v>3422</v>
      </c>
      <c r="C45" t="s">
        <v>3800</v>
      </c>
    </row>
    <row r="46" spans="1:3" x14ac:dyDescent="0.25">
      <c r="A46" t="s">
        <v>1599</v>
      </c>
      <c r="B46" t="s">
        <v>3326</v>
      </c>
      <c r="C46" t="s">
        <v>3351</v>
      </c>
    </row>
    <row r="47" spans="1:3" x14ac:dyDescent="0.25">
      <c r="A47" t="s">
        <v>2637</v>
      </c>
      <c r="B47" t="s">
        <v>3355</v>
      </c>
      <c r="C47" t="s">
        <v>3730</v>
      </c>
    </row>
    <row r="48" spans="1:3" x14ac:dyDescent="0.25">
      <c r="A48" t="s">
        <v>3067</v>
      </c>
      <c r="B48" t="s">
        <v>3378</v>
      </c>
      <c r="C48" t="s">
        <v>3567</v>
      </c>
    </row>
    <row r="49" spans="1:3" x14ac:dyDescent="0.25">
      <c r="A49" t="s">
        <v>257</v>
      </c>
      <c r="B49" t="s">
        <v>3234</v>
      </c>
      <c r="C49" t="s">
        <v>3737</v>
      </c>
    </row>
    <row r="50" spans="1:3" x14ac:dyDescent="0.25">
      <c r="A50" t="s">
        <v>655</v>
      </c>
      <c r="B50" t="s">
        <v>3318</v>
      </c>
      <c r="C50" t="s">
        <v>3629</v>
      </c>
    </row>
    <row r="51" spans="1:3" x14ac:dyDescent="0.25">
      <c r="A51" t="s">
        <v>1721</v>
      </c>
      <c r="B51" t="s">
        <v>3494</v>
      </c>
      <c r="C51" t="s">
        <v>3340</v>
      </c>
    </row>
    <row r="52" spans="1:3" x14ac:dyDescent="0.25">
      <c r="A52" t="s">
        <v>1270</v>
      </c>
      <c r="B52" t="s">
        <v>3429</v>
      </c>
      <c r="C52" t="s">
        <v>3210</v>
      </c>
    </row>
    <row r="53" spans="1:3" x14ac:dyDescent="0.25">
      <c r="A53" t="s">
        <v>2545</v>
      </c>
      <c r="B53" t="s">
        <v>3197</v>
      </c>
      <c r="C53" t="s">
        <v>3593</v>
      </c>
    </row>
    <row r="54" spans="1:3" x14ac:dyDescent="0.25">
      <c r="A54" t="s">
        <v>2492</v>
      </c>
      <c r="B54" t="s">
        <v>3352</v>
      </c>
      <c r="C54" t="s">
        <v>3612</v>
      </c>
    </row>
    <row r="55" spans="1:3" x14ac:dyDescent="0.25">
      <c r="A55" t="s">
        <v>2298</v>
      </c>
      <c r="B55" t="s">
        <v>3400</v>
      </c>
      <c r="C55" t="s">
        <v>3554</v>
      </c>
    </row>
    <row r="56" spans="1:3" x14ac:dyDescent="0.25">
      <c r="A56" t="s">
        <v>1832</v>
      </c>
      <c r="B56" t="s">
        <v>3237</v>
      </c>
      <c r="C56" t="s">
        <v>3689</v>
      </c>
    </row>
    <row r="57" spans="1:3" x14ac:dyDescent="0.25">
      <c r="A57" t="s">
        <v>288</v>
      </c>
      <c r="B57" t="s">
        <v>3257</v>
      </c>
      <c r="C57" t="s">
        <v>3574</v>
      </c>
    </row>
    <row r="58" spans="1:3" x14ac:dyDescent="0.25">
      <c r="A58" t="s">
        <v>2105</v>
      </c>
      <c r="B58" t="s">
        <v>3471</v>
      </c>
      <c r="C58" t="s">
        <v>3401</v>
      </c>
    </row>
    <row r="59" spans="1:3" x14ac:dyDescent="0.25">
      <c r="A59" t="s">
        <v>1837</v>
      </c>
      <c r="B59" t="s">
        <v>3240</v>
      </c>
      <c r="C59" t="s">
        <v>3216</v>
      </c>
    </row>
    <row r="60" spans="1:3" x14ac:dyDescent="0.25">
      <c r="A60" t="s">
        <v>1032</v>
      </c>
      <c r="B60" t="s">
        <v>3373</v>
      </c>
      <c r="C60" t="s">
        <v>3215</v>
      </c>
    </row>
    <row r="61" spans="1:3" x14ac:dyDescent="0.25">
      <c r="A61" t="s">
        <v>1447</v>
      </c>
      <c r="B61" t="s">
        <v>3453</v>
      </c>
      <c r="C61" t="s">
        <v>3488</v>
      </c>
    </row>
    <row r="62" spans="1:3" x14ac:dyDescent="0.25">
      <c r="A62" t="s">
        <v>1457</v>
      </c>
      <c r="B62" t="s">
        <v>3404</v>
      </c>
      <c r="C62" t="s">
        <v>3497</v>
      </c>
    </row>
    <row r="63" spans="1:3" x14ac:dyDescent="0.25">
      <c r="A63" t="s">
        <v>3075</v>
      </c>
      <c r="B63" t="s">
        <v>3463</v>
      </c>
      <c r="C63" t="s">
        <v>3656</v>
      </c>
    </row>
    <row r="64" spans="1:3" x14ac:dyDescent="0.25">
      <c r="A64" t="s">
        <v>1845</v>
      </c>
      <c r="B64" t="s">
        <v>3225</v>
      </c>
      <c r="C64" t="s">
        <v>3606</v>
      </c>
    </row>
    <row r="65" spans="1:3" x14ac:dyDescent="0.25">
      <c r="A65" t="s">
        <v>452</v>
      </c>
      <c r="B65" t="s">
        <v>3293</v>
      </c>
      <c r="C65" t="s">
        <v>3804</v>
      </c>
    </row>
    <row r="66" spans="1:3" x14ac:dyDescent="0.25">
      <c r="A66" t="s">
        <v>463</v>
      </c>
      <c r="B66" t="s">
        <v>3297</v>
      </c>
      <c r="C66" t="s">
        <v>3597</v>
      </c>
    </row>
    <row r="67" spans="1:3" x14ac:dyDescent="0.25">
      <c r="A67" t="s">
        <v>1535</v>
      </c>
      <c r="B67" t="s">
        <v>3278</v>
      </c>
      <c r="C67" t="s">
        <v>3242</v>
      </c>
    </row>
    <row r="68" spans="1:3" x14ac:dyDescent="0.25">
      <c r="A68" t="s">
        <v>2116</v>
      </c>
      <c r="B68" t="s">
        <v>3421</v>
      </c>
      <c r="C68" t="s">
        <v>3227</v>
      </c>
    </row>
    <row r="69" spans="1:3" x14ac:dyDescent="0.25">
      <c r="A69" t="s">
        <v>2881</v>
      </c>
      <c r="B69" t="s">
        <v>3310</v>
      </c>
      <c r="C69" t="s">
        <v>3200</v>
      </c>
    </row>
    <row r="70" spans="1:3" x14ac:dyDescent="0.25">
      <c r="A70" t="s">
        <v>1044</v>
      </c>
      <c r="B70" t="s">
        <v>3376</v>
      </c>
      <c r="C70" t="s">
        <v>3405</v>
      </c>
    </row>
    <row r="71" spans="1:3" x14ac:dyDescent="0.25">
      <c r="A71" t="s">
        <v>1735</v>
      </c>
      <c r="B71" t="s">
        <v>3277</v>
      </c>
      <c r="C71" t="s">
        <v>3222</v>
      </c>
    </row>
    <row r="72" spans="1:3" x14ac:dyDescent="0.25">
      <c r="A72" t="s">
        <v>2218</v>
      </c>
      <c r="B72" t="s">
        <v>3409</v>
      </c>
      <c r="C72" t="s">
        <v>3305</v>
      </c>
    </row>
    <row r="73" spans="1:3" x14ac:dyDescent="0.25">
      <c r="A73" t="s">
        <v>1547</v>
      </c>
      <c r="B73" t="s">
        <v>3302</v>
      </c>
      <c r="C73" t="s">
        <v>3808</v>
      </c>
    </row>
    <row r="74" spans="1:3" x14ac:dyDescent="0.25">
      <c r="A74" t="s">
        <v>672</v>
      </c>
      <c r="B74" t="s">
        <v>3825</v>
      </c>
      <c r="C74" t="s">
        <v>3454</v>
      </c>
    </row>
    <row r="75" spans="1:3" x14ac:dyDescent="0.25">
      <c r="A75" t="s">
        <v>483</v>
      </c>
      <c r="B75" t="s">
        <v>3241</v>
      </c>
      <c r="C75" t="s">
        <v>3626</v>
      </c>
    </row>
    <row r="76" spans="1:3" x14ac:dyDescent="0.25">
      <c r="A76" t="s">
        <v>312</v>
      </c>
      <c r="B76" t="s">
        <v>3260</v>
      </c>
      <c r="C76" t="s">
        <v>3627</v>
      </c>
    </row>
    <row r="77" spans="1:3" x14ac:dyDescent="0.25">
      <c r="A77" t="s">
        <v>2645</v>
      </c>
      <c r="B77" t="s">
        <v>3440</v>
      </c>
      <c r="C77" t="s">
        <v>3810</v>
      </c>
    </row>
    <row r="78" spans="1:3" x14ac:dyDescent="0.25">
      <c r="A78" t="s">
        <v>2425</v>
      </c>
      <c r="B78" t="s">
        <v>3458</v>
      </c>
      <c r="C78" t="s">
        <v>3538</v>
      </c>
    </row>
    <row r="79" spans="1:3" x14ac:dyDescent="0.25">
      <c r="A79" t="s">
        <v>2432</v>
      </c>
      <c r="B79" t="s">
        <v>3498</v>
      </c>
      <c r="C79" t="s">
        <v>3343</v>
      </c>
    </row>
    <row r="80" spans="1:3" x14ac:dyDescent="0.25">
      <c r="A80" t="s">
        <v>2067</v>
      </c>
      <c r="B80" t="s">
        <v>3436</v>
      </c>
      <c r="C80" t="s">
        <v>3633</v>
      </c>
    </row>
    <row r="81" spans="1:3" x14ac:dyDescent="0.25">
      <c r="A81" t="s">
        <v>1108</v>
      </c>
      <c r="B81" t="s">
        <v>3357</v>
      </c>
      <c r="C81" t="s">
        <v>3655</v>
      </c>
    </row>
    <row r="82" spans="1:3" x14ac:dyDescent="0.25">
      <c r="A82" t="s">
        <v>1558</v>
      </c>
      <c r="B82" t="s">
        <v>3466</v>
      </c>
      <c r="C82" t="s">
        <v>3433</v>
      </c>
    </row>
    <row r="83" spans="1:3" x14ac:dyDescent="0.25">
      <c r="A83" t="s">
        <v>2225</v>
      </c>
      <c r="B83" t="s">
        <v>3499</v>
      </c>
      <c r="C83" t="s">
        <v>3236</v>
      </c>
    </row>
    <row r="84" spans="1:3" x14ac:dyDescent="0.25">
      <c r="A84" t="s">
        <v>1909</v>
      </c>
      <c r="B84" t="s">
        <v>3503</v>
      </c>
      <c r="C84" t="s">
        <v>3697</v>
      </c>
    </row>
    <row r="85" spans="1:3" x14ac:dyDescent="0.25">
      <c r="A85" t="s">
        <v>2357</v>
      </c>
      <c r="B85" t="s">
        <v>3468</v>
      </c>
      <c r="C85" t="s">
        <v>3587</v>
      </c>
    </row>
    <row r="86" spans="1:3" x14ac:dyDescent="0.25">
      <c r="A86" t="s">
        <v>2120</v>
      </c>
      <c r="B86" t="s">
        <v>3341</v>
      </c>
      <c r="C86" t="s">
        <v>3748</v>
      </c>
    </row>
    <row r="87" spans="1:3" x14ac:dyDescent="0.25">
      <c r="A87" t="s">
        <v>1605</v>
      </c>
      <c r="B87" t="s">
        <v>3268</v>
      </c>
      <c r="C87" t="s">
        <v>3556</v>
      </c>
    </row>
    <row r="88" spans="1:3" x14ac:dyDescent="0.25">
      <c r="A88" t="s">
        <v>2602</v>
      </c>
      <c r="B88" t="s">
        <v>3265</v>
      </c>
      <c r="C88" t="s">
        <v>3553</v>
      </c>
    </row>
    <row r="89" spans="1:3" x14ac:dyDescent="0.25">
      <c r="A89" t="s">
        <v>829</v>
      </c>
      <c r="B89" t="s">
        <v>3342</v>
      </c>
      <c r="C89" t="s">
        <v>3805</v>
      </c>
    </row>
    <row r="90" spans="1:3" x14ac:dyDescent="0.25">
      <c r="A90" t="s">
        <v>1615</v>
      </c>
      <c r="B90" t="s">
        <v>3346</v>
      </c>
      <c r="C90" t="s">
        <v>3435</v>
      </c>
    </row>
    <row r="91" spans="1:3" x14ac:dyDescent="0.25">
      <c r="A91" t="s">
        <v>691</v>
      </c>
      <c r="B91" t="s">
        <v>3282</v>
      </c>
      <c r="C91" t="s">
        <v>3773</v>
      </c>
    </row>
    <row r="92" spans="1:3" x14ac:dyDescent="0.25">
      <c r="A92" t="s">
        <v>501</v>
      </c>
      <c r="B92" t="s">
        <v>3239</v>
      </c>
      <c r="C92" t="s">
        <v>3249</v>
      </c>
    </row>
    <row r="93" spans="1:3" x14ac:dyDescent="0.25">
      <c r="A93" t="s">
        <v>2306</v>
      </c>
      <c r="B93" t="s">
        <v>3450</v>
      </c>
      <c r="C93" t="s">
        <v>3223</v>
      </c>
    </row>
    <row r="94" spans="1:3" x14ac:dyDescent="0.25">
      <c r="A94" t="s">
        <v>2658</v>
      </c>
      <c r="B94" t="s">
        <v>3459</v>
      </c>
      <c r="C94" t="s">
        <v>3613</v>
      </c>
    </row>
    <row r="95" spans="1:3" x14ac:dyDescent="0.25">
      <c r="A95" t="s">
        <v>1274</v>
      </c>
      <c r="B95" t="s">
        <v>3427</v>
      </c>
      <c r="C95" t="s">
        <v>3797</v>
      </c>
    </row>
    <row r="96" spans="1:3" x14ac:dyDescent="0.25">
      <c r="A96" t="s">
        <v>515</v>
      </c>
      <c r="B96" t="s">
        <v>3288</v>
      </c>
      <c r="C96" t="s">
        <v>3456</v>
      </c>
    </row>
    <row r="97" spans="1:3" x14ac:dyDescent="0.25">
      <c r="A97" t="s">
        <v>526</v>
      </c>
      <c r="B97" t="s">
        <v>3247</v>
      </c>
      <c r="C97" t="s">
        <v>3741</v>
      </c>
    </row>
    <row r="98" spans="1:3" x14ac:dyDescent="0.25">
      <c r="A98" t="s">
        <v>1052</v>
      </c>
      <c r="B98" t="s">
        <v>3370</v>
      </c>
      <c r="C98" t="s">
        <v>3634</v>
      </c>
    </row>
    <row r="99" spans="1:3" x14ac:dyDescent="0.25">
      <c r="A99" t="s">
        <v>2604</v>
      </c>
      <c r="B99" t="s">
        <v>3232</v>
      </c>
      <c r="C99" t="s">
        <v>3285</v>
      </c>
    </row>
    <row r="100" spans="1:3" x14ac:dyDescent="0.25">
      <c r="A100" t="s">
        <v>2959</v>
      </c>
      <c r="B100" t="s">
        <v>3476</v>
      </c>
      <c r="C100" t="s">
        <v>3422</v>
      </c>
    </row>
    <row r="101" spans="1:3" x14ac:dyDescent="0.25">
      <c r="A101" t="s">
        <v>2970</v>
      </c>
      <c r="B101" t="s">
        <v>3484</v>
      </c>
      <c r="C101" t="s">
        <v>3326</v>
      </c>
    </row>
    <row r="102" spans="1:3" x14ac:dyDescent="0.25">
      <c r="A102" t="s">
        <v>702</v>
      </c>
      <c r="B102" t="s">
        <v>3317</v>
      </c>
      <c r="C102" t="s">
        <v>3355</v>
      </c>
    </row>
    <row r="103" spans="1:3" x14ac:dyDescent="0.25">
      <c r="A103" t="s">
        <v>3018</v>
      </c>
      <c r="B103" t="s">
        <v>3828</v>
      </c>
      <c r="C103" t="s">
        <v>3702</v>
      </c>
    </row>
    <row r="104" spans="1:3" x14ac:dyDescent="0.25">
      <c r="A104" t="s">
        <v>2826</v>
      </c>
      <c r="B104" t="s">
        <v>3536</v>
      </c>
      <c r="C104" t="s">
        <v>3378</v>
      </c>
    </row>
    <row r="105" spans="1:3" x14ac:dyDescent="0.25">
      <c r="A105" t="s">
        <v>3083</v>
      </c>
      <c r="B105" t="s">
        <v>3396</v>
      </c>
      <c r="C105" t="s">
        <v>3759</v>
      </c>
    </row>
    <row r="106" spans="1:3" x14ac:dyDescent="0.25">
      <c r="A106" t="s">
        <v>1748</v>
      </c>
      <c r="B106" t="s">
        <v>3492</v>
      </c>
      <c r="C106" t="s">
        <v>3234</v>
      </c>
    </row>
    <row r="107" spans="1:3" x14ac:dyDescent="0.25">
      <c r="A107" t="s">
        <v>2132</v>
      </c>
      <c r="B107" t="s">
        <v>3414</v>
      </c>
      <c r="C107" t="s">
        <v>3614</v>
      </c>
    </row>
    <row r="108" spans="1:3" x14ac:dyDescent="0.25">
      <c r="A108" t="s">
        <v>97</v>
      </c>
      <c r="B108" t="s">
        <v>3207</v>
      </c>
      <c r="C108" t="s">
        <v>3573</v>
      </c>
    </row>
    <row r="109" spans="1:3" x14ac:dyDescent="0.25">
      <c r="A109" t="s">
        <v>1853</v>
      </c>
      <c r="B109" t="s">
        <v>3272</v>
      </c>
      <c r="C109" t="s">
        <v>3756</v>
      </c>
    </row>
    <row r="110" spans="1:3" x14ac:dyDescent="0.25">
      <c r="A110" t="s">
        <v>1471</v>
      </c>
      <c r="B110" t="s">
        <v>3329</v>
      </c>
      <c r="C110" t="s">
        <v>3318</v>
      </c>
    </row>
    <row r="111" spans="1:3" x14ac:dyDescent="0.25">
      <c r="A111" t="s">
        <v>1285</v>
      </c>
      <c r="B111" t="s">
        <v>3423</v>
      </c>
      <c r="C111" t="s">
        <v>3494</v>
      </c>
    </row>
    <row r="112" spans="1:3" x14ac:dyDescent="0.25">
      <c r="A112" t="s">
        <v>1563</v>
      </c>
      <c r="B112" t="s">
        <v>3233</v>
      </c>
      <c r="C112" t="s">
        <v>3594</v>
      </c>
    </row>
    <row r="113" spans="1:3" x14ac:dyDescent="0.25">
      <c r="A113" t="s">
        <v>2557</v>
      </c>
      <c r="B113" t="s">
        <v>3220</v>
      </c>
      <c r="C113" t="s">
        <v>3429</v>
      </c>
    </row>
    <row r="114" spans="1:3" x14ac:dyDescent="0.25">
      <c r="A114" t="s">
        <v>2709</v>
      </c>
      <c r="B114" t="s">
        <v>3525</v>
      </c>
      <c r="C114" t="s">
        <v>3757</v>
      </c>
    </row>
    <row r="115" spans="1:3" x14ac:dyDescent="0.25">
      <c r="A115" t="s">
        <v>330</v>
      </c>
      <c r="B115" t="s">
        <v>3262</v>
      </c>
      <c r="C115" t="s">
        <v>3197</v>
      </c>
    </row>
    <row r="116" spans="1:3" x14ac:dyDescent="0.25">
      <c r="A116" t="s">
        <v>2142</v>
      </c>
      <c r="B116" t="s">
        <v>3514</v>
      </c>
      <c r="C116" t="s">
        <v>3707</v>
      </c>
    </row>
    <row r="117" spans="1:3" x14ac:dyDescent="0.25">
      <c r="A117" t="s">
        <v>1135</v>
      </c>
      <c r="B117" t="s">
        <v>3390</v>
      </c>
      <c r="C117" t="s">
        <v>3352</v>
      </c>
    </row>
    <row r="118" spans="1:3" x14ac:dyDescent="0.25">
      <c r="A118" t="s">
        <v>1119</v>
      </c>
      <c r="B118" t="s">
        <v>3358</v>
      </c>
      <c r="C118" t="s">
        <v>3400</v>
      </c>
    </row>
    <row r="119" spans="1:3" x14ac:dyDescent="0.25">
      <c r="A119" t="s">
        <v>1345</v>
      </c>
      <c r="B119" t="s">
        <v>3348</v>
      </c>
      <c r="C119" t="s">
        <v>3237</v>
      </c>
    </row>
    <row r="120" spans="1:3" x14ac:dyDescent="0.25">
      <c r="A120" t="s">
        <v>2231</v>
      </c>
      <c r="B120" t="s">
        <v>3314</v>
      </c>
      <c r="C120" t="s">
        <v>3602</v>
      </c>
    </row>
    <row r="121" spans="1:3" x14ac:dyDescent="0.25">
      <c r="A121" t="s">
        <v>2717</v>
      </c>
      <c r="B121" t="s">
        <v>3527</v>
      </c>
      <c r="C121" t="s">
        <v>3693</v>
      </c>
    </row>
    <row r="122" spans="1:3" x14ac:dyDescent="0.25">
      <c r="A122" t="s">
        <v>1349</v>
      </c>
      <c r="B122" t="s">
        <v>3273</v>
      </c>
      <c r="C122" t="s">
        <v>3787</v>
      </c>
    </row>
    <row r="123" spans="1:3" x14ac:dyDescent="0.25">
      <c r="A123" t="s">
        <v>2238</v>
      </c>
      <c r="B123" t="s">
        <v>3311</v>
      </c>
      <c r="C123" t="s">
        <v>3744</v>
      </c>
    </row>
    <row r="124" spans="1:3" x14ac:dyDescent="0.25">
      <c r="A124" t="s">
        <v>1924</v>
      </c>
      <c r="B124" t="s">
        <v>3330</v>
      </c>
      <c r="C124" t="s">
        <v>3669</v>
      </c>
    </row>
    <row r="125" spans="1:3" x14ac:dyDescent="0.25">
      <c r="A125" t="s">
        <v>1352</v>
      </c>
      <c r="B125" t="s">
        <v>3248</v>
      </c>
      <c r="C125" t="s">
        <v>3257</v>
      </c>
    </row>
    <row r="126" spans="1:3" x14ac:dyDescent="0.25">
      <c r="A126" t="s">
        <v>944</v>
      </c>
      <c r="B126" t="s">
        <v>3835</v>
      </c>
      <c r="C126" t="s">
        <v>3471</v>
      </c>
    </row>
    <row r="127" spans="1:3" x14ac:dyDescent="0.25">
      <c r="A127" t="s">
        <v>2884</v>
      </c>
      <c r="B127" t="s">
        <v>3338</v>
      </c>
      <c r="C127" t="s">
        <v>3745</v>
      </c>
    </row>
    <row r="128" spans="1:3" x14ac:dyDescent="0.25">
      <c r="A128" t="s">
        <v>2886</v>
      </c>
      <c r="B128" t="s">
        <v>3507</v>
      </c>
      <c r="C128" t="s">
        <v>3240</v>
      </c>
    </row>
    <row r="129" spans="1:3" x14ac:dyDescent="0.25">
      <c r="A129" t="s">
        <v>2837</v>
      </c>
      <c r="B129" t="s">
        <v>3469</v>
      </c>
      <c r="C129" t="s">
        <v>3373</v>
      </c>
    </row>
    <row r="130" spans="1:3" x14ac:dyDescent="0.25">
      <c r="A130" t="s">
        <v>840</v>
      </c>
      <c r="B130" t="s">
        <v>3337</v>
      </c>
      <c r="C130" t="s">
        <v>3742</v>
      </c>
    </row>
    <row r="131" spans="1:3" x14ac:dyDescent="0.25">
      <c r="A131" t="s">
        <v>2433</v>
      </c>
      <c r="B131" t="s">
        <v>3441</v>
      </c>
      <c r="C131" t="s">
        <v>3453</v>
      </c>
    </row>
    <row r="132" spans="1:3" x14ac:dyDescent="0.25">
      <c r="A132" t="s">
        <v>1566</v>
      </c>
      <c r="B132" t="s">
        <v>3308</v>
      </c>
      <c r="C132" t="s">
        <v>3404</v>
      </c>
    </row>
    <row r="133" spans="1:3" x14ac:dyDescent="0.25">
      <c r="A133" t="s">
        <v>953</v>
      </c>
      <c r="B133" t="s">
        <v>3830</v>
      </c>
      <c r="C133" t="s">
        <v>3463</v>
      </c>
    </row>
    <row r="134" spans="1:3" x14ac:dyDescent="0.25">
      <c r="A134" t="s">
        <v>969</v>
      </c>
      <c r="B134" t="s">
        <v>3366</v>
      </c>
      <c r="C134" t="s">
        <v>3765</v>
      </c>
    </row>
    <row r="135" spans="1:3" x14ac:dyDescent="0.25">
      <c r="A135" t="s">
        <v>855</v>
      </c>
      <c r="B135" t="s">
        <v>3250</v>
      </c>
      <c r="C135" t="s">
        <v>3688</v>
      </c>
    </row>
    <row r="136" spans="1:3" x14ac:dyDescent="0.25">
      <c r="A136" t="s">
        <v>2070</v>
      </c>
      <c r="B136" t="s">
        <v>3496</v>
      </c>
      <c r="C136" t="s">
        <v>3225</v>
      </c>
    </row>
    <row r="137" spans="1:3" x14ac:dyDescent="0.25">
      <c r="A137" t="s">
        <v>2607</v>
      </c>
      <c r="B137" t="s">
        <v>3834</v>
      </c>
      <c r="C137" t="s">
        <v>3293</v>
      </c>
    </row>
    <row r="138" spans="1:3" x14ac:dyDescent="0.25">
      <c r="A138" t="s">
        <v>547</v>
      </c>
      <c r="B138" t="s">
        <v>3289</v>
      </c>
      <c r="C138" t="s">
        <v>3297</v>
      </c>
    </row>
    <row r="139" spans="1:3" x14ac:dyDescent="0.25">
      <c r="A139" t="s">
        <v>2570</v>
      </c>
      <c r="B139" t="s">
        <v>3487</v>
      </c>
      <c r="C139" t="s">
        <v>3278</v>
      </c>
    </row>
    <row r="140" spans="1:3" x14ac:dyDescent="0.25">
      <c r="A140" t="s">
        <v>2727</v>
      </c>
      <c r="B140" t="s">
        <v>3483</v>
      </c>
      <c r="C140" t="s">
        <v>3421</v>
      </c>
    </row>
    <row r="141" spans="1:3" x14ac:dyDescent="0.25">
      <c r="A141" t="s">
        <v>2578</v>
      </c>
      <c r="B141" t="s">
        <v>3500</v>
      </c>
      <c r="C141" t="s">
        <v>3310</v>
      </c>
    </row>
    <row r="142" spans="1:3" x14ac:dyDescent="0.25">
      <c r="A142" t="s">
        <v>1289</v>
      </c>
      <c r="B142" t="s">
        <v>3428</v>
      </c>
      <c r="C142" t="s">
        <v>3376</v>
      </c>
    </row>
    <row r="143" spans="1:3" x14ac:dyDescent="0.25">
      <c r="A143" t="s">
        <v>868</v>
      </c>
      <c r="B143" t="s">
        <v>3336</v>
      </c>
      <c r="C143" t="s">
        <v>3277</v>
      </c>
    </row>
    <row r="144" spans="1:3" x14ac:dyDescent="0.25">
      <c r="A144" t="s">
        <v>2359</v>
      </c>
      <c r="B144" t="s">
        <v>3228</v>
      </c>
      <c r="C144" t="s">
        <v>3591</v>
      </c>
    </row>
    <row r="145" spans="1:3" x14ac:dyDescent="0.25">
      <c r="A145" t="s">
        <v>1478</v>
      </c>
      <c r="B145" t="s">
        <v>3371</v>
      </c>
      <c r="C145" t="s">
        <v>3786</v>
      </c>
    </row>
    <row r="146" spans="1:3" x14ac:dyDescent="0.25">
      <c r="A146" t="s">
        <v>1299</v>
      </c>
      <c r="B146" t="s">
        <v>3430</v>
      </c>
      <c r="C146" t="s">
        <v>3409</v>
      </c>
    </row>
    <row r="147" spans="1:3" x14ac:dyDescent="0.25">
      <c r="A147" t="s">
        <v>1619</v>
      </c>
      <c r="B147" t="s">
        <v>3438</v>
      </c>
      <c r="C147" t="s">
        <v>3302</v>
      </c>
    </row>
    <row r="148" spans="1:3" x14ac:dyDescent="0.25">
      <c r="A148" t="s">
        <v>714</v>
      </c>
      <c r="B148" t="s">
        <v>3832</v>
      </c>
      <c r="C148" t="s">
        <v>3825</v>
      </c>
    </row>
    <row r="149" spans="1:3" x14ac:dyDescent="0.25">
      <c r="A149" t="s">
        <v>2249</v>
      </c>
      <c r="B149" t="s">
        <v>3279</v>
      </c>
      <c r="C149" t="s">
        <v>3241</v>
      </c>
    </row>
    <row r="150" spans="1:3" x14ac:dyDescent="0.25">
      <c r="A150" t="s">
        <v>2582</v>
      </c>
      <c r="B150" t="s">
        <v>3244</v>
      </c>
      <c r="C150" t="s">
        <v>3712</v>
      </c>
    </row>
    <row r="151" spans="1:3" x14ac:dyDescent="0.25">
      <c r="A151" t="s">
        <v>3031</v>
      </c>
      <c r="B151" t="s">
        <v>3461</v>
      </c>
      <c r="C151" t="s">
        <v>3260</v>
      </c>
    </row>
    <row r="152" spans="1:3" x14ac:dyDescent="0.25">
      <c r="A152" t="s">
        <v>2616</v>
      </c>
      <c r="B152" t="s">
        <v>3304</v>
      </c>
      <c r="C152" t="s">
        <v>3440</v>
      </c>
    </row>
    <row r="153" spans="1:3" x14ac:dyDescent="0.25">
      <c r="A153" t="s">
        <v>127</v>
      </c>
      <c r="B153" t="s">
        <v>3209</v>
      </c>
      <c r="C153" t="s">
        <v>3458</v>
      </c>
    </row>
    <row r="154" spans="1:3" x14ac:dyDescent="0.25">
      <c r="A154" t="s">
        <v>1940</v>
      </c>
      <c r="B154" t="s">
        <v>3505</v>
      </c>
      <c r="C154" t="s">
        <v>3498</v>
      </c>
    </row>
    <row r="155" spans="1:3" x14ac:dyDescent="0.25">
      <c r="A155" t="s">
        <v>1956</v>
      </c>
      <c r="B155" t="s">
        <v>3309</v>
      </c>
      <c r="C155" t="s">
        <v>3436</v>
      </c>
    </row>
    <row r="156" spans="1:3" x14ac:dyDescent="0.25">
      <c r="A156" t="s">
        <v>1061</v>
      </c>
      <c r="B156" t="s">
        <v>3375</v>
      </c>
      <c r="C156" t="s">
        <v>3583</v>
      </c>
    </row>
    <row r="157" spans="1:3" x14ac:dyDescent="0.25">
      <c r="A157" t="s">
        <v>1624</v>
      </c>
      <c r="B157" t="s">
        <v>3447</v>
      </c>
      <c r="C157" t="s">
        <v>3357</v>
      </c>
    </row>
    <row r="158" spans="1:3" x14ac:dyDescent="0.25">
      <c r="A158" t="s">
        <v>1358</v>
      </c>
      <c r="B158" t="s">
        <v>3298</v>
      </c>
      <c r="C158" t="s">
        <v>3767</v>
      </c>
    </row>
    <row r="159" spans="1:3" x14ac:dyDescent="0.25">
      <c r="A159" t="s">
        <v>2148</v>
      </c>
      <c r="B159" t="s">
        <v>3246</v>
      </c>
      <c r="C159" t="s">
        <v>3552</v>
      </c>
    </row>
    <row r="160" spans="1:3" x14ac:dyDescent="0.25">
      <c r="A160" t="s">
        <v>564</v>
      </c>
      <c r="B160" t="s">
        <v>3286</v>
      </c>
      <c r="C160" t="s">
        <v>3571</v>
      </c>
    </row>
    <row r="161" spans="1:3" x14ac:dyDescent="0.25">
      <c r="A161" t="s">
        <v>2735</v>
      </c>
      <c r="B161" t="s">
        <v>3508</v>
      </c>
      <c r="C161" t="s">
        <v>3466</v>
      </c>
    </row>
    <row r="162" spans="1:3" x14ac:dyDescent="0.25">
      <c r="A162" t="s">
        <v>349</v>
      </c>
      <c r="B162" t="s">
        <v>3258</v>
      </c>
      <c r="C162" t="s">
        <v>3539</v>
      </c>
    </row>
    <row r="163" spans="1:3" x14ac:dyDescent="0.25">
      <c r="A163" t="s">
        <v>2669</v>
      </c>
      <c r="B163" t="s">
        <v>3344</v>
      </c>
      <c r="C163" t="s">
        <v>3601</v>
      </c>
    </row>
    <row r="164" spans="1:3" x14ac:dyDescent="0.25">
      <c r="A164" t="s">
        <v>732</v>
      </c>
      <c r="B164" t="s">
        <v>3315</v>
      </c>
      <c r="C164" t="s">
        <v>3710</v>
      </c>
    </row>
    <row r="165" spans="1:3" x14ac:dyDescent="0.25">
      <c r="A165" t="s">
        <v>2071</v>
      </c>
      <c r="B165" t="s">
        <v>3290</v>
      </c>
      <c r="C165" t="s">
        <v>3499</v>
      </c>
    </row>
    <row r="166" spans="1:3" x14ac:dyDescent="0.25">
      <c r="A166" t="s">
        <v>1369</v>
      </c>
      <c r="B166" t="s">
        <v>3444</v>
      </c>
      <c r="C166" t="s">
        <v>3503</v>
      </c>
    </row>
    <row r="167" spans="1:3" x14ac:dyDescent="0.25">
      <c r="A167" t="s">
        <v>1361</v>
      </c>
      <c r="B167" t="s">
        <v>3274</v>
      </c>
      <c r="C167" t="s">
        <v>3468</v>
      </c>
    </row>
    <row r="168" spans="1:3" x14ac:dyDescent="0.25">
      <c r="A168" t="s">
        <v>1633</v>
      </c>
      <c r="B168" t="s">
        <v>3411</v>
      </c>
      <c r="C168" t="s">
        <v>3725</v>
      </c>
    </row>
    <row r="169" spans="1:3" x14ac:dyDescent="0.25">
      <c r="A169" t="s">
        <v>1759</v>
      </c>
      <c r="B169" t="s">
        <v>3402</v>
      </c>
      <c r="C169" t="s">
        <v>3691</v>
      </c>
    </row>
    <row r="170" spans="1:3" x14ac:dyDescent="0.25">
      <c r="A170" t="s">
        <v>1371</v>
      </c>
      <c r="B170" t="s">
        <v>3245</v>
      </c>
      <c r="C170" t="s">
        <v>3610</v>
      </c>
    </row>
    <row r="171" spans="1:3" x14ac:dyDescent="0.25">
      <c r="A171" t="s">
        <v>2848</v>
      </c>
      <c r="B171" t="s">
        <v>3515</v>
      </c>
      <c r="C171" t="s">
        <v>3659</v>
      </c>
    </row>
    <row r="172" spans="1:3" x14ac:dyDescent="0.25">
      <c r="A172" t="s">
        <v>2619</v>
      </c>
      <c r="B172" t="s">
        <v>3323</v>
      </c>
      <c r="C172" t="s">
        <v>3743</v>
      </c>
    </row>
    <row r="173" spans="1:3" x14ac:dyDescent="0.25">
      <c r="A173" t="s">
        <v>2253</v>
      </c>
      <c r="B173" t="s">
        <v>3509</v>
      </c>
      <c r="C173" t="s">
        <v>3549</v>
      </c>
    </row>
    <row r="174" spans="1:3" x14ac:dyDescent="0.25">
      <c r="A174" t="s">
        <v>2622</v>
      </c>
      <c r="B174" t="s">
        <v>3356</v>
      </c>
      <c r="C174" t="s">
        <v>3562</v>
      </c>
    </row>
    <row r="175" spans="1:3" x14ac:dyDescent="0.25">
      <c r="A175" t="s">
        <v>1969</v>
      </c>
      <c r="B175" t="s">
        <v>3448</v>
      </c>
      <c r="C175" t="s">
        <v>3265</v>
      </c>
    </row>
    <row r="176" spans="1:3" x14ac:dyDescent="0.25">
      <c r="A176" t="s">
        <v>1149</v>
      </c>
      <c r="B176" t="s">
        <v>3284</v>
      </c>
      <c r="C176" t="s">
        <v>3341</v>
      </c>
    </row>
    <row r="177" spans="1:3" x14ac:dyDescent="0.25">
      <c r="A177" t="s">
        <v>1161</v>
      </c>
      <c r="B177" t="s">
        <v>3387</v>
      </c>
      <c r="C177" t="s">
        <v>3268</v>
      </c>
    </row>
    <row r="178" spans="1:3" x14ac:dyDescent="0.25">
      <c r="A178" t="s">
        <v>2437</v>
      </c>
      <c r="B178" t="s">
        <v>3359</v>
      </c>
      <c r="C178" t="s">
        <v>3642</v>
      </c>
    </row>
    <row r="179" spans="1:3" x14ac:dyDescent="0.25">
      <c r="A179" t="s">
        <v>2154</v>
      </c>
      <c r="B179" t="s">
        <v>3462</v>
      </c>
      <c r="C179" t="s">
        <v>3342</v>
      </c>
    </row>
    <row r="180" spans="1:3" x14ac:dyDescent="0.25">
      <c r="A180" t="s">
        <v>2370</v>
      </c>
      <c r="B180" t="s">
        <v>3217</v>
      </c>
      <c r="C180" t="s">
        <v>3346</v>
      </c>
    </row>
    <row r="181" spans="1:3" x14ac:dyDescent="0.25">
      <c r="A181" t="s">
        <v>2445</v>
      </c>
      <c r="B181" t="s">
        <v>3271</v>
      </c>
      <c r="C181" t="s">
        <v>3643</v>
      </c>
    </row>
    <row r="182" spans="1:3" x14ac:dyDescent="0.25">
      <c r="A182" t="s">
        <v>1710</v>
      </c>
      <c r="B182" t="s">
        <v>3211</v>
      </c>
      <c r="C182" t="s">
        <v>3282</v>
      </c>
    </row>
    <row r="183" spans="1:3" x14ac:dyDescent="0.25">
      <c r="A183" t="s">
        <v>2587</v>
      </c>
      <c r="B183" t="s">
        <v>3446</v>
      </c>
      <c r="C183" t="s">
        <v>3560</v>
      </c>
    </row>
    <row r="184" spans="1:3" x14ac:dyDescent="0.25">
      <c r="A184" t="s">
        <v>742</v>
      </c>
      <c r="B184" t="s">
        <v>3256</v>
      </c>
      <c r="C184" t="s">
        <v>3239</v>
      </c>
    </row>
    <row r="185" spans="1:3" x14ac:dyDescent="0.25">
      <c r="A185" t="s">
        <v>1384</v>
      </c>
      <c r="B185" t="s">
        <v>3255</v>
      </c>
      <c r="C185" t="s">
        <v>3736</v>
      </c>
    </row>
    <row r="186" spans="1:3" x14ac:dyDescent="0.25">
      <c r="A186" t="s">
        <v>2315</v>
      </c>
      <c r="B186" t="s">
        <v>3449</v>
      </c>
      <c r="C186" t="s">
        <v>3581</v>
      </c>
    </row>
    <row r="187" spans="1:3" x14ac:dyDescent="0.25">
      <c r="A187" t="s">
        <v>147</v>
      </c>
      <c r="B187" t="s">
        <v>3204</v>
      </c>
      <c r="C187" t="s">
        <v>3703</v>
      </c>
    </row>
    <row r="188" spans="1:3" x14ac:dyDescent="0.25">
      <c r="A188" t="s">
        <v>2325</v>
      </c>
      <c r="B188" t="s">
        <v>3395</v>
      </c>
      <c r="C188" t="s">
        <v>3631</v>
      </c>
    </row>
    <row r="189" spans="1:3" x14ac:dyDescent="0.25">
      <c r="A189" t="s">
        <v>3091</v>
      </c>
      <c r="B189" t="s">
        <v>3362</v>
      </c>
      <c r="C189" t="s">
        <v>3450</v>
      </c>
    </row>
    <row r="190" spans="1:3" x14ac:dyDescent="0.25">
      <c r="A190" t="s">
        <v>2737</v>
      </c>
      <c r="B190" t="s">
        <v>3526</v>
      </c>
      <c r="C190" t="s">
        <v>3459</v>
      </c>
    </row>
    <row r="191" spans="1:3" x14ac:dyDescent="0.25">
      <c r="A191" t="s">
        <v>1978</v>
      </c>
      <c r="B191" t="s">
        <v>3203</v>
      </c>
      <c r="C191" t="s">
        <v>3427</v>
      </c>
    </row>
    <row r="192" spans="1:3" x14ac:dyDescent="0.25">
      <c r="A192" t="s">
        <v>2745</v>
      </c>
      <c r="B192" t="s">
        <v>3528</v>
      </c>
      <c r="C192" t="s">
        <v>3288</v>
      </c>
    </row>
    <row r="193" spans="1:3" x14ac:dyDescent="0.25">
      <c r="A193" t="s">
        <v>2165</v>
      </c>
      <c r="B193" t="s">
        <v>3413</v>
      </c>
      <c r="C193" t="s">
        <v>3247</v>
      </c>
    </row>
    <row r="194" spans="1:3" x14ac:dyDescent="0.25">
      <c r="A194" t="s">
        <v>2174</v>
      </c>
      <c r="B194" t="s">
        <v>3360</v>
      </c>
      <c r="C194" t="s">
        <v>3370</v>
      </c>
    </row>
    <row r="195" spans="1:3" x14ac:dyDescent="0.25">
      <c r="A195" t="s">
        <v>2186</v>
      </c>
      <c r="B195" t="s">
        <v>3513</v>
      </c>
      <c r="C195" t="s">
        <v>3232</v>
      </c>
    </row>
    <row r="196" spans="1:3" x14ac:dyDescent="0.25">
      <c r="A196" t="s">
        <v>758</v>
      </c>
      <c r="B196" t="s">
        <v>3826</v>
      </c>
      <c r="C196" t="s">
        <v>3476</v>
      </c>
    </row>
    <row r="197" spans="1:3" x14ac:dyDescent="0.25">
      <c r="A197" t="s">
        <v>1166</v>
      </c>
      <c r="B197" t="s">
        <v>3399</v>
      </c>
      <c r="C197" t="s">
        <v>3484</v>
      </c>
    </row>
    <row r="198" spans="1:3" x14ac:dyDescent="0.25">
      <c r="A198" t="s">
        <v>2896</v>
      </c>
      <c r="B198" t="s">
        <v>3345</v>
      </c>
      <c r="C198" t="s">
        <v>3317</v>
      </c>
    </row>
    <row r="199" spans="1:3" x14ac:dyDescent="0.25">
      <c r="A199" t="s">
        <v>880</v>
      </c>
      <c r="B199" t="s">
        <v>3332</v>
      </c>
      <c r="C199" t="s">
        <v>3700</v>
      </c>
    </row>
    <row r="200" spans="1:3" x14ac:dyDescent="0.25">
      <c r="A200" t="s">
        <v>1636</v>
      </c>
      <c r="B200" t="s">
        <v>3377</v>
      </c>
      <c r="C200" t="s">
        <v>3828</v>
      </c>
    </row>
    <row r="201" spans="1:3" x14ac:dyDescent="0.25">
      <c r="A201" t="s">
        <v>1569</v>
      </c>
      <c r="B201" t="s">
        <v>3467</v>
      </c>
      <c r="C201" t="s">
        <v>3675</v>
      </c>
    </row>
    <row r="202" spans="1:3" x14ac:dyDescent="0.25">
      <c r="A202" t="s">
        <v>1180</v>
      </c>
      <c r="B202" t="s">
        <v>3389</v>
      </c>
      <c r="C202" t="s">
        <v>3639</v>
      </c>
    </row>
    <row r="203" spans="1:3" x14ac:dyDescent="0.25">
      <c r="A203" t="s">
        <v>1194</v>
      </c>
      <c r="B203" t="s">
        <v>3364</v>
      </c>
      <c r="C203" t="s">
        <v>3536</v>
      </c>
    </row>
    <row r="204" spans="1:3" x14ac:dyDescent="0.25">
      <c r="A204" t="s">
        <v>2080</v>
      </c>
      <c r="B204" t="s">
        <v>3224</v>
      </c>
      <c r="C204" t="s">
        <v>3396</v>
      </c>
    </row>
    <row r="205" spans="1:3" x14ac:dyDescent="0.25">
      <c r="A205" t="s">
        <v>2264</v>
      </c>
      <c r="B205" t="s">
        <v>3299</v>
      </c>
      <c r="C205" t="s">
        <v>3492</v>
      </c>
    </row>
    <row r="206" spans="1:3" x14ac:dyDescent="0.25">
      <c r="A206" t="s">
        <v>896</v>
      </c>
      <c r="B206" t="s">
        <v>3335</v>
      </c>
      <c r="C206" t="s">
        <v>3706</v>
      </c>
    </row>
    <row r="207" spans="1:3" x14ac:dyDescent="0.25">
      <c r="A207" t="s">
        <v>2755</v>
      </c>
      <c r="B207" t="s">
        <v>3478</v>
      </c>
      <c r="C207" t="s">
        <v>3798</v>
      </c>
    </row>
    <row r="208" spans="1:3" x14ac:dyDescent="0.25">
      <c r="A208" t="s">
        <v>1391</v>
      </c>
      <c r="B208" t="s">
        <v>3324</v>
      </c>
      <c r="C208" t="s">
        <v>3704</v>
      </c>
    </row>
    <row r="209" spans="1:3" x14ac:dyDescent="0.25">
      <c r="A209" t="s">
        <v>768</v>
      </c>
      <c r="B209" t="s">
        <v>3213</v>
      </c>
      <c r="C209" t="s">
        <v>3635</v>
      </c>
    </row>
    <row r="210" spans="1:3" x14ac:dyDescent="0.25">
      <c r="A210" t="s">
        <v>1770</v>
      </c>
      <c r="B210" t="s">
        <v>3490</v>
      </c>
      <c r="C210" t="s">
        <v>3414</v>
      </c>
    </row>
    <row r="211" spans="1:3" x14ac:dyDescent="0.25">
      <c r="A211" t="s">
        <v>2086</v>
      </c>
      <c r="B211" t="s">
        <v>3312</v>
      </c>
      <c r="C211" t="s">
        <v>3738</v>
      </c>
    </row>
    <row r="212" spans="1:3" x14ac:dyDescent="0.25">
      <c r="A212" t="s">
        <v>1399</v>
      </c>
      <c r="B212" t="s">
        <v>3445</v>
      </c>
      <c r="C212" t="s">
        <v>3739</v>
      </c>
    </row>
    <row r="213" spans="1:3" x14ac:dyDescent="0.25">
      <c r="A213" t="s">
        <v>973</v>
      </c>
      <c r="B213" t="s">
        <v>3823</v>
      </c>
      <c r="C213" t="s">
        <v>3753</v>
      </c>
    </row>
    <row r="214" spans="1:3" x14ac:dyDescent="0.25">
      <c r="A214" t="s">
        <v>981</v>
      </c>
      <c r="B214" t="s">
        <v>3367</v>
      </c>
      <c r="C214" t="s">
        <v>3207</v>
      </c>
    </row>
    <row r="215" spans="1:3" x14ac:dyDescent="0.25">
      <c r="A215" t="s">
        <v>1642</v>
      </c>
      <c r="B215" t="s">
        <v>3307</v>
      </c>
      <c r="C215" t="s">
        <v>3537</v>
      </c>
    </row>
    <row r="216" spans="1:3" x14ac:dyDescent="0.25">
      <c r="A216" t="s">
        <v>2623</v>
      </c>
      <c r="B216" t="s">
        <v>3374</v>
      </c>
      <c r="C216" t="s">
        <v>3272</v>
      </c>
    </row>
    <row r="217" spans="1:3" x14ac:dyDescent="0.25">
      <c r="A217" t="s">
        <v>2904</v>
      </c>
      <c r="B217" t="s">
        <v>3415</v>
      </c>
      <c r="C217" t="s">
        <v>3794</v>
      </c>
    </row>
    <row r="218" spans="1:3" x14ac:dyDescent="0.25">
      <c r="A218" t="s">
        <v>2907</v>
      </c>
      <c r="B218" t="s">
        <v>3280</v>
      </c>
      <c r="C218" t="s">
        <v>3329</v>
      </c>
    </row>
    <row r="219" spans="1:3" x14ac:dyDescent="0.25">
      <c r="A219" t="s">
        <v>2497</v>
      </c>
      <c r="B219" t="s">
        <v>3416</v>
      </c>
      <c r="C219" t="s">
        <v>3630</v>
      </c>
    </row>
    <row r="220" spans="1:3" x14ac:dyDescent="0.25">
      <c r="A220" t="s">
        <v>2498</v>
      </c>
      <c r="B220" t="s">
        <v>3379</v>
      </c>
      <c r="C220" t="s">
        <v>3423</v>
      </c>
    </row>
    <row r="221" spans="1:3" x14ac:dyDescent="0.25">
      <c r="A221" t="s">
        <v>3038</v>
      </c>
      <c r="B221" t="s">
        <v>3511</v>
      </c>
      <c r="C221" t="s">
        <v>3623</v>
      </c>
    </row>
    <row r="222" spans="1:3" x14ac:dyDescent="0.25">
      <c r="A222" t="s">
        <v>1409</v>
      </c>
      <c r="B222" t="s">
        <v>3295</v>
      </c>
      <c r="C222" t="s">
        <v>3762</v>
      </c>
    </row>
    <row r="223" spans="1:3" x14ac:dyDescent="0.25">
      <c r="A223" t="s">
        <v>1861</v>
      </c>
      <c r="B223" t="s">
        <v>3380</v>
      </c>
      <c r="C223" t="s">
        <v>3608</v>
      </c>
    </row>
    <row r="224" spans="1:3" x14ac:dyDescent="0.25">
      <c r="A224" t="s">
        <v>3040</v>
      </c>
      <c r="B224" t="s">
        <v>3455</v>
      </c>
      <c r="C224" t="s">
        <v>3233</v>
      </c>
    </row>
    <row r="225" spans="1:3" x14ac:dyDescent="0.25">
      <c r="A225" t="s">
        <v>781</v>
      </c>
      <c r="B225" t="s">
        <v>3313</v>
      </c>
      <c r="C225" t="s">
        <v>3220</v>
      </c>
    </row>
    <row r="226" spans="1:3" x14ac:dyDescent="0.25">
      <c r="A226" t="s">
        <v>3045</v>
      </c>
      <c r="B226" t="s">
        <v>3407</v>
      </c>
      <c r="C226" t="s">
        <v>3632</v>
      </c>
    </row>
    <row r="227" spans="1:3" x14ac:dyDescent="0.25">
      <c r="A227" t="s">
        <v>1204</v>
      </c>
      <c r="B227" t="s">
        <v>3385</v>
      </c>
      <c r="C227" t="s">
        <v>3262</v>
      </c>
    </row>
    <row r="228" spans="1:3" x14ac:dyDescent="0.25">
      <c r="A228" t="s">
        <v>2854</v>
      </c>
      <c r="B228" t="s">
        <v>3534</v>
      </c>
      <c r="C228" t="s">
        <v>3525</v>
      </c>
    </row>
    <row r="229" spans="1:3" x14ac:dyDescent="0.25">
      <c r="A229" t="s">
        <v>1315</v>
      </c>
      <c r="B229" t="s">
        <v>3424</v>
      </c>
      <c r="C229" t="s">
        <v>3514</v>
      </c>
    </row>
    <row r="230" spans="1:3" x14ac:dyDescent="0.25">
      <c r="A230" t="s">
        <v>1874</v>
      </c>
      <c r="B230" t="s">
        <v>3235</v>
      </c>
      <c r="C230" t="s">
        <v>3779</v>
      </c>
    </row>
    <row r="231" spans="1:3" x14ac:dyDescent="0.25">
      <c r="A231" t="s">
        <v>1071</v>
      </c>
      <c r="B231" t="s">
        <v>3196</v>
      </c>
      <c r="C231" t="s">
        <v>3579</v>
      </c>
    </row>
    <row r="232" spans="1:3" x14ac:dyDescent="0.25">
      <c r="A232" t="s">
        <v>1419</v>
      </c>
      <c r="B232" t="s">
        <v>3327</v>
      </c>
      <c r="C232" t="s">
        <v>3358</v>
      </c>
    </row>
    <row r="233" spans="1:3" x14ac:dyDescent="0.25">
      <c r="A233" t="s">
        <v>1994</v>
      </c>
      <c r="B233" t="s">
        <v>3219</v>
      </c>
      <c r="C233" t="s">
        <v>3390</v>
      </c>
    </row>
    <row r="234" spans="1:3" x14ac:dyDescent="0.25">
      <c r="A234" t="s">
        <v>1323</v>
      </c>
      <c r="B234" t="s">
        <v>3432</v>
      </c>
      <c r="C234" t="s">
        <v>3348</v>
      </c>
    </row>
    <row r="235" spans="1:3" x14ac:dyDescent="0.25">
      <c r="A235" t="s">
        <v>572</v>
      </c>
      <c r="B235" t="s">
        <v>3238</v>
      </c>
      <c r="C235" t="s">
        <v>3314</v>
      </c>
    </row>
    <row r="236" spans="1:3" x14ac:dyDescent="0.25">
      <c r="A236" t="s">
        <v>1653</v>
      </c>
      <c r="B236" t="s">
        <v>3473</v>
      </c>
      <c r="C236" t="s">
        <v>3666</v>
      </c>
    </row>
    <row r="237" spans="1:3" x14ac:dyDescent="0.25">
      <c r="A237" t="s">
        <v>586</v>
      </c>
      <c r="B237" t="s">
        <v>3287</v>
      </c>
      <c r="C237" t="s">
        <v>3527</v>
      </c>
    </row>
    <row r="238" spans="1:3" x14ac:dyDescent="0.25">
      <c r="A238" t="s">
        <v>2009</v>
      </c>
      <c r="B238" t="s">
        <v>3504</v>
      </c>
      <c r="C238" t="s">
        <v>3673</v>
      </c>
    </row>
    <row r="239" spans="1:3" x14ac:dyDescent="0.25">
      <c r="A239" t="s">
        <v>2375</v>
      </c>
      <c r="B239" t="s">
        <v>3296</v>
      </c>
      <c r="C239" t="s">
        <v>3273</v>
      </c>
    </row>
    <row r="240" spans="1:3" x14ac:dyDescent="0.25">
      <c r="A240" t="s">
        <v>1429</v>
      </c>
      <c r="B240" t="s">
        <v>3229</v>
      </c>
      <c r="C240" t="s">
        <v>3311</v>
      </c>
    </row>
    <row r="241" spans="1:3" x14ac:dyDescent="0.25">
      <c r="A241" t="s">
        <v>1216</v>
      </c>
      <c r="B241" t="s">
        <v>3386</v>
      </c>
      <c r="C241" t="s">
        <v>3330</v>
      </c>
    </row>
    <row r="242" spans="1:3" x14ac:dyDescent="0.25">
      <c r="A242" t="s">
        <v>2381</v>
      </c>
      <c r="B242" t="s">
        <v>3230</v>
      </c>
      <c r="C242" t="s">
        <v>3248</v>
      </c>
    </row>
    <row r="243" spans="1:3" x14ac:dyDescent="0.25">
      <c r="A243" t="s">
        <v>590</v>
      </c>
      <c r="B243" t="s">
        <v>3251</v>
      </c>
      <c r="C243" t="s">
        <v>3835</v>
      </c>
    </row>
    <row r="244" spans="1:3" x14ac:dyDescent="0.25">
      <c r="A244" t="s">
        <v>609</v>
      </c>
      <c r="B244" t="s">
        <v>3252</v>
      </c>
      <c r="C244" t="s">
        <v>3793</v>
      </c>
    </row>
    <row r="245" spans="1:3" x14ac:dyDescent="0.25">
      <c r="A245" t="s">
        <v>3051</v>
      </c>
      <c r="B245" t="s">
        <v>3412</v>
      </c>
      <c r="C245" t="s">
        <v>3338</v>
      </c>
    </row>
    <row r="246" spans="1:3" x14ac:dyDescent="0.25">
      <c r="A246" t="s">
        <v>2014</v>
      </c>
      <c r="B246" t="s">
        <v>3502</v>
      </c>
      <c r="C246" t="s">
        <v>3690</v>
      </c>
    </row>
    <row r="247" spans="1:3" x14ac:dyDescent="0.25">
      <c r="A247" t="s">
        <v>2758</v>
      </c>
      <c r="B247" t="s">
        <v>3384</v>
      </c>
      <c r="C247" t="s">
        <v>3812</v>
      </c>
    </row>
    <row r="248" spans="1:3" x14ac:dyDescent="0.25">
      <c r="A248" t="s">
        <v>2671</v>
      </c>
      <c r="B248" t="s">
        <v>3339</v>
      </c>
      <c r="C248" t="s">
        <v>3507</v>
      </c>
    </row>
    <row r="249" spans="1:3" x14ac:dyDescent="0.25">
      <c r="A249" t="s">
        <v>2330</v>
      </c>
      <c r="B249" t="s">
        <v>3464</v>
      </c>
      <c r="C249" t="s">
        <v>3469</v>
      </c>
    </row>
    <row r="250" spans="1:3" x14ac:dyDescent="0.25">
      <c r="A250" t="s">
        <v>3061</v>
      </c>
      <c r="B250" t="s">
        <v>3510</v>
      </c>
      <c r="C250" t="s">
        <v>3337</v>
      </c>
    </row>
    <row r="251" spans="1:3" x14ac:dyDescent="0.25">
      <c r="A251" t="s">
        <v>3063</v>
      </c>
      <c r="B251" t="s">
        <v>3383</v>
      </c>
      <c r="C251" t="s">
        <v>3441</v>
      </c>
    </row>
    <row r="252" spans="1:3" x14ac:dyDescent="0.25">
      <c r="A252" t="s">
        <v>3121</v>
      </c>
      <c r="B252" t="s">
        <v>3519</v>
      </c>
      <c r="C252" t="s">
        <v>3308</v>
      </c>
    </row>
    <row r="253" spans="1:3" x14ac:dyDescent="0.25">
      <c r="A253" t="s">
        <v>3066</v>
      </c>
      <c r="B253" t="s">
        <v>3451</v>
      </c>
      <c r="C253" t="s">
        <v>3763</v>
      </c>
    </row>
    <row r="254" spans="1:3" x14ac:dyDescent="0.25">
      <c r="A254" t="s">
        <v>2195</v>
      </c>
      <c r="B254" t="s">
        <v>3442</v>
      </c>
      <c r="C254" t="s">
        <v>3600</v>
      </c>
    </row>
    <row r="255" spans="1:3" x14ac:dyDescent="0.25">
      <c r="A255" t="s">
        <v>2765</v>
      </c>
      <c r="B255" t="s">
        <v>3443</v>
      </c>
      <c r="C255" t="s">
        <v>3681</v>
      </c>
    </row>
    <row r="256" spans="1:3" x14ac:dyDescent="0.25">
      <c r="A256" t="s">
        <v>2454</v>
      </c>
      <c r="B256" t="s">
        <v>3518</v>
      </c>
      <c r="C256" t="s">
        <v>3801</v>
      </c>
    </row>
    <row r="257" spans="1:3" x14ac:dyDescent="0.25">
      <c r="A257" t="s">
        <v>3098</v>
      </c>
      <c r="B257" t="s">
        <v>3382</v>
      </c>
      <c r="C257" t="s">
        <v>3603</v>
      </c>
    </row>
    <row r="258" spans="1:3" x14ac:dyDescent="0.25">
      <c r="A258" t="s">
        <v>1073</v>
      </c>
      <c r="B258" t="s">
        <v>3226</v>
      </c>
      <c r="C258" t="s">
        <v>3672</v>
      </c>
    </row>
    <row r="259" spans="1:3" x14ac:dyDescent="0.25">
      <c r="A259" t="s">
        <v>2027</v>
      </c>
      <c r="B259" t="s">
        <v>3201</v>
      </c>
      <c r="C259" t="s">
        <v>3830</v>
      </c>
    </row>
    <row r="260" spans="1:3" x14ac:dyDescent="0.25">
      <c r="A260" t="s">
        <v>2457</v>
      </c>
      <c r="B260" t="s">
        <v>3495</v>
      </c>
      <c r="C260" t="s">
        <v>3366</v>
      </c>
    </row>
    <row r="261" spans="1:3" x14ac:dyDescent="0.25">
      <c r="A261" t="s">
        <v>369</v>
      </c>
      <c r="B261" t="s">
        <v>3270</v>
      </c>
      <c r="C261" t="s">
        <v>3250</v>
      </c>
    </row>
    <row r="262" spans="1:3" x14ac:dyDescent="0.25">
      <c r="A262" t="s">
        <v>2977</v>
      </c>
      <c r="B262" t="s">
        <v>3481</v>
      </c>
      <c r="C262" t="s">
        <v>3496</v>
      </c>
    </row>
    <row r="263" spans="1:3" x14ac:dyDescent="0.25">
      <c r="A263" t="s">
        <v>2624</v>
      </c>
      <c r="B263" t="s">
        <v>3320</v>
      </c>
      <c r="C263" t="s">
        <v>3834</v>
      </c>
    </row>
    <row r="264" spans="1:3" x14ac:dyDescent="0.25">
      <c r="A264" t="s">
        <v>2204</v>
      </c>
      <c r="B264" t="s">
        <v>3434</v>
      </c>
      <c r="C264" t="s">
        <v>3734</v>
      </c>
    </row>
    <row r="265" spans="1:3" x14ac:dyDescent="0.25">
      <c r="A265" t="s">
        <v>903</v>
      </c>
      <c r="B265" t="s">
        <v>3333</v>
      </c>
      <c r="C265" t="s">
        <v>3727</v>
      </c>
    </row>
    <row r="266" spans="1:3" x14ac:dyDescent="0.25">
      <c r="A266" t="s">
        <v>2913</v>
      </c>
      <c r="B266" t="s">
        <v>3406</v>
      </c>
      <c r="C266" t="s">
        <v>3646</v>
      </c>
    </row>
    <row r="267" spans="1:3" x14ac:dyDescent="0.25">
      <c r="A267" t="s">
        <v>2922</v>
      </c>
      <c r="B267" t="s">
        <v>3394</v>
      </c>
      <c r="C267" t="s">
        <v>3289</v>
      </c>
    </row>
    <row r="268" spans="1:3" x14ac:dyDescent="0.25">
      <c r="A268" t="s">
        <v>380</v>
      </c>
      <c r="B268" t="s">
        <v>3266</v>
      </c>
      <c r="C268" t="s">
        <v>3815</v>
      </c>
    </row>
    <row r="269" spans="1:3" x14ac:dyDescent="0.25">
      <c r="A269" t="s">
        <v>2274</v>
      </c>
      <c r="B269" t="s">
        <v>3517</v>
      </c>
      <c r="C269" t="s">
        <v>3487</v>
      </c>
    </row>
    <row r="270" spans="1:3" x14ac:dyDescent="0.25">
      <c r="A270" t="s">
        <v>2861</v>
      </c>
      <c r="B270" t="s">
        <v>3477</v>
      </c>
      <c r="C270" t="s">
        <v>3483</v>
      </c>
    </row>
    <row r="271" spans="1:3" x14ac:dyDescent="0.25">
      <c r="A271" t="s">
        <v>1663</v>
      </c>
      <c r="B271" t="s">
        <v>3306</v>
      </c>
      <c r="C271" t="s">
        <v>3649</v>
      </c>
    </row>
    <row r="272" spans="1:3" x14ac:dyDescent="0.25">
      <c r="A272" t="s">
        <v>1230</v>
      </c>
      <c r="B272" t="s">
        <v>3388</v>
      </c>
      <c r="C272" t="s">
        <v>3500</v>
      </c>
    </row>
    <row r="273" spans="1:3" x14ac:dyDescent="0.25">
      <c r="A273" t="s">
        <v>623</v>
      </c>
      <c r="B273" t="s">
        <v>3292</v>
      </c>
      <c r="C273" t="s">
        <v>3809</v>
      </c>
    </row>
    <row r="274" spans="1:3" x14ac:dyDescent="0.25">
      <c r="A274" t="s">
        <v>2389</v>
      </c>
      <c r="B274" t="s">
        <v>3199</v>
      </c>
      <c r="C274" t="s">
        <v>3584</v>
      </c>
    </row>
    <row r="275" spans="1:3" x14ac:dyDescent="0.25">
      <c r="A275" t="s">
        <v>2397</v>
      </c>
      <c r="B275" t="s">
        <v>3475</v>
      </c>
      <c r="C275" t="s">
        <v>3428</v>
      </c>
    </row>
    <row r="276" spans="1:3" x14ac:dyDescent="0.25">
      <c r="A276" t="s">
        <v>1081</v>
      </c>
      <c r="B276" t="s">
        <v>3322</v>
      </c>
      <c r="C276" t="s">
        <v>3618</v>
      </c>
    </row>
    <row r="277" spans="1:3" x14ac:dyDescent="0.25">
      <c r="A277" t="s">
        <v>2502</v>
      </c>
      <c r="B277" t="s">
        <v>3267</v>
      </c>
      <c r="C277" t="s">
        <v>3336</v>
      </c>
    </row>
    <row r="278" spans="1:3" x14ac:dyDescent="0.25">
      <c r="A278" t="s">
        <v>2774</v>
      </c>
      <c r="B278" t="s">
        <v>3457</v>
      </c>
      <c r="C278" t="s">
        <v>3228</v>
      </c>
    </row>
    <row r="279" spans="1:3" x14ac:dyDescent="0.25">
      <c r="A279" t="s">
        <v>917</v>
      </c>
      <c r="B279" t="s">
        <v>3334</v>
      </c>
      <c r="C279" t="s">
        <v>3371</v>
      </c>
    </row>
    <row r="280" spans="1:3" x14ac:dyDescent="0.25">
      <c r="A280" t="s">
        <v>175</v>
      </c>
      <c r="B280" t="s">
        <v>3206</v>
      </c>
      <c r="C280" t="s">
        <v>3430</v>
      </c>
    </row>
    <row r="281" spans="1:3" x14ac:dyDescent="0.25">
      <c r="A281" t="s">
        <v>791</v>
      </c>
      <c r="B281" t="s">
        <v>3316</v>
      </c>
      <c r="C281" t="s">
        <v>3771</v>
      </c>
    </row>
    <row r="282" spans="1:3" x14ac:dyDescent="0.25">
      <c r="A282" t="s">
        <v>993</v>
      </c>
      <c r="B282" t="s">
        <v>3365</v>
      </c>
      <c r="C282" t="s">
        <v>3438</v>
      </c>
    </row>
    <row r="283" spans="1:3" x14ac:dyDescent="0.25">
      <c r="A283" t="s">
        <v>397</v>
      </c>
      <c r="B283" t="s">
        <v>3261</v>
      </c>
      <c r="C283" t="s">
        <v>3832</v>
      </c>
    </row>
    <row r="284" spans="1:3" x14ac:dyDescent="0.25">
      <c r="A284" t="s">
        <v>2465</v>
      </c>
      <c r="B284" t="s">
        <v>3349</v>
      </c>
      <c r="C284" t="s">
        <v>3279</v>
      </c>
    </row>
    <row r="285" spans="1:3" x14ac:dyDescent="0.25">
      <c r="A285" t="s">
        <v>2475</v>
      </c>
      <c r="B285" t="s">
        <v>3353</v>
      </c>
      <c r="C285" t="s">
        <v>3244</v>
      </c>
    </row>
    <row r="286" spans="1:3" x14ac:dyDescent="0.25">
      <c r="A286" t="s">
        <v>2630</v>
      </c>
      <c r="B286" t="s">
        <v>3372</v>
      </c>
      <c r="C286" t="s">
        <v>3461</v>
      </c>
    </row>
    <row r="287" spans="1:3" x14ac:dyDescent="0.25">
      <c r="A287" t="s">
        <v>2463</v>
      </c>
      <c r="B287" t="s">
        <v>3439</v>
      </c>
      <c r="C287" t="s">
        <v>3774</v>
      </c>
    </row>
    <row r="288" spans="1:3" x14ac:dyDescent="0.25">
      <c r="A288" t="s">
        <v>2631</v>
      </c>
      <c r="B288" t="s">
        <v>3221</v>
      </c>
      <c r="C288" t="s">
        <v>3304</v>
      </c>
    </row>
    <row r="289" spans="1:3" x14ac:dyDescent="0.25">
      <c r="A289" t="s">
        <v>2782</v>
      </c>
      <c r="B289" t="s">
        <v>3485</v>
      </c>
      <c r="C289" t="s">
        <v>3531</v>
      </c>
    </row>
    <row r="290" spans="1:3" x14ac:dyDescent="0.25">
      <c r="A290" t="s">
        <v>1004</v>
      </c>
      <c r="B290" t="s">
        <v>3369</v>
      </c>
      <c r="C290" t="s">
        <v>3682</v>
      </c>
    </row>
    <row r="291" spans="1:3" x14ac:dyDescent="0.25">
      <c r="A291" t="s">
        <v>2871</v>
      </c>
      <c r="B291" t="s">
        <v>3530</v>
      </c>
      <c r="C291" t="s">
        <v>3775</v>
      </c>
    </row>
    <row r="292" spans="1:3" x14ac:dyDescent="0.25">
      <c r="A292" t="s">
        <v>2982</v>
      </c>
      <c r="B292" t="s">
        <v>3529</v>
      </c>
      <c r="C292" t="s">
        <v>3760</v>
      </c>
    </row>
    <row r="293" spans="1:3" x14ac:dyDescent="0.25">
      <c r="A293" t="s">
        <v>1018</v>
      </c>
      <c r="B293" t="s">
        <v>3368</v>
      </c>
      <c r="C293" t="s">
        <v>3209</v>
      </c>
    </row>
    <row r="294" spans="1:3" x14ac:dyDescent="0.25">
      <c r="A294" t="s">
        <v>2676</v>
      </c>
      <c r="B294" t="s">
        <v>3512</v>
      </c>
      <c r="C294" t="s">
        <v>3660</v>
      </c>
    </row>
    <row r="295" spans="1:3" x14ac:dyDescent="0.25">
      <c r="A295" t="s">
        <v>2090</v>
      </c>
      <c r="B295" t="s">
        <v>3410</v>
      </c>
      <c r="C295" t="s">
        <v>3696</v>
      </c>
    </row>
    <row r="296" spans="1:3" x14ac:dyDescent="0.25">
      <c r="A296" t="s">
        <v>1583</v>
      </c>
      <c r="B296" t="s">
        <v>3303</v>
      </c>
      <c r="C296" t="s">
        <v>3790</v>
      </c>
    </row>
    <row r="297" spans="1:3" x14ac:dyDescent="0.25">
      <c r="A297" t="s">
        <v>2992</v>
      </c>
      <c r="B297" t="s">
        <v>3523</v>
      </c>
      <c r="C297" t="s">
        <v>3505</v>
      </c>
    </row>
    <row r="298" spans="1:3" x14ac:dyDescent="0.25">
      <c r="A298" t="s">
        <v>414</v>
      </c>
      <c r="B298" t="s">
        <v>3263</v>
      </c>
      <c r="C298" t="s">
        <v>3309</v>
      </c>
    </row>
    <row r="299" spans="1:3" x14ac:dyDescent="0.25">
      <c r="A299" t="s">
        <v>428</v>
      </c>
      <c r="B299" t="s">
        <v>3264</v>
      </c>
      <c r="C299" t="s">
        <v>3375</v>
      </c>
    </row>
    <row r="300" spans="1:3" x14ac:dyDescent="0.25">
      <c r="A300" t="s">
        <v>1669</v>
      </c>
      <c r="B300" t="s">
        <v>3275</v>
      </c>
      <c r="C300" t="s">
        <v>3621</v>
      </c>
    </row>
    <row r="301" spans="1:3" x14ac:dyDescent="0.25">
      <c r="A301" t="s">
        <v>1490</v>
      </c>
      <c r="B301" t="s">
        <v>3452</v>
      </c>
      <c r="C301" t="s">
        <v>3447</v>
      </c>
    </row>
    <row r="302" spans="1:3" x14ac:dyDescent="0.25">
      <c r="A302" t="s">
        <v>1495</v>
      </c>
      <c r="B302" t="s">
        <v>3418</v>
      </c>
      <c r="C302" t="s">
        <v>3695</v>
      </c>
    </row>
    <row r="303" spans="1:3" x14ac:dyDescent="0.25">
      <c r="A303" t="s">
        <v>1506</v>
      </c>
      <c r="B303" t="s">
        <v>3417</v>
      </c>
      <c r="C303" t="s">
        <v>3298</v>
      </c>
    </row>
    <row r="304" spans="1:3" x14ac:dyDescent="0.25">
      <c r="A304" t="s">
        <v>1515</v>
      </c>
      <c r="B304" t="s">
        <v>3254</v>
      </c>
      <c r="C304" t="s">
        <v>3246</v>
      </c>
    </row>
    <row r="305" spans="1:3" x14ac:dyDescent="0.25">
      <c r="A305" t="s">
        <v>442</v>
      </c>
      <c r="B305" t="s">
        <v>3259</v>
      </c>
      <c r="C305" t="s">
        <v>3286</v>
      </c>
    </row>
    <row r="306" spans="1:3" x14ac:dyDescent="0.25">
      <c r="A306" t="s">
        <v>2505</v>
      </c>
      <c r="B306" t="s">
        <v>3403</v>
      </c>
      <c r="C306" t="s">
        <v>3637</v>
      </c>
    </row>
    <row r="307" spans="1:3" x14ac:dyDescent="0.25">
      <c r="A307" t="s">
        <v>1782</v>
      </c>
      <c r="B307" t="s">
        <v>3283</v>
      </c>
      <c r="C307" t="s">
        <v>3590</v>
      </c>
    </row>
    <row r="308" spans="1:3" x14ac:dyDescent="0.25">
      <c r="A308" t="s">
        <v>2998</v>
      </c>
      <c r="B308" t="s">
        <v>3479</v>
      </c>
      <c r="C308" t="s">
        <v>3715</v>
      </c>
    </row>
    <row r="309" spans="1:3" x14ac:dyDescent="0.25">
      <c r="A309" t="s">
        <v>3003</v>
      </c>
      <c r="B309" t="s">
        <v>3532</v>
      </c>
      <c r="C309" t="s">
        <v>3508</v>
      </c>
    </row>
    <row r="310" spans="1:3" x14ac:dyDescent="0.25">
      <c r="A310" t="s">
        <v>195</v>
      </c>
      <c r="B310" t="s">
        <v>3205</v>
      </c>
      <c r="C310" t="s">
        <v>3258</v>
      </c>
    </row>
    <row r="311" spans="1:3" x14ac:dyDescent="0.25">
      <c r="A311" t="s">
        <v>216</v>
      </c>
      <c r="B311" t="s">
        <v>3212</v>
      </c>
      <c r="C311" t="s">
        <v>3625</v>
      </c>
    </row>
    <row r="312" spans="1:3" x14ac:dyDescent="0.25">
      <c r="A312" t="s">
        <v>3099</v>
      </c>
      <c r="B312" t="s">
        <v>3361</v>
      </c>
      <c r="C312" t="s">
        <v>3344</v>
      </c>
    </row>
    <row r="313" spans="1:3" x14ac:dyDescent="0.25">
      <c r="A313" t="s">
        <v>1330</v>
      </c>
      <c r="B313" t="s">
        <v>3426</v>
      </c>
      <c r="C313" t="s">
        <v>3315</v>
      </c>
    </row>
    <row r="314" spans="1:3" x14ac:dyDescent="0.25">
      <c r="A314" t="s">
        <v>2677</v>
      </c>
      <c r="B314" t="s">
        <v>3328</v>
      </c>
      <c r="C314" t="s">
        <v>3290</v>
      </c>
    </row>
    <row r="315" spans="1:3" x14ac:dyDescent="0.25">
      <c r="A315" t="s">
        <v>1589</v>
      </c>
      <c r="B315" t="s">
        <v>3269</v>
      </c>
      <c r="C315" t="s">
        <v>3274</v>
      </c>
    </row>
    <row r="316" spans="1:3" x14ac:dyDescent="0.25">
      <c r="A316" t="s">
        <v>2331</v>
      </c>
      <c r="B316" t="s">
        <v>3198</v>
      </c>
      <c r="C316" t="s">
        <v>3444</v>
      </c>
    </row>
    <row r="317" spans="1:3" x14ac:dyDescent="0.25">
      <c r="A317" t="s">
        <v>2506</v>
      </c>
      <c r="B317" t="s">
        <v>3253</v>
      </c>
      <c r="C317" t="s">
        <v>3791</v>
      </c>
    </row>
    <row r="318" spans="1:3" x14ac:dyDescent="0.25">
      <c r="A318" t="s">
        <v>3108</v>
      </c>
      <c r="B318" t="s">
        <v>3486</v>
      </c>
      <c r="C318" t="s">
        <v>3708</v>
      </c>
    </row>
    <row r="319" spans="1:3" x14ac:dyDescent="0.25">
      <c r="A319" t="s">
        <v>1680</v>
      </c>
      <c r="B319" t="s">
        <v>3419</v>
      </c>
      <c r="C319" t="s">
        <v>3411</v>
      </c>
    </row>
    <row r="320" spans="1:3" x14ac:dyDescent="0.25">
      <c r="A320" t="s">
        <v>2336</v>
      </c>
      <c r="B320" t="s">
        <v>3397</v>
      </c>
      <c r="C320" t="s">
        <v>3548</v>
      </c>
    </row>
    <row r="321" spans="1:3" x14ac:dyDescent="0.25">
      <c r="A321" t="s">
        <v>2510</v>
      </c>
      <c r="B321" t="s">
        <v>3408</v>
      </c>
      <c r="C321" t="s">
        <v>3735</v>
      </c>
    </row>
    <row r="322" spans="1:3" x14ac:dyDescent="0.25">
      <c r="A322" t="s">
        <v>3113</v>
      </c>
      <c r="B322" t="s">
        <v>3398</v>
      </c>
      <c r="C322" t="s">
        <v>3770</v>
      </c>
    </row>
    <row r="323" spans="1:3" x14ac:dyDescent="0.25">
      <c r="A323" t="s">
        <v>3006</v>
      </c>
      <c r="B323" t="s">
        <v>3420</v>
      </c>
      <c r="C323" t="s">
        <v>3402</v>
      </c>
    </row>
    <row r="324" spans="1:3" x14ac:dyDescent="0.25">
      <c r="A324" t="s">
        <v>1694</v>
      </c>
      <c r="B324" t="s">
        <v>3474</v>
      </c>
      <c r="C324" t="s">
        <v>3668</v>
      </c>
    </row>
    <row r="325" spans="1:3" x14ac:dyDescent="0.25">
      <c r="A325" t="s">
        <v>1791</v>
      </c>
      <c r="B325" t="s">
        <v>3489</v>
      </c>
      <c r="C325" t="s">
        <v>3667</v>
      </c>
    </row>
    <row r="326" spans="1:3" x14ac:dyDescent="0.25">
      <c r="A326" t="s">
        <v>2632</v>
      </c>
      <c r="B326" t="s">
        <v>3350</v>
      </c>
      <c r="C326" t="s">
        <v>3245</v>
      </c>
    </row>
    <row r="327" spans="1:3" x14ac:dyDescent="0.25">
      <c r="A327" t="s">
        <v>234</v>
      </c>
      <c r="B327" t="s">
        <v>3208</v>
      </c>
      <c r="C327" t="s">
        <v>3515</v>
      </c>
    </row>
    <row r="328" spans="1:3" x14ac:dyDescent="0.25">
      <c r="A328" t="s">
        <v>1091</v>
      </c>
      <c r="B328" t="s">
        <v>3829</v>
      </c>
      <c r="C328" t="s">
        <v>3781</v>
      </c>
    </row>
    <row r="329" spans="1:3" x14ac:dyDescent="0.25">
      <c r="A329" t="s">
        <v>801</v>
      </c>
      <c r="B329" t="s">
        <v>3831</v>
      </c>
      <c r="C329" t="s">
        <v>3323</v>
      </c>
    </row>
    <row r="330" spans="1:3" x14ac:dyDescent="0.25">
      <c r="A330" t="s">
        <v>631</v>
      </c>
      <c r="B330" t="s">
        <v>3301</v>
      </c>
      <c r="C330" t="s">
        <v>3356</v>
      </c>
    </row>
    <row r="331" spans="1:3" x14ac:dyDescent="0.25">
      <c r="A331" t="s">
        <v>810</v>
      </c>
      <c r="B331" t="s">
        <v>3319</v>
      </c>
      <c r="C331" t="s">
        <v>3819</v>
      </c>
    </row>
    <row r="332" spans="1:3" x14ac:dyDescent="0.25">
      <c r="A332" t="s">
        <v>2681</v>
      </c>
      <c r="B332" t="s">
        <v>3472</v>
      </c>
      <c r="C332" t="s">
        <v>3509</v>
      </c>
    </row>
    <row r="333" spans="1:3" x14ac:dyDescent="0.25">
      <c r="A333" t="s">
        <v>2409</v>
      </c>
      <c r="B333" t="s">
        <v>3501</v>
      </c>
      <c r="C333" t="s">
        <v>3776</v>
      </c>
    </row>
    <row r="334" spans="1:3" x14ac:dyDescent="0.25">
      <c r="A334" t="s">
        <v>819</v>
      </c>
      <c r="B334" t="s">
        <v>3321</v>
      </c>
      <c r="C334" t="s">
        <v>3684</v>
      </c>
    </row>
    <row r="335" spans="1:3" x14ac:dyDescent="0.25">
      <c r="A335" t="s">
        <v>2514</v>
      </c>
      <c r="B335" t="s">
        <v>3516</v>
      </c>
      <c r="C335" t="s">
        <v>3726</v>
      </c>
    </row>
    <row r="336" spans="1:3" x14ac:dyDescent="0.25">
      <c r="A336" t="s">
        <v>2521</v>
      </c>
      <c r="B336" t="s">
        <v>3392</v>
      </c>
      <c r="C336" t="s">
        <v>3448</v>
      </c>
    </row>
    <row r="337" spans="1:3" x14ac:dyDescent="0.25">
      <c r="A337" t="s">
        <v>1241</v>
      </c>
      <c r="B337" t="s">
        <v>3391</v>
      </c>
      <c r="C337" t="s">
        <v>3284</v>
      </c>
    </row>
    <row r="338" spans="1:3" x14ac:dyDescent="0.25">
      <c r="A338" t="s">
        <v>1027</v>
      </c>
      <c r="B338" t="s">
        <v>3506</v>
      </c>
      <c r="C338" t="s">
        <v>3387</v>
      </c>
    </row>
    <row r="339" spans="1:3" x14ac:dyDescent="0.25">
      <c r="A339" t="s">
        <v>2683</v>
      </c>
      <c r="B339" t="s">
        <v>3491</v>
      </c>
      <c r="C339" t="s">
        <v>3588</v>
      </c>
    </row>
    <row r="340" spans="1:3" x14ac:dyDescent="0.25">
      <c r="A340" t="s">
        <v>2931</v>
      </c>
      <c r="B340" t="s">
        <v>3393</v>
      </c>
      <c r="C340" t="s">
        <v>3585</v>
      </c>
    </row>
    <row r="341" spans="1:3" x14ac:dyDescent="0.25">
      <c r="A341" t="s">
        <v>1704</v>
      </c>
      <c r="B341" t="s">
        <v>3325</v>
      </c>
      <c r="C341" t="s">
        <v>3576</v>
      </c>
    </row>
    <row r="342" spans="1:3" x14ac:dyDescent="0.25">
      <c r="A342" t="s">
        <v>2092</v>
      </c>
      <c r="B342" t="s">
        <v>3231</v>
      </c>
      <c r="C342" t="s">
        <v>3359</v>
      </c>
    </row>
    <row r="343" spans="1:3" x14ac:dyDescent="0.25">
      <c r="A343" t="s">
        <v>2282</v>
      </c>
      <c r="B343" t="s">
        <v>3827</v>
      </c>
      <c r="C343" t="s">
        <v>3462</v>
      </c>
    </row>
    <row r="344" spans="1:3" x14ac:dyDescent="0.25">
      <c r="A344" t="s">
        <v>1595</v>
      </c>
      <c r="B344" t="s">
        <v>3465</v>
      </c>
      <c r="C344" t="s">
        <v>3749</v>
      </c>
    </row>
    <row r="345" spans="1:3" x14ac:dyDescent="0.25">
      <c r="A345" t="s">
        <v>1340</v>
      </c>
      <c r="B345" t="s">
        <v>3425</v>
      </c>
      <c r="C345" t="s">
        <v>3544</v>
      </c>
    </row>
    <row r="346" spans="1:3" x14ac:dyDescent="0.25">
      <c r="A346" t="s">
        <v>1431</v>
      </c>
      <c r="B346" t="s">
        <v>3833</v>
      </c>
      <c r="C346" t="s">
        <v>3728</v>
      </c>
    </row>
    <row r="347" spans="1:3" x14ac:dyDescent="0.25">
      <c r="A347" t="s">
        <v>2693</v>
      </c>
      <c r="B347" t="s">
        <v>3431</v>
      </c>
      <c r="C347" t="s">
        <v>3663</v>
      </c>
    </row>
    <row r="348" spans="1:3" x14ac:dyDescent="0.25">
      <c r="A348" t="s">
        <v>1802</v>
      </c>
      <c r="B348" t="s">
        <v>3300</v>
      </c>
      <c r="C348" t="s">
        <v>3217</v>
      </c>
    </row>
    <row r="349" spans="1:3" x14ac:dyDescent="0.25">
      <c r="A349" t="s">
        <v>2339</v>
      </c>
      <c r="B349" t="s">
        <v>3363</v>
      </c>
      <c r="C349" t="s">
        <v>3271</v>
      </c>
    </row>
    <row r="350" spans="1:3" x14ac:dyDescent="0.25">
      <c r="A350" t="s">
        <v>1100</v>
      </c>
      <c r="B350" t="s">
        <v>3331</v>
      </c>
      <c r="C350" t="s">
        <v>3211</v>
      </c>
    </row>
    <row r="351" spans="1:3" x14ac:dyDescent="0.25">
      <c r="A351" t="s">
        <v>1882</v>
      </c>
      <c r="B351" t="s">
        <v>3202</v>
      </c>
      <c r="C351" t="s">
        <v>3446</v>
      </c>
    </row>
    <row r="352" spans="1:3" x14ac:dyDescent="0.25">
      <c r="A352" t="s">
        <v>1811</v>
      </c>
      <c r="B352" t="s">
        <v>3347</v>
      </c>
      <c r="C352" t="s">
        <v>3256</v>
      </c>
    </row>
    <row r="353" spans="3:3" x14ac:dyDescent="0.25">
      <c r="C353" t="s">
        <v>3546</v>
      </c>
    </row>
    <row r="354" spans="3:3" x14ac:dyDescent="0.25">
      <c r="C354" t="s">
        <v>3255</v>
      </c>
    </row>
    <row r="355" spans="3:3" x14ac:dyDescent="0.25">
      <c r="C355" t="s">
        <v>3449</v>
      </c>
    </row>
    <row r="356" spans="3:3" x14ac:dyDescent="0.25">
      <c r="C356" t="s">
        <v>3204</v>
      </c>
    </row>
    <row r="357" spans="3:3" x14ac:dyDescent="0.25">
      <c r="C357" t="s">
        <v>3395</v>
      </c>
    </row>
    <row r="358" spans="3:3" x14ac:dyDescent="0.25">
      <c r="C358" t="s">
        <v>3817</v>
      </c>
    </row>
    <row r="359" spans="3:3" x14ac:dyDescent="0.25">
      <c r="C359" t="s">
        <v>3362</v>
      </c>
    </row>
    <row r="360" spans="3:3" x14ac:dyDescent="0.25">
      <c r="C360" t="s">
        <v>3526</v>
      </c>
    </row>
    <row r="361" spans="3:3" x14ac:dyDescent="0.25">
      <c r="C361" t="s">
        <v>3687</v>
      </c>
    </row>
    <row r="362" spans="3:3" x14ac:dyDescent="0.25">
      <c r="C362" t="s">
        <v>3718</v>
      </c>
    </row>
    <row r="363" spans="3:3" x14ac:dyDescent="0.25">
      <c r="C363" t="s">
        <v>3203</v>
      </c>
    </row>
    <row r="364" spans="3:3" x14ac:dyDescent="0.25">
      <c r="C364" t="s">
        <v>3528</v>
      </c>
    </row>
    <row r="365" spans="3:3" x14ac:dyDescent="0.25">
      <c r="C365" t="s">
        <v>3750</v>
      </c>
    </row>
    <row r="366" spans="3:3" x14ac:dyDescent="0.25">
      <c r="C366" t="s">
        <v>3413</v>
      </c>
    </row>
    <row r="367" spans="3:3" x14ac:dyDescent="0.25">
      <c r="C367" t="s">
        <v>3755</v>
      </c>
    </row>
    <row r="368" spans="3:3" x14ac:dyDescent="0.25">
      <c r="C368" t="s">
        <v>3826</v>
      </c>
    </row>
    <row r="369" spans="3:3" x14ac:dyDescent="0.25">
      <c r="C369" t="s">
        <v>3360</v>
      </c>
    </row>
    <row r="370" spans="3:3" x14ac:dyDescent="0.25">
      <c r="C370" t="s">
        <v>3513</v>
      </c>
    </row>
    <row r="371" spans="3:3" x14ac:dyDescent="0.25">
      <c r="C371" t="s">
        <v>3399</v>
      </c>
    </row>
    <row r="372" spans="3:3" x14ac:dyDescent="0.25">
      <c r="C372" t="s">
        <v>3345</v>
      </c>
    </row>
    <row r="373" spans="3:3" x14ac:dyDescent="0.25">
      <c r="C373" t="s">
        <v>3332</v>
      </c>
    </row>
    <row r="374" spans="3:3" x14ac:dyDescent="0.25">
      <c r="C374" t="s">
        <v>3377</v>
      </c>
    </row>
    <row r="375" spans="3:3" x14ac:dyDescent="0.25">
      <c r="C375" t="s">
        <v>3467</v>
      </c>
    </row>
    <row r="376" spans="3:3" x14ac:dyDescent="0.25">
      <c r="C376" t="s">
        <v>3389</v>
      </c>
    </row>
    <row r="377" spans="3:3" x14ac:dyDescent="0.25">
      <c r="C377" t="s">
        <v>3364</v>
      </c>
    </row>
    <row r="378" spans="3:3" x14ac:dyDescent="0.25">
      <c r="C378" t="s">
        <v>3224</v>
      </c>
    </row>
    <row r="379" spans="3:3" x14ac:dyDescent="0.25">
      <c r="C379" t="s">
        <v>3299</v>
      </c>
    </row>
    <row r="380" spans="3:3" x14ac:dyDescent="0.25">
      <c r="C380" t="s">
        <v>3335</v>
      </c>
    </row>
    <row r="381" spans="3:3" x14ac:dyDescent="0.25">
      <c r="C381" t="s">
        <v>3764</v>
      </c>
    </row>
    <row r="382" spans="3:3" x14ac:dyDescent="0.25">
      <c r="C382" t="s">
        <v>3792</v>
      </c>
    </row>
    <row r="383" spans="3:3" x14ac:dyDescent="0.25">
      <c r="C383" t="s">
        <v>3722</v>
      </c>
    </row>
    <row r="384" spans="3:3" x14ac:dyDescent="0.25">
      <c r="C384" t="s">
        <v>3818</v>
      </c>
    </row>
    <row r="385" spans="3:3" x14ac:dyDescent="0.25">
      <c r="C385" t="s">
        <v>3324</v>
      </c>
    </row>
    <row r="386" spans="3:3" x14ac:dyDescent="0.25">
      <c r="C386" t="s">
        <v>3478</v>
      </c>
    </row>
    <row r="387" spans="3:3" x14ac:dyDescent="0.25">
      <c r="C387" t="s">
        <v>3213</v>
      </c>
    </row>
    <row r="388" spans="3:3" x14ac:dyDescent="0.25">
      <c r="C388" t="s">
        <v>3811</v>
      </c>
    </row>
    <row r="389" spans="3:3" x14ac:dyDescent="0.25">
      <c r="C389" t="s">
        <v>3559</v>
      </c>
    </row>
    <row r="390" spans="3:3" x14ac:dyDescent="0.25">
      <c r="C390" t="s">
        <v>3586</v>
      </c>
    </row>
    <row r="391" spans="3:3" x14ac:dyDescent="0.25">
      <c r="C391" t="s">
        <v>3580</v>
      </c>
    </row>
    <row r="392" spans="3:3" x14ac:dyDescent="0.25">
      <c r="C392" t="s">
        <v>3555</v>
      </c>
    </row>
    <row r="393" spans="3:3" x14ac:dyDescent="0.25">
      <c r="C393" t="s">
        <v>3490</v>
      </c>
    </row>
    <row r="394" spans="3:3" x14ac:dyDescent="0.25">
      <c r="C394" t="s">
        <v>3731</v>
      </c>
    </row>
    <row r="395" spans="3:3" x14ac:dyDescent="0.25">
      <c r="C395" t="s">
        <v>3785</v>
      </c>
    </row>
    <row r="396" spans="3:3" x14ac:dyDescent="0.25">
      <c r="C396" t="s">
        <v>3678</v>
      </c>
    </row>
    <row r="397" spans="3:3" x14ac:dyDescent="0.25">
      <c r="C397" t="s">
        <v>3312</v>
      </c>
    </row>
    <row r="398" spans="3:3" x14ac:dyDescent="0.25">
      <c r="C398" t="s">
        <v>3676</v>
      </c>
    </row>
    <row r="399" spans="3:3" x14ac:dyDescent="0.25">
      <c r="C399" t="s">
        <v>3572</v>
      </c>
    </row>
    <row r="400" spans="3:3" x14ac:dyDescent="0.25">
      <c r="C400" t="s">
        <v>3445</v>
      </c>
    </row>
    <row r="401" spans="3:3" x14ac:dyDescent="0.25">
      <c r="C401" t="s">
        <v>3647</v>
      </c>
    </row>
    <row r="402" spans="3:3" x14ac:dyDescent="0.25">
      <c r="C402" t="s">
        <v>3823</v>
      </c>
    </row>
    <row r="403" spans="3:3" x14ac:dyDescent="0.25">
      <c r="C403" t="s">
        <v>3367</v>
      </c>
    </row>
    <row r="404" spans="3:3" x14ac:dyDescent="0.25">
      <c r="C404" t="s">
        <v>3307</v>
      </c>
    </row>
    <row r="405" spans="3:3" x14ac:dyDescent="0.25">
      <c r="C405" t="s">
        <v>3374</v>
      </c>
    </row>
    <row r="406" spans="3:3" x14ac:dyDescent="0.25">
      <c r="C406" t="s">
        <v>3717</v>
      </c>
    </row>
    <row r="407" spans="3:3" x14ac:dyDescent="0.25">
      <c r="C407" t="s">
        <v>3415</v>
      </c>
    </row>
    <row r="408" spans="3:3" x14ac:dyDescent="0.25">
      <c r="C408" t="s">
        <v>3280</v>
      </c>
    </row>
    <row r="409" spans="3:3" x14ac:dyDescent="0.25">
      <c r="C409" t="s">
        <v>3416</v>
      </c>
    </row>
    <row r="410" spans="3:3" x14ac:dyDescent="0.25">
      <c r="C410" t="s">
        <v>3379</v>
      </c>
    </row>
    <row r="411" spans="3:3" x14ac:dyDescent="0.25">
      <c r="C411" t="s">
        <v>3782</v>
      </c>
    </row>
    <row r="412" spans="3:3" x14ac:dyDescent="0.25">
      <c r="C412" t="s">
        <v>3784</v>
      </c>
    </row>
    <row r="413" spans="3:3" x14ac:dyDescent="0.25">
      <c r="C413" t="s">
        <v>3557</v>
      </c>
    </row>
    <row r="414" spans="3:3" x14ac:dyDescent="0.25">
      <c r="C414" t="s">
        <v>3511</v>
      </c>
    </row>
    <row r="415" spans="3:3" x14ac:dyDescent="0.25">
      <c r="C415" t="s">
        <v>3824</v>
      </c>
    </row>
    <row r="416" spans="3:3" x14ac:dyDescent="0.25">
      <c r="C416" t="s">
        <v>3807</v>
      </c>
    </row>
    <row r="417" spans="3:3" x14ac:dyDescent="0.25">
      <c r="C417" t="s">
        <v>3566</v>
      </c>
    </row>
    <row r="418" spans="3:3" x14ac:dyDescent="0.25">
      <c r="C418" t="s">
        <v>3578</v>
      </c>
    </row>
    <row r="419" spans="3:3" x14ac:dyDescent="0.25">
      <c r="C419" t="s">
        <v>3616</v>
      </c>
    </row>
    <row r="420" spans="3:3" x14ac:dyDescent="0.25">
      <c r="C420" t="s">
        <v>3752</v>
      </c>
    </row>
    <row r="421" spans="3:3" x14ac:dyDescent="0.25">
      <c r="C421" t="s">
        <v>3295</v>
      </c>
    </row>
    <row r="422" spans="3:3" x14ac:dyDescent="0.25">
      <c r="C422" t="s">
        <v>3380</v>
      </c>
    </row>
    <row r="423" spans="3:3" x14ac:dyDescent="0.25">
      <c r="C423" t="s">
        <v>3772</v>
      </c>
    </row>
    <row r="424" spans="3:3" x14ac:dyDescent="0.25">
      <c r="C424" t="s">
        <v>3455</v>
      </c>
    </row>
    <row r="425" spans="3:3" x14ac:dyDescent="0.25">
      <c r="C425" t="s">
        <v>3620</v>
      </c>
    </row>
    <row r="426" spans="3:3" x14ac:dyDescent="0.25">
      <c r="C426" t="s">
        <v>3638</v>
      </c>
    </row>
    <row r="427" spans="3:3" x14ac:dyDescent="0.25">
      <c r="C427" t="s">
        <v>3617</v>
      </c>
    </row>
    <row r="428" spans="3:3" x14ac:dyDescent="0.25">
      <c r="C428" t="s">
        <v>3604</v>
      </c>
    </row>
    <row r="429" spans="3:3" x14ac:dyDescent="0.25">
      <c r="C429" t="s">
        <v>3313</v>
      </c>
    </row>
    <row r="430" spans="3:3" x14ac:dyDescent="0.25">
      <c r="C430" t="s">
        <v>3407</v>
      </c>
    </row>
    <row r="431" spans="3:3" x14ac:dyDescent="0.25">
      <c r="C431" t="s">
        <v>3385</v>
      </c>
    </row>
    <row r="432" spans="3:3" x14ac:dyDescent="0.25">
      <c r="C432" t="s">
        <v>3534</v>
      </c>
    </row>
    <row r="433" spans="3:3" x14ac:dyDescent="0.25">
      <c r="C433" t="s">
        <v>3424</v>
      </c>
    </row>
    <row r="434" spans="3:3" x14ac:dyDescent="0.25">
      <c r="C434" t="s">
        <v>3599</v>
      </c>
    </row>
    <row r="435" spans="3:3" x14ac:dyDescent="0.25">
      <c r="C435" t="s">
        <v>3235</v>
      </c>
    </row>
    <row r="436" spans="3:3" x14ac:dyDescent="0.25">
      <c r="C436" t="s">
        <v>3196</v>
      </c>
    </row>
    <row r="437" spans="3:3" x14ac:dyDescent="0.25">
      <c r="C437" t="s">
        <v>3327</v>
      </c>
    </row>
    <row r="438" spans="3:3" x14ac:dyDescent="0.25">
      <c r="C438" t="s">
        <v>3713</v>
      </c>
    </row>
    <row r="439" spans="3:3" x14ac:dyDescent="0.25">
      <c r="C439" t="s">
        <v>3219</v>
      </c>
    </row>
    <row r="440" spans="3:3" x14ac:dyDescent="0.25">
      <c r="C440" t="s">
        <v>3432</v>
      </c>
    </row>
    <row r="441" spans="3:3" x14ac:dyDescent="0.25">
      <c r="C441" t="s">
        <v>3611</v>
      </c>
    </row>
    <row r="442" spans="3:3" x14ac:dyDescent="0.25">
      <c r="C442" t="s">
        <v>3724</v>
      </c>
    </row>
    <row r="443" spans="3:3" x14ac:dyDescent="0.25">
      <c r="C443" t="s">
        <v>3622</v>
      </c>
    </row>
    <row r="444" spans="3:3" x14ac:dyDescent="0.25">
      <c r="C444" t="s">
        <v>3238</v>
      </c>
    </row>
    <row r="445" spans="3:3" x14ac:dyDescent="0.25">
      <c r="C445" t="s">
        <v>3569</v>
      </c>
    </row>
    <row r="446" spans="3:3" x14ac:dyDescent="0.25">
      <c r="C446" t="s">
        <v>3473</v>
      </c>
    </row>
    <row r="447" spans="3:3" x14ac:dyDescent="0.25">
      <c r="C447" t="s">
        <v>3287</v>
      </c>
    </row>
    <row r="448" spans="3:3" x14ac:dyDescent="0.25">
      <c r="C448" t="s">
        <v>3504</v>
      </c>
    </row>
    <row r="449" spans="3:3" x14ac:dyDescent="0.25">
      <c r="C449" t="s">
        <v>3296</v>
      </c>
    </row>
    <row r="450" spans="3:3" x14ac:dyDescent="0.25">
      <c r="C450" t="s">
        <v>3740</v>
      </c>
    </row>
    <row r="451" spans="3:3" x14ac:dyDescent="0.25">
      <c r="C451" t="s">
        <v>3664</v>
      </c>
    </row>
    <row r="452" spans="3:3" x14ac:dyDescent="0.25">
      <c r="C452" t="s">
        <v>3558</v>
      </c>
    </row>
    <row r="453" spans="3:3" x14ac:dyDescent="0.25">
      <c r="C453" t="s">
        <v>3686</v>
      </c>
    </row>
    <row r="454" spans="3:3" x14ac:dyDescent="0.25">
      <c r="C454" t="s">
        <v>3229</v>
      </c>
    </row>
    <row r="455" spans="3:3" x14ac:dyDescent="0.25">
      <c r="C455" t="s">
        <v>3386</v>
      </c>
    </row>
    <row r="456" spans="3:3" x14ac:dyDescent="0.25">
      <c r="C456" t="s">
        <v>3230</v>
      </c>
    </row>
    <row r="457" spans="3:3" x14ac:dyDescent="0.25">
      <c r="C457" t="s">
        <v>3251</v>
      </c>
    </row>
    <row r="458" spans="3:3" x14ac:dyDescent="0.25">
      <c r="C458" t="s">
        <v>3252</v>
      </c>
    </row>
    <row r="459" spans="3:3" x14ac:dyDescent="0.25">
      <c r="C459" t="s">
        <v>3412</v>
      </c>
    </row>
    <row r="460" spans="3:3" x14ac:dyDescent="0.25">
      <c r="C460" t="s">
        <v>3502</v>
      </c>
    </row>
    <row r="461" spans="3:3" x14ac:dyDescent="0.25">
      <c r="C461" t="s">
        <v>3384</v>
      </c>
    </row>
    <row r="462" spans="3:3" x14ac:dyDescent="0.25">
      <c r="C462" t="s">
        <v>3339</v>
      </c>
    </row>
    <row r="463" spans="3:3" x14ac:dyDescent="0.25">
      <c r="C463" t="s">
        <v>3510</v>
      </c>
    </row>
    <row r="464" spans="3:3" x14ac:dyDescent="0.25">
      <c r="C464" t="s">
        <v>3592</v>
      </c>
    </row>
    <row r="465" spans="3:3" x14ac:dyDescent="0.25">
      <c r="C465" t="s">
        <v>3464</v>
      </c>
    </row>
    <row r="466" spans="3:3" x14ac:dyDescent="0.25">
      <c r="C466" t="s">
        <v>3383</v>
      </c>
    </row>
    <row r="467" spans="3:3" x14ac:dyDescent="0.25">
      <c r="C467" t="s">
        <v>3624</v>
      </c>
    </row>
    <row r="468" spans="3:3" x14ac:dyDescent="0.25">
      <c r="C468" t="s">
        <v>3519</v>
      </c>
    </row>
    <row r="469" spans="3:3" x14ac:dyDescent="0.25">
      <c r="C469" t="s">
        <v>3451</v>
      </c>
    </row>
    <row r="470" spans="3:3" x14ac:dyDescent="0.25">
      <c r="C470" t="s">
        <v>3661</v>
      </c>
    </row>
    <row r="471" spans="3:3" x14ac:dyDescent="0.25">
      <c r="C471" t="s">
        <v>3442</v>
      </c>
    </row>
    <row r="472" spans="3:3" x14ac:dyDescent="0.25">
      <c r="C472" t="s">
        <v>3789</v>
      </c>
    </row>
    <row r="473" spans="3:3" x14ac:dyDescent="0.25">
      <c r="C473" t="s">
        <v>3443</v>
      </c>
    </row>
    <row r="474" spans="3:3" x14ac:dyDescent="0.25">
      <c r="C474" t="s">
        <v>3518</v>
      </c>
    </row>
    <row r="475" spans="3:3" x14ac:dyDescent="0.25">
      <c r="C475" t="s">
        <v>3551</v>
      </c>
    </row>
    <row r="476" spans="3:3" x14ac:dyDescent="0.25">
      <c r="C476" t="s">
        <v>3382</v>
      </c>
    </row>
    <row r="477" spans="3:3" x14ac:dyDescent="0.25">
      <c r="C477" t="s">
        <v>3788</v>
      </c>
    </row>
    <row r="478" spans="3:3" x14ac:dyDescent="0.25">
      <c r="C478" t="s">
        <v>3226</v>
      </c>
    </row>
    <row r="479" spans="3:3" x14ac:dyDescent="0.25">
      <c r="C479" t="s">
        <v>3201</v>
      </c>
    </row>
    <row r="480" spans="3:3" x14ac:dyDescent="0.25">
      <c r="C480" t="s">
        <v>3711</v>
      </c>
    </row>
    <row r="481" spans="3:3" x14ac:dyDescent="0.25">
      <c r="C481" t="s">
        <v>3596</v>
      </c>
    </row>
    <row r="482" spans="3:3" x14ac:dyDescent="0.25">
      <c r="C482" t="s">
        <v>3495</v>
      </c>
    </row>
    <row r="483" spans="3:3" x14ac:dyDescent="0.25">
      <c r="C483" t="s">
        <v>3270</v>
      </c>
    </row>
    <row r="484" spans="3:3" x14ac:dyDescent="0.25">
      <c r="C484" t="s">
        <v>3481</v>
      </c>
    </row>
    <row r="485" spans="3:3" x14ac:dyDescent="0.25">
      <c r="C485" t="s">
        <v>3320</v>
      </c>
    </row>
    <row r="486" spans="3:3" x14ac:dyDescent="0.25">
      <c r="C486" t="s">
        <v>3434</v>
      </c>
    </row>
    <row r="487" spans="3:3" x14ac:dyDescent="0.25">
      <c r="C487" t="s">
        <v>3333</v>
      </c>
    </row>
    <row r="488" spans="3:3" x14ac:dyDescent="0.25">
      <c r="C488" t="s">
        <v>3406</v>
      </c>
    </row>
    <row r="489" spans="3:3" x14ac:dyDescent="0.25">
      <c r="C489" t="s">
        <v>3589</v>
      </c>
    </row>
    <row r="490" spans="3:3" x14ac:dyDescent="0.25">
      <c r="C490" t="s">
        <v>3394</v>
      </c>
    </row>
    <row r="491" spans="3:3" x14ac:dyDescent="0.25">
      <c r="C491" t="s">
        <v>3266</v>
      </c>
    </row>
    <row r="492" spans="3:3" x14ac:dyDescent="0.25">
      <c r="C492" t="s">
        <v>3545</v>
      </c>
    </row>
    <row r="493" spans="3:3" x14ac:dyDescent="0.25">
      <c r="C493" t="s">
        <v>3477</v>
      </c>
    </row>
    <row r="494" spans="3:3" x14ac:dyDescent="0.25">
      <c r="C494" t="s">
        <v>3644</v>
      </c>
    </row>
    <row r="495" spans="3:3" x14ac:dyDescent="0.25">
      <c r="C495" t="s">
        <v>3517</v>
      </c>
    </row>
    <row r="496" spans="3:3" x14ac:dyDescent="0.25">
      <c r="C496" t="s">
        <v>3306</v>
      </c>
    </row>
    <row r="497" spans="3:3" x14ac:dyDescent="0.25">
      <c r="C497" t="s">
        <v>3388</v>
      </c>
    </row>
    <row r="498" spans="3:3" x14ac:dyDescent="0.25">
      <c r="C498" t="s">
        <v>3806</v>
      </c>
    </row>
    <row r="499" spans="3:3" x14ac:dyDescent="0.25">
      <c r="C499" t="s">
        <v>3550</v>
      </c>
    </row>
    <row r="500" spans="3:3" x14ac:dyDescent="0.25">
      <c r="C500" t="s">
        <v>3778</v>
      </c>
    </row>
    <row r="501" spans="3:3" x14ac:dyDescent="0.25">
      <c r="C501" t="s">
        <v>3653</v>
      </c>
    </row>
    <row r="502" spans="3:3" x14ac:dyDescent="0.25">
      <c r="C502" t="s">
        <v>3685</v>
      </c>
    </row>
    <row r="503" spans="3:3" x14ac:dyDescent="0.25">
      <c r="C503" t="s">
        <v>3577</v>
      </c>
    </row>
    <row r="504" spans="3:3" x14ac:dyDescent="0.25">
      <c r="C504" t="s">
        <v>3292</v>
      </c>
    </row>
    <row r="505" spans="3:3" x14ac:dyDescent="0.25">
      <c r="C505" t="s">
        <v>3761</v>
      </c>
    </row>
    <row r="506" spans="3:3" x14ac:dyDescent="0.25">
      <c r="C506" t="s">
        <v>3650</v>
      </c>
    </row>
    <row r="507" spans="3:3" x14ac:dyDescent="0.25">
      <c r="C507" t="s">
        <v>3694</v>
      </c>
    </row>
    <row r="508" spans="3:3" x14ac:dyDescent="0.25">
      <c r="C508" t="s">
        <v>3199</v>
      </c>
    </row>
    <row r="509" spans="3:3" x14ac:dyDescent="0.25">
      <c r="C509" t="s">
        <v>3475</v>
      </c>
    </row>
    <row r="510" spans="3:3" x14ac:dyDescent="0.25">
      <c r="C510" t="s">
        <v>3322</v>
      </c>
    </row>
    <row r="511" spans="3:3" x14ac:dyDescent="0.25">
      <c r="C511" t="s">
        <v>3814</v>
      </c>
    </row>
    <row r="512" spans="3:3" x14ac:dyDescent="0.25">
      <c r="C512" t="s">
        <v>3658</v>
      </c>
    </row>
    <row r="513" spans="3:3" x14ac:dyDescent="0.25">
      <c r="C513" t="s">
        <v>3598</v>
      </c>
    </row>
    <row r="514" spans="3:3" x14ac:dyDescent="0.25">
      <c r="C514" t="s">
        <v>3651</v>
      </c>
    </row>
    <row r="515" spans="3:3" x14ac:dyDescent="0.25">
      <c r="C515" t="s">
        <v>3543</v>
      </c>
    </row>
    <row r="516" spans="3:3" x14ac:dyDescent="0.25">
      <c r="C516" t="s">
        <v>3671</v>
      </c>
    </row>
    <row r="517" spans="3:3" x14ac:dyDescent="0.25">
      <c r="C517" t="s">
        <v>3267</v>
      </c>
    </row>
    <row r="518" spans="3:3" x14ac:dyDescent="0.25">
      <c r="C518" t="s">
        <v>3457</v>
      </c>
    </row>
    <row r="519" spans="3:3" x14ac:dyDescent="0.25">
      <c r="C519" t="s">
        <v>3334</v>
      </c>
    </row>
    <row r="520" spans="3:3" x14ac:dyDescent="0.25">
      <c r="C520" t="s">
        <v>3754</v>
      </c>
    </row>
    <row r="521" spans="3:3" x14ac:dyDescent="0.25">
      <c r="C521" t="s">
        <v>3206</v>
      </c>
    </row>
    <row r="522" spans="3:3" x14ac:dyDescent="0.25">
      <c r="C522" t="s">
        <v>3729</v>
      </c>
    </row>
    <row r="523" spans="3:3" x14ac:dyDescent="0.25">
      <c r="C523" t="s">
        <v>3751</v>
      </c>
    </row>
    <row r="524" spans="3:3" x14ac:dyDescent="0.25">
      <c r="C524" t="s">
        <v>3316</v>
      </c>
    </row>
    <row r="525" spans="3:3" x14ac:dyDescent="0.25">
      <c r="C525" t="s">
        <v>3795</v>
      </c>
    </row>
    <row r="526" spans="3:3" x14ac:dyDescent="0.25">
      <c r="C526" t="s">
        <v>3822</v>
      </c>
    </row>
    <row r="527" spans="3:3" x14ac:dyDescent="0.25">
      <c r="C527" t="s">
        <v>3365</v>
      </c>
    </row>
    <row r="528" spans="3:3" x14ac:dyDescent="0.25">
      <c r="C528" t="s">
        <v>3261</v>
      </c>
    </row>
    <row r="529" spans="3:3" x14ac:dyDescent="0.25">
      <c r="C529" t="s">
        <v>3802</v>
      </c>
    </row>
    <row r="530" spans="3:3" x14ac:dyDescent="0.25">
      <c r="C530" t="s">
        <v>3372</v>
      </c>
    </row>
    <row r="531" spans="3:3" x14ac:dyDescent="0.25">
      <c r="C531" t="s">
        <v>3349</v>
      </c>
    </row>
    <row r="532" spans="3:3" x14ac:dyDescent="0.25">
      <c r="C532" t="s">
        <v>3353</v>
      </c>
    </row>
    <row r="533" spans="3:3" x14ac:dyDescent="0.25">
      <c r="C533" t="s">
        <v>3439</v>
      </c>
    </row>
    <row r="534" spans="3:3" x14ac:dyDescent="0.25">
      <c r="C534" t="s">
        <v>3369</v>
      </c>
    </row>
    <row r="535" spans="3:3" x14ac:dyDescent="0.25">
      <c r="C535" t="s">
        <v>3221</v>
      </c>
    </row>
    <row r="536" spans="3:3" x14ac:dyDescent="0.25">
      <c r="C536" t="s">
        <v>3485</v>
      </c>
    </row>
    <row r="537" spans="3:3" x14ac:dyDescent="0.25">
      <c r="C537" t="s">
        <v>3769</v>
      </c>
    </row>
    <row r="538" spans="3:3" x14ac:dyDescent="0.25">
      <c r="C538" t="s">
        <v>3821</v>
      </c>
    </row>
    <row r="539" spans="3:3" x14ac:dyDescent="0.25">
      <c r="C539" t="s">
        <v>3780</v>
      </c>
    </row>
    <row r="540" spans="3:3" x14ac:dyDescent="0.25">
      <c r="C540" t="s">
        <v>3803</v>
      </c>
    </row>
    <row r="541" spans="3:3" x14ac:dyDescent="0.25">
      <c r="C541" t="s">
        <v>3530</v>
      </c>
    </row>
    <row r="542" spans="3:3" x14ac:dyDescent="0.25">
      <c r="C542" t="s">
        <v>3529</v>
      </c>
    </row>
    <row r="543" spans="3:3" x14ac:dyDescent="0.25">
      <c r="C543" t="s">
        <v>3368</v>
      </c>
    </row>
    <row r="544" spans="3:3" x14ac:dyDescent="0.25">
      <c r="C544" t="s">
        <v>3768</v>
      </c>
    </row>
    <row r="545" spans="3:3" x14ac:dyDescent="0.25">
      <c r="C545" t="s">
        <v>3512</v>
      </c>
    </row>
    <row r="546" spans="3:3" x14ac:dyDescent="0.25">
      <c r="C546" t="s">
        <v>3679</v>
      </c>
    </row>
    <row r="547" spans="3:3" x14ac:dyDescent="0.25">
      <c r="C547" t="s">
        <v>3565</v>
      </c>
    </row>
    <row r="548" spans="3:3" x14ac:dyDescent="0.25">
      <c r="C548" t="s">
        <v>3540</v>
      </c>
    </row>
    <row r="549" spans="3:3" x14ac:dyDescent="0.25">
      <c r="C549" t="s">
        <v>3662</v>
      </c>
    </row>
    <row r="550" spans="3:3" x14ac:dyDescent="0.25">
      <c r="C550" t="s">
        <v>3607</v>
      </c>
    </row>
    <row r="551" spans="3:3" x14ac:dyDescent="0.25">
      <c r="C551" t="s">
        <v>3410</v>
      </c>
    </row>
    <row r="552" spans="3:3" x14ac:dyDescent="0.25">
      <c r="C552" t="s">
        <v>3303</v>
      </c>
    </row>
    <row r="553" spans="3:3" x14ac:dyDescent="0.25">
      <c r="C553" t="s">
        <v>3568</v>
      </c>
    </row>
    <row r="554" spans="3:3" x14ac:dyDescent="0.25">
      <c r="C554" t="s">
        <v>3732</v>
      </c>
    </row>
    <row r="555" spans="3:3" x14ac:dyDescent="0.25">
      <c r="C555" t="s">
        <v>3699</v>
      </c>
    </row>
    <row r="556" spans="3:3" x14ac:dyDescent="0.25">
      <c r="C556" t="s">
        <v>3813</v>
      </c>
    </row>
    <row r="557" spans="3:3" x14ac:dyDescent="0.25">
      <c r="C557" t="s">
        <v>3563</v>
      </c>
    </row>
    <row r="558" spans="3:3" x14ac:dyDescent="0.25">
      <c r="C558" t="s">
        <v>3674</v>
      </c>
    </row>
    <row r="559" spans="3:3" x14ac:dyDescent="0.25">
      <c r="C559" t="s">
        <v>3523</v>
      </c>
    </row>
    <row r="560" spans="3:3" x14ac:dyDescent="0.25">
      <c r="C560" t="s">
        <v>3564</v>
      </c>
    </row>
    <row r="561" spans="3:3" x14ac:dyDescent="0.25">
      <c r="C561" t="s">
        <v>3714</v>
      </c>
    </row>
    <row r="562" spans="3:3" x14ac:dyDescent="0.25">
      <c r="C562" t="s">
        <v>3263</v>
      </c>
    </row>
    <row r="563" spans="3:3" x14ac:dyDescent="0.25">
      <c r="C563" t="s">
        <v>3264</v>
      </c>
    </row>
    <row r="564" spans="3:3" x14ac:dyDescent="0.25">
      <c r="C564" t="s">
        <v>3619</v>
      </c>
    </row>
    <row r="565" spans="3:3" x14ac:dyDescent="0.25">
      <c r="C565" t="s">
        <v>3275</v>
      </c>
    </row>
    <row r="566" spans="3:3" x14ac:dyDescent="0.25">
      <c r="C566" t="s">
        <v>3452</v>
      </c>
    </row>
    <row r="567" spans="3:3" x14ac:dyDescent="0.25">
      <c r="C567" t="s">
        <v>3418</v>
      </c>
    </row>
    <row r="568" spans="3:3" x14ac:dyDescent="0.25">
      <c r="C568" t="s">
        <v>3417</v>
      </c>
    </row>
    <row r="569" spans="3:3" x14ac:dyDescent="0.25">
      <c r="C569" t="s">
        <v>3636</v>
      </c>
    </row>
    <row r="570" spans="3:3" x14ac:dyDescent="0.25">
      <c r="C570" t="s">
        <v>3254</v>
      </c>
    </row>
    <row r="571" spans="3:3" x14ac:dyDescent="0.25">
      <c r="C571" t="s">
        <v>3259</v>
      </c>
    </row>
    <row r="572" spans="3:3" x14ac:dyDescent="0.25">
      <c r="C572" t="s">
        <v>3403</v>
      </c>
    </row>
    <row r="573" spans="3:3" x14ac:dyDescent="0.25">
      <c r="C573" t="s">
        <v>3283</v>
      </c>
    </row>
    <row r="574" spans="3:3" x14ac:dyDescent="0.25">
      <c r="C574" t="s">
        <v>3479</v>
      </c>
    </row>
    <row r="575" spans="3:3" x14ac:dyDescent="0.25">
      <c r="C575" t="s">
        <v>3532</v>
      </c>
    </row>
    <row r="576" spans="3:3" x14ac:dyDescent="0.25">
      <c r="C576" t="s">
        <v>3205</v>
      </c>
    </row>
    <row r="577" spans="3:3" x14ac:dyDescent="0.25">
      <c r="C577" t="s">
        <v>3212</v>
      </c>
    </row>
    <row r="578" spans="3:3" x14ac:dyDescent="0.25">
      <c r="C578" t="s">
        <v>3361</v>
      </c>
    </row>
    <row r="579" spans="3:3" x14ac:dyDescent="0.25">
      <c r="C579" t="s">
        <v>3426</v>
      </c>
    </row>
    <row r="580" spans="3:3" x14ac:dyDescent="0.25">
      <c r="C580" t="s">
        <v>3328</v>
      </c>
    </row>
    <row r="581" spans="3:3" x14ac:dyDescent="0.25">
      <c r="C581" t="s">
        <v>3269</v>
      </c>
    </row>
    <row r="582" spans="3:3" x14ac:dyDescent="0.25">
      <c r="C582" t="s">
        <v>3816</v>
      </c>
    </row>
    <row r="583" spans="3:3" x14ac:dyDescent="0.25">
      <c r="C583" t="s">
        <v>3198</v>
      </c>
    </row>
    <row r="584" spans="3:3" x14ac:dyDescent="0.25">
      <c r="C584" t="s">
        <v>3677</v>
      </c>
    </row>
    <row r="585" spans="3:3" x14ac:dyDescent="0.25">
      <c r="C585" t="s">
        <v>3746</v>
      </c>
    </row>
    <row r="586" spans="3:3" x14ac:dyDescent="0.25">
      <c r="C586" t="s">
        <v>3542</v>
      </c>
    </row>
    <row r="587" spans="3:3" x14ac:dyDescent="0.25">
      <c r="C587" t="s">
        <v>3253</v>
      </c>
    </row>
    <row r="588" spans="3:3" x14ac:dyDescent="0.25">
      <c r="C588" t="s">
        <v>3486</v>
      </c>
    </row>
    <row r="589" spans="3:3" x14ac:dyDescent="0.25">
      <c r="C589" t="s">
        <v>3419</v>
      </c>
    </row>
    <row r="590" spans="3:3" x14ac:dyDescent="0.25">
      <c r="C590" t="s">
        <v>3408</v>
      </c>
    </row>
    <row r="591" spans="3:3" x14ac:dyDescent="0.25">
      <c r="C591" t="s">
        <v>3397</v>
      </c>
    </row>
    <row r="592" spans="3:3" x14ac:dyDescent="0.25">
      <c r="C592" t="s">
        <v>3398</v>
      </c>
    </row>
    <row r="593" spans="3:3" x14ac:dyDescent="0.25">
      <c r="C593" t="s">
        <v>3420</v>
      </c>
    </row>
    <row r="594" spans="3:3" x14ac:dyDescent="0.25">
      <c r="C594" t="s">
        <v>3474</v>
      </c>
    </row>
    <row r="595" spans="3:3" x14ac:dyDescent="0.25">
      <c r="C595" t="s">
        <v>3489</v>
      </c>
    </row>
    <row r="596" spans="3:3" x14ac:dyDescent="0.25">
      <c r="C596" t="s">
        <v>3350</v>
      </c>
    </row>
    <row r="597" spans="3:3" x14ac:dyDescent="0.25">
      <c r="C597" t="s">
        <v>3628</v>
      </c>
    </row>
    <row r="598" spans="3:3" x14ac:dyDescent="0.25">
      <c r="C598" t="s">
        <v>3208</v>
      </c>
    </row>
    <row r="599" spans="3:3" x14ac:dyDescent="0.25">
      <c r="C599" t="s">
        <v>3829</v>
      </c>
    </row>
    <row r="600" spans="3:3" x14ac:dyDescent="0.25">
      <c r="C600" t="s">
        <v>3831</v>
      </c>
    </row>
    <row r="601" spans="3:3" x14ac:dyDescent="0.25">
      <c r="C601" t="s">
        <v>3301</v>
      </c>
    </row>
    <row r="602" spans="3:3" x14ac:dyDescent="0.25">
      <c r="C602" t="s">
        <v>3319</v>
      </c>
    </row>
    <row r="603" spans="3:3" x14ac:dyDescent="0.25">
      <c r="C603" t="s">
        <v>3705</v>
      </c>
    </row>
    <row r="604" spans="3:3" x14ac:dyDescent="0.25">
      <c r="C604" t="s">
        <v>3472</v>
      </c>
    </row>
    <row r="605" spans="3:3" x14ac:dyDescent="0.25">
      <c r="C605" t="s">
        <v>3547</v>
      </c>
    </row>
    <row r="606" spans="3:3" x14ac:dyDescent="0.25">
      <c r="C606" t="s">
        <v>3645</v>
      </c>
    </row>
    <row r="607" spans="3:3" x14ac:dyDescent="0.25">
      <c r="C607" t="s">
        <v>3501</v>
      </c>
    </row>
    <row r="608" spans="3:3" x14ac:dyDescent="0.25">
      <c r="C608" t="s">
        <v>3321</v>
      </c>
    </row>
    <row r="609" spans="3:3" x14ac:dyDescent="0.25">
      <c r="C609" t="s">
        <v>3582</v>
      </c>
    </row>
    <row r="610" spans="3:3" x14ac:dyDescent="0.25">
      <c r="C610" t="s">
        <v>3641</v>
      </c>
    </row>
    <row r="611" spans="3:3" x14ac:dyDescent="0.25">
      <c r="C611" t="s">
        <v>3605</v>
      </c>
    </row>
    <row r="612" spans="3:3" x14ac:dyDescent="0.25">
      <c r="C612" t="s">
        <v>3516</v>
      </c>
    </row>
    <row r="613" spans="3:3" x14ac:dyDescent="0.25">
      <c r="C613" t="s">
        <v>3640</v>
      </c>
    </row>
    <row r="614" spans="3:3" x14ac:dyDescent="0.25">
      <c r="C614" t="s">
        <v>3392</v>
      </c>
    </row>
    <row r="615" spans="3:3" x14ac:dyDescent="0.25">
      <c r="C615" t="s">
        <v>3723</v>
      </c>
    </row>
    <row r="616" spans="3:3" x14ac:dyDescent="0.25">
      <c r="C616" t="s">
        <v>3796</v>
      </c>
    </row>
    <row r="617" spans="3:3" x14ac:dyDescent="0.25">
      <c r="C617" t="s">
        <v>3570</v>
      </c>
    </row>
    <row r="618" spans="3:3" x14ac:dyDescent="0.25">
      <c r="C618" t="s">
        <v>3391</v>
      </c>
    </row>
    <row r="619" spans="3:3" x14ac:dyDescent="0.25">
      <c r="C619" t="s">
        <v>3747</v>
      </c>
    </row>
    <row r="620" spans="3:3" x14ac:dyDescent="0.25">
      <c r="C620" t="s">
        <v>3506</v>
      </c>
    </row>
    <row r="621" spans="3:3" x14ac:dyDescent="0.25">
      <c r="C621" t="s">
        <v>3491</v>
      </c>
    </row>
    <row r="622" spans="3:3" x14ac:dyDescent="0.25">
      <c r="C622" t="s">
        <v>3393</v>
      </c>
    </row>
    <row r="623" spans="3:3" x14ac:dyDescent="0.25">
      <c r="C623" t="s">
        <v>3325</v>
      </c>
    </row>
    <row r="624" spans="3:3" x14ac:dyDescent="0.25">
      <c r="C624" t="s">
        <v>3231</v>
      </c>
    </row>
    <row r="625" spans="3:3" x14ac:dyDescent="0.25">
      <c r="C625" t="s">
        <v>3719</v>
      </c>
    </row>
    <row r="626" spans="3:3" x14ac:dyDescent="0.25">
      <c r="C626" t="s">
        <v>3541</v>
      </c>
    </row>
    <row r="627" spans="3:3" x14ac:dyDescent="0.25">
      <c r="C627" t="s">
        <v>3827</v>
      </c>
    </row>
    <row r="628" spans="3:3" x14ac:dyDescent="0.25">
      <c r="C628" t="s">
        <v>3680</v>
      </c>
    </row>
    <row r="629" spans="3:3" x14ac:dyDescent="0.25">
      <c r="C629" t="s">
        <v>3595</v>
      </c>
    </row>
    <row r="630" spans="3:3" x14ac:dyDescent="0.25">
      <c r="C630" t="s">
        <v>3465</v>
      </c>
    </row>
    <row r="631" spans="3:3" x14ac:dyDescent="0.25">
      <c r="C631" t="s">
        <v>3652</v>
      </c>
    </row>
    <row r="632" spans="3:3" x14ac:dyDescent="0.25">
      <c r="C632" t="s">
        <v>3820</v>
      </c>
    </row>
    <row r="633" spans="3:3" x14ac:dyDescent="0.25">
      <c r="C633" t="s">
        <v>3609</v>
      </c>
    </row>
    <row r="634" spans="3:3" x14ac:dyDescent="0.25">
      <c r="C634" t="s">
        <v>3425</v>
      </c>
    </row>
    <row r="635" spans="3:3" x14ac:dyDescent="0.25">
      <c r="C635" t="s">
        <v>3833</v>
      </c>
    </row>
    <row r="636" spans="3:3" x14ac:dyDescent="0.25">
      <c r="C636" t="s">
        <v>3431</v>
      </c>
    </row>
    <row r="637" spans="3:3" x14ac:dyDescent="0.25">
      <c r="C637" t="s">
        <v>3300</v>
      </c>
    </row>
    <row r="638" spans="3:3" x14ac:dyDescent="0.25">
      <c r="C638" t="s">
        <v>3363</v>
      </c>
    </row>
    <row r="639" spans="3:3" x14ac:dyDescent="0.25">
      <c r="C639" t="s">
        <v>3331</v>
      </c>
    </row>
    <row r="640" spans="3:3" x14ac:dyDescent="0.25">
      <c r="C640" t="s">
        <v>3202</v>
      </c>
    </row>
    <row r="641" spans="3:3" x14ac:dyDescent="0.25">
      <c r="C641" t="s">
        <v>3654</v>
      </c>
    </row>
    <row r="642" spans="3:3" x14ac:dyDescent="0.25">
      <c r="C642" t="s">
        <v>3347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779"/>
  <sheetViews>
    <sheetView tabSelected="1" workbookViewId="0">
      <selection activeCell="L3" sqref="L3"/>
    </sheetView>
  </sheetViews>
  <sheetFormatPr defaultRowHeight="15" x14ac:dyDescent="0.25"/>
  <cols>
    <col min="1" max="1" width="22.85546875" bestFit="1" customWidth="1"/>
    <col min="2" max="2" width="13.85546875" bestFit="1" customWidth="1"/>
    <col min="3" max="3" width="6.5703125" bestFit="1" customWidth="1"/>
    <col min="4" max="4" width="5.28515625" bestFit="1" customWidth="1"/>
    <col min="5" max="5" width="5.28515625" customWidth="1"/>
    <col min="13" max="13" width="9.5703125" bestFit="1" customWidth="1"/>
    <col min="17" max="17" width="22.85546875" bestFit="1" customWidth="1"/>
    <col min="18" max="18" width="12.140625" style="7" customWidth="1"/>
    <col min="19" max="19" width="8.42578125" bestFit="1" customWidth="1"/>
    <col min="20" max="20" width="22.85546875" bestFit="1" customWidth="1"/>
    <col min="21" max="21" width="6.5703125" bestFit="1" customWidth="1"/>
    <col min="22" max="22" width="5.85546875" bestFit="1" customWidth="1"/>
    <col min="23" max="23" width="9.5703125" bestFit="1" customWidth="1"/>
    <col min="24" max="24" width="4.42578125" bestFit="1" customWidth="1"/>
    <col min="25" max="25" width="12.28515625" bestFit="1" customWidth="1"/>
    <col min="26" max="26" width="9.7109375" bestFit="1" customWidth="1"/>
    <col min="27" max="27" width="13.28515625" bestFit="1" customWidth="1"/>
    <col min="28" max="28" width="16.28515625" bestFit="1" customWidth="1"/>
    <col min="35" max="37" width="22.85546875" bestFit="1" customWidth="1"/>
  </cols>
  <sheetData>
    <row r="1" spans="1:37" x14ac:dyDescent="0.25">
      <c r="A1" s="1" t="s">
        <v>2</v>
      </c>
      <c r="B1" s="1" t="s">
        <v>9652</v>
      </c>
      <c r="C1" s="1" t="s">
        <v>9627</v>
      </c>
      <c r="D1" s="1" t="s">
        <v>9628</v>
      </c>
      <c r="E1" s="1" t="s">
        <v>9647</v>
      </c>
      <c r="F1" s="1" t="s">
        <v>9644</v>
      </c>
      <c r="G1" s="1" t="s">
        <v>9650</v>
      </c>
      <c r="H1" s="1" t="s">
        <v>9651</v>
      </c>
      <c r="I1" s="1" t="s">
        <v>9653</v>
      </c>
      <c r="J1" s="1" t="s">
        <v>9649</v>
      </c>
      <c r="K1" s="1" t="s">
        <v>9654</v>
      </c>
      <c r="L1" s="1" t="s">
        <v>9648</v>
      </c>
      <c r="M1" s="1" t="s">
        <v>9631</v>
      </c>
      <c r="Q1" t="s">
        <v>2</v>
      </c>
      <c r="R1" s="7" t="s">
        <v>3</v>
      </c>
      <c r="S1" t="s">
        <v>3192</v>
      </c>
      <c r="T1" t="s">
        <v>4</v>
      </c>
      <c r="U1" t="s">
        <v>3840</v>
      </c>
      <c r="V1" t="s">
        <v>5</v>
      </c>
      <c r="W1" t="s">
        <v>3847</v>
      </c>
      <c r="X1" t="s">
        <v>3843</v>
      </c>
      <c r="Y1" t="s">
        <v>6</v>
      </c>
      <c r="Z1" t="s">
        <v>3190</v>
      </c>
      <c r="AA1" t="s">
        <v>9629</v>
      </c>
      <c r="AB1" t="s">
        <v>9630</v>
      </c>
      <c r="AC1" t="s">
        <v>9636</v>
      </c>
      <c r="AD1" s="8" t="s">
        <v>9637</v>
      </c>
      <c r="AE1" t="s">
        <v>9639</v>
      </c>
      <c r="AF1" t="s">
        <v>9638</v>
      </c>
      <c r="AG1" t="s">
        <v>9640</v>
      </c>
      <c r="AI1" t="s">
        <v>9645</v>
      </c>
      <c r="AJ1" t="s">
        <v>9646</v>
      </c>
      <c r="AK1" t="s">
        <v>9653</v>
      </c>
    </row>
    <row r="2" spans="1:37" x14ac:dyDescent="0.25">
      <c r="A2" t="s">
        <v>3294</v>
      </c>
      <c r="B2">
        <f t="shared" ref="B2:B65" ca="1" si="0">L2+C2</f>
        <v>-13.406817999999999</v>
      </c>
      <c r="C2" s="2">
        <v>0</v>
      </c>
      <c r="D2">
        <f t="shared" ref="D2:D65" si="1">RANK(C2,Ratings,0)</f>
        <v>1</v>
      </c>
      <c r="E2">
        <f t="shared" ref="E2:E65" si="2">COUNTIF(AJ2:AJ5779,A2)</f>
        <v>10</v>
      </c>
      <c r="F2">
        <f t="shared" ref="F2:F65" ca="1" si="3">COUNTIF(AI2:AI5779,A2)</f>
        <v>0</v>
      </c>
      <c r="G2">
        <f t="shared" ref="G2:G65" si="4">COUNTIF(Q2:Q5779,A2)</f>
        <v>16</v>
      </c>
      <c r="H2">
        <f t="shared" ref="H2:H65" si="5">COUNTIF(T2:T5779,A2)</f>
        <v>16</v>
      </c>
      <c r="I2">
        <f t="shared" ref="I2:I65" si="6">COUNTIF(AK2:AK5779,A2)</f>
        <v>2</v>
      </c>
      <c r="J2">
        <f t="shared" ref="J2:J65" si="7">SUM(G2:H2)</f>
        <v>32</v>
      </c>
      <c r="K2" s="12">
        <f t="shared" ref="K2:K65" si="8">E2/J2</f>
        <v>0.3125</v>
      </c>
      <c r="L2">
        <f t="shared" ref="L2:L65" ca="1" si="9">(E2/J2)-(F2/J2)</f>
        <v>0.125</v>
      </c>
      <c r="M2" s="3">
        <v>0</v>
      </c>
      <c r="Q2" t="s">
        <v>3294</v>
      </c>
      <c r="R2" s="6">
        <v>41957</v>
      </c>
      <c r="S2" t="s">
        <v>3194</v>
      </c>
      <c r="T2" t="s">
        <v>3839</v>
      </c>
      <c r="U2" t="s">
        <v>3842</v>
      </c>
      <c r="V2">
        <v>101</v>
      </c>
      <c r="W2">
        <v>61</v>
      </c>
      <c r="Y2" t="s">
        <v>176</v>
      </c>
      <c r="Z2">
        <v>1</v>
      </c>
      <c r="AA2">
        <f>Z2*IF(U2="W",(V2-W2),W2-V2)</f>
        <v>40</v>
      </c>
      <c r="AB2">
        <f t="shared" ref="AB2:AB65" ca="1" si="10">Z2*(IF(S2="A",-HomeEdge,IF(S2="H",HomeEdge,0))+VLOOKUP(Q2,TmList,2,0)-VLOOKUP(T2,TmList,2,0))</f>
        <v>18.400000000000002</v>
      </c>
      <c r="AC2">
        <f t="shared" ref="AC2:AC65" ca="1" si="11">AA2-AB2</f>
        <v>21.599999999999998</v>
      </c>
      <c r="AD2">
        <f t="shared" ref="AD2:AD65" ca="1" si="12">-AC2</f>
        <v>-21.599999999999998</v>
      </c>
      <c r="AE2" s="2">
        <v>0</v>
      </c>
      <c r="AF2" s="7">
        <f>VLOOKUP(R2,Weights!$A$2:$B$120,2,0)*AE2</f>
        <v>0</v>
      </c>
      <c r="AG2">
        <f t="shared" ref="AG2:AG65" ca="1" si="13">AC2^2</f>
        <v>466.55999999999989</v>
      </c>
      <c r="AI2" t="str">
        <f ca="1">IF(AB2&gt;0,Q2,T2)</f>
        <v>Abilene Christian</v>
      </c>
      <c r="AJ2" t="str">
        <f>IF(AA2&gt;0,Q2,T2)</f>
        <v>Abilene Christian</v>
      </c>
      <c r="AK2">
        <f>IF(AA2&lt;0,T2,0)</f>
        <v>0</v>
      </c>
    </row>
    <row r="3" spans="1:37" x14ac:dyDescent="0.25">
      <c r="A3" t="s">
        <v>3460</v>
      </c>
      <c r="B3">
        <f t="shared" ca="1" si="0"/>
        <v>-2.6151515333333335</v>
      </c>
      <c r="C3" s="2">
        <v>0</v>
      </c>
      <c r="D3">
        <f t="shared" si="1"/>
        <v>1</v>
      </c>
      <c r="E3">
        <f t="shared" si="2"/>
        <v>14</v>
      </c>
      <c r="F3">
        <f t="shared" ca="1" si="3"/>
        <v>2</v>
      </c>
      <c r="G3">
        <f t="shared" si="4"/>
        <v>19</v>
      </c>
      <c r="H3">
        <f t="shared" si="5"/>
        <v>12</v>
      </c>
      <c r="I3">
        <f t="shared" si="6"/>
        <v>1</v>
      </c>
      <c r="J3">
        <f t="shared" si="7"/>
        <v>31</v>
      </c>
      <c r="K3" s="12">
        <f t="shared" si="8"/>
        <v>0.45161290322580644</v>
      </c>
      <c r="L3">
        <f t="shared" ca="1" si="9"/>
        <v>-8.3333333333333329E-2</v>
      </c>
      <c r="Q3" t="s">
        <v>3294</v>
      </c>
      <c r="R3" s="6">
        <v>41965</v>
      </c>
      <c r="S3" t="s">
        <v>3194</v>
      </c>
      <c r="T3" t="s">
        <v>3241</v>
      </c>
      <c r="U3" t="s">
        <v>3841</v>
      </c>
      <c r="V3">
        <v>102</v>
      </c>
      <c r="W3">
        <v>81</v>
      </c>
      <c r="Y3" t="s">
        <v>13</v>
      </c>
      <c r="Z3">
        <v>1</v>
      </c>
      <c r="AA3">
        <f t="shared" ref="AA3:AA66" si="14">Z3*IF(U3="W",(V3-W3),W3-V3)</f>
        <v>-21</v>
      </c>
      <c r="AB3">
        <f t="shared" ca="1" si="10"/>
        <v>-10.399999817999998</v>
      </c>
      <c r="AC3">
        <f t="shared" ca="1" si="11"/>
        <v>-10.600000182000002</v>
      </c>
      <c r="AD3">
        <f t="shared" ca="1" si="12"/>
        <v>10.600000182000002</v>
      </c>
      <c r="AE3" s="2">
        <v>0</v>
      </c>
      <c r="AF3" s="7">
        <f>VLOOKUP(R3,Weights!$A$2:$B$120,2,0)*AE3</f>
        <v>0</v>
      </c>
      <c r="AG3">
        <f t="shared" ca="1" si="13"/>
        <v>112.36000385840008</v>
      </c>
      <c r="AI3" t="str">
        <f t="shared" ref="AI3:AI66" ca="1" si="15">IF(AB3&gt;0,Q3,T3)</f>
        <v>Duquesne</v>
      </c>
      <c r="AJ3" t="str">
        <f t="shared" ref="AJ3:AJ66" si="16">IF(AA3&gt;0,Q3,T3)</f>
        <v>Duquesne</v>
      </c>
      <c r="AK3" t="str">
        <f t="shared" ref="AK3:AK66" si="17">IF(AA3&lt;0,T3,0)</f>
        <v>Duquesne</v>
      </c>
    </row>
    <row r="4" spans="1:37" x14ac:dyDescent="0.25">
      <c r="A4" t="s">
        <v>3243</v>
      </c>
      <c r="B4">
        <f t="shared" ca="1" si="0"/>
        <v>3.6181817999999999</v>
      </c>
      <c r="C4" s="2">
        <v>0</v>
      </c>
      <c r="D4">
        <f t="shared" si="1"/>
        <v>1</v>
      </c>
      <c r="E4">
        <f t="shared" si="2"/>
        <v>21</v>
      </c>
      <c r="F4">
        <f t="shared" ca="1" si="3"/>
        <v>5</v>
      </c>
      <c r="G4">
        <f t="shared" si="4"/>
        <v>23</v>
      </c>
      <c r="H4">
        <f t="shared" si="5"/>
        <v>12</v>
      </c>
      <c r="I4">
        <f t="shared" si="6"/>
        <v>2</v>
      </c>
      <c r="J4">
        <f t="shared" si="7"/>
        <v>35</v>
      </c>
      <c r="K4" s="12">
        <f t="shared" si="8"/>
        <v>0.6</v>
      </c>
      <c r="L4">
        <f t="shared" ca="1" si="9"/>
        <v>-0.25</v>
      </c>
      <c r="M4" s="1" t="s">
        <v>9632</v>
      </c>
      <c r="Q4" t="s">
        <v>3294</v>
      </c>
      <c r="R4" s="6">
        <v>41968</v>
      </c>
      <c r="S4" t="s">
        <v>3194</v>
      </c>
      <c r="T4" t="s">
        <v>3839</v>
      </c>
      <c r="U4" t="s">
        <v>3842</v>
      </c>
      <c r="V4">
        <v>91</v>
      </c>
      <c r="W4">
        <v>65</v>
      </c>
      <c r="Y4" t="s">
        <v>15</v>
      </c>
      <c r="Z4">
        <v>1</v>
      </c>
      <c r="AA4">
        <f t="shared" si="14"/>
        <v>26</v>
      </c>
      <c r="AB4">
        <f t="shared" ca="1" si="10"/>
        <v>18.400000000000002</v>
      </c>
      <c r="AC4">
        <f t="shared" ca="1" si="11"/>
        <v>7.5999999999999979</v>
      </c>
      <c r="AD4">
        <f t="shared" ca="1" si="12"/>
        <v>-7.5999999999999979</v>
      </c>
      <c r="AE4" s="2">
        <v>0</v>
      </c>
      <c r="AF4" s="7">
        <f>VLOOKUP(R4,Weights!$A$2:$B$120,2,0)*AE4</f>
        <v>0</v>
      </c>
      <c r="AG4">
        <f t="shared" ca="1" si="13"/>
        <v>57.75999999999997</v>
      </c>
      <c r="AI4" t="str">
        <f t="shared" ca="1" si="15"/>
        <v>Abilene Christian</v>
      </c>
      <c r="AJ4" t="str">
        <f t="shared" si="16"/>
        <v>Abilene Christian</v>
      </c>
      <c r="AK4">
        <f t="shared" si="17"/>
        <v>0</v>
      </c>
    </row>
    <row r="5" spans="1:37" x14ac:dyDescent="0.25">
      <c r="A5" t="s">
        <v>3276</v>
      </c>
      <c r="B5">
        <f t="shared" ca="1" si="0"/>
        <v>7.5136363454545458</v>
      </c>
      <c r="C5" s="2">
        <v>0</v>
      </c>
      <c r="D5">
        <f t="shared" si="1"/>
        <v>1</v>
      </c>
      <c r="E5">
        <f t="shared" si="2"/>
        <v>18</v>
      </c>
      <c r="F5">
        <f t="shared" ca="1" si="3"/>
        <v>7</v>
      </c>
      <c r="G5">
        <f t="shared" si="4"/>
        <v>19</v>
      </c>
      <c r="H5">
        <f t="shared" si="5"/>
        <v>13</v>
      </c>
      <c r="I5">
        <f t="shared" si="6"/>
        <v>5</v>
      </c>
      <c r="J5">
        <f t="shared" si="7"/>
        <v>32</v>
      </c>
      <c r="K5" s="12">
        <f t="shared" si="8"/>
        <v>0.5625</v>
      </c>
      <c r="L5">
        <f t="shared" ca="1" si="9"/>
        <v>4.545454545454547E-2</v>
      </c>
      <c r="M5" s="4">
        <f ca="1">SUM(AG2:AG5779)</f>
        <v>636105.48017484485</v>
      </c>
      <c r="Q5" t="s">
        <v>3294</v>
      </c>
      <c r="R5" s="6">
        <v>41977</v>
      </c>
      <c r="S5" t="s">
        <v>3194</v>
      </c>
      <c r="T5" t="s">
        <v>3386</v>
      </c>
      <c r="U5" t="s">
        <v>3842</v>
      </c>
      <c r="V5">
        <v>72</v>
      </c>
      <c r="W5">
        <v>61</v>
      </c>
      <c r="Y5" t="s">
        <v>235</v>
      </c>
      <c r="Z5">
        <v>1</v>
      </c>
      <c r="AA5">
        <f t="shared" si="14"/>
        <v>11</v>
      </c>
      <c r="AB5">
        <f t="shared" ca="1" si="10"/>
        <v>-8.399999799999998</v>
      </c>
      <c r="AC5">
        <f t="shared" ca="1" si="11"/>
        <v>19.399999799999996</v>
      </c>
      <c r="AD5">
        <f t="shared" ca="1" si="12"/>
        <v>-19.399999799999996</v>
      </c>
      <c r="AE5" s="2">
        <v>0</v>
      </c>
      <c r="AF5" s="7">
        <f>VLOOKUP(R5,Weights!$A$2:$B$120,2,0)*AE5</f>
        <v>0</v>
      </c>
      <c r="AG5">
        <f t="shared" ca="1" si="13"/>
        <v>376.35999223999988</v>
      </c>
      <c r="AI5" t="str">
        <f t="shared" ca="1" si="15"/>
        <v>Sacramento St</v>
      </c>
      <c r="AJ5" t="str">
        <f t="shared" si="16"/>
        <v>Abilene Christian</v>
      </c>
      <c r="AK5">
        <f t="shared" si="17"/>
        <v>0</v>
      </c>
    </row>
    <row r="6" spans="1:37" x14ac:dyDescent="0.25">
      <c r="A6" t="s">
        <v>3521</v>
      </c>
      <c r="B6">
        <f t="shared" ca="1" si="0"/>
        <v>-12.131818000000001</v>
      </c>
      <c r="C6" s="2">
        <v>0</v>
      </c>
      <c r="D6">
        <f t="shared" si="1"/>
        <v>1</v>
      </c>
      <c r="E6">
        <f t="shared" si="2"/>
        <v>9</v>
      </c>
      <c r="F6">
        <f t="shared" ca="1" si="3"/>
        <v>2</v>
      </c>
      <c r="G6">
        <f t="shared" si="4"/>
        <v>12</v>
      </c>
      <c r="H6">
        <f t="shared" si="5"/>
        <v>17</v>
      </c>
      <c r="I6">
        <f t="shared" si="6"/>
        <v>5</v>
      </c>
      <c r="J6">
        <f t="shared" si="7"/>
        <v>29</v>
      </c>
      <c r="K6" s="12">
        <f t="shared" si="8"/>
        <v>0.31034482758620691</v>
      </c>
      <c r="L6">
        <f t="shared" ca="1" si="9"/>
        <v>0</v>
      </c>
      <c r="Q6" t="s">
        <v>3294</v>
      </c>
      <c r="R6" s="6">
        <v>41986</v>
      </c>
      <c r="S6" t="s">
        <v>3194</v>
      </c>
      <c r="T6" t="s">
        <v>3839</v>
      </c>
      <c r="U6" t="s">
        <v>3842</v>
      </c>
      <c r="V6">
        <v>76</v>
      </c>
      <c r="W6">
        <v>48</v>
      </c>
      <c r="Y6" t="s">
        <v>291</v>
      </c>
      <c r="Z6">
        <v>1</v>
      </c>
      <c r="AA6">
        <f t="shared" si="14"/>
        <v>28</v>
      </c>
      <c r="AB6">
        <f t="shared" ca="1" si="10"/>
        <v>18.400000000000002</v>
      </c>
      <c r="AC6">
        <f t="shared" ca="1" si="11"/>
        <v>9.5999999999999979</v>
      </c>
      <c r="AD6">
        <f t="shared" ca="1" si="12"/>
        <v>-9.5999999999999979</v>
      </c>
      <c r="AE6" s="2">
        <v>0</v>
      </c>
      <c r="AF6" s="7">
        <f>VLOOKUP(R6,Weights!$A$2:$B$120,2,0)*AE6</f>
        <v>0</v>
      </c>
      <c r="AG6">
        <f t="shared" ca="1" si="13"/>
        <v>92.159999999999954</v>
      </c>
      <c r="AI6" t="str">
        <f t="shared" ca="1" si="15"/>
        <v>Abilene Christian</v>
      </c>
      <c r="AJ6" t="str">
        <f t="shared" si="16"/>
        <v>Abilene Christian</v>
      </c>
      <c r="AK6">
        <f t="shared" si="17"/>
        <v>0</v>
      </c>
    </row>
    <row r="7" spans="1:37" x14ac:dyDescent="0.25">
      <c r="A7" t="s">
        <v>3522</v>
      </c>
      <c r="B7">
        <f t="shared" ca="1" si="0"/>
        <v>-7.2318182000000002</v>
      </c>
      <c r="C7" s="2">
        <v>0</v>
      </c>
      <c r="D7">
        <f t="shared" si="1"/>
        <v>1</v>
      </c>
      <c r="E7">
        <f t="shared" si="2"/>
        <v>19</v>
      </c>
      <c r="F7">
        <f t="shared" ca="1" si="3"/>
        <v>4</v>
      </c>
      <c r="G7">
        <f t="shared" si="4"/>
        <v>15</v>
      </c>
      <c r="H7">
        <f t="shared" si="5"/>
        <v>14</v>
      </c>
      <c r="I7">
        <f t="shared" si="6"/>
        <v>8</v>
      </c>
      <c r="J7">
        <f t="shared" si="7"/>
        <v>29</v>
      </c>
      <c r="K7" s="12">
        <f t="shared" si="8"/>
        <v>0.65517241379310343</v>
      </c>
      <c r="L7">
        <f t="shared" ca="1" si="9"/>
        <v>9.9999999999999978E-2</v>
      </c>
      <c r="M7" s="1" t="s">
        <v>9633</v>
      </c>
      <c r="Q7" t="s">
        <v>3294</v>
      </c>
      <c r="R7" s="6">
        <v>41996</v>
      </c>
      <c r="S7" t="s">
        <v>3195</v>
      </c>
      <c r="T7" t="s">
        <v>3533</v>
      </c>
      <c r="U7" t="s">
        <v>3842</v>
      </c>
      <c r="V7">
        <v>69</v>
      </c>
      <c r="W7">
        <v>61</v>
      </c>
      <c r="Y7" t="s">
        <v>156</v>
      </c>
      <c r="Z7">
        <v>1</v>
      </c>
      <c r="AA7">
        <f t="shared" si="14"/>
        <v>8</v>
      </c>
      <c r="AB7">
        <f t="shared" ca="1" si="10"/>
        <v>0</v>
      </c>
      <c r="AC7">
        <f t="shared" ca="1" si="11"/>
        <v>8</v>
      </c>
      <c r="AD7">
        <f t="shared" ca="1" si="12"/>
        <v>-8</v>
      </c>
      <c r="AE7" s="2">
        <v>0</v>
      </c>
      <c r="AF7" s="7">
        <f>VLOOKUP(R7,Weights!$A$2:$B$120,2,0)*AE7</f>
        <v>0</v>
      </c>
      <c r="AG7">
        <f t="shared" ca="1" si="13"/>
        <v>64</v>
      </c>
      <c r="AI7" t="str">
        <f t="shared" ca="1" si="15"/>
        <v>Arkansas-Pine Bluff</v>
      </c>
      <c r="AJ7" t="str">
        <f t="shared" si="16"/>
        <v>Abilene Christian</v>
      </c>
      <c r="AK7">
        <f t="shared" si="17"/>
        <v>0</v>
      </c>
    </row>
    <row r="8" spans="1:37" x14ac:dyDescent="0.25">
      <c r="A8" t="s">
        <v>3218</v>
      </c>
      <c r="B8">
        <f t="shared" ca="1" si="0"/>
        <v>4.7744318000000003</v>
      </c>
      <c r="C8" s="2">
        <v>0</v>
      </c>
      <c r="D8">
        <f t="shared" si="1"/>
        <v>1</v>
      </c>
      <c r="E8">
        <f t="shared" si="2"/>
        <v>23</v>
      </c>
      <c r="F8">
        <f t="shared" ca="1" si="3"/>
        <v>26</v>
      </c>
      <c r="G8">
        <f t="shared" si="4"/>
        <v>15</v>
      </c>
      <c r="H8">
        <f t="shared" si="5"/>
        <v>17</v>
      </c>
      <c r="I8">
        <f t="shared" si="6"/>
        <v>12</v>
      </c>
      <c r="J8">
        <f t="shared" si="7"/>
        <v>32</v>
      </c>
      <c r="K8" s="12">
        <f t="shared" si="8"/>
        <v>0.71875</v>
      </c>
      <c r="L8">
        <f t="shared" ca="1" si="9"/>
        <v>-9.375E-2</v>
      </c>
      <c r="M8" s="4">
        <f>SUM(ABS)</f>
        <v>1</v>
      </c>
      <c r="Q8" t="s">
        <v>3294</v>
      </c>
      <c r="R8" s="6">
        <v>42007</v>
      </c>
      <c r="S8" t="s">
        <v>3194</v>
      </c>
      <c r="T8" t="s">
        <v>3435</v>
      </c>
      <c r="U8" t="s">
        <v>3191</v>
      </c>
      <c r="Y8" t="s">
        <v>3191</v>
      </c>
      <c r="Z8">
        <v>0</v>
      </c>
      <c r="AA8">
        <f t="shared" si="14"/>
        <v>0</v>
      </c>
      <c r="AB8">
        <f t="shared" ca="1" si="10"/>
        <v>0</v>
      </c>
      <c r="AC8">
        <f t="shared" ca="1" si="11"/>
        <v>0</v>
      </c>
      <c r="AD8">
        <f t="shared" ca="1" si="12"/>
        <v>0</v>
      </c>
      <c r="AE8" s="2">
        <v>0</v>
      </c>
      <c r="AF8" s="7">
        <f>VLOOKUP(R8,Weights!$A$2:$B$120,2,0)*AE8</f>
        <v>0</v>
      </c>
      <c r="AG8">
        <f t="shared" ca="1" si="13"/>
        <v>0</v>
      </c>
      <c r="AI8" t="str">
        <f t="shared" ca="1" si="15"/>
        <v>Central Arkansas</v>
      </c>
      <c r="AJ8" t="str">
        <f t="shared" si="16"/>
        <v>Central Arkansas</v>
      </c>
      <c r="AK8">
        <f t="shared" si="17"/>
        <v>0</v>
      </c>
    </row>
    <row r="9" spans="1:37" x14ac:dyDescent="0.25">
      <c r="A9" t="s">
        <v>3535</v>
      </c>
      <c r="B9">
        <f t="shared" ca="1" si="0"/>
        <v>-18.931818</v>
      </c>
      <c r="C9" s="2">
        <v>0</v>
      </c>
      <c r="D9">
        <f t="shared" si="1"/>
        <v>1</v>
      </c>
      <c r="E9">
        <f t="shared" si="2"/>
        <v>7</v>
      </c>
      <c r="F9">
        <f t="shared" ca="1" si="3"/>
        <v>1</v>
      </c>
      <c r="G9">
        <f t="shared" si="4"/>
        <v>14</v>
      </c>
      <c r="H9">
        <f t="shared" si="5"/>
        <v>19</v>
      </c>
      <c r="I9">
        <f t="shared" si="6"/>
        <v>1</v>
      </c>
      <c r="J9">
        <f t="shared" si="7"/>
        <v>33</v>
      </c>
      <c r="K9" s="12">
        <f t="shared" si="8"/>
        <v>0.21212121212121213</v>
      </c>
      <c r="L9">
        <f t="shared" ca="1" si="9"/>
        <v>0</v>
      </c>
      <c r="Q9" t="s">
        <v>3294</v>
      </c>
      <c r="R9" s="6">
        <v>42008</v>
      </c>
      <c r="S9" t="s">
        <v>3194</v>
      </c>
      <c r="T9" t="s">
        <v>3435</v>
      </c>
      <c r="U9" t="s">
        <v>3842</v>
      </c>
      <c r="V9">
        <v>87</v>
      </c>
      <c r="W9">
        <v>70</v>
      </c>
      <c r="Y9" t="s">
        <v>200</v>
      </c>
      <c r="Z9">
        <v>1</v>
      </c>
      <c r="AA9">
        <f t="shared" si="14"/>
        <v>17</v>
      </c>
      <c r="AB9">
        <f t="shared" ca="1" si="10"/>
        <v>6.8000000000000007</v>
      </c>
      <c r="AC9">
        <f t="shared" ca="1" si="11"/>
        <v>10.199999999999999</v>
      </c>
      <c r="AD9">
        <f t="shared" ca="1" si="12"/>
        <v>-10.199999999999999</v>
      </c>
      <c r="AE9" s="2">
        <v>0</v>
      </c>
      <c r="AF9" s="7">
        <f>VLOOKUP(R9,Weights!$A$2:$B$120,2,0)*AE9</f>
        <v>0</v>
      </c>
      <c r="AG9">
        <f t="shared" ca="1" si="13"/>
        <v>104.03999999999999</v>
      </c>
      <c r="AI9" t="str">
        <f t="shared" ca="1" si="15"/>
        <v>Abilene Christian</v>
      </c>
      <c r="AJ9" t="str">
        <f t="shared" si="16"/>
        <v>Abilene Christian</v>
      </c>
      <c r="AK9">
        <f t="shared" si="17"/>
        <v>0</v>
      </c>
    </row>
    <row r="10" spans="1:37" x14ac:dyDescent="0.25">
      <c r="A10" t="s">
        <v>3520</v>
      </c>
      <c r="B10">
        <f t="shared" ca="1" si="0"/>
        <v>-2.8590909272727272</v>
      </c>
      <c r="C10" s="2">
        <v>0</v>
      </c>
      <c r="D10">
        <f t="shared" si="1"/>
        <v>1</v>
      </c>
      <c r="E10">
        <f t="shared" si="2"/>
        <v>17</v>
      </c>
      <c r="F10">
        <f t="shared" ca="1" si="3"/>
        <v>3</v>
      </c>
      <c r="G10">
        <f t="shared" si="4"/>
        <v>11</v>
      </c>
      <c r="H10">
        <f t="shared" si="5"/>
        <v>22</v>
      </c>
      <c r="I10">
        <f t="shared" si="6"/>
        <v>9</v>
      </c>
      <c r="J10">
        <f t="shared" si="7"/>
        <v>33</v>
      </c>
      <c r="K10" s="12">
        <f t="shared" si="8"/>
        <v>0.51515151515151514</v>
      </c>
      <c r="L10">
        <f t="shared" ca="1" si="9"/>
        <v>0.27272727272727276</v>
      </c>
      <c r="Q10" t="s">
        <v>3294</v>
      </c>
      <c r="R10" s="6">
        <v>42014</v>
      </c>
      <c r="S10" t="s">
        <v>3194</v>
      </c>
      <c r="T10" t="s">
        <v>3528</v>
      </c>
      <c r="U10" t="s">
        <v>3842</v>
      </c>
      <c r="V10">
        <v>71</v>
      </c>
      <c r="W10">
        <v>54</v>
      </c>
      <c r="Y10" t="s">
        <v>201</v>
      </c>
      <c r="Z10">
        <v>1</v>
      </c>
      <c r="AA10">
        <f t="shared" si="14"/>
        <v>17</v>
      </c>
      <c r="AB10">
        <f t="shared" ca="1" si="10"/>
        <v>6.8000000000000007</v>
      </c>
      <c r="AC10">
        <f t="shared" ca="1" si="11"/>
        <v>10.199999999999999</v>
      </c>
      <c r="AD10">
        <f t="shared" ca="1" si="12"/>
        <v>-10.199999999999999</v>
      </c>
      <c r="AE10" s="2">
        <v>0</v>
      </c>
      <c r="AF10" s="7">
        <f>VLOOKUP(R10,Weights!$A$2:$B$120,2,0)*AE10</f>
        <v>0</v>
      </c>
      <c r="AG10">
        <f t="shared" ca="1" si="13"/>
        <v>104.03999999999999</v>
      </c>
      <c r="AI10" t="str">
        <f t="shared" ca="1" si="15"/>
        <v>Abilene Christian</v>
      </c>
      <c r="AJ10" t="str">
        <f t="shared" si="16"/>
        <v>Abilene Christian</v>
      </c>
      <c r="AK10">
        <f t="shared" si="17"/>
        <v>0</v>
      </c>
    </row>
    <row r="11" spans="1:37" x14ac:dyDescent="0.25">
      <c r="A11" t="s">
        <v>3470</v>
      </c>
      <c r="B11">
        <f t="shared" ca="1" si="0"/>
        <v>-7.717532485714286</v>
      </c>
      <c r="C11" s="2">
        <v>0</v>
      </c>
      <c r="D11">
        <f t="shared" si="1"/>
        <v>1</v>
      </c>
      <c r="E11">
        <f t="shared" si="2"/>
        <v>12</v>
      </c>
      <c r="F11">
        <f t="shared" ca="1" si="3"/>
        <v>1</v>
      </c>
      <c r="G11">
        <f t="shared" si="4"/>
        <v>12</v>
      </c>
      <c r="H11">
        <f t="shared" si="5"/>
        <v>17</v>
      </c>
      <c r="I11">
        <f t="shared" si="6"/>
        <v>5</v>
      </c>
      <c r="J11">
        <f t="shared" si="7"/>
        <v>29</v>
      </c>
      <c r="K11" s="12">
        <f t="shared" si="8"/>
        <v>0.41379310344827586</v>
      </c>
      <c r="L11">
        <f t="shared" ca="1" si="9"/>
        <v>0.21428571428571427</v>
      </c>
      <c r="M11" s="1" t="s">
        <v>9634</v>
      </c>
      <c r="Q11" t="s">
        <v>3294</v>
      </c>
      <c r="R11" s="6">
        <v>42021</v>
      </c>
      <c r="S11" t="s">
        <v>3194</v>
      </c>
      <c r="T11" t="s">
        <v>3457</v>
      </c>
      <c r="U11" t="s">
        <v>3841</v>
      </c>
      <c r="V11">
        <v>82</v>
      </c>
      <c r="W11">
        <v>64</v>
      </c>
      <c r="Y11" t="s">
        <v>203</v>
      </c>
      <c r="Z11">
        <v>1</v>
      </c>
      <c r="AA11">
        <f t="shared" si="14"/>
        <v>-18</v>
      </c>
      <c r="AB11">
        <f t="shared" ca="1" si="10"/>
        <v>-17.999999799999998</v>
      </c>
      <c r="AC11">
        <f t="shared" ca="1" si="11"/>
        <v>-2.0000000233721948E-7</v>
      </c>
      <c r="AD11">
        <f t="shared" ca="1" si="12"/>
        <v>2.0000000233721948E-7</v>
      </c>
      <c r="AE11" s="2">
        <v>0</v>
      </c>
      <c r="AF11" s="7">
        <f>VLOOKUP(R11,Weights!$A$2:$B$120,2,0)*AE11</f>
        <v>0</v>
      </c>
      <c r="AG11">
        <f t="shared" ca="1" si="13"/>
        <v>4.0000000934887799E-14</v>
      </c>
      <c r="AI11" t="str">
        <f t="shared" ca="1" si="15"/>
        <v>Stephen F. Austin</v>
      </c>
      <c r="AJ11" t="str">
        <f t="shared" si="16"/>
        <v>Stephen F. Austin</v>
      </c>
      <c r="AK11" t="str">
        <f t="shared" si="17"/>
        <v>Stephen F. Austin</v>
      </c>
    </row>
    <row r="12" spans="1:37" x14ac:dyDescent="0.25">
      <c r="A12" t="s">
        <v>3836</v>
      </c>
      <c r="B12">
        <f t="shared" ca="1" si="0"/>
        <v>21.007575939393938</v>
      </c>
      <c r="C12" s="2">
        <v>0</v>
      </c>
      <c r="D12">
        <f t="shared" si="1"/>
        <v>1</v>
      </c>
      <c r="E12">
        <f t="shared" si="2"/>
        <v>29</v>
      </c>
      <c r="F12">
        <f t="shared" ca="1" si="3"/>
        <v>31</v>
      </c>
      <c r="G12">
        <f t="shared" si="4"/>
        <v>20</v>
      </c>
      <c r="H12">
        <f t="shared" si="5"/>
        <v>13</v>
      </c>
      <c r="I12">
        <f t="shared" si="6"/>
        <v>10</v>
      </c>
      <c r="J12">
        <f t="shared" si="7"/>
        <v>33</v>
      </c>
      <c r="K12" s="12">
        <f t="shared" si="8"/>
        <v>0.87878787878787878</v>
      </c>
      <c r="L12">
        <f t="shared" ca="1" si="9"/>
        <v>-6.0606060606060663E-2</v>
      </c>
      <c r="M12" s="5">
        <f>AVERAGE(Ratings)</f>
        <v>0</v>
      </c>
      <c r="Q12" t="s">
        <v>3294</v>
      </c>
      <c r="R12" s="6">
        <v>42028</v>
      </c>
      <c r="S12" t="s">
        <v>3194</v>
      </c>
      <c r="T12" t="s">
        <v>3527</v>
      </c>
      <c r="U12" t="s">
        <v>3841</v>
      </c>
      <c r="V12">
        <v>77</v>
      </c>
      <c r="W12">
        <v>61</v>
      </c>
      <c r="Y12" t="s">
        <v>205</v>
      </c>
      <c r="Z12">
        <v>1</v>
      </c>
      <c r="AA12">
        <f t="shared" si="14"/>
        <v>-16</v>
      </c>
      <c r="AB12">
        <f t="shared" ca="1" si="10"/>
        <v>-6.399999799999998</v>
      </c>
      <c r="AC12">
        <f t="shared" ca="1" si="11"/>
        <v>-9.600000200000002</v>
      </c>
      <c r="AD12">
        <f t="shared" ca="1" si="12"/>
        <v>9.600000200000002</v>
      </c>
      <c r="AE12" s="2">
        <v>0</v>
      </c>
      <c r="AF12" s="7">
        <f>VLOOKUP(R12,Weights!$A$2:$B$120,2,0)*AE12</f>
        <v>0</v>
      </c>
      <c r="AG12">
        <f t="shared" ca="1" si="13"/>
        <v>92.160003840000073</v>
      </c>
      <c r="AI12" t="str">
        <f t="shared" ca="1" si="15"/>
        <v>Incarnate Word</v>
      </c>
      <c r="AJ12" t="str">
        <f t="shared" si="16"/>
        <v>Incarnate Word</v>
      </c>
      <c r="AK12" t="str">
        <f t="shared" si="17"/>
        <v>Incarnate Word</v>
      </c>
    </row>
    <row r="13" spans="1:37" x14ac:dyDescent="0.25">
      <c r="A13" t="s">
        <v>3493</v>
      </c>
      <c r="B13">
        <f t="shared" ca="1" si="0"/>
        <v>7.2056817999999998</v>
      </c>
      <c r="C13" s="2">
        <v>0</v>
      </c>
      <c r="D13">
        <f t="shared" si="1"/>
        <v>1</v>
      </c>
      <c r="E13">
        <f t="shared" si="2"/>
        <v>17</v>
      </c>
      <c r="F13">
        <f t="shared" ca="1" si="3"/>
        <v>19</v>
      </c>
      <c r="G13">
        <f t="shared" si="4"/>
        <v>20</v>
      </c>
      <c r="H13">
        <f t="shared" si="5"/>
        <v>12</v>
      </c>
      <c r="I13">
        <f t="shared" si="6"/>
        <v>2</v>
      </c>
      <c r="J13">
        <f t="shared" si="7"/>
        <v>32</v>
      </c>
      <c r="K13" s="12">
        <f t="shared" si="8"/>
        <v>0.53125</v>
      </c>
      <c r="L13">
        <f t="shared" ca="1" si="9"/>
        <v>-6.25E-2</v>
      </c>
      <c r="Q13" t="s">
        <v>3294</v>
      </c>
      <c r="R13" s="6">
        <v>42030</v>
      </c>
      <c r="S13" t="s">
        <v>3194</v>
      </c>
      <c r="T13" t="s">
        <v>3384</v>
      </c>
      <c r="U13" t="s">
        <v>3841</v>
      </c>
      <c r="V13">
        <v>80</v>
      </c>
      <c r="W13">
        <v>63</v>
      </c>
      <c r="Y13" t="s">
        <v>206</v>
      </c>
      <c r="Z13">
        <v>1</v>
      </c>
      <c r="AA13">
        <f t="shared" si="14"/>
        <v>-17</v>
      </c>
      <c r="AB13">
        <f t="shared" ca="1" si="10"/>
        <v>-16.799999799999998</v>
      </c>
      <c r="AC13">
        <f t="shared" ca="1" si="11"/>
        <v>-0.20000020000000163</v>
      </c>
      <c r="AD13">
        <f t="shared" ca="1" si="12"/>
        <v>0.20000020000000163</v>
      </c>
      <c r="AE13" s="2">
        <v>0</v>
      </c>
      <c r="AF13" s="7">
        <f>VLOOKUP(R13,Weights!$A$2:$B$120,2,0)*AE13</f>
        <v>0</v>
      </c>
      <c r="AG13">
        <f t="shared" ca="1" si="13"/>
        <v>4.0000080000040648E-2</v>
      </c>
      <c r="AI13" t="str">
        <f t="shared" ca="1" si="15"/>
        <v>Sam Houston St</v>
      </c>
      <c r="AJ13" t="str">
        <f t="shared" si="16"/>
        <v>Sam Houston St</v>
      </c>
      <c r="AK13" t="str">
        <f t="shared" si="17"/>
        <v>Sam Houston St</v>
      </c>
    </row>
    <row r="14" spans="1:37" x14ac:dyDescent="0.25">
      <c r="A14" t="s">
        <v>3291</v>
      </c>
      <c r="B14">
        <f t="shared" ca="1" si="0"/>
        <v>11.636932</v>
      </c>
      <c r="C14" s="2">
        <v>0</v>
      </c>
      <c r="D14">
        <f t="shared" si="1"/>
        <v>1</v>
      </c>
      <c r="E14">
        <f t="shared" si="2"/>
        <v>24</v>
      </c>
      <c r="F14">
        <f t="shared" ca="1" si="3"/>
        <v>25</v>
      </c>
      <c r="G14">
        <f t="shared" si="4"/>
        <v>20</v>
      </c>
      <c r="H14">
        <f t="shared" si="5"/>
        <v>12</v>
      </c>
      <c r="I14">
        <f t="shared" si="6"/>
        <v>7</v>
      </c>
      <c r="J14">
        <f t="shared" si="7"/>
        <v>32</v>
      </c>
      <c r="K14" s="12">
        <f t="shared" si="8"/>
        <v>0.75</v>
      </c>
      <c r="L14">
        <f t="shared" ca="1" si="9"/>
        <v>-3.125E-2</v>
      </c>
      <c r="Q14" t="s">
        <v>3294</v>
      </c>
      <c r="R14" s="6">
        <v>42042</v>
      </c>
      <c r="S14" t="s">
        <v>3194</v>
      </c>
      <c r="T14" t="s">
        <v>3443</v>
      </c>
      <c r="U14" t="s">
        <v>3841</v>
      </c>
      <c r="V14">
        <v>65</v>
      </c>
      <c r="W14">
        <v>52</v>
      </c>
      <c r="Y14" t="s">
        <v>2383</v>
      </c>
      <c r="Z14">
        <v>1</v>
      </c>
      <c r="AA14">
        <f t="shared" si="14"/>
        <v>-13</v>
      </c>
      <c r="AB14">
        <f t="shared" ca="1" si="10"/>
        <v>0.80000000000000249</v>
      </c>
      <c r="AC14">
        <f t="shared" ca="1" si="11"/>
        <v>-13.800000000000002</v>
      </c>
      <c r="AD14">
        <f t="shared" ca="1" si="12"/>
        <v>13.800000000000002</v>
      </c>
      <c r="AE14" s="2">
        <v>0</v>
      </c>
      <c r="AF14" s="7">
        <f>VLOOKUP(R14,Weights!$A$2:$B$120,2,0)*AE14</f>
        <v>0</v>
      </c>
      <c r="AG14">
        <f t="shared" ca="1" si="13"/>
        <v>190.44000000000005</v>
      </c>
      <c r="AI14" t="str">
        <f t="shared" ca="1" si="15"/>
        <v>Abilene Christian</v>
      </c>
      <c r="AJ14" t="str">
        <f t="shared" si="16"/>
        <v>SE Louisiana</v>
      </c>
      <c r="AK14" t="str">
        <f t="shared" si="17"/>
        <v>SE Louisiana</v>
      </c>
    </row>
    <row r="15" spans="1:37" x14ac:dyDescent="0.25">
      <c r="A15" t="s">
        <v>3480</v>
      </c>
      <c r="B15">
        <f t="shared" ca="1" si="0"/>
        <v>-6.7010489692307695</v>
      </c>
      <c r="C15" s="2">
        <v>0</v>
      </c>
      <c r="D15">
        <f t="shared" si="1"/>
        <v>1</v>
      </c>
      <c r="E15">
        <f t="shared" si="2"/>
        <v>11</v>
      </c>
      <c r="F15">
        <f t="shared" ca="1" si="3"/>
        <v>2</v>
      </c>
      <c r="G15">
        <f t="shared" si="4"/>
        <v>14</v>
      </c>
      <c r="H15">
        <f t="shared" si="5"/>
        <v>15</v>
      </c>
      <c r="I15">
        <f t="shared" si="6"/>
        <v>6</v>
      </c>
      <c r="J15">
        <f t="shared" si="7"/>
        <v>29</v>
      </c>
      <c r="K15" s="12">
        <f t="shared" si="8"/>
        <v>0.37931034482758619</v>
      </c>
      <c r="L15">
        <f t="shared" ca="1" si="9"/>
        <v>0.23076923076923078</v>
      </c>
      <c r="Q15" t="s">
        <v>3294</v>
      </c>
      <c r="R15" s="6">
        <v>42044</v>
      </c>
      <c r="S15" t="s">
        <v>3195</v>
      </c>
      <c r="T15" t="s">
        <v>3483</v>
      </c>
      <c r="U15" t="s">
        <v>3841</v>
      </c>
      <c r="V15">
        <v>80</v>
      </c>
      <c r="W15">
        <v>61</v>
      </c>
      <c r="Y15" t="s">
        <v>1250</v>
      </c>
      <c r="Z15">
        <v>1</v>
      </c>
      <c r="AA15">
        <f t="shared" si="14"/>
        <v>-19</v>
      </c>
      <c r="AB15">
        <f t="shared" ca="1" si="10"/>
        <v>-6.1999997999999996</v>
      </c>
      <c r="AC15">
        <f t="shared" ca="1" si="11"/>
        <v>-12.800000199999999</v>
      </c>
      <c r="AD15">
        <f t="shared" ca="1" si="12"/>
        <v>12.800000199999999</v>
      </c>
      <c r="AE15" s="2">
        <v>0</v>
      </c>
      <c r="AF15" s="7">
        <f>VLOOKUP(R15,Weights!$A$2:$B$120,2,0)*AE15</f>
        <v>0</v>
      </c>
      <c r="AG15">
        <f t="shared" ca="1" si="13"/>
        <v>163.84000512000003</v>
      </c>
      <c r="AI15" t="str">
        <f t="shared" ca="1" si="15"/>
        <v>Lamar</v>
      </c>
      <c r="AJ15" t="str">
        <f t="shared" si="16"/>
        <v>Lamar</v>
      </c>
      <c r="AK15" t="str">
        <f t="shared" si="17"/>
        <v>Lamar</v>
      </c>
    </row>
    <row r="16" spans="1:37" x14ac:dyDescent="0.25">
      <c r="A16" t="s">
        <v>3281</v>
      </c>
      <c r="B16">
        <f t="shared" ca="1" si="0"/>
        <v>-4.262252982608695</v>
      </c>
      <c r="C16" s="2">
        <v>0</v>
      </c>
      <c r="D16">
        <f t="shared" si="1"/>
        <v>1</v>
      </c>
      <c r="E16">
        <f t="shared" si="2"/>
        <v>13</v>
      </c>
      <c r="F16">
        <f t="shared" ca="1" si="3"/>
        <v>10</v>
      </c>
      <c r="G16">
        <f t="shared" si="4"/>
        <v>17</v>
      </c>
      <c r="H16">
        <f t="shared" si="5"/>
        <v>14</v>
      </c>
      <c r="I16">
        <f t="shared" si="6"/>
        <v>4</v>
      </c>
      <c r="J16">
        <f t="shared" si="7"/>
        <v>31</v>
      </c>
      <c r="K16" s="12">
        <f t="shared" si="8"/>
        <v>0.41935483870967744</v>
      </c>
      <c r="L16">
        <f t="shared" ca="1" si="9"/>
        <v>-0.13043478260869562</v>
      </c>
      <c r="Q16" t="s">
        <v>3294</v>
      </c>
      <c r="R16" s="6">
        <v>42059</v>
      </c>
      <c r="S16" t="s">
        <v>3194</v>
      </c>
      <c r="T16" t="s">
        <v>3485</v>
      </c>
      <c r="U16" t="s">
        <v>3841</v>
      </c>
      <c r="V16">
        <v>67</v>
      </c>
      <c r="W16">
        <v>44</v>
      </c>
      <c r="Y16" t="s">
        <v>1251</v>
      </c>
      <c r="Z16">
        <v>1</v>
      </c>
      <c r="AA16">
        <f t="shared" si="14"/>
        <v>-23</v>
      </c>
      <c r="AB16">
        <f t="shared" ca="1" si="10"/>
        <v>-4.9999997999999986</v>
      </c>
      <c r="AC16">
        <f t="shared" ca="1" si="11"/>
        <v>-18.000000200000002</v>
      </c>
      <c r="AD16">
        <f t="shared" ca="1" si="12"/>
        <v>18.000000200000002</v>
      </c>
      <c r="AE16" s="2">
        <v>0</v>
      </c>
      <c r="AF16" s="7">
        <f>VLOOKUP(R16,Weights!$A$2:$B$120,2,0)*AE16</f>
        <v>0</v>
      </c>
      <c r="AG16">
        <f t="shared" ca="1" si="13"/>
        <v>324.00000720000014</v>
      </c>
      <c r="AI16" t="str">
        <f t="shared" ca="1" si="15"/>
        <v>Texas A&amp;M-CC</v>
      </c>
      <c r="AJ16" t="str">
        <f t="shared" si="16"/>
        <v>Texas A&amp;M-CC</v>
      </c>
      <c r="AK16" t="str">
        <f t="shared" si="17"/>
        <v>Texas A&amp;M-CC</v>
      </c>
    </row>
    <row r="17" spans="1:37" x14ac:dyDescent="0.25">
      <c r="A17" t="s">
        <v>3533</v>
      </c>
      <c r="B17">
        <f t="shared" ca="1" si="0"/>
        <v>-13.41417094117647</v>
      </c>
      <c r="C17" s="2">
        <v>0</v>
      </c>
      <c r="D17">
        <f t="shared" si="1"/>
        <v>1</v>
      </c>
      <c r="E17">
        <f t="shared" si="2"/>
        <v>13</v>
      </c>
      <c r="F17">
        <f t="shared" ca="1" si="3"/>
        <v>3</v>
      </c>
      <c r="G17">
        <f t="shared" si="4"/>
        <v>11</v>
      </c>
      <c r="H17">
        <f t="shared" si="5"/>
        <v>22</v>
      </c>
      <c r="I17">
        <f t="shared" si="6"/>
        <v>6</v>
      </c>
      <c r="J17">
        <f t="shared" si="7"/>
        <v>33</v>
      </c>
      <c r="K17" s="12">
        <f t="shared" si="8"/>
        <v>0.39393939393939392</v>
      </c>
      <c r="L17">
        <f t="shared" ca="1" si="9"/>
        <v>0.11764705882352941</v>
      </c>
      <c r="Q17" t="s">
        <v>3294</v>
      </c>
      <c r="R17" s="6">
        <v>42066</v>
      </c>
      <c r="S17" t="s">
        <v>3194</v>
      </c>
      <c r="T17" t="s">
        <v>3525</v>
      </c>
      <c r="U17" t="s">
        <v>3842</v>
      </c>
      <c r="V17">
        <v>83</v>
      </c>
      <c r="W17">
        <v>71</v>
      </c>
      <c r="Y17" t="s">
        <v>2697</v>
      </c>
      <c r="Z17">
        <v>1</v>
      </c>
      <c r="AA17">
        <f t="shared" si="14"/>
        <v>12</v>
      </c>
      <c r="AB17">
        <f t="shared" ca="1" si="10"/>
        <v>0.20000000000000107</v>
      </c>
      <c r="AC17">
        <f t="shared" ca="1" si="11"/>
        <v>11.799999999999999</v>
      </c>
      <c r="AD17">
        <f t="shared" ca="1" si="12"/>
        <v>-11.799999999999999</v>
      </c>
      <c r="AE17" s="2">
        <v>0</v>
      </c>
      <c r="AF17" s="7">
        <f>VLOOKUP(R17,Weights!$A$2:$B$120,2,0)*AE17</f>
        <v>0</v>
      </c>
      <c r="AG17">
        <f t="shared" ca="1" si="13"/>
        <v>139.23999999999998</v>
      </c>
      <c r="AI17" t="str">
        <f t="shared" ca="1" si="15"/>
        <v>Abilene Christian</v>
      </c>
      <c r="AJ17" t="str">
        <f t="shared" si="16"/>
        <v>Abilene Christian</v>
      </c>
      <c r="AK17">
        <f t="shared" si="17"/>
        <v>0</v>
      </c>
    </row>
    <row r="18" spans="1:37" x14ac:dyDescent="0.25">
      <c r="A18" t="s">
        <v>3214</v>
      </c>
      <c r="B18">
        <f t="shared" ca="1" si="0"/>
        <v>-4.1663009586206892</v>
      </c>
      <c r="C18" s="2">
        <v>0</v>
      </c>
      <c r="D18">
        <f t="shared" si="1"/>
        <v>1</v>
      </c>
      <c r="E18">
        <f t="shared" si="2"/>
        <v>15</v>
      </c>
      <c r="F18">
        <f t="shared" ca="1" si="3"/>
        <v>15</v>
      </c>
      <c r="G18">
        <f t="shared" si="4"/>
        <v>15</v>
      </c>
      <c r="H18">
        <f t="shared" si="5"/>
        <v>15</v>
      </c>
      <c r="I18">
        <f t="shared" si="6"/>
        <v>7</v>
      </c>
      <c r="J18">
        <f t="shared" si="7"/>
        <v>30</v>
      </c>
      <c r="K18" s="12">
        <f t="shared" si="8"/>
        <v>0.5</v>
      </c>
      <c r="L18">
        <f t="shared" ca="1" si="9"/>
        <v>-3.4482758620689669E-2</v>
      </c>
      <c r="Q18" t="s">
        <v>3460</v>
      </c>
      <c r="R18" s="6">
        <v>41958</v>
      </c>
      <c r="S18" t="s">
        <v>3195</v>
      </c>
      <c r="T18" t="s">
        <v>3512</v>
      </c>
      <c r="U18" t="s">
        <v>3842</v>
      </c>
      <c r="V18">
        <v>68</v>
      </c>
      <c r="W18">
        <v>55</v>
      </c>
      <c r="Y18" t="s">
        <v>11</v>
      </c>
      <c r="Z18">
        <v>1</v>
      </c>
      <c r="AA18">
        <f t="shared" si="14"/>
        <v>13</v>
      </c>
      <c r="AB18">
        <f t="shared" ca="1" si="10"/>
        <v>5.2</v>
      </c>
      <c r="AC18">
        <f t="shared" ca="1" si="11"/>
        <v>7.8</v>
      </c>
      <c r="AD18">
        <f t="shared" ca="1" si="12"/>
        <v>-7.8</v>
      </c>
      <c r="AE18" s="2">
        <v>0</v>
      </c>
      <c r="AF18" s="7">
        <f>VLOOKUP(R18,Weights!$A$2:$B$120,2,0)*AE18</f>
        <v>0</v>
      </c>
      <c r="AG18">
        <f t="shared" ca="1" si="13"/>
        <v>60.839999999999996</v>
      </c>
      <c r="AI18" t="str">
        <f t="shared" ca="1" si="15"/>
        <v>Air Force</v>
      </c>
      <c r="AJ18" t="str">
        <f t="shared" si="16"/>
        <v>Air Force</v>
      </c>
      <c r="AK18">
        <f t="shared" si="17"/>
        <v>0</v>
      </c>
    </row>
    <row r="19" spans="1:37" x14ac:dyDescent="0.25">
      <c r="A19" t="s">
        <v>3381</v>
      </c>
      <c r="B19">
        <f t="shared" ca="1" si="0"/>
        <v>0.65000000181818185</v>
      </c>
      <c r="C19" s="2">
        <v>0</v>
      </c>
      <c r="D19">
        <f t="shared" si="1"/>
        <v>1</v>
      </c>
      <c r="E19">
        <f t="shared" si="2"/>
        <v>14</v>
      </c>
      <c r="F19">
        <f t="shared" ca="1" si="3"/>
        <v>8</v>
      </c>
      <c r="G19">
        <f t="shared" si="4"/>
        <v>20</v>
      </c>
      <c r="H19">
        <f t="shared" si="5"/>
        <v>14</v>
      </c>
      <c r="I19">
        <f t="shared" si="6"/>
        <v>3</v>
      </c>
      <c r="J19">
        <f t="shared" si="7"/>
        <v>34</v>
      </c>
      <c r="K19" s="12">
        <f t="shared" si="8"/>
        <v>0.41176470588235292</v>
      </c>
      <c r="L19">
        <f t="shared" ca="1" si="9"/>
        <v>0.18181818181818182</v>
      </c>
      <c r="Q19" t="s">
        <v>3460</v>
      </c>
      <c r="R19" s="6">
        <v>41962</v>
      </c>
      <c r="S19" t="s">
        <v>3194</v>
      </c>
      <c r="T19" t="s">
        <v>3839</v>
      </c>
      <c r="U19" t="s">
        <v>3842</v>
      </c>
      <c r="V19">
        <v>70</v>
      </c>
      <c r="W19">
        <v>47</v>
      </c>
      <c r="Y19" t="s">
        <v>99</v>
      </c>
      <c r="Z19">
        <v>1</v>
      </c>
      <c r="AA19">
        <f t="shared" si="14"/>
        <v>23</v>
      </c>
      <c r="AB19">
        <f t="shared" ca="1" si="10"/>
        <v>29.3999998</v>
      </c>
      <c r="AC19">
        <f t="shared" ca="1" si="11"/>
        <v>-6.3999997999999998</v>
      </c>
      <c r="AD19">
        <f t="shared" ca="1" si="12"/>
        <v>6.3999997999999998</v>
      </c>
      <c r="AE19" s="2">
        <v>0</v>
      </c>
      <c r="AF19" s="7">
        <f>VLOOKUP(R19,Weights!$A$2:$B$120,2,0)*AE19</f>
        <v>0</v>
      </c>
      <c r="AG19">
        <f t="shared" ca="1" si="13"/>
        <v>40.959997440000038</v>
      </c>
      <c r="AI19" t="str">
        <f t="shared" ca="1" si="15"/>
        <v>Air Force</v>
      </c>
      <c r="AJ19" t="str">
        <f t="shared" si="16"/>
        <v>Air Force</v>
      </c>
      <c r="AK19">
        <f t="shared" si="17"/>
        <v>0</v>
      </c>
    </row>
    <row r="20" spans="1:37" x14ac:dyDescent="0.25">
      <c r="A20" t="s">
        <v>3354</v>
      </c>
      <c r="B20">
        <f t="shared" ca="1" si="0"/>
        <v>-12.814170941176471</v>
      </c>
      <c r="C20" s="2">
        <v>0</v>
      </c>
      <c r="D20">
        <f t="shared" si="1"/>
        <v>1</v>
      </c>
      <c r="E20">
        <f t="shared" si="2"/>
        <v>9</v>
      </c>
      <c r="F20">
        <f t="shared" ca="1" si="3"/>
        <v>1</v>
      </c>
      <c r="G20">
        <f t="shared" si="4"/>
        <v>14</v>
      </c>
      <c r="H20">
        <f t="shared" si="5"/>
        <v>17</v>
      </c>
      <c r="I20">
        <f t="shared" si="6"/>
        <v>2</v>
      </c>
      <c r="J20">
        <f t="shared" si="7"/>
        <v>31</v>
      </c>
      <c r="K20" s="12">
        <f t="shared" si="8"/>
        <v>0.29032258064516131</v>
      </c>
      <c r="L20">
        <f t="shared" ca="1" si="9"/>
        <v>0.11764705882352942</v>
      </c>
      <c r="Q20" t="s">
        <v>3460</v>
      </c>
      <c r="R20" s="6">
        <v>41965</v>
      </c>
      <c r="S20" t="s">
        <v>3194</v>
      </c>
      <c r="T20" t="s">
        <v>3839</v>
      </c>
      <c r="U20" t="s">
        <v>3842</v>
      </c>
      <c r="V20">
        <v>90</v>
      </c>
      <c r="W20">
        <v>60</v>
      </c>
      <c r="Y20" t="s">
        <v>100</v>
      </c>
      <c r="Z20">
        <v>1</v>
      </c>
      <c r="AA20">
        <f t="shared" si="14"/>
        <v>30</v>
      </c>
      <c r="AB20">
        <f t="shared" ca="1" si="10"/>
        <v>29.3999998</v>
      </c>
      <c r="AC20">
        <f t="shared" ca="1" si="11"/>
        <v>0.60000020000000021</v>
      </c>
      <c r="AD20">
        <f t="shared" ca="1" si="12"/>
        <v>-0.60000020000000021</v>
      </c>
      <c r="AE20" s="2">
        <v>0</v>
      </c>
      <c r="AF20" s="7">
        <f>VLOOKUP(R20,Weights!$A$2:$B$120,2,0)*AE20</f>
        <v>0</v>
      </c>
      <c r="AG20">
        <f t="shared" ca="1" si="13"/>
        <v>0.36000024000004027</v>
      </c>
      <c r="AI20" t="str">
        <f t="shared" ca="1" si="15"/>
        <v>Air Force</v>
      </c>
      <c r="AJ20" t="str">
        <f t="shared" si="16"/>
        <v>Air Force</v>
      </c>
      <c r="AK20">
        <f t="shared" si="17"/>
        <v>0</v>
      </c>
    </row>
    <row r="21" spans="1:37" x14ac:dyDescent="0.25">
      <c r="A21" t="s">
        <v>3437</v>
      </c>
      <c r="B21">
        <f t="shared" ca="1" si="0"/>
        <v>-4.9318182000000004</v>
      </c>
      <c r="C21" s="2">
        <v>0</v>
      </c>
      <c r="D21">
        <f t="shared" si="1"/>
        <v>1</v>
      </c>
      <c r="E21">
        <f t="shared" si="2"/>
        <v>7</v>
      </c>
      <c r="F21">
        <f t="shared" ca="1" si="3"/>
        <v>7</v>
      </c>
      <c r="G21">
        <f t="shared" si="4"/>
        <v>15</v>
      </c>
      <c r="H21">
        <f t="shared" si="5"/>
        <v>15</v>
      </c>
      <c r="I21">
        <f t="shared" si="6"/>
        <v>1</v>
      </c>
      <c r="J21">
        <f t="shared" si="7"/>
        <v>30</v>
      </c>
      <c r="K21" s="12">
        <f t="shared" si="8"/>
        <v>0.23333333333333334</v>
      </c>
      <c r="L21">
        <f t="shared" ca="1" si="9"/>
        <v>0</v>
      </c>
      <c r="Q21" t="s">
        <v>3460</v>
      </c>
      <c r="R21" s="6">
        <v>41976</v>
      </c>
      <c r="S21" t="s">
        <v>3194</v>
      </c>
      <c r="T21" t="s">
        <v>3536</v>
      </c>
      <c r="U21" t="s">
        <v>3842</v>
      </c>
      <c r="V21">
        <v>59</v>
      </c>
      <c r="W21">
        <v>34</v>
      </c>
      <c r="Y21" t="s">
        <v>290</v>
      </c>
      <c r="Z21">
        <v>1</v>
      </c>
      <c r="AA21">
        <f t="shared" si="14"/>
        <v>25</v>
      </c>
      <c r="AB21">
        <f t="shared" ca="1" si="10"/>
        <v>26.599999799999999</v>
      </c>
      <c r="AC21">
        <f t="shared" ca="1" si="11"/>
        <v>-1.5999997999999991</v>
      </c>
      <c r="AD21">
        <f t="shared" ca="1" si="12"/>
        <v>1.5999997999999991</v>
      </c>
      <c r="AE21" s="2">
        <v>0</v>
      </c>
      <c r="AF21" s="7">
        <f>VLOOKUP(R21,Weights!$A$2:$B$120,2,0)*AE21</f>
        <v>0</v>
      </c>
      <c r="AG21">
        <f t="shared" ca="1" si="13"/>
        <v>2.5599993600000372</v>
      </c>
      <c r="AI21" t="str">
        <f t="shared" ca="1" si="15"/>
        <v>Air Force</v>
      </c>
      <c r="AJ21" t="str">
        <f t="shared" si="16"/>
        <v>Air Force</v>
      </c>
      <c r="AK21">
        <f t="shared" si="17"/>
        <v>0</v>
      </c>
    </row>
    <row r="22" spans="1:37" x14ac:dyDescent="0.25">
      <c r="A22" t="s">
        <v>3524</v>
      </c>
      <c r="B22">
        <f t="shared" ca="1" si="0"/>
        <v>17.407575939393936</v>
      </c>
      <c r="C22" s="2">
        <v>0</v>
      </c>
      <c r="D22">
        <f t="shared" si="1"/>
        <v>1</v>
      </c>
      <c r="E22">
        <f t="shared" si="2"/>
        <v>24</v>
      </c>
      <c r="F22">
        <f t="shared" ca="1" si="3"/>
        <v>26</v>
      </c>
      <c r="G22">
        <f t="shared" si="4"/>
        <v>21</v>
      </c>
      <c r="H22">
        <f t="shared" si="5"/>
        <v>12</v>
      </c>
      <c r="I22">
        <f t="shared" si="6"/>
        <v>7</v>
      </c>
      <c r="J22">
        <f t="shared" si="7"/>
        <v>33</v>
      </c>
      <c r="K22" s="12">
        <f t="shared" si="8"/>
        <v>0.72727272727272729</v>
      </c>
      <c r="L22">
        <f t="shared" ca="1" si="9"/>
        <v>-6.0606060606060552E-2</v>
      </c>
      <c r="Q22" t="s">
        <v>3460</v>
      </c>
      <c r="R22" s="6">
        <v>41981</v>
      </c>
      <c r="S22" t="s">
        <v>3194</v>
      </c>
      <c r="T22" t="s">
        <v>3415</v>
      </c>
      <c r="U22" t="s">
        <v>3842</v>
      </c>
      <c r="V22">
        <v>77</v>
      </c>
      <c r="W22">
        <v>61</v>
      </c>
      <c r="Y22" t="s">
        <v>152</v>
      </c>
      <c r="Z22">
        <v>1</v>
      </c>
      <c r="AA22">
        <f t="shared" si="14"/>
        <v>16</v>
      </c>
      <c r="AB22">
        <f t="shared" ca="1" si="10"/>
        <v>6.4</v>
      </c>
      <c r="AC22">
        <f t="shared" ca="1" si="11"/>
        <v>9.6</v>
      </c>
      <c r="AD22">
        <f t="shared" ca="1" si="12"/>
        <v>-9.6</v>
      </c>
      <c r="AE22" s="2">
        <v>0</v>
      </c>
      <c r="AF22" s="7">
        <f>VLOOKUP(R22,Weights!$A$2:$B$120,2,0)*AE22</f>
        <v>0</v>
      </c>
      <c r="AG22">
        <f t="shared" ca="1" si="13"/>
        <v>92.16</v>
      </c>
      <c r="AI22" t="str">
        <f t="shared" ca="1" si="15"/>
        <v>Air Force</v>
      </c>
      <c r="AJ22" t="str">
        <f t="shared" si="16"/>
        <v>Air Force</v>
      </c>
      <c r="AK22">
        <f t="shared" si="17"/>
        <v>0</v>
      </c>
    </row>
    <row r="23" spans="1:37" x14ac:dyDescent="0.25">
      <c r="A23" t="s">
        <v>3351</v>
      </c>
      <c r="B23">
        <f t="shared" ca="1" si="0"/>
        <v>-1.1630682000000001</v>
      </c>
      <c r="C23" s="2">
        <v>0</v>
      </c>
      <c r="D23">
        <f t="shared" si="1"/>
        <v>1</v>
      </c>
      <c r="E23">
        <f t="shared" si="2"/>
        <v>22</v>
      </c>
      <c r="F23">
        <f t="shared" ca="1" si="3"/>
        <v>23</v>
      </c>
      <c r="G23">
        <f t="shared" si="4"/>
        <v>17</v>
      </c>
      <c r="H23">
        <f t="shared" si="5"/>
        <v>15</v>
      </c>
      <c r="I23">
        <f t="shared" si="6"/>
        <v>7</v>
      </c>
      <c r="J23">
        <f t="shared" si="7"/>
        <v>32</v>
      </c>
      <c r="K23" s="12">
        <f t="shared" si="8"/>
        <v>0.6875</v>
      </c>
      <c r="L23">
        <f t="shared" ca="1" si="9"/>
        <v>-3.125E-2</v>
      </c>
      <c r="Q23" t="s">
        <v>3460</v>
      </c>
      <c r="R23" s="6">
        <v>41986</v>
      </c>
      <c r="S23" t="s">
        <v>3194</v>
      </c>
      <c r="T23" t="s">
        <v>3533</v>
      </c>
      <c r="U23" t="s">
        <v>3842</v>
      </c>
      <c r="V23">
        <v>80</v>
      </c>
      <c r="W23">
        <v>47</v>
      </c>
      <c r="Y23" t="s">
        <v>153</v>
      </c>
      <c r="Z23">
        <v>1</v>
      </c>
      <c r="AA23">
        <f t="shared" si="14"/>
        <v>33</v>
      </c>
      <c r="AB23">
        <f t="shared" ca="1" si="10"/>
        <v>14.199999800000001</v>
      </c>
      <c r="AC23">
        <f t="shared" ca="1" si="11"/>
        <v>18.800000199999999</v>
      </c>
      <c r="AD23">
        <f t="shared" ca="1" si="12"/>
        <v>-18.800000199999999</v>
      </c>
      <c r="AE23" s="2">
        <v>0</v>
      </c>
      <c r="AF23" s="7">
        <f>VLOOKUP(R23,Weights!$A$2:$B$120,2,0)*AE23</f>
        <v>0</v>
      </c>
      <c r="AG23">
        <f t="shared" ca="1" si="13"/>
        <v>353.44000751999999</v>
      </c>
      <c r="AI23" t="str">
        <f t="shared" ca="1" si="15"/>
        <v>Air Force</v>
      </c>
      <c r="AJ23" t="str">
        <f t="shared" si="16"/>
        <v>Air Force</v>
      </c>
      <c r="AK23">
        <f t="shared" si="17"/>
        <v>0</v>
      </c>
    </row>
    <row r="24" spans="1:37" x14ac:dyDescent="0.25">
      <c r="A24" t="s">
        <v>3340</v>
      </c>
      <c r="B24">
        <f t="shared" ca="1" si="0"/>
        <v>-11.465151333333333</v>
      </c>
      <c r="C24" s="2">
        <v>0</v>
      </c>
      <c r="D24">
        <f t="shared" si="1"/>
        <v>1</v>
      </c>
      <c r="E24">
        <f t="shared" si="2"/>
        <v>12</v>
      </c>
      <c r="F24">
        <f t="shared" ca="1" si="3"/>
        <v>10</v>
      </c>
      <c r="G24">
        <f t="shared" si="4"/>
        <v>16</v>
      </c>
      <c r="H24">
        <f t="shared" si="5"/>
        <v>16</v>
      </c>
      <c r="I24">
        <f t="shared" si="6"/>
        <v>4</v>
      </c>
      <c r="J24">
        <f t="shared" si="7"/>
        <v>32</v>
      </c>
      <c r="K24" s="12">
        <f t="shared" si="8"/>
        <v>0.375</v>
      </c>
      <c r="L24">
        <f t="shared" ca="1" si="9"/>
        <v>6.6666666666666707E-2</v>
      </c>
      <c r="Q24" t="s">
        <v>3460</v>
      </c>
      <c r="R24" s="6">
        <v>41993</v>
      </c>
      <c r="S24" t="s">
        <v>3194</v>
      </c>
      <c r="T24" t="s">
        <v>3452</v>
      </c>
      <c r="U24" t="s">
        <v>3841</v>
      </c>
      <c r="V24">
        <v>81</v>
      </c>
      <c r="W24">
        <v>75</v>
      </c>
      <c r="Y24" t="s">
        <v>154</v>
      </c>
      <c r="Z24">
        <v>1</v>
      </c>
      <c r="AA24">
        <f t="shared" si="14"/>
        <v>-6</v>
      </c>
      <c r="AB24">
        <f t="shared" ca="1" si="10"/>
        <v>-3.5999999999999996</v>
      </c>
      <c r="AC24">
        <f t="shared" ca="1" si="11"/>
        <v>-2.4000000000000004</v>
      </c>
      <c r="AD24">
        <f t="shared" ca="1" si="12"/>
        <v>2.4000000000000004</v>
      </c>
      <c r="AE24" s="2">
        <v>0</v>
      </c>
      <c r="AF24" s="7">
        <f>VLOOKUP(R24,Weights!$A$2:$B$120,2,0)*AE24</f>
        <v>0</v>
      </c>
      <c r="AG24">
        <f t="shared" ca="1" si="13"/>
        <v>5.7600000000000016</v>
      </c>
      <c r="AI24" t="str">
        <f t="shared" ca="1" si="15"/>
        <v>UC Davis</v>
      </c>
      <c r="AJ24" t="str">
        <f t="shared" si="16"/>
        <v>UC Davis</v>
      </c>
      <c r="AK24" t="str">
        <f t="shared" si="17"/>
        <v>UC Davis</v>
      </c>
    </row>
    <row r="25" spans="1:37" x14ac:dyDescent="0.25">
      <c r="A25" t="s">
        <v>3210</v>
      </c>
      <c r="B25">
        <f t="shared" ca="1" si="0"/>
        <v>-10.531817999999999</v>
      </c>
      <c r="C25" s="2">
        <v>0</v>
      </c>
      <c r="D25">
        <f t="shared" si="1"/>
        <v>1</v>
      </c>
      <c r="E25">
        <f t="shared" si="2"/>
        <v>6</v>
      </c>
      <c r="F25">
        <f t="shared" ca="1" si="3"/>
        <v>6</v>
      </c>
      <c r="G25">
        <f t="shared" si="4"/>
        <v>16</v>
      </c>
      <c r="H25">
        <f t="shared" si="5"/>
        <v>16</v>
      </c>
      <c r="I25">
        <f t="shared" si="6"/>
        <v>1</v>
      </c>
      <c r="J25">
        <f t="shared" si="7"/>
        <v>32</v>
      </c>
      <c r="K25" s="12">
        <f t="shared" si="8"/>
        <v>0.1875</v>
      </c>
      <c r="L25">
        <f t="shared" ca="1" si="9"/>
        <v>0</v>
      </c>
      <c r="Q25" t="s">
        <v>3460</v>
      </c>
      <c r="R25" s="6">
        <v>41995</v>
      </c>
      <c r="S25" t="s">
        <v>3194</v>
      </c>
      <c r="T25" t="s">
        <v>3441</v>
      </c>
      <c r="U25" t="s">
        <v>3842</v>
      </c>
      <c r="V25">
        <v>66</v>
      </c>
      <c r="W25">
        <v>65</v>
      </c>
      <c r="X25" t="s">
        <v>3843</v>
      </c>
      <c r="Y25" t="s">
        <v>332</v>
      </c>
      <c r="Z25">
        <v>1</v>
      </c>
      <c r="AA25">
        <f t="shared" si="14"/>
        <v>1</v>
      </c>
      <c r="AB25">
        <f t="shared" ca="1" si="10"/>
        <v>11.199999800000001</v>
      </c>
      <c r="AC25">
        <f t="shared" ca="1" si="11"/>
        <v>-10.199999800000001</v>
      </c>
      <c r="AD25">
        <f t="shared" ca="1" si="12"/>
        <v>10.199999800000001</v>
      </c>
      <c r="AE25" s="2">
        <v>0</v>
      </c>
      <c r="AF25" s="7">
        <f>VLOOKUP(R25,Weights!$A$2:$B$120,2,0)*AE25</f>
        <v>0</v>
      </c>
      <c r="AG25">
        <f t="shared" ca="1" si="13"/>
        <v>104.03999592000005</v>
      </c>
      <c r="AI25" t="str">
        <f t="shared" ca="1" si="15"/>
        <v>Air Force</v>
      </c>
      <c r="AJ25" t="str">
        <f t="shared" si="16"/>
        <v>Air Force</v>
      </c>
      <c r="AK25">
        <f t="shared" si="17"/>
        <v>0</v>
      </c>
    </row>
    <row r="26" spans="1:37" x14ac:dyDescent="0.25">
      <c r="A26" t="s">
        <v>3401</v>
      </c>
      <c r="B26">
        <f t="shared" ca="1" si="0"/>
        <v>9.2036656709677427</v>
      </c>
      <c r="C26" s="2">
        <v>0</v>
      </c>
      <c r="D26">
        <f t="shared" si="1"/>
        <v>1</v>
      </c>
      <c r="E26">
        <f t="shared" si="2"/>
        <v>25</v>
      </c>
      <c r="F26">
        <f t="shared" ca="1" si="3"/>
        <v>25</v>
      </c>
      <c r="G26">
        <f t="shared" si="4"/>
        <v>16</v>
      </c>
      <c r="H26">
        <f t="shared" si="5"/>
        <v>17</v>
      </c>
      <c r="I26">
        <f t="shared" si="6"/>
        <v>11</v>
      </c>
      <c r="J26">
        <f t="shared" si="7"/>
        <v>33</v>
      </c>
      <c r="K26" s="12">
        <f t="shared" si="8"/>
        <v>0.75757575757575757</v>
      </c>
      <c r="L26">
        <f t="shared" ca="1" si="9"/>
        <v>-6.4516129032258007E-2</v>
      </c>
      <c r="Q26" t="s">
        <v>3460</v>
      </c>
      <c r="R26" s="6">
        <v>42011</v>
      </c>
      <c r="S26" t="s">
        <v>3194</v>
      </c>
      <c r="T26" t="s">
        <v>3838</v>
      </c>
      <c r="U26" t="s">
        <v>3842</v>
      </c>
      <c r="V26">
        <v>78</v>
      </c>
      <c r="W26">
        <v>56</v>
      </c>
      <c r="Y26" t="s">
        <v>353</v>
      </c>
      <c r="Z26">
        <v>1</v>
      </c>
      <c r="AA26">
        <f t="shared" si="14"/>
        <v>22</v>
      </c>
      <c r="AB26">
        <f t="shared" ca="1" si="10"/>
        <v>18.3999998</v>
      </c>
      <c r="AC26">
        <f t="shared" ca="1" si="11"/>
        <v>3.6000002000000002</v>
      </c>
      <c r="AD26">
        <f t="shared" ca="1" si="12"/>
        <v>-3.6000002000000002</v>
      </c>
      <c r="AE26" s="2">
        <v>0</v>
      </c>
      <c r="AF26" s="7">
        <f>VLOOKUP(R26,Weights!$A$2:$B$120,2,0)*AE26</f>
        <v>0</v>
      </c>
      <c r="AG26">
        <f t="shared" ca="1" si="13"/>
        <v>12.960001440000042</v>
      </c>
      <c r="AI26" t="str">
        <f t="shared" ca="1" si="15"/>
        <v>Air Force</v>
      </c>
      <c r="AJ26" t="str">
        <f t="shared" si="16"/>
        <v>Air Force</v>
      </c>
      <c r="AK26">
        <f t="shared" si="17"/>
        <v>0</v>
      </c>
    </row>
    <row r="27" spans="1:37" x14ac:dyDescent="0.25">
      <c r="A27" t="s">
        <v>3216</v>
      </c>
      <c r="B27">
        <f t="shared" ca="1" si="0"/>
        <v>4.1590908909090905</v>
      </c>
      <c r="C27" s="2">
        <v>0</v>
      </c>
      <c r="D27">
        <f t="shared" si="1"/>
        <v>1</v>
      </c>
      <c r="E27">
        <f t="shared" si="2"/>
        <v>14</v>
      </c>
      <c r="F27">
        <f t="shared" ca="1" si="3"/>
        <v>11</v>
      </c>
      <c r="G27">
        <f t="shared" si="4"/>
        <v>22</v>
      </c>
      <c r="H27">
        <f t="shared" si="5"/>
        <v>11</v>
      </c>
      <c r="I27">
        <f t="shared" si="6"/>
        <v>2</v>
      </c>
      <c r="J27">
        <f t="shared" si="7"/>
        <v>33</v>
      </c>
      <c r="K27" s="12">
        <f t="shared" si="8"/>
        <v>0.42424242424242425</v>
      </c>
      <c r="L27">
        <f t="shared" ca="1" si="9"/>
        <v>9.0909090909090939E-2</v>
      </c>
      <c r="Q27" t="s">
        <v>3460</v>
      </c>
      <c r="R27" s="6">
        <v>42014</v>
      </c>
      <c r="S27" t="s">
        <v>3194</v>
      </c>
      <c r="T27" t="s">
        <v>3400</v>
      </c>
      <c r="U27" t="s">
        <v>3841</v>
      </c>
      <c r="V27">
        <v>92</v>
      </c>
      <c r="W27">
        <v>87</v>
      </c>
      <c r="Y27" t="s">
        <v>443</v>
      </c>
      <c r="Z27">
        <v>1</v>
      </c>
      <c r="AA27">
        <f t="shared" si="14"/>
        <v>-5</v>
      </c>
      <c r="AB27">
        <f t="shared" ca="1" si="10"/>
        <v>-7.8</v>
      </c>
      <c r="AC27">
        <f t="shared" ca="1" si="11"/>
        <v>2.8</v>
      </c>
      <c r="AD27">
        <f t="shared" ca="1" si="12"/>
        <v>-2.8</v>
      </c>
      <c r="AE27" s="2">
        <v>0</v>
      </c>
      <c r="AF27" s="7">
        <f>VLOOKUP(R27,Weights!$A$2:$B$120,2,0)*AE27</f>
        <v>0</v>
      </c>
      <c r="AG27">
        <f t="shared" ca="1" si="13"/>
        <v>7.839999999999999</v>
      </c>
      <c r="AI27" t="str">
        <f t="shared" ca="1" si="15"/>
        <v>Colorado St</v>
      </c>
      <c r="AJ27" t="str">
        <f t="shared" si="16"/>
        <v>Colorado St</v>
      </c>
      <c r="AK27" t="str">
        <f t="shared" si="17"/>
        <v>Colorado St</v>
      </c>
    </row>
    <row r="28" spans="1:37" x14ac:dyDescent="0.25">
      <c r="A28" t="s">
        <v>3215</v>
      </c>
      <c r="B28">
        <f t="shared" ca="1" si="0"/>
        <v>-3.7663009586206897</v>
      </c>
      <c r="C28" s="2">
        <v>0</v>
      </c>
      <c r="D28">
        <f t="shared" si="1"/>
        <v>1</v>
      </c>
      <c r="E28">
        <f t="shared" si="2"/>
        <v>13</v>
      </c>
      <c r="F28">
        <f t="shared" ca="1" si="3"/>
        <v>13</v>
      </c>
      <c r="G28">
        <f t="shared" si="4"/>
        <v>14</v>
      </c>
      <c r="H28">
        <f t="shared" si="5"/>
        <v>16</v>
      </c>
      <c r="I28">
        <f t="shared" si="6"/>
        <v>5</v>
      </c>
      <c r="J28">
        <f t="shared" si="7"/>
        <v>30</v>
      </c>
      <c r="K28" s="12">
        <f t="shared" si="8"/>
        <v>0.43333333333333335</v>
      </c>
      <c r="L28">
        <f t="shared" ca="1" si="9"/>
        <v>-3.4482758620689669E-2</v>
      </c>
      <c r="Q28" t="s">
        <v>3460</v>
      </c>
      <c r="R28" s="6">
        <v>42024</v>
      </c>
      <c r="S28" t="s">
        <v>3194</v>
      </c>
      <c r="T28" t="s">
        <v>3464</v>
      </c>
      <c r="U28" t="s">
        <v>3841</v>
      </c>
      <c r="V28">
        <v>77</v>
      </c>
      <c r="W28">
        <v>45</v>
      </c>
      <c r="Y28" t="s">
        <v>1607</v>
      </c>
      <c r="Z28">
        <v>1</v>
      </c>
      <c r="AA28">
        <f t="shared" si="14"/>
        <v>-32</v>
      </c>
      <c r="AB28">
        <f t="shared" ca="1" si="10"/>
        <v>-9.8000001999999995</v>
      </c>
      <c r="AC28">
        <f t="shared" ca="1" si="11"/>
        <v>-22.199999800000001</v>
      </c>
      <c r="AD28">
        <f t="shared" ca="1" si="12"/>
        <v>22.199999800000001</v>
      </c>
      <c r="AE28" s="2">
        <v>0</v>
      </c>
      <c r="AF28" s="7">
        <f>VLOOKUP(R28,Weights!$A$2:$B$120,2,0)*AE28</f>
        <v>0</v>
      </c>
      <c r="AG28">
        <f t="shared" ca="1" si="13"/>
        <v>492.83999112000004</v>
      </c>
      <c r="AI28" t="str">
        <f t="shared" ca="1" si="15"/>
        <v>San Diego St</v>
      </c>
      <c r="AJ28" t="str">
        <f t="shared" si="16"/>
        <v>San Diego St</v>
      </c>
      <c r="AK28" t="str">
        <f t="shared" si="17"/>
        <v>San Diego St</v>
      </c>
    </row>
    <row r="29" spans="1:37" x14ac:dyDescent="0.25">
      <c r="A29" t="s">
        <v>3488</v>
      </c>
      <c r="B29">
        <f t="shared" ca="1" si="0"/>
        <v>4.7015151333333334</v>
      </c>
      <c r="C29" s="2">
        <v>0</v>
      </c>
      <c r="D29">
        <f t="shared" si="1"/>
        <v>1</v>
      </c>
      <c r="E29">
        <f t="shared" si="2"/>
        <v>20</v>
      </c>
      <c r="F29">
        <f t="shared" ca="1" si="3"/>
        <v>25</v>
      </c>
      <c r="G29">
        <f t="shared" si="4"/>
        <v>17</v>
      </c>
      <c r="H29">
        <f t="shared" si="5"/>
        <v>14</v>
      </c>
      <c r="I29">
        <f t="shared" si="6"/>
        <v>9</v>
      </c>
      <c r="J29">
        <f t="shared" si="7"/>
        <v>31</v>
      </c>
      <c r="K29" s="12">
        <f t="shared" si="8"/>
        <v>0.64516129032258063</v>
      </c>
      <c r="L29">
        <f t="shared" ca="1" si="9"/>
        <v>-0.16666666666666674</v>
      </c>
      <c r="Q29" t="s">
        <v>3460</v>
      </c>
      <c r="R29" s="6">
        <v>42028</v>
      </c>
      <c r="S29" t="s">
        <v>3194</v>
      </c>
      <c r="T29" t="s">
        <v>3401</v>
      </c>
      <c r="U29" t="s">
        <v>3841</v>
      </c>
      <c r="V29">
        <v>77</v>
      </c>
      <c r="W29">
        <v>68</v>
      </c>
      <c r="Y29" t="s">
        <v>1608</v>
      </c>
      <c r="Z29">
        <v>1</v>
      </c>
      <c r="AA29">
        <f t="shared" si="14"/>
        <v>-9</v>
      </c>
      <c r="AB29">
        <f t="shared" ca="1" si="10"/>
        <v>-8.6000000000000014</v>
      </c>
      <c r="AC29">
        <f t="shared" ca="1" si="11"/>
        <v>-0.39999999999999858</v>
      </c>
      <c r="AD29">
        <f t="shared" ca="1" si="12"/>
        <v>0.39999999999999858</v>
      </c>
      <c r="AE29" s="2">
        <v>0</v>
      </c>
      <c r="AF29" s="7">
        <f>VLOOKUP(R29,Weights!$A$2:$B$120,2,0)*AE29</f>
        <v>0</v>
      </c>
      <c r="AG29">
        <f t="shared" ca="1" si="13"/>
        <v>0.15999999999999887</v>
      </c>
      <c r="AI29" t="str">
        <f t="shared" ca="1" si="15"/>
        <v>Boise State</v>
      </c>
      <c r="AJ29" t="str">
        <f t="shared" si="16"/>
        <v>Boise State</v>
      </c>
      <c r="AK29" t="str">
        <f t="shared" si="17"/>
        <v>Boise State</v>
      </c>
    </row>
    <row r="30" spans="1:37" x14ac:dyDescent="0.25">
      <c r="A30" t="s">
        <v>3497</v>
      </c>
      <c r="B30">
        <f t="shared" ca="1" si="0"/>
        <v>-4.3621212303030301</v>
      </c>
      <c r="C30" s="2">
        <v>0</v>
      </c>
      <c r="D30">
        <f t="shared" si="1"/>
        <v>1</v>
      </c>
      <c r="E30">
        <f t="shared" si="2"/>
        <v>9</v>
      </c>
      <c r="F30">
        <f t="shared" ca="1" si="3"/>
        <v>10</v>
      </c>
      <c r="G30">
        <f t="shared" si="4"/>
        <v>19</v>
      </c>
      <c r="H30">
        <f t="shared" si="5"/>
        <v>14</v>
      </c>
      <c r="I30">
        <f t="shared" si="6"/>
        <v>1</v>
      </c>
      <c r="J30">
        <f t="shared" si="7"/>
        <v>33</v>
      </c>
      <c r="K30" s="12">
        <f t="shared" si="8"/>
        <v>0.27272727272727271</v>
      </c>
      <c r="L30">
        <f t="shared" ca="1" si="9"/>
        <v>-3.0303030303030332E-2</v>
      </c>
      <c r="Q30" t="s">
        <v>3460</v>
      </c>
      <c r="R30" s="6">
        <v>42039</v>
      </c>
      <c r="S30" t="s">
        <v>3194</v>
      </c>
      <c r="T30" t="s">
        <v>3395</v>
      </c>
      <c r="U30" t="s">
        <v>3842</v>
      </c>
      <c r="V30">
        <v>53</v>
      </c>
      <c r="W30">
        <v>49</v>
      </c>
      <c r="Y30" t="s">
        <v>2290</v>
      </c>
      <c r="Z30">
        <v>1</v>
      </c>
      <c r="AA30">
        <f t="shared" si="14"/>
        <v>4</v>
      </c>
      <c r="AB30">
        <f t="shared" ca="1" si="10"/>
        <v>-1.9999999878450581E-8</v>
      </c>
      <c r="AC30">
        <f t="shared" ca="1" si="11"/>
        <v>4.0000000199999999</v>
      </c>
      <c r="AD30">
        <f t="shared" ca="1" si="12"/>
        <v>-4.0000000199999999</v>
      </c>
      <c r="AE30" s="2">
        <v>0</v>
      </c>
      <c r="AF30" s="7">
        <f>VLOOKUP(R30,Weights!$A$2:$B$120,2,0)*AE30</f>
        <v>0</v>
      </c>
      <c r="AG30">
        <f t="shared" ca="1" si="13"/>
        <v>16.000000159999999</v>
      </c>
      <c r="AI30" t="str">
        <f t="shared" ca="1" si="15"/>
        <v>New Mexico</v>
      </c>
      <c r="AJ30" t="str">
        <f t="shared" si="16"/>
        <v>Air Force</v>
      </c>
      <c r="AK30">
        <f t="shared" si="17"/>
        <v>0</v>
      </c>
    </row>
    <row r="31" spans="1:37" x14ac:dyDescent="0.25">
      <c r="A31" t="s">
        <v>3242</v>
      </c>
      <c r="B31">
        <f t="shared" ca="1" si="0"/>
        <v>-4.2995601354838708</v>
      </c>
      <c r="C31" s="2">
        <v>0</v>
      </c>
      <c r="D31">
        <f t="shared" si="1"/>
        <v>1</v>
      </c>
      <c r="E31">
        <f t="shared" si="2"/>
        <v>13</v>
      </c>
      <c r="F31">
        <f t="shared" ca="1" si="3"/>
        <v>12</v>
      </c>
      <c r="G31">
        <f t="shared" si="4"/>
        <v>17</v>
      </c>
      <c r="H31">
        <f t="shared" si="5"/>
        <v>14</v>
      </c>
      <c r="I31">
        <f t="shared" si="6"/>
        <v>3</v>
      </c>
      <c r="J31">
        <f t="shared" si="7"/>
        <v>31</v>
      </c>
      <c r="K31" s="12">
        <f t="shared" si="8"/>
        <v>0.41935483870967744</v>
      </c>
      <c r="L31">
        <f t="shared" ca="1" si="9"/>
        <v>3.2258064516129059E-2</v>
      </c>
      <c r="Q31" t="s">
        <v>3460</v>
      </c>
      <c r="R31" s="6">
        <v>42042</v>
      </c>
      <c r="S31" t="s">
        <v>3194</v>
      </c>
      <c r="T31" t="s">
        <v>3363</v>
      </c>
      <c r="U31" t="s">
        <v>3842</v>
      </c>
      <c r="V31">
        <v>73</v>
      </c>
      <c r="W31">
        <v>50</v>
      </c>
      <c r="Y31" t="s">
        <v>2291</v>
      </c>
      <c r="Z31">
        <v>1</v>
      </c>
      <c r="AA31">
        <f t="shared" si="14"/>
        <v>23</v>
      </c>
      <c r="AB31">
        <f t="shared" ca="1" si="10"/>
        <v>-0.20000001999999983</v>
      </c>
      <c r="AC31">
        <f t="shared" ca="1" si="11"/>
        <v>23.200000020000001</v>
      </c>
      <c r="AD31">
        <f t="shared" ca="1" si="12"/>
        <v>-23.200000020000001</v>
      </c>
      <c r="AE31" s="2">
        <v>0</v>
      </c>
      <c r="AF31" s="7">
        <f>VLOOKUP(R31,Weights!$A$2:$B$120,2,0)*AE31</f>
        <v>0</v>
      </c>
      <c r="AG31">
        <f t="shared" ca="1" si="13"/>
        <v>538.24000092800009</v>
      </c>
      <c r="AI31" t="str">
        <f t="shared" ca="1" si="15"/>
        <v>Wyoming</v>
      </c>
      <c r="AJ31" t="str">
        <f t="shared" si="16"/>
        <v>Air Force</v>
      </c>
      <c r="AK31">
        <f t="shared" si="17"/>
        <v>0</v>
      </c>
    </row>
    <row r="32" spans="1:37" x14ac:dyDescent="0.25">
      <c r="A32" t="s">
        <v>3227</v>
      </c>
      <c r="B32">
        <f t="shared" ca="1" si="0"/>
        <v>-3.2318181999999998</v>
      </c>
      <c r="C32" s="2">
        <v>0</v>
      </c>
      <c r="D32">
        <f t="shared" si="1"/>
        <v>1</v>
      </c>
      <c r="E32">
        <f t="shared" si="2"/>
        <v>16</v>
      </c>
      <c r="F32">
        <f t="shared" ca="1" si="3"/>
        <v>13</v>
      </c>
      <c r="G32">
        <f t="shared" si="4"/>
        <v>14</v>
      </c>
      <c r="H32">
        <f t="shared" si="5"/>
        <v>17</v>
      </c>
      <c r="I32">
        <f t="shared" si="6"/>
        <v>7</v>
      </c>
      <c r="J32">
        <f t="shared" si="7"/>
        <v>31</v>
      </c>
      <c r="K32" s="12">
        <f t="shared" si="8"/>
        <v>0.5161290322580645</v>
      </c>
      <c r="L32">
        <f t="shared" ca="1" si="9"/>
        <v>9.9999999999999978E-2</v>
      </c>
      <c r="Q32" t="s">
        <v>3460</v>
      </c>
      <c r="R32" s="6">
        <v>42049</v>
      </c>
      <c r="S32" t="s">
        <v>3194</v>
      </c>
      <c r="T32" t="s">
        <v>3198</v>
      </c>
      <c r="U32" t="s">
        <v>3842</v>
      </c>
      <c r="V32">
        <v>76</v>
      </c>
      <c r="W32">
        <v>75</v>
      </c>
      <c r="Y32" t="s">
        <v>449</v>
      </c>
      <c r="Z32">
        <v>1</v>
      </c>
      <c r="AA32">
        <f t="shared" si="14"/>
        <v>1</v>
      </c>
      <c r="AB32">
        <f t="shared" ca="1" si="10"/>
        <v>-4.5999999999999996</v>
      </c>
      <c r="AC32">
        <f t="shared" ca="1" si="11"/>
        <v>5.6</v>
      </c>
      <c r="AD32">
        <f t="shared" ca="1" si="12"/>
        <v>-5.6</v>
      </c>
      <c r="AE32" s="2">
        <v>0</v>
      </c>
      <c r="AF32" s="7">
        <f>VLOOKUP(R32,Weights!$A$2:$B$120,2,0)*AE32</f>
        <v>0</v>
      </c>
      <c r="AG32">
        <f t="shared" ca="1" si="13"/>
        <v>31.359999999999996</v>
      </c>
      <c r="AI32" t="str">
        <f t="shared" ca="1" si="15"/>
        <v>UNLV</v>
      </c>
      <c r="AJ32" t="str">
        <f t="shared" si="16"/>
        <v>Air Force</v>
      </c>
      <c r="AK32">
        <f t="shared" si="17"/>
        <v>0</v>
      </c>
    </row>
    <row r="33" spans="1:37" x14ac:dyDescent="0.25">
      <c r="A33" t="s">
        <v>3200</v>
      </c>
      <c r="B33">
        <f t="shared" ca="1" si="0"/>
        <v>-1.3943182000000001</v>
      </c>
      <c r="C33" s="2">
        <v>0</v>
      </c>
      <c r="D33">
        <f t="shared" si="1"/>
        <v>1</v>
      </c>
      <c r="E33">
        <f t="shared" si="2"/>
        <v>19</v>
      </c>
      <c r="F33">
        <f t="shared" ca="1" si="3"/>
        <v>20</v>
      </c>
      <c r="G33">
        <f t="shared" si="4"/>
        <v>16</v>
      </c>
      <c r="H33">
        <f t="shared" si="5"/>
        <v>17</v>
      </c>
      <c r="I33">
        <f t="shared" si="6"/>
        <v>7</v>
      </c>
      <c r="J33">
        <f t="shared" si="7"/>
        <v>33</v>
      </c>
      <c r="K33" s="12">
        <f t="shared" si="8"/>
        <v>0.5757575757575758</v>
      </c>
      <c r="L33">
        <f t="shared" ca="1" si="9"/>
        <v>-6.25E-2</v>
      </c>
      <c r="Q33" t="s">
        <v>3460</v>
      </c>
      <c r="R33" s="6">
        <v>42060</v>
      </c>
      <c r="S33" t="s">
        <v>3194</v>
      </c>
      <c r="T33" t="s">
        <v>3449</v>
      </c>
      <c r="U33" t="s">
        <v>3842</v>
      </c>
      <c r="V33">
        <v>75</v>
      </c>
      <c r="W33">
        <v>70</v>
      </c>
      <c r="Y33" t="s">
        <v>2292</v>
      </c>
      <c r="Z33">
        <v>1</v>
      </c>
      <c r="AA33">
        <f t="shared" si="14"/>
        <v>5</v>
      </c>
      <c r="AB33">
        <f t="shared" ca="1" si="10"/>
        <v>9</v>
      </c>
      <c r="AC33">
        <f t="shared" ca="1" si="11"/>
        <v>-4</v>
      </c>
      <c r="AD33">
        <f t="shared" ca="1" si="12"/>
        <v>4</v>
      </c>
      <c r="AE33" s="2">
        <v>0</v>
      </c>
      <c r="AF33" s="7">
        <f>VLOOKUP(R33,Weights!$A$2:$B$120,2,0)*AE33</f>
        <v>0</v>
      </c>
      <c r="AG33">
        <f t="shared" ca="1" si="13"/>
        <v>16</v>
      </c>
      <c r="AI33" t="str">
        <f t="shared" ca="1" si="15"/>
        <v>Air Force</v>
      </c>
      <c r="AJ33" t="str">
        <f t="shared" si="16"/>
        <v>Air Force</v>
      </c>
      <c r="AK33">
        <f t="shared" si="17"/>
        <v>0</v>
      </c>
    </row>
    <row r="34" spans="1:37" x14ac:dyDescent="0.25">
      <c r="A34" t="s">
        <v>3405</v>
      </c>
      <c r="B34">
        <f t="shared" ca="1" si="0"/>
        <v>6.7681818000000007</v>
      </c>
      <c r="C34" s="2">
        <v>0</v>
      </c>
      <c r="D34">
        <f t="shared" si="1"/>
        <v>1</v>
      </c>
      <c r="E34">
        <f t="shared" si="2"/>
        <v>22</v>
      </c>
      <c r="F34">
        <f t="shared" ca="1" si="3"/>
        <v>24</v>
      </c>
      <c r="G34">
        <f t="shared" si="4"/>
        <v>14</v>
      </c>
      <c r="H34">
        <f t="shared" si="5"/>
        <v>18</v>
      </c>
      <c r="I34">
        <f t="shared" si="6"/>
        <v>10</v>
      </c>
      <c r="J34">
        <f t="shared" si="7"/>
        <v>32</v>
      </c>
      <c r="K34" s="12">
        <f t="shared" si="8"/>
        <v>0.6875</v>
      </c>
      <c r="L34">
        <f t="shared" ca="1" si="9"/>
        <v>-0.10000000000000009</v>
      </c>
      <c r="Q34" t="s">
        <v>3460</v>
      </c>
      <c r="R34" s="6">
        <v>42063</v>
      </c>
      <c r="S34" t="s">
        <v>3194</v>
      </c>
      <c r="T34" t="s">
        <v>3397</v>
      </c>
      <c r="U34" t="s">
        <v>3841</v>
      </c>
      <c r="V34">
        <v>74</v>
      </c>
      <c r="W34">
        <v>60</v>
      </c>
      <c r="Y34" t="s">
        <v>2293</v>
      </c>
      <c r="Z34">
        <v>1</v>
      </c>
      <c r="AA34">
        <f t="shared" si="14"/>
        <v>-14</v>
      </c>
      <c r="AB34">
        <f t="shared" ca="1" si="10"/>
        <v>-0.39999999999999991</v>
      </c>
      <c r="AC34">
        <f t="shared" ca="1" si="11"/>
        <v>-13.6</v>
      </c>
      <c r="AD34">
        <f t="shared" ca="1" si="12"/>
        <v>13.6</v>
      </c>
      <c r="AE34" s="2">
        <v>0</v>
      </c>
      <c r="AF34" s="7">
        <f>VLOOKUP(R34,Weights!$A$2:$B$120,2,0)*AE34</f>
        <v>0</v>
      </c>
      <c r="AG34">
        <f t="shared" ca="1" si="13"/>
        <v>184.95999999999998</v>
      </c>
      <c r="AI34" t="str">
        <f t="shared" ca="1" si="15"/>
        <v>Utah State</v>
      </c>
      <c r="AJ34" t="str">
        <f t="shared" si="16"/>
        <v>Utah State</v>
      </c>
      <c r="AK34" t="str">
        <f t="shared" si="17"/>
        <v>Utah State</v>
      </c>
    </row>
    <row r="35" spans="1:37" x14ac:dyDescent="0.25">
      <c r="A35" t="s">
        <v>3222</v>
      </c>
      <c r="B35">
        <f t="shared" ca="1" si="0"/>
        <v>16.543182000000002</v>
      </c>
      <c r="C35" s="2">
        <v>0</v>
      </c>
      <c r="D35">
        <f t="shared" si="1"/>
        <v>1</v>
      </c>
      <c r="E35">
        <f t="shared" si="2"/>
        <v>22</v>
      </c>
      <c r="F35">
        <f t="shared" ca="1" si="3"/>
        <v>26</v>
      </c>
      <c r="G35">
        <f t="shared" si="4"/>
        <v>19</v>
      </c>
      <c r="H35">
        <f t="shared" si="5"/>
        <v>13</v>
      </c>
      <c r="I35">
        <f t="shared" si="6"/>
        <v>8</v>
      </c>
      <c r="J35">
        <f t="shared" si="7"/>
        <v>32</v>
      </c>
      <c r="K35" s="12">
        <f t="shared" si="8"/>
        <v>0.6875</v>
      </c>
      <c r="L35">
        <f t="shared" ca="1" si="9"/>
        <v>-0.125</v>
      </c>
      <c r="Q35" t="s">
        <v>3460</v>
      </c>
      <c r="R35" s="6">
        <v>42074</v>
      </c>
      <c r="S35" t="s">
        <v>3195</v>
      </c>
      <c r="T35" t="s">
        <v>3395</v>
      </c>
      <c r="U35" t="s">
        <v>3842</v>
      </c>
      <c r="V35">
        <v>68</v>
      </c>
      <c r="W35">
        <v>61</v>
      </c>
      <c r="Y35" t="s">
        <v>3171</v>
      </c>
      <c r="Z35">
        <v>1</v>
      </c>
      <c r="AA35">
        <f t="shared" si="14"/>
        <v>7</v>
      </c>
      <c r="AB35">
        <f t="shared" ca="1" si="10"/>
        <v>-3.2000000200000001</v>
      </c>
      <c r="AC35">
        <f t="shared" ca="1" si="11"/>
        <v>10.200000020000001</v>
      </c>
      <c r="AD35">
        <f t="shared" ca="1" si="12"/>
        <v>-10.200000020000001</v>
      </c>
      <c r="AE35" s="2">
        <v>0</v>
      </c>
      <c r="AF35" s="7">
        <f>VLOOKUP(R35,Weights!$A$2:$B$120,2,0)*AE35</f>
        <v>0</v>
      </c>
      <c r="AG35">
        <f t="shared" ca="1" si="13"/>
        <v>104.04000040800003</v>
      </c>
      <c r="AI35" t="str">
        <f t="shared" ca="1" si="15"/>
        <v>New Mexico</v>
      </c>
      <c r="AJ35" t="str">
        <f t="shared" si="16"/>
        <v>Air Force</v>
      </c>
      <c r="AK35">
        <f t="shared" si="17"/>
        <v>0</v>
      </c>
    </row>
    <row r="36" spans="1:37" x14ac:dyDescent="0.25">
      <c r="A36" t="s">
        <v>3305</v>
      </c>
      <c r="B36">
        <f t="shared" ca="1" si="0"/>
        <v>10.979946705882353</v>
      </c>
      <c r="C36" s="2">
        <v>0</v>
      </c>
      <c r="D36">
        <f t="shared" si="1"/>
        <v>1</v>
      </c>
      <c r="E36">
        <f t="shared" si="2"/>
        <v>25</v>
      </c>
      <c r="F36">
        <f t="shared" ca="1" si="3"/>
        <v>28</v>
      </c>
      <c r="G36">
        <f t="shared" si="4"/>
        <v>20</v>
      </c>
      <c r="H36">
        <f t="shared" si="5"/>
        <v>14</v>
      </c>
      <c r="I36">
        <f t="shared" si="6"/>
        <v>9</v>
      </c>
      <c r="J36">
        <f t="shared" si="7"/>
        <v>34</v>
      </c>
      <c r="K36" s="12">
        <f t="shared" si="8"/>
        <v>0.73529411764705888</v>
      </c>
      <c r="L36">
        <f t="shared" ca="1" si="9"/>
        <v>-8.8235294117646967E-2</v>
      </c>
      <c r="Q36" t="s">
        <v>3460</v>
      </c>
      <c r="R36" s="6">
        <v>42075</v>
      </c>
      <c r="S36" t="s">
        <v>3195</v>
      </c>
      <c r="T36" t="s">
        <v>3401</v>
      </c>
      <c r="U36" t="s">
        <v>3841</v>
      </c>
      <c r="V36">
        <v>80</v>
      </c>
      <c r="W36">
        <v>68</v>
      </c>
      <c r="Y36" t="s">
        <v>1560</v>
      </c>
      <c r="Z36">
        <v>1</v>
      </c>
      <c r="AA36">
        <f t="shared" si="14"/>
        <v>-12</v>
      </c>
      <c r="AB36">
        <f t="shared" ca="1" si="10"/>
        <v>-11.8</v>
      </c>
      <c r="AC36">
        <f t="shared" ca="1" si="11"/>
        <v>-0.19999999999999929</v>
      </c>
      <c r="AD36">
        <f t="shared" ca="1" si="12"/>
        <v>0.19999999999999929</v>
      </c>
      <c r="AE36" s="2">
        <v>0</v>
      </c>
      <c r="AF36" s="7">
        <f>VLOOKUP(R36,Weights!$A$2:$B$120,2,0)*AE36</f>
        <v>0</v>
      </c>
      <c r="AG36">
        <f t="shared" ca="1" si="13"/>
        <v>3.9999999999999716E-2</v>
      </c>
      <c r="AI36" t="str">
        <f t="shared" ca="1" si="15"/>
        <v>Boise State</v>
      </c>
      <c r="AJ36" t="str">
        <f t="shared" si="16"/>
        <v>Boise State</v>
      </c>
      <c r="AK36" t="str">
        <f t="shared" si="17"/>
        <v>Boise State</v>
      </c>
    </row>
    <row r="37" spans="1:37" x14ac:dyDescent="0.25">
      <c r="A37" t="s">
        <v>3454</v>
      </c>
      <c r="B37">
        <f t="shared" ca="1" si="0"/>
        <v>1.0681818000000001</v>
      </c>
      <c r="C37" s="2">
        <v>0</v>
      </c>
      <c r="D37">
        <f t="shared" si="1"/>
        <v>1</v>
      </c>
      <c r="E37">
        <f t="shared" si="2"/>
        <v>13</v>
      </c>
      <c r="F37">
        <f t="shared" ca="1" si="3"/>
        <v>13</v>
      </c>
      <c r="G37">
        <f t="shared" si="4"/>
        <v>14</v>
      </c>
      <c r="H37">
        <f t="shared" si="5"/>
        <v>15</v>
      </c>
      <c r="I37">
        <f t="shared" si="6"/>
        <v>5</v>
      </c>
      <c r="J37">
        <f t="shared" si="7"/>
        <v>29</v>
      </c>
      <c r="K37" s="12">
        <f t="shared" si="8"/>
        <v>0.44827586206896552</v>
      </c>
      <c r="L37">
        <f t="shared" ca="1" si="9"/>
        <v>0</v>
      </c>
      <c r="Q37" t="s">
        <v>3243</v>
      </c>
      <c r="R37" s="6">
        <v>41957</v>
      </c>
      <c r="S37" t="s">
        <v>3194</v>
      </c>
      <c r="T37" t="s">
        <v>3212</v>
      </c>
      <c r="U37" t="s">
        <v>3842</v>
      </c>
      <c r="V37">
        <v>74</v>
      </c>
      <c r="W37">
        <v>57</v>
      </c>
      <c r="Y37" t="s">
        <v>176</v>
      </c>
      <c r="Z37">
        <v>1</v>
      </c>
      <c r="AA37">
        <f t="shared" si="14"/>
        <v>17</v>
      </c>
      <c r="AB37">
        <f t="shared" ca="1" si="10"/>
        <v>19.599999799999999</v>
      </c>
      <c r="AC37">
        <f t="shared" ca="1" si="11"/>
        <v>-2.5999997999999991</v>
      </c>
      <c r="AD37">
        <f t="shared" ca="1" si="12"/>
        <v>2.5999997999999991</v>
      </c>
      <c r="AE37" s="2">
        <v>0</v>
      </c>
      <c r="AF37" s="7">
        <f>VLOOKUP(R37,Weights!$A$2:$B$120,2,0)*AE37</f>
        <v>0</v>
      </c>
      <c r="AG37">
        <f t="shared" ca="1" si="13"/>
        <v>6.7599989600000354</v>
      </c>
      <c r="AI37" t="str">
        <f t="shared" ca="1" si="15"/>
        <v>Akron</v>
      </c>
      <c r="AJ37" t="str">
        <f t="shared" si="16"/>
        <v>Akron</v>
      </c>
      <c r="AK37">
        <f t="shared" si="17"/>
        <v>0</v>
      </c>
    </row>
    <row r="38" spans="1:37" x14ac:dyDescent="0.25">
      <c r="A38" t="s">
        <v>3343</v>
      </c>
      <c r="B38">
        <f t="shared" ca="1" si="0"/>
        <v>5.2681817999999998</v>
      </c>
      <c r="C38" s="2">
        <v>0</v>
      </c>
      <c r="D38">
        <f t="shared" si="1"/>
        <v>1</v>
      </c>
      <c r="E38">
        <f t="shared" si="2"/>
        <v>18</v>
      </c>
      <c r="F38">
        <f t="shared" ca="1" si="3"/>
        <v>18</v>
      </c>
      <c r="G38">
        <f t="shared" si="4"/>
        <v>19</v>
      </c>
      <c r="H38">
        <f t="shared" si="5"/>
        <v>14</v>
      </c>
      <c r="I38">
        <f t="shared" si="6"/>
        <v>6</v>
      </c>
      <c r="J38">
        <f t="shared" si="7"/>
        <v>33</v>
      </c>
      <c r="K38" s="12">
        <f t="shared" si="8"/>
        <v>0.54545454545454541</v>
      </c>
      <c r="L38">
        <f t="shared" ca="1" si="9"/>
        <v>0</v>
      </c>
      <c r="Q38" t="s">
        <v>3243</v>
      </c>
      <c r="R38" s="6">
        <v>41963</v>
      </c>
      <c r="S38" t="s">
        <v>3195</v>
      </c>
      <c r="T38" t="s">
        <v>3253</v>
      </c>
      <c r="U38" t="s">
        <v>3842</v>
      </c>
      <c r="V38">
        <v>66</v>
      </c>
      <c r="W38">
        <v>46</v>
      </c>
      <c r="Y38" t="s">
        <v>258</v>
      </c>
      <c r="Z38">
        <v>1</v>
      </c>
      <c r="AA38">
        <f t="shared" si="14"/>
        <v>20</v>
      </c>
      <c r="AB38">
        <f t="shared" ca="1" si="10"/>
        <v>1</v>
      </c>
      <c r="AC38">
        <f t="shared" ca="1" si="11"/>
        <v>19</v>
      </c>
      <c r="AD38">
        <f t="shared" ca="1" si="12"/>
        <v>-19</v>
      </c>
      <c r="AE38" s="2">
        <v>0</v>
      </c>
      <c r="AF38" s="7">
        <f>VLOOKUP(R38,Weights!$A$2:$B$120,2,0)*AE38</f>
        <v>0</v>
      </c>
      <c r="AG38">
        <f t="shared" ca="1" si="13"/>
        <v>361</v>
      </c>
      <c r="AI38" t="str">
        <f t="shared" ca="1" si="15"/>
        <v>Akron</v>
      </c>
      <c r="AJ38" t="str">
        <f t="shared" si="16"/>
        <v>Akron</v>
      </c>
      <c r="AK38">
        <f t="shared" si="17"/>
        <v>0</v>
      </c>
    </row>
    <row r="39" spans="1:37" x14ac:dyDescent="0.25">
      <c r="A39" t="s">
        <v>3433</v>
      </c>
      <c r="B39">
        <f t="shared" ca="1" si="0"/>
        <v>-7.8693182000000004</v>
      </c>
      <c r="C39" s="2">
        <v>0</v>
      </c>
      <c r="D39">
        <f t="shared" si="1"/>
        <v>1</v>
      </c>
      <c r="E39">
        <f t="shared" si="2"/>
        <v>10</v>
      </c>
      <c r="F39">
        <f t="shared" ca="1" si="3"/>
        <v>8</v>
      </c>
      <c r="G39">
        <f t="shared" si="4"/>
        <v>16</v>
      </c>
      <c r="H39">
        <f t="shared" si="5"/>
        <v>16</v>
      </c>
      <c r="I39">
        <f t="shared" si="6"/>
        <v>1</v>
      </c>
      <c r="J39">
        <f t="shared" si="7"/>
        <v>32</v>
      </c>
      <c r="K39" s="12">
        <f t="shared" si="8"/>
        <v>0.3125</v>
      </c>
      <c r="L39">
        <f t="shared" ca="1" si="9"/>
        <v>6.25E-2</v>
      </c>
      <c r="Q39" t="s">
        <v>3243</v>
      </c>
      <c r="R39" s="6">
        <v>41966</v>
      </c>
      <c r="S39" t="s">
        <v>3195</v>
      </c>
      <c r="T39" t="s">
        <v>3320</v>
      </c>
      <c r="U39" t="s">
        <v>3842</v>
      </c>
      <c r="V39">
        <v>68</v>
      </c>
      <c r="W39">
        <v>63</v>
      </c>
      <c r="Y39" t="s">
        <v>100</v>
      </c>
      <c r="Z39">
        <v>1</v>
      </c>
      <c r="AA39">
        <f t="shared" si="14"/>
        <v>5</v>
      </c>
      <c r="AB39">
        <f t="shared" ca="1" si="10"/>
        <v>-2.8000000000000003</v>
      </c>
      <c r="AC39">
        <f t="shared" ca="1" si="11"/>
        <v>7.8000000000000007</v>
      </c>
      <c r="AD39">
        <f t="shared" ca="1" si="12"/>
        <v>-7.8000000000000007</v>
      </c>
      <c r="AE39" s="2">
        <v>0</v>
      </c>
      <c r="AF39" s="7">
        <f>VLOOKUP(R39,Weights!$A$2:$B$120,2,0)*AE39</f>
        <v>0</v>
      </c>
      <c r="AG39">
        <f t="shared" ca="1" si="13"/>
        <v>60.840000000000011</v>
      </c>
      <c r="AI39" t="str">
        <f t="shared" ca="1" si="15"/>
        <v>South Carolina</v>
      </c>
      <c r="AJ39" t="str">
        <f t="shared" si="16"/>
        <v>Akron</v>
      </c>
      <c r="AK39">
        <f t="shared" si="17"/>
        <v>0</v>
      </c>
    </row>
    <row r="40" spans="1:37" x14ac:dyDescent="0.25">
      <c r="A40" t="s">
        <v>3236</v>
      </c>
      <c r="B40">
        <f t="shared" ca="1" si="0"/>
        <v>0.90151513333333344</v>
      </c>
      <c r="C40" s="2">
        <v>0</v>
      </c>
      <c r="D40">
        <f t="shared" si="1"/>
        <v>1</v>
      </c>
      <c r="E40">
        <f t="shared" si="2"/>
        <v>16</v>
      </c>
      <c r="F40">
        <f t="shared" ca="1" si="3"/>
        <v>21</v>
      </c>
      <c r="G40">
        <f t="shared" si="4"/>
        <v>16</v>
      </c>
      <c r="H40">
        <f t="shared" si="5"/>
        <v>14</v>
      </c>
      <c r="I40">
        <f t="shared" si="6"/>
        <v>7</v>
      </c>
      <c r="J40">
        <f t="shared" si="7"/>
        <v>30</v>
      </c>
      <c r="K40" s="12">
        <f t="shared" si="8"/>
        <v>0.53333333333333333</v>
      </c>
      <c r="L40">
        <f t="shared" ca="1" si="9"/>
        <v>-0.16666666666666663</v>
      </c>
      <c r="Q40" t="s">
        <v>3243</v>
      </c>
      <c r="R40" s="6">
        <v>41973</v>
      </c>
      <c r="S40" t="s">
        <v>3194</v>
      </c>
      <c r="T40" t="s">
        <v>3227</v>
      </c>
      <c r="U40" t="s">
        <v>3842</v>
      </c>
      <c r="V40">
        <v>72</v>
      </c>
      <c r="W40">
        <v>66</v>
      </c>
      <c r="Y40" t="s">
        <v>151</v>
      </c>
      <c r="Z40">
        <v>1</v>
      </c>
      <c r="AA40">
        <f t="shared" si="14"/>
        <v>6</v>
      </c>
      <c r="AB40">
        <f t="shared" ca="1" si="10"/>
        <v>10.399999999999999</v>
      </c>
      <c r="AC40">
        <f t="shared" ca="1" si="11"/>
        <v>-4.3999999999999986</v>
      </c>
      <c r="AD40">
        <f t="shared" ca="1" si="12"/>
        <v>4.3999999999999986</v>
      </c>
      <c r="AE40" s="2">
        <v>0</v>
      </c>
      <c r="AF40" s="7">
        <f>VLOOKUP(R40,Weights!$A$2:$B$120,2,0)*AE40</f>
        <v>0</v>
      </c>
      <c r="AG40">
        <f t="shared" ca="1" si="13"/>
        <v>19.359999999999989</v>
      </c>
      <c r="AI40" t="str">
        <f t="shared" ca="1" si="15"/>
        <v>Akron</v>
      </c>
      <c r="AJ40" t="str">
        <f t="shared" si="16"/>
        <v>Akron</v>
      </c>
      <c r="AK40">
        <f t="shared" si="17"/>
        <v>0</v>
      </c>
    </row>
    <row r="41" spans="1:37" x14ac:dyDescent="0.25">
      <c r="A41" t="s">
        <v>3435</v>
      </c>
      <c r="B41">
        <f t="shared" ca="1" si="0"/>
        <v>-17.094780962962961</v>
      </c>
      <c r="C41" s="2">
        <v>0</v>
      </c>
      <c r="D41">
        <f t="shared" si="1"/>
        <v>1</v>
      </c>
      <c r="E41">
        <f t="shared" si="2"/>
        <v>2</v>
      </c>
      <c r="F41">
        <f t="shared" ca="1" si="3"/>
        <v>1</v>
      </c>
      <c r="G41">
        <f t="shared" si="4"/>
        <v>13</v>
      </c>
      <c r="H41">
        <f t="shared" si="5"/>
        <v>15</v>
      </c>
      <c r="I41">
        <f t="shared" si="6"/>
        <v>0</v>
      </c>
      <c r="J41">
        <f t="shared" si="7"/>
        <v>28</v>
      </c>
      <c r="K41" s="12">
        <f t="shared" si="8"/>
        <v>7.1428571428571425E-2</v>
      </c>
      <c r="L41">
        <f t="shared" ca="1" si="9"/>
        <v>3.7037037037037035E-2</v>
      </c>
      <c r="Q41" t="s">
        <v>3243</v>
      </c>
      <c r="R41" s="6">
        <v>41975</v>
      </c>
      <c r="S41" t="s">
        <v>3194</v>
      </c>
      <c r="T41" t="s">
        <v>3533</v>
      </c>
      <c r="U41" t="s">
        <v>3842</v>
      </c>
      <c r="V41">
        <v>81</v>
      </c>
      <c r="W41">
        <v>60</v>
      </c>
      <c r="Y41" t="s">
        <v>105</v>
      </c>
      <c r="Z41">
        <v>1</v>
      </c>
      <c r="AA41">
        <f t="shared" si="14"/>
        <v>21</v>
      </c>
      <c r="AB41">
        <f t="shared" ca="1" si="10"/>
        <v>20.599999799999999</v>
      </c>
      <c r="AC41">
        <f t="shared" ca="1" si="11"/>
        <v>0.40000020000000092</v>
      </c>
      <c r="AD41">
        <f t="shared" ca="1" si="12"/>
        <v>-0.40000020000000092</v>
      </c>
      <c r="AE41" s="2">
        <v>0</v>
      </c>
      <c r="AF41" s="7">
        <f>VLOOKUP(R41,Weights!$A$2:$B$120,2,0)*AE41</f>
        <v>0</v>
      </c>
      <c r="AG41">
        <f t="shared" ca="1" si="13"/>
        <v>0.16000016000004072</v>
      </c>
      <c r="AI41" t="str">
        <f t="shared" ca="1" si="15"/>
        <v>Akron</v>
      </c>
      <c r="AJ41" t="str">
        <f t="shared" si="16"/>
        <v>Akron</v>
      </c>
      <c r="AK41">
        <f t="shared" si="17"/>
        <v>0</v>
      </c>
    </row>
    <row r="42" spans="1:37" x14ac:dyDescent="0.25">
      <c r="A42" t="s">
        <v>3249</v>
      </c>
      <c r="B42">
        <f t="shared" ca="1" si="0"/>
        <v>-13.202785741935484</v>
      </c>
      <c r="C42" s="2">
        <v>0</v>
      </c>
      <c r="D42">
        <f t="shared" si="1"/>
        <v>1</v>
      </c>
      <c r="E42">
        <f t="shared" si="2"/>
        <v>5</v>
      </c>
      <c r="F42">
        <f t="shared" ca="1" si="3"/>
        <v>1</v>
      </c>
      <c r="G42">
        <f t="shared" si="4"/>
        <v>14</v>
      </c>
      <c r="H42">
        <f t="shared" si="5"/>
        <v>17</v>
      </c>
      <c r="I42">
        <f t="shared" si="6"/>
        <v>1</v>
      </c>
      <c r="J42">
        <f t="shared" si="7"/>
        <v>31</v>
      </c>
      <c r="K42" s="12">
        <f t="shared" si="8"/>
        <v>0.16129032258064516</v>
      </c>
      <c r="L42">
        <f t="shared" ca="1" si="9"/>
        <v>0.12903225806451613</v>
      </c>
      <c r="Q42" t="s">
        <v>3243</v>
      </c>
      <c r="R42" s="6">
        <v>41977</v>
      </c>
      <c r="S42" t="s">
        <v>3194</v>
      </c>
      <c r="T42" t="s">
        <v>3393</v>
      </c>
      <c r="U42" t="s">
        <v>3842</v>
      </c>
      <c r="V42">
        <v>73</v>
      </c>
      <c r="W42">
        <v>49</v>
      </c>
      <c r="Y42" t="s">
        <v>196</v>
      </c>
      <c r="Z42">
        <v>1</v>
      </c>
      <c r="AA42">
        <f t="shared" si="14"/>
        <v>24</v>
      </c>
      <c r="AB42">
        <f t="shared" ca="1" si="10"/>
        <v>18.3999998</v>
      </c>
      <c r="AC42">
        <f t="shared" ca="1" si="11"/>
        <v>5.6000002000000002</v>
      </c>
      <c r="AD42">
        <f t="shared" ca="1" si="12"/>
        <v>-5.6000002000000002</v>
      </c>
      <c r="AE42" s="2">
        <v>0</v>
      </c>
      <c r="AF42" s="7">
        <f>VLOOKUP(R42,Weights!$A$2:$B$120,2,0)*AE42</f>
        <v>0</v>
      </c>
      <c r="AG42">
        <f t="shared" ca="1" si="13"/>
        <v>31.360002240000043</v>
      </c>
      <c r="AI42" t="str">
        <f t="shared" ca="1" si="15"/>
        <v>Akron</v>
      </c>
      <c r="AJ42" t="str">
        <f t="shared" si="16"/>
        <v>Akron</v>
      </c>
      <c r="AK42">
        <f t="shared" si="17"/>
        <v>0</v>
      </c>
    </row>
    <row r="43" spans="1:37" x14ac:dyDescent="0.25">
      <c r="A43" t="s">
        <v>3223</v>
      </c>
      <c r="B43">
        <f t="shared" ca="1" si="0"/>
        <v>9.4681818</v>
      </c>
      <c r="C43" s="2">
        <v>0</v>
      </c>
      <c r="D43">
        <f t="shared" si="1"/>
        <v>1</v>
      </c>
      <c r="E43">
        <f t="shared" si="2"/>
        <v>22</v>
      </c>
      <c r="F43">
        <f t="shared" ca="1" si="3"/>
        <v>28</v>
      </c>
      <c r="G43">
        <f t="shared" si="4"/>
        <v>18</v>
      </c>
      <c r="H43">
        <f t="shared" si="5"/>
        <v>12</v>
      </c>
      <c r="I43">
        <f t="shared" si="6"/>
        <v>6</v>
      </c>
      <c r="J43">
        <f t="shared" si="7"/>
        <v>30</v>
      </c>
      <c r="K43" s="12">
        <f t="shared" si="8"/>
        <v>0.73333333333333328</v>
      </c>
      <c r="L43">
        <f t="shared" ca="1" si="9"/>
        <v>-0.20000000000000007</v>
      </c>
      <c r="Q43" t="s">
        <v>3243</v>
      </c>
      <c r="R43" s="6">
        <v>41986</v>
      </c>
      <c r="S43" t="s">
        <v>3194</v>
      </c>
      <c r="T43" t="s">
        <v>3411</v>
      </c>
      <c r="U43" t="s">
        <v>3841</v>
      </c>
      <c r="V43">
        <v>62</v>
      </c>
      <c r="W43">
        <v>61</v>
      </c>
      <c r="Y43" t="s">
        <v>153</v>
      </c>
      <c r="Z43">
        <v>1</v>
      </c>
      <c r="AA43">
        <f t="shared" si="14"/>
        <v>-1</v>
      </c>
      <c r="AB43">
        <f t="shared" ca="1" si="10"/>
        <v>9.1999999999999993</v>
      </c>
      <c r="AC43">
        <f t="shared" ca="1" si="11"/>
        <v>-10.199999999999999</v>
      </c>
      <c r="AD43">
        <f t="shared" ca="1" si="12"/>
        <v>10.199999999999999</v>
      </c>
      <c r="AE43" s="2">
        <v>0</v>
      </c>
      <c r="AF43" s="7">
        <f>VLOOKUP(R43,Weights!$A$2:$B$120,2,0)*AE43</f>
        <v>0</v>
      </c>
      <c r="AG43">
        <f t="shared" ca="1" si="13"/>
        <v>104.03999999999999</v>
      </c>
      <c r="AI43" t="str">
        <f t="shared" ca="1" si="15"/>
        <v>Akron</v>
      </c>
      <c r="AJ43" t="str">
        <f t="shared" si="16"/>
        <v>Middle Tennessee</v>
      </c>
      <c r="AK43" t="str">
        <f t="shared" si="17"/>
        <v>Middle Tennessee</v>
      </c>
    </row>
    <row r="44" spans="1:37" x14ac:dyDescent="0.25">
      <c r="A44" t="s">
        <v>3285</v>
      </c>
      <c r="B44">
        <f t="shared" ca="1" si="0"/>
        <v>-5.7024064352941179</v>
      </c>
      <c r="C44" s="2">
        <v>0</v>
      </c>
      <c r="D44">
        <f t="shared" si="1"/>
        <v>1</v>
      </c>
      <c r="E44">
        <f t="shared" si="2"/>
        <v>10</v>
      </c>
      <c r="F44">
        <f t="shared" ca="1" si="3"/>
        <v>9</v>
      </c>
      <c r="G44">
        <f t="shared" si="4"/>
        <v>17</v>
      </c>
      <c r="H44">
        <f t="shared" si="5"/>
        <v>17</v>
      </c>
      <c r="I44">
        <f t="shared" si="6"/>
        <v>3</v>
      </c>
      <c r="J44">
        <f t="shared" si="7"/>
        <v>34</v>
      </c>
      <c r="K44" s="12">
        <f t="shared" si="8"/>
        <v>0.29411764705882354</v>
      </c>
      <c r="L44">
        <f t="shared" ca="1" si="9"/>
        <v>2.9411764705882359E-2</v>
      </c>
      <c r="Q44" t="s">
        <v>3243</v>
      </c>
      <c r="R44" s="6">
        <v>41993</v>
      </c>
      <c r="S44" t="s">
        <v>3194</v>
      </c>
      <c r="T44" t="s">
        <v>3839</v>
      </c>
      <c r="U44" t="s">
        <v>3842</v>
      </c>
      <c r="V44">
        <v>92</v>
      </c>
      <c r="W44">
        <v>53</v>
      </c>
      <c r="Y44" t="s">
        <v>332</v>
      </c>
      <c r="Z44">
        <v>1</v>
      </c>
      <c r="AA44">
        <f t="shared" si="14"/>
        <v>39</v>
      </c>
      <c r="AB44">
        <f t="shared" ca="1" si="10"/>
        <v>35.799999800000002</v>
      </c>
      <c r="AC44">
        <f t="shared" ca="1" si="11"/>
        <v>3.2000001999999981</v>
      </c>
      <c r="AD44">
        <f t="shared" ca="1" si="12"/>
        <v>-3.2000001999999981</v>
      </c>
      <c r="AE44" s="2">
        <v>0</v>
      </c>
      <c r="AF44" s="7">
        <f>VLOOKUP(R44,Weights!$A$2:$B$120,2,0)*AE44</f>
        <v>0</v>
      </c>
      <c r="AG44">
        <f t="shared" ca="1" si="13"/>
        <v>10.240001280000028</v>
      </c>
      <c r="AI44" t="str">
        <f t="shared" ca="1" si="15"/>
        <v>Akron</v>
      </c>
      <c r="AJ44" t="str">
        <f t="shared" si="16"/>
        <v>Akron</v>
      </c>
      <c r="AK44">
        <f t="shared" si="17"/>
        <v>0</v>
      </c>
    </row>
    <row r="45" spans="1:37" x14ac:dyDescent="0.25">
      <c r="A45" t="s">
        <v>3422</v>
      </c>
      <c r="B45">
        <f t="shared" ca="1" si="0"/>
        <v>-0.36515151333333334</v>
      </c>
      <c r="C45" s="2">
        <v>0</v>
      </c>
      <c r="D45">
        <f t="shared" si="1"/>
        <v>1</v>
      </c>
      <c r="E45">
        <f t="shared" si="2"/>
        <v>19</v>
      </c>
      <c r="F45">
        <f t="shared" ca="1" si="3"/>
        <v>20</v>
      </c>
      <c r="G45">
        <f t="shared" si="4"/>
        <v>16</v>
      </c>
      <c r="H45">
        <f t="shared" si="5"/>
        <v>14</v>
      </c>
      <c r="I45">
        <f t="shared" si="6"/>
        <v>6</v>
      </c>
      <c r="J45">
        <f t="shared" si="7"/>
        <v>30</v>
      </c>
      <c r="K45" s="12">
        <f t="shared" si="8"/>
        <v>0.6333333333333333</v>
      </c>
      <c r="L45">
        <f t="shared" ca="1" si="9"/>
        <v>-3.3333333333333326E-2</v>
      </c>
      <c r="Q45" t="s">
        <v>3243</v>
      </c>
      <c r="R45" s="6">
        <v>42003</v>
      </c>
      <c r="S45" t="s">
        <v>3194</v>
      </c>
      <c r="T45" t="s">
        <v>3447</v>
      </c>
      <c r="U45" t="s">
        <v>3842</v>
      </c>
      <c r="V45">
        <v>70</v>
      </c>
      <c r="W45">
        <v>63</v>
      </c>
      <c r="Y45" t="s">
        <v>398</v>
      </c>
      <c r="Z45">
        <v>1</v>
      </c>
      <c r="AA45">
        <f t="shared" si="14"/>
        <v>7</v>
      </c>
      <c r="AB45">
        <f t="shared" ca="1" si="10"/>
        <v>14.8</v>
      </c>
      <c r="AC45">
        <f t="shared" ca="1" si="11"/>
        <v>-7.8000000000000007</v>
      </c>
      <c r="AD45">
        <f t="shared" ca="1" si="12"/>
        <v>7.8000000000000007</v>
      </c>
      <c r="AE45" s="2">
        <v>0</v>
      </c>
      <c r="AF45" s="7">
        <f>VLOOKUP(R45,Weights!$A$2:$B$120,2,0)*AE45</f>
        <v>0</v>
      </c>
      <c r="AG45">
        <f t="shared" ca="1" si="13"/>
        <v>60.840000000000011</v>
      </c>
      <c r="AI45" t="str">
        <f t="shared" ca="1" si="15"/>
        <v>Akron</v>
      </c>
      <c r="AJ45" t="str">
        <f t="shared" si="16"/>
        <v>Akron</v>
      </c>
      <c r="AK45">
        <f t="shared" si="17"/>
        <v>0</v>
      </c>
    </row>
    <row r="46" spans="1:37" x14ac:dyDescent="0.25">
      <c r="A46" t="s">
        <v>3326</v>
      </c>
      <c r="B46">
        <f t="shared" ca="1" si="0"/>
        <v>1.1431818</v>
      </c>
      <c r="C46" s="2">
        <v>0</v>
      </c>
      <c r="D46">
        <f t="shared" si="1"/>
        <v>1</v>
      </c>
      <c r="E46">
        <f t="shared" si="2"/>
        <v>14</v>
      </c>
      <c r="F46">
        <f t="shared" ca="1" si="3"/>
        <v>18</v>
      </c>
      <c r="G46">
        <f t="shared" si="4"/>
        <v>15</v>
      </c>
      <c r="H46">
        <f t="shared" si="5"/>
        <v>17</v>
      </c>
      <c r="I46">
        <f t="shared" si="6"/>
        <v>6</v>
      </c>
      <c r="J46">
        <f t="shared" si="7"/>
        <v>32</v>
      </c>
      <c r="K46" s="12">
        <f t="shared" si="8"/>
        <v>0.4375</v>
      </c>
      <c r="L46">
        <f t="shared" ca="1" si="9"/>
        <v>-0.125</v>
      </c>
      <c r="Q46" t="s">
        <v>3243</v>
      </c>
      <c r="R46" s="6">
        <v>42007</v>
      </c>
      <c r="S46" t="s">
        <v>3194</v>
      </c>
      <c r="T46" t="s">
        <v>3471</v>
      </c>
      <c r="U46" t="s">
        <v>3842</v>
      </c>
      <c r="V46">
        <v>79</v>
      </c>
      <c r="W46">
        <v>62</v>
      </c>
      <c r="Y46" t="s">
        <v>399</v>
      </c>
      <c r="Z46">
        <v>1</v>
      </c>
      <c r="AA46">
        <f t="shared" si="14"/>
        <v>17</v>
      </c>
      <c r="AB46">
        <f t="shared" ca="1" si="10"/>
        <v>18.199999800000001</v>
      </c>
      <c r="AC46">
        <f t="shared" ca="1" si="11"/>
        <v>-1.1999998000000005</v>
      </c>
      <c r="AD46">
        <f t="shared" ca="1" si="12"/>
        <v>1.1999998000000005</v>
      </c>
      <c r="AE46" s="2">
        <v>0</v>
      </c>
      <c r="AF46" s="7">
        <f>VLOOKUP(R46,Weights!$A$2:$B$120,2,0)*AE46</f>
        <v>0</v>
      </c>
      <c r="AG46">
        <f t="shared" ca="1" si="13"/>
        <v>1.4399995200000413</v>
      </c>
      <c r="AI46" t="str">
        <f t="shared" ca="1" si="15"/>
        <v>Akron</v>
      </c>
      <c r="AJ46" t="str">
        <f t="shared" si="16"/>
        <v>Akron</v>
      </c>
      <c r="AK46">
        <f t="shared" si="17"/>
        <v>0</v>
      </c>
    </row>
    <row r="47" spans="1:37" x14ac:dyDescent="0.25">
      <c r="A47" t="s">
        <v>3355</v>
      </c>
      <c r="B47">
        <f t="shared" ca="1" si="0"/>
        <v>0.40568182000000003</v>
      </c>
      <c r="C47" s="2">
        <v>0</v>
      </c>
      <c r="D47">
        <f t="shared" si="1"/>
        <v>1</v>
      </c>
      <c r="E47">
        <f t="shared" si="2"/>
        <v>22</v>
      </c>
      <c r="F47">
        <f t="shared" ca="1" si="3"/>
        <v>24</v>
      </c>
      <c r="G47">
        <f t="shared" si="4"/>
        <v>18</v>
      </c>
      <c r="H47">
        <f t="shared" si="5"/>
        <v>14</v>
      </c>
      <c r="I47">
        <f t="shared" si="6"/>
        <v>7</v>
      </c>
      <c r="J47">
        <f t="shared" si="7"/>
        <v>32</v>
      </c>
      <c r="K47" s="12">
        <f t="shared" si="8"/>
        <v>0.6875</v>
      </c>
      <c r="L47">
        <f t="shared" ca="1" si="9"/>
        <v>-6.25E-2</v>
      </c>
      <c r="Q47" t="s">
        <v>3243</v>
      </c>
      <c r="R47" s="6">
        <v>42010</v>
      </c>
      <c r="S47" t="s">
        <v>3194</v>
      </c>
      <c r="T47" t="s">
        <v>3231</v>
      </c>
      <c r="U47" t="s">
        <v>3842</v>
      </c>
      <c r="V47">
        <v>72</v>
      </c>
      <c r="W47">
        <v>52</v>
      </c>
      <c r="Y47" t="s">
        <v>400</v>
      </c>
      <c r="Z47">
        <v>1</v>
      </c>
      <c r="AA47">
        <f t="shared" si="14"/>
        <v>20</v>
      </c>
      <c r="AB47">
        <f t="shared" ca="1" si="10"/>
        <v>6.3999999799999996</v>
      </c>
      <c r="AC47">
        <f t="shared" ca="1" si="11"/>
        <v>13.60000002</v>
      </c>
      <c r="AD47">
        <f t="shared" ca="1" si="12"/>
        <v>-13.60000002</v>
      </c>
      <c r="AE47" s="2">
        <v>0</v>
      </c>
      <c r="AF47" s="7">
        <f>VLOOKUP(R47,Weights!$A$2:$B$120,2,0)*AE47</f>
        <v>0</v>
      </c>
      <c r="AG47">
        <f t="shared" ca="1" si="13"/>
        <v>184.960000544</v>
      </c>
      <c r="AI47" t="str">
        <f t="shared" ca="1" si="15"/>
        <v>Akron</v>
      </c>
      <c r="AJ47" t="str">
        <f t="shared" si="16"/>
        <v>Akron</v>
      </c>
      <c r="AK47">
        <f t="shared" si="17"/>
        <v>0</v>
      </c>
    </row>
    <row r="48" spans="1:37" x14ac:dyDescent="0.25">
      <c r="A48" t="s">
        <v>3378</v>
      </c>
      <c r="B48">
        <f t="shared" ca="1" si="0"/>
        <v>-12.435043806451612</v>
      </c>
      <c r="C48" s="2">
        <v>0</v>
      </c>
      <c r="D48">
        <f t="shared" si="1"/>
        <v>1</v>
      </c>
      <c r="E48">
        <f t="shared" si="2"/>
        <v>8</v>
      </c>
      <c r="F48">
        <f t="shared" ca="1" si="3"/>
        <v>5</v>
      </c>
      <c r="G48">
        <f t="shared" si="4"/>
        <v>13</v>
      </c>
      <c r="H48">
        <f t="shared" si="5"/>
        <v>19</v>
      </c>
      <c r="I48">
        <f t="shared" si="6"/>
        <v>1</v>
      </c>
      <c r="J48">
        <f t="shared" si="7"/>
        <v>32</v>
      </c>
      <c r="K48" s="12">
        <f t="shared" si="8"/>
        <v>0.25</v>
      </c>
      <c r="L48">
        <f t="shared" ca="1" si="9"/>
        <v>9.6774193548387094E-2</v>
      </c>
      <c r="Q48" t="s">
        <v>3243</v>
      </c>
      <c r="R48" s="6">
        <v>42018</v>
      </c>
      <c r="S48" t="s">
        <v>3194</v>
      </c>
      <c r="T48" t="s">
        <v>3488</v>
      </c>
      <c r="U48" t="s">
        <v>3842</v>
      </c>
      <c r="V48">
        <v>67</v>
      </c>
      <c r="W48">
        <v>50</v>
      </c>
      <c r="Y48" t="s">
        <v>748</v>
      </c>
      <c r="Z48">
        <v>1</v>
      </c>
      <c r="AA48">
        <f t="shared" si="14"/>
        <v>17</v>
      </c>
      <c r="AB48">
        <f t="shared" ca="1" si="10"/>
        <v>2.1999999999999993</v>
      </c>
      <c r="AC48">
        <f t="shared" ca="1" si="11"/>
        <v>14.8</v>
      </c>
      <c r="AD48">
        <f t="shared" ca="1" si="12"/>
        <v>-14.8</v>
      </c>
      <c r="AE48" s="2">
        <v>0</v>
      </c>
      <c r="AF48" s="7">
        <f>VLOOKUP(R48,Weights!$A$2:$B$120,2,0)*AE48</f>
        <v>0</v>
      </c>
      <c r="AG48">
        <f t="shared" ca="1" si="13"/>
        <v>219.04000000000002</v>
      </c>
      <c r="AI48" t="str">
        <f t="shared" ca="1" si="15"/>
        <v>Akron</v>
      </c>
      <c r="AJ48" t="str">
        <f t="shared" si="16"/>
        <v>Akron</v>
      </c>
      <c r="AK48">
        <f t="shared" si="17"/>
        <v>0</v>
      </c>
    </row>
    <row r="49" spans="1:37" x14ac:dyDescent="0.25">
      <c r="A49" t="s">
        <v>3234</v>
      </c>
      <c r="B49">
        <f t="shared" ca="1" si="0"/>
        <v>8.8369318000000003</v>
      </c>
      <c r="C49" s="2">
        <v>0</v>
      </c>
      <c r="D49">
        <f t="shared" si="1"/>
        <v>1</v>
      </c>
      <c r="E49">
        <f t="shared" si="2"/>
        <v>22</v>
      </c>
      <c r="F49">
        <f t="shared" ca="1" si="3"/>
        <v>23</v>
      </c>
      <c r="G49">
        <f t="shared" si="4"/>
        <v>21</v>
      </c>
      <c r="H49">
        <f t="shared" si="5"/>
        <v>11</v>
      </c>
      <c r="I49">
        <f t="shared" si="6"/>
        <v>6</v>
      </c>
      <c r="J49">
        <f t="shared" si="7"/>
        <v>32</v>
      </c>
      <c r="K49" s="12">
        <f t="shared" si="8"/>
        <v>0.6875</v>
      </c>
      <c r="L49">
        <f t="shared" ca="1" si="9"/>
        <v>-3.125E-2</v>
      </c>
      <c r="Q49" t="s">
        <v>3243</v>
      </c>
      <c r="R49" s="6">
        <v>42021</v>
      </c>
      <c r="S49" t="s">
        <v>3194</v>
      </c>
      <c r="T49" t="s">
        <v>3223</v>
      </c>
      <c r="U49" t="s">
        <v>3842</v>
      </c>
      <c r="V49">
        <v>82</v>
      </c>
      <c r="W49">
        <v>76</v>
      </c>
      <c r="Y49" t="s">
        <v>403</v>
      </c>
      <c r="Z49">
        <v>1</v>
      </c>
      <c r="AA49">
        <f t="shared" si="14"/>
        <v>6</v>
      </c>
      <c r="AB49">
        <f t="shared" ca="1" si="10"/>
        <v>-2.5999999999999996</v>
      </c>
      <c r="AC49">
        <f t="shared" ca="1" si="11"/>
        <v>8.6</v>
      </c>
      <c r="AD49">
        <f t="shared" ca="1" si="12"/>
        <v>-8.6</v>
      </c>
      <c r="AE49" s="2">
        <v>0</v>
      </c>
      <c r="AF49" s="7">
        <f>VLOOKUP(R49,Weights!$A$2:$B$120,2,0)*AE49</f>
        <v>0</v>
      </c>
      <c r="AG49">
        <f t="shared" ca="1" si="13"/>
        <v>73.959999999999994</v>
      </c>
      <c r="AI49" t="str">
        <f t="shared" ca="1" si="15"/>
        <v>Central Michigan</v>
      </c>
      <c r="AJ49" t="str">
        <f t="shared" si="16"/>
        <v>Akron</v>
      </c>
      <c r="AK49">
        <f t="shared" si="17"/>
        <v>0</v>
      </c>
    </row>
    <row r="50" spans="1:37" x14ac:dyDescent="0.25">
      <c r="A50" t="s">
        <v>3318</v>
      </c>
      <c r="B50">
        <f t="shared" ca="1" si="0"/>
        <v>5.7326979290322582</v>
      </c>
      <c r="C50" s="2">
        <v>0</v>
      </c>
      <c r="D50">
        <f t="shared" si="1"/>
        <v>1</v>
      </c>
      <c r="E50">
        <f t="shared" si="2"/>
        <v>16</v>
      </c>
      <c r="F50">
        <f t="shared" ca="1" si="3"/>
        <v>14</v>
      </c>
      <c r="G50">
        <f t="shared" si="4"/>
        <v>21</v>
      </c>
      <c r="H50">
        <f t="shared" si="5"/>
        <v>10</v>
      </c>
      <c r="I50">
        <f t="shared" si="6"/>
        <v>3</v>
      </c>
      <c r="J50">
        <f t="shared" si="7"/>
        <v>31</v>
      </c>
      <c r="K50" s="12">
        <f t="shared" si="8"/>
        <v>0.5161290322580645</v>
      </c>
      <c r="L50">
        <f t="shared" ca="1" si="9"/>
        <v>6.4516129032258063E-2</v>
      </c>
      <c r="Q50" t="s">
        <v>3243</v>
      </c>
      <c r="R50" s="6">
        <v>42031</v>
      </c>
      <c r="S50" t="s">
        <v>3194</v>
      </c>
      <c r="T50" t="s">
        <v>3437</v>
      </c>
      <c r="U50" t="s">
        <v>3842</v>
      </c>
      <c r="V50">
        <v>59</v>
      </c>
      <c r="W50">
        <v>47</v>
      </c>
      <c r="Y50" t="s">
        <v>795</v>
      </c>
      <c r="Z50">
        <v>1</v>
      </c>
      <c r="AA50">
        <f t="shared" si="14"/>
        <v>12</v>
      </c>
      <c r="AB50">
        <f t="shared" ca="1" si="10"/>
        <v>12</v>
      </c>
      <c r="AC50">
        <f t="shared" ca="1" si="11"/>
        <v>0</v>
      </c>
      <c r="AD50">
        <f t="shared" ca="1" si="12"/>
        <v>0</v>
      </c>
      <c r="AE50" s="2">
        <v>0</v>
      </c>
      <c r="AF50" s="7">
        <f>VLOOKUP(R50,Weights!$A$2:$B$120,2,0)*AE50</f>
        <v>0</v>
      </c>
      <c r="AG50">
        <f t="shared" ca="1" si="13"/>
        <v>0</v>
      </c>
      <c r="AI50" t="str">
        <f t="shared" ca="1" si="15"/>
        <v>Akron</v>
      </c>
      <c r="AJ50" t="str">
        <f t="shared" si="16"/>
        <v>Akron</v>
      </c>
      <c r="AK50">
        <f t="shared" si="17"/>
        <v>0</v>
      </c>
    </row>
    <row r="51" spans="1:37" x14ac:dyDescent="0.25">
      <c r="A51" t="s">
        <v>3494</v>
      </c>
      <c r="B51">
        <f t="shared" ca="1" si="0"/>
        <v>1.1772727090909092</v>
      </c>
      <c r="C51" s="2">
        <v>0</v>
      </c>
      <c r="D51">
        <f t="shared" si="1"/>
        <v>1</v>
      </c>
      <c r="E51">
        <f t="shared" si="2"/>
        <v>19</v>
      </c>
      <c r="F51">
        <f t="shared" ca="1" si="3"/>
        <v>22</v>
      </c>
      <c r="G51">
        <f t="shared" si="4"/>
        <v>17</v>
      </c>
      <c r="H51">
        <f t="shared" si="5"/>
        <v>16</v>
      </c>
      <c r="I51">
        <f t="shared" si="6"/>
        <v>5</v>
      </c>
      <c r="J51">
        <f t="shared" si="7"/>
        <v>33</v>
      </c>
      <c r="K51" s="12">
        <f t="shared" si="8"/>
        <v>0.5757575757575758</v>
      </c>
      <c r="L51">
        <f t="shared" ca="1" si="9"/>
        <v>-9.0909090909090828E-2</v>
      </c>
      <c r="Q51" t="s">
        <v>3243</v>
      </c>
      <c r="R51" s="6">
        <v>42042</v>
      </c>
      <c r="S51" t="s">
        <v>3194</v>
      </c>
      <c r="T51" t="s">
        <v>3405</v>
      </c>
      <c r="U51" t="s">
        <v>3842</v>
      </c>
      <c r="V51">
        <v>75</v>
      </c>
      <c r="W51">
        <v>72</v>
      </c>
      <c r="Y51" t="s">
        <v>409</v>
      </c>
      <c r="Z51">
        <v>1</v>
      </c>
      <c r="AA51">
        <f t="shared" si="14"/>
        <v>3</v>
      </c>
      <c r="AB51">
        <f t="shared" ca="1" si="10"/>
        <v>0.19999999999999929</v>
      </c>
      <c r="AC51">
        <f t="shared" ca="1" si="11"/>
        <v>2.8000000000000007</v>
      </c>
      <c r="AD51">
        <f t="shared" ca="1" si="12"/>
        <v>-2.8000000000000007</v>
      </c>
      <c r="AE51" s="2">
        <v>0</v>
      </c>
      <c r="AF51" s="7">
        <f>VLOOKUP(R51,Weights!$A$2:$B$120,2,0)*AE51</f>
        <v>0</v>
      </c>
      <c r="AG51">
        <f t="shared" ca="1" si="13"/>
        <v>7.8400000000000043</v>
      </c>
      <c r="AI51" t="str">
        <f t="shared" ca="1" si="15"/>
        <v>Akron</v>
      </c>
      <c r="AJ51" t="str">
        <f t="shared" si="16"/>
        <v>Akron</v>
      </c>
      <c r="AK51">
        <f t="shared" si="17"/>
        <v>0</v>
      </c>
    </row>
    <row r="52" spans="1:37" x14ac:dyDescent="0.25">
      <c r="A52" t="s">
        <v>3429</v>
      </c>
      <c r="B52">
        <f t="shared" ca="1" si="0"/>
        <v>4.0863636181818181</v>
      </c>
      <c r="C52" s="2">
        <v>0</v>
      </c>
      <c r="D52">
        <f t="shared" si="1"/>
        <v>1</v>
      </c>
      <c r="E52">
        <f t="shared" si="2"/>
        <v>24</v>
      </c>
      <c r="F52">
        <f t="shared" ca="1" si="3"/>
        <v>30</v>
      </c>
      <c r="G52">
        <f t="shared" si="4"/>
        <v>18</v>
      </c>
      <c r="H52">
        <f t="shared" si="5"/>
        <v>15</v>
      </c>
      <c r="I52">
        <f t="shared" si="6"/>
        <v>8</v>
      </c>
      <c r="J52">
        <f t="shared" si="7"/>
        <v>33</v>
      </c>
      <c r="K52" s="12">
        <f t="shared" si="8"/>
        <v>0.72727272727272729</v>
      </c>
      <c r="L52">
        <f t="shared" ca="1" si="9"/>
        <v>-0.18181818181818177</v>
      </c>
      <c r="Q52" t="s">
        <v>3243</v>
      </c>
      <c r="R52" s="6">
        <v>42045</v>
      </c>
      <c r="S52" t="s">
        <v>3194</v>
      </c>
      <c r="T52" t="s">
        <v>3496</v>
      </c>
      <c r="U52" t="s">
        <v>3842</v>
      </c>
      <c r="V52">
        <v>61</v>
      </c>
      <c r="W52">
        <v>52</v>
      </c>
      <c r="Y52" t="s">
        <v>410</v>
      </c>
      <c r="Z52">
        <v>1</v>
      </c>
      <c r="AA52">
        <f t="shared" si="14"/>
        <v>9</v>
      </c>
      <c r="AB52">
        <f t="shared" ca="1" si="10"/>
        <v>4.3999999999999995</v>
      </c>
      <c r="AC52">
        <f t="shared" ca="1" si="11"/>
        <v>4.6000000000000005</v>
      </c>
      <c r="AD52">
        <f t="shared" ca="1" si="12"/>
        <v>-4.6000000000000005</v>
      </c>
      <c r="AE52" s="2">
        <v>0</v>
      </c>
      <c r="AF52" s="7">
        <f>VLOOKUP(R52,Weights!$A$2:$B$120,2,0)*AE52</f>
        <v>0</v>
      </c>
      <c r="AG52">
        <f t="shared" ca="1" si="13"/>
        <v>21.160000000000004</v>
      </c>
      <c r="AI52" t="str">
        <f t="shared" ca="1" si="15"/>
        <v>Akron</v>
      </c>
      <c r="AJ52" t="str">
        <f t="shared" si="16"/>
        <v>Akron</v>
      </c>
      <c r="AK52">
        <f t="shared" si="17"/>
        <v>0</v>
      </c>
    </row>
    <row r="53" spans="1:37" x14ac:dyDescent="0.25">
      <c r="A53" t="s">
        <v>3197</v>
      </c>
      <c r="B53">
        <f t="shared" ca="1" si="0"/>
        <v>0.11193182000000002</v>
      </c>
      <c r="C53" s="2">
        <v>0</v>
      </c>
      <c r="D53">
        <f t="shared" si="1"/>
        <v>1</v>
      </c>
      <c r="E53">
        <f t="shared" si="2"/>
        <v>16</v>
      </c>
      <c r="F53">
        <f t="shared" ca="1" si="3"/>
        <v>21</v>
      </c>
      <c r="G53">
        <f t="shared" si="4"/>
        <v>15</v>
      </c>
      <c r="H53">
        <f t="shared" si="5"/>
        <v>18</v>
      </c>
      <c r="I53">
        <f t="shared" si="6"/>
        <v>6</v>
      </c>
      <c r="J53">
        <f t="shared" si="7"/>
        <v>33</v>
      </c>
      <c r="K53" s="12">
        <f t="shared" si="8"/>
        <v>0.48484848484848486</v>
      </c>
      <c r="L53">
        <f t="shared" ca="1" si="9"/>
        <v>-0.15625</v>
      </c>
      <c r="Q53" t="s">
        <v>3243</v>
      </c>
      <c r="R53" s="6">
        <v>42053</v>
      </c>
      <c r="S53" t="s">
        <v>3194</v>
      </c>
      <c r="T53" t="s">
        <v>3410</v>
      </c>
      <c r="U53" t="s">
        <v>3841</v>
      </c>
      <c r="V53">
        <v>68</v>
      </c>
      <c r="W53">
        <v>66</v>
      </c>
      <c r="Y53" t="s">
        <v>284</v>
      </c>
      <c r="Z53">
        <v>1</v>
      </c>
      <c r="AA53">
        <f t="shared" si="14"/>
        <v>-2</v>
      </c>
      <c r="AB53">
        <f t="shared" ca="1" si="10"/>
        <v>1.3999999999999995</v>
      </c>
      <c r="AC53">
        <f t="shared" ca="1" si="11"/>
        <v>-3.3999999999999995</v>
      </c>
      <c r="AD53">
        <f t="shared" ca="1" si="12"/>
        <v>3.3999999999999995</v>
      </c>
      <c r="AE53" s="2">
        <v>0</v>
      </c>
      <c r="AF53" s="7">
        <f>VLOOKUP(R53,Weights!$A$2:$B$120,2,0)*AE53</f>
        <v>0</v>
      </c>
      <c r="AG53">
        <f t="shared" ca="1" si="13"/>
        <v>11.559999999999997</v>
      </c>
      <c r="AI53" t="str">
        <f t="shared" ca="1" si="15"/>
        <v>Akron</v>
      </c>
      <c r="AJ53" t="str">
        <f t="shared" si="16"/>
        <v>Toledo</v>
      </c>
      <c r="AK53" t="str">
        <f t="shared" si="17"/>
        <v>Toledo</v>
      </c>
    </row>
    <row r="54" spans="1:37" x14ac:dyDescent="0.25">
      <c r="A54" t="s">
        <v>3352</v>
      </c>
      <c r="B54">
        <f t="shared" ca="1" si="0"/>
        <v>5.6369318000000002</v>
      </c>
      <c r="C54" s="2">
        <v>0</v>
      </c>
      <c r="D54">
        <f t="shared" si="1"/>
        <v>1</v>
      </c>
      <c r="E54">
        <f t="shared" si="2"/>
        <v>15</v>
      </c>
      <c r="F54">
        <f t="shared" ca="1" si="3"/>
        <v>16</v>
      </c>
      <c r="G54">
        <f t="shared" si="4"/>
        <v>18</v>
      </c>
      <c r="H54">
        <f t="shared" si="5"/>
        <v>14</v>
      </c>
      <c r="I54">
        <f t="shared" si="6"/>
        <v>3</v>
      </c>
      <c r="J54">
        <f t="shared" si="7"/>
        <v>32</v>
      </c>
      <c r="K54" s="12">
        <f t="shared" si="8"/>
        <v>0.46875</v>
      </c>
      <c r="L54">
        <f t="shared" ca="1" si="9"/>
        <v>-3.125E-2</v>
      </c>
      <c r="Q54" t="s">
        <v>3243</v>
      </c>
      <c r="R54" s="6">
        <v>42056</v>
      </c>
      <c r="S54" t="s">
        <v>3194</v>
      </c>
      <c r="T54" t="s">
        <v>3290</v>
      </c>
      <c r="U54" t="s">
        <v>3841</v>
      </c>
      <c r="V54">
        <v>57</v>
      </c>
      <c r="W54">
        <v>52</v>
      </c>
      <c r="X54" t="s">
        <v>3843</v>
      </c>
      <c r="Y54" t="s">
        <v>798</v>
      </c>
      <c r="Z54">
        <v>1</v>
      </c>
      <c r="AA54">
        <f t="shared" si="14"/>
        <v>-5</v>
      </c>
      <c r="AB54">
        <f t="shared" ca="1" si="10"/>
        <v>10.399999999999999</v>
      </c>
      <c r="AC54">
        <f t="shared" ca="1" si="11"/>
        <v>-15.399999999999999</v>
      </c>
      <c r="AD54">
        <f t="shared" ca="1" si="12"/>
        <v>15.399999999999999</v>
      </c>
      <c r="AE54" s="2">
        <v>0</v>
      </c>
      <c r="AF54" s="7">
        <f>VLOOKUP(R54,Weights!$A$2:$B$120,2,0)*AE54</f>
        <v>0</v>
      </c>
      <c r="AG54">
        <f t="shared" ca="1" si="13"/>
        <v>237.15999999999997</v>
      </c>
      <c r="AI54" t="str">
        <f t="shared" ca="1" si="15"/>
        <v>Akron</v>
      </c>
      <c r="AJ54" t="str">
        <f t="shared" si="16"/>
        <v>Miami (OH)</v>
      </c>
      <c r="AK54" t="str">
        <f t="shared" si="17"/>
        <v>Miami (OH)</v>
      </c>
    </row>
    <row r="55" spans="1:37" x14ac:dyDescent="0.25">
      <c r="A55" t="s">
        <v>3400</v>
      </c>
      <c r="B55">
        <f t="shared" ca="1" si="0"/>
        <v>8.4369318</v>
      </c>
      <c r="C55" s="2">
        <v>0</v>
      </c>
      <c r="D55">
        <f t="shared" si="1"/>
        <v>1</v>
      </c>
      <c r="E55">
        <f t="shared" si="2"/>
        <v>26</v>
      </c>
      <c r="F55">
        <f t="shared" ca="1" si="3"/>
        <v>27</v>
      </c>
      <c r="G55">
        <f t="shared" si="4"/>
        <v>19</v>
      </c>
      <c r="H55">
        <f t="shared" si="5"/>
        <v>13</v>
      </c>
      <c r="I55">
        <f t="shared" si="6"/>
        <v>9</v>
      </c>
      <c r="J55">
        <f t="shared" si="7"/>
        <v>32</v>
      </c>
      <c r="K55" s="12">
        <f t="shared" si="8"/>
        <v>0.8125</v>
      </c>
      <c r="L55">
        <f t="shared" ca="1" si="9"/>
        <v>-3.125E-2</v>
      </c>
      <c r="Q55" t="s">
        <v>3243</v>
      </c>
      <c r="R55" s="6">
        <v>42062</v>
      </c>
      <c r="S55" t="s">
        <v>3194</v>
      </c>
      <c r="T55" t="s">
        <v>3312</v>
      </c>
      <c r="U55" t="s">
        <v>3842</v>
      </c>
      <c r="V55">
        <v>70</v>
      </c>
      <c r="W55">
        <v>58</v>
      </c>
      <c r="Y55" t="s">
        <v>800</v>
      </c>
      <c r="Z55">
        <v>1</v>
      </c>
      <c r="AA55">
        <f t="shared" si="14"/>
        <v>12</v>
      </c>
      <c r="AB55">
        <f t="shared" ca="1" si="10"/>
        <v>13.8</v>
      </c>
      <c r="AC55">
        <f t="shared" ca="1" si="11"/>
        <v>-1.8000000000000007</v>
      </c>
      <c r="AD55">
        <f t="shared" ca="1" si="12"/>
        <v>1.8000000000000007</v>
      </c>
      <c r="AE55" s="2">
        <v>0</v>
      </c>
      <c r="AF55" s="7">
        <f>VLOOKUP(R55,Weights!$A$2:$B$120,2,0)*AE55</f>
        <v>0</v>
      </c>
      <c r="AG55">
        <f t="shared" ca="1" si="13"/>
        <v>3.2400000000000024</v>
      </c>
      <c r="AI55" t="str">
        <f t="shared" ca="1" si="15"/>
        <v>Akron</v>
      </c>
      <c r="AJ55" t="str">
        <f t="shared" si="16"/>
        <v>Akron</v>
      </c>
      <c r="AK55">
        <f t="shared" si="17"/>
        <v>0</v>
      </c>
    </row>
    <row r="56" spans="1:37" x14ac:dyDescent="0.25">
      <c r="A56" t="s">
        <v>3237</v>
      </c>
      <c r="B56">
        <f t="shared" ca="1" si="0"/>
        <v>1.8896103714285715</v>
      </c>
      <c r="C56" s="2">
        <v>0</v>
      </c>
      <c r="D56">
        <f t="shared" si="1"/>
        <v>1</v>
      </c>
      <c r="E56">
        <f t="shared" si="2"/>
        <v>13</v>
      </c>
      <c r="F56">
        <f t="shared" ca="1" si="3"/>
        <v>18</v>
      </c>
      <c r="G56">
        <f t="shared" si="4"/>
        <v>16</v>
      </c>
      <c r="H56">
        <f t="shared" si="5"/>
        <v>12</v>
      </c>
      <c r="I56">
        <f t="shared" si="6"/>
        <v>4</v>
      </c>
      <c r="J56">
        <f t="shared" si="7"/>
        <v>28</v>
      </c>
      <c r="K56" s="12">
        <f t="shared" si="8"/>
        <v>0.4642857142857143</v>
      </c>
      <c r="L56">
        <f t="shared" ca="1" si="9"/>
        <v>-0.1785714285714286</v>
      </c>
      <c r="Q56" t="s">
        <v>3243</v>
      </c>
      <c r="R56" s="6">
        <v>42072</v>
      </c>
      <c r="S56" t="s">
        <v>3194</v>
      </c>
      <c r="T56" t="s">
        <v>3224</v>
      </c>
      <c r="U56" t="s">
        <v>3842</v>
      </c>
      <c r="V56">
        <v>76</v>
      </c>
      <c r="W56">
        <v>52</v>
      </c>
      <c r="Y56" t="s">
        <v>2039</v>
      </c>
      <c r="Z56">
        <v>1</v>
      </c>
      <c r="AA56">
        <f t="shared" si="14"/>
        <v>24</v>
      </c>
      <c r="AB56">
        <f t="shared" ca="1" si="10"/>
        <v>9</v>
      </c>
      <c r="AC56">
        <f t="shared" ca="1" si="11"/>
        <v>15</v>
      </c>
      <c r="AD56">
        <f t="shared" ca="1" si="12"/>
        <v>-15</v>
      </c>
      <c r="AE56" s="2">
        <v>0</v>
      </c>
      <c r="AF56" s="7">
        <f>VLOOKUP(R56,Weights!$A$2:$B$120,2,0)*AE56</f>
        <v>0</v>
      </c>
      <c r="AG56">
        <f t="shared" ca="1" si="13"/>
        <v>225</v>
      </c>
      <c r="AI56" t="str">
        <f t="shared" ca="1" si="15"/>
        <v>Akron</v>
      </c>
      <c r="AJ56" t="str">
        <f t="shared" si="16"/>
        <v>Akron</v>
      </c>
      <c r="AK56">
        <f t="shared" si="17"/>
        <v>0</v>
      </c>
    </row>
    <row r="57" spans="1:37" x14ac:dyDescent="0.25">
      <c r="A57" t="s">
        <v>3257</v>
      </c>
      <c r="B57">
        <f t="shared" ca="1" si="0"/>
        <v>6.6056818000000002</v>
      </c>
      <c r="C57" s="2">
        <v>0</v>
      </c>
      <c r="D57">
        <f t="shared" si="1"/>
        <v>1</v>
      </c>
      <c r="E57">
        <f t="shared" si="2"/>
        <v>19</v>
      </c>
      <c r="F57">
        <f t="shared" ca="1" si="3"/>
        <v>21</v>
      </c>
      <c r="G57">
        <f t="shared" si="4"/>
        <v>20</v>
      </c>
      <c r="H57">
        <f t="shared" si="5"/>
        <v>12</v>
      </c>
      <c r="I57">
        <f t="shared" si="6"/>
        <v>4</v>
      </c>
      <c r="J57">
        <f t="shared" si="7"/>
        <v>32</v>
      </c>
      <c r="K57" s="12">
        <f t="shared" si="8"/>
        <v>0.59375</v>
      </c>
      <c r="L57">
        <f t="shared" ca="1" si="9"/>
        <v>-6.25E-2</v>
      </c>
      <c r="Q57" t="s">
        <v>3243</v>
      </c>
      <c r="R57" s="6">
        <v>42074</v>
      </c>
      <c r="S57" t="s">
        <v>3195</v>
      </c>
      <c r="T57" t="s">
        <v>3231</v>
      </c>
      <c r="U57" t="s">
        <v>3842</v>
      </c>
      <c r="V57">
        <v>58</v>
      </c>
      <c r="W57">
        <v>45</v>
      </c>
      <c r="Y57" t="s">
        <v>3164</v>
      </c>
      <c r="Z57">
        <v>1</v>
      </c>
      <c r="AA57">
        <f t="shared" si="14"/>
        <v>13</v>
      </c>
      <c r="AB57">
        <f t="shared" ca="1" si="10"/>
        <v>3.1999999799999999</v>
      </c>
      <c r="AC57">
        <f t="shared" ca="1" si="11"/>
        <v>9.8000000200000006</v>
      </c>
      <c r="AD57">
        <f t="shared" ca="1" si="12"/>
        <v>-9.8000000200000006</v>
      </c>
      <c r="AE57" s="2">
        <v>0</v>
      </c>
      <c r="AF57" s="7">
        <f>VLOOKUP(R57,Weights!$A$2:$B$120,2,0)*AE57</f>
        <v>0</v>
      </c>
      <c r="AG57">
        <f t="shared" ca="1" si="13"/>
        <v>96.04000039200001</v>
      </c>
      <c r="AI57" t="str">
        <f t="shared" ca="1" si="15"/>
        <v>Akron</v>
      </c>
      <c r="AJ57" t="str">
        <f t="shared" si="16"/>
        <v>Akron</v>
      </c>
      <c r="AK57">
        <f t="shared" si="17"/>
        <v>0</v>
      </c>
    </row>
    <row r="58" spans="1:37" x14ac:dyDescent="0.25">
      <c r="A58" t="s">
        <v>3471</v>
      </c>
      <c r="B58">
        <f t="shared" ca="1" si="0"/>
        <v>-11.098484666666668</v>
      </c>
      <c r="C58" s="2">
        <v>0</v>
      </c>
      <c r="D58">
        <f t="shared" si="1"/>
        <v>1</v>
      </c>
      <c r="E58">
        <f t="shared" si="2"/>
        <v>10</v>
      </c>
      <c r="F58">
        <f t="shared" ca="1" si="3"/>
        <v>9</v>
      </c>
      <c r="G58">
        <f t="shared" si="4"/>
        <v>12</v>
      </c>
      <c r="H58">
        <f t="shared" si="5"/>
        <v>18</v>
      </c>
      <c r="I58">
        <f t="shared" si="6"/>
        <v>4</v>
      </c>
      <c r="J58">
        <f t="shared" si="7"/>
        <v>30</v>
      </c>
      <c r="K58" s="12">
        <f t="shared" si="8"/>
        <v>0.33333333333333331</v>
      </c>
      <c r="L58">
        <f t="shared" ca="1" si="9"/>
        <v>3.3333333333333326E-2</v>
      </c>
      <c r="Q58" t="s">
        <v>3243</v>
      </c>
      <c r="R58" s="6">
        <v>42075</v>
      </c>
      <c r="S58" t="s">
        <v>3195</v>
      </c>
      <c r="T58" t="s">
        <v>3496</v>
      </c>
      <c r="U58" t="s">
        <v>3842</v>
      </c>
      <c r="V58">
        <v>53</v>
      </c>
      <c r="W58">
        <v>51</v>
      </c>
      <c r="Y58" t="s">
        <v>3165</v>
      </c>
      <c r="Z58">
        <v>1</v>
      </c>
      <c r="AA58">
        <f t="shared" si="14"/>
        <v>2</v>
      </c>
      <c r="AB58">
        <f t="shared" ca="1" si="10"/>
        <v>1.1999999999999997</v>
      </c>
      <c r="AC58">
        <f t="shared" ca="1" si="11"/>
        <v>0.80000000000000027</v>
      </c>
      <c r="AD58">
        <f t="shared" ca="1" si="12"/>
        <v>-0.80000000000000027</v>
      </c>
      <c r="AE58" s="2">
        <v>0</v>
      </c>
      <c r="AF58" s="7">
        <f>VLOOKUP(R58,Weights!$A$2:$B$120,2,0)*AE58</f>
        <v>0</v>
      </c>
      <c r="AG58">
        <f t="shared" ca="1" si="13"/>
        <v>0.64000000000000046</v>
      </c>
      <c r="AI58" t="str">
        <f t="shared" ca="1" si="15"/>
        <v>Akron</v>
      </c>
      <c r="AJ58" t="str">
        <f t="shared" si="16"/>
        <v>Akron</v>
      </c>
      <c r="AK58">
        <f t="shared" si="17"/>
        <v>0</v>
      </c>
    </row>
    <row r="59" spans="1:37" x14ac:dyDescent="0.25">
      <c r="A59" t="s">
        <v>3240</v>
      </c>
      <c r="B59">
        <f t="shared" ca="1" si="0"/>
        <v>-1.0984848466666666</v>
      </c>
      <c r="C59" s="2">
        <v>0</v>
      </c>
      <c r="D59">
        <f t="shared" si="1"/>
        <v>1</v>
      </c>
      <c r="E59">
        <f t="shared" si="2"/>
        <v>13</v>
      </c>
      <c r="F59">
        <f t="shared" ca="1" si="3"/>
        <v>18</v>
      </c>
      <c r="G59">
        <f t="shared" si="4"/>
        <v>14</v>
      </c>
      <c r="H59">
        <f t="shared" si="5"/>
        <v>16</v>
      </c>
      <c r="I59">
        <f t="shared" si="6"/>
        <v>5</v>
      </c>
      <c r="J59">
        <f t="shared" si="7"/>
        <v>30</v>
      </c>
      <c r="K59" s="12">
        <f t="shared" si="8"/>
        <v>0.43333333333333335</v>
      </c>
      <c r="L59">
        <f t="shared" ca="1" si="9"/>
        <v>-0.16666666666666663</v>
      </c>
      <c r="Q59" t="s">
        <v>3243</v>
      </c>
      <c r="R59" s="6">
        <v>42076</v>
      </c>
      <c r="S59" t="s">
        <v>3195</v>
      </c>
      <c r="T59" t="s">
        <v>3405</v>
      </c>
      <c r="U59" t="s">
        <v>3191</v>
      </c>
      <c r="Y59" t="s">
        <v>3191</v>
      </c>
      <c r="Z59">
        <v>0</v>
      </c>
      <c r="AA59">
        <f t="shared" si="14"/>
        <v>0</v>
      </c>
      <c r="AB59">
        <f t="shared" ca="1" si="10"/>
        <v>0</v>
      </c>
      <c r="AC59">
        <f t="shared" ca="1" si="11"/>
        <v>0</v>
      </c>
      <c r="AD59">
        <f t="shared" ca="1" si="12"/>
        <v>0</v>
      </c>
      <c r="AE59" s="2">
        <v>0</v>
      </c>
      <c r="AF59" s="7">
        <f>VLOOKUP(R59,Weights!$A$2:$B$120,2,0)*AE59</f>
        <v>0</v>
      </c>
      <c r="AG59">
        <f t="shared" ca="1" si="13"/>
        <v>0</v>
      </c>
      <c r="AI59" t="str">
        <f t="shared" ca="1" si="15"/>
        <v>Buffalo</v>
      </c>
      <c r="AJ59" t="str">
        <f t="shared" si="16"/>
        <v>Buffalo</v>
      </c>
      <c r="AK59">
        <f t="shared" si="17"/>
        <v>0</v>
      </c>
    </row>
    <row r="60" spans="1:37" x14ac:dyDescent="0.25">
      <c r="A60" t="s">
        <v>3373</v>
      </c>
      <c r="B60">
        <f t="shared" ca="1" si="0"/>
        <v>7.8984848303030306</v>
      </c>
      <c r="C60" s="2">
        <v>0</v>
      </c>
      <c r="D60">
        <f t="shared" si="1"/>
        <v>1</v>
      </c>
      <c r="E60">
        <f t="shared" si="2"/>
        <v>14</v>
      </c>
      <c r="F60">
        <f t="shared" ca="1" si="3"/>
        <v>13</v>
      </c>
      <c r="G60">
        <f t="shared" si="4"/>
        <v>21</v>
      </c>
      <c r="H60">
        <f t="shared" si="5"/>
        <v>12</v>
      </c>
      <c r="I60">
        <f t="shared" si="6"/>
        <v>3</v>
      </c>
      <c r="J60">
        <f t="shared" si="7"/>
        <v>33</v>
      </c>
      <c r="K60" s="12">
        <f t="shared" si="8"/>
        <v>0.42424242424242425</v>
      </c>
      <c r="L60">
        <f t="shared" ca="1" si="9"/>
        <v>3.0303030303030332E-2</v>
      </c>
      <c r="Q60" t="s">
        <v>3276</v>
      </c>
      <c r="R60" s="6">
        <v>41957</v>
      </c>
      <c r="S60" t="s">
        <v>3194</v>
      </c>
      <c r="T60" t="s">
        <v>3303</v>
      </c>
      <c r="U60" t="s">
        <v>3842</v>
      </c>
      <c r="V60">
        <v>82</v>
      </c>
      <c r="W60">
        <v>54</v>
      </c>
      <c r="Y60" t="s">
        <v>176</v>
      </c>
      <c r="Z60">
        <v>1</v>
      </c>
      <c r="AA60">
        <f t="shared" si="14"/>
        <v>28</v>
      </c>
      <c r="AB60">
        <f t="shared" ca="1" si="10"/>
        <v>15.6</v>
      </c>
      <c r="AC60">
        <f t="shared" ca="1" si="11"/>
        <v>12.4</v>
      </c>
      <c r="AD60">
        <f t="shared" ca="1" si="12"/>
        <v>-12.4</v>
      </c>
      <c r="AE60" s="2">
        <v>0</v>
      </c>
      <c r="AF60" s="7">
        <f>VLOOKUP(R60,Weights!$A$2:$B$120,2,0)*AE60</f>
        <v>0</v>
      </c>
      <c r="AG60">
        <f t="shared" ca="1" si="13"/>
        <v>153.76000000000002</v>
      </c>
      <c r="AI60" t="str">
        <f t="shared" ca="1" si="15"/>
        <v>Alabama</v>
      </c>
      <c r="AJ60" t="str">
        <f t="shared" si="16"/>
        <v>Alabama</v>
      </c>
      <c r="AK60">
        <f t="shared" si="17"/>
        <v>0</v>
      </c>
    </row>
    <row r="61" spans="1:37" x14ac:dyDescent="0.25">
      <c r="A61" t="s">
        <v>3453</v>
      </c>
      <c r="B61">
        <f t="shared" ca="1" si="0"/>
        <v>-7.6673020709677422</v>
      </c>
      <c r="C61" s="2">
        <v>0</v>
      </c>
      <c r="D61">
        <f t="shared" si="1"/>
        <v>1</v>
      </c>
      <c r="E61">
        <f t="shared" si="2"/>
        <v>9</v>
      </c>
      <c r="F61">
        <f t="shared" ca="1" si="3"/>
        <v>7</v>
      </c>
      <c r="G61">
        <f t="shared" si="4"/>
        <v>16</v>
      </c>
      <c r="H61">
        <f t="shared" si="5"/>
        <v>15</v>
      </c>
      <c r="I61">
        <f t="shared" si="6"/>
        <v>1</v>
      </c>
      <c r="J61">
        <f t="shared" si="7"/>
        <v>31</v>
      </c>
      <c r="K61" s="12">
        <f t="shared" si="8"/>
        <v>0.29032258064516131</v>
      </c>
      <c r="L61">
        <f t="shared" ca="1" si="9"/>
        <v>6.451612903225809E-2</v>
      </c>
      <c r="Q61" t="s">
        <v>3276</v>
      </c>
      <c r="R61" s="6">
        <v>41960</v>
      </c>
      <c r="S61" t="s">
        <v>3194</v>
      </c>
      <c r="T61" t="s">
        <v>3491</v>
      </c>
      <c r="U61" t="s">
        <v>3842</v>
      </c>
      <c r="V61">
        <v>80</v>
      </c>
      <c r="W61">
        <v>74</v>
      </c>
      <c r="Y61" t="s">
        <v>258</v>
      </c>
      <c r="Z61">
        <v>1</v>
      </c>
      <c r="AA61">
        <f t="shared" si="14"/>
        <v>6</v>
      </c>
      <c r="AB61">
        <f t="shared" ca="1" si="10"/>
        <v>15</v>
      </c>
      <c r="AC61">
        <f t="shared" ca="1" si="11"/>
        <v>-9</v>
      </c>
      <c r="AD61">
        <f t="shared" ca="1" si="12"/>
        <v>9</v>
      </c>
      <c r="AE61" s="2">
        <v>0</v>
      </c>
      <c r="AF61" s="7">
        <f>VLOOKUP(R61,Weights!$A$2:$B$120,2,0)*AE61</f>
        <v>0</v>
      </c>
      <c r="AG61">
        <f t="shared" ca="1" si="13"/>
        <v>81</v>
      </c>
      <c r="AI61" t="str">
        <f t="shared" ca="1" si="15"/>
        <v>Alabama</v>
      </c>
      <c r="AJ61" t="str">
        <f t="shared" si="16"/>
        <v>Alabama</v>
      </c>
      <c r="AK61">
        <f t="shared" si="17"/>
        <v>0</v>
      </c>
    </row>
    <row r="62" spans="1:37" x14ac:dyDescent="0.25">
      <c r="A62" t="s">
        <v>3404</v>
      </c>
      <c r="B62">
        <f t="shared" ca="1" si="0"/>
        <v>-6.2673020709677418</v>
      </c>
      <c r="C62" s="2">
        <v>0</v>
      </c>
      <c r="D62">
        <f t="shared" si="1"/>
        <v>1</v>
      </c>
      <c r="E62">
        <f t="shared" si="2"/>
        <v>9</v>
      </c>
      <c r="F62">
        <f t="shared" ca="1" si="3"/>
        <v>7</v>
      </c>
      <c r="G62">
        <f t="shared" si="4"/>
        <v>18</v>
      </c>
      <c r="H62">
        <f t="shared" si="5"/>
        <v>15</v>
      </c>
      <c r="I62">
        <f t="shared" si="6"/>
        <v>1</v>
      </c>
      <c r="J62">
        <f t="shared" si="7"/>
        <v>33</v>
      </c>
      <c r="K62" s="12">
        <f t="shared" si="8"/>
        <v>0.27272727272727271</v>
      </c>
      <c r="L62">
        <f t="shared" ca="1" si="9"/>
        <v>6.451612903225809E-2</v>
      </c>
      <c r="Q62" t="s">
        <v>3276</v>
      </c>
      <c r="R62" s="6">
        <v>41963</v>
      </c>
      <c r="S62" t="s">
        <v>3194</v>
      </c>
      <c r="T62" t="s">
        <v>3306</v>
      </c>
      <c r="U62" t="s">
        <v>3842</v>
      </c>
      <c r="V62">
        <v>81</v>
      </c>
      <c r="W62">
        <v>67</v>
      </c>
      <c r="Y62" t="s">
        <v>259</v>
      </c>
      <c r="Z62">
        <v>1</v>
      </c>
      <c r="AA62">
        <f t="shared" si="14"/>
        <v>14</v>
      </c>
      <c r="AB62">
        <f t="shared" ca="1" si="10"/>
        <v>19.600000000000001</v>
      </c>
      <c r="AC62">
        <f t="shared" ca="1" si="11"/>
        <v>-5.6000000000000014</v>
      </c>
      <c r="AD62">
        <f t="shared" ca="1" si="12"/>
        <v>5.6000000000000014</v>
      </c>
      <c r="AE62" s="2">
        <v>0</v>
      </c>
      <c r="AF62" s="7">
        <f>VLOOKUP(R62,Weights!$A$2:$B$120,2,0)*AE62</f>
        <v>0</v>
      </c>
      <c r="AG62">
        <f t="shared" ca="1" si="13"/>
        <v>31.360000000000017</v>
      </c>
      <c r="AI62" t="str">
        <f t="shared" ca="1" si="15"/>
        <v>Alabama</v>
      </c>
      <c r="AJ62" t="str">
        <f t="shared" si="16"/>
        <v>Alabama</v>
      </c>
      <c r="AK62">
        <f t="shared" si="17"/>
        <v>0</v>
      </c>
    </row>
    <row r="63" spans="1:37" x14ac:dyDescent="0.25">
      <c r="A63" t="s">
        <v>3463</v>
      </c>
      <c r="B63">
        <f t="shared" ca="1" si="0"/>
        <v>-6.7943182000000002</v>
      </c>
      <c r="C63" s="2">
        <v>0</v>
      </c>
      <c r="D63">
        <f t="shared" si="1"/>
        <v>1</v>
      </c>
      <c r="E63">
        <f t="shared" si="2"/>
        <v>14</v>
      </c>
      <c r="F63">
        <f t="shared" ca="1" si="3"/>
        <v>16</v>
      </c>
      <c r="G63">
        <f t="shared" si="4"/>
        <v>16</v>
      </c>
      <c r="H63">
        <f t="shared" si="5"/>
        <v>17</v>
      </c>
      <c r="I63">
        <f t="shared" si="6"/>
        <v>4</v>
      </c>
      <c r="J63">
        <f t="shared" si="7"/>
        <v>33</v>
      </c>
      <c r="K63" s="12">
        <f t="shared" si="8"/>
        <v>0.42424242424242425</v>
      </c>
      <c r="L63">
        <f t="shared" ca="1" si="9"/>
        <v>-6.25E-2</v>
      </c>
      <c r="Q63" t="s">
        <v>3276</v>
      </c>
      <c r="R63" s="6">
        <v>41975</v>
      </c>
      <c r="S63" t="s">
        <v>3194</v>
      </c>
      <c r="T63" t="s">
        <v>3266</v>
      </c>
      <c r="U63" t="s">
        <v>3842</v>
      </c>
      <c r="V63">
        <v>82</v>
      </c>
      <c r="W63">
        <v>71</v>
      </c>
      <c r="Y63" t="s">
        <v>103</v>
      </c>
      <c r="Z63">
        <v>1</v>
      </c>
      <c r="AA63">
        <f t="shared" si="14"/>
        <v>11</v>
      </c>
      <c r="AB63">
        <f t="shared" ca="1" si="10"/>
        <v>17.799999999999997</v>
      </c>
      <c r="AC63">
        <f t="shared" ca="1" si="11"/>
        <v>-6.7999999999999972</v>
      </c>
      <c r="AD63">
        <f t="shared" ca="1" si="12"/>
        <v>6.7999999999999972</v>
      </c>
      <c r="AE63" s="2">
        <v>0</v>
      </c>
      <c r="AF63" s="7">
        <f>VLOOKUP(R63,Weights!$A$2:$B$120,2,0)*AE63</f>
        <v>0</v>
      </c>
      <c r="AG63">
        <f t="shared" ca="1" si="13"/>
        <v>46.239999999999959</v>
      </c>
      <c r="AI63" t="str">
        <f t="shared" ca="1" si="15"/>
        <v>Alabama</v>
      </c>
      <c r="AJ63" t="str">
        <f t="shared" si="16"/>
        <v>Alabama</v>
      </c>
      <c r="AK63">
        <f t="shared" si="17"/>
        <v>0</v>
      </c>
    </row>
    <row r="64" spans="1:37" x14ac:dyDescent="0.25">
      <c r="A64" t="s">
        <v>3225</v>
      </c>
      <c r="B64">
        <f t="shared" ca="1" si="0"/>
        <v>-3.9175324857142853</v>
      </c>
      <c r="C64" s="2">
        <v>0</v>
      </c>
      <c r="D64">
        <f t="shared" si="1"/>
        <v>1</v>
      </c>
      <c r="E64">
        <f t="shared" si="2"/>
        <v>14</v>
      </c>
      <c r="F64">
        <f t="shared" ca="1" si="3"/>
        <v>8</v>
      </c>
      <c r="G64">
        <f t="shared" si="4"/>
        <v>12</v>
      </c>
      <c r="H64">
        <f t="shared" si="5"/>
        <v>16</v>
      </c>
      <c r="I64">
        <f t="shared" si="6"/>
        <v>6</v>
      </c>
      <c r="J64">
        <f t="shared" si="7"/>
        <v>28</v>
      </c>
      <c r="K64" s="12">
        <f t="shared" si="8"/>
        <v>0.5</v>
      </c>
      <c r="L64">
        <f t="shared" ca="1" si="9"/>
        <v>0.2142857142857143</v>
      </c>
      <c r="Q64" t="s">
        <v>3276</v>
      </c>
      <c r="R64" s="6">
        <v>41986</v>
      </c>
      <c r="S64" t="s">
        <v>3194</v>
      </c>
      <c r="T64" t="s">
        <v>3353</v>
      </c>
      <c r="U64" t="s">
        <v>3842</v>
      </c>
      <c r="V64">
        <v>65</v>
      </c>
      <c r="W64">
        <v>53</v>
      </c>
      <c r="Y64" t="s">
        <v>196</v>
      </c>
      <c r="Z64">
        <v>1</v>
      </c>
      <c r="AA64">
        <f t="shared" si="14"/>
        <v>12</v>
      </c>
      <c r="AB64">
        <f t="shared" ca="1" si="10"/>
        <v>15.399999999999999</v>
      </c>
      <c r="AC64">
        <f t="shared" ca="1" si="11"/>
        <v>-3.3999999999999986</v>
      </c>
      <c r="AD64">
        <f t="shared" ca="1" si="12"/>
        <v>3.3999999999999986</v>
      </c>
      <c r="AE64" s="2">
        <v>0</v>
      </c>
      <c r="AF64" s="7">
        <f>VLOOKUP(R64,Weights!$A$2:$B$120,2,0)*AE64</f>
        <v>0</v>
      </c>
      <c r="AG64">
        <f t="shared" ca="1" si="13"/>
        <v>11.55999999999999</v>
      </c>
      <c r="AI64" t="str">
        <f t="shared" ca="1" si="15"/>
        <v>Alabama</v>
      </c>
      <c r="AJ64" t="str">
        <f t="shared" si="16"/>
        <v>Alabama</v>
      </c>
      <c r="AK64">
        <f t="shared" si="17"/>
        <v>0</v>
      </c>
    </row>
    <row r="65" spans="1:37" x14ac:dyDescent="0.25">
      <c r="A65" t="s">
        <v>3293</v>
      </c>
      <c r="B65">
        <f t="shared" ca="1" si="0"/>
        <v>13.768181999999999</v>
      </c>
      <c r="C65" s="2">
        <v>0</v>
      </c>
      <c r="D65">
        <f t="shared" si="1"/>
        <v>1</v>
      </c>
      <c r="E65">
        <f t="shared" si="2"/>
        <v>24</v>
      </c>
      <c r="F65">
        <f t="shared" ca="1" si="3"/>
        <v>27</v>
      </c>
      <c r="G65">
        <f t="shared" si="4"/>
        <v>17</v>
      </c>
      <c r="H65">
        <f t="shared" si="5"/>
        <v>13</v>
      </c>
      <c r="I65">
        <f t="shared" si="6"/>
        <v>9</v>
      </c>
      <c r="J65">
        <f t="shared" si="7"/>
        <v>30</v>
      </c>
      <c r="K65" s="12">
        <f t="shared" si="8"/>
        <v>0.8</v>
      </c>
      <c r="L65">
        <f t="shared" ca="1" si="9"/>
        <v>-9.9999999999999978E-2</v>
      </c>
      <c r="Q65" t="s">
        <v>3276</v>
      </c>
      <c r="R65" s="6">
        <v>41992</v>
      </c>
      <c r="S65" t="s">
        <v>3194</v>
      </c>
      <c r="T65" t="s">
        <v>3839</v>
      </c>
      <c r="U65" t="s">
        <v>3842</v>
      </c>
      <c r="V65">
        <v>69</v>
      </c>
      <c r="W65">
        <v>49</v>
      </c>
      <c r="Y65" t="s">
        <v>265</v>
      </c>
      <c r="Z65">
        <v>1</v>
      </c>
      <c r="AA65">
        <f t="shared" si="14"/>
        <v>20</v>
      </c>
      <c r="AB65">
        <f t="shared" ca="1" si="10"/>
        <v>39.399999800000003</v>
      </c>
      <c r="AC65">
        <f t="shared" ca="1" si="11"/>
        <v>-19.399999800000003</v>
      </c>
      <c r="AD65">
        <f t="shared" ca="1" si="12"/>
        <v>19.399999800000003</v>
      </c>
      <c r="AE65" s="2">
        <v>0</v>
      </c>
      <c r="AF65" s="7">
        <f>VLOOKUP(R65,Weights!$A$2:$B$120,2,0)*AE65</f>
        <v>0</v>
      </c>
      <c r="AG65">
        <f t="shared" ca="1" si="13"/>
        <v>376.35999224000017</v>
      </c>
      <c r="AI65" t="str">
        <f t="shared" ca="1" si="15"/>
        <v>Alabama</v>
      </c>
      <c r="AJ65" t="str">
        <f t="shared" si="16"/>
        <v>Alabama</v>
      </c>
      <c r="AK65">
        <f t="shared" si="17"/>
        <v>0</v>
      </c>
    </row>
    <row r="66" spans="1:37" x14ac:dyDescent="0.25">
      <c r="A66" t="s">
        <v>3297</v>
      </c>
      <c r="B66">
        <f t="shared" ref="B66:B129" ca="1" si="18">L66+C66</f>
        <v>9.0036656709677416</v>
      </c>
      <c r="C66" s="2">
        <v>0</v>
      </c>
      <c r="D66">
        <f t="shared" ref="D66:D129" si="19">RANK(C66,Ratings,0)</f>
        <v>1</v>
      </c>
      <c r="E66">
        <f t="shared" ref="E66:E129" si="20">COUNTIF(AJ66:AJ5843,A66)</f>
        <v>23</v>
      </c>
      <c r="F66">
        <f t="shared" ref="F66:F129" ca="1" si="21">COUNTIF(AI66:AI5843,A66)</f>
        <v>25</v>
      </c>
      <c r="G66">
        <f t="shared" ref="G66:G129" si="22">COUNTIF(Q66:Q5843,A66)</f>
        <v>19</v>
      </c>
      <c r="H66">
        <f t="shared" ref="H66:H129" si="23">COUNTIF(T66:T5843,A66)</f>
        <v>12</v>
      </c>
      <c r="I66">
        <f t="shared" ref="I66:I129" si="24">COUNTIF(AK66:AK5843,A66)</f>
        <v>5</v>
      </c>
      <c r="J66">
        <f t="shared" ref="J66:J129" si="25">SUM(G66:H66)</f>
        <v>31</v>
      </c>
      <c r="K66" s="12">
        <f t="shared" ref="K66:K129" si="26">E66/J66</f>
        <v>0.74193548387096775</v>
      </c>
      <c r="L66">
        <f t="shared" ref="L66:L129" ca="1" si="27">(E66/J66)-(F66/J66)</f>
        <v>-6.4516129032258007E-2</v>
      </c>
      <c r="Q66" t="s">
        <v>3276</v>
      </c>
      <c r="R66" s="6">
        <v>41994</v>
      </c>
      <c r="S66" t="s">
        <v>3194</v>
      </c>
      <c r="T66" t="s">
        <v>3470</v>
      </c>
      <c r="U66" t="s">
        <v>3842</v>
      </c>
      <c r="V66">
        <v>60</v>
      </c>
      <c r="W66">
        <v>59</v>
      </c>
      <c r="Y66" t="s">
        <v>266</v>
      </c>
      <c r="Z66">
        <v>1</v>
      </c>
      <c r="AA66">
        <f t="shared" si="14"/>
        <v>1</v>
      </c>
      <c r="AB66">
        <f t="shared" ref="AB66:AB129" ca="1" si="28">Z66*(IF(S66="A",-HomeEdge,IF(S66="H",HomeEdge,0))+VLOOKUP(Q66,TmList,2,0)-VLOOKUP(T66,TmList,2,0))</f>
        <v>18.600000000000001</v>
      </c>
      <c r="AC66">
        <f t="shared" ref="AC66:AC129" ca="1" si="29">AA66-AB66</f>
        <v>-17.600000000000001</v>
      </c>
      <c r="AD66">
        <f t="shared" ref="AD66:AD129" ca="1" si="30">-AC66</f>
        <v>17.600000000000001</v>
      </c>
      <c r="AE66" s="2">
        <v>0</v>
      </c>
      <c r="AF66" s="7">
        <f>VLOOKUP(R66,Weights!$A$2:$B$120,2,0)*AE66</f>
        <v>0</v>
      </c>
      <c r="AG66">
        <f t="shared" ref="AG66:AG129" ca="1" si="31">AC66^2</f>
        <v>309.76000000000005</v>
      </c>
      <c r="AI66" t="str">
        <f t="shared" ca="1" si="15"/>
        <v>Alabama</v>
      </c>
      <c r="AJ66" t="str">
        <f t="shared" si="16"/>
        <v>Alabama</v>
      </c>
      <c r="AK66">
        <f t="shared" si="17"/>
        <v>0</v>
      </c>
    </row>
    <row r="67" spans="1:37" x14ac:dyDescent="0.25">
      <c r="A67" t="s">
        <v>3278</v>
      </c>
      <c r="B67">
        <f t="shared" ca="1" si="18"/>
        <v>-5.8651515333333339</v>
      </c>
      <c r="C67" s="2">
        <v>0</v>
      </c>
      <c r="D67">
        <f t="shared" si="19"/>
        <v>1</v>
      </c>
      <c r="E67">
        <f t="shared" si="20"/>
        <v>10</v>
      </c>
      <c r="F67">
        <f t="shared" ca="1" si="21"/>
        <v>8</v>
      </c>
      <c r="G67">
        <f t="shared" si="22"/>
        <v>14</v>
      </c>
      <c r="H67">
        <f t="shared" si="23"/>
        <v>16</v>
      </c>
      <c r="I67">
        <f t="shared" si="24"/>
        <v>5</v>
      </c>
      <c r="J67">
        <f t="shared" si="25"/>
        <v>30</v>
      </c>
      <c r="K67" s="12">
        <f t="shared" si="26"/>
        <v>0.33333333333333331</v>
      </c>
      <c r="L67">
        <f t="shared" ca="1" si="27"/>
        <v>6.6666666666666652E-2</v>
      </c>
      <c r="Q67" t="s">
        <v>3276</v>
      </c>
      <c r="R67" s="6">
        <v>42001</v>
      </c>
      <c r="S67" t="s">
        <v>3194</v>
      </c>
      <c r="T67" t="s">
        <v>3403</v>
      </c>
      <c r="U67" t="s">
        <v>3842</v>
      </c>
      <c r="V67">
        <v>56</v>
      </c>
      <c r="W67">
        <v>50</v>
      </c>
      <c r="Y67" t="s">
        <v>267</v>
      </c>
      <c r="Z67">
        <v>1</v>
      </c>
      <c r="AA67">
        <f t="shared" ref="AA67:AA130" si="32">Z67*IF(U67="W",(V67-W67),W67-V67)</f>
        <v>6</v>
      </c>
      <c r="AB67">
        <f t="shared" ca="1" si="28"/>
        <v>-2.0000000056086265E-7</v>
      </c>
      <c r="AC67">
        <f t="shared" ca="1" si="29"/>
        <v>6.0000002000000006</v>
      </c>
      <c r="AD67">
        <f t="shared" ca="1" si="30"/>
        <v>-6.0000002000000006</v>
      </c>
      <c r="AE67" s="2">
        <v>0</v>
      </c>
      <c r="AF67" s="7">
        <f>VLOOKUP(R67,Weights!$A$2:$B$120,2,0)*AE67</f>
        <v>0</v>
      </c>
      <c r="AG67">
        <f t="shared" ca="1" si="31"/>
        <v>36.000002400000049</v>
      </c>
      <c r="AI67" t="str">
        <f t="shared" ref="AI67:AI130" ca="1" si="33">IF(AB67&gt;0,Q67,T67)</f>
        <v>UCLA</v>
      </c>
      <c r="AJ67" t="str">
        <f t="shared" ref="AJ67:AJ130" si="34">IF(AA67&gt;0,Q67,T67)</f>
        <v>Alabama</v>
      </c>
      <c r="AK67">
        <f t="shared" ref="AK67:AK130" si="35">IF(AA67&lt;0,T67,0)</f>
        <v>0</v>
      </c>
    </row>
    <row r="68" spans="1:37" x14ac:dyDescent="0.25">
      <c r="A68" t="s">
        <v>3421</v>
      </c>
      <c r="B68">
        <f t="shared" ca="1" si="18"/>
        <v>-4.1318181999999997</v>
      </c>
      <c r="C68" s="2">
        <v>0</v>
      </c>
      <c r="D68">
        <f t="shared" si="19"/>
        <v>1</v>
      </c>
      <c r="E68">
        <f t="shared" si="20"/>
        <v>17</v>
      </c>
      <c r="F68">
        <f t="shared" ca="1" si="21"/>
        <v>17</v>
      </c>
      <c r="G68">
        <f t="shared" si="22"/>
        <v>14</v>
      </c>
      <c r="H68">
        <f t="shared" si="23"/>
        <v>20</v>
      </c>
      <c r="I68">
        <f t="shared" si="24"/>
        <v>9</v>
      </c>
      <c r="J68">
        <f t="shared" si="25"/>
        <v>34</v>
      </c>
      <c r="K68" s="12">
        <f t="shared" si="26"/>
        <v>0.5</v>
      </c>
      <c r="L68">
        <f t="shared" ca="1" si="27"/>
        <v>0</v>
      </c>
      <c r="Q68" t="s">
        <v>3276</v>
      </c>
      <c r="R68" s="6">
        <v>42006</v>
      </c>
      <c r="S68" t="s">
        <v>3194</v>
      </c>
      <c r="T68" t="s">
        <v>3332</v>
      </c>
      <c r="U68" t="s">
        <v>3842</v>
      </c>
      <c r="V68">
        <v>76</v>
      </c>
      <c r="W68">
        <v>61</v>
      </c>
      <c r="Y68" t="s">
        <v>528</v>
      </c>
      <c r="Z68">
        <v>1</v>
      </c>
      <c r="AA68">
        <f t="shared" si="32"/>
        <v>15</v>
      </c>
      <c r="AB68">
        <f t="shared" ca="1" si="28"/>
        <v>9</v>
      </c>
      <c r="AC68">
        <f t="shared" ca="1" si="29"/>
        <v>6</v>
      </c>
      <c r="AD68">
        <f t="shared" ca="1" si="30"/>
        <v>-6</v>
      </c>
      <c r="AE68" s="2">
        <v>0</v>
      </c>
      <c r="AF68" s="7">
        <f>VLOOKUP(R68,Weights!$A$2:$B$120,2,0)*AE68</f>
        <v>0</v>
      </c>
      <c r="AG68">
        <f t="shared" ca="1" si="31"/>
        <v>36</v>
      </c>
      <c r="AI68" t="str">
        <f t="shared" ca="1" si="33"/>
        <v>Alabama</v>
      </c>
      <c r="AJ68" t="str">
        <f t="shared" si="34"/>
        <v>Alabama</v>
      </c>
      <c r="AK68">
        <f t="shared" si="35"/>
        <v>0</v>
      </c>
    </row>
    <row r="69" spans="1:37" x14ac:dyDescent="0.25">
      <c r="A69" t="s">
        <v>3310</v>
      </c>
      <c r="B69">
        <f t="shared" ca="1" si="18"/>
        <v>-3.3984848666666663</v>
      </c>
      <c r="C69" s="2">
        <v>0</v>
      </c>
      <c r="D69">
        <f t="shared" si="19"/>
        <v>1</v>
      </c>
      <c r="E69">
        <f t="shared" si="20"/>
        <v>12</v>
      </c>
      <c r="F69">
        <f t="shared" ca="1" si="21"/>
        <v>14</v>
      </c>
      <c r="G69">
        <f t="shared" si="22"/>
        <v>17</v>
      </c>
      <c r="H69">
        <f t="shared" si="23"/>
        <v>13</v>
      </c>
      <c r="I69">
        <f t="shared" si="24"/>
        <v>3</v>
      </c>
      <c r="J69">
        <f t="shared" si="25"/>
        <v>30</v>
      </c>
      <c r="K69" s="12">
        <f t="shared" si="26"/>
        <v>0.4</v>
      </c>
      <c r="L69">
        <f t="shared" ca="1" si="27"/>
        <v>-6.6666666666666652E-2</v>
      </c>
      <c r="Q69" t="s">
        <v>3276</v>
      </c>
      <c r="R69" s="6">
        <v>42010</v>
      </c>
      <c r="S69" t="s">
        <v>3194</v>
      </c>
      <c r="T69" t="s">
        <v>3221</v>
      </c>
      <c r="U69" t="s">
        <v>3842</v>
      </c>
      <c r="V69">
        <v>65</v>
      </c>
      <c r="W69">
        <v>44</v>
      </c>
      <c r="Y69" t="s">
        <v>529</v>
      </c>
      <c r="Z69">
        <v>1</v>
      </c>
      <c r="AA69">
        <f t="shared" si="32"/>
        <v>21</v>
      </c>
      <c r="AB69">
        <f t="shared" ca="1" si="28"/>
        <v>1.7999999999999989</v>
      </c>
      <c r="AC69">
        <f t="shared" ca="1" si="29"/>
        <v>19.200000000000003</v>
      </c>
      <c r="AD69">
        <f t="shared" ca="1" si="30"/>
        <v>-19.200000000000003</v>
      </c>
      <c r="AE69" s="2">
        <v>0</v>
      </c>
      <c r="AF69" s="7">
        <f>VLOOKUP(R69,Weights!$A$2:$B$120,2,0)*AE69</f>
        <v>0</v>
      </c>
      <c r="AG69">
        <f t="shared" ca="1" si="31"/>
        <v>368.6400000000001</v>
      </c>
      <c r="AI69" t="str">
        <f t="shared" ca="1" si="33"/>
        <v>Alabama</v>
      </c>
      <c r="AJ69" t="str">
        <f t="shared" si="34"/>
        <v>Alabama</v>
      </c>
      <c r="AK69">
        <f t="shared" si="35"/>
        <v>0</v>
      </c>
    </row>
    <row r="70" spans="1:37" x14ac:dyDescent="0.25">
      <c r="A70" t="s">
        <v>3376</v>
      </c>
      <c r="B70">
        <f t="shared" ca="1" si="18"/>
        <v>5.8075757393939398</v>
      </c>
      <c r="C70" s="2">
        <v>0</v>
      </c>
      <c r="D70">
        <f t="shared" si="19"/>
        <v>1</v>
      </c>
      <c r="E70">
        <f t="shared" si="20"/>
        <v>13</v>
      </c>
      <c r="F70">
        <f t="shared" ca="1" si="21"/>
        <v>15</v>
      </c>
      <c r="G70">
        <f t="shared" si="22"/>
        <v>19</v>
      </c>
      <c r="H70">
        <f t="shared" si="23"/>
        <v>14</v>
      </c>
      <c r="I70">
        <f t="shared" si="24"/>
        <v>3</v>
      </c>
      <c r="J70">
        <f t="shared" si="25"/>
        <v>33</v>
      </c>
      <c r="K70" s="12">
        <f t="shared" si="26"/>
        <v>0.39393939393939392</v>
      </c>
      <c r="L70">
        <f t="shared" ca="1" si="27"/>
        <v>-6.0606060606060608E-2</v>
      </c>
      <c r="Q70" t="s">
        <v>3276</v>
      </c>
      <c r="R70" s="6">
        <v>42021</v>
      </c>
      <c r="S70" t="s">
        <v>3194</v>
      </c>
      <c r="T70" t="s">
        <v>3834</v>
      </c>
      <c r="U70" t="s">
        <v>3841</v>
      </c>
      <c r="V70">
        <v>70</v>
      </c>
      <c r="W70">
        <v>48</v>
      </c>
      <c r="Y70" t="s">
        <v>735</v>
      </c>
      <c r="Z70">
        <v>1</v>
      </c>
      <c r="AA70">
        <f t="shared" si="32"/>
        <v>-22</v>
      </c>
      <c r="AB70">
        <f t="shared" ca="1" si="28"/>
        <v>-14.400000200000001</v>
      </c>
      <c r="AC70">
        <f t="shared" ca="1" si="29"/>
        <v>-7.5999997999999991</v>
      </c>
      <c r="AD70">
        <f t="shared" ca="1" si="30"/>
        <v>7.5999997999999991</v>
      </c>
      <c r="AE70" s="2">
        <v>0</v>
      </c>
      <c r="AF70" s="7">
        <f>VLOOKUP(R70,Weights!$A$2:$B$120,2,0)*AE70</f>
        <v>0</v>
      </c>
      <c r="AG70">
        <f t="shared" ca="1" si="31"/>
        <v>57.759996960000024</v>
      </c>
      <c r="AI70" t="str">
        <f t="shared" ca="1" si="33"/>
        <v>Kentucky</v>
      </c>
      <c r="AJ70" t="str">
        <f t="shared" si="34"/>
        <v>Kentucky</v>
      </c>
      <c r="AK70" t="str">
        <f t="shared" si="35"/>
        <v>Kentucky</v>
      </c>
    </row>
    <row r="71" spans="1:37" x14ac:dyDescent="0.25">
      <c r="A71" t="s">
        <v>3277</v>
      </c>
      <c r="B71">
        <f t="shared" ca="1" si="18"/>
        <v>-1.0227272709090909</v>
      </c>
      <c r="C71" s="2">
        <v>0</v>
      </c>
      <c r="D71">
        <f t="shared" si="19"/>
        <v>1</v>
      </c>
      <c r="E71">
        <f t="shared" si="20"/>
        <v>15</v>
      </c>
      <c r="F71">
        <f t="shared" ca="1" si="21"/>
        <v>18</v>
      </c>
      <c r="G71">
        <f t="shared" si="22"/>
        <v>17</v>
      </c>
      <c r="H71">
        <f t="shared" si="23"/>
        <v>16</v>
      </c>
      <c r="I71">
        <f t="shared" si="24"/>
        <v>4</v>
      </c>
      <c r="J71">
        <f t="shared" si="25"/>
        <v>33</v>
      </c>
      <c r="K71" s="12">
        <f t="shared" si="26"/>
        <v>0.45454545454545453</v>
      </c>
      <c r="L71">
        <f t="shared" ca="1" si="27"/>
        <v>-9.0909090909090884E-2</v>
      </c>
      <c r="Q71" t="s">
        <v>3276</v>
      </c>
      <c r="R71" s="6">
        <v>42028</v>
      </c>
      <c r="S71" t="s">
        <v>3194</v>
      </c>
      <c r="T71" t="s">
        <v>3381</v>
      </c>
      <c r="U71" t="s">
        <v>3842</v>
      </c>
      <c r="V71">
        <v>57</v>
      </c>
      <c r="W71">
        <v>55</v>
      </c>
      <c r="Y71" t="s">
        <v>783</v>
      </c>
      <c r="Z71">
        <v>1</v>
      </c>
      <c r="AA71">
        <f t="shared" si="32"/>
        <v>2</v>
      </c>
      <c r="AB71">
        <f t="shared" ca="1" si="28"/>
        <v>10.199999979999999</v>
      </c>
      <c r="AC71">
        <f t="shared" ca="1" si="29"/>
        <v>-8.1999999799999994</v>
      </c>
      <c r="AD71">
        <f t="shared" ca="1" si="30"/>
        <v>8.1999999799999994</v>
      </c>
      <c r="AE71" s="2">
        <v>0</v>
      </c>
      <c r="AF71" s="7">
        <f>VLOOKUP(R71,Weights!$A$2:$B$120,2,0)*AE71</f>
        <v>0</v>
      </c>
      <c r="AG71">
        <f t="shared" ca="1" si="31"/>
        <v>67.239999671999996</v>
      </c>
      <c r="AI71" t="str">
        <f t="shared" ca="1" si="33"/>
        <v>Alabama</v>
      </c>
      <c r="AJ71" t="str">
        <f t="shared" si="34"/>
        <v>Alabama</v>
      </c>
      <c r="AK71">
        <f t="shared" si="35"/>
        <v>0</v>
      </c>
    </row>
    <row r="72" spans="1:37" x14ac:dyDescent="0.25">
      <c r="A72" t="s">
        <v>3409</v>
      </c>
      <c r="B72">
        <f t="shared" ca="1" si="18"/>
        <v>-6.2673020709677418</v>
      </c>
      <c r="C72" s="2">
        <v>0</v>
      </c>
      <c r="D72">
        <f t="shared" si="19"/>
        <v>1</v>
      </c>
      <c r="E72">
        <f t="shared" si="20"/>
        <v>9</v>
      </c>
      <c r="F72">
        <f t="shared" ca="1" si="21"/>
        <v>7</v>
      </c>
      <c r="G72">
        <f t="shared" si="22"/>
        <v>16</v>
      </c>
      <c r="H72">
        <f t="shared" si="23"/>
        <v>15</v>
      </c>
      <c r="I72">
        <f t="shared" si="24"/>
        <v>1</v>
      </c>
      <c r="J72">
        <f t="shared" si="25"/>
        <v>31</v>
      </c>
      <c r="K72" s="12">
        <f t="shared" si="26"/>
        <v>0.29032258064516131</v>
      </c>
      <c r="L72">
        <f t="shared" ca="1" si="27"/>
        <v>6.451612903225809E-2</v>
      </c>
      <c r="Q72" t="s">
        <v>3276</v>
      </c>
      <c r="R72" s="6">
        <v>42031</v>
      </c>
      <c r="S72" t="s">
        <v>3194</v>
      </c>
      <c r="T72" t="s">
        <v>3265</v>
      </c>
      <c r="U72" t="s">
        <v>3841</v>
      </c>
      <c r="V72">
        <v>52</v>
      </c>
      <c r="W72">
        <v>50</v>
      </c>
      <c r="Y72" t="s">
        <v>784</v>
      </c>
      <c r="Z72">
        <v>1</v>
      </c>
      <c r="AA72">
        <f t="shared" si="32"/>
        <v>-2</v>
      </c>
      <c r="AB72">
        <f t="shared" ca="1" si="28"/>
        <v>-0.40000020000000092</v>
      </c>
      <c r="AC72">
        <f t="shared" ca="1" si="29"/>
        <v>-1.5999997999999991</v>
      </c>
      <c r="AD72">
        <f t="shared" ca="1" si="30"/>
        <v>1.5999997999999991</v>
      </c>
      <c r="AE72" s="2">
        <v>0</v>
      </c>
      <c r="AF72" s="7">
        <f>VLOOKUP(R72,Weights!$A$2:$B$120,2,0)*AE72</f>
        <v>0</v>
      </c>
      <c r="AG72">
        <f t="shared" ca="1" si="31"/>
        <v>2.5599993600000372</v>
      </c>
      <c r="AI72" t="str">
        <f t="shared" ca="1" si="33"/>
        <v>Florida</v>
      </c>
      <c r="AJ72" t="str">
        <f t="shared" si="34"/>
        <v>Florida</v>
      </c>
      <c r="AK72" t="str">
        <f t="shared" si="35"/>
        <v>Florida</v>
      </c>
    </row>
    <row r="73" spans="1:37" x14ac:dyDescent="0.25">
      <c r="A73" t="s">
        <v>3302</v>
      </c>
      <c r="B73">
        <f t="shared" ca="1" si="18"/>
        <v>-4.0318182</v>
      </c>
      <c r="C73" s="2">
        <v>0</v>
      </c>
      <c r="D73">
        <f t="shared" si="19"/>
        <v>1</v>
      </c>
      <c r="E73">
        <f t="shared" si="20"/>
        <v>11</v>
      </c>
      <c r="F73">
        <f t="shared" ca="1" si="21"/>
        <v>8</v>
      </c>
      <c r="G73">
        <f t="shared" si="22"/>
        <v>16</v>
      </c>
      <c r="H73">
        <f t="shared" si="23"/>
        <v>14</v>
      </c>
      <c r="I73">
        <f t="shared" si="24"/>
        <v>5</v>
      </c>
      <c r="J73">
        <f t="shared" si="25"/>
        <v>30</v>
      </c>
      <c r="K73" s="12">
        <f t="shared" si="26"/>
        <v>0.36666666666666664</v>
      </c>
      <c r="L73">
        <f t="shared" ca="1" si="27"/>
        <v>9.9999999999999978E-2</v>
      </c>
      <c r="Q73" t="s">
        <v>3276</v>
      </c>
      <c r="R73" s="6">
        <v>42039</v>
      </c>
      <c r="S73" t="s">
        <v>3194</v>
      </c>
      <c r="T73" t="s">
        <v>3356</v>
      </c>
      <c r="U73" t="s">
        <v>3842</v>
      </c>
      <c r="V73">
        <v>62</v>
      </c>
      <c r="W73">
        <v>49</v>
      </c>
      <c r="Y73" t="s">
        <v>739</v>
      </c>
      <c r="Z73">
        <v>1</v>
      </c>
      <c r="AA73">
        <f t="shared" si="32"/>
        <v>13</v>
      </c>
      <c r="AB73">
        <f t="shared" ca="1" si="28"/>
        <v>13</v>
      </c>
      <c r="AC73">
        <f t="shared" ca="1" si="29"/>
        <v>0</v>
      </c>
      <c r="AD73">
        <f t="shared" ca="1" si="30"/>
        <v>0</v>
      </c>
      <c r="AE73" s="2">
        <v>0</v>
      </c>
      <c r="AF73" s="7">
        <f>VLOOKUP(R73,Weights!$A$2:$B$120,2,0)*AE73</f>
        <v>0</v>
      </c>
      <c r="AG73">
        <f t="shared" ca="1" si="31"/>
        <v>0</v>
      </c>
      <c r="AI73" t="str">
        <f t="shared" ca="1" si="33"/>
        <v>Alabama</v>
      </c>
      <c r="AJ73" t="str">
        <f t="shared" si="34"/>
        <v>Alabama</v>
      </c>
      <c r="AK73">
        <f t="shared" si="35"/>
        <v>0</v>
      </c>
    </row>
    <row r="74" spans="1:37" x14ac:dyDescent="0.25">
      <c r="A74" t="s">
        <v>3825</v>
      </c>
      <c r="B74">
        <f t="shared" ca="1" si="18"/>
        <v>23.807575939393939</v>
      </c>
      <c r="C74" s="2">
        <v>0</v>
      </c>
      <c r="D74">
        <f t="shared" si="19"/>
        <v>1</v>
      </c>
      <c r="E74">
        <f t="shared" si="20"/>
        <v>29</v>
      </c>
      <c r="F74">
        <f t="shared" ca="1" si="21"/>
        <v>31</v>
      </c>
      <c r="G74">
        <f t="shared" si="22"/>
        <v>20</v>
      </c>
      <c r="H74">
        <f t="shared" si="23"/>
        <v>13</v>
      </c>
      <c r="I74">
        <f t="shared" si="24"/>
        <v>11</v>
      </c>
      <c r="J74">
        <f t="shared" si="25"/>
        <v>33</v>
      </c>
      <c r="K74" s="12">
        <f t="shared" si="26"/>
        <v>0.87878787878787878</v>
      </c>
      <c r="L74">
        <f t="shared" ca="1" si="27"/>
        <v>-6.0606060606060663E-2</v>
      </c>
      <c r="Q74" t="s">
        <v>3276</v>
      </c>
      <c r="R74" s="6">
        <v>42049</v>
      </c>
      <c r="S74" t="s">
        <v>3194</v>
      </c>
      <c r="T74" t="s">
        <v>3350</v>
      </c>
      <c r="U74" t="s">
        <v>3841</v>
      </c>
      <c r="V74">
        <v>76</v>
      </c>
      <c r="W74">
        <v>68</v>
      </c>
      <c r="Y74" t="s">
        <v>2595</v>
      </c>
      <c r="Z74">
        <v>1</v>
      </c>
      <c r="AA74">
        <f t="shared" si="32"/>
        <v>-8</v>
      </c>
      <c r="AB74">
        <f t="shared" ca="1" si="28"/>
        <v>-0.60000020000000021</v>
      </c>
      <c r="AC74">
        <f t="shared" ca="1" si="29"/>
        <v>-7.3999997999999998</v>
      </c>
      <c r="AD74">
        <f t="shared" ca="1" si="30"/>
        <v>7.3999997999999998</v>
      </c>
      <c r="AE74" s="2">
        <v>0</v>
      </c>
      <c r="AF74" s="7">
        <f>VLOOKUP(R74,Weights!$A$2:$B$120,2,0)*AE74</f>
        <v>0</v>
      </c>
      <c r="AG74">
        <f t="shared" ca="1" si="31"/>
        <v>54.759997040000037</v>
      </c>
      <c r="AI74" t="str">
        <f t="shared" ca="1" si="33"/>
        <v>Vanderbilt</v>
      </c>
      <c r="AJ74" t="str">
        <f t="shared" si="34"/>
        <v>Vanderbilt</v>
      </c>
      <c r="AK74" t="str">
        <f t="shared" si="35"/>
        <v>Vanderbilt</v>
      </c>
    </row>
    <row r="75" spans="1:37" x14ac:dyDescent="0.25">
      <c r="A75" t="s">
        <v>3241</v>
      </c>
      <c r="B75">
        <f t="shared" ca="1" si="18"/>
        <v>1.5151513333332978E-3</v>
      </c>
      <c r="C75" s="2">
        <v>0</v>
      </c>
      <c r="D75">
        <f t="shared" si="19"/>
        <v>1</v>
      </c>
      <c r="E75">
        <f t="shared" si="20"/>
        <v>11</v>
      </c>
      <c r="F75">
        <f t="shared" ca="1" si="21"/>
        <v>13</v>
      </c>
      <c r="G75">
        <f t="shared" si="22"/>
        <v>19</v>
      </c>
      <c r="H75">
        <f t="shared" si="23"/>
        <v>11</v>
      </c>
      <c r="I75">
        <f t="shared" si="24"/>
        <v>1</v>
      </c>
      <c r="J75">
        <f t="shared" si="25"/>
        <v>30</v>
      </c>
      <c r="K75" s="12">
        <f t="shared" si="26"/>
        <v>0.36666666666666664</v>
      </c>
      <c r="L75">
        <f t="shared" ca="1" si="27"/>
        <v>-6.6666666666666707E-2</v>
      </c>
      <c r="Q75" t="s">
        <v>3276</v>
      </c>
      <c r="R75" s="6">
        <v>42056</v>
      </c>
      <c r="S75" t="s">
        <v>3194</v>
      </c>
      <c r="T75" t="s">
        <v>3232</v>
      </c>
      <c r="U75" t="s">
        <v>3841</v>
      </c>
      <c r="V75">
        <v>66</v>
      </c>
      <c r="W75">
        <v>65</v>
      </c>
      <c r="X75" t="s">
        <v>3843</v>
      </c>
      <c r="Y75" t="s">
        <v>2487</v>
      </c>
      <c r="Z75">
        <v>1</v>
      </c>
      <c r="AA75">
        <f t="shared" si="32"/>
        <v>-1</v>
      </c>
      <c r="AB75">
        <f t="shared" ca="1" si="28"/>
        <v>-0.40000020000000092</v>
      </c>
      <c r="AC75">
        <f t="shared" ca="1" si="29"/>
        <v>-0.59999979999999908</v>
      </c>
      <c r="AD75">
        <f t="shared" ca="1" si="30"/>
        <v>0.59999979999999908</v>
      </c>
      <c r="AE75" s="2">
        <v>0</v>
      </c>
      <c r="AF75" s="7">
        <f>VLOOKUP(R75,Weights!$A$2:$B$120,2,0)*AE75</f>
        <v>0</v>
      </c>
      <c r="AG75">
        <f t="shared" ca="1" si="31"/>
        <v>0.35999976000003892</v>
      </c>
      <c r="AI75" t="str">
        <f t="shared" ca="1" si="33"/>
        <v>Georgia</v>
      </c>
      <c r="AJ75" t="str">
        <f t="shared" si="34"/>
        <v>Georgia</v>
      </c>
      <c r="AK75" t="str">
        <f t="shared" si="35"/>
        <v>Georgia</v>
      </c>
    </row>
    <row r="76" spans="1:37" x14ac:dyDescent="0.25">
      <c r="A76" t="s">
        <v>3260</v>
      </c>
      <c r="B76">
        <f t="shared" ca="1" si="18"/>
        <v>-3.1924242606060607</v>
      </c>
      <c r="C76" s="2">
        <v>0</v>
      </c>
      <c r="D76">
        <f t="shared" si="19"/>
        <v>1</v>
      </c>
      <c r="E76">
        <f t="shared" si="20"/>
        <v>14</v>
      </c>
      <c r="F76">
        <f t="shared" ca="1" si="21"/>
        <v>16</v>
      </c>
      <c r="G76">
        <f t="shared" si="22"/>
        <v>21</v>
      </c>
      <c r="H76">
        <f t="shared" si="23"/>
        <v>12</v>
      </c>
      <c r="I76">
        <f t="shared" si="24"/>
        <v>1</v>
      </c>
      <c r="J76">
        <f t="shared" si="25"/>
        <v>33</v>
      </c>
      <c r="K76" s="12">
        <f t="shared" si="26"/>
        <v>0.42424242424242425</v>
      </c>
      <c r="L76">
        <f t="shared" ca="1" si="27"/>
        <v>-6.0606060606060608E-2</v>
      </c>
      <c r="Q76" t="s">
        <v>3276</v>
      </c>
      <c r="R76" s="6">
        <v>42059</v>
      </c>
      <c r="S76" t="s">
        <v>3194</v>
      </c>
      <c r="T76" t="s">
        <v>3320</v>
      </c>
      <c r="U76" t="s">
        <v>3842</v>
      </c>
      <c r="V76">
        <v>59</v>
      </c>
      <c r="W76">
        <v>51</v>
      </c>
      <c r="Y76" t="s">
        <v>1348</v>
      </c>
      <c r="Z76">
        <v>1</v>
      </c>
      <c r="AA76">
        <f t="shared" si="32"/>
        <v>8</v>
      </c>
      <c r="AB76">
        <f t="shared" ca="1" si="28"/>
        <v>3.9999999999999991</v>
      </c>
      <c r="AC76">
        <f t="shared" ca="1" si="29"/>
        <v>4.0000000000000009</v>
      </c>
      <c r="AD76">
        <f t="shared" ca="1" si="30"/>
        <v>-4.0000000000000009</v>
      </c>
      <c r="AE76" s="2">
        <v>0</v>
      </c>
      <c r="AF76" s="7">
        <f>VLOOKUP(R76,Weights!$A$2:$B$120,2,0)*AE76</f>
        <v>0</v>
      </c>
      <c r="AG76">
        <f t="shared" ca="1" si="31"/>
        <v>16.000000000000007</v>
      </c>
      <c r="AI76" t="str">
        <f t="shared" ca="1" si="33"/>
        <v>Alabama</v>
      </c>
      <c r="AJ76" t="str">
        <f t="shared" si="34"/>
        <v>Alabama</v>
      </c>
      <c r="AK76">
        <f t="shared" si="35"/>
        <v>0</v>
      </c>
    </row>
    <row r="77" spans="1:37" x14ac:dyDescent="0.25">
      <c r="A77" t="s">
        <v>3440</v>
      </c>
      <c r="B77">
        <f t="shared" ca="1" si="18"/>
        <v>-1.3318182000000001</v>
      </c>
      <c r="C77" s="2">
        <v>0</v>
      </c>
      <c r="D77">
        <f t="shared" si="19"/>
        <v>1</v>
      </c>
      <c r="E77">
        <f t="shared" si="20"/>
        <v>16</v>
      </c>
      <c r="F77">
        <f t="shared" ca="1" si="21"/>
        <v>16</v>
      </c>
      <c r="G77">
        <f t="shared" si="22"/>
        <v>15</v>
      </c>
      <c r="H77">
        <f t="shared" si="23"/>
        <v>15</v>
      </c>
      <c r="I77">
        <f t="shared" si="24"/>
        <v>6</v>
      </c>
      <c r="J77">
        <f t="shared" si="25"/>
        <v>30</v>
      </c>
      <c r="K77" s="12">
        <f t="shared" si="26"/>
        <v>0.53333333333333333</v>
      </c>
      <c r="L77">
        <f t="shared" ca="1" si="27"/>
        <v>0</v>
      </c>
      <c r="Q77" t="s">
        <v>3276</v>
      </c>
      <c r="R77" s="6">
        <v>42066</v>
      </c>
      <c r="S77" t="s">
        <v>3194</v>
      </c>
      <c r="T77" t="s">
        <v>3374</v>
      </c>
      <c r="U77" t="s">
        <v>3841</v>
      </c>
      <c r="V77">
        <v>82</v>
      </c>
      <c r="W77">
        <v>74</v>
      </c>
      <c r="Y77" t="s">
        <v>2490</v>
      </c>
      <c r="Z77">
        <v>1</v>
      </c>
      <c r="AA77">
        <f t="shared" si="32"/>
        <v>-8</v>
      </c>
      <c r="AB77">
        <f t="shared" ca="1" si="28"/>
        <v>1.7999999999999989</v>
      </c>
      <c r="AC77">
        <f t="shared" ca="1" si="29"/>
        <v>-9.7999999999999989</v>
      </c>
      <c r="AD77">
        <f t="shared" ca="1" si="30"/>
        <v>9.7999999999999989</v>
      </c>
      <c r="AE77" s="2">
        <v>0</v>
      </c>
      <c r="AF77" s="7">
        <f>VLOOKUP(R77,Weights!$A$2:$B$120,2,0)*AE77</f>
        <v>0</v>
      </c>
      <c r="AG77">
        <f t="shared" ca="1" si="31"/>
        <v>96.039999999999978</v>
      </c>
      <c r="AI77" t="str">
        <f t="shared" ca="1" si="33"/>
        <v>Alabama</v>
      </c>
      <c r="AJ77" t="str">
        <f t="shared" si="34"/>
        <v>Ole Miss</v>
      </c>
      <c r="AK77" t="str">
        <f t="shared" si="35"/>
        <v>Ole Miss</v>
      </c>
    </row>
    <row r="78" spans="1:37" x14ac:dyDescent="0.25">
      <c r="A78" t="s">
        <v>3458</v>
      </c>
      <c r="B78">
        <f t="shared" ca="1" si="18"/>
        <v>-2.0673020709677421</v>
      </c>
      <c r="C78" s="2">
        <v>0</v>
      </c>
      <c r="D78">
        <f t="shared" si="19"/>
        <v>1</v>
      </c>
      <c r="E78">
        <f t="shared" si="20"/>
        <v>17</v>
      </c>
      <c r="F78">
        <f t="shared" ca="1" si="21"/>
        <v>15</v>
      </c>
      <c r="G78">
        <f t="shared" si="22"/>
        <v>15</v>
      </c>
      <c r="H78">
        <f t="shared" si="23"/>
        <v>16</v>
      </c>
      <c r="I78">
        <f t="shared" si="24"/>
        <v>6</v>
      </c>
      <c r="J78">
        <f t="shared" si="25"/>
        <v>31</v>
      </c>
      <c r="K78" s="12">
        <f t="shared" si="26"/>
        <v>0.54838709677419351</v>
      </c>
      <c r="L78">
        <f t="shared" ca="1" si="27"/>
        <v>6.4516129032258007E-2</v>
      </c>
      <c r="Q78" t="s">
        <v>3276</v>
      </c>
      <c r="R78" s="6">
        <v>42075</v>
      </c>
      <c r="S78" t="s">
        <v>3195</v>
      </c>
      <c r="T78" t="s">
        <v>3265</v>
      </c>
      <c r="U78" t="s">
        <v>3841</v>
      </c>
      <c r="V78">
        <v>69</v>
      </c>
      <c r="W78">
        <v>61</v>
      </c>
      <c r="Y78" t="s">
        <v>3175</v>
      </c>
      <c r="Z78">
        <v>1</v>
      </c>
      <c r="AA78">
        <f t="shared" si="32"/>
        <v>-8</v>
      </c>
      <c r="AB78">
        <f t="shared" ca="1" si="28"/>
        <v>-3.6000002000000002</v>
      </c>
      <c r="AC78">
        <f t="shared" ca="1" si="29"/>
        <v>-4.3999997999999998</v>
      </c>
      <c r="AD78">
        <f t="shared" ca="1" si="30"/>
        <v>4.3999997999999998</v>
      </c>
      <c r="AE78" s="2">
        <v>0</v>
      </c>
      <c r="AF78" s="7">
        <f>VLOOKUP(R78,Weights!$A$2:$B$120,2,0)*AE78</f>
        <v>0</v>
      </c>
      <c r="AG78">
        <f t="shared" ca="1" si="31"/>
        <v>19.359998240000039</v>
      </c>
      <c r="AI78" t="str">
        <f t="shared" ca="1" si="33"/>
        <v>Florida</v>
      </c>
      <c r="AJ78" t="str">
        <f t="shared" si="34"/>
        <v>Florida</v>
      </c>
      <c r="AK78" t="str">
        <f t="shared" si="35"/>
        <v>Florida</v>
      </c>
    </row>
    <row r="79" spans="1:37" x14ac:dyDescent="0.25">
      <c r="A79" t="s">
        <v>3498</v>
      </c>
      <c r="B79">
        <f t="shared" ca="1" si="18"/>
        <v>-2.0995601354838711</v>
      </c>
      <c r="C79" s="2">
        <v>0</v>
      </c>
      <c r="D79">
        <f t="shared" si="19"/>
        <v>1</v>
      </c>
      <c r="E79">
        <f t="shared" si="20"/>
        <v>19</v>
      </c>
      <c r="F79">
        <f t="shared" ca="1" si="21"/>
        <v>18</v>
      </c>
      <c r="G79">
        <f t="shared" si="22"/>
        <v>15</v>
      </c>
      <c r="H79">
        <f t="shared" si="23"/>
        <v>16</v>
      </c>
      <c r="I79">
        <f t="shared" si="24"/>
        <v>8</v>
      </c>
      <c r="J79">
        <f t="shared" si="25"/>
        <v>31</v>
      </c>
      <c r="K79" s="12">
        <f t="shared" si="26"/>
        <v>0.61290322580645162</v>
      </c>
      <c r="L79">
        <f t="shared" ca="1" si="27"/>
        <v>3.2258064516129004E-2</v>
      </c>
      <c r="Q79" t="s">
        <v>3521</v>
      </c>
      <c r="R79" s="6">
        <v>41965</v>
      </c>
      <c r="S79" t="s">
        <v>3194</v>
      </c>
      <c r="T79" t="s">
        <v>3839</v>
      </c>
      <c r="U79" t="s">
        <v>3842</v>
      </c>
      <c r="V79">
        <v>81</v>
      </c>
      <c r="W79">
        <v>61</v>
      </c>
      <c r="Y79" t="s">
        <v>13</v>
      </c>
      <c r="Z79">
        <v>1</v>
      </c>
      <c r="AA79">
        <f t="shared" si="32"/>
        <v>20</v>
      </c>
      <c r="AB79">
        <f t="shared" ca="1" si="28"/>
        <v>19.8</v>
      </c>
      <c r="AC79">
        <f t="shared" ca="1" si="29"/>
        <v>0.19999999999999929</v>
      </c>
      <c r="AD79">
        <f t="shared" ca="1" si="30"/>
        <v>-0.19999999999999929</v>
      </c>
      <c r="AE79" s="2">
        <v>0</v>
      </c>
      <c r="AF79" s="7">
        <f>VLOOKUP(R79,Weights!$A$2:$B$120,2,0)*AE79</f>
        <v>0</v>
      </c>
      <c r="AG79">
        <f t="shared" ca="1" si="31"/>
        <v>3.9999999999999716E-2</v>
      </c>
      <c r="AI79" t="str">
        <f t="shared" ca="1" si="33"/>
        <v>Alabama A&amp;M</v>
      </c>
      <c r="AJ79" t="str">
        <f t="shared" si="34"/>
        <v>Alabama A&amp;M</v>
      </c>
      <c r="AK79">
        <f t="shared" si="35"/>
        <v>0</v>
      </c>
    </row>
    <row r="80" spans="1:37" x14ac:dyDescent="0.25">
      <c r="A80" t="s">
        <v>3436</v>
      </c>
      <c r="B80">
        <f t="shared" ca="1" si="18"/>
        <v>-7.2994650588235288E-2</v>
      </c>
      <c r="C80" s="2">
        <v>0</v>
      </c>
      <c r="D80">
        <f t="shared" si="19"/>
        <v>1</v>
      </c>
      <c r="E80">
        <f t="shared" si="20"/>
        <v>21</v>
      </c>
      <c r="F80">
        <f t="shared" ca="1" si="21"/>
        <v>19</v>
      </c>
      <c r="G80">
        <f t="shared" si="22"/>
        <v>20</v>
      </c>
      <c r="H80">
        <f t="shared" si="23"/>
        <v>14</v>
      </c>
      <c r="I80">
        <f t="shared" si="24"/>
        <v>5</v>
      </c>
      <c r="J80">
        <f t="shared" si="25"/>
        <v>34</v>
      </c>
      <c r="K80" s="12">
        <f t="shared" si="26"/>
        <v>0.61764705882352944</v>
      </c>
      <c r="L80">
        <f t="shared" ca="1" si="27"/>
        <v>5.8823529411764719E-2</v>
      </c>
      <c r="Q80" t="s">
        <v>3521</v>
      </c>
      <c r="R80" s="6">
        <v>41968</v>
      </c>
      <c r="S80" t="s">
        <v>3194</v>
      </c>
      <c r="T80" t="s">
        <v>3441</v>
      </c>
      <c r="U80" t="s">
        <v>3841</v>
      </c>
      <c r="V80">
        <v>67</v>
      </c>
      <c r="W80">
        <v>61</v>
      </c>
      <c r="Y80" t="s">
        <v>67</v>
      </c>
      <c r="Z80">
        <v>1</v>
      </c>
      <c r="AA80">
        <f t="shared" si="32"/>
        <v>-6</v>
      </c>
      <c r="AB80">
        <f t="shared" ca="1" si="28"/>
        <v>1.5999999999999996</v>
      </c>
      <c r="AC80">
        <f t="shared" ca="1" si="29"/>
        <v>-7.6</v>
      </c>
      <c r="AD80">
        <f t="shared" ca="1" si="30"/>
        <v>7.6</v>
      </c>
      <c r="AE80" s="2">
        <v>0</v>
      </c>
      <c r="AF80" s="7">
        <f>VLOOKUP(R80,Weights!$A$2:$B$120,2,0)*AE80</f>
        <v>0</v>
      </c>
      <c r="AG80">
        <f t="shared" ca="1" si="31"/>
        <v>57.76</v>
      </c>
      <c r="AI80" t="str">
        <f t="shared" ca="1" si="33"/>
        <v>Alabama A&amp;M</v>
      </c>
      <c r="AJ80" t="str">
        <f t="shared" si="34"/>
        <v>Jacksonville St</v>
      </c>
      <c r="AK80" t="str">
        <f t="shared" si="35"/>
        <v>Jacksonville St</v>
      </c>
    </row>
    <row r="81" spans="1:37" x14ac:dyDescent="0.25">
      <c r="A81" t="s">
        <v>3357</v>
      </c>
      <c r="B81">
        <f t="shared" ca="1" si="18"/>
        <v>1.0681818000000001</v>
      </c>
      <c r="C81" s="2">
        <v>0</v>
      </c>
      <c r="D81">
        <f t="shared" si="19"/>
        <v>1</v>
      </c>
      <c r="E81">
        <f t="shared" si="20"/>
        <v>24</v>
      </c>
      <c r="F81">
        <f t="shared" ca="1" si="21"/>
        <v>24</v>
      </c>
      <c r="G81">
        <f t="shared" si="22"/>
        <v>17</v>
      </c>
      <c r="H81">
        <f t="shared" si="23"/>
        <v>16</v>
      </c>
      <c r="I81">
        <f t="shared" si="24"/>
        <v>10</v>
      </c>
      <c r="J81">
        <f t="shared" si="25"/>
        <v>33</v>
      </c>
      <c r="K81" s="12">
        <f t="shared" si="26"/>
        <v>0.72727272727272729</v>
      </c>
      <c r="L81">
        <f t="shared" ca="1" si="27"/>
        <v>0</v>
      </c>
      <c r="Q81" t="s">
        <v>3521</v>
      </c>
      <c r="R81" s="6">
        <v>42007</v>
      </c>
      <c r="S81" t="s">
        <v>3194</v>
      </c>
      <c r="T81" t="s">
        <v>3469</v>
      </c>
      <c r="U81" t="s">
        <v>3841</v>
      </c>
      <c r="V81">
        <v>70</v>
      </c>
      <c r="W81">
        <v>67</v>
      </c>
      <c r="Y81" t="s">
        <v>2791</v>
      </c>
      <c r="Z81">
        <v>1</v>
      </c>
      <c r="AA81">
        <f t="shared" si="32"/>
        <v>-3</v>
      </c>
      <c r="AB81">
        <f t="shared" ca="1" si="28"/>
        <v>3</v>
      </c>
      <c r="AC81">
        <f t="shared" ca="1" si="29"/>
        <v>-6</v>
      </c>
      <c r="AD81">
        <f t="shared" ca="1" si="30"/>
        <v>6</v>
      </c>
      <c r="AE81" s="2">
        <v>0</v>
      </c>
      <c r="AF81" s="7">
        <f>VLOOKUP(R81,Weights!$A$2:$B$120,2,0)*AE81</f>
        <v>0</v>
      </c>
      <c r="AG81">
        <f t="shared" ca="1" si="31"/>
        <v>36</v>
      </c>
      <c r="AI81" t="str">
        <f t="shared" ca="1" si="33"/>
        <v>Alabama A&amp;M</v>
      </c>
      <c r="AJ81" t="str">
        <f t="shared" si="34"/>
        <v>Jackson St</v>
      </c>
      <c r="AK81" t="str">
        <f t="shared" si="35"/>
        <v>Jackson St</v>
      </c>
    </row>
    <row r="82" spans="1:37" x14ac:dyDescent="0.25">
      <c r="A82" t="s">
        <v>3466</v>
      </c>
      <c r="B82">
        <f t="shared" ca="1" si="18"/>
        <v>-4.0712121393939391</v>
      </c>
      <c r="C82" s="2">
        <v>0</v>
      </c>
      <c r="D82">
        <f t="shared" si="19"/>
        <v>1</v>
      </c>
      <c r="E82">
        <f t="shared" si="20"/>
        <v>15</v>
      </c>
      <c r="F82">
        <f t="shared" ca="1" si="21"/>
        <v>13</v>
      </c>
      <c r="G82">
        <f t="shared" si="22"/>
        <v>17</v>
      </c>
      <c r="H82">
        <f t="shared" si="23"/>
        <v>16</v>
      </c>
      <c r="I82">
        <f t="shared" si="24"/>
        <v>5</v>
      </c>
      <c r="J82">
        <f t="shared" si="25"/>
        <v>33</v>
      </c>
      <c r="K82" s="12">
        <f t="shared" si="26"/>
        <v>0.45454545454545453</v>
      </c>
      <c r="L82">
        <f t="shared" ca="1" si="27"/>
        <v>6.0606060606060608E-2</v>
      </c>
      <c r="Q82" t="s">
        <v>3521</v>
      </c>
      <c r="R82" s="6">
        <v>42009</v>
      </c>
      <c r="S82" t="s">
        <v>3194</v>
      </c>
      <c r="T82" t="s">
        <v>3536</v>
      </c>
      <c r="U82" t="s">
        <v>3842</v>
      </c>
      <c r="V82">
        <v>67</v>
      </c>
      <c r="W82">
        <v>46</v>
      </c>
      <c r="Y82" t="s">
        <v>2792</v>
      </c>
      <c r="Z82">
        <v>1</v>
      </c>
      <c r="AA82">
        <f t="shared" si="32"/>
        <v>21</v>
      </c>
      <c r="AB82">
        <f t="shared" ca="1" si="28"/>
        <v>17</v>
      </c>
      <c r="AC82">
        <f t="shared" ca="1" si="29"/>
        <v>4</v>
      </c>
      <c r="AD82">
        <f t="shared" ca="1" si="30"/>
        <v>-4</v>
      </c>
      <c r="AE82" s="2">
        <v>0</v>
      </c>
      <c r="AF82" s="7">
        <f>VLOOKUP(R82,Weights!$A$2:$B$120,2,0)*AE82</f>
        <v>0</v>
      </c>
      <c r="AG82">
        <f t="shared" ca="1" si="31"/>
        <v>16</v>
      </c>
      <c r="AI82" t="str">
        <f t="shared" ca="1" si="33"/>
        <v>Alabama A&amp;M</v>
      </c>
      <c r="AJ82" t="str">
        <f t="shared" si="34"/>
        <v>Alabama A&amp;M</v>
      </c>
      <c r="AK82">
        <f t="shared" si="35"/>
        <v>0</v>
      </c>
    </row>
    <row r="83" spans="1:37" x14ac:dyDescent="0.25">
      <c r="A83" t="s">
        <v>3499</v>
      </c>
      <c r="B83">
        <f t="shared" ca="1" si="18"/>
        <v>2.0359237354838711</v>
      </c>
      <c r="C83" s="2">
        <v>0</v>
      </c>
      <c r="D83">
        <f t="shared" si="19"/>
        <v>1</v>
      </c>
      <c r="E83">
        <f t="shared" si="20"/>
        <v>19</v>
      </c>
      <c r="F83">
        <f t="shared" ca="1" si="21"/>
        <v>20</v>
      </c>
      <c r="G83">
        <f t="shared" si="22"/>
        <v>19</v>
      </c>
      <c r="H83">
        <f t="shared" si="23"/>
        <v>12</v>
      </c>
      <c r="I83">
        <f t="shared" si="24"/>
        <v>6</v>
      </c>
      <c r="J83">
        <f t="shared" si="25"/>
        <v>31</v>
      </c>
      <c r="K83" s="12">
        <f t="shared" si="26"/>
        <v>0.61290322580645162</v>
      </c>
      <c r="L83">
        <f t="shared" ca="1" si="27"/>
        <v>-3.2258064516129004E-2</v>
      </c>
      <c r="Q83" t="s">
        <v>3521</v>
      </c>
      <c r="R83" s="6">
        <v>42021</v>
      </c>
      <c r="S83" t="s">
        <v>3194</v>
      </c>
      <c r="T83" t="s">
        <v>3522</v>
      </c>
      <c r="U83" t="s">
        <v>3841</v>
      </c>
      <c r="V83">
        <v>59</v>
      </c>
      <c r="W83">
        <v>56</v>
      </c>
      <c r="Y83" t="s">
        <v>2793</v>
      </c>
      <c r="Z83">
        <v>1</v>
      </c>
      <c r="AA83">
        <f t="shared" si="32"/>
        <v>-3</v>
      </c>
      <c r="AB83">
        <f t="shared" ca="1" si="28"/>
        <v>-1.5999998</v>
      </c>
      <c r="AC83">
        <f t="shared" ca="1" si="29"/>
        <v>-1.4000002</v>
      </c>
      <c r="AD83">
        <f t="shared" ca="1" si="30"/>
        <v>1.4000002</v>
      </c>
      <c r="AE83" s="2">
        <v>0</v>
      </c>
      <c r="AF83" s="7">
        <f>VLOOKUP(R83,Weights!$A$2:$B$120,2,0)*AE83</f>
        <v>0</v>
      </c>
      <c r="AG83">
        <f t="shared" ca="1" si="31"/>
        <v>1.9600005600000401</v>
      </c>
      <c r="AI83" t="str">
        <f t="shared" ca="1" si="33"/>
        <v>Alabama St</v>
      </c>
      <c r="AJ83" t="str">
        <f t="shared" si="34"/>
        <v>Alabama St</v>
      </c>
      <c r="AK83" t="str">
        <f t="shared" si="35"/>
        <v>Alabama St</v>
      </c>
    </row>
    <row r="84" spans="1:37" x14ac:dyDescent="0.25">
      <c r="A84" t="s">
        <v>3503</v>
      </c>
      <c r="B84">
        <f t="shared" ca="1" si="18"/>
        <v>-9.6027859419354833</v>
      </c>
      <c r="C84" s="2">
        <v>0</v>
      </c>
      <c r="D84">
        <f t="shared" si="19"/>
        <v>1</v>
      </c>
      <c r="E84">
        <f t="shared" si="20"/>
        <v>7</v>
      </c>
      <c r="F84">
        <f t="shared" ca="1" si="21"/>
        <v>3</v>
      </c>
      <c r="G84">
        <f t="shared" si="22"/>
        <v>19</v>
      </c>
      <c r="H84">
        <f t="shared" si="23"/>
        <v>13</v>
      </c>
      <c r="I84">
        <f t="shared" si="24"/>
        <v>2</v>
      </c>
      <c r="J84">
        <f t="shared" si="25"/>
        <v>32</v>
      </c>
      <c r="K84" s="12">
        <f t="shared" si="26"/>
        <v>0.21875</v>
      </c>
      <c r="L84">
        <f t="shared" ca="1" si="27"/>
        <v>0.12903225806451613</v>
      </c>
      <c r="Q84" t="s">
        <v>3521</v>
      </c>
      <c r="R84" s="6">
        <v>42028</v>
      </c>
      <c r="S84" t="s">
        <v>3194</v>
      </c>
      <c r="T84" t="s">
        <v>3477</v>
      </c>
      <c r="U84" t="s">
        <v>3841</v>
      </c>
      <c r="V84">
        <v>65</v>
      </c>
      <c r="W84">
        <v>58</v>
      </c>
      <c r="Y84" t="s">
        <v>2794</v>
      </c>
      <c r="Z84">
        <v>1</v>
      </c>
      <c r="AA84">
        <f t="shared" si="32"/>
        <v>-7</v>
      </c>
      <c r="AB84">
        <f t="shared" ca="1" si="28"/>
        <v>-0.79999980000000015</v>
      </c>
      <c r="AC84">
        <f t="shared" ca="1" si="29"/>
        <v>-6.2000001999999999</v>
      </c>
      <c r="AD84">
        <f t="shared" ca="1" si="30"/>
        <v>6.2000001999999999</v>
      </c>
      <c r="AE84" s="2">
        <v>0</v>
      </c>
      <c r="AF84" s="7">
        <f>VLOOKUP(R84,Weights!$A$2:$B$120,2,0)*AE84</f>
        <v>0</v>
      </c>
      <c r="AG84">
        <f t="shared" ca="1" si="31"/>
        <v>38.440002480000039</v>
      </c>
      <c r="AI84" t="str">
        <f t="shared" ca="1" si="33"/>
        <v>Southern</v>
      </c>
      <c r="AJ84" t="str">
        <f t="shared" si="34"/>
        <v>Southern</v>
      </c>
      <c r="AK84" t="str">
        <f t="shared" si="35"/>
        <v>Southern</v>
      </c>
    </row>
    <row r="85" spans="1:37" x14ac:dyDescent="0.25">
      <c r="A85" t="s">
        <v>3468</v>
      </c>
      <c r="B85">
        <f t="shared" ca="1" si="18"/>
        <v>-9.393887165517242</v>
      </c>
      <c r="C85" s="2">
        <v>0</v>
      </c>
      <c r="D85">
        <f t="shared" si="19"/>
        <v>1</v>
      </c>
      <c r="E85">
        <f t="shared" si="20"/>
        <v>8</v>
      </c>
      <c r="F85">
        <f t="shared" ca="1" si="21"/>
        <v>4</v>
      </c>
      <c r="G85">
        <f t="shared" si="22"/>
        <v>13</v>
      </c>
      <c r="H85">
        <f t="shared" si="23"/>
        <v>16</v>
      </c>
      <c r="I85">
        <f t="shared" si="24"/>
        <v>4</v>
      </c>
      <c r="J85">
        <f t="shared" si="25"/>
        <v>29</v>
      </c>
      <c r="K85" s="12">
        <f t="shared" si="26"/>
        <v>0.27586206896551724</v>
      </c>
      <c r="L85">
        <f t="shared" ca="1" si="27"/>
        <v>0.13793103448275862</v>
      </c>
      <c r="Q85" t="s">
        <v>3521</v>
      </c>
      <c r="R85" s="6">
        <v>42030</v>
      </c>
      <c r="S85" t="s">
        <v>3194</v>
      </c>
      <c r="T85" t="s">
        <v>3535</v>
      </c>
      <c r="U85" t="s">
        <v>3842</v>
      </c>
      <c r="V85">
        <v>78</v>
      </c>
      <c r="W85">
        <v>66</v>
      </c>
      <c r="Y85" t="s">
        <v>2795</v>
      </c>
      <c r="Z85">
        <v>1</v>
      </c>
      <c r="AA85">
        <f t="shared" si="32"/>
        <v>12</v>
      </c>
      <c r="AB85">
        <f t="shared" ca="1" si="28"/>
        <v>10</v>
      </c>
      <c r="AC85">
        <f t="shared" ca="1" si="29"/>
        <v>2</v>
      </c>
      <c r="AD85">
        <f t="shared" ca="1" si="30"/>
        <v>-2</v>
      </c>
      <c r="AE85" s="2">
        <v>0</v>
      </c>
      <c r="AF85" s="7">
        <f>VLOOKUP(R85,Weights!$A$2:$B$120,2,0)*AE85</f>
        <v>0</v>
      </c>
      <c r="AG85">
        <f t="shared" ca="1" si="31"/>
        <v>4</v>
      </c>
      <c r="AI85" t="str">
        <f t="shared" ca="1" si="33"/>
        <v>Alabama A&amp;M</v>
      </c>
      <c r="AJ85" t="str">
        <f t="shared" si="34"/>
        <v>Alabama A&amp;M</v>
      </c>
      <c r="AK85">
        <f t="shared" si="35"/>
        <v>0</v>
      </c>
    </row>
    <row r="86" spans="1:37" x14ac:dyDescent="0.25">
      <c r="A86" t="s">
        <v>3265</v>
      </c>
      <c r="B86">
        <f t="shared" ca="1" si="18"/>
        <v>10.886363818181819</v>
      </c>
      <c r="C86" s="2">
        <v>0</v>
      </c>
      <c r="D86">
        <f t="shared" si="19"/>
        <v>1</v>
      </c>
      <c r="E86">
        <f t="shared" si="20"/>
        <v>14</v>
      </c>
      <c r="F86">
        <f t="shared" ca="1" si="21"/>
        <v>22</v>
      </c>
      <c r="G86">
        <f t="shared" si="22"/>
        <v>17</v>
      </c>
      <c r="H86">
        <f t="shared" si="23"/>
        <v>14</v>
      </c>
      <c r="I86">
        <f t="shared" si="24"/>
        <v>3</v>
      </c>
      <c r="J86">
        <f t="shared" si="25"/>
        <v>31</v>
      </c>
      <c r="K86" s="12">
        <f t="shared" si="26"/>
        <v>0.45161290322580644</v>
      </c>
      <c r="L86">
        <f t="shared" ca="1" si="27"/>
        <v>-0.18181818181818177</v>
      </c>
      <c r="Q86" t="s">
        <v>3521</v>
      </c>
      <c r="R86" s="6">
        <v>42042</v>
      </c>
      <c r="S86" t="s">
        <v>3194</v>
      </c>
      <c r="T86" t="s">
        <v>3515</v>
      </c>
      <c r="U86" t="s">
        <v>3842</v>
      </c>
      <c r="V86">
        <v>74</v>
      </c>
      <c r="W86">
        <v>68</v>
      </c>
      <c r="Y86" t="s">
        <v>2796</v>
      </c>
      <c r="Z86">
        <v>1</v>
      </c>
      <c r="AA86">
        <f t="shared" si="32"/>
        <v>6</v>
      </c>
      <c r="AB86">
        <f t="shared" ca="1" si="28"/>
        <v>10.600000000000001</v>
      </c>
      <c r="AC86">
        <f t="shared" ca="1" si="29"/>
        <v>-4.6000000000000014</v>
      </c>
      <c r="AD86">
        <f t="shared" ca="1" si="30"/>
        <v>4.6000000000000014</v>
      </c>
      <c r="AE86" s="2">
        <v>0</v>
      </c>
      <c r="AF86" s="7">
        <f>VLOOKUP(R86,Weights!$A$2:$B$120,2,0)*AE86</f>
        <v>0</v>
      </c>
      <c r="AG86">
        <f t="shared" ca="1" si="31"/>
        <v>21.160000000000014</v>
      </c>
      <c r="AI86" t="str">
        <f t="shared" ca="1" si="33"/>
        <v>Alabama A&amp;M</v>
      </c>
      <c r="AJ86" t="str">
        <f t="shared" si="34"/>
        <v>Alabama A&amp;M</v>
      </c>
      <c r="AK86">
        <f t="shared" si="35"/>
        <v>0</v>
      </c>
    </row>
    <row r="87" spans="1:37" x14ac:dyDescent="0.25">
      <c r="A87" t="s">
        <v>3341</v>
      </c>
      <c r="B87">
        <f t="shared" ca="1" si="18"/>
        <v>-19.897335241379309</v>
      </c>
      <c r="C87" s="2">
        <v>0</v>
      </c>
      <c r="D87">
        <f t="shared" si="19"/>
        <v>1</v>
      </c>
      <c r="E87">
        <f t="shared" si="20"/>
        <v>3</v>
      </c>
      <c r="F87">
        <f t="shared" ca="1" si="21"/>
        <v>2</v>
      </c>
      <c r="G87">
        <f t="shared" si="22"/>
        <v>11</v>
      </c>
      <c r="H87">
        <f t="shared" si="23"/>
        <v>18</v>
      </c>
      <c r="I87">
        <f t="shared" si="24"/>
        <v>0</v>
      </c>
      <c r="J87">
        <f t="shared" si="25"/>
        <v>29</v>
      </c>
      <c r="K87" s="12">
        <f t="shared" si="26"/>
        <v>0.10344827586206896</v>
      </c>
      <c r="L87">
        <f t="shared" ca="1" si="27"/>
        <v>3.4482758620689655E-2</v>
      </c>
      <c r="Q87" t="s">
        <v>3521</v>
      </c>
      <c r="R87" s="6">
        <v>42044</v>
      </c>
      <c r="S87" t="s">
        <v>3194</v>
      </c>
      <c r="T87" t="s">
        <v>3533</v>
      </c>
      <c r="U87" t="s">
        <v>3841</v>
      </c>
      <c r="V87">
        <v>53</v>
      </c>
      <c r="W87">
        <v>42</v>
      </c>
      <c r="Y87" t="s">
        <v>2797</v>
      </c>
      <c r="Z87">
        <v>1</v>
      </c>
      <c r="AA87">
        <f t="shared" si="32"/>
        <v>-11</v>
      </c>
      <c r="AB87">
        <f t="shared" ca="1" si="28"/>
        <v>4.5999999999999996</v>
      </c>
      <c r="AC87">
        <f t="shared" ca="1" si="29"/>
        <v>-15.6</v>
      </c>
      <c r="AD87">
        <f t="shared" ca="1" si="30"/>
        <v>15.6</v>
      </c>
      <c r="AE87" s="2">
        <v>0</v>
      </c>
      <c r="AF87" s="7">
        <f>VLOOKUP(R87,Weights!$A$2:$B$120,2,0)*AE87</f>
        <v>0</v>
      </c>
      <c r="AG87">
        <f t="shared" ca="1" si="31"/>
        <v>243.35999999999999</v>
      </c>
      <c r="AI87" t="str">
        <f t="shared" ca="1" si="33"/>
        <v>Alabama A&amp;M</v>
      </c>
      <c r="AJ87" t="str">
        <f t="shared" si="34"/>
        <v>Arkansas-Pine Bluff</v>
      </c>
      <c r="AK87" t="str">
        <f t="shared" si="35"/>
        <v>Arkansas-Pine Bluff</v>
      </c>
    </row>
    <row r="88" spans="1:37" x14ac:dyDescent="0.25">
      <c r="A88" t="s">
        <v>3268</v>
      </c>
      <c r="B88">
        <f t="shared" ca="1" si="18"/>
        <v>-6.9318182000000004</v>
      </c>
      <c r="C88" s="2">
        <v>0</v>
      </c>
      <c r="D88">
        <f t="shared" si="19"/>
        <v>1</v>
      </c>
      <c r="E88">
        <f t="shared" si="20"/>
        <v>9</v>
      </c>
      <c r="F88">
        <f t="shared" ca="1" si="21"/>
        <v>9</v>
      </c>
      <c r="G88">
        <f t="shared" si="22"/>
        <v>14</v>
      </c>
      <c r="H88">
        <f t="shared" si="23"/>
        <v>15</v>
      </c>
      <c r="I88">
        <f t="shared" si="24"/>
        <v>2</v>
      </c>
      <c r="J88">
        <f t="shared" si="25"/>
        <v>29</v>
      </c>
      <c r="K88" s="12">
        <f t="shared" si="26"/>
        <v>0.31034482758620691</v>
      </c>
      <c r="L88">
        <f t="shared" ca="1" si="27"/>
        <v>0</v>
      </c>
      <c r="Q88" t="s">
        <v>3521</v>
      </c>
      <c r="R88" s="6">
        <v>42063</v>
      </c>
      <c r="S88" t="s">
        <v>3194</v>
      </c>
      <c r="T88" t="s">
        <v>3534</v>
      </c>
      <c r="U88" t="s">
        <v>3841</v>
      </c>
      <c r="V88">
        <v>75</v>
      </c>
      <c r="W88">
        <v>72</v>
      </c>
      <c r="Y88" t="s">
        <v>2798</v>
      </c>
      <c r="Z88">
        <v>1</v>
      </c>
      <c r="AA88">
        <f t="shared" si="32"/>
        <v>-3</v>
      </c>
      <c r="AB88">
        <f t="shared" ca="1" si="28"/>
        <v>-2.9999997999999994</v>
      </c>
      <c r="AC88">
        <f t="shared" ca="1" si="29"/>
        <v>-2.0000000056086265E-7</v>
      </c>
      <c r="AD88">
        <f t="shared" ca="1" si="30"/>
        <v>2.0000000056086265E-7</v>
      </c>
      <c r="AE88" s="2">
        <v>0</v>
      </c>
      <c r="AF88" s="7">
        <f>VLOOKUP(R88,Weights!$A$2:$B$120,2,0)*AE88</f>
        <v>0</v>
      </c>
      <c r="AG88">
        <f t="shared" ca="1" si="31"/>
        <v>4.0000000224345055E-14</v>
      </c>
      <c r="AI88" t="str">
        <f t="shared" ca="1" si="33"/>
        <v>Prairie View</v>
      </c>
      <c r="AJ88" t="str">
        <f t="shared" si="34"/>
        <v>Prairie View</v>
      </c>
      <c r="AK88" t="str">
        <f t="shared" si="35"/>
        <v>Prairie View</v>
      </c>
    </row>
    <row r="89" spans="1:37" x14ac:dyDescent="0.25">
      <c r="A89" t="s">
        <v>3342</v>
      </c>
      <c r="B89">
        <f t="shared" ca="1" si="18"/>
        <v>-1.6068182</v>
      </c>
      <c r="C89" s="2">
        <v>0</v>
      </c>
      <c r="D89">
        <f t="shared" si="19"/>
        <v>1</v>
      </c>
      <c r="E89">
        <f t="shared" si="20"/>
        <v>22</v>
      </c>
      <c r="F89">
        <f t="shared" ca="1" si="21"/>
        <v>18</v>
      </c>
      <c r="G89">
        <f t="shared" si="22"/>
        <v>20</v>
      </c>
      <c r="H89">
        <f t="shared" si="23"/>
        <v>12</v>
      </c>
      <c r="I89">
        <f t="shared" si="24"/>
        <v>6</v>
      </c>
      <c r="J89">
        <f t="shared" si="25"/>
        <v>32</v>
      </c>
      <c r="K89" s="12">
        <f t="shared" si="26"/>
        <v>0.6875</v>
      </c>
      <c r="L89">
        <f t="shared" ca="1" si="27"/>
        <v>0.125</v>
      </c>
      <c r="Q89" t="s">
        <v>3521</v>
      </c>
      <c r="R89" s="6">
        <v>42065</v>
      </c>
      <c r="S89" t="s">
        <v>3194</v>
      </c>
      <c r="T89" t="s">
        <v>3530</v>
      </c>
      <c r="U89" t="s">
        <v>3841</v>
      </c>
      <c r="V89">
        <v>77</v>
      </c>
      <c r="W89">
        <v>75</v>
      </c>
      <c r="Y89" t="s">
        <v>2799</v>
      </c>
      <c r="Z89">
        <v>1</v>
      </c>
      <c r="AA89">
        <f t="shared" si="32"/>
        <v>-2</v>
      </c>
      <c r="AB89">
        <f t="shared" ca="1" si="28"/>
        <v>-4.9999997999999994</v>
      </c>
      <c r="AC89">
        <f t="shared" ca="1" si="29"/>
        <v>2.9999997999999994</v>
      </c>
      <c r="AD89">
        <f t="shared" ca="1" si="30"/>
        <v>-2.9999997999999994</v>
      </c>
      <c r="AE89" s="2">
        <v>0</v>
      </c>
      <c r="AF89" s="7">
        <f>VLOOKUP(R89,Weights!$A$2:$B$120,2,0)*AE89</f>
        <v>0</v>
      </c>
      <c r="AG89">
        <f t="shared" ca="1" si="31"/>
        <v>8.9999988000000375</v>
      </c>
      <c r="AI89" t="str">
        <f t="shared" ca="1" si="33"/>
        <v>Texas Southern</v>
      </c>
      <c r="AJ89" t="str">
        <f t="shared" si="34"/>
        <v>Texas Southern</v>
      </c>
      <c r="AK89" t="str">
        <f t="shared" si="35"/>
        <v>Texas Southern</v>
      </c>
    </row>
    <row r="90" spans="1:37" x14ac:dyDescent="0.25">
      <c r="A90" t="s">
        <v>3346</v>
      </c>
      <c r="B90">
        <f t="shared" ca="1" si="18"/>
        <v>-6.8409091090909095</v>
      </c>
      <c r="C90" s="2">
        <v>0</v>
      </c>
      <c r="D90">
        <f t="shared" si="19"/>
        <v>1</v>
      </c>
      <c r="E90">
        <f t="shared" si="20"/>
        <v>16</v>
      </c>
      <c r="F90">
        <f t="shared" ca="1" si="21"/>
        <v>13</v>
      </c>
      <c r="G90">
        <f t="shared" si="22"/>
        <v>15</v>
      </c>
      <c r="H90">
        <f t="shared" si="23"/>
        <v>18</v>
      </c>
      <c r="I90">
        <f t="shared" si="24"/>
        <v>6</v>
      </c>
      <c r="J90">
        <f t="shared" si="25"/>
        <v>33</v>
      </c>
      <c r="K90" s="12">
        <f t="shared" si="26"/>
        <v>0.48484848484848486</v>
      </c>
      <c r="L90">
        <f t="shared" ca="1" si="27"/>
        <v>9.0909090909090939E-2</v>
      </c>
      <c r="Q90" t="s">
        <v>3521</v>
      </c>
      <c r="R90" s="6">
        <v>42075</v>
      </c>
      <c r="S90" t="s">
        <v>3195</v>
      </c>
      <c r="T90" t="s">
        <v>3477</v>
      </c>
      <c r="U90" t="s">
        <v>3841</v>
      </c>
      <c r="V90">
        <v>64</v>
      </c>
      <c r="W90">
        <v>60</v>
      </c>
      <c r="Y90" t="s">
        <v>3181</v>
      </c>
      <c r="Z90">
        <v>1</v>
      </c>
      <c r="AA90">
        <f t="shared" si="32"/>
        <v>-4</v>
      </c>
      <c r="AB90">
        <f t="shared" ca="1" si="28"/>
        <v>-3.9999998000000012</v>
      </c>
      <c r="AC90">
        <f t="shared" ca="1" si="29"/>
        <v>-1.9999999878450581E-7</v>
      </c>
      <c r="AD90">
        <f t="shared" ca="1" si="30"/>
        <v>1.9999999878450581E-7</v>
      </c>
      <c r="AE90" s="2">
        <v>0</v>
      </c>
      <c r="AF90" s="7">
        <f>VLOOKUP(R90,Weights!$A$2:$B$120,2,0)*AE90</f>
        <v>0</v>
      </c>
      <c r="AG90">
        <f t="shared" ca="1" si="31"/>
        <v>3.9999999513802324E-14</v>
      </c>
      <c r="AI90" t="str">
        <f t="shared" ca="1" si="33"/>
        <v>Southern</v>
      </c>
      <c r="AJ90" t="str">
        <f t="shared" si="34"/>
        <v>Southern</v>
      </c>
      <c r="AK90" t="str">
        <f t="shared" si="35"/>
        <v>Southern</v>
      </c>
    </row>
    <row r="91" spans="1:37" x14ac:dyDescent="0.25">
      <c r="A91" t="s">
        <v>3282</v>
      </c>
      <c r="B91">
        <f t="shared" ca="1" si="18"/>
        <v>7.6378787696969699</v>
      </c>
      <c r="C91" s="2">
        <v>0</v>
      </c>
      <c r="D91">
        <f t="shared" si="19"/>
        <v>1</v>
      </c>
      <c r="E91">
        <f t="shared" si="20"/>
        <v>17</v>
      </c>
      <c r="F91">
        <f t="shared" ca="1" si="21"/>
        <v>18</v>
      </c>
      <c r="G91">
        <f t="shared" si="22"/>
        <v>20</v>
      </c>
      <c r="H91">
        <f t="shared" si="23"/>
        <v>13</v>
      </c>
      <c r="I91">
        <f t="shared" si="24"/>
        <v>5</v>
      </c>
      <c r="J91">
        <f t="shared" si="25"/>
        <v>33</v>
      </c>
      <c r="K91" s="12">
        <f t="shared" si="26"/>
        <v>0.51515151515151514</v>
      </c>
      <c r="L91">
        <f t="shared" ca="1" si="27"/>
        <v>-3.0303030303030276E-2</v>
      </c>
      <c r="Q91" t="s">
        <v>3522</v>
      </c>
      <c r="R91" s="6">
        <v>41957</v>
      </c>
      <c r="S91" t="s">
        <v>3194</v>
      </c>
      <c r="T91" t="s">
        <v>3839</v>
      </c>
      <c r="U91" t="s">
        <v>3842</v>
      </c>
      <c r="V91">
        <v>105</v>
      </c>
      <c r="W91">
        <v>64</v>
      </c>
      <c r="Y91" t="s">
        <v>176</v>
      </c>
      <c r="Z91">
        <v>1</v>
      </c>
      <c r="AA91">
        <f t="shared" si="32"/>
        <v>41</v>
      </c>
      <c r="AB91">
        <f t="shared" ca="1" si="28"/>
        <v>24.599999799999999</v>
      </c>
      <c r="AC91">
        <f t="shared" ca="1" si="29"/>
        <v>16.400000200000001</v>
      </c>
      <c r="AD91">
        <f t="shared" ca="1" si="30"/>
        <v>-16.400000200000001</v>
      </c>
      <c r="AE91" s="2">
        <v>0</v>
      </c>
      <c r="AF91" s="7">
        <f>VLOOKUP(R91,Weights!$A$2:$B$120,2,0)*AE91</f>
        <v>0</v>
      </c>
      <c r="AG91">
        <f t="shared" ca="1" si="31"/>
        <v>268.96000656000007</v>
      </c>
      <c r="AI91" t="str">
        <f t="shared" ca="1" si="33"/>
        <v>Alabama St</v>
      </c>
      <c r="AJ91" t="str">
        <f t="shared" si="34"/>
        <v>Alabama St</v>
      </c>
      <c r="AK91">
        <f t="shared" si="35"/>
        <v>0</v>
      </c>
    </row>
    <row r="92" spans="1:37" x14ac:dyDescent="0.25">
      <c r="A92" t="s">
        <v>3239</v>
      </c>
      <c r="B92">
        <f t="shared" ca="1" si="18"/>
        <v>-4.2673020709677418</v>
      </c>
      <c r="C92" s="2">
        <v>0</v>
      </c>
      <c r="D92">
        <f t="shared" si="19"/>
        <v>1</v>
      </c>
      <c r="E92">
        <f t="shared" si="20"/>
        <v>10</v>
      </c>
      <c r="F92">
        <f t="shared" ca="1" si="21"/>
        <v>8</v>
      </c>
      <c r="G92">
        <f t="shared" si="22"/>
        <v>19</v>
      </c>
      <c r="H92">
        <f t="shared" si="23"/>
        <v>12</v>
      </c>
      <c r="I92">
        <f t="shared" si="24"/>
        <v>1</v>
      </c>
      <c r="J92">
        <f t="shared" si="25"/>
        <v>31</v>
      </c>
      <c r="K92" s="12">
        <f t="shared" si="26"/>
        <v>0.32258064516129031</v>
      </c>
      <c r="L92">
        <f t="shared" ca="1" si="27"/>
        <v>6.4516129032258063E-2</v>
      </c>
      <c r="Q92" t="s">
        <v>3522</v>
      </c>
      <c r="R92" s="6">
        <v>41971</v>
      </c>
      <c r="S92" t="s">
        <v>3195</v>
      </c>
      <c r="T92" t="s">
        <v>3486</v>
      </c>
      <c r="U92" t="s">
        <v>3842</v>
      </c>
      <c r="V92">
        <v>91</v>
      </c>
      <c r="W92">
        <v>79</v>
      </c>
      <c r="Y92" t="s">
        <v>15</v>
      </c>
      <c r="Z92">
        <v>1</v>
      </c>
      <c r="AA92">
        <f t="shared" si="32"/>
        <v>12</v>
      </c>
      <c r="AB92">
        <f t="shared" ca="1" si="28"/>
        <v>6.9999998000000003</v>
      </c>
      <c r="AC92">
        <f t="shared" ca="1" si="29"/>
        <v>5.0000001999999997</v>
      </c>
      <c r="AD92">
        <f t="shared" ca="1" si="30"/>
        <v>-5.0000001999999997</v>
      </c>
      <c r="AE92" s="2">
        <v>0</v>
      </c>
      <c r="AF92" s="7">
        <f>VLOOKUP(R92,Weights!$A$2:$B$120,2,0)*AE92</f>
        <v>0</v>
      </c>
      <c r="AG92">
        <f t="shared" ca="1" si="31"/>
        <v>25.000002000000038</v>
      </c>
      <c r="AI92" t="str">
        <f t="shared" ca="1" si="33"/>
        <v>Alabama St</v>
      </c>
      <c r="AJ92" t="str">
        <f t="shared" si="34"/>
        <v>Alabama St</v>
      </c>
      <c r="AK92">
        <f t="shared" si="35"/>
        <v>0</v>
      </c>
    </row>
    <row r="93" spans="1:37" x14ac:dyDescent="0.25">
      <c r="A93" t="s">
        <v>3450</v>
      </c>
      <c r="B93">
        <f t="shared" ca="1" si="18"/>
        <v>-3.3443182</v>
      </c>
      <c r="C93" s="2">
        <v>0</v>
      </c>
      <c r="D93">
        <f t="shared" si="19"/>
        <v>1</v>
      </c>
      <c r="E93">
        <f t="shared" si="20"/>
        <v>15</v>
      </c>
      <c r="F93">
        <f t="shared" ca="1" si="21"/>
        <v>9</v>
      </c>
      <c r="G93">
        <f t="shared" si="22"/>
        <v>14</v>
      </c>
      <c r="H93">
        <f t="shared" si="23"/>
        <v>18</v>
      </c>
      <c r="I93">
        <f t="shared" si="24"/>
        <v>4</v>
      </c>
      <c r="J93">
        <f t="shared" si="25"/>
        <v>32</v>
      </c>
      <c r="K93" s="12">
        <f t="shared" si="26"/>
        <v>0.46875</v>
      </c>
      <c r="L93">
        <f t="shared" ca="1" si="27"/>
        <v>0.1875</v>
      </c>
      <c r="Q93" t="s">
        <v>3522</v>
      </c>
      <c r="R93" s="6">
        <v>41979</v>
      </c>
      <c r="S93" t="s">
        <v>3194</v>
      </c>
      <c r="T93" t="s">
        <v>3441</v>
      </c>
      <c r="U93" t="s">
        <v>3842</v>
      </c>
      <c r="V93">
        <v>80</v>
      </c>
      <c r="W93">
        <v>55</v>
      </c>
      <c r="Y93" t="s">
        <v>235</v>
      </c>
      <c r="Z93">
        <v>1</v>
      </c>
      <c r="AA93">
        <f t="shared" si="32"/>
        <v>25</v>
      </c>
      <c r="AB93">
        <f t="shared" ca="1" si="28"/>
        <v>6.3999997999999998</v>
      </c>
      <c r="AC93">
        <f t="shared" ca="1" si="29"/>
        <v>18.6000002</v>
      </c>
      <c r="AD93">
        <f t="shared" ca="1" si="30"/>
        <v>-18.6000002</v>
      </c>
      <c r="AE93" s="2">
        <v>0</v>
      </c>
      <c r="AF93" s="7">
        <f>VLOOKUP(R93,Weights!$A$2:$B$120,2,0)*AE93</f>
        <v>0</v>
      </c>
      <c r="AG93">
        <f t="shared" ca="1" si="31"/>
        <v>345.96000744000003</v>
      </c>
      <c r="AI93" t="str">
        <f t="shared" ca="1" si="33"/>
        <v>Alabama St</v>
      </c>
      <c r="AJ93" t="str">
        <f t="shared" si="34"/>
        <v>Alabama St</v>
      </c>
      <c r="AK93">
        <f t="shared" si="35"/>
        <v>0</v>
      </c>
    </row>
    <row r="94" spans="1:37" x14ac:dyDescent="0.25">
      <c r="A94" t="s">
        <v>3459</v>
      </c>
      <c r="B94">
        <f t="shared" ca="1" si="18"/>
        <v>-3.6530303212121211</v>
      </c>
      <c r="C94" s="2">
        <v>0</v>
      </c>
      <c r="D94">
        <f t="shared" si="19"/>
        <v>1</v>
      </c>
      <c r="E94">
        <f t="shared" si="20"/>
        <v>11</v>
      </c>
      <c r="F94">
        <f t="shared" ca="1" si="21"/>
        <v>15</v>
      </c>
      <c r="G94">
        <f t="shared" si="22"/>
        <v>17</v>
      </c>
      <c r="H94">
        <f t="shared" si="23"/>
        <v>16</v>
      </c>
      <c r="I94">
        <f t="shared" si="24"/>
        <v>2</v>
      </c>
      <c r="J94">
        <f t="shared" si="25"/>
        <v>33</v>
      </c>
      <c r="K94" s="12">
        <f t="shared" si="26"/>
        <v>0.33333333333333331</v>
      </c>
      <c r="L94">
        <f t="shared" ca="1" si="27"/>
        <v>-0.12121212121212122</v>
      </c>
      <c r="Q94" t="s">
        <v>3522</v>
      </c>
      <c r="R94" s="6">
        <v>42003</v>
      </c>
      <c r="S94" t="s">
        <v>3194</v>
      </c>
      <c r="T94" t="s">
        <v>3839</v>
      </c>
      <c r="U94" t="s">
        <v>3842</v>
      </c>
      <c r="V94">
        <v>76</v>
      </c>
      <c r="W94">
        <v>65</v>
      </c>
      <c r="Y94" t="s">
        <v>315</v>
      </c>
      <c r="Z94">
        <v>1</v>
      </c>
      <c r="AA94">
        <f t="shared" si="32"/>
        <v>11</v>
      </c>
      <c r="AB94">
        <f t="shared" ca="1" si="28"/>
        <v>24.599999799999999</v>
      </c>
      <c r="AC94">
        <f t="shared" ca="1" si="29"/>
        <v>-13.599999799999999</v>
      </c>
      <c r="AD94">
        <f t="shared" ca="1" si="30"/>
        <v>13.599999799999999</v>
      </c>
      <c r="AE94" s="2">
        <v>0</v>
      </c>
      <c r="AF94" s="7">
        <f>VLOOKUP(R94,Weights!$A$2:$B$120,2,0)*AE94</f>
        <v>0</v>
      </c>
      <c r="AG94">
        <f t="shared" ca="1" si="31"/>
        <v>184.95999456000001</v>
      </c>
      <c r="AI94" t="str">
        <f t="shared" ca="1" si="33"/>
        <v>Alabama St</v>
      </c>
      <c r="AJ94" t="str">
        <f t="shared" si="34"/>
        <v>Alabama St</v>
      </c>
      <c r="AK94">
        <f t="shared" si="35"/>
        <v>0</v>
      </c>
    </row>
    <row r="95" spans="1:37" x14ac:dyDescent="0.25">
      <c r="A95" t="s">
        <v>3427</v>
      </c>
      <c r="B95">
        <f t="shared" ca="1" si="18"/>
        <v>-3.0409091090909093</v>
      </c>
      <c r="C95" s="2">
        <v>0</v>
      </c>
      <c r="D95">
        <f t="shared" si="19"/>
        <v>1</v>
      </c>
      <c r="E95">
        <f t="shared" si="20"/>
        <v>20</v>
      </c>
      <c r="F95">
        <f t="shared" ca="1" si="21"/>
        <v>17</v>
      </c>
      <c r="G95">
        <f t="shared" si="22"/>
        <v>16</v>
      </c>
      <c r="H95">
        <f t="shared" si="23"/>
        <v>18</v>
      </c>
      <c r="I95">
        <f t="shared" si="24"/>
        <v>7</v>
      </c>
      <c r="J95">
        <f t="shared" si="25"/>
        <v>34</v>
      </c>
      <c r="K95" s="12">
        <f t="shared" si="26"/>
        <v>0.58823529411764708</v>
      </c>
      <c r="L95">
        <f t="shared" ca="1" si="27"/>
        <v>9.0909090909090939E-2</v>
      </c>
      <c r="Q95" t="s">
        <v>3522</v>
      </c>
      <c r="R95" s="6">
        <v>42007</v>
      </c>
      <c r="S95" t="s">
        <v>3194</v>
      </c>
      <c r="T95" t="s">
        <v>3536</v>
      </c>
      <c r="U95" t="s">
        <v>3842</v>
      </c>
      <c r="V95">
        <v>71</v>
      </c>
      <c r="W95">
        <v>50</v>
      </c>
      <c r="Y95" t="s">
        <v>239</v>
      </c>
      <c r="Z95">
        <v>1</v>
      </c>
      <c r="AA95">
        <f t="shared" si="32"/>
        <v>21</v>
      </c>
      <c r="AB95">
        <f t="shared" ca="1" si="28"/>
        <v>21.799999800000002</v>
      </c>
      <c r="AC95">
        <f t="shared" ca="1" si="29"/>
        <v>-0.79999980000000193</v>
      </c>
      <c r="AD95">
        <f t="shared" ca="1" si="30"/>
        <v>0.79999980000000193</v>
      </c>
      <c r="AE95" s="2">
        <v>0</v>
      </c>
      <c r="AF95" s="7">
        <f>VLOOKUP(R95,Weights!$A$2:$B$120,2,0)*AE95</f>
        <v>0</v>
      </c>
      <c r="AG95">
        <f t="shared" ca="1" si="31"/>
        <v>0.63999968000004304</v>
      </c>
      <c r="AI95" t="str">
        <f t="shared" ca="1" si="33"/>
        <v>Alabama St</v>
      </c>
      <c r="AJ95" t="str">
        <f t="shared" si="34"/>
        <v>Alabama St</v>
      </c>
      <c r="AK95">
        <f t="shared" si="35"/>
        <v>0</v>
      </c>
    </row>
    <row r="96" spans="1:37" x14ac:dyDescent="0.25">
      <c r="A96" t="s">
        <v>3288</v>
      </c>
      <c r="B96">
        <f t="shared" ca="1" si="18"/>
        <v>-0.76407624451612899</v>
      </c>
      <c r="C96" s="2">
        <v>0</v>
      </c>
      <c r="D96">
        <f t="shared" si="19"/>
        <v>1</v>
      </c>
      <c r="E96">
        <f t="shared" si="20"/>
        <v>9</v>
      </c>
      <c r="F96">
        <f t="shared" ca="1" si="21"/>
        <v>10</v>
      </c>
      <c r="G96">
        <f t="shared" si="22"/>
        <v>19</v>
      </c>
      <c r="H96">
        <f t="shared" si="23"/>
        <v>12</v>
      </c>
      <c r="I96">
        <f t="shared" si="24"/>
        <v>2</v>
      </c>
      <c r="J96">
        <f t="shared" si="25"/>
        <v>31</v>
      </c>
      <c r="K96" s="12">
        <f t="shared" si="26"/>
        <v>0.29032258064516131</v>
      </c>
      <c r="L96">
        <f t="shared" ca="1" si="27"/>
        <v>-3.2258064516129004E-2</v>
      </c>
      <c r="Q96" t="s">
        <v>3522</v>
      </c>
      <c r="R96" s="6">
        <v>42009</v>
      </c>
      <c r="S96" t="s">
        <v>3194</v>
      </c>
      <c r="T96" t="s">
        <v>3469</v>
      </c>
      <c r="U96" t="s">
        <v>3842</v>
      </c>
      <c r="V96">
        <v>72</v>
      </c>
      <c r="W96">
        <v>52</v>
      </c>
      <c r="Y96" t="s">
        <v>2166</v>
      </c>
      <c r="Z96">
        <v>1</v>
      </c>
      <c r="AA96">
        <f t="shared" si="32"/>
        <v>20</v>
      </c>
      <c r="AB96">
        <f t="shared" ca="1" si="28"/>
        <v>7.7999998000000001</v>
      </c>
      <c r="AC96">
        <f t="shared" ca="1" si="29"/>
        <v>12.2000002</v>
      </c>
      <c r="AD96">
        <f t="shared" ca="1" si="30"/>
        <v>-12.2000002</v>
      </c>
      <c r="AE96" s="2">
        <v>0</v>
      </c>
      <c r="AF96" s="7">
        <f>VLOOKUP(R96,Weights!$A$2:$B$120,2,0)*AE96</f>
        <v>0</v>
      </c>
      <c r="AG96">
        <f t="shared" ca="1" si="31"/>
        <v>148.84000488000004</v>
      </c>
      <c r="AI96" t="str">
        <f t="shared" ca="1" si="33"/>
        <v>Alabama St</v>
      </c>
      <c r="AJ96" t="str">
        <f t="shared" si="34"/>
        <v>Alabama St</v>
      </c>
      <c r="AK96">
        <f t="shared" si="35"/>
        <v>0</v>
      </c>
    </row>
    <row r="97" spans="1:37" x14ac:dyDescent="0.25">
      <c r="A97" t="s">
        <v>3247</v>
      </c>
      <c r="B97">
        <f t="shared" ca="1" si="18"/>
        <v>8.6075757393939387</v>
      </c>
      <c r="C97" s="2">
        <v>0</v>
      </c>
      <c r="D97">
        <f t="shared" si="19"/>
        <v>1</v>
      </c>
      <c r="E97">
        <f t="shared" si="20"/>
        <v>21</v>
      </c>
      <c r="F97">
        <f t="shared" ca="1" si="21"/>
        <v>23</v>
      </c>
      <c r="G97">
        <f t="shared" si="22"/>
        <v>19</v>
      </c>
      <c r="H97">
        <f t="shared" si="23"/>
        <v>14</v>
      </c>
      <c r="I97">
        <f t="shared" si="24"/>
        <v>5</v>
      </c>
      <c r="J97">
        <f t="shared" si="25"/>
        <v>33</v>
      </c>
      <c r="K97" s="12">
        <f t="shared" si="26"/>
        <v>0.63636363636363635</v>
      </c>
      <c r="L97">
        <f t="shared" ca="1" si="27"/>
        <v>-6.0606060606060663E-2</v>
      </c>
      <c r="Q97" t="s">
        <v>3522</v>
      </c>
      <c r="R97" s="6">
        <v>42028</v>
      </c>
      <c r="S97" t="s">
        <v>3194</v>
      </c>
      <c r="T97" t="s">
        <v>3535</v>
      </c>
      <c r="U97" t="s">
        <v>3842</v>
      </c>
      <c r="V97">
        <v>84</v>
      </c>
      <c r="W97">
        <v>60</v>
      </c>
      <c r="Y97" t="s">
        <v>2801</v>
      </c>
      <c r="Z97">
        <v>1</v>
      </c>
      <c r="AA97">
        <f t="shared" si="32"/>
        <v>24</v>
      </c>
      <c r="AB97">
        <f t="shared" ca="1" si="28"/>
        <v>14.7999998</v>
      </c>
      <c r="AC97">
        <f t="shared" ca="1" si="29"/>
        <v>9.2000001999999999</v>
      </c>
      <c r="AD97">
        <f t="shared" ca="1" si="30"/>
        <v>-9.2000001999999999</v>
      </c>
      <c r="AE97" s="2">
        <v>0</v>
      </c>
      <c r="AF97" s="7">
        <f>VLOOKUP(R97,Weights!$A$2:$B$120,2,0)*AE97</f>
        <v>0</v>
      </c>
      <c r="AG97">
        <f t="shared" ca="1" si="31"/>
        <v>84.640003680000035</v>
      </c>
      <c r="AI97" t="str">
        <f t="shared" ca="1" si="33"/>
        <v>Alabama St</v>
      </c>
      <c r="AJ97" t="str">
        <f t="shared" si="34"/>
        <v>Alabama St</v>
      </c>
      <c r="AK97">
        <f t="shared" si="35"/>
        <v>0</v>
      </c>
    </row>
    <row r="98" spans="1:37" x14ac:dyDescent="0.25">
      <c r="A98" t="s">
        <v>3370</v>
      </c>
      <c r="B98">
        <f t="shared" ca="1" si="18"/>
        <v>13.868181999999999</v>
      </c>
      <c r="C98" s="2">
        <v>0</v>
      </c>
      <c r="D98">
        <f t="shared" si="19"/>
        <v>1</v>
      </c>
      <c r="E98">
        <f t="shared" si="20"/>
        <v>21</v>
      </c>
      <c r="F98">
        <f t="shared" ca="1" si="21"/>
        <v>21</v>
      </c>
      <c r="G98">
        <f t="shared" si="22"/>
        <v>20</v>
      </c>
      <c r="H98">
        <f t="shared" si="23"/>
        <v>11</v>
      </c>
      <c r="I98">
        <f t="shared" si="24"/>
        <v>6</v>
      </c>
      <c r="J98">
        <f t="shared" si="25"/>
        <v>31</v>
      </c>
      <c r="K98" s="12">
        <f t="shared" si="26"/>
        <v>0.67741935483870963</v>
      </c>
      <c r="L98">
        <f t="shared" ca="1" si="27"/>
        <v>0</v>
      </c>
      <c r="Q98" t="s">
        <v>3522</v>
      </c>
      <c r="R98" s="6">
        <v>42030</v>
      </c>
      <c r="S98" t="s">
        <v>3194</v>
      </c>
      <c r="T98" t="s">
        <v>3477</v>
      </c>
      <c r="U98" t="s">
        <v>3842</v>
      </c>
      <c r="V98">
        <v>63</v>
      </c>
      <c r="W98">
        <v>59</v>
      </c>
      <c r="X98" t="s">
        <v>3843</v>
      </c>
      <c r="Y98" t="s">
        <v>2802</v>
      </c>
      <c r="Z98">
        <v>1</v>
      </c>
      <c r="AA98">
        <f t="shared" si="32"/>
        <v>4</v>
      </c>
      <c r="AB98">
        <f t="shared" ca="1" si="28"/>
        <v>4</v>
      </c>
      <c r="AC98">
        <f t="shared" ca="1" si="29"/>
        <v>0</v>
      </c>
      <c r="AD98">
        <f t="shared" ca="1" si="30"/>
        <v>0</v>
      </c>
      <c r="AE98" s="2">
        <v>0</v>
      </c>
      <c r="AF98" s="7">
        <f>VLOOKUP(R98,Weights!$A$2:$B$120,2,0)*AE98</f>
        <v>0</v>
      </c>
      <c r="AG98">
        <f t="shared" ca="1" si="31"/>
        <v>0</v>
      </c>
      <c r="AI98" t="str">
        <f t="shared" ca="1" si="33"/>
        <v>Alabama St</v>
      </c>
      <c r="AJ98" t="str">
        <f t="shared" si="34"/>
        <v>Alabama St</v>
      </c>
      <c r="AK98">
        <f t="shared" si="35"/>
        <v>0</v>
      </c>
    </row>
    <row r="99" spans="1:37" x14ac:dyDescent="0.25">
      <c r="A99" t="s">
        <v>3232</v>
      </c>
      <c r="B99">
        <f t="shared" ca="1" si="18"/>
        <v>11.035923935483872</v>
      </c>
      <c r="C99" s="2">
        <v>0</v>
      </c>
      <c r="D99">
        <f t="shared" si="19"/>
        <v>1</v>
      </c>
      <c r="E99">
        <f t="shared" si="20"/>
        <v>19</v>
      </c>
      <c r="F99">
        <f t="shared" ca="1" si="21"/>
        <v>21</v>
      </c>
      <c r="G99">
        <f t="shared" si="22"/>
        <v>18</v>
      </c>
      <c r="H99">
        <f t="shared" si="23"/>
        <v>12</v>
      </c>
      <c r="I99">
        <f t="shared" si="24"/>
        <v>7</v>
      </c>
      <c r="J99">
        <f t="shared" si="25"/>
        <v>30</v>
      </c>
      <c r="K99" s="12">
        <f t="shared" si="26"/>
        <v>0.6333333333333333</v>
      </c>
      <c r="L99">
        <f t="shared" ca="1" si="27"/>
        <v>-3.2258064516129004E-2</v>
      </c>
      <c r="Q99" t="s">
        <v>3522</v>
      </c>
      <c r="R99" s="6">
        <v>42042</v>
      </c>
      <c r="S99" t="s">
        <v>3194</v>
      </c>
      <c r="T99" t="s">
        <v>3533</v>
      </c>
      <c r="U99" t="s">
        <v>3842</v>
      </c>
      <c r="V99">
        <v>73</v>
      </c>
      <c r="W99">
        <v>55</v>
      </c>
      <c r="Y99" t="s">
        <v>2803</v>
      </c>
      <c r="Z99">
        <v>1</v>
      </c>
      <c r="AA99">
        <f t="shared" si="32"/>
        <v>18</v>
      </c>
      <c r="AB99">
        <f t="shared" ca="1" si="28"/>
        <v>9.3999997999999998</v>
      </c>
      <c r="AC99">
        <f t="shared" ca="1" si="29"/>
        <v>8.6000002000000002</v>
      </c>
      <c r="AD99">
        <f t="shared" ca="1" si="30"/>
        <v>-8.6000002000000002</v>
      </c>
      <c r="AE99" s="2">
        <v>0</v>
      </c>
      <c r="AF99" s="7">
        <f>VLOOKUP(R99,Weights!$A$2:$B$120,2,0)*AE99</f>
        <v>0</v>
      </c>
      <c r="AG99">
        <f t="shared" ca="1" si="31"/>
        <v>73.960003440000037</v>
      </c>
      <c r="AI99" t="str">
        <f t="shared" ca="1" si="33"/>
        <v>Alabama St</v>
      </c>
      <c r="AJ99" t="str">
        <f t="shared" si="34"/>
        <v>Alabama St</v>
      </c>
      <c r="AK99">
        <f t="shared" si="35"/>
        <v>0</v>
      </c>
    </row>
    <row r="100" spans="1:37" x14ac:dyDescent="0.25">
      <c r="A100" t="s">
        <v>3476</v>
      </c>
      <c r="B100">
        <f t="shared" ca="1" si="18"/>
        <v>0.96473352413793112</v>
      </c>
      <c r="C100" s="2">
        <v>0</v>
      </c>
      <c r="D100">
        <f t="shared" si="19"/>
        <v>1</v>
      </c>
      <c r="E100">
        <f t="shared" si="20"/>
        <v>21</v>
      </c>
      <c r="F100">
        <f t="shared" ca="1" si="21"/>
        <v>24</v>
      </c>
      <c r="G100">
        <f t="shared" si="22"/>
        <v>15</v>
      </c>
      <c r="H100">
        <f t="shared" si="23"/>
        <v>14</v>
      </c>
      <c r="I100">
        <f t="shared" si="24"/>
        <v>8</v>
      </c>
      <c r="J100">
        <f t="shared" si="25"/>
        <v>29</v>
      </c>
      <c r="K100" s="12">
        <f t="shared" si="26"/>
        <v>0.72413793103448276</v>
      </c>
      <c r="L100">
        <f t="shared" ca="1" si="27"/>
        <v>-0.10344827586206895</v>
      </c>
      <c r="Q100" t="s">
        <v>3522</v>
      </c>
      <c r="R100" s="6">
        <v>42044</v>
      </c>
      <c r="S100" t="s">
        <v>3194</v>
      </c>
      <c r="T100" t="s">
        <v>3515</v>
      </c>
      <c r="U100" t="s">
        <v>3842</v>
      </c>
      <c r="V100">
        <v>65</v>
      </c>
      <c r="W100">
        <v>57</v>
      </c>
      <c r="Y100" t="s">
        <v>2804</v>
      </c>
      <c r="Z100">
        <v>1</v>
      </c>
      <c r="AA100">
        <f t="shared" si="32"/>
        <v>8</v>
      </c>
      <c r="AB100">
        <f t="shared" ca="1" si="28"/>
        <v>15.399999800000002</v>
      </c>
      <c r="AC100">
        <f t="shared" ca="1" si="29"/>
        <v>-7.3999998000000016</v>
      </c>
      <c r="AD100">
        <f t="shared" ca="1" si="30"/>
        <v>7.3999998000000016</v>
      </c>
      <c r="AE100" s="2">
        <v>0</v>
      </c>
      <c r="AF100" s="7">
        <f>VLOOKUP(R100,Weights!$A$2:$B$120,2,0)*AE100</f>
        <v>0</v>
      </c>
      <c r="AG100">
        <f t="shared" ca="1" si="31"/>
        <v>54.759997040000066</v>
      </c>
      <c r="AI100" t="str">
        <f t="shared" ca="1" si="33"/>
        <v>Alabama St</v>
      </c>
      <c r="AJ100" t="str">
        <f t="shared" si="34"/>
        <v>Alabama St</v>
      </c>
      <c r="AK100">
        <f t="shared" si="35"/>
        <v>0</v>
      </c>
    </row>
    <row r="101" spans="1:37" x14ac:dyDescent="0.25">
      <c r="A101" t="s">
        <v>3484</v>
      </c>
      <c r="B101">
        <f t="shared" ca="1" si="18"/>
        <v>7.4746334129032261</v>
      </c>
      <c r="C101" s="2">
        <v>0</v>
      </c>
      <c r="D101">
        <f t="shared" si="19"/>
        <v>1</v>
      </c>
      <c r="E101">
        <f t="shared" si="20"/>
        <v>22</v>
      </c>
      <c r="F101">
        <f t="shared" ca="1" si="21"/>
        <v>28</v>
      </c>
      <c r="G101">
        <f t="shared" si="22"/>
        <v>14</v>
      </c>
      <c r="H101">
        <f t="shared" si="23"/>
        <v>17</v>
      </c>
      <c r="I101">
        <f t="shared" si="24"/>
        <v>9</v>
      </c>
      <c r="J101">
        <f t="shared" si="25"/>
        <v>31</v>
      </c>
      <c r="K101" s="12">
        <f t="shared" si="26"/>
        <v>0.70967741935483875</v>
      </c>
      <c r="L101">
        <f t="shared" ca="1" si="27"/>
        <v>-0.19354838709677413</v>
      </c>
      <c r="Q101" t="s">
        <v>3522</v>
      </c>
      <c r="R101" s="6">
        <v>42049</v>
      </c>
      <c r="S101" t="s">
        <v>3194</v>
      </c>
      <c r="T101" t="s">
        <v>3521</v>
      </c>
      <c r="U101" t="s">
        <v>3841</v>
      </c>
      <c r="V101">
        <v>80</v>
      </c>
      <c r="W101">
        <v>71</v>
      </c>
      <c r="Y101" t="s">
        <v>2805</v>
      </c>
      <c r="Z101">
        <v>1</v>
      </c>
      <c r="AA101">
        <f t="shared" si="32"/>
        <v>-9</v>
      </c>
      <c r="AB101">
        <f t="shared" ca="1" si="28"/>
        <v>7.9999998000000012</v>
      </c>
      <c r="AC101">
        <f t="shared" ca="1" si="29"/>
        <v>-16.999999800000001</v>
      </c>
      <c r="AD101">
        <f t="shared" ca="1" si="30"/>
        <v>16.999999800000001</v>
      </c>
      <c r="AE101" s="2">
        <v>0</v>
      </c>
      <c r="AF101" s="7">
        <f>VLOOKUP(R101,Weights!$A$2:$B$120,2,0)*AE101</f>
        <v>0</v>
      </c>
      <c r="AG101">
        <f t="shared" ca="1" si="31"/>
        <v>288.99999320000006</v>
      </c>
      <c r="AI101" t="str">
        <f t="shared" ca="1" si="33"/>
        <v>Alabama St</v>
      </c>
      <c r="AJ101" t="str">
        <f t="shared" si="34"/>
        <v>Alabama A&amp;M</v>
      </c>
      <c r="AK101" t="str">
        <f t="shared" si="35"/>
        <v>Alabama A&amp;M</v>
      </c>
    </row>
    <row r="102" spans="1:37" x14ac:dyDescent="0.25">
      <c r="A102" t="s">
        <v>3317</v>
      </c>
      <c r="B102">
        <f t="shared" ca="1" si="18"/>
        <v>4.7004398645161292</v>
      </c>
      <c r="C102" s="2">
        <v>0</v>
      </c>
      <c r="D102">
        <f t="shared" si="19"/>
        <v>1</v>
      </c>
      <c r="E102">
        <f t="shared" si="20"/>
        <v>12</v>
      </c>
      <c r="F102">
        <f t="shared" ca="1" si="21"/>
        <v>11</v>
      </c>
      <c r="G102">
        <f t="shared" si="22"/>
        <v>18</v>
      </c>
      <c r="H102">
        <f t="shared" si="23"/>
        <v>13</v>
      </c>
      <c r="I102">
        <f t="shared" si="24"/>
        <v>3</v>
      </c>
      <c r="J102">
        <f t="shared" si="25"/>
        <v>31</v>
      </c>
      <c r="K102" s="12">
        <f t="shared" si="26"/>
        <v>0.38709677419354838</v>
      </c>
      <c r="L102">
        <f t="shared" ca="1" si="27"/>
        <v>3.2258064516129004E-2</v>
      </c>
      <c r="Q102" t="s">
        <v>3522</v>
      </c>
      <c r="R102" s="6">
        <v>42063</v>
      </c>
      <c r="S102" t="s">
        <v>3194</v>
      </c>
      <c r="T102" t="s">
        <v>3530</v>
      </c>
      <c r="U102" t="s">
        <v>3841</v>
      </c>
      <c r="V102">
        <v>58</v>
      </c>
      <c r="W102">
        <v>49</v>
      </c>
      <c r="Y102" t="s">
        <v>2806</v>
      </c>
      <c r="Z102">
        <v>1</v>
      </c>
      <c r="AA102">
        <f t="shared" si="32"/>
        <v>-9</v>
      </c>
      <c r="AB102">
        <f t="shared" ca="1" si="28"/>
        <v>-0.19999999999999973</v>
      </c>
      <c r="AC102">
        <f t="shared" ca="1" si="29"/>
        <v>-8.8000000000000007</v>
      </c>
      <c r="AD102">
        <f t="shared" ca="1" si="30"/>
        <v>8.8000000000000007</v>
      </c>
      <c r="AE102" s="2">
        <v>0</v>
      </c>
      <c r="AF102" s="7">
        <f>VLOOKUP(R102,Weights!$A$2:$B$120,2,0)*AE102</f>
        <v>0</v>
      </c>
      <c r="AG102">
        <f t="shared" ca="1" si="31"/>
        <v>77.440000000000012</v>
      </c>
      <c r="AI102" t="str">
        <f t="shared" ca="1" si="33"/>
        <v>Texas Southern</v>
      </c>
      <c r="AJ102" t="str">
        <f t="shared" si="34"/>
        <v>Texas Southern</v>
      </c>
      <c r="AK102" t="str">
        <f t="shared" si="35"/>
        <v>Texas Southern</v>
      </c>
    </row>
    <row r="103" spans="1:37" x14ac:dyDescent="0.25">
      <c r="A103" t="s">
        <v>3828</v>
      </c>
      <c r="B103">
        <f t="shared" ca="1" si="18"/>
        <v>21.238770235294115</v>
      </c>
      <c r="C103" s="2">
        <v>0</v>
      </c>
      <c r="D103">
        <f t="shared" si="19"/>
        <v>1</v>
      </c>
      <c r="E103">
        <f t="shared" si="20"/>
        <v>32</v>
      </c>
      <c r="F103">
        <f t="shared" ca="1" si="21"/>
        <v>33</v>
      </c>
      <c r="G103">
        <f t="shared" si="22"/>
        <v>19</v>
      </c>
      <c r="H103">
        <f t="shared" si="23"/>
        <v>15</v>
      </c>
      <c r="I103">
        <f t="shared" si="24"/>
        <v>14</v>
      </c>
      <c r="J103">
        <f t="shared" si="25"/>
        <v>34</v>
      </c>
      <c r="K103" s="12">
        <f t="shared" si="26"/>
        <v>0.94117647058823528</v>
      </c>
      <c r="L103">
        <f t="shared" ca="1" si="27"/>
        <v>-2.9411764705882359E-2</v>
      </c>
      <c r="Q103" t="s">
        <v>3522</v>
      </c>
      <c r="R103" s="6">
        <v>42065</v>
      </c>
      <c r="S103" t="s">
        <v>3194</v>
      </c>
      <c r="T103" t="s">
        <v>3534</v>
      </c>
      <c r="U103" t="s">
        <v>3841</v>
      </c>
      <c r="V103">
        <v>67</v>
      </c>
      <c r="W103">
        <v>65</v>
      </c>
      <c r="Y103" t="s">
        <v>2807</v>
      </c>
      <c r="Z103">
        <v>1</v>
      </c>
      <c r="AA103">
        <f t="shared" si="32"/>
        <v>-2</v>
      </c>
      <c r="AB103">
        <f t="shared" ca="1" si="28"/>
        <v>1.8000000000000007</v>
      </c>
      <c r="AC103">
        <f t="shared" ca="1" si="29"/>
        <v>-3.8000000000000007</v>
      </c>
      <c r="AD103">
        <f t="shared" ca="1" si="30"/>
        <v>3.8000000000000007</v>
      </c>
      <c r="AE103" s="2">
        <v>0</v>
      </c>
      <c r="AF103" s="7">
        <f>VLOOKUP(R103,Weights!$A$2:$B$120,2,0)*AE103</f>
        <v>0</v>
      </c>
      <c r="AG103">
        <f t="shared" ca="1" si="31"/>
        <v>14.440000000000005</v>
      </c>
      <c r="AI103" t="str">
        <f t="shared" ca="1" si="33"/>
        <v>Alabama St</v>
      </c>
      <c r="AJ103" t="str">
        <f t="shared" si="34"/>
        <v>Prairie View</v>
      </c>
      <c r="AK103" t="str">
        <f t="shared" si="35"/>
        <v>Prairie View</v>
      </c>
    </row>
    <row r="104" spans="1:37" x14ac:dyDescent="0.25">
      <c r="A104" t="s">
        <v>3536</v>
      </c>
      <c r="B104">
        <f t="shared" ca="1" si="18"/>
        <v>-25.931818</v>
      </c>
      <c r="C104" s="2">
        <v>0</v>
      </c>
      <c r="D104">
        <f t="shared" si="19"/>
        <v>1</v>
      </c>
      <c r="E104">
        <f t="shared" si="20"/>
        <v>2</v>
      </c>
      <c r="F104">
        <f t="shared" ca="1" si="21"/>
        <v>2</v>
      </c>
      <c r="G104">
        <f t="shared" si="22"/>
        <v>11</v>
      </c>
      <c r="H104">
        <f t="shared" si="23"/>
        <v>15</v>
      </c>
      <c r="I104">
        <f t="shared" si="24"/>
        <v>0</v>
      </c>
      <c r="J104">
        <f t="shared" si="25"/>
        <v>26</v>
      </c>
      <c r="K104" s="12">
        <f t="shared" si="26"/>
        <v>7.6923076923076927E-2</v>
      </c>
      <c r="L104">
        <f t="shared" ca="1" si="27"/>
        <v>0</v>
      </c>
      <c r="Q104" t="s">
        <v>3522</v>
      </c>
      <c r="R104" s="6">
        <v>42074</v>
      </c>
      <c r="S104" t="s">
        <v>3195</v>
      </c>
      <c r="T104" t="s">
        <v>3515</v>
      </c>
      <c r="U104" t="s">
        <v>3842</v>
      </c>
      <c r="V104">
        <v>93</v>
      </c>
      <c r="W104">
        <v>81</v>
      </c>
      <c r="Y104" t="s">
        <v>3182</v>
      </c>
      <c r="Z104">
        <v>1</v>
      </c>
      <c r="AA104">
        <f t="shared" si="32"/>
        <v>12</v>
      </c>
      <c r="AB104">
        <f t="shared" ca="1" si="28"/>
        <v>12.199999800000001</v>
      </c>
      <c r="AC104">
        <f t="shared" ca="1" si="29"/>
        <v>-0.1999998000000005</v>
      </c>
      <c r="AD104">
        <f t="shared" ca="1" si="30"/>
        <v>0.1999998000000005</v>
      </c>
      <c r="AE104" s="2">
        <v>0</v>
      </c>
      <c r="AF104" s="7">
        <f>VLOOKUP(R104,Weights!$A$2:$B$120,2,0)*AE104</f>
        <v>0</v>
      </c>
      <c r="AG104">
        <f t="shared" ca="1" si="31"/>
        <v>3.9999920000040205E-2</v>
      </c>
      <c r="AI104" t="str">
        <f t="shared" ca="1" si="33"/>
        <v>Alabama St</v>
      </c>
      <c r="AJ104" t="str">
        <f t="shared" si="34"/>
        <v>Alabama St</v>
      </c>
      <c r="AK104">
        <f t="shared" si="35"/>
        <v>0</v>
      </c>
    </row>
    <row r="105" spans="1:37" x14ac:dyDescent="0.25">
      <c r="A105" t="s">
        <v>3396</v>
      </c>
      <c r="B105">
        <f t="shared" ca="1" si="18"/>
        <v>-8.0673020709677417</v>
      </c>
      <c r="C105" s="2">
        <v>0</v>
      </c>
      <c r="D105">
        <f t="shared" si="19"/>
        <v>1</v>
      </c>
      <c r="E105">
        <f t="shared" si="20"/>
        <v>17</v>
      </c>
      <c r="F105">
        <f t="shared" ca="1" si="21"/>
        <v>15</v>
      </c>
      <c r="G105">
        <f t="shared" si="22"/>
        <v>20</v>
      </c>
      <c r="H105">
        <f t="shared" si="23"/>
        <v>11</v>
      </c>
      <c r="I105">
        <f t="shared" si="24"/>
        <v>4</v>
      </c>
      <c r="J105">
        <f t="shared" si="25"/>
        <v>31</v>
      </c>
      <c r="K105" s="12">
        <f t="shared" si="26"/>
        <v>0.54838709677419351</v>
      </c>
      <c r="L105">
        <f t="shared" ca="1" si="27"/>
        <v>6.4516129032258007E-2</v>
      </c>
      <c r="Q105" t="s">
        <v>3522</v>
      </c>
      <c r="R105" s="6">
        <v>42076</v>
      </c>
      <c r="S105" t="s">
        <v>3195</v>
      </c>
      <c r="T105" t="s">
        <v>3477</v>
      </c>
      <c r="U105" t="s">
        <v>3191</v>
      </c>
      <c r="Y105" t="s">
        <v>3191</v>
      </c>
      <c r="Z105">
        <v>0</v>
      </c>
      <c r="AA105">
        <f t="shared" si="32"/>
        <v>0</v>
      </c>
      <c r="AB105">
        <f t="shared" ca="1" si="28"/>
        <v>0</v>
      </c>
      <c r="AC105">
        <f t="shared" ca="1" si="29"/>
        <v>0</v>
      </c>
      <c r="AD105">
        <f t="shared" ca="1" si="30"/>
        <v>0</v>
      </c>
      <c r="AE105" s="2">
        <v>0</v>
      </c>
      <c r="AF105" s="7">
        <f>VLOOKUP(R105,Weights!$A$2:$B$120,2,0)*AE105</f>
        <v>0</v>
      </c>
      <c r="AG105">
        <f t="shared" ca="1" si="31"/>
        <v>0</v>
      </c>
      <c r="AI105" t="str">
        <f t="shared" ca="1" si="33"/>
        <v>Southern</v>
      </c>
      <c r="AJ105" t="str">
        <f t="shared" si="34"/>
        <v>Southern</v>
      </c>
      <c r="AK105">
        <f t="shared" si="35"/>
        <v>0</v>
      </c>
    </row>
    <row r="106" spans="1:37" x14ac:dyDescent="0.25">
      <c r="A106" t="s">
        <v>3492</v>
      </c>
      <c r="B106">
        <f t="shared" ca="1" si="18"/>
        <v>4.2681817999999998</v>
      </c>
      <c r="C106" s="2">
        <v>0</v>
      </c>
      <c r="D106">
        <f t="shared" si="19"/>
        <v>1</v>
      </c>
      <c r="E106">
        <f t="shared" si="20"/>
        <v>24</v>
      </c>
      <c r="F106">
        <f t="shared" ca="1" si="21"/>
        <v>24</v>
      </c>
      <c r="G106">
        <f t="shared" si="22"/>
        <v>17</v>
      </c>
      <c r="H106">
        <f t="shared" si="23"/>
        <v>15</v>
      </c>
      <c r="I106">
        <f t="shared" si="24"/>
        <v>8</v>
      </c>
      <c r="J106">
        <f t="shared" si="25"/>
        <v>32</v>
      </c>
      <c r="K106" s="12">
        <f t="shared" si="26"/>
        <v>0.75</v>
      </c>
      <c r="L106">
        <f t="shared" ca="1" si="27"/>
        <v>0</v>
      </c>
      <c r="Q106" t="s">
        <v>3218</v>
      </c>
      <c r="R106" s="6">
        <v>41962</v>
      </c>
      <c r="S106" t="s">
        <v>3194</v>
      </c>
      <c r="T106" t="s">
        <v>3211</v>
      </c>
      <c r="U106" t="s">
        <v>3842</v>
      </c>
      <c r="V106">
        <v>65</v>
      </c>
      <c r="W106">
        <v>48</v>
      </c>
      <c r="Y106" t="s">
        <v>11</v>
      </c>
      <c r="Z106">
        <v>1</v>
      </c>
      <c r="AA106">
        <f t="shared" si="32"/>
        <v>17</v>
      </c>
      <c r="AB106">
        <f t="shared" ca="1" si="28"/>
        <v>8.9999999800000019</v>
      </c>
      <c r="AC106">
        <f t="shared" ca="1" si="29"/>
        <v>8.0000000199999981</v>
      </c>
      <c r="AD106">
        <f t="shared" ca="1" si="30"/>
        <v>-8.0000000199999981</v>
      </c>
      <c r="AE106" s="2">
        <v>0</v>
      </c>
      <c r="AF106" s="7">
        <f>VLOOKUP(R106,Weights!$A$2:$B$120,2,0)*AE106</f>
        <v>0</v>
      </c>
      <c r="AG106">
        <f t="shared" ca="1" si="31"/>
        <v>64.00000031999997</v>
      </c>
      <c r="AI106" t="str">
        <f t="shared" ca="1" si="33"/>
        <v>Albany</v>
      </c>
      <c r="AJ106" t="str">
        <f t="shared" si="34"/>
        <v>Albany</v>
      </c>
      <c r="AK106">
        <f t="shared" si="35"/>
        <v>0</v>
      </c>
    </row>
    <row r="107" spans="1:37" x14ac:dyDescent="0.25">
      <c r="A107" t="s">
        <v>3414</v>
      </c>
      <c r="B107">
        <f t="shared" ca="1" si="18"/>
        <v>-6.0285923935483874</v>
      </c>
      <c r="C107" s="2">
        <v>0</v>
      </c>
      <c r="D107">
        <f t="shared" si="19"/>
        <v>1</v>
      </c>
      <c r="E107">
        <f t="shared" si="20"/>
        <v>12</v>
      </c>
      <c r="F107">
        <f t="shared" ca="1" si="21"/>
        <v>15</v>
      </c>
      <c r="G107">
        <f t="shared" si="22"/>
        <v>15</v>
      </c>
      <c r="H107">
        <f t="shared" si="23"/>
        <v>17</v>
      </c>
      <c r="I107">
        <f t="shared" si="24"/>
        <v>5</v>
      </c>
      <c r="J107">
        <f t="shared" si="25"/>
        <v>32</v>
      </c>
      <c r="K107" s="12">
        <f t="shared" si="26"/>
        <v>0.375</v>
      </c>
      <c r="L107">
        <f t="shared" ca="1" si="27"/>
        <v>-9.6774193548387122E-2</v>
      </c>
      <c r="Q107" t="s">
        <v>3218</v>
      </c>
      <c r="R107" s="6">
        <v>41965</v>
      </c>
      <c r="S107" t="s">
        <v>3194</v>
      </c>
      <c r="T107" t="s">
        <v>3219</v>
      </c>
      <c r="U107" t="s">
        <v>3841</v>
      </c>
      <c r="V107">
        <v>76</v>
      </c>
      <c r="W107">
        <v>73</v>
      </c>
      <c r="X107" t="s">
        <v>3843</v>
      </c>
      <c r="Y107" t="s">
        <v>13</v>
      </c>
      <c r="Z107">
        <v>1</v>
      </c>
      <c r="AA107">
        <f t="shared" si="32"/>
        <v>-3</v>
      </c>
      <c r="AB107">
        <f t="shared" ca="1" si="28"/>
        <v>9.8000000000000007</v>
      </c>
      <c r="AC107">
        <f t="shared" ca="1" si="29"/>
        <v>-12.8</v>
      </c>
      <c r="AD107">
        <f t="shared" ca="1" si="30"/>
        <v>12.8</v>
      </c>
      <c r="AE107" s="2">
        <v>0</v>
      </c>
      <c r="AF107" s="7">
        <f>VLOOKUP(R107,Weights!$A$2:$B$120,2,0)*AE107</f>
        <v>0</v>
      </c>
      <c r="AG107">
        <f t="shared" ca="1" si="31"/>
        <v>163.84000000000003</v>
      </c>
      <c r="AI107" t="str">
        <f t="shared" ca="1" si="33"/>
        <v>Albany</v>
      </c>
      <c r="AJ107" t="str">
        <f t="shared" si="34"/>
        <v>Quinnipiac</v>
      </c>
      <c r="AK107" t="str">
        <f t="shared" si="35"/>
        <v>Quinnipiac</v>
      </c>
    </row>
    <row r="108" spans="1:37" x14ac:dyDescent="0.25">
      <c r="A108" t="s">
        <v>3207</v>
      </c>
      <c r="B108">
        <f t="shared" ca="1" si="18"/>
        <v>-5.8628526827586214</v>
      </c>
      <c r="C108" s="2">
        <v>0</v>
      </c>
      <c r="D108">
        <f t="shared" si="19"/>
        <v>1</v>
      </c>
      <c r="E108">
        <f t="shared" si="20"/>
        <v>14</v>
      </c>
      <c r="F108">
        <f t="shared" ca="1" si="21"/>
        <v>12</v>
      </c>
      <c r="G108">
        <f t="shared" si="22"/>
        <v>15</v>
      </c>
      <c r="H108">
        <f t="shared" si="23"/>
        <v>15</v>
      </c>
      <c r="I108">
        <f t="shared" si="24"/>
        <v>7</v>
      </c>
      <c r="J108">
        <f t="shared" si="25"/>
        <v>30</v>
      </c>
      <c r="K108" s="12">
        <f t="shared" si="26"/>
        <v>0.46666666666666667</v>
      </c>
      <c r="L108">
        <f t="shared" ca="1" si="27"/>
        <v>6.8965517241379337E-2</v>
      </c>
      <c r="Q108" t="s">
        <v>3218</v>
      </c>
      <c r="R108" s="6">
        <v>41976</v>
      </c>
      <c r="S108" t="s">
        <v>3194</v>
      </c>
      <c r="T108" t="s">
        <v>3220</v>
      </c>
      <c r="U108" t="s">
        <v>3841</v>
      </c>
      <c r="V108">
        <v>74</v>
      </c>
      <c r="W108">
        <v>57</v>
      </c>
      <c r="Y108" t="s">
        <v>19</v>
      </c>
      <c r="Z108">
        <v>1</v>
      </c>
      <c r="AA108">
        <f t="shared" si="32"/>
        <v>-17</v>
      </c>
      <c r="AB108">
        <f t="shared" ca="1" si="28"/>
        <v>13.200000000000001</v>
      </c>
      <c r="AC108">
        <f t="shared" ca="1" si="29"/>
        <v>-30.200000000000003</v>
      </c>
      <c r="AD108">
        <f t="shared" ca="1" si="30"/>
        <v>30.200000000000003</v>
      </c>
      <c r="AE108" s="2">
        <v>0</v>
      </c>
      <c r="AF108" s="7">
        <f>VLOOKUP(R108,Weights!$A$2:$B$120,2,0)*AE108</f>
        <v>0</v>
      </c>
      <c r="AG108">
        <f t="shared" ca="1" si="31"/>
        <v>912.04000000000019</v>
      </c>
      <c r="AI108" t="str">
        <f t="shared" ca="1" si="33"/>
        <v>Albany</v>
      </c>
      <c r="AJ108" t="str">
        <f t="shared" si="34"/>
        <v>Holy Cross</v>
      </c>
      <c r="AK108" t="str">
        <f t="shared" si="35"/>
        <v>Holy Cross</v>
      </c>
    </row>
    <row r="109" spans="1:37" x14ac:dyDescent="0.25">
      <c r="A109" t="s">
        <v>3272</v>
      </c>
      <c r="B109">
        <f t="shared" ca="1" si="18"/>
        <v>6.9647335241379302</v>
      </c>
      <c r="C109" s="2">
        <v>0</v>
      </c>
      <c r="D109">
        <f t="shared" si="19"/>
        <v>1</v>
      </c>
      <c r="E109">
        <f t="shared" si="20"/>
        <v>21</v>
      </c>
      <c r="F109">
        <f t="shared" ca="1" si="21"/>
        <v>24</v>
      </c>
      <c r="G109">
        <f t="shared" si="22"/>
        <v>16</v>
      </c>
      <c r="H109">
        <f t="shared" si="23"/>
        <v>13</v>
      </c>
      <c r="I109">
        <f t="shared" si="24"/>
        <v>9</v>
      </c>
      <c r="J109">
        <f t="shared" si="25"/>
        <v>29</v>
      </c>
      <c r="K109" s="12">
        <f t="shared" si="26"/>
        <v>0.72413793103448276</v>
      </c>
      <c r="L109">
        <f t="shared" ca="1" si="27"/>
        <v>-0.10344827586206895</v>
      </c>
      <c r="Q109" t="s">
        <v>3218</v>
      </c>
      <c r="R109" s="6">
        <v>41995</v>
      </c>
      <c r="S109" t="s">
        <v>3194</v>
      </c>
      <c r="T109" t="s">
        <v>3503</v>
      </c>
      <c r="U109" t="s">
        <v>3842</v>
      </c>
      <c r="V109">
        <v>77</v>
      </c>
      <c r="W109">
        <v>66</v>
      </c>
      <c r="Y109" t="s">
        <v>29</v>
      </c>
      <c r="Z109">
        <v>1</v>
      </c>
      <c r="AA109">
        <f t="shared" si="32"/>
        <v>11</v>
      </c>
      <c r="AB109">
        <f t="shared" ca="1" si="28"/>
        <v>17.8</v>
      </c>
      <c r="AC109">
        <f t="shared" ca="1" si="29"/>
        <v>-6.8000000000000007</v>
      </c>
      <c r="AD109">
        <f t="shared" ca="1" si="30"/>
        <v>6.8000000000000007</v>
      </c>
      <c r="AE109" s="2">
        <v>0</v>
      </c>
      <c r="AF109" s="7">
        <f>VLOOKUP(R109,Weights!$A$2:$B$120,2,0)*AE109</f>
        <v>0</v>
      </c>
      <c r="AG109">
        <f t="shared" ca="1" si="31"/>
        <v>46.240000000000009</v>
      </c>
      <c r="AI109" t="str">
        <f t="shared" ca="1" si="33"/>
        <v>Albany</v>
      </c>
      <c r="AJ109" t="str">
        <f t="shared" si="34"/>
        <v>Albany</v>
      </c>
      <c r="AK109">
        <f t="shared" si="35"/>
        <v>0</v>
      </c>
    </row>
    <row r="110" spans="1:37" x14ac:dyDescent="0.25">
      <c r="A110" t="s">
        <v>3329</v>
      </c>
      <c r="B110">
        <f t="shared" ca="1" si="18"/>
        <v>5.2622994470588234</v>
      </c>
      <c r="C110" s="2">
        <v>0</v>
      </c>
      <c r="D110">
        <f t="shared" si="19"/>
        <v>1</v>
      </c>
      <c r="E110">
        <f t="shared" si="20"/>
        <v>21</v>
      </c>
      <c r="F110">
        <f t="shared" ca="1" si="21"/>
        <v>28</v>
      </c>
      <c r="G110">
        <f t="shared" si="22"/>
        <v>25</v>
      </c>
      <c r="H110">
        <f t="shared" si="23"/>
        <v>9</v>
      </c>
      <c r="I110">
        <f t="shared" si="24"/>
        <v>4</v>
      </c>
      <c r="J110">
        <f t="shared" si="25"/>
        <v>34</v>
      </c>
      <c r="K110" s="12">
        <f t="shared" si="26"/>
        <v>0.61764705882352944</v>
      </c>
      <c r="L110">
        <f t="shared" ca="1" si="27"/>
        <v>-0.20588235294117641</v>
      </c>
      <c r="Q110" t="s">
        <v>3218</v>
      </c>
      <c r="R110" s="6">
        <v>42007</v>
      </c>
      <c r="S110" t="s">
        <v>3194</v>
      </c>
      <c r="T110" t="s">
        <v>3209</v>
      </c>
      <c r="U110" t="s">
        <v>3842</v>
      </c>
      <c r="V110">
        <v>80</v>
      </c>
      <c r="W110">
        <v>56</v>
      </c>
      <c r="Y110" t="s">
        <v>33</v>
      </c>
      <c r="Z110">
        <v>1</v>
      </c>
      <c r="AA110">
        <f t="shared" si="32"/>
        <v>24</v>
      </c>
      <c r="AB110">
        <f t="shared" ca="1" si="28"/>
        <v>23.199999800000001</v>
      </c>
      <c r="AC110">
        <f t="shared" ca="1" si="29"/>
        <v>0.8000001999999995</v>
      </c>
      <c r="AD110">
        <f t="shared" ca="1" si="30"/>
        <v>-0.8000001999999995</v>
      </c>
      <c r="AE110" s="2">
        <v>0</v>
      </c>
      <c r="AF110" s="7">
        <f>VLOOKUP(R110,Weights!$A$2:$B$120,2,0)*AE110</f>
        <v>0</v>
      </c>
      <c r="AG110">
        <f t="shared" ca="1" si="31"/>
        <v>0.64000032000003915</v>
      </c>
      <c r="AI110" t="str">
        <f t="shared" ca="1" si="33"/>
        <v>Albany</v>
      </c>
      <c r="AJ110" t="str">
        <f t="shared" si="34"/>
        <v>Albany</v>
      </c>
      <c r="AK110">
        <f t="shared" si="35"/>
        <v>0</v>
      </c>
    </row>
    <row r="111" spans="1:37" x14ac:dyDescent="0.25">
      <c r="A111" t="s">
        <v>3423</v>
      </c>
      <c r="B111">
        <f t="shared" ca="1" si="18"/>
        <v>2.371407606451613</v>
      </c>
      <c r="C111" s="2">
        <v>0</v>
      </c>
      <c r="D111">
        <f t="shared" si="19"/>
        <v>1</v>
      </c>
      <c r="E111">
        <f t="shared" si="20"/>
        <v>22</v>
      </c>
      <c r="F111">
        <f t="shared" ca="1" si="21"/>
        <v>25</v>
      </c>
      <c r="G111">
        <f t="shared" si="22"/>
        <v>15</v>
      </c>
      <c r="H111">
        <f t="shared" si="23"/>
        <v>16</v>
      </c>
      <c r="I111">
        <f t="shared" si="24"/>
        <v>9</v>
      </c>
      <c r="J111">
        <f t="shared" si="25"/>
        <v>31</v>
      </c>
      <c r="K111" s="12">
        <f t="shared" si="26"/>
        <v>0.70967741935483875</v>
      </c>
      <c r="L111">
        <f t="shared" ca="1" si="27"/>
        <v>-9.6774193548387011E-2</v>
      </c>
      <c r="Q111" t="s">
        <v>3218</v>
      </c>
      <c r="R111" s="6">
        <v>42018</v>
      </c>
      <c r="S111" t="s">
        <v>3194</v>
      </c>
      <c r="T111" t="s">
        <v>3210</v>
      </c>
      <c r="U111" t="s">
        <v>3842</v>
      </c>
      <c r="V111">
        <v>73</v>
      </c>
      <c r="W111">
        <v>58</v>
      </c>
      <c r="Y111" t="s">
        <v>38</v>
      </c>
      <c r="Z111">
        <v>1</v>
      </c>
      <c r="AA111">
        <f t="shared" si="32"/>
        <v>15</v>
      </c>
      <c r="AB111">
        <f t="shared" ca="1" si="28"/>
        <v>18.599999799999999</v>
      </c>
      <c r="AC111">
        <f t="shared" ca="1" si="29"/>
        <v>-3.5999997999999991</v>
      </c>
      <c r="AD111">
        <f t="shared" ca="1" si="30"/>
        <v>3.5999997999999991</v>
      </c>
      <c r="AE111" s="2">
        <v>0</v>
      </c>
      <c r="AF111" s="7">
        <f>VLOOKUP(R111,Weights!$A$2:$B$120,2,0)*AE111</f>
        <v>0</v>
      </c>
      <c r="AG111">
        <f t="shared" ca="1" si="31"/>
        <v>12.959998560000033</v>
      </c>
      <c r="AI111" t="str">
        <f t="shared" ca="1" si="33"/>
        <v>Albany</v>
      </c>
      <c r="AJ111" t="str">
        <f t="shared" si="34"/>
        <v>Albany</v>
      </c>
      <c r="AK111">
        <f t="shared" si="35"/>
        <v>0</v>
      </c>
    </row>
    <row r="112" spans="1:37" x14ac:dyDescent="0.25">
      <c r="A112" t="s">
        <v>3233</v>
      </c>
      <c r="B112">
        <f t="shared" ca="1" si="18"/>
        <v>3.6257575575757572</v>
      </c>
      <c r="C112" s="2">
        <v>0</v>
      </c>
      <c r="D112">
        <f t="shared" si="19"/>
        <v>1</v>
      </c>
      <c r="E112">
        <f t="shared" si="20"/>
        <v>20</v>
      </c>
      <c r="F112">
        <f t="shared" ca="1" si="21"/>
        <v>28</v>
      </c>
      <c r="G112">
        <f t="shared" si="22"/>
        <v>17</v>
      </c>
      <c r="H112">
        <f t="shared" si="23"/>
        <v>16</v>
      </c>
      <c r="I112">
        <f t="shared" si="24"/>
        <v>10</v>
      </c>
      <c r="J112">
        <f t="shared" si="25"/>
        <v>33</v>
      </c>
      <c r="K112" s="12">
        <f t="shared" si="26"/>
        <v>0.60606060606060608</v>
      </c>
      <c r="L112">
        <f t="shared" ca="1" si="27"/>
        <v>-0.24242424242424243</v>
      </c>
      <c r="Q112" t="s">
        <v>3218</v>
      </c>
      <c r="R112" s="6">
        <v>42029</v>
      </c>
      <c r="S112" t="s">
        <v>3194</v>
      </c>
      <c r="T112" t="s">
        <v>3212</v>
      </c>
      <c r="U112" t="s">
        <v>3842</v>
      </c>
      <c r="V112">
        <v>69</v>
      </c>
      <c r="W112">
        <v>55</v>
      </c>
      <c r="Y112" t="s">
        <v>42</v>
      </c>
      <c r="Z112">
        <v>1</v>
      </c>
      <c r="AA112">
        <f t="shared" si="32"/>
        <v>14</v>
      </c>
      <c r="AB112">
        <f t="shared" ca="1" si="28"/>
        <v>20.599999799999999</v>
      </c>
      <c r="AC112">
        <f t="shared" ca="1" si="29"/>
        <v>-6.5999997999999991</v>
      </c>
      <c r="AD112">
        <f t="shared" ca="1" si="30"/>
        <v>6.5999997999999991</v>
      </c>
      <c r="AE112" s="2">
        <v>0</v>
      </c>
      <c r="AF112" s="7">
        <f>VLOOKUP(R112,Weights!$A$2:$B$120,2,0)*AE112</f>
        <v>0</v>
      </c>
      <c r="AG112">
        <f t="shared" ca="1" si="31"/>
        <v>43.559997360000025</v>
      </c>
      <c r="AI112" t="str">
        <f t="shared" ca="1" si="33"/>
        <v>Albany</v>
      </c>
      <c r="AJ112" t="str">
        <f t="shared" si="34"/>
        <v>Albany</v>
      </c>
      <c r="AK112">
        <f t="shared" si="35"/>
        <v>0</v>
      </c>
    </row>
    <row r="113" spans="1:37" x14ac:dyDescent="0.25">
      <c r="A113" t="s">
        <v>3220</v>
      </c>
      <c r="B113">
        <f t="shared" ca="1" si="18"/>
        <v>-5.0628526827586207</v>
      </c>
      <c r="C113" s="2">
        <v>0</v>
      </c>
      <c r="D113">
        <f t="shared" si="19"/>
        <v>1</v>
      </c>
      <c r="E113">
        <f t="shared" si="20"/>
        <v>14</v>
      </c>
      <c r="F113">
        <f t="shared" ca="1" si="21"/>
        <v>12</v>
      </c>
      <c r="G113">
        <f t="shared" si="22"/>
        <v>14</v>
      </c>
      <c r="H113">
        <f t="shared" si="23"/>
        <v>16</v>
      </c>
      <c r="I113">
        <f t="shared" si="24"/>
        <v>3</v>
      </c>
      <c r="J113">
        <f t="shared" si="25"/>
        <v>30</v>
      </c>
      <c r="K113" s="12">
        <f t="shared" si="26"/>
        <v>0.46666666666666667</v>
      </c>
      <c r="L113">
        <f t="shared" ca="1" si="27"/>
        <v>6.8965517241379337E-2</v>
      </c>
      <c r="Q113" t="s">
        <v>3218</v>
      </c>
      <c r="R113" s="6">
        <v>42039</v>
      </c>
      <c r="S113" t="s">
        <v>3194</v>
      </c>
      <c r="T113" t="s">
        <v>3204</v>
      </c>
      <c r="U113" t="s">
        <v>3842</v>
      </c>
      <c r="V113">
        <v>63</v>
      </c>
      <c r="W113">
        <v>62</v>
      </c>
      <c r="Y113" t="s">
        <v>46</v>
      </c>
      <c r="Z113">
        <v>1</v>
      </c>
      <c r="AA113">
        <f t="shared" si="32"/>
        <v>1</v>
      </c>
      <c r="AB113">
        <f t="shared" ca="1" si="28"/>
        <v>8.3999999800000023</v>
      </c>
      <c r="AC113">
        <f t="shared" ca="1" si="29"/>
        <v>-7.3999999800000023</v>
      </c>
      <c r="AD113">
        <f t="shared" ca="1" si="30"/>
        <v>7.3999999800000023</v>
      </c>
      <c r="AE113" s="2">
        <v>0</v>
      </c>
      <c r="AF113" s="7">
        <f>VLOOKUP(R113,Weights!$A$2:$B$120,2,0)*AE113</f>
        <v>0</v>
      </c>
      <c r="AG113">
        <f t="shared" ca="1" si="31"/>
        <v>54.75999970400003</v>
      </c>
      <c r="AI113" t="str">
        <f t="shared" ca="1" si="33"/>
        <v>Albany</v>
      </c>
      <c r="AJ113" t="str">
        <f t="shared" si="34"/>
        <v>Albany</v>
      </c>
      <c r="AK113">
        <f t="shared" si="35"/>
        <v>0</v>
      </c>
    </row>
    <row r="114" spans="1:37" x14ac:dyDescent="0.25">
      <c r="A114" t="s">
        <v>3262</v>
      </c>
      <c r="B114">
        <f t="shared" ca="1" si="18"/>
        <v>-4.3005681999999998</v>
      </c>
      <c r="C114" s="2">
        <v>0</v>
      </c>
      <c r="D114">
        <f t="shared" si="19"/>
        <v>1</v>
      </c>
      <c r="E114">
        <f t="shared" si="20"/>
        <v>13</v>
      </c>
      <c r="F114">
        <f t="shared" ca="1" si="21"/>
        <v>12</v>
      </c>
      <c r="G114">
        <f t="shared" si="22"/>
        <v>21</v>
      </c>
      <c r="H114">
        <f t="shared" si="23"/>
        <v>11</v>
      </c>
      <c r="I114">
        <f t="shared" si="24"/>
        <v>2</v>
      </c>
      <c r="J114">
        <f t="shared" si="25"/>
        <v>32</v>
      </c>
      <c r="K114" s="12">
        <f t="shared" si="26"/>
        <v>0.40625</v>
      </c>
      <c r="L114">
        <f t="shared" ca="1" si="27"/>
        <v>3.125E-2</v>
      </c>
      <c r="Q114" t="s">
        <v>3218</v>
      </c>
      <c r="R114" s="6">
        <v>42042</v>
      </c>
      <c r="S114" t="s">
        <v>3194</v>
      </c>
      <c r="T114" t="s">
        <v>3205</v>
      </c>
      <c r="U114" t="s">
        <v>3842</v>
      </c>
      <c r="V114">
        <v>69</v>
      </c>
      <c r="W114">
        <v>59</v>
      </c>
      <c r="Y114" t="s">
        <v>48</v>
      </c>
      <c r="Z114">
        <v>1</v>
      </c>
      <c r="AA114">
        <f t="shared" si="32"/>
        <v>10</v>
      </c>
      <c r="AB114">
        <f t="shared" ca="1" si="28"/>
        <v>16.8</v>
      </c>
      <c r="AC114">
        <f t="shared" ca="1" si="29"/>
        <v>-6.8000000000000007</v>
      </c>
      <c r="AD114">
        <f t="shared" ca="1" si="30"/>
        <v>6.8000000000000007</v>
      </c>
      <c r="AE114" s="2">
        <v>0</v>
      </c>
      <c r="AF114" s="7">
        <f>VLOOKUP(R114,Weights!$A$2:$B$120,2,0)*AE114</f>
        <v>0</v>
      </c>
      <c r="AG114">
        <f t="shared" ca="1" si="31"/>
        <v>46.240000000000009</v>
      </c>
      <c r="AI114" t="str">
        <f t="shared" ca="1" si="33"/>
        <v>Albany</v>
      </c>
      <c r="AJ114" t="str">
        <f t="shared" si="34"/>
        <v>Albany</v>
      </c>
      <c r="AK114">
        <f t="shared" si="35"/>
        <v>0</v>
      </c>
    </row>
    <row r="115" spans="1:37" x14ac:dyDescent="0.25">
      <c r="A115" t="s">
        <v>3525</v>
      </c>
      <c r="B115">
        <f t="shared" ca="1" si="18"/>
        <v>-10.420706888888889</v>
      </c>
      <c r="C115" s="2">
        <v>0</v>
      </c>
      <c r="D115">
        <f t="shared" si="19"/>
        <v>1</v>
      </c>
      <c r="E115">
        <f t="shared" si="20"/>
        <v>12</v>
      </c>
      <c r="F115">
        <f t="shared" ca="1" si="21"/>
        <v>9</v>
      </c>
      <c r="G115">
        <f t="shared" si="22"/>
        <v>13</v>
      </c>
      <c r="H115">
        <f t="shared" si="23"/>
        <v>14</v>
      </c>
      <c r="I115">
        <f t="shared" si="24"/>
        <v>2</v>
      </c>
      <c r="J115">
        <f t="shared" si="25"/>
        <v>27</v>
      </c>
      <c r="K115" s="12">
        <f t="shared" si="26"/>
        <v>0.44444444444444442</v>
      </c>
      <c r="L115">
        <f t="shared" ca="1" si="27"/>
        <v>0.1111111111111111</v>
      </c>
      <c r="Q115" t="s">
        <v>3218</v>
      </c>
      <c r="R115" s="6">
        <v>42052</v>
      </c>
      <c r="S115" t="s">
        <v>3194</v>
      </c>
      <c r="T115" t="s">
        <v>3206</v>
      </c>
      <c r="U115" t="s">
        <v>3841</v>
      </c>
      <c r="V115">
        <v>59</v>
      </c>
      <c r="W115">
        <v>56</v>
      </c>
      <c r="Y115" t="s">
        <v>52</v>
      </c>
      <c r="Z115">
        <v>1</v>
      </c>
      <c r="AA115">
        <f t="shared" si="32"/>
        <v>-3</v>
      </c>
      <c r="AB115">
        <f t="shared" ca="1" si="28"/>
        <v>5.0000000000000018</v>
      </c>
      <c r="AC115">
        <f t="shared" ca="1" si="29"/>
        <v>-8.0000000000000018</v>
      </c>
      <c r="AD115">
        <f t="shared" ca="1" si="30"/>
        <v>8.0000000000000018</v>
      </c>
      <c r="AE115" s="2">
        <v>0</v>
      </c>
      <c r="AF115" s="7">
        <f>VLOOKUP(R115,Weights!$A$2:$B$120,2,0)*AE115</f>
        <v>0</v>
      </c>
      <c r="AG115">
        <f t="shared" ca="1" si="31"/>
        <v>64.000000000000028</v>
      </c>
      <c r="AI115" t="str">
        <f t="shared" ca="1" si="33"/>
        <v>Albany</v>
      </c>
      <c r="AJ115" t="str">
        <f t="shared" si="34"/>
        <v>Stony Brook</v>
      </c>
      <c r="AK115" t="str">
        <f t="shared" si="35"/>
        <v>Stony Brook</v>
      </c>
    </row>
    <row r="116" spans="1:37" x14ac:dyDescent="0.25">
      <c r="A116" t="s">
        <v>3514</v>
      </c>
      <c r="B116">
        <f t="shared" ca="1" si="18"/>
        <v>-6.7318182000000002</v>
      </c>
      <c r="C116" s="2">
        <v>0</v>
      </c>
      <c r="D116">
        <f t="shared" si="19"/>
        <v>1</v>
      </c>
      <c r="E116">
        <f t="shared" si="20"/>
        <v>15</v>
      </c>
      <c r="F116">
        <f t="shared" ca="1" si="21"/>
        <v>15</v>
      </c>
      <c r="G116">
        <f t="shared" si="22"/>
        <v>12</v>
      </c>
      <c r="H116">
        <f t="shared" si="23"/>
        <v>20</v>
      </c>
      <c r="I116">
        <f t="shared" si="24"/>
        <v>7</v>
      </c>
      <c r="J116">
        <f t="shared" si="25"/>
        <v>32</v>
      </c>
      <c r="K116" s="12">
        <f t="shared" si="26"/>
        <v>0.46875</v>
      </c>
      <c r="L116">
        <f t="shared" ca="1" si="27"/>
        <v>0</v>
      </c>
      <c r="Q116" t="s">
        <v>3218</v>
      </c>
      <c r="R116" s="6">
        <v>42055</v>
      </c>
      <c r="S116" t="s">
        <v>3194</v>
      </c>
      <c r="T116" t="s">
        <v>3207</v>
      </c>
      <c r="U116" t="s">
        <v>3842</v>
      </c>
      <c r="V116">
        <v>70</v>
      </c>
      <c r="W116">
        <v>64</v>
      </c>
      <c r="Y116" t="s">
        <v>54</v>
      </c>
      <c r="Z116">
        <v>1</v>
      </c>
      <c r="AA116">
        <f t="shared" si="32"/>
        <v>6</v>
      </c>
      <c r="AB116">
        <f t="shared" ca="1" si="28"/>
        <v>14.000000000000002</v>
      </c>
      <c r="AC116">
        <f t="shared" ca="1" si="29"/>
        <v>-8.0000000000000018</v>
      </c>
      <c r="AD116">
        <f t="shared" ca="1" si="30"/>
        <v>8.0000000000000018</v>
      </c>
      <c r="AE116" s="2">
        <v>0</v>
      </c>
      <c r="AF116" s="7">
        <f>VLOOKUP(R116,Weights!$A$2:$B$120,2,0)*AE116</f>
        <v>0</v>
      </c>
      <c r="AG116">
        <f t="shared" ca="1" si="31"/>
        <v>64.000000000000028</v>
      </c>
      <c r="AI116" t="str">
        <f t="shared" ca="1" si="33"/>
        <v>Albany</v>
      </c>
      <c r="AJ116" t="str">
        <f t="shared" si="34"/>
        <v>Albany</v>
      </c>
      <c r="AK116">
        <f t="shared" si="35"/>
        <v>0</v>
      </c>
    </row>
    <row r="117" spans="1:37" x14ac:dyDescent="0.25">
      <c r="A117" t="s">
        <v>3358</v>
      </c>
      <c r="B117">
        <f t="shared" ca="1" si="18"/>
        <v>-6.8651515333333339</v>
      </c>
      <c r="C117" s="2">
        <v>0</v>
      </c>
      <c r="D117">
        <f t="shared" si="19"/>
        <v>1</v>
      </c>
      <c r="E117">
        <f t="shared" si="20"/>
        <v>13</v>
      </c>
      <c r="F117">
        <f t="shared" ca="1" si="21"/>
        <v>11</v>
      </c>
      <c r="G117">
        <f t="shared" si="22"/>
        <v>15</v>
      </c>
      <c r="H117">
        <f t="shared" si="23"/>
        <v>15</v>
      </c>
      <c r="I117">
        <f t="shared" si="24"/>
        <v>2</v>
      </c>
      <c r="J117">
        <f t="shared" si="25"/>
        <v>30</v>
      </c>
      <c r="K117" s="12">
        <f t="shared" si="26"/>
        <v>0.43333333333333335</v>
      </c>
      <c r="L117">
        <f t="shared" ca="1" si="27"/>
        <v>6.6666666666666707E-2</v>
      </c>
      <c r="Q117" t="s">
        <v>3218</v>
      </c>
      <c r="R117" s="6">
        <v>42063</v>
      </c>
      <c r="S117" t="s">
        <v>3194</v>
      </c>
      <c r="T117" t="s">
        <v>3208</v>
      </c>
      <c r="U117" t="s">
        <v>3842</v>
      </c>
      <c r="V117">
        <v>79</v>
      </c>
      <c r="W117">
        <v>73</v>
      </c>
      <c r="Y117" t="s">
        <v>57</v>
      </c>
      <c r="Z117">
        <v>1</v>
      </c>
      <c r="AA117">
        <f t="shared" si="32"/>
        <v>6</v>
      </c>
      <c r="AB117">
        <f t="shared" ca="1" si="28"/>
        <v>6.0000000000000018</v>
      </c>
      <c r="AC117">
        <f t="shared" ca="1" si="29"/>
        <v>0</v>
      </c>
      <c r="AD117">
        <f t="shared" ca="1" si="30"/>
        <v>0</v>
      </c>
      <c r="AE117" s="2">
        <v>0</v>
      </c>
      <c r="AF117" s="7">
        <f>VLOOKUP(R117,Weights!$A$2:$B$120,2,0)*AE117</f>
        <v>0</v>
      </c>
      <c r="AG117">
        <f t="shared" ca="1" si="31"/>
        <v>0</v>
      </c>
      <c r="AI117" t="str">
        <f t="shared" ca="1" si="33"/>
        <v>Albany</v>
      </c>
      <c r="AJ117" t="str">
        <f t="shared" si="34"/>
        <v>Albany</v>
      </c>
      <c r="AK117">
        <f t="shared" si="35"/>
        <v>0</v>
      </c>
    </row>
    <row r="118" spans="1:37" x14ac:dyDescent="0.25">
      <c r="A118" t="s">
        <v>3390</v>
      </c>
      <c r="B118">
        <f t="shared" ca="1" si="18"/>
        <v>-9.2984848666666675</v>
      </c>
      <c r="C118" s="2">
        <v>0</v>
      </c>
      <c r="D118">
        <f t="shared" si="19"/>
        <v>1</v>
      </c>
      <c r="E118">
        <f t="shared" si="20"/>
        <v>7</v>
      </c>
      <c r="F118">
        <f t="shared" ca="1" si="21"/>
        <v>6</v>
      </c>
      <c r="G118">
        <f t="shared" si="22"/>
        <v>15</v>
      </c>
      <c r="H118">
        <f t="shared" si="23"/>
        <v>15</v>
      </c>
      <c r="I118">
        <f t="shared" si="24"/>
        <v>1</v>
      </c>
      <c r="J118">
        <f t="shared" si="25"/>
        <v>30</v>
      </c>
      <c r="K118" s="12">
        <f t="shared" si="26"/>
        <v>0.23333333333333334</v>
      </c>
      <c r="L118">
        <f t="shared" ca="1" si="27"/>
        <v>3.3333333333333326E-2</v>
      </c>
      <c r="Q118" t="s">
        <v>3218</v>
      </c>
      <c r="R118" s="6">
        <v>42067</v>
      </c>
      <c r="S118" t="s">
        <v>3194</v>
      </c>
      <c r="T118" t="s">
        <v>3209</v>
      </c>
      <c r="U118" t="s">
        <v>3842</v>
      </c>
      <c r="V118">
        <v>83</v>
      </c>
      <c r="W118">
        <v>66</v>
      </c>
      <c r="Y118" t="s">
        <v>59</v>
      </c>
      <c r="Z118">
        <v>1</v>
      </c>
      <c r="AA118">
        <f t="shared" si="32"/>
        <v>17</v>
      </c>
      <c r="AB118">
        <f t="shared" ca="1" si="28"/>
        <v>23.199999800000001</v>
      </c>
      <c r="AC118">
        <f t="shared" ca="1" si="29"/>
        <v>-6.1999998000000005</v>
      </c>
      <c r="AD118">
        <f t="shared" ca="1" si="30"/>
        <v>6.1999998000000005</v>
      </c>
      <c r="AE118" s="2">
        <v>0</v>
      </c>
      <c r="AF118" s="7">
        <f>VLOOKUP(R118,Weights!$A$2:$B$120,2,0)*AE118</f>
        <v>0</v>
      </c>
      <c r="AG118">
        <f t="shared" ca="1" si="31"/>
        <v>38.439997520000048</v>
      </c>
      <c r="AI118" t="str">
        <f t="shared" ca="1" si="33"/>
        <v>Albany</v>
      </c>
      <c r="AJ118" t="str">
        <f t="shared" si="34"/>
        <v>Albany</v>
      </c>
      <c r="AK118">
        <f t="shared" si="35"/>
        <v>0</v>
      </c>
    </row>
    <row r="119" spans="1:37" x14ac:dyDescent="0.25">
      <c r="A119" t="s">
        <v>3348</v>
      </c>
      <c r="B119">
        <f t="shared" ca="1" si="18"/>
        <v>9.0994317999999996</v>
      </c>
      <c r="C119" s="2">
        <v>0</v>
      </c>
      <c r="D119">
        <f t="shared" si="19"/>
        <v>1</v>
      </c>
      <c r="E119">
        <f t="shared" si="20"/>
        <v>19</v>
      </c>
      <c r="F119">
        <f t="shared" ca="1" si="21"/>
        <v>18</v>
      </c>
      <c r="G119">
        <f t="shared" si="22"/>
        <v>20</v>
      </c>
      <c r="H119">
        <f t="shared" si="23"/>
        <v>12</v>
      </c>
      <c r="I119">
        <f t="shared" si="24"/>
        <v>3</v>
      </c>
      <c r="J119">
        <f t="shared" si="25"/>
        <v>32</v>
      </c>
      <c r="K119" s="12">
        <f t="shared" si="26"/>
        <v>0.59375</v>
      </c>
      <c r="L119">
        <f t="shared" ca="1" si="27"/>
        <v>3.125E-2</v>
      </c>
      <c r="Q119" t="s">
        <v>3218</v>
      </c>
      <c r="R119" s="6">
        <v>42071</v>
      </c>
      <c r="S119" t="s">
        <v>3194</v>
      </c>
      <c r="T119" t="s">
        <v>3204</v>
      </c>
      <c r="U119" t="s">
        <v>3842</v>
      </c>
      <c r="V119">
        <v>60</v>
      </c>
      <c r="W119">
        <v>58</v>
      </c>
      <c r="Y119" t="s">
        <v>61</v>
      </c>
      <c r="Z119">
        <v>1</v>
      </c>
      <c r="AA119">
        <f t="shared" si="32"/>
        <v>2</v>
      </c>
      <c r="AB119">
        <f t="shared" ca="1" si="28"/>
        <v>8.3999999800000023</v>
      </c>
      <c r="AC119">
        <f t="shared" ca="1" si="29"/>
        <v>-6.3999999800000023</v>
      </c>
      <c r="AD119">
        <f t="shared" ca="1" si="30"/>
        <v>6.3999999800000023</v>
      </c>
      <c r="AE119" s="2">
        <v>0</v>
      </c>
      <c r="AF119" s="7">
        <f>VLOOKUP(R119,Weights!$A$2:$B$120,2,0)*AE119</f>
        <v>0</v>
      </c>
      <c r="AG119">
        <f t="shared" ca="1" si="31"/>
        <v>40.959999744000029</v>
      </c>
      <c r="AI119" t="str">
        <f t="shared" ca="1" si="33"/>
        <v>Albany</v>
      </c>
      <c r="AJ119" t="str">
        <f t="shared" si="34"/>
        <v>Albany</v>
      </c>
      <c r="AK119">
        <f t="shared" si="35"/>
        <v>0</v>
      </c>
    </row>
    <row r="120" spans="1:37" x14ac:dyDescent="0.25">
      <c r="A120" t="s">
        <v>3314</v>
      </c>
      <c r="B120">
        <f t="shared" ca="1" si="18"/>
        <v>5.6378787696969699</v>
      </c>
      <c r="C120" s="2">
        <v>0</v>
      </c>
      <c r="D120">
        <f t="shared" si="19"/>
        <v>1</v>
      </c>
      <c r="E120">
        <f t="shared" si="20"/>
        <v>21</v>
      </c>
      <c r="F120">
        <f t="shared" ca="1" si="21"/>
        <v>22</v>
      </c>
      <c r="G120">
        <f t="shared" si="22"/>
        <v>17</v>
      </c>
      <c r="H120">
        <f t="shared" si="23"/>
        <v>16</v>
      </c>
      <c r="I120">
        <f t="shared" si="24"/>
        <v>10</v>
      </c>
      <c r="J120">
        <f t="shared" si="25"/>
        <v>33</v>
      </c>
      <c r="K120" s="12">
        <f t="shared" si="26"/>
        <v>0.63636363636363635</v>
      </c>
      <c r="L120">
        <f t="shared" ca="1" si="27"/>
        <v>-3.0303030303030276E-2</v>
      </c>
      <c r="Q120" t="s">
        <v>3218</v>
      </c>
      <c r="R120" s="6">
        <v>42077</v>
      </c>
      <c r="S120" t="s">
        <v>3194</v>
      </c>
      <c r="T120" t="s">
        <v>3206</v>
      </c>
      <c r="U120" t="s">
        <v>3191</v>
      </c>
      <c r="Y120" t="s">
        <v>3191</v>
      </c>
      <c r="Z120">
        <v>0</v>
      </c>
      <c r="AA120">
        <f t="shared" si="32"/>
        <v>0</v>
      </c>
      <c r="AB120">
        <f t="shared" ca="1" si="28"/>
        <v>0</v>
      </c>
      <c r="AC120">
        <f t="shared" ca="1" si="29"/>
        <v>0</v>
      </c>
      <c r="AD120">
        <f t="shared" ca="1" si="30"/>
        <v>0</v>
      </c>
      <c r="AE120" s="2">
        <v>0</v>
      </c>
      <c r="AF120" s="7">
        <f>VLOOKUP(R120,Weights!$A$2:$B$120,2,0)*AE120</f>
        <v>0</v>
      </c>
      <c r="AG120">
        <f t="shared" ca="1" si="31"/>
        <v>0</v>
      </c>
      <c r="AI120" t="str">
        <f t="shared" ca="1" si="33"/>
        <v>Stony Brook</v>
      </c>
      <c r="AJ120" t="str">
        <f t="shared" si="34"/>
        <v>Stony Brook</v>
      </c>
      <c r="AK120">
        <f t="shared" si="35"/>
        <v>0</v>
      </c>
    </row>
    <row r="121" spans="1:37" x14ac:dyDescent="0.25">
      <c r="A121" t="s">
        <v>3527</v>
      </c>
      <c r="B121">
        <f t="shared" ca="1" si="18"/>
        <v>-3.9318181999999999</v>
      </c>
      <c r="C121" s="2">
        <v>0</v>
      </c>
      <c r="D121">
        <f t="shared" si="19"/>
        <v>1</v>
      </c>
      <c r="E121">
        <f t="shared" si="20"/>
        <v>17</v>
      </c>
      <c r="F121">
        <f t="shared" ca="1" si="21"/>
        <v>17</v>
      </c>
      <c r="G121">
        <f t="shared" si="22"/>
        <v>13</v>
      </c>
      <c r="H121">
        <f t="shared" si="23"/>
        <v>14</v>
      </c>
      <c r="I121">
        <f t="shared" si="24"/>
        <v>6</v>
      </c>
      <c r="J121">
        <f t="shared" si="25"/>
        <v>27</v>
      </c>
      <c r="K121" s="12">
        <f t="shared" si="26"/>
        <v>0.62962962962962965</v>
      </c>
      <c r="L121">
        <f t="shared" ca="1" si="27"/>
        <v>0</v>
      </c>
      <c r="Q121" t="s">
        <v>3535</v>
      </c>
      <c r="R121" s="6">
        <v>41967</v>
      </c>
      <c r="S121" t="s">
        <v>3194</v>
      </c>
      <c r="T121" t="s">
        <v>3839</v>
      </c>
      <c r="U121" t="s">
        <v>3842</v>
      </c>
      <c r="V121">
        <v>95</v>
      </c>
      <c r="W121">
        <v>73</v>
      </c>
      <c r="Y121" t="s">
        <v>69</v>
      </c>
      <c r="Z121">
        <v>1</v>
      </c>
      <c r="AA121">
        <f t="shared" si="32"/>
        <v>22</v>
      </c>
      <c r="AB121">
        <f t="shared" ca="1" si="28"/>
        <v>13</v>
      </c>
      <c r="AC121">
        <f t="shared" ca="1" si="29"/>
        <v>9</v>
      </c>
      <c r="AD121">
        <f t="shared" ca="1" si="30"/>
        <v>-9</v>
      </c>
      <c r="AE121" s="2">
        <v>0</v>
      </c>
      <c r="AF121" s="7">
        <f>VLOOKUP(R121,Weights!$A$2:$B$120,2,0)*AE121</f>
        <v>0</v>
      </c>
      <c r="AG121">
        <f t="shared" ca="1" si="31"/>
        <v>81</v>
      </c>
      <c r="AI121" t="str">
        <f t="shared" ca="1" si="33"/>
        <v>Alcorn St</v>
      </c>
      <c r="AJ121" t="str">
        <f t="shared" si="34"/>
        <v>Alcorn St</v>
      </c>
      <c r="AK121">
        <f t="shared" si="35"/>
        <v>0</v>
      </c>
    </row>
    <row r="122" spans="1:37" x14ac:dyDescent="0.25">
      <c r="A122" t="s">
        <v>3273</v>
      </c>
      <c r="B122">
        <f t="shared" ca="1" si="18"/>
        <v>11.437878969696971</v>
      </c>
      <c r="C122" s="2">
        <v>0</v>
      </c>
      <c r="D122">
        <f t="shared" si="19"/>
        <v>1</v>
      </c>
      <c r="E122">
        <f t="shared" si="20"/>
        <v>20</v>
      </c>
      <c r="F122">
        <f t="shared" ca="1" si="21"/>
        <v>21</v>
      </c>
      <c r="G122">
        <f t="shared" si="22"/>
        <v>21</v>
      </c>
      <c r="H122">
        <f t="shared" si="23"/>
        <v>12</v>
      </c>
      <c r="I122">
        <f t="shared" si="24"/>
        <v>4</v>
      </c>
      <c r="J122">
        <f t="shared" si="25"/>
        <v>33</v>
      </c>
      <c r="K122" s="12">
        <f t="shared" si="26"/>
        <v>0.60606060606060608</v>
      </c>
      <c r="L122">
        <f t="shared" ca="1" si="27"/>
        <v>-3.0303030303030276E-2</v>
      </c>
      <c r="Q122" t="s">
        <v>3535</v>
      </c>
      <c r="R122" s="6">
        <v>41995</v>
      </c>
      <c r="S122" t="s">
        <v>3195</v>
      </c>
      <c r="T122" t="s">
        <v>3345</v>
      </c>
      <c r="U122" t="s">
        <v>3841</v>
      </c>
      <c r="V122">
        <v>61</v>
      </c>
      <c r="W122">
        <v>50</v>
      </c>
      <c r="Y122" t="s">
        <v>77</v>
      </c>
      <c r="Z122">
        <v>1</v>
      </c>
      <c r="AA122">
        <f t="shared" si="32"/>
        <v>-11</v>
      </c>
      <c r="AB122">
        <f t="shared" ca="1" si="28"/>
        <v>-17.799999799999998</v>
      </c>
      <c r="AC122">
        <f t="shared" ca="1" si="29"/>
        <v>6.7999997999999984</v>
      </c>
      <c r="AD122">
        <f t="shared" ca="1" si="30"/>
        <v>-6.7999997999999984</v>
      </c>
      <c r="AE122" s="2">
        <v>0</v>
      </c>
      <c r="AF122" s="7">
        <f>VLOOKUP(R122,Weights!$A$2:$B$120,2,0)*AE122</f>
        <v>0</v>
      </c>
      <c r="AG122">
        <f t="shared" ca="1" si="31"/>
        <v>46.239997280000019</v>
      </c>
      <c r="AI122" t="str">
        <f t="shared" ca="1" si="33"/>
        <v>North Dakota St</v>
      </c>
      <c r="AJ122" t="str">
        <f t="shared" si="34"/>
        <v>North Dakota St</v>
      </c>
      <c r="AK122" t="str">
        <f t="shared" si="35"/>
        <v>North Dakota St</v>
      </c>
    </row>
    <row r="123" spans="1:37" x14ac:dyDescent="0.25">
      <c r="A123" t="s">
        <v>3311</v>
      </c>
      <c r="B123">
        <f t="shared" ca="1" si="18"/>
        <v>-0.79633430903225799</v>
      </c>
      <c r="C123" s="2">
        <v>0</v>
      </c>
      <c r="D123">
        <f t="shared" si="19"/>
        <v>1</v>
      </c>
      <c r="E123">
        <f t="shared" si="20"/>
        <v>15</v>
      </c>
      <c r="F123">
        <f t="shared" ca="1" si="21"/>
        <v>17</v>
      </c>
      <c r="G123">
        <f t="shared" si="22"/>
        <v>17</v>
      </c>
      <c r="H123">
        <f t="shared" si="23"/>
        <v>14</v>
      </c>
      <c r="I123">
        <f t="shared" si="24"/>
        <v>5</v>
      </c>
      <c r="J123">
        <f t="shared" si="25"/>
        <v>31</v>
      </c>
      <c r="K123" s="12">
        <f t="shared" si="26"/>
        <v>0.4838709677419355</v>
      </c>
      <c r="L123">
        <f t="shared" ca="1" si="27"/>
        <v>-6.4516129032258007E-2</v>
      </c>
      <c r="Q123" t="s">
        <v>3535</v>
      </c>
      <c r="R123" s="6">
        <v>42003</v>
      </c>
      <c r="S123" t="s">
        <v>3194</v>
      </c>
      <c r="T123" t="s">
        <v>3839</v>
      </c>
      <c r="U123" t="s">
        <v>3841</v>
      </c>
      <c r="V123">
        <v>79</v>
      </c>
      <c r="W123">
        <v>70</v>
      </c>
      <c r="Y123" t="s">
        <v>79</v>
      </c>
      <c r="Z123">
        <v>1</v>
      </c>
      <c r="AA123">
        <f t="shared" si="32"/>
        <v>-9</v>
      </c>
      <c r="AB123">
        <f t="shared" ca="1" si="28"/>
        <v>13</v>
      </c>
      <c r="AC123">
        <f t="shared" ca="1" si="29"/>
        <v>-22</v>
      </c>
      <c r="AD123">
        <f t="shared" ca="1" si="30"/>
        <v>22</v>
      </c>
      <c r="AE123" s="2">
        <v>0</v>
      </c>
      <c r="AF123" s="7">
        <f>VLOOKUP(R123,Weights!$A$2:$B$120,2,0)*AE123</f>
        <v>0</v>
      </c>
      <c r="AG123">
        <f t="shared" ca="1" si="31"/>
        <v>484</v>
      </c>
      <c r="AI123" t="str">
        <f t="shared" ca="1" si="33"/>
        <v>Alcorn St</v>
      </c>
      <c r="AJ123" t="str">
        <f t="shared" si="34"/>
        <v>Other</v>
      </c>
      <c r="AK123" t="str">
        <f t="shared" si="35"/>
        <v>Other</v>
      </c>
    </row>
    <row r="124" spans="1:37" x14ac:dyDescent="0.25">
      <c r="A124" t="s">
        <v>3330</v>
      </c>
      <c r="B124">
        <f t="shared" ca="1" si="18"/>
        <v>2.9824675142857142</v>
      </c>
      <c r="C124" s="2">
        <v>0</v>
      </c>
      <c r="D124">
        <f t="shared" si="19"/>
        <v>1</v>
      </c>
      <c r="E124">
        <f t="shared" si="20"/>
        <v>27</v>
      </c>
      <c r="F124">
        <f t="shared" ca="1" si="21"/>
        <v>30</v>
      </c>
      <c r="G124">
        <f t="shared" si="22"/>
        <v>17</v>
      </c>
      <c r="H124">
        <f t="shared" si="23"/>
        <v>18</v>
      </c>
      <c r="I124">
        <f t="shared" si="24"/>
        <v>10</v>
      </c>
      <c r="J124">
        <f t="shared" si="25"/>
        <v>35</v>
      </c>
      <c r="K124" s="12">
        <f t="shared" si="26"/>
        <v>0.77142857142857146</v>
      </c>
      <c r="L124">
        <f t="shared" ca="1" si="27"/>
        <v>-8.5714285714285632E-2</v>
      </c>
      <c r="Q124" t="s">
        <v>3535</v>
      </c>
      <c r="R124" s="6">
        <v>42007</v>
      </c>
      <c r="S124" t="s">
        <v>3194</v>
      </c>
      <c r="T124" t="s">
        <v>3530</v>
      </c>
      <c r="U124" t="s">
        <v>3841</v>
      </c>
      <c r="V124">
        <v>72</v>
      </c>
      <c r="W124">
        <v>55</v>
      </c>
      <c r="Y124" t="s">
        <v>135</v>
      </c>
      <c r="Z124">
        <v>1</v>
      </c>
      <c r="AA124">
        <f t="shared" si="32"/>
        <v>-17</v>
      </c>
      <c r="AB124">
        <f t="shared" ca="1" si="28"/>
        <v>-11.7999998</v>
      </c>
      <c r="AC124">
        <f t="shared" ca="1" si="29"/>
        <v>-5.2000001999999999</v>
      </c>
      <c r="AD124">
        <f t="shared" ca="1" si="30"/>
        <v>5.2000001999999999</v>
      </c>
      <c r="AE124" s="2">
        <v>0</v>
      </c>
      <c r="AF124" s="7">
        <f>VLOOKUP(R124,Weights!$A$2:$B$120,2,0)*AE124</f>
        <v>0</v>
      </c>
      <c r="AG124">
        <f t="shared" ca="1" si="31"/>
        <v>27.04000208000004</v>
      </c>
      <c r="AI124" t="str">
        <f t="shared" ca="1" si="33"/>
        <v>Texas Southern</v>
      </c>
      <c r="AJ124" t="str">
        <f t="shared" si="34"/>
        <v>Texas Southern</v>
      </c>
      <c r="AK124" t="str">
        <f t="shared" si="35"/>
        <v>Texas Southern</v>
      </c>
    </row>
    <row r="125" spans="1:37" x14ac:dyDescent="0.25">
      <c r="A125" t="s">
        <v>3248</v>
      </c>
      <c r="B125">
        <f t="shared" ca="1" si="18"/>
        <v>13.836931999999999</v>
      </c>
      <c r="C125" s="2">
        <v>0</v>
      </c>
      <c r="D125">
        <f t="shared" si="19"/>
        <v>1</v>
      </c>
      <c r="E125">
        <f t="shared" si="20"/>
        <v>21</v>
      </c>
      <c r="F125">
        <f t="shared" ca="1" si="21"/>
        <v>22</v>
      </c>
      <c r="G125">
        <f t="shared" si="22"/>
        <v>20</v>
      </c>
      <c r="H125">
        <f t="shared" si="23"/>
        <v>12</v>
      </c>
      <c r="I125">
        <f t="shared" si="24"/>
        <v>7</v>
      </c>
      <c r="J125">
        <f t="shared" si="25"/>
        <v>32</v>
      </c>
      <c r="K125" s="12">
        <f t="shared" si="26"/>
        <v>0.65625</v>
      </c>
      <c r="L125">
        <f t="shared" ca="1" si="27"/>
        <v>-3.125E-2</v>
      </c>
      <c r="Q125" t="s">
        <v>3535</v>
      </c>
      <c r="R125" s="6">
        <v>42009</v>
      </c>
      <c r="S125" t="s">
        <v>3194</v>
      </c>
      <c r="T125" t="s">
        <v>3534</v>
      </c>
      <c r="U125" t="s">
        <v>3842</v>
      </c>
      <c r="V125">
        <v>68</v>
      </c>
      <c r="W125">
        <v>62</v>
      </c>
      <c r="Y125" t="s">
        <v>2809</v>
      </c>
      <c r="Z125">
        <v>1</v>
      </c>
      <c r="AA125">
        <f t="shared" si="32"/>
        <v>6</v>
      </c>
      <c r="AB125">
        <f t="shared" ca="1" si="28"/>
        <v>-9.7999998000000001</v>
      </c>
      <c r="AC125">
        <f t="shared" ca="1" si="29"/>
        <v>15.7999998</v>
      </c>
      <c r="AD125">
        <f t="shared" ca="1" si="30"/>
        <v>-15.7999998</v>
      </c>
      <c r="AE125" s="2">
        <v>0</v>
      </c>
      <c r="AF125" s="7">
        <f>VLOOKUP(R125,Weights!$A$2:$B$120,2,0)*AE125</f>
        <v>0</v>
      </c>
      <c r="AG125">
        <f t="shared" ca="1" si="31"/>
        <v>249.63999368000003</v>
      </c>
      <c r="AI125" t="str">
        <f t="shared" ca="1" si="33"/>
        <v>Prairie View</v>
      </c>
      <c r="AJ125" t="str">
        <f t="shared" si="34"/>
        <v>Alcorn St</v>
      </c>
      <c r="AK125">
        <f t="shared" si="35"/>
        <v>0</v>
      </c>
    </row>
    <row r="126" spans="1:37" x14ac:dyDescent="0.25">
      <c r="A126" t="s">
        <v>3835</v>
      </c>
      <c r="B126">
        <f t="shared" ca="1" si="18"/>
        <v>19.543182000000002</v>
      </c>
      <c r="C126" s="2">
        <v>0</v>
      </c>
      <c r="D126">
        <f t="shared" si="19"/>
        <v>1</v>
      </c>
      <c r="E126">
        <f t="shared" si="20"/>
        <v>23</v>
      </c>
      <c r="F126">
        <f t="shared" ca="1" si="21"/>
        <v>27</v>
      </c>
      <c r="G126">
        <f t="shared" si="22"/>
        <v>22</v>
      </c>
      <c r="H126">
        <f t="shared" si="23"/>
        <v>10</v>
      </c>
      <c r="I126">
        <f t="shared" si="24"/>
        <v>5</v>
      </c>
      <c r="J126">
        <f t="shared" si="25"/>
        <v>32</v>
      </c>
      <c r="K126" s="12">
        <f t="shared" si="26"/>
        <v>0.71875</v>
      </c>
      <c r="L126">
        <f t="shared" ca="1" si="27"/>
        <v>-0.125</v>
      </c>
      <c r="Q126" t="s">
        <v>3535</v>
      </c>
      <c r="R126" s="6">
        <v>42021</v>
      </c>
      <c r="S126" t="s">
        <v>3194</v>
      </c>
      <c r="T126" t="s">
        <v>3515</v>
      </c>
      <c r="U126" t="s">
        <v>3842</v>
      </c>
      <c r="V126">
        <v>87</v>
      </c>
      <c r="W126">
        <v>67</v>
      </c>
      <c r="Y126" t="s">
        <v>2810</v>
      </c>
      <c r="Z126">
        <v>1</v>
      </c>
      <c r="AA126">
        <f t="shared" si="32"/>
        <v>20</v>
      </c>
      <c r="AB126">
        <f t="shared" ca="1" si="28"/>
        <v>3.8000000000000007</v>
      </c>
      <c r="AC126">
        <f t="shared" ca="1" si="29"/>
        <v>16.2</v>
      </c>
      <c r="AD126">
        <f t="shared" ca="1" si="30"/>
        <v>-16.2</v>
      </c>
      <c r="AE126" s="2">
        <v>0</v>
      </c>
      <c r="AF126" s="7">
        <f>VLOOKUP(R126,Weights!$A$2:$B$120,2,0)*AE126</f>
        <v>0</v>
      </c>
      <c r="AG126">
        <f t="shared" ca="1" si="31"/>
        <v>262.44</v>
      </c>
      <c r="AI126" t="str">
        <f t="shared" ca="1" si="33"/>
        <v>Alcorn St</v>
      </c>
      <c r="AJ126" t="str">
        <f t="shared" si="34"/>
        <v>Alcorn St</v>
      </c>
      <c r="AK126">
        <f t="shared" si="35"/>
        <v>0</v>
      </c>
    </row>
    <row r="127" spans="1:37" x14ac:dyDescent="0.25">
      <c r="A127" t="s">
        <v>3338</v>
      </c>
      <c r="B127">
        <f t="shared" ca="1" si="18"/>
        <v>-1.9651515333333331</v>
      </c>
      <c r="C127" s="2">
        <v>0</v>
      </c>
      <c r="D127">
        <f t="shared" si="19"/>
        <v>1</v>
      </c>
      <c r="E127">
        <f t="shared" si="20"/>
        <v>16</v>
      </c>
      <c r="F127">
        <f t="shared" ca="1" si="21"/>
        <v>17</v>
      </c>
      <c r="G127">
        <f t="shared" si="22"/>
        <v>16</v>
      </c>
      <c r="H127">
        <f t="shared" si="23"/>
        <v>14</v>
      </c>
      <c r="I127">
        <f t="shared" si="24"/>
        <v>6</v>
      </c>
      <c r="J127">
        <f t="shared" si="25"/>
        <v>30</v>
      </c>
      <c r="K127" s="12">
        <f t="shared" si="26"/>
        <v>0.53333333333333333</v>
      </c>
      <c r="L127">
        <f t="shared" ca="1" si="27"/>
        <v>-3.3333333333333326E-2</v>
      </c>
      <c r="Q127" t="s">
        <v>3535</v>
      </c>
      <c r="R127" s="6">
        <v>42023</v>
      </c>
      <c r="S127" t="s">
        <v>3194</v>
      </c>
      <c r="T127" t="s">
        <v>3533</v>
      </c>
      <c r="U127" t="s">
        <v>3841</v>
      </c>
      <c r="V127">
        <v>54</v>
      </c>
      <c r="W127">
        <v>49</v>
      </c>
      <c r="Y127" t="s">
        <v>2811</v>
      </c>
      <c r="Z127">
        <v>1</v>
      </c>
      <c r="AA127">
        <f t="shared" si="32"/>
        <v>-5</v>
      </c>
      <c r="AB127">
        <f t="shared" ca="1" si="28"/>
        <v>-2.2000000000000011</v>
      </c>
      <c r="AC127">
        <f t="shared" ca="1" si="29"/>
        <v>-2.7999999999999989</v>
      </c>
      <c r="AD127">
        <f t="shared" ca="1" si="30"/>
        <v>2.7999999999999989</v>
      </c>
      <c r="AE127" s="2">
        <v>0</v>
      </c>
      <c r="AF127" s="7">
        <f>VLOOKUP(R127,Weights!$A$2:$B$120,2,0)*AE127</f>
        <v>0</v>
      </c>
      <c r="AG127">
        <f t="shared" ca="1" si="31"/>
        <v>7.8399999999999936</v>
      </c>
      <c r="AI127" t="str">
        <f t="shared" ca="1" si="33"/>
        <v>Arkansas-Pine Bluff</v>
      </c>
      <c r="AJ127" t="str">
        <f t="shared" si="34"/>
        <v>Arkansas-Pine Bluff</v>
      </c>
      <c r="AK127" t="str">
        <f t="shared" si="35"/>
        <v>Arkansas-Pine Bluff</v>
      </c>
    </row>
    <row r="128" spans="1:37" x14ac:dyDescent="0.25">
      <c r="A128" t="s">
        <v>3507</v>
      </c>
      <c r="B128">
        <f t="shared" ca="1" si="18"/>
        <v>-6.7705278774193554</v>
      </c>
      <c r="C128" s="2">
        <v>0</v>
      </c>
      <c r="D128">
        <f t="shared" si="19"/>
        <v>1</v>
      </c>
      <c r="E128">
        <f t="shared" si="20"/>
        <v>10</v>
      </c>
      <c r="F128">
        <f t="shared" ca="1" si="21"/>
        <v>5</v>
      </c>
      <c r="G128">
        <f t="shared" si="22"/>
        <v>14</v>
      </c>
      <c r="H128">
        <f t="shared" si="23"/>
        <v>17</v>
      </c>
      <c r="I128">
        <f t="shared" si="24"/>
        <v>5</v>
      </c>
      <c r="J128">
        <f t="shared" si="25"/>
        <v>31</v>
      </c>
      <c r="K128" s="12">
        <f t="shared" si="26"/>
        <v>0.32258064516129031</v>
      </c>
      <c r="L128">
        <f t="shared" ca="1" si="27"/>
        <v>0.16129032258064516</v>
      </c>
      <c r="Q128" t="s">
        <v>3535</v>
      </c>
      <c r="R128" s="6">
        <v>42035</v>
      </c>
      <c r="S128" t="s">
        <v>3194</v>
      </c>
      <c r="T128" t="s">
        <v>3477</v>
      </c>
      <c r="U128" t="s">
        <v>3841</v>
      </c>
      <c r="V128">
        <v>65</v>
      </c>
      <c r="W128">
        <v>56</v>
      </c>
      <c r="Y128" t="s">
        <v>2812</v>
      </c>
      <c r="Z128">
        <v>1</v>
      </c>
      <c r="AA128">
        <f t="shared" si="32"/>
        <v>-9</v>
      </c>
      <c r="AB128">
        <f t="shared" ca="1" si="28"/>
        <v>-7.5999998000000009</v>
      </c>
      <c r="AC128">
        <f t="shared" ca="1" si="29"/>
        <v>-1.4000001999999991</v>
      </c>
      <c r="AD128">
        <f t="shared" ca="1" si="30"/>
        <v>1.4000001999999991</v>
      </c>
      <c r="AE128" s="2">
        <v>0</v>
      </c>
      <c r="AF128" s="7">
        <f>VLOOKUP(R128,Weights!$A$2:$B$120,2,0)*AE128</f>
        <v>0</v>
      </c>
      <c r="AG128">
        <f t="shared" ca="1" si="31"/>
        <v>1.9600005600000376</v>
      </c>
      <c r="AI128" t="str">
        <f t="shared" ca="1" si="33"/>
        <v>Southern</v>
      </c>
      <c r="AJ128" t="str">
        <f t="shared" si="34"/>
        <v>Southern</v>
      </c>
      <c r="AK128" t="str">
        <f t="shared" si="35"/>
        <v>Southern</v>
      </c>
    </row>
    <row r="129" spans="1:37" x14ac:dyDescent="0.25">
      <c r="A129" t="s">
        <v>3469</v>
      </c>
      <c r="B129">
        <f t="shared" ca="1" si="18"/>
        <v>-11.931818</v>
      </c>
      <c r="C129" s="2">
        <v>0</v>
      </c>
      <c r="D129">
        <f t="shared" si="19"/>
        <v>1</v>
      </c>
      <c r="E129">
        <f t="shared" si="20"/>
        <v>10</v>
      </c>
      <c r="F129">
        <f t="shared" ca="1" si="21"/>
        <v>9</v>
      </c>
      <c r="G129">
        <f t="shared" si="22"/>
        <v>13</v>
      </c>
      <c r="H129">
        <f t="shared" si="23"/>
        <v>17</v>
      </c>
      <c r="I129">
        <f t="shared" si="24"/>
        <v>4</v>
      </c>
      <c r="J129">
        <f t="shared" si="25"/>
        <v>30</v>
      </c>
      <c r="K129" s="12">
        <f t="shared" si="26"/>
        <v>0.33333333333333331</v>
      </c>
      <c r="L129">
        <f t="shared" ca="1" si="27"/>
        <v>0</v>
      </c>
      <c r="Q129" t="s">
        <v>3535</v>
      </c>
      <c r="R129" s="6">
        <v>42042</v>
      </c>
      <c r="S129" t="s">
        <v>3194</v>
      </c>
      <c r="T129" t="s">
        <v>3469</v>
      </c>
      <c r="U129" t="s">
        <v>3841</v>
      </c>
      <c r="V129">
        <v>64</v>
      </c>
      <c r="W129">
        <v>61</v>
      </c>
      <c r="Y129" t="s">
        <v>2813</v>
      </c>
      <c r="Z129">
        <v>1</v>
      </c>
      <c r="AA129">
        <f t="shared" si="32"/>
        <v>-3</v>
      </c>
      <c r="AB129">
        <f t="shared" ca="1" si="28"/>
        <v>-3.8000000000000007</v>
      </c>
      <c r="AC129">
        <f t="shared" ca="1" si="29"/>
        <v>0.80000000000000071</v>
      </c>
      <c r="AD129">
        <f t="shared" ca="1" si="30"/>
        <v>-0.80000000000000071</v>
      </c>
      <c r="AE129" s="2">
        <v>0</v>
      </c>
      <c r="AF129" s="7">
        <f>VLOOKUP(R129,Weights!$A$2:$B$120,2,0)*AE129</f>
        <v>0</v>
      </c>
      <c r="AG129">
        <f t="shared" ca="1" si="31"/>
        <v>0.64000000000000112</v>
      </c>
      <c r="AI129" t="str">
        <f t="shared" ca="1" si="33"/>
        <v>Jackson St</v>
      </c>
      <c r="AJ129" t="str">
        <f t="shared" si="34"/>
        <v>Jackson St</v>
      </c>
      <c r="AK129" t="str">
        <f t="shared" si="35"/>
        <v>Jackson St</v>
      </c>
    </row>
    <row r="130" spans="1:37" x14ac:dyDescent="0.25">
      <c r="A130" t="s">
        <v>3337</v>
      </c>
      <c r="B130">
        <f t="shared" ref="B130:B193" ca="1" si="36">L130+C130</f>
        <v>-17.175567999999998</v>
      </c>
      <c r="C130" s="2">
        <v>0</v>
      </c>
      <c r="D130">
        <f t="shared" ref="D130:D193" si="37">RANK(C130,Ratings,0)</f>
        <v>1</v>
      </c>
      <c r="E130">
        <f t="shared" ref="E130:E193" si="38">COUNTIF(AJ130:AJ5907,A130)</f>
        <v>10</v>
      </c>
      <c r="F130">
        <f t="shared" ref="F130:F193" ca="1" si="39">COUNTIF(AI130:AI5907,A130)</f>
        <v>5</v>
      </c>
      <c r="G130">
        <f t="shared" ref="G130:G193" si="40">COUNTIF(Q130:Q5907,A130)</f>
        <v>15</v>
      </c>
      <c r="H130">
        <f t="shared" ref="H130:H193" si="41">COUNTIF(T130:T5907,A130)</f>
        <v>17</v>
      </c>
      <c r="I130">
        <f t="shared" ref="I130:I193" si="42">COUNTIF(AK130:AK5907,A130)</f>
        <v>2</v>
      </c>
      <c r="J130">
        <f t="shared" ref="J130:J193" si="43">SUM(G130:H130)</f>
        <v>32</v>
      </c>
      <c r="K130" s="12">
        <f t="shared" ref="K130:K193" si="44">E130/J130</f>
        <v>0.3125</v>
      </c>
      <c r="L130">
        <f t="shared" ref="L130:L193" ca="1" si="45">(E130/J130)-(F130/J130)</f>
        <v>0.15625</v>
      </c>
      <c r="Q130" t="s">
        <v>3535</v>
      </c>
      <c r="R130" s="6">
        <v>42044</v>
      </c>
      <c r="S130" t="s">
        <v>3194</v>
      </c>
      <c r="T130" t="s">
        <v>3536</v>
      </c>
      <c r="U130" t="s">
        <v>3842</v>
      </c>
      <c r="V130">
        <v>91</v>
      </c>
      <c r="W130">
        <v>77</v>
      </c>
      <c r="Y130" t="s">
        <v>2814</v>
      </c>
      <c r="Z130">
        <v>1</v>
      </c>
      <c r="AA130">
        <f t="shared" si="32"/>
        <v>14</v>
      </c>
      <c r="AB130">
        <f t="shared" ref="AB130:AB193" ca="1" si="46">Z130*(IF(S130="A",-HomeEdge,IF(S130="H",HomeEdge,0))+VLOOKUP(Q130,TmList,2,0)-VLOOKUP(T130,TmList,2,0))</f>
        <v>10.199999999999999</v>
      </c>
      <c r="AC130">
        <f t="shared" ref="AC130:AC193" ca="1" si="47">AA130-AB130</f>
        <v>3.8000000000000007</v>
      </c>
      <c r="AD130">
        <f t="shared" ref="AD130:AD193" ca="1" si="48">-AC130</f>
        <v>-3.8000000000000007</v>
      </c>
      <c r="AE130" s="2">
        <v>0</v>
      </c>
      <c r="AF130" s="7">
        <f>VLOOKUP(R130,Weights!$A$2:$B$120,2,0)*AE130</f>
        <v>0</v>
      </c>
      <c r="AG130">
        <f t="shared" ref="AG130:AG193" ca="1" si="49">AC130^2</f>
        <v>14.440000000000005</v>
      </c>
      <c r="AI130" t="str">
        <f t="shared" ca="1" si="33"/>
        <v>Alcorn St</v>
      </c>
      <c r="AJ130" t="str">
        <f t="shared" si="34"/>
        <v>Alcorn St</v>
      </c>
      <c r="AK130">
        <f t="shared" si="35"/>
        <v>0</v>
      </c>
    </row>
    <row r="131" spans="1:37" x14ac:dyDescent="0.25">
      <c r="A131" t="s">
        <v>3441</v>
      </c>
      <c r="B131">
        <f t="shared" ca="1" si="36"/>
        <v>-10.353246571428571</v>
      </c>
      <c r="C131" s="2">
        <v>0</v>
      </c>
      <c r="D131">
        <f t="shared" si="37"/>
        <v>1</v>
      </c>
      <c r="E131">
        <f t="shared" si="38"/>
        <v>11</v>
      </c>
      <c r="F131">
        <f t="shared" ca="1" si="39"/>
        <v>6</v>
      </c>
      <c r="G131">
        <f t="shared" si="40"/>
        <v>14</v>
      </c>
      <c r="H131">
        <f t="shared" si="41"/>
        <v>14</v>
      </c>
      <c r="I131">
        <f t="shared" si="42"/>
        <v>0</v>
      </c>
      <c r="J131">
        <f t="shared" si="43"/>
        <v>28</v>
      </c>
      <c r="K131" s="12">
        <f t="shared" si="44"/>
        <v>0.39285714285714285</v>
      </c>
      <c r="L131">
        <f t="shared" ca="1" si="45"/>
        <v>0.17857142857142858</v>
      </c>
      <c r="Q131" t="s">
        <v>3535</v>
      </c>
      <c r="R131" s="6">
        <v>42056</v>
      </c>
      <c r="S131" t="s">
        <v>3194</v>
      </c>
      <c r="T131" t="s">
        <v>3522</v>
      </c>
      <c r="U131" t="s">
        <v>3841</v>
      </c>
      <c r="V131">
        <v>71</v>
      </c>
      <c r="W131">
        <v>67</v>
      </c>
      <c r="Y131" t="s">
        <v>2815</v>
      </c>
      <c r="Z131">
        <v>1</v>
      </c>
      <c r="AA131">
        <f t="shared" ref="AA131:AA194" si="50">Z131*IF(U131="W",(V131-W131),W131-V131)</f>
        <v>-4</v>
      </c>
      <c r="AB131">
        <f t="shared" ca="1" si="46"/>
        <v>-8.3999997999999998</v>
      </c>
      <c r="AC131">
        <f t="shared" ca="1" si="47"/>
        <v>4.3999997999999998</v>
      </c>
      <c r="AD131">
        <f t="shared" ca="1" si="48"/>
        <v>-4.3999997999999998</v>
      </c>
      <c r="AE131" s="2">
        <v>0</v>
      </c>
      <c r="AF131" s="7">
        <f>VLOOKUP(R131,Weights!$A$2:$B$120,2,0)*AE131</f>
        <v>0</v>
      </c>
      <c r="AG131">
        <f t="shared" ca="1" si="49"/>
        <v>19.359998240000039</v>
      </c>
      <c r="AI131" t="str">
        <f t="shared" ref="AI131:AI194" ca="1" si="51">IF(AB131&gt;0,Q131,T131)</f>
        <v>Alabama St</v>
      </c>
      <c r="AJ131" t="str">
        <f t="shared" ref="AJ131:AJ194" si="52">IF(AA131&gt;0,Q131,T131)</f>
        <v>Alabama St</v>
      </c>
      <c r="AK131" t="str">
        <f t="shared" ref="AK131:AK194" si="53">IF(AA131&lt;0,T131,0)</f>
        <v>Alabama St</v>
      </c>
    </row>
    <row r="132" spans="1:37" x14ac:dyDescent="0.25">
      <c r="A132" t="s">
        <v>3308</v>
      </c>
      <c r="B132">
        <f t="shared" ca="1" si="36"/>
        <v>-1.7500000181818181</v>
      </c>
      <c r="C132" s="2">
        <v>0</v>
      </c>
      <c r="D132">
        <f t="shared" si="37"/>
        <v>1</v>
      </c>
      <c r="E132">
        <f t="shared" si="38"/>
        <v>19</v>
      </c>
      <c r="F132">
        <f t="shared" ca="1" si="39"/>
        <v>13</v>
      </c>
      <c r="G132">
        <f t="shared" si="40"/>
        <v>20</v>
      </c>
      <c r="H132">
        <f t="shared" si="41"/>
        <v>13</v>
      </c>
      <c r="I132">
        <f t="shared" si="42"/>
        <v>7</v>
      </c>
      <c r="J132">
        <f t="shared" si="43"/>
        <v>33</v>
      </c>
      <c r="K132" s="12">
        <f t="shared" si="44"/>
        <v>0.5757575757575758</v>
      </c>
      <c r="L132">
        <f t="shared" ca="1" si="45"/>
        <v>0.18181818181818188</v>
      </c>
      <c r="Q132" t="s">
        <v>3535</v>
      </c>
      <c r="R132" s="6">
        <v>42058</v>
      </c>
      <c r="S132" t="s">
        <v>3194</v>
      </c>
      <c r="T132" t="s">
        <v>3521</v>
      </c>
      <c r="U132" t="s">
        <v>3841</v>
      </c>
      <c r="V132">
        <v>73</v>
      </c>
      <c r="W132">
        <v>69</v>
      </c>
      <c r="Y132" t="s">
        <v>2816</v>
      </c>
      <c r="Z132">
        <v>1</v>
      </c>
      <c r="AA132">
        <f t="shared" si="50"/>
        <v>-4</v>
      </c>
      <c r="AB132">
        <f t="shared" ca="1" si="46"/>
        <v>-3.5999999999999996</v>
      </c>
      <c r="AC132">
        <f t="shared" ca="1" si="47"/>
        <v>-0.40000000000000036</v>
      </c>
      <c r="AD132">
        <f t="shared" ca="1" si="48"/>
        <v>0.40000000000000036</v>
      </c>
      <c r="AE132" s="2">
        <v>0</v>
      </c>
      <c r="AF132" s="7">
        <f>VLOOKUP(R132,Weights!$A$2:$B$120,2,0)*AE132</f>
        <v>0</v>
      </c>
      <c r="AG132">
        <f t="shared" ca="1" si="49"/>
        <v>0.16000000000000028</v>
      </c>
      <c r="AI132" t="str">
        <f t="shared" ca="1" si="51"/>
        <v>Alabama A&amp;M</v>
      </c>
      <c r="AJ132" t="str">
        <f t="shared" si="52"/>
        <v>Alabama A&amp;M</v>
      </c>
      <c r="AK132" t="str">
        <f t="shared" si="53"/>
        <v>Alabama A&amp;M</v>
      </c>
    </row>
    <row r="133" spans="1:37" x14ac:dyDescent="0.25">
      <c r="A133" t="s">
        <v>3830</v>
      </c>
      <c r="B133">
        <f t="shared" ca="1" si="36"/>
        <v>20.377272909090909</v>
      </c>
      <c r="C133" s="2">
        <v>0</v>
      </c>
      <c r="D133">
        <f t="shared" si="37"/>
        <v>1</v>
      </c>
      <c r="E133">
        <f t="shared" si="38"/>
        <v>26</v>
      </c>
      <c r="F133">
        <f t="shared" ca="1" si="39"/>
        <v>29</v>
      </c>
      <c r="G133">
        <f t="shared" si="40"/>
        <v>20</v>
      </c>
      <c r="H133">
        <f t="shared" si="41"/>
        <v>13</v>
      </c>
      <c r="I133">
        <f t="shared" si="42"/>
        <v>6</v>
      </c>
      <c r="J133">
        <f t="shared" si="43"/>
        <v>33</v>
      </c>
      <c r="K133" s="12">
        <f t="shared" si="44"/>
        <v>0.78787878787878785</v>
      </c>
      <c r="L133">
        <f t="shared" ca="1" si="45"/>
        <v>-9.0909090909090939E-2</v>
      </c>
      <c r="Q133" t="s">
        <v>3535</v>
      </c>
      <c r="R133" s="6">
        <v>42073</v>
      </c>
      <c r="S133" t="s">
        <v>3195</v>
      </c>
      <c r="T133" t="s">
        <v>3536</v>
      </c>
      <c r="U133" t="s">
        <v>3842</v>
      </c>
      <c r="V133">
        <v>66</v>
      </c>
      <c r="W133">
        <v>52</v>
      </c>
      <c r="Y133" t="s">
        <v>2817</v>
      </c>
      <c r="Z133">
        <v>1</v>
      </c>
      <c r="AA133">
        <f t="shared" si="50"/>
        <v>14</v>
      </c>
      <c r="AB133">
        <f t="shared" ca="1" si="46"/>
        <v>7</v>
      </c>
      <c r="AC133">
        <f t="shared" ca="1" si="47"/>
        <v>7</v>
      </c>
      <c r="AD133">
        <f t="shared" ca="1" si="48"/>
        <v>-7</v>
      </c>
      <c r="AE133" s="2">
        <v>0</v>
      </c>
      <c r="AF133" s="7">
        <f>VLOOKUP(R133,Weights!$A$2:$B$120,2,0)*AE133</f>
        <v>0</v>
      </c>
      <c r="AG133">
        <f t="shared" ca="1" si="49"/>
        <v>49</v>
      </c>
      <c r="AI133" t="str">
        <f t="shared" ca="1" si="51"/>
        <v>Alcorn St</v>
      </c>
      <c r="AJ133" t="str">
        <f t="shared" si="52"/>
        <v>Alcorn St</v>
      </c>
      <c r="AK133">
        <f t="shared" si="53"/>
        <v>0</v>
      </c>
    </row>
    <row r="134" spans="1:37" x14ac:dyDescent="0.25">
      <c r="A134" t="s">
        <v>3366</v>
      </c>
      <c r="B134">
        <f t="shared" ca="1" si="36"/>
        <v>9.0994317999999996</v>
      </c>
      <c r="C134" s="2">
        <v>0</v>
      </c>
      <c r="D134">
        <f t="shared" si="37"/>
        <v>1</v>
      </c>
      <c r="E134">
        <f t="shared" si="38"/>
        <v>15</v>
      </c>
      <c r="F134">
        <f t="shared" ca="1" si="39"/>
        <v>14</v>
      </c>
      <c r="G134">
        <f t="shared" si="40"/>
        <v>20</v>
      </c>
      <c r="H134">
        <f t="shared" si="41"/>
        <v>12</v>
      </c>
      <c r="I134">
        <f t="shared" si="42"/>
        <v>1</v>
      </c>
      <c r="J134">
        <f t="shared" si="43"/>
        <v>32</v>
      </c>
      <c r="K134" s="12">
        <f t="shared" si="44"/>
        <v>0.46875</v>
      </c>
      <c r="L134">
        <f t="shared" ca="1" si="45"/>
        <v>3.125E-2</v>
      </c>
      <c r="Q134" t="s">
        <v>3535</v>
      </c>
      <c r="R134" s="6">
        <v>42074</v>
      </c>
      <c r="S134" t="s">
        <v>3195</v>
      </c>
      <c r="T134" t="s">
        <v>3530</v>
      </c>
      <c r="U134" t="s">
        <v>3841</v>
      </c>
      <c r="V134">
        <v>95</v>
      </c>
      <c r="W134">
        <v>74</v>
      </c>
      <c r="Y134" t="s">
        <v>3183</v>
      </c>
      <c r="Z134">
        <v>1</v>
      </c>
      <c r="AA134">
        <f t="shared" si="50"/>
        <v>-21</v>
      </c>
      <c r="AB134">
        <f t="shared" ca="1" si="46"/>
        <v>-14.999999799999999</v>
      </c>
      <c r="AC134">
        <f t="shared" ca="1" si="47"/>
        <v>-6.0000002000000006</v>
      </c>
      <c r="AD134">
        <f t="shared" ca="1" si="48"/>
        <v>6.0000002000000006</v>
      </c>
      <c r="AE134" s="2">
        <v>0</v>
      </c>
      <c r="AF134" s="7">
        <f>VLOOKUP(R134,Weights!$A$2:$B$120,2,0)*AE134</f>
        <v>0</v>
      </c>
      <c r="AG134">
        <f t="shared" ca="1" si="49"/>
        <v>36.000002400000049</v>
      </c>
      <c r="AI134" t="str">
        <f t="shared" ca="1" si="51"/>
        <v>Texas Southern</v>
      </c>
      <c r="AJ134" t="str">
        <f t="shared" si="52"/>
        <v>Texas Southern</v>
      </c>
      <c r="AK134" t="str">
        <f t="shared" si="53"/>
        <v>Texas Southern</v>
      </c>
    </row>
    <row r="135" spans="1:37" x14ac:dyDescent="0.25">
      <c r="A135" t="s">
        <v>3250</v>
      </c>
      <c r="B135">
        <f t="shared" ca="1" si="36"/>
        <v>-14.01060587878788</v>
      </c>
      <c r="C135" s="2">
        <v>0</v>
      </c>
      <c r="D135">
        <f t="shared" si="37"/>
        <v>1</v>
      </c>
      <c r="E135">
        <f t="shared" si="38"/>
        <v>10</v>
      </c>
      <c r="F135">
        <f t="shared" ca="1" si="39"/>
        <v>6</v>
      </c>
      <c r="G135">
        <f t="shared" si="40"/>
        <v>16</v>
      </c>
      <c r="H135">
        <f t="shared" si="41"/>
        <v>17</v>
      </c>
      <c r="I135">
        <f t="shared" si="42"/>
        <v>3</v>
      </c>
      <c r="J135">
        <f t="shared" si="43"/>
        <v>33</v>
      </c>
      <c r="K135" s="12">
        <f t="shared" si="44"/>
        <v>0.30303030303030304</v>
      </c>
      <c r="L135">
        <f t="shared" ca="1" si="45"/>
        <v>0.12121212121212122</v>
      </c>
      <c r="Q135" t="s">
        <v>3520</v>
      </c>
      <c r="R135" s="6">
        <v>41960</v>
      </c>
      <c r="S135" t="s">
        <v>3194</v>
      </c>
      <c r="T135" t="s">
        <v>3199</v>
      </c>
      <c r="U135" t="s">
        <v>3842</v>
      </c>
      <c r="V135">
        <v>49</v>
      </c>
      <c r="W135">
        <v>46</v>
      </c>
      <c r="Y135" t="s">
        <v>11</v>
      </c>
      <c r="Z135">
        <v>1</v>
      </c>
      <c r="AA135">
        <f t="shared" si="50"/>
        <v>3</v>
      </c>
      <c r="AB135">
        <f t="shared" ca="1" si="46"/>
        <v>3</v>
      </c>
      <c r="AC135">
        <f t="shared" ca="1" si="47"/>
        <v>0</v>
      </c>
      <c r="AD135">
        <f t="shared" ca="1" si="48"/>
        <v>0</v>
      </c>
      <c r="AE135" s="2">
        <v>0</v>
      </c>
      <c r="AF135" s="7">
        <f>VLOOKUP(R135,Weights!$A$2:$B$120,2,0)*AE135</f>
        <v>0</v>
      </c>
      <c r="AG135">
        <f t="shared" ca="1" si="49"/>
        <v>0</v>
      </c>
      <c r="AI135" t="str">
        <f t="shared" ca="1" si="51"/>
        <v>American</v>
      </c>
      <c r="AJ135" t="str">
        <f t="shared" si="52"/>
        <v>American</v>
      </c>
      <c r="AK135">
        <f t="shared" si="53"/>
        <v>0</v>
      </c>
    </row>
    <row r="136" spans="1:37" x14ac:dyDescent="0.25">
      <c r="A136" t="s">
        <v>3496</v>
      </c>
      <c r="B136">
        <f t="shared" ca="1" si="36"/>
        <v>2.6681818000000002</v>
      </c>
      <c r="C136" s="2">
        <v>0</v>
      </c>
      <c r="D136">
        <f t="shared" si="37"/>
        <v>1</v>
      </c>
      <c r="E136">
        <f t="shared" si="38"/>
        <v>21</v>
      </c>
      <c r="F136">
        <f t="shared" ca="1" si="39"/>
        <v>21</v>
      </c>
      <c r="G136">
        <f t="shared" si="40"/>
        <v>17</v>
      </c>
      <c r="H136">
        <f t="shared" si="41"/>
        <v>13</v>
      </c>
      <c r="I136">
        <f t="shared" si="42"/>
        <v>8</v>
      </c>
      <c r="J136">
        <f t="shared" si="43"/>
        <v>30</v>
      </c>
      <c r="K136" s="12">
        <f t="shared" si="44"/>
        <v>0.7</v>
      </c>
      <c r="L136">
        <f t="shared" ca="1" si="45"/>
        <v>0</v>
      </c>
      <c r="Q136" t="s">
        <v>3520</v>
      </c>
      <c r="R136" s="6">
        <v>41993</v>
      </c>
      <c r="S136" t="s">
        <v>3194</v>
      </c>
      <c r="T136" t="s">
        <v>3217</v>
      </c>
      <c r="U136" t="s">
        <v>3842</v>
      </c>
      <c r="V136">
        <v>46</v>
      </c>
      <c r="W136">
        <v>45</v>
      </c>
      <c r="Y136" t="s">
        <v>332</v>
      </c>
      <c r="Z136">
        <v>1</v>
      </c>
      <c r="AA136">
        <f t="shared" si="50"/>
        <v>1</v>
      </c>
      <c r="AB136">
        <f t="shared" ca="1" si="46"/>
        <v>2</v>
      </c>
      <c r="AC136">
        <f t="shared" ca="1" si="47"/>
        <v>-1</v>
      </c>
      <c r="AD136">
        <f t="shared" ca="1" si="48"/>
        <v>1</v>
      </c>
      <c r="AE136" s="2">
        <v>0</v>
      </c>
      <c r="AF136" s="7">
        <f>VLOOKUP(R136,Weights!$A$2:$B$120,2,0)*AE136</f>
        <v>0</v>
      </c>
      <c r="AG136">
        <f t="shared" ca="1" si="49"/>
        <v>1</v>
      </c>
      <c r="AI136" t="str">
        <f t="shared" ca="1" si="51"/>
        <v>American</v>
      </c>
      <c r="AJ136" t="str">
        <f t="shared" si="52"/>
        <v>American</v>
      </c>
      <c r="AK136">
        <f t="shared" si="53"/>
        <v>0</v>
      </c>
    </row>
    <row r="137" spans="1:37" x14ac:dyDescent="0.25">
      <c r="A137" t="s">
        <v>3834</v>
      </c>
      <c r="B137">
        <f t="shared" ca="1" si="36"/>
        <v>25.068182</v>
      </c>
      <c r="C137" s="2">
        <v>0</v>
      </c>
      <c r="D137">
        <f t="shared" si="37"/>
        <v>1</v>
      </c>
      <c r="E137">
        <f t="shared" si="38"/>
        <v>31</v>
      </c>
      <c r="F137">
        <f t="shared" ca="1" si="39"/>
        <v>32</v>
      </c>
      <c r="G137">
        <f t="shared" si="40"/>
        <v>19</v>
      </c>
      <c r="H137">
        <f t="shared" si="41"/>
        <v>12</v>
      </c>
      <c r="I137">
        <f t="shared" si="42"/>
        <v>11</v>
      </c>
      <c r="J137">
        <f t="shared" si="43"/>
        <v>31</v>
      </c>
      <c r="K137" s="12">
        <f t="shared" si="44"/>
        <v>1</v>
      </c>
      <c r="L137">
        <f t="shared" ca="1" si="45"/>
        <v>0</v>
      </c>
      <c r="Q137" t="s">
        <v>3520</v>
      </c>
      <c r="R137" s="6">
        <v>42007</v>
      </c>
      <c r="S137" t="s">
        <v>3194</v>
      </c>
      <c r="T137" t="s">
        <v>3220</v>
      </c>
      <c r="U137" t="s">
        <v>3842</v>
      </c>
      <c r="V137">
        <v>53</v>
      </c>
      <c r="W137">
        <v>49</v>
      </c>
      <c r="Y137" t="s">
        <v>1362</v>
      </c>
      <c r="Z137">
        <v>1</v>
      </c>
      <c r="AA137">
        <f t="shared" si="50"/>
        <v>4</v>
      </c>
      <c r="AB137">
        <f t="shared" ca="1" si="46"/>
        <v>5.1999999999999993</v>
      </c>
      <c r="AC137">
        <f t="shared" ca="1" si="47"/>
        <v>-1.1999999999999993</v>
      </c>
      <c r="AD137">
        <f t="shared" ca="1" si="48"/>
        <v>1.1999999999999993</v>
      </c>
      <c r="AE137" s="2">
        <v>0</v>
      </c>
      <c r="AF137" s="7">
        <f>VLOOKUP(R137,Weights!$A$2:$B$120,2,0)*AE137</f>
        <v>0</v>
      </c>
      <c r="AG137">
        <f t="shared" ca="1" si="49"/>
        <v>1.4399999999999984</v>
      </c>
      <c r="AI137" t="str">
        <f t="shared" ca="1" si="51"/>
        <v>American</v>
      </c>
      <c r="AJ137" t="str">
        <f t="shared" si="52"/>
        <v>American</v>
      </c>
      <c r="AK137">
        <f t="shared" si="53"/>
        <v>0</v>
      </c>
    </row>
    <row r="138" spans="1:37" x14ac:dyDescent="0.25">
      <c r="A138" t="s">
        <v>3289</v>
      </c>
      <c r="B138">
        <f t="shared" ca="1" si="36"/>
        <v>3.4984848303030303</v>
      </c>
      <c r="C138" s="2">
        <v>0</v>
      </c>
      <c r="D138">
        <f t="shared" si="37"/>
        <v>1</v>
      </c>
      <c r="E138">
        <f t="shared" si="38"/>
        <v>17</v>
      </c>
      <c r="F138">
        <f t="shared" ca="1" si="39"/>
        <v>16</v>
      </c>
      <c r="G138">
        <f t="shared" si="40"/>
        <v>18</v>
      </c>
      <c r="H138">
        <f t="shared" si="41"/>
        <v>15</v>
      </c>
      <c r="I138">
        <f t="shared" si="42"/>
        <v>6</v>
      </c>
      <c r="J138">
        <f t="shared" si="43"/>
        <v>33</v>
      </c>
      <c r="K138" s="12">
        <f t="shared" si="44"/>
        <v>0.51515151515151514</v>
      </c>
      <c r="L138">
        <f t="shared" ca="1" si="45"/>
        <v>3.0303030303030276E-2</v>
      </c>
      <c r="Q138" t="s">
        <v>3520</v>
      </c>
      <c r="R138" s="6">
        <v>42014</v>
      </c>
      <c r="S138" t="s">
        <v>3194</v>
      </c>
      <c r="T138" t="s">
        <v>3197</v>
      </c>
      <c r="U138" t="s">
        <v>3842</v>
      </c>
      <c r="V138">
        <v>71</v>
      </c>
      <c r="W138">
        <v>69</v>
      </c>
      <c r="X138" t="s">
        <v>3844</v>
      </c>
      <c r="Y138" t="s">
        <v>295</v>
      </c>
      <c r="Z138">
        <v>1</v>
      </c>
      <c r="AA138">
        <f t="shared" si="50"/>
        <v>2</v>
      </c>
      <c r="AB138">
        <f t="shared" ca="1" si="46"/>
        <v>-0.20000001999999995</v>
      </c>
      <c r="AC138">
        <f t="shared" ca="1" si="47"/>
        <v>2.2000000200000001</v>
      </c>
      <c r="AD138">
        <f t="shared" ca="1" si="48"/>
        <v>-2.2000000200000001</v>
      </c>
      <c r="AE138" s="2">
        <v>0</v>
      </c>
      <c r="AF138" s="7">
        <f>VLOOKUP(R138,Weights!$A$2:$B$120,2,0)*AE138</f>
        <v>0</v>
      </c>
      <c r="AG138">
        <f t="shared" ca="1" si="49"/>
        <v>4.8400000880000009</v>
      </c>
      <c r="AI138" t="str">
        <f t="shared" ca="1" si="51"/>
        <v>Colgate</v>
      </c>
      <c r="AJ138" t="str">
        <f t="shared" si="52"/>
        <v>American</v>
      </c>
      <c r="AK138">
        <f t="shared" si="53"/>
        <v>0</v>
      </c>
    </row>
    <row r="139" spans="1:37" x14ac:dyDescent="0.25">
      <c r="A139" t="s">
        <v>3487</v>
      </c>
      <c r="B139">
        <f t="shared" ca="1" si="36"/>
        <v>-0.42859237354838714</v>
      </c>
      <c r="C139" s="2">
        <v>0</v>
      </c>
      <c r="D139">
        <f t="shared" si="37"/>
        <v>1</v>
      </c>
      <c r="E139">
        <f t="shared" si="38"/>
        <v>20</v>
      </c>
      <c r="F139">
        <f t="shared" ca="1" si="39"/>
        <v>23</v>
      </c>
      <c r="G139">
        <f t="shared" si="40"/>
        <v>16</v>
      </c>
      <c r="H139">
        <f t="shared" si="41"/>
        <v>16</v>
      </c>
      <c r="I139">
        <f t="shared" si="42"/>
        <v>9</v>
      </c>
      <c r="J139">
        <f t="shared" si="43"/>
        <v>32</v>
      </c>
      <c r="K139" s="12">
        <f t="shared" si="44"/>
        <v>0.625</v>
      </c>
      <c r="L139">
        <f t="shared" ca="1" si="45"/>
        <v>-9.6774193548387122E-2</v>
      </c>
      <c r="Q139" t="s">
        <v>3520</v>
      </c>
      <c r="R139" s="6">
        <v>42018</v>
      </c>
      <c r="S139" t="s">
        <v>3194</v>
      </c>
      <c r="T139" t="s">
        <v>3500</v>
      </c>
      <c r="U139" t="s">
        <v>3842</v>
      </c>
      <c r="V139">
        <v>62</v>
      </c>
      <c r="W139">
        <v>59</v>
      </c>
      <c r="Y139" t="s">
        <v>296</v>
      </c>
      <c r="Z139">
        <v>1</v>
      </c>
      <c r="AA139">
        <f t="shared" si="50"/>
        <v>3</v>
      </c>
      <c r="AB139">
        <f t="shared" ca="1" si="46"/>
        <v>3.4</v>
      </c>
      <c r="AC139">
        <f t="shared" ca="1" si="47"/>
        <v>-0.39999999999999991</v>
      </c>
      <c r="AD139">
        <f t="shared" ca="1" si="48"/>
        <v>0.39999999999999991</v>
      </c>
      <c r="AE139" s="2">
        <v>0</v>
      </c>
      <c r="AF139" s="7">
        <f>VLOOKUP(R139,Weights!$A$2:$B$120,2,0)*AE139</f>
        <v>0</v>
      </c>
      <c r="AG139">
        <f t="shared" ca="1" si="49"/>
        <v>0.15999999999999992</v>
      </c>
      <c r="AI139" t="str">
        <f t="shared" ca="1" si="51"/>
        <v>American</v>
      </c>
      <c r="AJ139" t="str">
        <f t="shared" si="52"/>
        <v>American</v>
      </c>
      <c r="AK139">
        <f t="shared" si="53"/>
        <v>0</v>
      </c>
    </row>
    <row r="140" spans="1:37" x14ac:dyDescent="0.25">
      <c r="A140" t="s">
        <v>3483</v>
      </c>
      <c r="B140">
        <f t="shared" ca="1" si="36"/>
        <v>-7.2961039142857143</v>
      </c>
      <c r="C140" s="2">
        <v>0</v>
      </c>
      <c r="D140">
        <f t="shared" si="37"/>
        <v>1</v>
      </c>
      <c r="E140">
        <f t="shared" si="38"/>
        <v>14</v>
      </c>
      <c r="F140">
        <f t="shared" ca="1" si="39"/>
        <v>12</v>
      </c>
      <c r="G140">
        <f t="shared" si="40"/>
        <v>14</v>
      </c>
      <c r="H140">
        <f t="shared" si="41"/>
        <v>15</v>
      </c>
      <c r="I140">
        <f t="shared" si="42"/>
        <v>2</v>
      </c>
      <c r="J140">
        <f t="shared" si="43"/>
        <v>29</v>
      </c>
      <c r="K140" s="12">
        <f t="shared" si="44"/>
        <v>0.48275862068965519</v>
      </c>
      <c r="L140">
        <f t="shared" ca="1" si="45"/>
        <v>3.5714285714285754E-2</v>
      </c>
      <c r="Q140" t="s">
        <v>3520</v>
      </c>
      <c r="R140" s="6">
        <v>42030</v>
      </c>
      <c r="S140" t="s">
        <v>3194</v>
      </c>
      <c r="T140" t="s">
        <v>3214</v>
      </c>
      <c r="U140" t="s">
        <v>3841</v>
      </c>
      <c r="V140">
        <v>68</v>
      </c>
      <c r="W140">
        <v>66</v>
      </c>
      <c r="Y140" t="s">
        <v>298</v>
      </c>
      <c r="Z140">
        <v>1</v>
      </c>
      <c r="AA140">
        <f t="shared" si="50"/>
        <v>-2</v>
      </c>
      <c r="AB140">
        <f t="shared" ca="1" si="46"/>
        <v>4.1999999999999993</v>
      </c>
      <c r="AC140">
        <f t="shared" ca="1" si="47"/>
        <v>-6.1999999999999993</v>
      </c>
      <c r="AD140">
        <f t="shared" ca="1" si="48"/>
        <v>6.1999999999999993</v>
      </c>
      <c r="AE140" s="2">
        <v>0</v>
      </c>
      <c r="AF140" s="7">
        <f>VLOOKUP(R140,Weights!$A$2:$B$120,2,0)*AE140</f>
        <v>0</v>
      </c>
      <c r="AG140">
        <f t="shared" ca="1" si="49"/>
        <v>38.439999999999991</v>
      </c>
      <c r="AI140" t="str">
        <f t="shared" ca="1" si="51"/>
        <v>American</v>
      </c>
      <c r="AJ140" t="str">
        <f t="shared" si="52"/>
        <v>Army</v>
      </c>
      <c r="AK140" t="str">
        <f t="shared" si="53"/>
        <v>Army</v>
      </c>
    </row>
    <row r="141" spans="1:37" x14ac:dyDescent="0.25">
      <c r="A141" t="s">
        <v>3500</v>
      </c>
      <c r="B141">
        <f t="shared" ca="1" si="36"/>
        <v>-3.3318181999999998</v>
      </c>
      <c r="C141" s="2">
        <v>0</v>
      </c>
      <c r="D141">
        <f t="shared" si="37"/>
        <v>1</v>
      </c>
      <c r="E141">
        <f t="shared" si="38"/>
        <v>16</v>
      </c>
      <c r="F141">
        <f t="shared" ca="1" si="39"/>
        <v>15</v>
      </c>
      <c r="G141">
        <f t="shared" si="40"/>
        <v>14</v>
      </c>
      <c r="H141">
        <f t="shared" si="41"/>
        <v>15</v>
      </c>
      <c r="I141">
        <f t="shared" si="42"/>
        <v>7</v>
      </c>
      <c r="J141">
        <f t="shared" si="43"/>
        <v>29</v>
      </c>
      <c r="K141" s="12">
        <f t="shared" si="44"/>
        <v>0.55172413793103448</v>
      </c>
      <c r="L141">
        <f t="shared" ca="1" si="45"/>
        <v>0</v>
      </c>
      <c r="Q141" t="s">
        <v>3520</v>
      </c>
      <c r="R141" s="6">
        <v>42039</v>
      </c>
      <c r="S141" t="s">
        <v>3194</v>
      </c>
      <c r="T141" t="s">
        <v>3244</v>
      </c>
      <c r="U141" t="s">
        <v>3842</v>
      </c>
      <c r="V141">
        <v>64</v>
      </c>
      <c r="W141">
        <v>49</v>
      </c>
      <c r="Y141" t="s">
        <v>1365</v>
      </c>
      <c r="Z141">
        <v>1</v>
      </c>
      <c r="AA141">
        <f t="shared" si="50"/>
        <v>15</v>
      </c>
      <c r="AB141">
        <f t="shared" ca="1" si="46"/>
        <v>8.7999999999999989</v>
      </c>
      <c r="AC141">
        <f t="shared" ca="1" si="47"/>
        <v>6.2000000000000011</v>
      </c>
      <c r="AD141">
        <f t="shared" ca="1" si="48"/>
        <v>-6.2000000000000011</v>
      </c>
      <c r="AE141" s="2">
        <v>0</v>
      </c>
      <c r="AF141" s="7">
        <f>VLOOKUP(R141,Weights!$A$2:$B$120,2,0)*AE141</f>
        <v>0</v>
      </c>
      <c r="AG141">
        <f t="shared" ca="1" si="49"/>
        <v>38.440000000000012</v>
      </c>
      <c r="AI141" t="str">
        <f t="shared" ca="1" si="51"/>
        <v>American</v>
      </c>
      <c r="AJ141" t="str">
        <f t="shared" si="52"/>
        <v>American</v>
      </c>
      <c r="AK141">
        <f t="shared" si="53"/>
        <v>0</v>
      </c>
    </row>
    <row r="142" spans="1:37" x14ac:dyDescent="0.25">
      <c r="A142" t="s">
        <v>3428</v>
      </c>
      <c r="B142">
        <f t="shared" ca="1" si="36"/>
        <v>-13.838068</v>
      </c>
      <c r="C142" s="2">
        <v>0</v>
      </c>
      <c r="D142">
        <f t="shared" si="37"/>
        <v>1</v>
      </c>
      <c r="E142">
        <f t="shared" si="38"/>
        <v>8</v>
      </c>
      <c r="F142">
        <f t="shared" ca="1" si="39"/>
        <v>5</v>
      </c>
      <c r="G142">
        <f t="shared" si="40"/>
        <v>18</v>
      </c>
      <c r="H142">
        <f t="shared" si="41"/>
        <v>14</v>
      </c>
      <c r="I142">
        <f t="shared" si="42"/>
        <v>0</v>
      </c>
      <c r="J142">
        <f t="shared" si="43"/>
        <v>32</v>
      </c>
      <c r="K142" s="12">
        <f t="shared" si="44"/>
        <v>0.25</v>
      </c>
      <c r="L142">
        <f t="shared" ca="1" si="45"/>
        <v>9.375E-2</v>
      </c>
      <c r="Q142" t="s">
        <v>3520</v>
      </c>
      <c r="R142" s="6">
        <v>42049</v>
      </c>
      <c r="S142" t="s">
        <v>3194</v>
      </c>
      <c r="T142" t="s">
        <v>3487</v>
      </c>
      <c r="U142" t="s">
        <v>3842</v>
      </c>
      <c r="V142">
        <v>88</v>
      </c>
      <c r="W142">
        <v>77</v>
      </c>
      <c r="Y142" t="s">
        <v>2528</v>
      </c>
      <c r="Z142">
        <v>1</v>
      </c>
      <c r="AA142">
        <f t="shared" si="50"/>
        <v>11</v>
      </c>
      <c r="AB142">
        <f t="shared" ca="1" si="46"/>
        <v>0.39999998000000009</v>
      </c>
      <c r="AC142">
        <f t="shared" ca="1" si="47"/>
        <v>10.60000002</v>
      </c>
      <c r="AD142">
        <f t="shared" ca="1" si="48"/>
        <v>-10.60000002</v>
      </c>
      <c r="AE142" s="2">
        <v>0</v>
      </c>
      <c r="AF142" s="7">
        <f>VLOOKUP(R142,Weights!$A$2:$B$120,2,0)*AE142</f>
        <v>0</v>
      </c>
      <c r="AG142">
        <f t="shared" ca="1" si="49"/>
        <v>112.36000042399999</v>
      </c>
      <c r="AI142" t="str">
        <f t="shared" ca="1" si="51"/>
        <v>American</v>
      </c>
      <c r="AJ142" t="str">
        <f t="shared" si="52"/>
        <v>American</v>
      </c>
      <c r="AK142">
        <f t="shared" si="53"/>
        <v>0</v>
      </c>
    </row>
    <row r="143" spans="1:37" x14ac:dyDescent="0.25">
      <c r="A143" t="s">
        <v>3336</v>
      </c>
      <c r="B143">
        <f t="shared" ca="1" si="36"/>
        <v>-10.098484666666668</v>
      </c>
      <c r="C143" s="2">
        <v>0</v>
      </c>
      <c r="D143">
        <f t="shared" si="37"/>
        <v>1</v>
      </c>
      <c r="E143">
        <f t="shared" si="38"/>
        <v>14</v>
      </c>
      <c r="F143">
        <f t="shared" ca="1" si="39"/>
        <v>12</v>
      </c>
      <c r="G143">
        <f t="shared" si="40"/>
        <v>13</v>
      </c>
      <c r="H143">
        <f t="shared" si="41"/>
        <v>18</v>
      </c>
      <c r="I143">
        <f t="shared" si="42"/>
        <v>4</v>
      </c>
      <c r="J143">
        <f t="shared" si="43"/>
        <v>31</v>
      </c>
      <c r="K143" s="12">
        <f t="shared" si="44"/>
        <v>0.45161290322580644</v>
      </c>
      <c r="L143">
        <f t="shared" ca="1" si="45"/>
        <v>3.3333333333333326E-2</v>
      </c>
      <c r="Q143" t="s">
        <v>3520</v>
      </c>
      <c r="R143" s="6">
        <v>42053</v>
      </c>
      <c r="S143" t="s">
        <v>3194</v>
      </c>
      <c r="T143" t="s">
        <v>3215</v>
      </c>
      <c r="U143" t="s">
        <v>3841</v>
      </c>
      <c r="V143">
        <v>61</v>
      </c>
      <c r="W143">
        <v>53</v>
      </c>
      <c r="Y143" t="s">
        <v>1367</v>
      </c>
      <c r="Z143">
        <v>1</v>
      </c>
      <c r="AA143">
        <f t="shared" si="50"/>
        <v>-8</v>
      </c>
      <c r="AB143">
        <f t="shared" ca="1" si="46"/>
        <v>3.8000000000000003</v>
      </c>
      <c r="AC143">
        <f t="shared" ca="1" si="47"/>
        <v>-11.8</v>
      </c>
      <c r="AD143">
        <f t="shared" ca="1" si="48"/>
        <v>11.8</v>
      </c>
      <c r="AE143" s="2">
        <v>0</v>
      </c>
      <c r="AF143" s="7">
        <f>VLOOKUP(R143,Weights!$A$2:$B$120,2,0)*AE143</f>
        <v>0</v>
      </c>
      <c r="AG143">
        <f t="shared" ca="1" si="49"/>
        <v>139.24</v>
      </c>
      <c r="AI143" t="str">
        <f t="shared" ca="1" si="51"/>
        <v>American</v>
      </c>
      <c r="AJ143" t="str">
        <f t="shared" si="52"/>
        <v>Boston University</v>
      </c>
      <c r="AK143" t="str">
        <f t="shared" si="53"/>
        <v>Boston University</v>
      </c>
    </row>
    <row r="144" spans="1:37" x14ac:dyDescent="0.25">
      <c r="A144" t="s">
        <v>3228</v>
      </c>
      <c r="B144">
        <f t="shared" ca="1" si="36"/>
        <v>-5.0984848666666664</v>
      </c>
      <c r="C144" s="2">
        <v>0</v>
      </c>
      <c r="D144">
        <f t="shared" si="37"/>
        <v>1</v>
      </c>
      <c r="E144">
        <f t="shared" si="38"/>
        <v>12</v>
      </c>
      <c r="F144">
        <f t="shared" ca="1" si="39"/>
        <v>11</v>
      </c>
      <c r="G144">
        <f t="shared" si="40"/>
        <v>13</v>
      </c>
      <c r="H144">
        <f t="shared" si="41"/>
        <v>17</v>
      </c>
      <c r="I144">
        <f t="shared" si="42"/>
        <v>6</v>
      </c>
      <c r="J144">
        <f t="shared" si="43"/>
        <v>30</v>
      </c>
      <c r="K144" s="12">
        <f t="shared" si="44"/>
        <v>0.4</v>
      </c>
      <c r="L144">
        <f t="shared" ca="1" si="45"/>
        <v>3.3333333333333381E-2</v>
      </c>
      <c r="Q144" t="s">
        <v>3520</v>
      </c>
      <c r="R144" s="6">
        <v>42060</v>
      </c>
      <c r="S144" t="s">
        <v>3194</v>
      </c>
      <c r="T144" t="s">
        <v>3446</v>
      </c>
      <c r="U144" t="s">
        <v>3842</v>
      </c>
      <c r="V144">
        <v>68</v>
      </c>
      <c r="W144">
        <v>49</v>
      </c>
      <c r="Y144" t="s">
        <v>2529</v>
      </c>
      <c r="Z144">
        <v>1</v>
      </c>
      <c r="AA144">
        <f t="shared" si="50"/>
        <v>19</v>
      </c>
      <c r="AB144">
        <f t="shared" ca="1" si="46"/>
        <v>6.6</v>
      </c>
      <c r="AC144">
        <f t="shared" ca="1" si="47"/>
        <v>12.4</v>
      </c>
      <c r="AD144">
        <f t="shared" ca="1" si="48"/>
        <v>-12.4</v>
      </c>
      <c r="AE144" s="2">
        <v>0</v>
      </c>
      <c r="AF144" s="7">
        <f>VLOOKUP(R144,Weights!$A$2:$B$120,2,0)*AE144</f>
        <v>0</v>
      </c>
      <c r="AG144">
        <f t="shared" ca="1" si="49"/>
        <v>153.76000000000002</v>
      </c>
      <c r="AI144" t="str">
        <f t="shared" ca="1" si="51"/>
        <v>American</v>
      </c>
      <c r="AJ144" t="str">
        <f t="shared" si="52"/>
        <v>American</v>
      </c>
      <c r="AK144">
        <f t="shared" si="53"/>
        <v>0</v>
      </c>
    </row>
    <row r="145" spans="1:37" x14ac:dyDescent="0.25">
      <c r="A145" t="s">
        <v>3371</v>
      </c>
      <c r="B145">
        <f t="shared" ca="1" si="36"/>
        <v>1.5893939212121211</v>
      </c>
      <c r="C145" s="2">
        <v>0</v>
      </c>
      <c r="D145">
        <f t="shared" si="37"/>
        <v>1</v>
      </c>
      <c r="E145">
        <f t="shared" si="38"/>
        <v>16</v>
      </c>
      <c r="F145">
        <f t="shared" ca="1" si="39"/>
        <v>12</v>
      </c>
      <c r="G145">
        <f t="shared" si="40"/>
        <v>14</v>
      </c>
      <c r="H145">
        <f t="shared" si="41"/>
        <v>19</v>
      </c>
      <c r="I145">
        <f t="shared" si="42"/>
        <v>5</v>
      </c>
      <c r="J145">
        <f t="shared" si="43"/>
        <v>33</v>
      </c>
      <c r="K145" s="12">
        <f t="shared" si="44"/>
        <v>0.48484848484848486</v>
      </c>
      <c r="L145">
        <f t="shared" ca="1" si="45"/>
        <v>0.12121212121212122</v>
      </c>
      <c r="Q145" t="s">
        <v>3520</v>
      </c>
      <c r="R145" s="6">
        <v>42063</v>
      </c>
      <c r="S145" t="s">
        <v>3194</v>
      </c>
      <c r="T145" t="s">
        <v>3200</v>
      </c>
      <c r="U145" t="s">
        <v>3841</v>
      </c>
      <c r="V145">
        <v>71</v>
      </c>
      <c r="W145">
        <v>69</v>
      </c>
      <c r="Y145" t="s">
        <v>1368</v>
      </c>
      <c r="Z145">
        <v>1</v>
      </c>
      <c r="AA145">
        <f t="shared" si="50"/>
        <v>-2</v>
      </c>
      <c r="AB145">
        <f t="shared" ca="1" si="46"/>
        <v>1.4000000000000001</v>
      </c>
      <c r="AC145">
        <f t="shared" ca="1" si="47"/>
        <v>-3.4000000000000004</v>
      </c>
      <c r="AD145">
        <f t="shared" ca="1" si="48"/>
        <v>3.4000000000000004</v>
      </c>
      <c r="AE145" s="2">
        <v>0</v>
      </c>
      <c r="AF145" s="7">
        <f>VLOOKUP(R145,Weights!$A$2:$B$120,2,0)*AE145</f>
        <v>0</v>
      </c>
      <c r="AG145">
        <f t="shared" ca="1" si="49"/>
        <v>11.560000000000002</v>
      </c>
      <c r="AI145" t="str">
        <f t="shared" ca="1" si="51"/>
        <v>American</v>
      </c>
      <c r="AJ145" t="str">
        <f t="shared" si="52"/>
        <v>Bucknell</v>
      </c>
      <c r="AK145" t="str">
        <f t="shared" si="53"/>
        <v>Bucknell</v>
      </c>
    </row>
    <row r="146" spans="1:37" x14ac:dyDescent="0.25">
      <c r="A146" t="s">
        <v>3430</v>
      </c>
      <c r="B146">
        <f t="shared" ca="1" si="36"/>
        <v>-10.410605878787878</v>
      </c>
      <c r="C146" s="2">
        <v>0</v>
      </c>
      <c r="D146">
        <f t="shared" si="37"/>
        <v>1</v>
      </c>
      <c r="E146">
        <f t="shared" si="38"/>
        <v>11</v>
      </c>
      <c r="F146">
        <f t="shared" ca="1" si="39"/>
        <v>7</v>
      </c>
      <c r="G146">
        <f t="shared" si="40"/>
        <v>17</v>
      </c>
      <c r="H146">
        <f t="shared" si="41"/>
        <v>17</v>
      </c>
      <c r="I146">
        <f t="shared" si="42"/>
        <v>3</v>
      </c>
      <c r="J146">
        <f t="shared" si="43"/>
        <v>34</v>
      </c>
      <c r="K146" s="12">
        <f t="shared" si="44"/>
        <v>0.3235294117647059</v>
      </c>
      <c r="L146">
        <f t="shared" ca="1" si="45"/>
        <v>0.12121212121212119</v>
      </c>
      <c r="Q146" t="s">
        <v>3470</v>
      </c>
      <c r="R146" s="6">
        <v>41967</v>
      </c>
      <c r="S146" t="s">
        <v>3194</v>
      </c>
      <c r="T146" t="s">
        <v>3414</v>
      </c>
      <c r="U146" t="s">
        <v>3842</v>
      </c>
      <c r="V146">
        <v>82</v>
      </c>
      <c r="W146">
        <v>74</v>
      </c>
      <c r="Y146" t="s">
        <v>15</v>
      </c>
      <c r="Z146">
        <v>1</v>
      </c>
      <c r="AA146">
        <f t="shared" si="50"/>
        <v>8</v>
      </c>
      <c r="AB146">
        <f t="shared" ca="1" si="46"/>
        <v>1.2000000000000002</v>
      </c>
      <c r="AC146">
        <f t="shared" ca="1" si="47"/>
        <v>6.8</v>
      </c>
      <c r="AD146">
        <f t="shared" ca="1" si="48"/>
        <v>-6.8</v>
      </c>
      <c r="AE146" s="2">
        <v>0</v>
      </c>
      <c r="AF146" s="7">
        <f>VLOOKUP(R146,Weights!$A$2:$B$120,2,0)*AE146</f>
        <v>0</v>
      </c>
      <c r="AG146">
        <f t="shared" ca="1" si="49"/>
        <v>46.239999999999995</v>
      </c>
      <c r="AI146" t="str">
        <f t="shared" ca="1" si="51"/>
        <v>Appalachian St</v>
      </c>
      <c r="AJ146" t="str">
        <f t="shared" si="52"/>
        <v>Appalachian St</v>
      </c>
      <c r="AK146">
        <f t="shared" si="53"/>
        <v>0</v>
      </c>
    </row>
    <row r="147" spans="1:37" x14ac:dyDescent="0.25">
      <c r="A147" t="s">
        <v>3438</v>
      </c>
      <c r="B147">
        <f t="shared" ca="1" si="36"/>
        <v>5.4378787696969697</v>
      </c>
      <c r="C147" s="2">
        <v>0</v>
      </c>
      <c r="D147">
        <f t="shared" si="37"/>
        <v>1</v>
      </c>
      <c r="E147">
        <f t="shared" si="38"/>
        <v>25</v>
      </c>
      <c r="F147">
        <f t="shared" ca="1" si="39"/>
        <v>26</v>
      </c>
      <c r="G147">
        <f t="shared" si="40"/>
        <v>18</v>
      </c>
      <c r="H147">
        <f t="shared" si="41"/>
        <v>15</v>
      </c>
      <c r="I147">
        <f t="shared" si="42"/>
        <v>8</v>
      </c>
      <c r="J147">
        <f t="shared" si="43"/>
        <v>33</v>
      </c>
      <c r="K147" s="12">
        <f t="shared" si="44"/>
        <v>0.75757575757575757</v>
      </c>
      <c r="L147">
        <f t="shared" ca="1" si="45"/>
        <v>-3.0303030303030276E-2</v>
      </c>
      <c r="Q147" t="s">
        <v>3470</v>
      </c>
      <c r="R147" s="6">
        <v>41980</v>
      </c>
      <c r="S147" t="s">
        <v>3194</v>
      </c>
      <c r="T147" t="s">
        <v>3233</v>
      </c>
      <c r="U147" t="s">
        <v>3841</v>
      </c>
      <c r="V147">
        <v>68</v>
      </c>
      <c r="W147">
        <v>51</v>
      </c>
      <c r="Y147" t="s">
        <v>235</v>
      </c>
      <c r="Z147">
        <v>1</v>
      </c>
      <c r="AA147">
        <f t="shared" si="50"/>
        <v>-17</v>
      </c>
      <c r="AB147">
        <f t="shared" ca="1" si="46"/>
        <v>-8.6</v>
      </c>
      <c r="AC147">
        <f t="shared" ca="1" si="47"/>
        <v>-8.4</v>
      </c>
      <c r="AD147">
        <f t="shared" ca="1" si="48"/>
        <v>8.4</v>
      </c>
      <c r="AE147" s="2">
        <v>0</v>
      </c>
      <c r="AF147" s="7">
        <f>VLOOKUP(R147,Weights!$A$2:$B$120,2,0)*AE147</f>
        <v>0</v>
      </c>
      <c r="AG147">
        <f t="shared" ca="1" si="49"/>
        <v>70.56</v>
      </c>
      <c r="AI147" t="str">
        <f t="shared" ca="1" si="51"/>
        <v>Hofstra</v>
      </c>
      <c r="AJ147" t="str">
        <f t="shared" si="52"/>
        <v>Hofstra</v>
      </c>
      <c r="AK147" t="str">
        <f t="shared" si="53"/>
        <v>Hofstra</v>
      </c>
    </row>
    <row r="148" spans="1:37" x14ac:dyDescent="0.25">
      <c r="A148" t="s">
        <v>3832</v>
      </c>
      <c r="B148">
        <f t="shared" ca="1" si="36"/>
        <v>15.268181999999999</v>
      </c>
      <c r="C148" s="2">
        <v>0</v>
      </c>
      <c r="D148">
        <f t="shared" si="37"/>
        <v>1</v>
      </c>
      <c r="E148">
        <f t="shared" si="38"/>
        <v>24</v>
      </c>
      <c r="F148">
        <f t="shared" ca="1" si="39"/>
        <v>24</v>
      </c>
      <c r="G148">
        <f t="shared" si="40"/>
        <v>22</v>
      </c>
      <c r="H148">
        <f t="shared" si="41"/>
        <v>10</v>
      </c>
      <c r="I148">
        <f t="shared" si="42"/>
        <v>7</v>
      </c>
      <c r="J148">
        <f t="shared" si="43"/>
        <v>32</v>
      </c>
      <c r="K148" s="12">
        <f t="shared" si="44"/>
        <v>0.75</v>
      </c>
      <c r="L148">
        <f t="shared" ca="1" si="45"/>
        <v>0</v>
      </c>
      <c r="Q148" t="s">
        <v>3470</v>
      </c>
      <c r="R148" s="6">
        <v>42009</v>
      </c>
      <c r="S148" t="s">
        <v>3194</v>
      </c>
      <c r="T148" t="s">
        <v>3479</v>
      </c>
      <c r="U148" t="s">
        <v>3841</v>
      </c>
      <c r="V148">
        <v>80</v>
      </c>
      <c r="W148">
        <v>64</v>
      </c>
      <c r="Y148" t="s">
        <v>1942</v>
      </c>
      <c r="Z148">
        <v>1</v>
      </c>
      <c r="AA148">
        <f t="shared" si="50"/>
        <v>-16</v>
      </c>
      <c r="AB148">
        <f t="shared" ca="1" si="46"/>
        <v>-7.8000000000000007</v>
      </c>
      <c r="AC148">
        <f t="shared" ca="1" si="47"/>
        <v>-8.1999999999999993</v>
      </c>
      <c r="AD148">
        <f t="shared" ca="1" si="48"/>
        <v>8.1999999999999993</v>
      </c>
      <c r="AE148" s="2">
        <v>0</v>
      </c>
      <c r="AF148" s="7">
        <f>VLOOKUP(R148,Weights!$A$2:$B$120,2,0)*AE148</f>
        <v>0</v>
      </c>
      <c r="AG148">
        <f t="shared" ca="1" si="49"/>
        <v>67.239999999999995</v>
      </c>
      <c r="AI148" t="str">
        <f t="shared" ca="1" si="51"/>
        <v>UL Lafayette</v>
      </c>
      <c r="AJ148" t="str">
        <f t="shared" si="52"/>
        <v>UL Lafayette</v>
      </c>
      <c r="AK148" t="str">
        <f t="shared" si="53"/>
        <v>UL Lafayette</v>
      </c>
    </row>
    <row r="149" spans="1:37" x14ac:dyDescent="0.25">
      <c r="A149" t="s">
        <v>3279</v>
      </c>
      <c r="B149">
        <f t="shared" ca="1" si="36"/>
        <v>1.8681817999999999</v>
      </c>
      <c r="C149" s="2">
        <v>0</v>
      </c>
      <c r="D149">
        <f t="shared" si="37"/>
        <v>1</v>
      </c>
      <c r="E149">
        <f t="shared" si="38"/>
        <v>19</v>
      </c>
      <c r="F149">
        <f t="shared" ca="1" si="39"/>
        <v>19</v>
      </c>
      <c r="G149">
        <f t="shared" si="40"/>
        <v>17</v>
      </c>
      <c r="H149">
        <f t="shared" si="41"/>
        <v>15</v>
      </c>
      <c r="I149">
        <f t="shared" si="42"/>
        <v>9</v>
      </c>
      <c r="J149">
        <f t="shared" si="43"/>
        <v>32</v>
      </c>
      <c r="K149" s="12">
        <f t="shared" si="44"/>
        <v>0.59375</v>
      </c>
      <c r="L149">
        <f t="shared" ca="1" si="45"/>
        <v>0</v>
      </c>
      <c r="Q149" t="s">
        <v>3470</v>
      </c>
      <c r="R149" s="6">
        <v>42019</v>
      </c>
      <c r="S149" t="s">
        <v>3194</v>
      </c>
      <c r="T149" t="s">
        <v>3480</v>
      </c>
      <c r="U149" t="s">
        <v>3841</v>
      </c>
      <c r="V149">
        <v>59</v>
      </c>
      <c r="W149">
        <v>50</v>
      </c>
      <c r="Y149" t="s">
        <v>2933</v>
      </c>
      <c r="Z149">
        <v>1</v>
      </c>
      <c r="AA149">
        <f t="shared" si="50"/>
        <v>-9</v>
      </c>
      <c r="AB149">
        <f t="shared" ca="1" si="46"/>
        <v>2.2000000000000002</v>
      </c>
      <c r="AC149">
        <f t="shared" ca="1" si="47"/>
        <v>-11.2</v>
      </c>
      <c r="AD149">
        <f t="shared" ca="1" si="48"/>
        <v>11.2</v>
      </c>
      <c r="AE149" s="2">
        <v>0</v>
      </c>
      <c r="AF149" s="7">
        <f>VLOOKUP(R149,Weights!$A$2:$B$120,2,0)*AE149</f>
        <v>0</v>
      </c>
      <c r="AG149">
        <f t="shared" ca="1" si="49"/>
        <v>125.43999999999998</v>
      </c>
      <c r="AI149" t="str">
        <f t="shared" ca="1" si="51"/>
        <v>Appalachian St</v>
      </c>
      <c r="AJ149" t="str">
        <f t="shared" si="52"/>
        <v>Arkansas St</v>
      </c>
      <c r="AK149" t="str">
        <f t="shared" si="53"/>
        <v>Arkansas St</v>
      </c>
    </row>
    <row r="150" spans="1:37" x14ac:dyDescent="0.25">
      <c r="A150" t="s">
        <v>3244</v>
      </c>
      <c r="B150">
        <f t="shared" ca="1" si="36"/>
        <v>-8.5249216482758605</v>
      </c>
      <c r="C150" s="2">
        <v>0</v>
      </c>
      <c r="D150">
        <f t="shared" si="37"/>
        <v>1</v>
      </c>
      <c r="E150">
        <f t="shared" si="38"/>
        <v>11</v>
      </c>
      <c r="F150">
        <f t="shared" ca="1" si="39"/>
        <v>4</v>
      </c>
      <c r="G150">
        <f t="shared" si="40"/>
        <v>14</v>
      </c>
      <c r="H150">
        <f t="shared" si="41"/>
        <v>16</v>
      </c>
      <c r="I150">
        <f t="shared" si="42"/>
        <v>4</v>
      </c>
      <c r="J150">
        <f t="shared" si="43"/>
        <v>30</v>
      </c>
      <c r="K150" s="12">
        <f t="shared" si="44"/>
        <v>0.36666666666666664</v>
      </c>
      <c r="L150">
        <f t="shared" ca="1" si="45"/>
        <v>0.20689655172413796</v>
      </c>
      <c r="Q150" t="s">
        <v>3470</v>
      </c>
      <c r="R150" s="6">
        <v>42021</v>
      </c>
      <c r="S150" t="s">
        <v>3194</v>
      </c>
      <c r="T150" t="s">
        <v>3484</v>
      </c>
      <c r="U150" t="s">
        <v>3842</v>
      </c>
      <c r="V150">
        <v>74</v>
      </c>
      <c r="W150">
        <v>69</v>
      </c>
      <c r="Y150" t="s">
        <v>2934</v>
      </c>
      <c r="Z150">
        <v>1</v>
      </c>
      <c r="AA150">
        <f t="shared" si="50"/>
        <v>5</v>
      </c>
      <c r="AB150">
        <f t="shared" ca="1" si="46"/>
        <v>-12.4</v>
      </c>
      <c r="AC150">
        <f t="shared" ca="1" si="47"/>
        <v>17.399999999999999</v>
      </c>
      <c r="AD150">
        <f t="shared" ca="1" si="48"/>
        <v>-17.399999999999999</v>
      </c>
      <c r="AE150" s="2">
        <v>0</v>
      </c>
      <c r="AF150" s="7">
        <f>VLOOKUP(R150,Weights!$A$2:$B$120,2,0)*AE150</f>
        <v>0</v>
      </c>
      <c r="AG150">
        <f t="shared" ca="1" si="49"/>
        <v>302.75999999999993</v>
      </c>
      <c r="AI150" t="str">
        <f t="shared" ca="1" si="51"/>
        <v>Georgia St</v>
      </c>
      <c r="AJ150" t="str">
        <f t="shared" si="52"/>
        <v>Appalachian St</v>
      </c>
      <c r="AK150">
        <f t="shared" si="53"/>
        <v>0</v>
      </c>
    </row>
    <row r="151" spans="1:37" x14ac:dyDescent="0.25">
      <c r="A151" t="s">
        <v>3461</v>
      </c>
      <c r="B151">
        <f t="shared" ca="1" si="36"/>
        <v>-1.8318181999999998</v>
      </c>
      <c r="C151" s="2">
        <v>0</v>
      </c>
      <c r="D151">
        <f t="shared" si="37"/>
        <v>1</v>
      </c>
      <c r="E151">
        <f t="shared" si="38"/>
        <v>8</v>
      </c>
      <c r="F151">
        <f t="shared" ca="1" si="39"/>
        <v>5</v>
      </c>
      <c r="G151">
        <f t="shared" si="40"/>
        <v>15</v>
      </c>
      <c r="H151">
        <f t="shared" si="41"/>
        <v>16</v>
      </c>
      <c r="I151">
        <f t="shared" si="42"/>
        <v>3</v>
      </c>
      <c r="J151">
        <f t="shared" si="43"/>
        <v>31</v>
      </c>
      <c r="K151" s="12">
        <f t="shared" si="44"/>
        <v>0.25806451612903225</v>
      </c>
      <c r="L151">
        <f t="shared" ca="1" si="45"/>
        <v>0.1</v>
      </c>
      <c r="Q151" t="s">
        <v>3470</v>
      </c>
      <c r="R151" s="6">
        <v>42026</v>
      </c>
      <c r="S151" t="s">
        <v>3194</v>
      </c>
      <c r="T151" t="s">
        <v>3481</v>
      </c>
      <c r="U151" t="s">
        <v>3842</v>
      </c>
      <c r="V151">
        <v>64</v>
      </c>
      <c r="W151">
        <v>53</v>
      </c>
      <c r="Y151" t="s">
        <v>2031</v>
      </c>
      <c r="Z151">
        <v>1</v>
      </c>
      <c r="AA151">
        <f t="shared" si="50"/>
        <v>11</v>
      </c>
      <c r="AB151">
        <f t="shared" ca="1" si="46"/>
        <v>1.7999999999999998</v>
      </c>
      <c r="AC151">
        <f t="shared" ca="1" si="47"/>
        <v>9.1999999999999993</v>
      </c>
      <c r="AD151">
        <f t="shared" ca="1" si="48"/>
        <v>-9.1999999999999993</v>
      </c>
      <c r="AE151" s="2">
        <v>0</v>
      </c>
      <c r="AF151" s="7">
        <f>VLOOKUP(R151,Weights!$A$2:$B$120,2,0)*AE151</f>
        <v>0</v>
      </c>
      <c r="AG151">
        <f t="shared" ca="1" si="49"/>
        <v>84.639999999999986</v>
      </c>
      <c r="AI151" t="str">
        <f t="shared" ca="1" si="51"/>
        <v>Appalachian St</v>
      </c>
      <c r="AJ151" t="str">
        <f t="shared" si="52"/>
        <v>Appalachian St</v>
      </c>
      <c r="AK151">
        <f t="shared" si="53"/>
        <v>0</v>
      </c>
    </row>
    <row r="152" spans="1:37" x14ac:dyDescent="0.25">
      <c r="A152" t="s">
        <v>3304</v>
      </c>
      <c r="B152">
        <f t="shared" ca="1" si="36"/>
        <v>10.805681999999999</v>
      </c>
      <c r="C152" s="2">
        <v>0</v>
      </c>
      <c r="D152">
        <f t="shared" si="37"/>
        <v>1</v>
      </c>
      <c r="E152">
        <f t="shared" si="38"/>
        <v>23</v>
      </c>
      <c r="F152">
        <f t="shared" ca="1" si="39"/>
        <v>25</v>
      </c>
      <c r="G152">
        <f t="shared" si="40"/>
        <v>17</v>
      </c>
      <c r="H152">
        <f t="shared" si="41"/>
        <v>15</v>
      </c>
      <c r="I152">
        <f t="shared" si="42"/>
        <v>9</v>
      </c>
      <c r="J152">
        <f t="shared" si="43"/>
        <v>32</v>
      </c>
      <c r="K152" s="12">
        <f t="shared" si="44"/>
        <v>0.71875</v>
      </c>
      <c r="L152">
        <f t="shared" ca="1" si="45"/>
        <v>-6.25E-2</v>
      </c>
      <c r="Q152" t="s">
        <v>3470</v>
      </c>
      <c r="R152" s="6">
        <v>42042</v>
      </c>
      <c r="S152" t="s">
        <v>3194</v>
      </c>
      <c r="T152" t="s">
        <v>3523</v>
      </c>
      <c r="U152" t="s">
        <v>3842</v>
      </c>
      <c r="V152">
        <v>65</v>
      </c>
      <c r="W152">
        <v>62</v>
      </c>
      <c r="Y152" t="s">
        <v>2033</v>
      </c>
      <c r="Z152">
        <v>1</v>
      </c>
      <c r="AA152">
        <f t="shared" si="50"/>
        <v>3</v>
      </c>
      <c r="AB152">
        <f t="shared" ca="1" si="46"/>
        <v>3</v>
      </c>
      <c r="AC152">
        <f t="shared" ca="1" si="47"/>
        <v>0</v>
      </c>
      <c r="AD152">
        <f t="shared" ca="1" si="48"/>
        <v>0</v>
      </c>
      <c r="AE152" s="2">
        <v>0</v>
      </c>
      <c r="AF152" s="7">
        <f>VLOOKUP(R152,Weights!$A$2:$B$120,2,0)*AE152</f>
        <v>0</v>
      </c>
      <c r="AG152">
        <f t="shared" ca="1" si="49"/>
        <v>0</v>
      </c>
      <c r="AI152" t="str">
        <f t="shared" ca="1" si="51"/>
        <v>Appalachian St</v>
      </c>
      <c r="AJ152" t="str">
        <f t="shared" si="52"/>
        <v>Appalachian St</v>
      </c>
      <c r="AK152">
        <f t="shared" si="53"/>
        <v>0</v>
      </c>
    </row>
    <row r="153" spans="1:37" x14ac:dyDescent="0.25">
      <c r="A153" t="s">
        <v>3209</v>
      </c>
      <c r="B153">
        <f t="shared" ca="1" si="36"/>
        <v>-15.057743925925926</v>
      </c>
      <c r="C153" s="2">
        <v>0</v>
      </c>
      <c r="D153">
        <f t="shared" si="37"/>
        <v>1</v>
      </c>
      <c r="E153">
        <f t="shared" si="38"/>
        <v>3</v>
      </c>
      <c r="F153">
        <f t="shared" ca="1" si="39"/>
        <v>1</v>
      </c>
      <c r="G153">
        <f t="shared" si="40"/>
        <v>12</v>
      </c>
      <c r="H153">
        <f t="shared" si="41"/>
        <v>16</v>
      </c>
      <c r="I153">
        <f t="shared" si="42"/>
        <v>1</v>
      </c>
      <c r="J153">
        <f t="shared" si="43"/>
        <v>28</v>
      </c>
      <c r="K153" s="12">
        <f t="shared" si="44"/>
        <v>0.10714285714285714</v>
      </c>
      <c r="L153">
        <f t="shared" ca="1" si="45"/>
        <v>7.407407407407407E-2</v>
      </c>
      <c r="Q153" t="s">
        <v>3470</v>
      </c>
      <c r="R153" s="6">
        <v>42047</v>
      </c>
      <c r="S153" t="s">
        <v>3194</v>
      </c>
      <c r="T153" t="s">
        <v>3281</v>
      </c>
      <c r="U153" t="s">
        <v>3841</v>
      </c>
      <c r="V153">
        <v>79</v>
      </c>
      <c r="W153">
        <v>74</v>
      </c>
      <c r="Y153" t="s">
        <v>2034</v>
      </c>
      <c r="Z153">
        <v>1</v>
      </c>
      <c r="AA153">
        <f t="shared" si="50"/>
        <v>-5</v>
      </c>
      <c r="AB153">
        <f t="shared" ca="1" si="46"/>
        <v>-0.60000000000000053</v>
      </c>
      <c r="AC153">
        <f t="shared" ca="1" si="47"/>
        <v>-4.3999999999999995</v>
      </c>
      <c r="AD153">
        <f t="shared" ca="1" si="48"/>
        <v>4.3999999999999995</v>
      </c>
      <c r="AE153" s="2">
        <v>0</v>
      </c>
      <c r="AF153" s="7">
        <f>VLOOKUP(R153,Weights!$A$2:$B$120,2,0)*AE153</f>
        <v>0</v>
      </c>
      <c r="AG153">
        <f t="shared" ca="1" si="49"/>
        <v>19.359999999999996</v>
      </c>
      <c r="AI153" t="str">
        <f t="shared" ca="1" si="51"/>
        <v>Arkansas-Little Rock</v>
      </c>
      <c r="AJ153" t="str">
        <f t="shared" si="52"/>
        <v>Arkansas-Little Rock</v>
      </c>
      <c r="AK153" t="str">
        <f t="shared" si="53"/>
        <v>Arkansas-Little Rock</v>
      </c>
    </row>
    <row r="154" spans="1:37" x14ac:dyDescent="0.25">
      <c r="A154" t="s">
        <v>3505</v>
      </c>
      <c r="B154">
        <f t="shared" ca="1" si="36"/>
        <v>-0.50056818000000003</v>
      </c>
      <c r="C154" s="2">
        <v>0</v>
      </c>
      <c r="D154">
        <f t="shared" si="37"/>
        <v>1</v>
      </c>
      <c r="E154">
        <f t="shared" si="38"/>
        <v>18</v>
      </c>
      <c r="F154">
        <f t="shared" ca="1" si="39"/>
        <v>17</v>
      </c>
      <c r="G154">
        <f t="shared" si="40"/>
        <v>13</v>
      </c>
      <c r="H154">
        <f t="shared" si="41"/>
        <v>19</v>
      </c>
      <c r="I154">
        <f t="shared" si="42"/>
        <v>8</v>
      </c>
      <c r="J154">
        <f t="shared" si="43"/>
        <v>32</v>
      </c>
      <c r="K154" s="12">
        <f t="shared" si="44"/>
        <v>0.5625</v>
      </c>
      <c r="L154">
        <f t="shared" ca="1" si="45"/>
        <v>3.125E-2</v>
      </c>
      <c r="Q154" t="s">
        <v>3470</v>
      </c>
      <c r="R154" s="6">
        <v>42061</v>
      </c>
      <c r="S154" t="s">
        <v>3194</v>
      </c>
      <c r="T154" t="s">
        <v>3476</v>
      </c>
      <c r="U154" t="s">
        <v>3841</v>
      </c>
      <c r="V154">
        <v>77</v>
      </c>
      <c r="W154">
        <v>58</v>
      </c>
      <c r="Y154" t="s">
        <v>2935</v>
      </c>
      <c r="Z154">
        <v>1</v>
      </c>
      <c r="AA154">
        <f t="shared" si="50"/>
        <v>-19</v>
      </c>
      <c r="AB154">
        <f t="shared" ca="1" si="46"/>
        <v>-5.8000000000000007</v>
      </c>
      <c r="AC154">
        <f t="shared" ca="1" si="47"/>
        <v>-13.2</v>
      </c>
      <c r="AD154">
        <f t="shared" ca="1" si="48"/>
        <v>13.2</v>
      </c>
      <c r="AE154" s="2">
        <v>0</v>
      </c>
      <c r="AF154" s="7">
        <f>VLOOKUP(R154,Weights!$A$2:$B$120,2,0)*AE154</f>
        <v>0</v>
      </c>
      <c r="AG154">
        <f t="shared" ca="1" si="49"/>
        <v>174.23999999999998</v>
      </c>
      <c r="AI154" t="str">
        <f t="shared" ca="1" si="51"/>
        <v>Georgia Southern</v>
      </c>
      <c r="AJ154" t="str">
        <f t="shared" si="52"/>
        <v>Georgia Southern</v>
      </c>
      <c r="AK154" t="str">
        <f t="shared" si="53"/>
        <v>Georgia Southern</v>
      </c>
    </row>
    <row r="155" spans="1:37" x14ac:dyDescent="0.25">
      <c r="A155" t="s">
        <v>3309</v>
      </c>
      <c r="B155">
        <f t="shared" ca="1" si="36"/>
        <v>-10.575568000000001</v>
      </c>
      <c r="C155" s="2">
        <v>0</v>
      </c>
      <c r="D155">
        <f t="shared" si="37"/>
        <v>1</v>
      </c>
      <c r="E155">
        <f t="shared" si="38"/>
        <v>8</v>
      </c>
      <c r="F155">
        <f t="shared" ca="1" si="39"/>
        <v>3</v>
      </c>
      <c r="G155">
        <f t="shared" si="40"/>
        <v>14</v>
      </c>
      <c r="H155">
        <f t="shared" si="41"/>
        <v>18</v>
      </c>
      <c r="I155">
        <f t="shared" si="42"/>
        <v>2</v>
      </c>
      <c r="J155">
        <f t="shared" si="43"/>
        <v>32</v>
      </c>
      <c r="K155" s="12">
        <f t="shared" si="44"/>
        <v>0.25</v>
      </c>
      <c r="L155">
        <f t="shared" ca="1" si="45"/>
        <v>0.15625</v>
      </c>
      <c r="Q155" t="s">
        <v>3470</v>
      </c>
      <c r="R155" s="6">
        <v>42063</v>
      </c>
      <c r="S155" t="s">
        <v>3194</v>
      </c>
      <c r="T155" t="s">
        <v>3532</v>
      </c>
      <c r="U155" t="s">
        <v>3842</v>
      </c>
      <c r="V155">
        <v>66</v>
      </c>
      <c r="W155">
        <v>43</v>
      </c>
      <c r="Y155" t="s">
        <v>2037</v>
      </c>
      <c r="Z155">
        <v>1</v>
      </c>
      <c r="AA155">
        <f t="shared" si="50"/>
        <v>23</v>
      </c>
      <c r="AB155">
        <f t="shared" ca="1" si="46"/>
        <v>-2.8000000000000003</v>
      </c>
      <c r="AC155">
        <f t="shared" ca="1" si="47"/>
        <v>25.8</v>
      </c>
      <c r="AD155">
        <f t="shared" ca="1" si="48"/>
        <v>-25.8</v>
      </c>
      <c r="AE155" s="2">
        <v>0</v>
      </c>
      <c r="AF155" s="7">
        <f>VLOOKUP(R155,Weights!$A$2:$B$120,2,0)*AE155</f>
        <v>0</v>
      </c>
      <c r="AG155">
        <f t="shared" ca="1" si="49"/>
        <v>665.64</v>
      </c>
      <c r="AI155" t="str">
        <f t="shared" ca="1" si="51"/>
        <v>UL Monroe</v>
      </c>
      <c r="AJ155" t="str">
        <f t="shared" si="52"/>
        <v>Appalachian St</v>
      </c>
      <c r="AK155">
        <f t="shared" si="53"/>
        <v>0</v>
      </c>
    </row>
    <row r="156" spans="1:37" x14ac:dyDescent="0.25">
      <c r="A156" t="s">
        <v>3375</v>
      </c>
      <c r="B156">
        <f t="shared" ca="1" si="36"/>
        <v>8.0994317999999996</v>
      </c>
      <c r="C156" s="2">
        <v>0</v>
      </c>
      <c r="D156">
        <f t="shared" si="37"/>
        <v>1</v>
      </c>
      <c r="E156">
        <f t="shared" si="38"/>
        <v>13</v>
      </c>
      <c r="F156">
        <f t="shared" ca="1" si="39"/>
        <v>12</v>
      </c>
      <c r="G156">
        <f t="shared" si="40"/>
        <v>21</v>
      </c>
      <c r="H156">
        <f t="shared" si="41"/>
        <v>11</v>
      </c>
      <c r="I156">
        <f t="shared" si="42"/>
        <v>2</v>
      </c>
      <c r="J156">
        <f t="shared" si="43"/>
        <v>32</v>
      </c>
      <c r="K156" s="12">
        <f t="shared" si="44"/>
        <v>0.40625</v>
      </c>
      <c r="L156">
        <f t="shared" ca="1" si="45"/>
        <v>3.125E-2</v>
      </c>
      <c r="Q156" t="s">
        <v>3470</v>
      </c>
      <c r="R156" s="6">
        <v>42068</v>
      </c>
      <c r="S156" t="s">
        <v>3194</v>
      </c>
      <c r="T156" t="s">
        <v>3529</v>
      </c>
      <c r="U156" t="s">
        <v>3842</v>
      </c>
      <c r="V156">
        <v>67</v>
      </c>
      <c r="W156">
        <v>64</v>
      </c>
      <c r="Y156" t="s">
        <v>2936</v>
      </c>
      <c r="Z156">
        <v>1</v>
      </c>
      <c r="AA156">
        <f t="shared" si="50"/>
        <v>3</v>
      </c>
      <c r="AB156">
        <f t="shared" ca="1" si="46"/>
        <v>-0.60000000000000053</v>
      </c>
      <c r="AC156">
        <f t="shared" ca="1" si="47"/>
        <v>3.6000000000000005</v>
      </c>
      <c r="AD156">
        <f t="shared" ca="1" si="48"/>
        <v>-3.6000000000000005</v>
      </c>
      <c r="AE156" s="2">
        <v>0</v>
      </c>
      <c r="AF156" s="7">
        <f>VLOOKUP(R156,Weights!$A$2:$B$120,2,0)*AE156</f>
        <v>0</v>
      </c>
      <c r="AG156">
        <f t="shared" ca="1" si="49"/>
        <v>12.960000000000004</v>
      </c>
      <c r="AI156" t="str">
        <f t="shared" ca="1" si="51"/>
        <v>Texas State</v>
      </c>
      <c r="AJ156" t="str">
        <f t="shared" si="52"/>
        <v>Appalachian St</v>
      </c>
      <c r="AK156">
        <f t="shared" si="53"/>
        <v>0</v>
      </c>
    </row>
    <row r="157" spans="1:37" x14ac:dyDescent="0.25">
      <c r="A157" t="s">
        <v>3447</v>
      </c>
      <c r="B157">
        <f t="shared" ca="1" si="36"/>
        <v>-7.6318182000000006</v>
      </c>
      <c r="C157" s="2">
        <v>0</v>
      </c>
      <c r="D157">
        <f t="shared" si="37"/>
        <v>1</v>
      </c>
      <c r="E157">
        <f t="shared" si="38"/>
        <v>11</v>
      </c>
      <c r="F157">
        <f t="shared" ca="1" si="39"/>
        <v>8</v>
      </c>
      <c r="G157">
        <f t="shared" si="40"/>
        <v>18</v>
      </c>
      <c r="H157">
        <f t="shared" si="41"/>
        <v>13</v>
      </c>
      <c r="I157">
        <f t="shared" si="42"/>
        <v>1</v>
      </c>
      <c r="J157">
        <f t="shared" si="43"/>
        <v>31</v>
      </c>
      <c r="K157" s="12">
        <f t="shared" si="44"/>
        <v>0.35483870967741937</v>
      </c>
      <c r="L157">
        <f t="shared" ca="1" si="45"/>
        <v>9.9999999999999978E-2</v>
      </c>
      <c r="Q157" t="s">
        <v>3470</v>
      </c>
      <c r="R157" s="6">
        <v>42070</v>
      </c>
      <c r="S157" t="s">
        <v>3194</v>
      </c>
      <c r="T157" t="s">
        <v>3420</v>
      </c>
      <c r="U157" t="s">
        <v>3842</v>
      </c>
      <c r="V157">
        <v>72</v>
      </c>
      <c r="W157">
        <v>60</v>
      </c>
      <c r="Y157" t="s">
        <v>2937</v>
      </c>
      <c r="Z157">
        <v>1</v>
      </c>
      <c r="AA157">
        <f t="shared" si="50"/>
        <v>12</v>
      </c>
      <c r="AB157">
        <f t="shared" ca="1" si="46"/>
        <v>-2.4000000000000004</v>
      </c>
      <c r="AC157">
        <f t="shared" ca="1" si="47"/>
        <v>14.4</v>
      </c>
      <c r="AD157">
        <f t="shared" ca="1" si="48"/>
        <v>-14.4</v>
      </c>
      <c r="AE157" s="2">
        <v>0</v>
      </c>
      <c r="AF157" s="7">
        <f>VLOOKUP(R157,Weights!$A$2:$B$120,2,0)*AE157</f>
        <v>0</v>
      </c>
      <c r="AG157">
        <f t="shared" ca="1" si="49"/>
        <v>207.36</v>
      </c>
      <c r="AI157" t="str">
        <f t="shared" ca="1" si="51"/>
        <v>UT-Arlington</v>
      </c>
      <c r="AJ157" t="str">
        <f t="shared" si="52"/>
        <v>Appalachian St</v>
      </c>
      <c r="AK157">
        <f t="shared" si="53"/>
        <v>0</v>
      </c>
    </row>
    <row r="158" spans="1:37" x14ac:dyDescent="0.25">
      <c r="A158" t="s">
        <v>3298</v>
      </c>
      <c r="B158">
        <f t="shared" ca="1" si="36"/>
        <v>12.424431999999999</v>
      </c>
      <c r="C158" s="2">
        <v>0</v>
      </c>
      <c r="D158">
        <f t="shared" si="37"/>
        <v>1</v>
      </c>
      <c r="E158">
        <f t="shared" si="38"/>
        <v>27</v>
      </c>
      <c r="F158">
        <f t="shared" ca="1" si="39"/>
        <v>22</v>
      </c>
      <c r="G158">
        <f t="shared" si="40"/>
        <v>20</v>
      </c>
      <c r="H158">
        <f t="shared" si="41"/>
        <v>12</v>
      </c>
      <c r="I158">
        <f t="shared" si="42"/>
        <v>7</v>
      </c>
      <c r="J158">
        <f t="shared" si="43"/>
        <v>32</v>
      </c>
      <c r="K158" s="12">
        <f t="shared" si="44"/>
        <v>0.84375</v>
      </c>
      <c r="L158">
        <f t="shared" ca="1" si="45"/>
        <v>0.15625</v>
      </c>
      <c r="Q158" t="s">
        <v>3836</v>
      </c>
      <c r="R158" s="6">
        <v>41957</v>
      </c>
      <c r="S158" t="s">
        <v>3194</v>
      </c>
      <c r="T158" t="s">
        <v>3217</v>
      </c>
      <c r="U158" t="s">
        <v>3842</v>
      </c>
      <c r="V158">
        <v>78</v>
      </c>
      <c r="W158">
        <v>55</v>
      </c>
      <c r="Y158" t="s">
        <v>176</v>
      </c>
      <c r="Z158">
        <v>1</v>
      </c>
      <c r="AA158">
        <f t="shared" si="50"/>
        <v>23</v>
      </c>
      <c r="AB158">
        <f t="shared" ca="1" si="46"/>
        <v>26.200000199999998</v>
      </c>
      <c r="AC158">
        <f t="shared" ca="1" si="47"/>
        <v>-3.2000001999999981</v>
      </c>
      <c r="AD158">
        <f t="shared" ca="1" si="48"/>
        <v>3.2000001999999981</v>
      </c>
      <c r="AE158" s="2">
        <v>0</v>
      </c>
      <c r="AF158" s="7">
        <f>VLOOKUP(R158,Weights!$A$2:$B$120,2,0)*AE158</f>
        <v>0</v>
      </c>
      <c r="AG158">
        <f t="shared" ca="1" si="49"/>
        <v>10.240001280000028</v>
      </c>
      <c r="AI158" t="str">
        <f t="shared" ca="1" si="51"/>
        <v>Arizona</v>
      </c>
      <c r="AJ158" t="str">
        <f t="shared" si="52"/>
        <v>Arizona</v>
      </c>
      <c r="AK158">
        <f t="shared" si="53"/>
        <v>0</v>
      </c>
    </row>
    <row r="159" spans="1:37" x14ac:dyDescent="0.25">
      <c r="A159" t="s">
        <v>3246</v>
      </c>
      <c r="B159">
        <f t="shared" ca="1" si="36"/>
        <v>-4.2068181999999998</v>
      </c>
      <c r="C159" s="2">
        <v>0</v>
      </c>
      <c r="D159">
        <f t="shared" si="37"/>
        <v>1</v>
      </c>
      <c r="E159">
        <f t="shared" si="38"/>
        <v>17</v>
      </c>
      <c r="F159">
        <f t="shared" ca="1" si="39"/>
        <v>13</v>
      </c>
      <c r="G159">
        <f t="shared" si="40"/>
        <v>11</v>
      </c>
      <c r="H159">
        <f t="shared" si="41"/>
        <v>21</v>
      </c>
      <c r="I159">
        <f t="shared" si="42"/>
        <v>11</v>
      </c>
      <c r="J159">
        <f t="shared" si="43"/>
        <v>32</v>
      </c>
      <c r="K159" s="12">
        <f t="shared" si="44"/>
        <v>0.53125</v>
      </c>
      <c r="L159">
        <f t="shared" ca="1" si="45"/>
        <v>0.125</v>
      </c>
      <c r="Q159" t="s">
        <v>3836</v>
      </c>
      <c r="R159" s="6">
        <v>41959</v>
      </c>
      <c r="S159" t="s">
        <v>3194</v>
      </c>
      <c r="T159" t="s">
        <v>3404</v>
      </c>
      <c r="U159" t="s">
        <v>3842</v>
      </c>
      <c r="V159">
        <v>86</v>
      </c>
      <c r="W159">
        <v>68</v>
      </c>
      <c r="Y159" t="s">
        <v>258</v>
      </c>
      <c r="Z159">
        <v>1</v>
      </c>
      <c r="AA159">
        <f t="shared" si="50"/>
        <v>18</v>
      </c>
      <c r="AB159">
        <f t="shared" ca="1" si="46"/>
        <v>30.6000002</v>
      </c>
      <c r="AC159">
        <f t="shared" ca="1" si="47"/>
        <v>-12.6000002</v>
      </c>
      <c r="AD159">
        <f t="shared" ca="1" si="48"/>
        <v>12.6000002</v>
      </c>
      <c r="AE159" s="2">
        <v>0</v>
      </c>
      <c r="AF159" s="7">
        <f>VLOOKUP(R159,Weights!$A$2:$B$120,2,0)*AE159</f>
        <v>0</v>
      </c>
      <c r="AG159">
        <f t="shared" ca="1" si="49"/>
        <v>158.76000504000004</v>
      </c>
      <c r="AI159" t="str">
        <f t="shared" ca="1" si="51"/>
        <v>Arizona</v>
      </c>
      <c r="AJ159" t="str">
        <f t="shared" si="52"/>
        <v>Arizona</v>
      </c>
      <c r="AK159">
        <f t="shared" si="53"/>
        <v>0</v>
      </c>
    </row>
    <row r="160" spans="1:37" x14ac:dyDescent="0.25">
      <c r="A160" t="s">
        <v>3286</v>
      </c>
      <c r="B160">
        <f t="shared" ca="1" si="36"/>
        <v>4.8056818000000003</v>
      </c>
      <c r="C160" s="2">
        <v>0</v>
      </c>
      <c r="D160">
        <f t="shared" si="37"/>
        <v>1</v>
      </c>
      <c r="E160">
        <f t="shared" si="38"/>
        <v>16</v>
      </c>
      <c r="F160">
        <f t="shared" ca="1" si="39"/>
        <v>18</v>
      </c>
      <c r="G160">
        <f t="shared" si="40"/>
        <v>18</v>
      </c>
      <c r="H160">
        <f t="shared" si="41"/>
        <v>14</v>
      </c>
      <c r="I160">
        <f t="shared" si="42"/>
        <v>5</v>
      </c>
      <c r="J160">
        <f t="shared" si="43"/>
        <v>32</v>
      </c>
      <c r="K160" s="12">
        <f t="shared" si="44"/>
        <v>0.5</v>
      </c>
      <c r="L160">
        <f t="shared" ca="1" si="45"/>
        <v>-6.25E-2</v>
      </c>
      <c r="Q160" t="s">
        <v>3836</v>
      </c>
      <c r="R160" s="6">
        <v>41962</v>
      </c>
      <c r="S160" t="s">
        <v>3194</v>
      </c>
      <c r="T160" t="s">
        <v>3418</v>
      </c>
      <c r="U160" t="s">
        <v>3842</v>
      </c>
      <c r="V160">
        <v>71</v>
      </c>
      <c r="W160">
        <v>54</v>
      </c>
      <c r="Y160" t="s">
        <v>259</v>
      </c>
      <c r="Z160">
        <v>1</v>
      </c>
      <c r="AA160">
        <f t="shared" si="50"/>
        <v>17</v>
      </c>
      <c r="AB160">
        <f t="shared" ca="1" si="46"/>
        <v>18.000000199999999</v>
      </c>
      <c r="AC160">
        <f t="shared" ca="1" si="47"/>
        <v>-1.0000001999999988</v>
      </c>
      <c r="AD160">
        <f t="shared" ca="1" si="48"/>
        <v>1.0000001999999988</v>
      </c>
      <c r="AE160" s="2">
        <v>0</v>
      </c>
      <c r="AF160" s="7">
        <f>VLOOKUP(R160,Weights!$A$2:$B$120,2,0)*AE160</f>
        <v>0</v>
      </c>
      <c r="AG160">
        <f t="shared" ca="1" si="49"/>
        <v>1.0000004000000375</v>
      </c>
      <c r="AI160" t="str">
        <f t="shared" ca="1" si="51"/>
        <v>Arizona</v>
      </c>
      <c r="AJ160" t="str">
        <f t="shared" si="52"/>
        <v>Arizona</v>
      </c>
      <c r="AK160">
        <f t="shared" si="53"/>
        <v>0</v>
      </c>
    </row>
    <row r="161" spans="1:37" x14ac:dyDescent="0.25">
      <c r="A161" t="s">
        <v>3508</v>
      </c>
      <c r="B161">
        <f t="shared" ca="1" si="36"/>
        <v>-9.6995601354838694</v>
      </c>
      <c r="C161" s="2">
        <v>0</v>
      </c>
      <c r="D161">
        <f t="shared" si="37"/>
        <v>1</v>
      </c>
      <c r="E161">
        <f t="shared" si="38"/>
        <v>15</v>
      </c>
      <c r="F161">
        <f t="shared" ca="1" si="39"/>
        <v>14</v>
      </c>
      <c r="G161">
        <f t="shared" si="40"/>
        <v>18</v>
      </c>
      <c r="H161">
        <f t="shared" si="41"/>
        <v>13</v>
      </c>
      <c r="I161">
        <f t="shared" si="42"/>
        <v>3</v>
      </c>
      <c r="J161">
        <f t="shared" si="43"/>
        <v>31</v>
      </c>
      <c r="K161" s="12">
        <f t="shared" si="44"/>
        <v>0.4838709677419355</v>
      </c>
      <c r="L161">
        <f t="shared" ca="1" si="45"/>
        <v>3.2258064516129059E-2</v>
      </c>
      <c r="Q161" t="s">
        <v>3836</v>
      </c>
      <c r="R161" s="6">
        <v>41967</v>
      </c>
      <c r="S161" t="s">
        <v>3195</v>
      </c>
      <c r="T161" t="s">
        <v>3356</v>
      </c>
      <c r="U161" t="s">
        <v>3842</v>
      </c>
      <c r="V161">
        <v>72</v>
      </c>
      <c r="W161">
        <v>53</v>
      </c>
      <c r="Y161" t="s">
        <v>260</v>
      </c>
      <c r="Z161">
        <v>1</v>
      </c>
      <c r="AA161">
        <f t="shared" si="50"/>
        <v>19</v>
      </c>
      <c r="AB161">
        <f t="shared" ca="1" si="46"/>
        <v>23.400000200000001</v>
      </c>
      <c r="AC161">
        <f t="shared" ca="1" si="47"/>
        <v>-4.4000002000000009</v>
      </c>
      <c r="AD161">
        <f t="shared" ca="1" si="48"/>
        <v>4.4000002000000009</v>
      </c>
      <c r="AE161" s="2">
        <v>0</v>
      </c>
      <c r="AF161" s="7">
        <f>VLOOKUP(R161,Weights!$A$2:$B$120,2,0)*AE161</f>
        <v>0</v>
      </c>
      <c r="AG161">
        <f t="shared" ca="1" si="49"/>
        <v>19.360001760000049</v>
      </c>
      <c r="AI161" t="str">
        <f t="shared" ca="1" si="51"/>
        <v>Arizona</v>
      </c>
      <c r="AJ161" t="str">
        <f t="shared" si="52"/>
        <v>Arizona</v>
      </c>
      <c r="AK161">
        <f t="shared" si="53"/>
        <v>0</v>
      </c>
    </row>
    <row r="162" spans="1:37" x14ac:dyDescent="0.25">
      <c r="A162" t="s">
        <v>3258</v>
      </c>
      <c r="B162">
        <f t="shared" ca="1" si="36"/>
        <v>6.3119318</v>
      </c>
      <c r="C162" s="2">
        <v>0</v>
      </c>
      <c r="D162">
        <f t="shared" si="37"/>
        <v>1</v>
      </c>
      <c r="E162">
        <f t="shared" si="38"/>
        <v>18</v>
      </c>
      <c r="F162">
        <f t="shared" ca="1" si="39"/>
        <v>23</v>
      </c>
      <c r="G162">
        <f t="shared" si="40"/>
        <v>23</v>
      </c>
      <c r="H162">
        <f t="shared" si="41"/>
        <v>9</v>
      </c>
      <c r="I162">
        <f t="shared" si="42"/>
        <v>4</v>
      </c>
      <c r="J162">
        <f t="shared" si="43"/>
        <v>32</v>
      </c>
      <c r="K162" s="12">
        <f t="shared" si="44"/>
        <v>0.5625</v>
      </c>
      <c r="L162">
        <f t="shared" ca="1" si="45"/>
        <v>-0.15625</v>
      </c>
      <c r="Q162" t="s">
        <v>3836</v>
      </c>
      <c r="R162" s="6">
        <v>41975</v>
      </c>
      <c r="S162" t="s">
        <v>3194</v>
      </c>
      <c r="T162" t="s">
        <v>3427</v>
      </c>
      <c r="U162" t="s">
        <v>3842</v>
      </c>
      <c r="V162">
        <v>91</v>
      </c>
      <c r="W162">
        <v>65</v>
      </c>
      <c r="Y162" t="s">
        <v>674</v>
      </c>
      <c r="Z162">
        <v>1</v>
      </c>
      <c r="AA162">
        <f t="shared" si="50"/>
        <v>26</v>
      </c>
      <c r="AB162">
        <f t="shared" ca="1" si="46"/>
        <v>27.400000200000001</v>
      </c>
      <c r="AC162">
        <f t="shared" ca="1" si="47"/>
        <v>-1.4000002000000009</v>
      </c>
      <c r="AD162">
        <f t="shared" ca="1" si="48"/>
        <v>1.4000002000000009</v>
      </c>
      <c r="AE162" s="2">
        <v>0</v>
      </c>
      <c r="AF162" s="7">
        <f>VLOOKUP(R162,Weights!$A$2:$B$120,2,0)*AE162</f>
        <v>0</v>
      </c>
      <c r="AG162">
        <f t="shared" ca="1" si="49"/>
        <v>1.9600005600000425</v>
      </c>
      <c r="AI162" t="str">
        <f t="shared" ca="1" si="51"/>
        <v>Arizona</v>
      </c>
      <c r="AJ162" t="str">
        <f t="shared" si="52"/>
        <v>Arizona</v>
      </c>
      <c r="AK162">
        <f t="shared" si="53"/>
        <v>0</v>
      </c>
    </row>
    <row r="163" spans="1:37" x14ac:dyDescent="0.25">
      <c r="A163" t="s">
        <v>3344</v>
      </c>
      <c r="B163">
        <f t="shared" ca="1" si="36"/>
        <v>-0.28333333151515161</v>
      </c>
      <c r="C163" s="2">
        <v>0</v>
      </c>
      <c r="D163">
        <f t="shared" si="37"/>
        <v>1</v>
      </c>
      <c r="E163">
        <f t="shared" si="38"/>
        <v>18</v>
      </c>
      <c r="F163">
        <f t="shared" ca="1" si="39"/>
        <v>23</v>
      </c>
      <c r="G163">
        <f t="shared" si="40"/>
        <v>16</v>
      </c>
      <c r="H163">
        <f t="shared" si="41"/>
        <v>17</v>
      </c>
      <c r="I163">
        <f t="shared" si="42"/>
        <v>6</v>
      </c>
      <c r="J163">
        <f t="shared" si="43"/>
        <v>33</v>
      </c>
      <c r="K163" s="12">
        <f t="shared" si="44"/>
        <v>0.54545454545454541</v>
      </c>
      <c r="L163">
        <f t="shared" ca="1" si="45"/>
        <v>-0.1515151515151516</v>
      </c>
      <c r="Q163" t="s">
        <v>3836</v>
      </c>
      <c r="R163" s="6">
        <v>41979</v>
      </c>
      <c r="S163" t="s">
        <v>3194</v>
      </c>
      <c r="T163" t="s">
        <v>3828</v>
      </c>
      <c r="U163" t="s">
        <v>3842</v>
      </c>
      <c r="V163">
        <v>66</v>
      </c>
      <c r="W163">
        <v>63</v>
      </c>
      <c r="X163" t="s">
        <v>3843</v>
      </c>
      <c r="Y163" t="s">
        <v>675</v>
      </c>
      <c r="Z163">
        <v>1</v>
      </c>
      <c r="AA163">
        <f t="shared" si="50"/>
        <v>3</v>
      </c>
      <c r="AB163">
        <f t="shared" ca="1" si="46"/>
        <v>3</v>
      </c>
      <c r="AC163">
        <f t="shared" ca="1" si="47"/>
        <v>0</v>
      </c>
      <c r="AD163">
        <f t="shared" ca="1" si="48"/>
        <v>0</v>
      </c>
      <c r="AE163" s="2">
        <v>0</v>
      </c>
      <c r="AF163" s="7">
        <f>VLOOKUP(R163,Weights!$A$2:$B$120,2,0)*AE163</f>
        <v>0</v>
      </c>
      <c r="AG163">
        <f t="shared" ca="1" si="49"/>
        <v>0</v>
      </c>
      <c r="AI163" t="str">
        <f t="shared" ca="1" si="51"/>
        <v>Arizona</v>
      </c>
      <c r="AJ163" t="str">
        <f t="shared" si="52"/>
        <v>Arizona</v>
      </c>
      <c r="AK163">
        <f t="shared" si="53"/>
        <v>0</v>
      </c>
    </row>
    <row r="164" spans="1:37" x14ac:dyDescent="0.25">
      <c r="A164" t="s">
        <v>3315</v>
      </c>
      <c r="B164">
        <f t="shared" ca="1" si="36"/>
        <v>13.350534941176472</v>
      </c>
      <c r="C164" s="2">
        <v>0</v>
      </c>
      <c r="D164">
        <f t="shared" si="37"/>
        <v>1</v>
      </c>
      <c r="E164">
        <f t="shared" si="38"/>
        <v>22</v>
      </c>
      <c r="F164">
        <f t="shared" ca="1" si="39"/>
        <v>26</v>
      </c>
      <c r="G164">
        <f t="shared" si="40"/>
        <v>22</v>
      </c>
      <c r="H164">
        <f t="shared" si="41"/>
        <v>12</v>
      </c>
      <c r="I164">
        <f t="shared" si="42"/>
        <v>7</v>
      </c>
      <c r="J164">
        <f t="shared" si="43"/>
        <v>34</v>
      </c>
      <c r="K164" s="12">
        <f t="shared" si="44"/>
        <v>0.6470588235294118</v>
      </c>
      <c r="L164">
        <f t="shared" ca="1" si="45"/>
        <v>-0.11764705882352933</v>
      </c>
      <c r="Q164" t="s">
        <v>3836</v>
      </c>
      <c r="R164" s="6">
        <v>41982</v>
      </c>
      <c r="S164" t="s">
        <v>3194</v>
      </c>
      <c r="T164" t="s">
        <v>3398</v>
      </c>
      <c r="U164" t="s">
        <v>3842</v>
      </c>
      <c r="V164">
        <v>87</v>
      </c>
      <c r="W164">
        <v>56</v>
      </c>
      <c r="Y164" t="s">
        <v>676</v>
      </c>
      <c r="Z164">
        <v>1</v>
      </c>
      <c r="AA164">
        <f t="shared" si="50"/>
        <v>31</v>
      </c>
      <c r="AB164">
        <f t="shared" ca="1" si="46"/>
        <v>34.4</v>
      </c>
      <c r="AC164">
        <f t="shared" ca="1" si="47"/>
        <v>-3.3999999999999986</v>
      </c>
      <c r="AD164">
        <f t="shared" ca="1" si="48"/>
        <v>3.3999999999999986</v>
      </c>
      <c r="AE164" s="2">
        <v>0</v>
      </c>
      <c r="AF164" s="7">
        <f>VLOOKUP(R164,Weights!$A$2:$B$120,2,0)*AE164</f>
        <v>0</v>
      </c>
      <c r="AG164">
        <f t="shared" ca="1" si="49"/>
        <v>11.55999999999999</v>
      </c>
      <c r="AI164" t="str">
        <f t="shared" ca="1" si="51"/>
        <v>Arizona</v>
      </c>
      <c r="AJ164" t="str">
        <f t="shared" si="52"/>
        <v>Arizona</v>
      </c>
      <c r="AK164">
        <f t="shared" si="53"/>
        <v>0</v>
      </c>
    </row>
    <row r="165" spans="1:37" x14ac:dyDescent="0.25">
      <c r="A165" t="s">
        <v>3290</v>
      </c>
      <c r="B165">
        <f t="shared" ca="1" si="36"/>
        <v>-3.2995601354838708</v>
      </c>
      <c r="C165" s="2">
        <v>0</v>
      </c>
      <c r="D165">
        <f t="shared" si="37"/>
        <v>1</v>
      </c>
      <c r="E165">
        <f t="shared" si="38"/>
        <v>12</v>
      </c>
      <c r="F165">
        <f t="shared" ca="1" si="39"/>
        <v>11</v>
      </c>
      <c r="G165">
        <f t="shared" si="40"/>
        <v>17</v>
      </c>
      <c r="H165">
        <f t="shared" si="41"/>
        <v>14</v>
      </c>
      <c r="I165">
        <f t="shared" si="42"/>
        <v>2</v>
      </c>
      <c r="J165">
        <f t="shared" si="43"/>
        <v>31</v>
      </c>
      <c r="K165" s="12">
        <f t="shared" si="44"/>
        <v>0.38709677419354838</v>
      </c>
      <c r="L165">
        <f t="shared" ca="1" si="45"/>
        <v>3.2258064516129004E-2</v>
      </c>
      <c r="Q165" t="s">
        <v>3836</v>
      </c>
      <c r="R165" s="6">
        <v>41986</v>
      </c>
      <c r="S165" t="s">
        <v>3194</v>
      </c>
      <c r="T165" t="s">
        <v>3274</v>
      </c>
      <c r="U165" t="s">
        <v>3842</v>
      </c>
      <c r="V165">
        <v>80</v>
      </c>
      <c r="W165">
        <v>53</v>
      </c>
      <c r="Y165" t="s">
        <v>677</v>
      </c>
      <c r="Z165">
        <v>1</v>
      </c>
      <c r="AA165">
        <f t="shared" si="50"/>
        <v>27</v>
      </c>
      <c r="AB165">
        <f t="shared" ca="1" si="46"/>
        <v>16.6000002</v>
      </c>
      <c r="AC165">
        <f t="shared" ca="1" si="47"/>
        <v>10.3999998</v>
      </c>
      <c r="AD165">
        <f t="shared" ca="1" si="48"/>
        <v>-10.3999998</v>
      </c>
      <c r="AE165" s="2">
        <v>0</v>
      </c>
      <c r="AF165" s="7">
        <f>VLOOKUP(R165,Weights!$A$2:$B$120,2,0)*AE165</f>
        <v>0</v>
      </c>
      <c r="AG165">
        <f t="shared" ca="1" si="49"/>
        <v>108.15999584000004</v>
      </c>
      <c r="AI165" t="str">
        <f t="shared" ca="1" si="51"/>
        <v>Arizona</v>
      </c>
      <c r="AJ165" t="str">
        <f t="shared" si="52"/>
        <v>Arizona</v>
      </c>
      <c r="AK165">
        <f t="shared" si="53"/>
        <v>0</v>
      </c>
    </row>
    <row r="166" spans="1:37" x14ac:dyDescent="0.25">
      <c r="A166" t="s">
        <v>3274</v>
      </c>
      <c r="B166">
        <f t="shared" ca="1" si="36"/>
        <v>7.7306818000000002</v>
      </c>
      <c r="C166" s="2">
        <v>0</v>
      </c>
      <c r="D166">
        <f t="shared" si="37"/>
        <v>1</v>
      </c>
      <c r="E166">
        <f t="shared" si="38"/>
        <v>16</v>
      </c>
      <c r="F166">
        <f t="shared" ca="1" si="39"/>
        <v>14</v>
      </c>
      <c r="G166">
        <f t="shared" si="40"/>
        <v>20</v>
      </c>
      <c r="H166">
        <f t="shared" si="41"/>
        <v>11</v>
      </c>
      <c r="I166">
        <f t="shared" si="42"/>
        <v>3</v>
      </c>
      <c r="J166">
        <f t="shared" si="43"/>
        <v>31</v>
      </c>
      <c r="K166" s="12">
        <f t="shared" si="44"/>
        <v>0.5161290322580645</v>
      </c>
      <c r="L166">
        <f t="shared" ca="1" si="45"/>
        <v>6.25E-2</v>
      </c>
      <c r="Q166" t="s">
        <v>3836</v>
      </c>
      <c r="R166" s="6">
        <v>41989</v>
      </c>
      <c r="S166" t="s">
        <v>3194</v>
      </c>
      <c r="T166" t="s">
        <v>3490</v>
      </c>
      <c r="U166" t="s">
        <v>3842</v>
      </c>
      <c r="V166">
        <v>101</v>
      </c>
      <c r="W166">
        <v>64</v>
      </c>
      <c r="Y166" t="s">
        <v>678</v>
      </c>
      <c r="Z166">
        <v>1</v>
      </c>
      <c r="AA166">
        <f t="shared" si="50"/>
        <v>37</v>
      </c>
      <c r="AB166">
        <f t="shared" ca="1" si="46"/>
        <v>24.000000180000001</v>
      </c>
      <c r="AC166">
        <f t="shared" ca="1" si="47"/>
        <v>12.999999819999999</v>
      </c>
      <c r="AD166">
        <f t="shared" ca="1" si="48"/>
        <v>-12.999999819999999</v>
      </c>
      <c r="AE166" s="2">
        <v>0</v>
      </c>
      <c r="AF166" s="7">
        <f>VLOOKUP(R166,Weights!$A$2:$B$120,2,0)*AE166</f>
        <v>0</v>
      </c>
      <c r="AG166">
        <f t="shared" ca="1" si="49"/>
        <v>168.99999532000001</v>
      </c>
      <c r="AI166" t="str">
        <f t="shared" ca="1" si="51"/>
        <v>Arizona</v>
      </c>
      <c r="AJ166" t="str">
        <f t="shared" si="52"/>
        <v>Arizona</v>
      </c>
      <c r="AK166">
        <f t="shared" si="53"/>
        <v>0</v>
      </c>
    </row>
    <row r="167" spans="1:37" x14ac:dyDescent="0.25">
      <c r="A167" t="s">
        <v>3444</v>
      </c>
      <c r="B167">
        <f t="shared" ca="1" si="36"/>
        <v>16.516666848484849</v>
      </c>
      <c r="C167" s="2">
        <v>0</v>
      </c>
      <c r="D167">
        <f t="shared" si="37"/>
        <v>1</v>
      </c>
      <c r="E167">
        <f t="shared" si="38"/>
        <v>22</v>
      </c>
      <c r="F167">
        <f t="shared" ca="1" si="39"/>
        <v>27</v>
      </c>
      <c r="G167">
        <f t="shared" si="40"/>
        <v>18</v>
      </c>
      <c r="H167">
        <f t="shared" si="41"/>
        <v>15</v>
      </c>
      <c r="I167">
        <f t="shared" si="42"/>
        <v>8</v>
      </c>
      <c r="J167">
        <f t="shared" si="43"/>
        <v>33</v>
      </c>
      <c r="K167" s="12">
        <f t="shared" si="44"/>
        <v>0.66666666666666663</v>
      </c>
      <c r="L167">
        <f t="shared" ca="1" si="45"/>
        <v>-0.1515151515151516</v>
      </c>
      <c r="Q167" t="s">
        <v>3836</v>
      </c>
      <c r="R167" s="6">
        <v>42008</v>
      </c>
      <c r="S167" t="s">
        <v>3194</v>
      </c>
      <c r="T167" t="s">
        <v>3493</v>
      </c>
      <c r="U167" t="s">
        <v>3842</v>
      </c>
      <c r="V167">
        <v>73</v>
      </c>
      <c r="W167">
        <v>49</v>
      </c>
      <c r="Y167" t="s">
        <v>717</v>
      </c>
      <c r="Z167">
        <v>1</v>
      </c>
      <c r="AA167">
        <f t="shared" si="50"/>
        <v>24</v>
      </c>
      <c r="AB167">
        <f t="shared" ca="1" si="46"/>
        <v>17.000000199999999</v>
      </c>
      <c r="AC167">
        <f t="shared" ca="1" si="47"/>
        <v>6.9999998000000012</v>
      </c>
      <c r="AD167">
        <f t="shared" ca="1" si="48"/>
        <v>-6.9999998000000012</v>
      </c>
      <c r="AE167" s="2">
        <v>0</v>
      </c>
      <c r="AF167" s="7">
        <f>VLOOKUP(R167,Weights!$A$2:$B$120,2,0)*AE167</f>
        <v>0</v>
      </c>
      <c r="AG167">
        <f t="shared" ca="1" si="49"/>
        <v>48.99999720000006</v>
      </c>
      <c r="AI167" t="str">
        <f t="shared" ca="1" si="51"/>
        <v>Arizona</v>
      </c>
      <c r="AJ167" t="str">
        <f t="shared" si="52"/>
        <v>Arizona</v>
      </c>
      <c r="AK167">
        <f t="shared" si="53"/>
        <v>0</v>
      </c>
    </row>
    <row r="168" spans="1:37" x14ac:dyDescent="0.25">
      <c r="A168" t="s">
        <v>3411</v>
      </c>
      <c r="B168">
        <f t="shared" ca="1" si="36"/>
        <v>-2.1318182000000001</v>
      </c>
      <c r="C168" s="2">
        <v>0</v>
      </c>
      <c r="D168">
        <f t="shared" si="37"/>
        <v>1</v>
      </c>
      <c r="E168">
        <f t="shared" si="38"/>
        <v>17</v>
      </c>
      <c r="F168">
        <f t="shared" ca="1" si="39"/>
        <v>17</v>
      </c>
      <c r="G168">
        <f t="shared" si="40"/>
        <v>17</v>
      </c>
      <c r="H168">
        <f t="shared" si="41"/>
        <v>16</v>
      </c>
      <c r="I168">
        <f t="shared" si="42"/>
        <v>4</v>
      </c>
      <c r="J168">
        <f t="shared" si="43"/>
        <v>33</v>
      </c>
      <c r="K168" s="12">
        <f t="shared" si="44"/>
        <v>0.51515151515151514</v>
      </c>
      <c r="L168">
        <f t="shared" ca="1" si="45"/>
        <v>0</v>
      </c>
      <c r="Q168" t="s">
        <v>3836</v>
      </c>
      <c r="R168" s="6">
        <v>42019</v>
      </c>
      <c r="S168" t="s">
        <v>3194</v>
      </c>
      <c r="T168" t="s">
        <v>3352</v>
      </c>
      <c r="U168" t="s">
        <v>3842</v>
      </c>
      <c r="V168">
        <v>68</v>
      </c>
      <c r="W168">
        <v>54</v>
      </c>
      <c r="Y168" t="s">
        <v>720</v>
      </c>
      <c r="Z168">
        <v>1</v>
      </c>
      <c r="AA168">
        <f t="shared" si="50"/>
        <v>14</v>
      </c>
      <c r="AB168">
        <f t="shared" ca="1" si="46"/>
        <v>18.6000002</v>
      </c>
      <c r="AC168">
        <f t="shared" ca="1" si="47"/>
        <v>-4.6000002000000002</v>
      </c>
      <c r="AD168">
        <f t="shared" ca="1" si="48"/>
        <v>4.6000002000000002</v>
      </c>
      <c r="AE168" s="2">
        <v>0</v>
      </c>
      <c r="AF168" s="7">
        <f>VLOOKUP(R168,Weights!$A$2:$B$120,2,0)*AE168</f>
        <v>0</v>
      </c>
      <c r="AG168">
        <f t="shared" ca="1" si="49"/>
        <v>21.160001840000042</v>
      </c>
      <c r="AI168" t="str">
        <f t="shared" ca="1" si="51"/>
        <v>Arizona</v>
      </c>
      <c r="AJ168" t="str">
        <f t="shared" si="52"/>
        <v>Arizona</v>
      </c>
      <c r="AK168">
        <f t="shared" si="53"/>
        <v>0</v>
      </c>
    </row>
    <row r="169" spans="1:37" x14ac:dyDescent="0.25">
      <c r="A169" t="s">
        <v>3402</v>
      </c>
      <c r="B169">
        <f t="shared" ca="1" si="36"/>
        <v>-6.0904388896551724</v>
      </c>
      <c r="C169" s="2">
        <v>0</v>
      </c>
      <c r="D169">
        <f t="shared" si="37"/>
        <v>1</v>
      </c>
      <c r="E169">
        <f t="shared" si="38"/>
        <v>14</v>
      </c>
      <c r="F169">
        <f t="shared" ca="1" si="39"/>
        <v>7</v>
      </c>
      <c r="G169">
        <f t="shared" si="40"/>
        <v>16</v>
      </c>
      <c r="H169">
        <f t="shared" si="41"/>
        <v>14</v>
      </c>
      <c r="I169">
        <f t="shared" si="42"/>
        <v>3</v>
      </c>
      <c r="J169">
        <f t="shared" si="43"/>
        <v>30</v>
      </c>
      <c r="K169" s="12">
        <f t="shared" si="44"/>
        <v>0.46666666666666667</v>
      </c>
      <c r="L169">
        <f t="shared" ca="1" si="45"/>
        <v>0.2413793103448276</v>
      </c>
      <c r="Q169" t="s">
        <v>3836</v>
      </c>
      <c r="R169" s="6">
        <v>42021</v>
      </c>
      <c r="S169" t="s">
        <v>3194</v>
      </c>
      <c r="T169" t="s">
        <v>3408</v>
      </c>
      <c r="U169" t="s">
        <v>3842</v>
      </c>
      <c r="V169">
        <v>69</v>
      </c>
      <c r="W169">
        <v>51</v>
      </c>
      <c r="Y169" t="s">
        <v>773</v>
      </c>
      <c r="Z169">
        <v>1</v>
      </c>
      <c r="AA169">
        <f t="shared" si="50"/>
        <v>18</v>
      </c>
      <c r="AB169">
        <f t="shared" ca="1" si="46"/>
        <v>6</v>
      </c>
      <c r="AC169">
        <f t="shared" ca="1" si="47"/>
        <v>12</v>
      </c>
      <c r="AD169">
        <f t="shared" ca="1" si="48"/>
        <v>-12</v>
      </c>
      <c r="AE169" s="2">
        <v>0</v>
      </c>
      <c r="AF169" s="7">
        <f>VLOOKUP(R169,Weights!$A$2:$B$120,2,0)*AE169</f>
        <v>0</v>
      </c>
      <c r="AG169">
        <f t="shared" ca="1" si="49"/>
        <v>144</v>
      </c>
      <c r="AI169" t="str">
        <f t="shared" ca="1" si="51"/>
        <v>Arizona</v>
      </c>
      <c r="AJ169" t="str">
        <f t="shared" si="52"/>
        <v>Arizona</v>
      </c>
      <c r="AK169">
        <f t="shared" si="53"/>
        <v>0</v>
      </c>
    </row>
    <row r="170" spans="1:37" x14ac:dyDescent="0.25">
      <c r="A170" t="s">
        <v>3245</v>
      </c>
      <c r="B170">
        <f t="shared" ca="1" si="36"/>
        <v>12.316666848484848</v>
      </c>
      <c r="C170" s="2">
        <v>0</v>
      </c>
      <c r="D170">
        <f t="shared" si="37"/>
        <v>1</v>
      </c>
      <c r="E170">
        <f t="shared" si="38"/>
        <v>18</v>
      </c>
      <c r="F170">
        <f t="shared" ca="1" si="39"/>
        <v>23</v>
      </c>
      <c r="G170">
        <f t="shared" si="40"/>
        <v>21</v>
      </c>
      <c r="H170">
        <f t="shared" si="41"/>
        <v>12</v>
      </c>
      <c r="I170">
        <f t="shared" si="42"/>
        <v>3</v>
      </c>
      <c r="J170">
        <f t="shared" si="43"/>
        <v>33</v>
      </c>
      <c r="K170" s="12">
        <f t="shared" si="44"/>
        <v>0.54545454545454541</v>
      </c>
      <c r="L170">
        <f t="shared" ca="1" si="45"/>
        <v>-0.1515151515151516</v>
      </c>
      <c r="Q170" t="s">
        <v>3836</v>
      </c>
      <c r="R170" s="6">
        <v>42032</v>
      </c>
      <c r="S170" t="s">
        <v>3194</v>
      </c>
      <c r="T170" t="s">
        <v>3416</v>
      </c>
      <c r="U170" t="s">
        <v>3842</v>
      </c>
      <c r="V170">
        <v>90</v>
      </c>
      <c r="W170">
        <v>56</v>
      </c>
      <c r="Y170" t="s">
        <v>775</v>
      </c>
      <c r="Z170">
        <v>1</v>
      </c>
      <c r="AA170">
        <f t="shared" si="50"/>
        <v>34</v>
      </c>
      <c r="AB170">
        <f t="shared" ca="1" si="46"/>
        <v>16.6000002</v>
      </c>
      <c r="AC170">
        <f t="shared" ca="1" si="47"/>
        <v>17.3999998</v>
      </c>
      <c r="AD170">
        <f t="shared" ca="1" si="48"/>
        <v>-17.3999998</v>
      </c>
      <c r="AE170" s="2">
        <v>0</v>
      </c>
      <c r="AF170" s="7">
        <f>VLOOKUP(R170,Weights!$A$2:$B$120,2,0)*AE170</f>
        <v>0</v>
      </c>
      <c r="AG170">
        <f t="shared" ca="1" si="49"/>
        <v>302.75999304000004</v>
      </c>
      <c r="AI170" t="str">
        <f t="shared" ca="1" si="51"/>
        <v>Arizona</v>
      </c>
      <c r="AJ170" t="str">
        <f t="shared" si="52"/>
        <v>Arizona</v>
      </c>
      <c r="AK170">
        <f t="shared" si="53"/>
        <v>0</v>
      </c>
    </row>
    <row r="171" spans="1:37" x14ac:dyDescent="0.25">
      <c r="A171" t="s">
        <v>3515</v>
      </c>
      <c r="B171">
        <f t="shared" ca="1" si="36"/>
        <v>-19.460389428571428</v>
      </c>
      <c r="C171" s="2">
        <v>0</v>
      </c>
      <c r="D171">
        <f t="shared" si="37"/>
        <v>1</v>
      </c>
      <c r="E171">
        <f t="shared" si="38"/>
        <v>6</v>
      </c>
      <c r="F171">
        <f t="shared" ca="1" si="39"/>
        <v>3</v>
      </c>
      <c r="G171">
        <f t="shared" si="40"/>
        <v>11</v>
      </c>
      <c r="H171">
        <f t="shared" si="41"/>
        <v>18</v>
      </c>
      <c r="I171">
        <f t="shared" si="42"/>
        <v>3</v>
      </c>
      <c r="J171">
        <f t="shared" si="43"/>
        <v>29</v>
      </c>
      <c r="K171" s="12">
        <f t="shared" si="44"/>
        <v>0.20689655172413793</v>
      </c>
      <c r="L171">
        <f t="shared" ca="1" si="45"/>
        <v>7.1428571428571438E-2</v>
      </c>
      <c r="Q171" t="s">
        <v>3836</v>
      </c>
      <c r="R171" s="6">
        <v>42034</v>
      </c>
      <c r="S171" t="s">
        <v>3194</v>
      </c>
      <c r="T171" t="s">
        <v>3379</v>
      </c>
      <c r="U171" t="s">
        <v>3842</v>
      </c>
      <c r="V171">
        <v>57</v>
      </c>
      <c r="W171">
        <v>34</v>
      </c>
      <c r="Y171" t="s">
        <v>776</v>
      </c>
      <c r="Z171">
        <v>1</v>
      </c>
      <c r="AA171">
        <f t="shared" si="50"/>
        <v>23</v>
      </c>
      <c r="AB171">
        <f t="shared" ca="1" si="46"/>
        <v>23.000000199999999</v>
      </c>
      <c r="AC171">
        <f t="shared" ca="1" si="47"/>
        <v>-1.9999999878450581E-7</v>
      </c>
      <c r="AD171">
        <f t="shared" ca="1" si="48"/>
        <v>1.9999999878450581E-7</v>
      </c>
      <c r="AE171" s="2">
        <v>0</v>
      </c>
      <c r="AF171" s="7">
        <f>VLOOKUP(R171,Weights!$A$2:$B$120,2,0)*AE171</f>
        <v>0</v>
      </c>
      <c r="AG171">
        <f t="shared" ca="1" si="49"/>
        <v>3.9999999513802324E-14</v>
      </c>
      <c r="AI171" t="str">
        <f t="shared" ca="1" si="51"/>
        <v>Arizona</v>
      </c>
      <c r="AJ171" t="str">
        <f t="shared" si="52"/>
        <v>Arizona</v>
      </c>
      <c r="AK171">
        <f t="shared" si="53"/>
        <v>0</v>
      </c>
    </row>
    <row r="172" spans="1:37" x14ac:dyDescent="0.25">
      <c r="A172" t="s">
        <v>3323</v>
      </c>
      <c r="B172">
        <f t="shared" ca="1" si="36"/>
        <v>2.4681818</v>
      </c>
      <c r="C172" s="2">
        <v>0</v>
      </c>
      <c r="D172">
        <f t="shared" si="37"/>
        <v>1</v>
      </c>
      <c r="E172">
        <f t="shared" si="38"/>
        <v>13</v>
      </c>
      <c r="F172">
        <f t="shared" ca="1" si="39"/>
        <v>13</v>
      </c>
      <c r="G172">
        <f t="shared" si="40"/>
        <v>17</v>
      </c>
      <c r="H172">
        <f t="shared" si="41"/>
        <v>15</v>
      </c>
      <c r="I172">
        <f t="shared" si="42"/>
        <v>4</v>
      </c>
      <c r="J172">
        <f t="shared" si="43"/>
        <v>32</v>
      </c>
      <c r="K172" s="12">
        <f t="shared" si="44"/>
        <v>0.40625</v>
      </c>
      <c r="L172">
        <f t="shared" ca="1" si="45"/>
        <v>0</v>
      </c>
      <c r="Q172" t="s">
        <v>3836</v>
      </c>
      <c r="R172" s="6">
        <v>42054</v>
      </c>
      <c r="S172" t="s">
        <v>3194</v>
      </c>
      <c r="T172" t="s">
        <v>3253</v>
      </c>
      <c r="U172" t="s">
        <v>3842</v>
      </c>
      <c r="V172">
        <v>87</v>
      </c>
      <c r="W172">
        <v>57</v>
      </c>
      <c r="Y172" t="s">
        <v>2478</v>
      </c>
      <c r="Z172">
        <v>1</v>
      </c>
      <c r="AA172">
        <f t="shared" si="50"/>
        <v>30</v>
      </c>
      <c r="AB172">
        <f t="shared" ca="1" si="46"/>
        <v>21.400000200000001</v>
      </c>
      <c r="AC172">
        <f t="shared" ca="1" si="47"/>
        <v>8.5999997999999991</v>
      </c>
      <c r="AD172">
        <f t="shared" ca="1" si="48"/>
        <v>-8.5999997999999991</v>
      </c>
      <c r="AE172" s="2">
        <v>0</v>
      </c>
      <c r="AF172" s="7">
        <f>VLOOKUP(R172,Weights!$A$2:$B$120,2,0)*AE172</f>
        <v>0</v>
      </c>
      <c r="AG172">
        <f t="shared" ca="1" si="49"/>
        <v>73.959996560000022</v>
      </c>
      <c r="AI172" t="str">
        <f t="shared" ca="1" si="51"/>
        <v>Arizona</v>
      </c>
      <c r="AJ172" t="str">
        <f t="shared" si="52"/>
        <v>Arizona</v>
      </c>
      <c r="AK172">
        <f t="shared" si="53"/>
        <v>0</v>
      </c>
    </row>
    <row r="173" spans="1:37" x14ac:dyDescent="0.25">
      <c r="A173" t="s">
        <v>3356</v>
      </c>
      <c r="B173">
        <f t="shared" ca="1" si="36"/>
        <v>-2.2651515333333334</v>
      </c>
      <c r="C173" s="2">
        <v>0</v>
      </c>
      <c r="D173">
        <f t="shared" si="37"/>
        <v>1</v>
      </c>
      <c r="E173">
        <f t="shared" si="38"/>
        <v>9</v>
      </c>
      <c r="F173">
        <f t="shared" ca="1" si="39"/>
        <v>7</v>
      </c>
      <c r="G173">
        <f t="shared" si="40"/>
        <v>18</v>
      </c>
      <c r="H173">
        <f t="shared" si="41"/>
        <v>12</v>
      </c>
      <c r="I173">
        <f t="shared" si="42"/>
        <v>0</v>
      </c>
      <c r="J173">
        <f t="shared" si="43"/>
        <v>30</v>
      </c>
      <c r="K173" s="12">
        <f t="shared" si="44"/>
        <v>0.3</v>
      </c>
      <c r="L173">
        <f t="shared" ca="1" si="45"/>
        <v>6.6666666666666652E-2</v>
      </c>
      <c r="Q173" t="s">
        <v>3836</v>
      </c>
      <c r="R173" s="6">
        <v>42056</v>
      </c>
      <c r="S173" t="s">
        <v>3194</v>
      </c>
      <c r="T173" t="s">
        <v>3403</v>
      </c>
      <c r="U173" t="s">
        <v>3842</v>
      </c>
      <c r="V173">
        <v>57</v>
      </c>
      <c r="W173">
        <v>47</v>
      </c>
      <c r="Y173" t="s">
        <v>2479</v>
      </c>
      <c r="Z173">
        <v>1</v>
      </c>
      <c r="AA173">
        <f t="shared" si="50"/>
        <v>10</v>
      </c>
      <c r="AB173">
        <f t="shared" ca="1" si="46"/>
        <v>13.6</v>
      </c>
      <c r="AC173">
        <f t="shared" ca="1" si="47"/>
        <v>-3.5999999999999996</v>
      </c>
      <c r="AD173">
        <f t="shared" ca="1" si="48"/>
        <v>3.5999999999999996</v>
      </c>
      <c r="AE173" s="2">
        <v>0</v>
      </c>
      <c r="AF173" s="7">
        <f>VLOOKUP(R173,Weights!$A$2:$B$120,2,0)*AE173</f>
        <v>0</v>
      </c>
      <c r="AG173">
        <f t="shared" ca="1" si="49"/>
        <v>12.959999999999997</v>
      </c>
      <c r="AI173" t="str">
        <f t="shared" ca="1" si="51"/>
        <v>Arizona</v>
      </c>
      <c r="AJ173" t="str">
        <f t="shared" si="52"/>
        <v>Arizona</v>
      </c>
      <c r="AK173">
        <f t="shared" si="53"/>
        <v>0</v>
      </c>
    </row>
    <row r="174" spans="1:37" x14ac:dyDescent="0.25">
      <c r="A174" t="s">
        <v>3509</v>
      </c>
      <c r="B174">
        <f t="shared" ca="1" si="36"/>
        <v>-4.2380681999999998</v>
      </c>
      <c r="C174" s="2">
        <v>0</v>
      </c>
      <c r="D174">
        <f t="shared" si="37"/>
        <v>1</v>
      </c>
      <c r="E174">
        <f t="shared" si="38"/>
        <v>12</v>
      </c>
      <c r="F174">
        <f t="shared" ca="1" si="39"/>
        <v>9</v>
      </c>
      <c r="G174">
        <f t="shared" si="40"/>
        <v>18</v>
      </c>
      <c r="H174">
        <f t="shared" si="41"/>
        <v>14</v>
      </c>
      <c r="I174">
        <f t="shared" si="42"/>
        <v>2</v>
      </c>
      <c r="J174">
        <f t="shared" si="43"/>
        <v>32</v>
      </c>
      <c r="K174" s="12">
        <f t="shared" si="44"/>
        <v>0.375</v>
      </c>
      <c r="L174">
        <f t="shared" ca="1" si="45"/>
        <v>9.375E-2</v>
      </c>
      <c r="Q174" t="s">
        <v>3836</v>
      </c>
      <c r="R174" s="6">
        <v>42068</v>
      </c>
      <c r="S174" t="s">
        <v>3194</v>
      </c>
      <c r="T174" t="s">
        <v>3343</v>
      </c>
      <c r="U174" t="s">
        <v>3842</v>
      </c>
      <c r="V174">
        <v>99</v>
      </c>
      <c r="W174">
        <v>60</v>
      </c>
      <c r="Y174" t="s">
        <v>1436</v>
      </c>
      <c r="Z174">
        <v>1</v>
      </c>
      <c r="AA174">
        <f t="shared" si="50"/>
        <v>39</v>
      </c>
      <c r="AB174">
        <f t="shared" ca="1" si="46"/>
        <v>19.000000199999999</v>
      </c>
      <c r="AC174">
        <f t="shared" ca="1" si="47"/>
        <v>19.999999800000001</v>
      </c>
      <c r="AD174">
        <f t="shared" ca="1" si="48"/>
        <v>-19.999999800000001</v>
      </c>
      <c r="AE174" s="2">
        <v>0</v>
      </c>
      <c r="AF174" s="7">
        <f>VLOOKUP(R174,Weights!$A$2:$B$120,2,0)*AE174</f>
        <v>0</v>
      </c>
      <c r="AG174">
        <f t="shared" ca="1" si="49"/>
        <v>399.99999200000008</v>
      </c>
      <c r="AI174" t="str">
        <f t="shared" ca="1" si="51"/>
        <v>Arizona</v>
      </c>
      <c r="AJ174" t="str">
        <f t="shared" si="52"/>
        <v>Arizona</v>
      </c>
      <c r="AK174">
        <f t="shared" si="53"/>
        <v>0</v>
      </c>
    </row>
    <row r="175" spans="1:37" x14ac:dyDescent="0.25">
      <c r="A175" t="s">
        <v>3448</v>
      </c>
      <c r="B175">
        <f t="shared" ca="1" si="36"/>
        <v>-1.5924242606060606</v>
      </c>
      <c r="C175" s="2">
        <v>0</v>
      </c>
      <c r="D175">
        <f t="shared" si="37"/>
        <v>1</v>
      </c>
      <c r="E175">
        <f t="shared" si="38"/>
        <v>18</v>
      </c>
      <c r="F175">
        <f t="shared" ca="1" si="39"/>
        <v>20</v>
      </c>
      <c r="G175">
        <f t="shared" si="40"/>
        <v>15</v>
      </c>
      <c r="H175">
        <f t="shared" si="41"/>
        <v>18</v>
      </c>
      <c r="I175">
        <f t="shared" si="42"/>
        <v>10</v>
      </c>
      <c r="J175">
        <f t="shared" si="43"/>
        <v>33</v>
      </c>
      <c r="K175" s="12">
        <f t="shared" si="44"/>
        <v>0.54545454545454541</v>
      </c>
      <c r="L175">
        <f t="shared" ca="1" si="45"/>
        <v>-6.0606060606060663E-2</v>
      </c>
      <c r="Q175" t="s">
        <v>3836</v>
      </c>
      <c r="R175" s="6">
        <v>42070</v>
      </c>
      <c r="S175" t="s">
        <v>3194</v>
      </c>
      <c r="T175" t="s">
        <v>3267</v>
      </c>
      <c r="U175" t="s">
        <v>3842</v>
      </c>
      <c r="V175">
        <v>91</v>
      </c>
      <c r="W175">
        <v>69</v>
      </c>
      <c r="Y175" t="s">
        <v>1437</v>
      </c>
      <c r="Z175">
        <v>1</v>
      </c>
      <c r="AA175">
        <f t="shared" si="50"/>
        <v>22</v>
      </c>
      <c r="AB175">
        <f t="shared" ca="1" si="46"/>
        <v>15.400000199999999</v>
      </c>
      <c r="AC175">
        <f t="shared" ca="1" si="47"/>
        <v>6.5999998000000009</v>
      </c>
      <c r="AD175">
        <f t="shared" ca="1" si="48"/>
        <v>-6.5999998000000009</v>
      </c>
      <c r="AE175" s="2">
        <v>0</v>
      </c>
      <c r="AF175" s="7">
        <f>VLOOKUP(R175,Weights!$A$2:$B$120,2,0)*AE175</f>
        <v>0</v>
      </c>
      <c r="AG175">
        <f t="shared" ca="1" si="49"/>
        <v>43.559997360000054</v>
      </c>
      <c r="AI175" t="str">
        <f t="shared" ca="1" si="51"/>
        <v>Arizona</v>
      </c>
      <c r="AJ175" t="str">
        <f t="shared" si="52"/>
        <v>Arizona</v>
      </c>
      <c r="AK175">
        <f t="shared" si="53"/>
        <v>0</v>
      </c>
    </row>
    <row r="176" spans="1:37" x14ac:dyDescent="0.25">
      <c r="A176" t="s">
        <v>3284</v>
      </c>
      <c r="B176">
        <f t="shared" ca="1" si="36"/>
        <v>0.13914956193548389</v>
      </c>
      <c r="C176" s="2">
        <v>0</v>
      </c>
      <c r="D176">
        <f t="shared" si="37"/>
        <v>1</v>
      </c>
      <c r="E176">
        <f t="shared" si="38"/>
        <v>19</v>
      </c>
      <c r="F176">
        <f t="shared" ca="1" si="39"/>
        <v>23</v>
      </c>
      <c r="G176">
        <f t="shared" si="40"/>
        <v>16</v>
      </c>
      <c r="H176">
        <f t="shared" si="41"/>
        <v>15</v>
      </c>
      <c r="I176">
        <f t="shared" si="42"/>
        <v>7</v>
      </c>
      <c r="J176">
        <f t="shared" si="43"/>
        <v>31</v>
      </c>
      <c r="K176" s="12">
        <f t="shared" si="44"/>
        <v>0.61290322580645162</v>
      </c>
      <c r="L176">
        <f t="shared" ca="1" si="45"/>
        <v>-0.12903225806451613</v>
      </c>
      <c r="Q176" t="s">
        <v>3836</v>
      </c>
      <c r="R176" s="6">
        <v>42075</v>
      </c>
      <c r="S176" t="s">
        <v>3195</v>
      </c>
      <c r="T176" t="s">
        <v>3343</v>
      </c>
      <c r="U176" t="s">
        <v>3842</v>
      </c>
      <c r="V176">
        <v>73</v>
      </c>
      <c r="W176">
        <v>51</v>
      </c>
      <c r="Y176" t="s">
        <v>2273</v>
      </c>
      <c r="Z176">
        <v>1</v>
      </c>
      <c r="AA176">
        <f t="shared" si="50"/>
        <v>22</v>
      </c>
      <c r="AB176">
        <f t="shared" ca="1" si="46"/>
        <v>15.800000199999999</v>
      </c>
      <c r="AC176">
        <f t="shared" ca="1" si="47"/>
        <v>6.1999998000000005</v>
      </c>
      <c r="AD176">
        <f t="shared" ca="1" si="48"/>
        <v>-6.1999998000000005</v>
      </c>
      <c r="AE176" s="2">
        <v>0</v>
      </c>
      <c r="AF176" s="7">
        <f>VLOOKUP(R176,Weights!$A$2:$B$120,2,0)*AE176</f>
        <v>0</v>
      </c>
      <c r="AG176">
        <f t="shared" ca="1" si="49"/>
        <v>38.439997520000048</v>
      </c>
      <c r="AI176" t="str">
        <f t="shared" ca="1" si="51"/>
        <v>Arizona</v>
      </c>
      <c r="AJ176" t="str">
        <f t="shared" si="52"/>
        <v>Arizona</v>
      </c>
      <c r="AK176">
        <f t="shared" si="53"/>
        <v>0</v>
      </c>
    </row>
    <row r="177" spans="1:37" x14ac:dyDescent="0.25">
      <c r="A177" t="s">
        <v>3387</v>
      </c>
      <c r="B177">
        <f t="shared" ca="1" si="36"/>
        <v>-12.202785741935484</v>
      </c>
      <c r="C177" s="2">
        <v>0</v>
      </c>
      <c r="D177">
        <f t="shared" si="37"/>
        <v>1</v>
      </c>
      <c r="E177">
        <f t="shared" si="38"/>
        <v>8</v>
      </c>
      <c r="F177">
        <f t="shared" ca="1" si="39"/>
        <v>4</v>
      </c>
      <c r="G177">
        <f t="shared" si="40"/>
        <v>14</v>
      </c>
      <c r="H177">
        <f t="shared" si="41"/>
        <v>17</v>
      </c>
      <c r="I177">
        <f t="shared" si="42"/>
        <v>2</v>
      </c>
      <c r="J177">
        <f t="shared" si="43"/>
        <v>31</v>
      </c>
      <c r="K177" s="12">
        <f t="shared" si="44"/>
        <v>0.25806451612903225</v>
      </c>
      <c r="L177">
        <f t="shared" ca="1" si="45"/>
        <v>0.12903225806451613</v>
      </c>
      <c r="Q177" t="s">
        <v>3836</v>
      </c>
      <c r="R177" s="6">
        <v>42076</v>
      </c>
      <c r="S177" t="s">
        <v>3195</v>
      </c>
      <c r="T177" t="s">
        <v>3403</v>
      </c>
      <c r="U177" t="s">
        <v>3191</v>
      </c>
      <c r="Y177" t="s">
        <v>3191</v>
      </c>
      <c r="Z177">
        <v>0</v>
      </c>
      <c r="AA177">
        <f t="shared" si="50"/>
        <v>0</v>
      </c>
      <c r="AB177">
        <f t="shared" ca="1" si="46"/>
        <v>0</v>
      </c>
      <c r="AC177">
        <f t="shared" ca="1" si="47"/>
        <v>0</v>
      </c>
      <c r="AD177">
        <f t="shared" ca="1" si="48"/>
        <v>0</v>
      </c>
      <c r="AE177" s="2">
        <v>0</v>
      </c>
      <c r="AF177" s="7">
        <f>VLOOKUP(R177,Weights!$A$2:$B$120,2,0)*AE177</f>
        <v>0</v>
      </c>
      <c r="AG177">
        <f t="shared" ca="1" si="49"/>
        <v>0</v>
      </c>
      <c r="AI177" t="str">
        <f t="shared" ca="1" si="51"/>
        <v>UCLA</v>
      </c>
      <c r="AJ177" t="str">
        <f t="shared" si="52"/>
        <v>UCLA</v>
      </c>
      <c r="AK177">
        <f t="shared" si="53"/>
        <v>0</v>
      </c>
    </row>
    <row r="178" spans="1:37" x14ac:dyDescent="0.25">
      <c r="A178" t="s">
        <v>3359</v>
      </c>
      <c r="B178">
        <f t="shared" ca="1" si="36"/>
        <v>0.83961037142857142</v>
      </c>
      <c r="C178" s="2">
        <v>0</v>
      </c>
      <c r="D178">
        <f t="shared" si="37"/>
        <v>1</v>
      </c>
      <c r="E178">
        <f t="shared" si="38"/>
        <v>18</v>
      </c>
      <c r="F178">
        <f t="shared" ca="1" si="39"/>
        <v>26</v>
      </c>
      <c r="G178">
        <f t="shared" si="40"/>
        <v>17</v>
      </c>
      <c r="H178">
        <f t="shared" si="41"/>
        <v>18</v>
      </c>
      <c r="I178">
        <f t="shared" si="42"/>
        <v>8</v>
      </c>
      <c r="J178">
        <f t="shared" si="43"/>
        <v>35</v>
      </c>
      <c r="K178" s="12">
        <f t="shared" si="44"/>
        <v>0.51428571428571423</v>
      </c>
      <c r="L178">
        <f t="shared" ca="1" si="45"/>
        <v>-0.22857142857142865</v>
      </c>
      <c r="Q178" t="s">
        <v>3493</v>
      </c>
      <c r="R178" s="6">
        <v>41957</v>
      </c>
      <c r="S178" t="s">
        <v>3194</v>
      </c>
      <c r="T178" t="s">
        <v>3378</v>
      </c>
      <c r="U178" t="s">
        <v>3842</v>
      </c>
      <c r="V178">
        <v>86</v>
      </c>
      <c r="W178">
        <v>50</v>
      </c>
      <c r="Y178" t="s">
        <v>176</v>
      </c>
      <c r="Z178">
        <v>1</v>
      </c>
      <c r="AA178">
        <f t="shared" si="50"/>
        <v>36</v>
      </c>
      <c r="AB178">
        <f t="shared" ca="1" si="46"/>
        <v>22.999999799999998</v>
      </c>
      <c r="AC178">
        <f t="shared" ca="1" si="47"/>
        <v>13.000000200000002</v>
      </c>
      <c r="AD178">
        <f t="shared" ca="1" si="48"/>
        <v>-13.000000200000002</v>
      </c>
      <c r="AE178" s="2">
        <v>0</v>
      </c>
      <c r="AF178" s="7">
        <f>VLOOKUP(R178,Weights!$A$2:$B$120,2,0)*AE178</f>
        <v>0</v>
      </c>
      <c r="AG178">
        <f t="shared" ca="1" si="49"/>
        <v>169.00000520000009</v>
      </c>
      <c r="AI178" t="str">
        <f t="shared" ca="1" si="51"/>
        <v>Arizona St</v>
      </c>
      <c r="AJ178" t="str">
        <f t="shared" si="52"/>
        <v>Arizona St</v>
      </c>
      <c r="AK178">
        <f t="shared" si="53"/>
        <v>0</v>
      </c>
    </row>
    <row r="179" spans="1:37" x14ac:dyDescent="0.25">
      <c r="A179" t="s">
        <v>3462</v>
      </c>
      <c r="B179">
        <f t="shared" ca="1" si="36"/>
        <v>-13.099559935483871</v>
      </c>
      <c r="C179" s="2">
        <v>0</v>
      </c>
      <c r="D179">
        <f t="shared" si="37"/>
        <v>1</v>
      </c>
      <c r="E179">
        <f t="shared" si="38"/>
        <v>9</v>
      </c>
      <c r="F179">
        <f t="shared" ca="1" si="39"/>
        <v>8</v>
      </c>
      <c r="G179">
        <f t="shared" si="40"/>
        <v>10</v>
      </c>
      <c r="H179">
        <f t="shared" si="41"/>
        <v>21</v>
      </c>
      <c r="I179">
        <f t="shared" si="42"/>
        <v>2</v>
      </c>
      <c r="J179">
        <f t="shared" si="43"/>
        <v>31</v>
      </c>
      <c r="K179" s="12">
        <f t="shared" si="44"/>
        <v>0.29032258064516131</v>
      </c>
      <c r="L179">
        <f t="shared" ca="1" si="45"/>
        <v>3.2258064516129059E-2</v>
      </c>
      <c r="Q179" t="s">
        <v>3493</v>
      </c>
      <c r="R179" s="6">
        <v>41960</v>
      </c>
      <c r="S179" t="s">
        <v>3194</v>
      </c>
      <c r="T179" t="s">
        <v>3340</v>
      </c>
      <c r="U179" t="s">
        <v>3842</v>
      </c>
      <c r="V179">
        <v>49</v>
      </c>
      <c r="W179">
        <v>39</v>
      </c>
      <c r="Y179" t="s">
        <v>258</v>
      </c>
      <c r="Z179">
        <v>1</v>
      </c>
      <c r="AA179">
        <f t="shared" si="50"/>
        <v>10</v>
      </c>
      <c r="AB179">
        <f t="shared" ca="1" si="46"/>
        <v>21.999999799999998</v>
      </c>
      <c r="AC179">
        <f t="shared" ca="1" si="47"/>
        <v>-11.999999799999998</v>
      </c>
      <c r="AD179">
        <f t="shared" ca="1" si="48"/>
        <v>11.999999799999998</v>
      </c>
      <c r="AE179" s="2">
        <v>0</v>
      </c>
      <c r="AF179" s="7">
        <f>VLOOKUP(R179,Weights!$A$2:$B$120,2,0)*AE179</f>
        <v>0</v>
      </c>
      <c r="AG179">
        <f t="shared" ca="1" si="49"/>
        <v>143.99999519999997</v>
      </c>
      <c r="AI179" t="str">
        <f t="shared" ca="1" si="51"/>
        <v>Arizona St</v>
      </c>
      <c r="AJ179" t="str">
        <f t="shared" si="52"/>
        <v>Arizona St</v>
      </c>
      <c r="AK179">
        <f t="shared" si="53"/>
        <v>0</v>
      </c>
    </row>
    <row r="180" spans="1:37" x14ac:dyDescent="0.25">
      <c r="A180" t="s">
        <v>3217</v>
      </c>
      <c r="B180">
        <f t="shared" ca="1" si="36"/>
        <v>-1.9675324857142855</v>
      </c>
      <c r="C180" s="2">
        <v>0</v>
      </c>
      <c r="D180">
        <f t="shared" si="37"/>
        <v>1</v>
      </c>
      <c r="E180">
        <f t="shared" si="38"/>
        <v>15</v>
      </c>
      <c r="F180">
        <f t="shared" ca="1" si="39"/>
        <v>16</v>
      </c>
      <c r="G180">
        <f t="shared" si="40"/>
        <v>13</v>
      </c>
      <c r="H180">
        <f t="shared" si="41"/>
        <v>15</v>
      </c>
      <c r="I180">
        <f t="shared" si="42"/>
        <v>6</v>
      </c>
      <c r="J180">
        <f t="shared" si="43"/>
        <v>28</v>
      </c>
      <c r="K180" s="12">
        <f t="shared" si="44"/>
        <v>0.5357142857142857</v>
      </c>
      <c r="L180">
        <f t="shared" ca="1" si="45"/>
        <v>-3.5714285714285698E-2</v>
      </c>
      <c r="Q180" t="s">
        <v>3493</v>
      </c>
      <c r="R180" s="6">
        <v>41963</v>
      </c>
      <c r="S180" t="s">
        <v>3194</v>
      </c>
      <c r="T180" t="s">
        <v>3461</v>
      </c>
      <c r="U180" t="s">
        <v>3842</v>
      </c>
      <c r="V180">
        <v>68</v>
      </c>
      <c r="W180">
        <v>44</v>
      </c>
      <c r="Y180" t="s">
        <v>259</v>
      </c>
      <c r="Z180">
        <v>1</v>
      </c>
      <c r="AA180">
        <f t="shared" si="50"/>
        <v>24</v>
      </c>
      <c r="AB180">
        <f t="shared" ca="1" si="46"/>
        <v>12.4</v>
      </c>
      <c r="AC180">
        <f t="shared" ca="1" si="47"/>
        <v>11.6</v>
      </c>
      <c r="AD180">
        <f t="shared" ca="1" si="48"/>
        <v>-11.6</v>
      </c>
      <c r="AE180" s="2">
        <v>0</v>
      </c>
      <c r="AF180" s="7">
        <f>VLOOKUP(R180,Weights!$A$2:$B$120,2,0)*AE180</f>
        <v>0</v>
      </c>
      <c r="AG180">
        <f t="shared" ca="1" si="49"/>
        <v>134.56</v>
      </c>
      <c r="AI180" t="str">
        <f t="shared" ca="1" si="51"/>
        <v>Arizona St</v>
      </c>
      <c r="AJ180" t="str">
        <f t="shared" si="52"/>
        <v>Arizona St</v>
      </c>
      <c r="AK180">
        <f t="shared" si="53"/>
        <v>0</v>
      </c>
    </row>
    <row r="181" spans="1:37" x14ac:dyDescent="0.25">
      <c r="A181" t="s">
        <v>3271</v>
      </c>
      <c r="B181">
        <f t="shared" ca="1" si="36"/>
        <v>4.0369317999999996</v>
      </c>
      <c r="C181" s="2">
        <v>0</v>
      </c>
      <c r="D181">
        <f t="shared" si="37"/>
        <v>1</v>
      </c>
      <c r="E181">
        <f t="shared" si="38"/>
        <v>27</v>
      </c>
      <c r="F181">
        <f t="shared" ca="1" si="39"/>
        <v>28</v>
      </c>
      <c r="G181">
        <f t="shared" si="40"/>
        <v>16</v>
      </c>
      <c r="H181">
        <f t="shared" si="41"/>
        <v>16</v>
      </c>
      <c r="I181">
        <f t="shared" si="42"/>
        <v>13</v>
      </c>
      <c r="J181">
        <f t="shared" si="43"/>
        <v>32</v>
      </c>
      <c r="K181" s="12">
        <f t="shared" si="44"/>
        <v>0.84375</v>
      </c>
      <c r="L181">
        <f t="shared" ca="1" si="45"/>
        <v>-3.125E-2</v>
      </c>
      <c r="Q181" t="s">
        <v>3493</v>
      </c>
      <c r="R181" s="6">
        <v>41968</v>
      </c>
      <c r="S181" t="s">
        <v>3195</v>
      </c>
      <c r="T181" t="s">
        <v>3276</v>
      </c>
      <c r="U181" t="s">
        <v>3841</v>
      </c>
      <c r="V181">
        <v>76</v>
      </c>
      <c r="W181">
        <v>71</v>
      </c>
      <c r="Y181" t="s">
        <v>150</v>
      </c>
      <c r="Z181">
        <v>1</v>
      </c>
      <c r="AA181">
        <f t="shared" si="50"/>
        <v>-5</v>
      </c>
      <c r="AB181">
        <f t="shared" ca="1" si="46"/>
        <v>-0.20000000000000018</v>
      </c>
      <c r="AC181">
        <f t="shared" ca="1" si="47"/>
        <v>-4.8</v>
      </c>
      <c r="AD181">
        <f t="shared" ca="1" si="48"/>
        <v>4.8</v>
      </c>
      <c r="AE181" s="2">
        <v>0</v>
      </c>
      <c r="AF181" s="7">
        <f>VLOOKUP(R181,Weights!$A$2:$B$120,2,0)*AE181</f>
        <v>0</v>
      </c>
      <c r="AG181">
        <f t="shared" ca="1" si="49"/>
        <v>23.04</v>
      </c>
      <c r="AI181" t="str">
        <f t="shared" ca="1" si="51"/>
        <v>Alabama</v>
      </c>
      <c r="AJ181" t="str">
        <f t="shared" si="52"/>
        <v>Alabama</v>
      </c>
      <c r="AK181" t="str">
        <f t="shared" si="53"/>
        <v>Alabama</v>
      </c>
    </row>
    <row r="182" spans="1:37" x14ac:dyDescent="0.25">
      <c r="A182" t="s">
        <v>3211</v>
      </c>
      <c r="B182">
        <f t="shared" ca="1" si="36"/>
        <v>-1.0032467514285714</v>
      </c>
      <c r="C182" s="2">
        <v>0</v>
      </c>
      <c r="D182">
        <f t="shared" si="37"/>
        <v>1</v>
      </c>
      <c r="E182">
        <f t="shared" si="38"/>
        <v>18</v>
      </c>
      <c r="F182">
        <f t="shared" ca="1" si="39"/>
        <v>20</v>
      </c>
      <c r="G182">
        <f t="shared" si="40"/>
        <v>14</v>
      </c>
      <c r="H182">
        <f t="shared" si="41"/>
        <v>14</v>
      </c>
      <c r="I182">
        <f t="shared" si="42"/>
        <v>6</v>
      </c>
      <c r="J182">
        <f t="shared" si="43"/>
        <v>28</v>
      </c>
      <c r="K182" s="12">
        <f t="shared" si="44"/>
        <v>0.6428571428571429</v>
      </c>
      <c r="L182">
        <f t="shared" ca="1" si="45"/>
        <v>-7.1428571428571397E-2</v>
      </c>
      <c r="Q182" t="s">
        <v>3493</v>
      </c>
      <c r="R182" s="6">
        <v>41972</v>
      </c>
      <c r="S182" t="s">
        <v>3194</v>
      </c>
      <c r="T182" t="s">
        <v>3197</v>
      </c>
      <c r="U182" t="s">
        <v>3842</v>
      </c>
      <c r="V182">
        <v>78</v>
      </c>
      <c r="W182">
        <v>71</v>
      </c>
      <c r="Y182" t="s">
        <v>151</v>
      </c>
      <c r="Z182">
        <v>1</v>
      </c>
      <c r="AA182">
        <f t="shared" si="50"/>
        <v>7</v>
      </c>
      <c r="AB182">
        <f t="shared" ca="1" si="46"/>
        <v>10.199999979999999</v>
      </c>
      <c r="AC182">
        <f t="shared" ca="1" si="47"/>
        <v>-3.1999999799999994</v>
      </c>
      <c r="AD182">
        <f t="shared" ca="1" si="48"/>
        <v>3.1999999799999994</v>
      </c>
      <c r="AE182" s="2">
        <v>0</v>
      </c>
      <c r="AF182" s="7">
        <f>VLOOKUP(R182,Weights!$A$2:$B$120,2,0)*AE182</f>
        <v>0</v>
      </c>
      <c r="AG182">
        <f t="shared" ca="1" si="49"/>
        <v>10.239999871999997</v>
      </c>
      <c r="AI182" t="str">
        <f t="shared" ca="1" si="51"/>
        <v>Arizona St</v>
      </c>
      <c r="AJ182" t="str">
        <f t="shared" si="52"/>
        <v>Arizona St</v>
      </c>
      <c r="AK182">
        <f t="shared" si="53"/>
        <v>0</v>
      </c>
    </row>
    <row r="183" spans="1:37" x14ac:dyDescent="0.25">
      <c r="A183" t="s">
        <v>3446</v>
      </c>
      <c r="B183">
        <f t="shared" ca="1" si="36"/>
        <v>-6.4651515333333336</v>
      </c>
      <c r="C183" s="2">
        <v>0</v>
      </c>
      <c r="D183">
        <f t="shared" si="37"/>
        <v>1</v>
      </c>
      <c r="E183">
        <f t="shared" si="38"/>
        <v>13</v>
      </c>
      <c r="F183">
        <f t="shared" ca="1" si="39"/>
        <v>10</v>
      </c>
      <c r="G183">
        <f t="shared" si="40"/>
        <v>16</v>
      </c>
      <c r="H183">
        <f t="shared" si="41"/>
        <v>15</v>
      </c>
      <c r="I183">
        <f t="shared" si="42"/>
        <v>5</v>
      </c>
      <c r="J183">
        <f t="shared" si="43"/>
        <v>31</v>
      </c>
      <c r="K183" s="12">
        <f t="shared" si="44"/>
        <v>0.41935483870967744</v>
      </c>
      <c r="L183">
        <f t="shared" ca="1" si="45"/>
        <v>6.6666666666666707E-2</v>
      </c>
      <c r="Q183" t="s">
        <v>3493</v>
      </c>
      <c r="R183" s="6">
        <v>41976</v>
      </c>
      <c r="S183" t="s">
        <v>3194</v>
      </c>
      <c r="T183" t="s">
        <v>3198</v>
      </c>
      <c r="U183" t="s">
        <v>3842</v>
      </c>
      <c r="V183">
        <v>77</v>
      </c>
      <c r="W183">
        <v>55</v>
      </c>
      <c r="Y183" t="s">
        <v>105</v>
      </c>
      <c r="Z183">
        <v>1</v>
      </c>
      <c r="AA183">
        <f t="shared" si="50"/>
        <v>22</v>
      </c>
      <c r="AB183">
        <f t="shared" ca="1" si="46"/>
        <v>5.2</v>
      </c>
      <c r="AC183">
        <f t="shared" ca="1" si="47"/>
        <v>16.8</v>
      </c>
      <c r="AD183">
        <f t="shared" ca="1" si="48"/>
        <v>-16.8</v>
      </c>
      <c r="AE183" s="2">
        <v>0</v>
      </c>
      <c r="AF183" s="7">
        <f>VLOOKUP(R183,Weights!$A$2:$B$120,2,0)*AE183</f>
        <v>0</v>
      </c>
      <c r="AG183">
        <f t="shared" ca="1" si="49"/>
        <v>282.24</v>
      </c>
      <c r="AI183" t="str">
        <f t="shared" ca="1" si="51"/>
        <v>Arizona St</v>
      </c>
      <c r="AJ183" t="str">
        <f t="shared" si="52"/>
        <v>Arizona St</v>
      </c>
      <c r="AK183">
        <f t="shared" si="53"/>
        <v>0</v>
      </c>
    </row>
    <row r="184" spans="1:37" x14ac:dyDescent="0.25">
      <c r="A184" t="s">
        <v>3256</v>
      </c>
      <c r="B184">
        <f t="shared" ca="1" si="36"/>
        <v>13.807575939393939</v>
      </c>
      <c r="C184" s="2">
        <v>0</v>
      </c>
      <c r="D184">
        <f t="shared" si="37"/>
        <v>1</v>
      </c>
      <c r="E184">
        <f t="shared" si="38"/>
        <v>20</v>
      </c>
      <c r="F184">
        <f t="shared" ca="1" si="39"/>
        <v>22</v>
      </c>
      <c r="G184">
        <f t="shared" si="40"/>
        <v>22</v>
      </c>
      <c r="H184">
        <f t="shared" si="41"/>
        <v>11</v>
      </c>
      <c r="I184">
        <f t="shared" si="42"/>
        <v>5</v>
      </c>
      <c r="J184">
        <f t="shared" si="43"/>
        <v>33</v>
      </c>
      <c r="K184" s="12">
        <f t="shared" si="44"/>
        <v>0.60606060606060608</v>
      </c>
      <c r="L184">
        <f t="shared" ca="1" si="45"/>
        <v>-6.0606060606060552E-2</v>
      </c>
      <c r="Q184" t="s">
        <v>3493</v>
      </c>
      <c r="R184" s="6">
        <v>41986</v>
      </c>
      <c r="S184" t="s">
        <v>3194</v>
      </c>
      <c r="T184" t="s">
        <v>3455</v>
      </c>
      <c r="U184" t="s">
        <v>3842</v>
      </c>
      <c r="V184">
        <v>81</v>
      </c>
      <c r="W184">
        <v>74</v>
      </c>
      <c r="Y184" t="s">
        <v>153</v>
      </c>
      <c r="Z184">
        <v>1</v>
      </c>
      <c r="AA184">
        <f t="shared" si="50"/>
        <v>7</v>
      </c>
      <c r="AB184">
        <f t="shared" ca="1" si="46"/>
        <v>6.2</v>
      </c>
      <c r="AC184">
        <f t="shared" ca="1" si="47"/>
        <v>0.79999999999999982</v>
      </c>
      <c r="AD184">
        <f t="shared" ca="1" si="48"/>
        <v>-0.79999999999999982</v>
      </c>
      <c r="AE184" s="2">
        <v>0</v>
      </c>
      <c r="AF184" s="7">
        <f>VLOOKUP(R184,Weights!$A$2:$B$120,2,0)*AE184</f>
        <v>0</v>
      </c>
      <c r="AG184">
        <f t="shared" ca="1" si="49"/>
        <v>0.63999999999999968</v>
      </c>
      <c r="AI184" t="str">
        <f t="shared" ca="1" si="51"/>
        <v>Arizona St</v>
      </c>
      <c r="AJ184" t="str">
        <f t="shared" si="52"/>
        <v>Arizona St</v>
      </c>
      <c r="AK184">
        <f t="shared" si="53"/>
        <v>0</v>
      </c>
    </row>
    <row r="185" spans="1:37" x14ac:dyDescent="0.25">
      <c r="A185" t="s">
        <v>3255</v>
      </c>
      <c r="B185">
        <f t="shared" ca="1" si="36"/>
        <v>6.1004398645161286</v>
      </c>
      <c r="C185" s="2">
        <v>0</v>
      </c>
      <c r="D185">
        <f t="shared" si="37"/>
        <v>1</v>
      </c>
      <c r="E185">
        <f t="shared" si="38"/>
        <v>13</v>
      </c>
      <c r="F185">
        <f t="shared" ca="1" si="39"/>
        <v>12</v>
      </c>
      <c r="G185">
        <f t="shared" si="40"/>
        <v>19</v>
      </c>
      <c r="H185">
        <f t="shared" si="41"/>
        <v>12</v>
      </c>
      <c r="I185">
        <f t="shared" si="42"/>
        <v>1</v>
      </c>
      <c r="J185">
        <f t="shared" si="43"/>
        <v>31</v>
      </c>
      <c r="K185" s="12">
        <f t="shared" si="44"/>
        <v>0.41935483870967744</v>
      </c>
      <c r="L185">
        <f t="shared" ca="1" si="45"/>
        <v>3.2258064516129059E-2</v>
      </c>
      <c r="Q185" t="s">
        <v>3493</v>
      </c>
      <c r="R185" s="6">
        <v>41993</v>
      </c>
      <c r="S185" t="s">
        <v>3194</v>
      </c>
      <c r="T185" t="s">
        <v>3500</v>
      </c>
      <c r="U185" t="s">
        <v>3841</v>
      </c>
      <c r="V185">
        <v>84</v>
      </c>
      <c r="W185">
        <v>81</v>
      </c>
      <c r="X185" t="s">
        <v>3845</v>
      </c>
      <c r="Y185" t="s">
        <v>155</v>
      </c>
      <c r="Z185">
        <v>1</v>
      </c>
      <c r="AA185">
        <f t="shared" si="50"/>
        <v>-3</v>
      </c>
      <c r="AB185">
        <f t="shared" ca="1" si="46"/>
        <v>13.8</v>
      </c>
      <c r="AC185">
        <f t="shared" ca="1" si="47"/>
        <v>-16.8</v>
      </c>
      <c r="AD185">
        <f t="shared" ca="1" si="48"/>
        <v>16.8</v>
      </c>
      <c r="AE185" s="2">
        <v>0</v>
      </c>
      <c r="AF185" s="7">
        <f>VLOOKUP(R185,Weights!$A$2:$B$120,2,0)*AE185</f>
        <v>0</v>
      </c>
      <c r="AG185">
        <f t="shared" ca="1" si="49"/>
        <v>282.24</v>
      </c>
      <c r="AI185" t="str">
        <f t="shared" ca="1" si="51"/>
        <v>Arizona St</v>
      </c>
      <c r="AJ185" t="str">
        <f t="shared" si="52"/>
        <v>Lehigh</v>
      </c>
      <c r="AK185" t="str">
        <f t="shared" si="53"/>
        <v>Lehigh</v>
      </c>
    </row>
    <row r="186" spans="1:37" x14ac:dyDescent="0.25">
      <c r="A186" t="s">
        <v>3449</v>
      </c>
      <c r="B186">
        <f t="shared" ca="1" si="36"/>
        <v>-8.2318182000000011</v>
      </c>
      <c r="C186" s="2">
        <v>0</v>
      </c>
      <c r="D186">
        <f t="shared" si="37"/>
        <v>1</v>
      </c>
      <c r="E186">
        <f t="shared" si="38"/>
        <v>9</v>
      </c>
      <c r="F186">
        <f t="shared" ca="1" si="39"/>
        <v>6</v>
      </c>
      <c r="G186">
        <f t="shared" si="40"/>
        <v>16</v>
      </c>
      <c r="H186">
        <f t="shared" si="41"/>
        <v>14</v>
      </c>
      <c r="I186">
        <f t="shared" si="42"/>
        <v>2</v>
      </c>
      <c r="J186">
        <f t="shared" si="43"/>
        <v>30</v>
      </c>
      <c r="K186" s="12">
        <f t="shared" si="44"/>
        <v>0.3</v>
      </c>
      <c r="L186">
        <f t="shared" ca="1" si="45"/>
        <v>9.9999999999999978E-2</v>
      </c>
      <c r="Q186" t="s">
        <v>3493</v>
      </c>
      <c r="R186" s="6">
        <v>41996</v>
      </c>
      <c r="S186" t="s">
        <v>3194</v>
      </c>
      <c r="T186" t="s">
        <v>3277</v>
      </c>
      <c r="U186" t="s">
        <v>3842</v>
      </c>
      <c r="V186">
        <v>93</v>
      </c>
      <c r="W186">
        <v>54</v>
      </c>
      <c r="Y186" t="s">
        <v>429</v>
      </c>
      <c r="Z186">
        <v>1</v>
      </c>
      <c r="AA186">
        <f t="shared" si="50"/>
        <v>39</v>
      </c>
      <c r="AB186">
        <f t="shared" ca="1" si="46"/>
        <v>11.39999998</v>
      </c>
      <c r="AC186">
        <f t="shared" ca="1" si="47"/>
        <v>27.60000002</v>
      </c>
      <c r="AD186">
        <f t="shared" ca="1" si="48"/>
        <v>-27.60000002</v>
      </c>
      <c r="AE186" s="2">
        <v>0</v>
      </c>
      <c r="AF186" s="7">
        <f>VLOOKUP(R186,Weights!$A$2:$B$120,2,0)*AE186</f>
        <v>0</v>
      </c>
      <c r="AG186">
        <f t="shared" ca="1" si="49"/>
        <v>761.76000110400003</v>
      </c>
      <c r="AI186" t="str">
        <f t="shared" ca="1" si="51"/>
        <v>Arizona St</v>
      </c>
      <c r="AJ186" t="str">
        <f t="shared" si="52"/>
        <v>Arizona St</v>
      </c>
      <c r="AK186">
        <f t="shared" si="53"/>
        <v>0</v>
      </c>
    </row>
    <row r="187" spans="1:37" x14ac:dyDescent="0.25">
      <c r="A187" t="s">
        <v>3204</v>
      </c>
      <c r="B187">
        <f t="shared" ca="1" si="36"/>
        <v>-0.36630093862068974</v>
      </c>
      <c r="C187" s="2">
        <v>0</v>
      </c>
      <c r="D187">
        <f t="shared" si="37"/>
        <v>1</v>
      </c>
      <c r="E187">
        <f t="shared" si="38"/>
        <v>19</v>
      </c>
      <c r="F187">
        <f t="shared" ca="1" si="39"/>
        <v>20</v>
      </c>
      <c r="G187">
        <f t="shared" si="40"/>
        <v>15</v>
      </c>
      <c r="H187">
        <f t="shared" si="41"/>
        <v>14</v>
      </c>
      <c r="I187">
        <f t="shared" si="42"/>
        <v>7</v>
      </c>
      <c r="J187">
        <f t="shared" si="43"/>
        <v>29</v>
      </c>
      <c r="K187" s="12">
        <f t="shared" si="44"/>
        <v>0.65517241379310343</v>
      </c>
      <c r="L187">
        <f t="shared" ca="1" si="45"/>
        <v>-3.4482758620689724E-2</v>
      </c>
      <c r="Q187" t="s">
        <v>3493</v>
      </c>
      <c r="R187" s="6">
        <v>42001</v>
      </c>
      <c r="S187" t="s">
        <v>3194</v>
      </c>
      <c r="T187" t="s">
        <v>3272</v>
      </c>
      <c r="U187" t="s">
        <v>3842</v>
      </c>
      <c r="V187">
        <v>56</v>
      </c>
      <c r="W187">
        <v>46</v>
      </c>
      <c r="Y187" t="s">
        <v>548</v>
      </c>
      <c r="Z187">
        <v>1</v>
      </c>
      <c r="AA187">
        <f t="shared" si="50"/>
        <v>10</v>
      </c>
      <c r="AB187">
        <f t="shared" ca="1" si="46"/>
        <v>3.4000000000000004</v>
      </c>
      <c r="AC187">
        <f t="shared" ca="1" si="47"/>
        <v>6.6</v>
      </c>
      <c r="AD187">
        <f t="shared" ca="1" si="48"/>
        <v>-6.6</v>
      </c>
      <c r="AE187" s="2">
        <v>0</v>
      </c>
      <c r="AF187" s="7">
        <f>VLOOKUP(R187,Weights!$A$2:$B$120,2,0)*AE187</f>
        <v>0</v>
      </c>
      <c r="AG187">
        <f t="shared" ca="1" si="49"/>
        <v>43.559999999999995</v>
      </c>
      <c r="AI187" t="str">
        <f t="shared" ca="1" si="51"/>
        <v>Arizona St</v>
      </c>
      <c r="AJ187" t="str">
        <f t="shared" si="52"/>
        <v>Arizona St</v>
      </c>
      <c r="AK187">
        <f t="shared" si="53"/>
        <v>0</v>
      </c>
    </row>
    <row r="188" spans="1:37" x14ac:dyDescent="0.25">
      <c r="A188" t="s">
        <v>3395</v>
      </c>
      <c r="B188">
        <f t="shared" ca="1" si="36"/>
        <v>0.70266457862068976</v>
      </c>
      <c r="C188" s="2">
        <v>0</v>
      </c>
      <c r="D188">
        <f t="shared" si="37"/>
        <v>1</v>
      </c>
      <c r="E188">
        <f t="shared" si="38"/>
        <v>15</v>
      </c>
      <c r="F188">
        <f t="shared" ca="1" si="39"/>
        <v>14</v>
      </c>
      <c r="G188">
        <f t="shared" si="40"/>
        <v>16</v>
      </c>
      <c r="H188">
        <f t="shared" si="41"/>
        <v>13</v>
      </c>
      <c r="I188">
        <f t="shared" si="42"/>
        <v>5</v>
      </c>
      <c r="J188">
        <f t="shared" si="43"/>
        <v>29</v>
      </c>
      <c r="K188" s="12">
        <f t="shared" si="44"/>
        <v>0.51724137931034486</v>
      </c>
      <c r="L188">
        <f t="shared" ca="1" si="45"/>
        <v>3.4482758620689669E-2</v>
      </c>
      <c r="Q188" t="s">
        <v>3493</v>
      </c>
      <c r="R188" s="6">
        <v>42019</v>
      </c>
      <c r="S188" t="s">
        <v>3194</v>
      </c>
      <c r="T188" t="s">
        <v>3408</v>
      </c>
      <c r="U188" t="s">
        <v>3841</v>
      </c>
      <c r="V188">
        <v>76</v>
      </c>
      <c r="W188">
        <v>59</v>
      </c>
      <c r="Y188" t="s">
        <v>811</v>
      </c>
      <c r="Z188">
        <v>1</v>
      </c>
      <c r="AA188">
        <f t="shared" si="50"/>
        <v>-17</v>
      </c>
      <c r="AB188">
        <f t="shared" ca="1" si="46"/>
        <v>-7.8000001999999995</v>
      </c>
      <c r="AC188">
        <f t="shared" ca="1" si="47"/>
        <v>-9.1999998000000005</v>
      </c>
      <c r="AD188">
        <f t="shared" ca="1" si="48"/>
        <v>9.1999998000000005</v>
      </c>
      <c r="AE188" s="2">
        <v>0</v>
      </c>
      <c r="AF188" s="7">
        <f>VLOOKUP(R188,Weights!$A$2:$B$120,2,0)*AE188</f>
        <v>0</v>
      </c>
      <c r="AG188">
        <f t="shared" ca="1" si="49"/>
        <v>84.639996320000051</v>
      </c>
      <c r="AI188" t="str">
        <f t="shared" ca="1" si="51"/>
        <v>Utah</v>
      </c>
      <c r="AJ188" t="str">
        <f t="shared" si="52"/>
        <v>Utah</v>
      </c>
      <c r="AK188" t="str">
        <f t="shared" si="53"/>
        <v>Utah</v>
      </c>
    </row>
    <row r="189" spans="1:37" x14ac:dyDescent="0.25">
      <c r="A189" t="s">
        <v>3362</v>
      </c>
      <c r="B189">
        <f t="shared" ca="1" si="36"/>
        <v>5.886363618181818</v>
      </c>
      <c r="C189" s="2">
        <v>0</v>
      </c>
      <c r="D189">
        <f t="shared" si="37"/>
        <v>1</v>
      </c>
      <c r="E189">
        <f t="shared" si="38"/>
        <v>23</v>
      </c>
      <c r="F189">
        <f t="shared" ca="1" si="39"/>
        <v>29</v>
      </c>
      <c r="G189">
        <f t="shared" si="40"/>
        <v>17</v>
      </c>
      <c r="H189">
        <f t="shared" si="41"/>
        <v>16</v>
      </c>
      <c r="I189">
        <f t="shared" si="42"/>
        <v>6</v>
      </c>
      <c r="J189">
        <f t="shared" si="43"/>
        <v>33</v>
      </c>
      <c r="K189" s="12">
        <f t="shared" si="44"/>
        <v>0.69696969696969702</v>
      </c>
      <c r="L189">
        <f t="shared" ca="1" si="45"/>
        <v>-0.18181818181818177</v>
      </c>
      <c r="Q189" t="s">
        <v>3493</v>
      </c>
      <c r="R189" s="6">
        <v>42021</v>
      </c>
      <c r="S189" t="s">
        <v>3194</v>
      </c>
      <c r="T189" t="s">
        <v>3352</v>
      </c>
      <c r="U189" t="s">
        <v>3842</v>
      </c>
      <c r="V189">
        <v>78</v>
      </c>
      <c r="W189">
        <v>72</v>
      </c>
      <c r="Y189" t="s">
        <v>611</v>
      </c>
      <c r="Z189">
        <v>1</v>
      </c>
      <c r="AA189">
        <f t="shared" si="50"/>
        <v>6</v>
      </c>
      <c r="AB189">
        <f t="shared" ca="1" si="46"/>
        <v>4.8</v>
      </c>
      <c r="AC189">
        <f t="shared" ca="1" si="47"/>
        <v>1.2000000000000002</v>
      </c>
      <c r="AD189">
        <f t="shared" ca="1" si="48"/>
        <v>-1.2000000000000002</v>
      </c>
      <c r="AE189" s="2">
        <v>0</v>
      </c>
      <c r="AF189" s="7">
        <f>VLOOKUP(R189,Weights!$A$2:$B$120,2,0)*AE189</f>
        <v>0</v>
      </c>
      <c r="AG189">
        <f t="shared" ca="1" si="49"/>
        <v>1.4400000000000004</v>
      </c>
      <c r="AI189" t="str">
        <f t="shared" ca="1" si="51"/>
        <v>Arizona St</v>
      </c>
      <c r="AJ189" t="str">
        <f t="shared" si="52"/>
        <v>Arizona St</v>
      </c>
      <c r="AK189">
        <f t="shared" si="53"/>
        <v>0</v>
      </c>
    </row>
    <row r="190" spans="1:37" x14ac:dyDescent="0.25">
      <c r="A190" t="s">
        <v>3526</v>
      </c>
      <c r="B190">
        <f t="shared" ca="1" si="36"/>
        <v>-8.4007837172413797</v>
      </c>
      <c r="C190" s="2">
        <v>0</v>
      </c>
      <c r="D190">
        <f t="shared" si="37"/>
        <v>1</v>
      </c>
      <c r="E190">
        <f t="shared" si="38"/>
        <v>11</v>
      </c>
      <c r="F190">
        <f t="shared" ca="1" si="39"/>
        <v>13</v>
      </c>
      <c r="G190">
        <f t="shared" si="40"/>
        <v>14</v>
      </c>
      <c r="H190">
        <f t="shared" si="41"/>
        <v>15</v>
      </c>
      <c r="I190">
        <f t="shared" si="42"/>
        <v>2</v>
      </c>
      <c r="J190">
        <f t="shared" si="43"/>
        <v>29</v>
      </c>
      <c r="K190" s="12">
        <f t="shared" si="44"/>
        <v>0.37931034482758619</v>
      </c>
      <c r="L190">
        <f t="shared" ca="1" si="45"/>
        <v>-6.8965517241379337E-2</v>
      </c>
      <c r="Q190" t="s">
        <v>3493</v>
      </c>
      <c r="R190" s="6">
        <v>42032</v>
      </c>
      <c r="S190" t="s">
        <v>3194</v>
      </c>
      <c r="T190" t="s">
        <v>3379</v>
      </c>
      <c r="U190" t="s">
        <v>3842</v>
      </c>
      <c r="V190">
        <v>73</v>
      </c>
      <c r="W190">
        <v>55</v>
      </c>
      <c r="Y190" t="s">
        <v>696</v>
      </c>
      <c r="Z190">
        <v>1</v>
      </c>
      <c r="AA190">
        <f t="shared" si="50"/>
        <v>18</v>
      </c>
      <c r="AB190">
        <f t="shared" ca="1" si="46"/>
        <v>9.1999999999999993</v>
      </c>
      <c r="AC190">
        <f t="shared" ca="1" si="47"/>
        <v>8.8000000000000007</v>
      </c>
      <c r="AD190">
        <f t="shared" ca="1" si="48"/>
        <v>-8.8000000000000007</v>
      </c>
      <c r="AE190" s="2">
        <v>0</v>
      </c>
      <c r="AF190" s="7">
        <f>VLOOKUP(R190,Weights!$A$2:$B$120,2,0)*AE190</f>
        <v>0</v>
      </c>
      <c r="AG190">
        <f t="shared" ca="1" si="49"/>
        <v>77.440000000000012</v>
      </c>
      <c r="AI190" t="str">
        <f t="shared" ca="1" si="51"/>
        <v>Arizona St</v>
      </c>
      <c r="AJ190" t="str">
        <f t="shared" si="52"/>
        <v>Arizona St</v>
      </c>
      <c r="AK190">
        <f t="shared" si="53"/>
        <v>0</v>
      </c>
    </row>
    <row r="191" spans="1:37" x14ac:dyDescent="0.25">
      <c r="A191" t="s">
        <v>3203</v>
      </c>
      <c r="B191">
        <f t="shared" ca="1" si="36"/>
        <v>-11.931818000000002</v>
      </c>
      <c r="C191" s="2">
        <v>0</v>
      </c>
      <c r="D191">
        <f t="shared" si="37"/>
        <v>1</v>
      </c>
      <c r="E191">
        <f t="shared" si="38"/>
        <v>8</v>
      </c>
      <c r="F191">
        <f t="shared" ca="1" si="39"/>
        <v>2</v>
      </c>
      <c r="G191">
        <f t="shared" si="40"/>
        <v>15</v>
      </c>
      <c r="H191">
        <f t="shared" si="41"/>
        <v>15</v>
      </c>
      <c r="I191">
        <f t="shared" si="42"/>
        <v>4</v>
      </c>
      <c r="J191">
        <f t="shared" si="43"/>
        <v>30</v>
      </c>
      <c r="K191" s="12">
        <f t="shared" si="44"/>
        <v>0.26666666666666666</v>
      </c>
      <c r="L191">
        <f t="shared" ca="1" si="45"/>
        <v>0.2</v>
      </c>
      <c r="Q191" t="s">
        <v>3493</v>
      </c>
      <c r="R191" s="6">
        <v>42034</v>
      </c>
      <c r="S191" t="s">
        <v>3194</v>
      </c>
      <c r="T191" t="s">
        <v>3416</v>
      </c>
      <c r="U191" t="s">
        <v>3841</v>
      </c>
      <c r="V191">
        <v>68</v>
      </c>
      <c r="W191">
        <v>67</v>
      </c>
      <c r="X191" t="s">
        <v>3843</v>
      </c>
      <c r="Y191" t="s">
        <v>1559</v>
      </c>
      <c r="Z191">
        <v>1</v>
      </c>
      <c r="AA191">
        <f t="shared" si="50"/>
        <v>-1</v>
      </c>
      <c r="AB191">
        <f t="shared" ca="1" si="46"/>
        <v>2.8</v>
      </c>
      <c r="AC191">
        <f t="shared" ca="1" si="47"/>
        <v>-3.8</v>
      </c>
      <c r="AD191">
        <f t="shared" ca="1" si="48"/>
        <v>3.8</v>
      </c>
      <c r="AE191" s="2">
        <v>0</v>
      </c>
      <c r="AF191" s="7">
        <f>VLOOKUP(R191,Weights!$A$2:$B$120,2,0)*AE191</f>
        <v>0</v>
      </c>
      <c r="AG191">
        <f t="shared" ca="1" si="49"/>
        <v>14.44</v>
      </c>
      <c r="AI191" t="str">
        <f t="shared" ca="1" si="51"/>
        <v>Arizona St</v>
      </c>
      <c r="AJ191" t="str">
        <f t="shared" si="52"/>
        <v>Oregon</v>
      </c>
      <c r="AK191" t="str">
        <f t="shared" si="53"/>
        <v>Oregon</v>
      </c>
    </row>
    <row r="192" spans="1:37" x14ac:dyDescent="0.25">
      <c r="A192" t="s">
        <v>3528</v>
      </c>
      <c r="B192">
        <f t="shared" ca="1" si="36"/>
        <v>-16.917532285714284</v>
      </c>
      <c r="C192" s="2">
        <v>0</v>
      </c>
      <c r="D192">
        <f t="shared" si="37"/>
        <v>1</v>
      </c>
      <c r="E192">
        <f t="shared" si="38"/>
        <v>10</v>
      </c>
      <c r="F192">
        <f t="shared" ca="1" si="39"/>
        <v>4</v>
      </c>
      <c r="G192">
        <f t="shared" si="40"/>
        <v>13</v>
      </c>
      <c r="H192">
        <f t="shared" si="41"/>
        <v>15</v>
      </c>
      <c r="I192">
        <f t="shared" si="42"/>
        <v>3</v>
      </c>
      <c r="J192">
        <f t="shared" si="43"/>
        <v>28</v>
      </c>
      <c r="K192" s="12">
        <f t="shared" si="44"/>
        <v>0.35714285714285715</v>
      </c>
      <c r="L192">
        <f t="shared" ca="1" si="45"/>
        <v>0.2142857142857143</v>
      </c>
      <c r="Q192" t="s">
        <v>3493</v>
      </c>
      <c r="R192" s="6">
        <v>42042</v>
      </c>
      <c r="S192" t="s">
        <v>3194</v>
      </c>
      <c r="T192" t="s">
        <v>3836</v>
      </c>
      <c r="U192" t="s">
        <v>3842</v>
      </c>
      <c r="V192">
        <v>81</v>
      </c>
      <c r="W192">
        <v>78</v>
      </c>
      <c r="Y192" t="s">
        <v>698</v>
      </c>
      <c r="Z192">
        <v>1</v>
      </c>
      <c r="AA192">
        <f t="shared" si="50"/>
        <v>3</v>
      </c>
      <c r="AB192">
        <f t="shared" ca="1" si="46"/>
        <v>-10.6000002</v>
      </c>
      <c r="AC192">
        <f t="shared" ca="1" si="47"/>
        <v>13.6000002</v>
      </c>
      <c r="AD192">
        <f t="shared" ca="1" si="48"/>
        <v>-13.6000002</v>
      </c>
      <c r="AE192" s="2">
        <v>0</v>
      </c>
      <c r="AF192" s="7">
        <f>VLOOKUP(R192,Weights!$A$2:$B$120,2,0)*AE192</f>
        <v>0</v>
      </c>
      <c r="AG192">
        <f t="shared" ca="1" si="49"/>
        <v>184.96000544000003</v>
      </c>
      <c r="AI192" t="str">
        <f t="shared" ca="1" si="51"/>
        <v>Arizona</v>
      </c>
      <c r="AJ192" t="str">
        <f t="shared" si="52"/>
        <v>Arizona St</v>
      </c>
      <c r="AK192">
        <f t="shared" si="53"/>
        <v>0</v>
      </c>
    </row>
    <row r="193" spans="1:37" x14ac:dyDescent="0.25">
      <c r="A193" t="s">
        <v>3413</v>
      </c>
      <c r="B193">
        <f t="shared" ca="1" si="36"/>
        <v>2.4863636181818185</v>
      </c>
      <c r="C193" s="2">
        <v>0</v>
      </c>
      <c r="D193">
        <f t="shared" si="37"/>
        <v>1</v>
      </c>
      <c r="E193">
        <f t="shared" si="38"/>
        <v>19</v>
      </c>
      <c r="F193">
        <f t="shared" ca="1" si="39"/>
        <v>25</v>
      </c>
      <c r="G193">
        <f t="shared" si="40"/>
        <v>15</v>
      </c>
      <c r="H193">
        <f t="shared" si="41"/>
        <v>18</v>
      </c>
      <c r="I193">
        <f t="shared" si="42"/>
        <v>8</v>
      </c>
      <c r="J193">
        <f t="shared" si="43"/>
        <v>33</v>
      </c>
      <c r="K193" s="12">
        <f t="shared" si="44"/>
        <v>0.5757575757575758</v>
      </c>
      <c r="L193">
        <f t="shared" ca="1" si="45"/>
        <v>-0.18181818181818177</v>
      </c>
      <c r="Q193" t="s">
        <v>3493</v>
      </c>
      <c r="R193" s="6">
        <v>42053</v>
      </c>
      <c r="S193" t="s">
        <v>3194</v>
      </c>
      <c r="T193" t="s">
        <v>3403</v>
      </c>
      <c r="U193" t="s">
        <v>3842</v>
      </c>
      <c r="V193">
        <v>68</v>
      </c>
      <c r="W193">
        <v>66</v>
      </c>
      <c r="Y193" t="s">
        <v>700</v>
      </c>
      <c r="Z193">
        <v>1</v>
      </c>
      <c r="AA193">
        <f t="shared" si="50"/>
        <v>2</v>
      </c>
      <c r="AB193">
        <f t="shared" ca="1" si="46"/>
        <v>-0.20000019999999985</v>
      </c>
      <c r="AC193">
        <f t="shared" ca="1" si="47"/>
        <v>2.2000001999999999</v>
      </c>
      <c r="AD193">
        <f t="shared" ca="1" si="48"/>
        <v>-2.2000001999999999</v>
      </c>
      <c r="AE193" s="2">
        <v>0</v>
      </c>
      <c r="AF193" s="7">
        <f>VLOOKUP(R193,Weights!$A$2:$B$120,2,0)*AE193</f>
        <v>0</v>
      </c>
      <c r="AG193">
        <f t="shared" ca="1" si="49"/>
        <v>4.8400008800000389</v>
      </c>
      <c r="AI193" t="str">
        <f t="shared" ca="1" si="51"/>
        <v>UCLA</v>
      </c>
      <c r="AJ193" t="str">
        <f t="shared" si="52"/>
        <v>Arizona St</v>
      </c>
      <c r="AK193">
        <f t="shared" si="53"/>
        <v>0</v>
      </c>
    </row>
    <row r="194" spans="1:37" x14ac:dyDescent="0.25">
      <c r="A194" t="s">
        <v>3826</v>
      </c>
      <c r="B194">
        <f t="shared" ref="B194:B257" ca="1" si="54">L194+C194</f>
        <v>18.862299647058823</v>
      </c>
      <c r="C194" s="2">
        <v>0</v>
      </c>
      <c r="D194">
        <f t="shared" ref="D194:D257" si="55">RANK(C194,Ratings,0)</f>
        <v>1</v>
      </c>
      <c r="E194">
        <f t="shared" ref="E194:E257" si="56">COUNTIF(AJ194:AJ5971,A194)</f>
        <v>23</v>
      </c>
      <c r="F194">
        <f t="shared" ref="F194:F257" ca="1" si="57">COUNTIF(AI194:AI5971,A194)</f>
        <v>30</v>
      </c>
      <c r="G194">
        <f t="shared" ref="G194:G257" si="58">COUNTIF(Q194:Q5971,A194)</f>
        <v>20</v>
      </c>
      <c r="H194">
        <f t="shared" ref="H194:H257" si="59">COUNTIF(T194:T5971,A194)</f>
        <v>14</v>
      </c>
      <c r="I194">
        <f t="shared" ref="I194:I257" si="60">COUNTIF(AK194:AK5971,A194)</f>
        <v>10</v>
      </c>
      <c r="J194">
        <f t="shared" ref="J194:J257" si="61">SUM(G194:H194)</f>
        <v>34</v>
      </c>
      <c r="K194" s="12">
        <f t="shared" ref="K194:K257" si="62">E194/J194</f>
        <v>0.67647058823529416</v>
      </c>
      <c r="L194">
        <f t="shared" ref="L194:L257" ca="1" si="63">(E194/J194)-(F194/J194)</f>
        <v>-0.20588235294117641</v>
      </c>
      <c r="Q194" t="s">
        <v>3493</v>
      </c>
      <c r="R194" s="6">
        <v>42057</v>
      </c>
      <c r="S194" t="s">
        <v>3194</v>
      </c>
      <c r="T194" t="s">
        <v>3253</v>
      </c>
      <c r="U194" t="s">
        <v>3842</v>
      </c>
      <c r="V194">
        <v>64</v>
      </c>
      <c r="W194">
        <v>59</v>
      </c>
      <c r="Y194" t="s">
        <v>560</v>
      </c>
      <c r="Z194">
        <v>1</v>
      </c>
      <c r="AA194">
        <f t="shared" si="50"/>
        <v>5</v>
      </c>
      <c r="AB194">
        <f t="shared" ref="AB194:AB257" ca="1" si="64">Z194*(IF(S194="A",-HomeEdge,IF(S194="H",HomeEdge,0))+VLOOKUP(Q194,TmList,2,0)-VLOOKUP(T194,TmList,2,0))</f>
        <v>7.6</v>
      </c>
      <c r="AC194">
        <f t="shared" ref="AC194:AC257" ca="1" si="65">AA194-AB194</f>
        <v>-2.5999999999999996</v>
      </c>
      <c r="AD194">
        <f t="shared" ref="AD194:AD257" ca="1" si="66">-AC194</f>
        <v>2.5999999999999996</v>
      </c>
      <c r="AE194" s="2">
        <v>0</v>
      </c>
      <c r="AF194" s="7">
        <f>VLOOKUP(R194,Weights!$A$2:$B$120,2,0)*AE194</f>
        <v>0</v>
      </c>
      <c r="AG194">
        <f t="shared" ref="AG194:AG257" ca="1" si="67">AC194^2</f>
        <v>6.759999999999998</v>
      </c>
      <c r="AI194" t="str">
        <f t="shared" ca="1" si="51"/>
        <v>Arizona St</v>
      </c>
      <c r="AJ194" t="str">
        <f t="shared" si="52"/>
        <v>Arizona St</v>
      </c>
      <c r="AK194">
        <f t="shared" si="53"/>
        <v>0</v>
      </c>
    </row>
    <row r="195" spans="1:37" x14ac:dyDescent="0.25">
      <c r="A195" t="s">
        <v>3360</v>
      </c>
      <c r="B195">
        <f t="shared" ca="1" si="54"/>
        <v>-11.563067999999999</v>
      </c>
      <c r="C195" s="2">
        <v>0</v>
      </c>
      <c r="D195">
        <f t="shared" si="55"/>
        <v>1</v>
      </c>
      <c r="E195">
        <f t="shared" si="56"/>
        <v>11</v>
      </c>
      <c r="F195">
        <f t="shared" ca="1" si="57"/>
        <v>12</v>
      </c>
      <c r="G195">
        <f t="shared" si="58"/>
        <v>14</v>
      </c>
      <c r="H195">
        <f t="shared" si="59"/>
        <v>18</v>
      </c>
      <c r="I195">
        <f t="shared" si="60"/>
        <v>2</v>
      </c>
      <c r="J195">
        <f t="shared" si="61"/>
        <v>32</v>
      </c>
      <c r="K195" s="12">
        <f t="shared" si="62"/>
        <v>0.34375</v>
      </c>
      <c r="L195">
        <f t="shared" ca="1" si="63"/>
        <v>-3.125E-2</v>
      </c>
      <c r="Q195" t="s">
        <v>3493</v>
      </c>
      <c r="R195" s="6">
        <v>42068</v>
      </c>
      <c r="S195" t="s">
        <v>3194</v>
      </c>
      <c r="T195" t="s">
        <v>3267</v>
      </c>
      <c r="U195" t="s">
        <v>3842</v>
      </c>
      <c r="V195">
        <v>67</v>
      </c>
      <c r="W195">
        <v>62</v>
      </c>
      <c r="Y195" t="s">
        <v>2481</v>
      </c>
      <c r="Z195">
        <v>1</v>
      </c>
      <c r="AA195">
        <f t="shared" ref="AA195:AA258" si="68">Z195*IF(U195="W",(V195-W195),W195-V195)</f>
        <v>5</v>
      </c>
      <c r="AB195">
        <f t="shared" ca="1" si="64"/>
        <v>1.5999999999999996</v>
      </c>
      <c r="AC195">
        <f t="shared" ca="1" si="65"/>
        <v>3.4000000000000004</v>
      </c>
      <c r="AD195">
        <f t="shared" ca="1" si="66"/>
        <v>-3.4000000000000004</v>
      </c>
      <c r="AE195" s="2">
        <v>0</v>
      </c>
      <c r="AF195" s="7">
        <f>VLOOKUP(R195,Weights!$A$2:$B$120,2,0)*AE195</f>
        <v>0</v>
      </c>
      <c r="AG195">
        <f t="shared" ca="1" si="67"/>
        <v>11.560000000000002</v>
      </c>
      <c r="AI195" t="str">
        <f t="shared" ref="AI195:AI258" ca="1" si="69">IF(AB195&gt;0,Q195,T195)</f>
        <v>Arizona St</v>
      </c>
      <c r="AJ195" t="str">
        <f t="shared" ref="AJ195:AJ258" si="70">IF(AA195&gt;0,Q195,T195)</f>
        <v>Arizona St</v>
      </c>
      <c r="AK195">
        <f t="shared" ref="AK195:AK258" si="71">IF(AA195&lt;0,T195,0)</f>
        <v>0</v>
      </c>
    </row>
    <row r="196" spans="1:37" x14ac:dyDescent="0.25">
      <c r="A196" t="s">
        <v>3513</v>
      </c>
      <c r="B196">
        <f t="shared" ca="1" si="54"/>
        <v>5.6681818000000002</v>
      </c>
      <c r="C196" s="2">
        <v>0</v>
      </c>
      <c r="D196">
        <f t="shared" si="55"/>
        <v>1</v>
      </c>
      <c r="E196">
        <f t="shared" si="56"/>
        <v>26</v>
      </c>
      <c r="F196">
        <f t="shared" ca="1" si="57"/>
        <v>26</v>
      </c>
      <c r="G196">
        <f t="shared" si="58"/>
        <v>13</v>
      </c>
      <c r="H196">
        <f t="shared" si="59"/>
        <v>19</v>
      </c>
      <c r="I196">
        <f t="shared" si="60"/>
        <v>11</v>
      </c>
      <c r="J196">
        <f t="shared" si="61"/>
        <v>32</v>
      </c>
      <c r="K196" s="12">
        <f t="shared" si="62"/>
        <v>0.8125</v>
      </c>
      <c r="L196">
        <f t="shared" ca="1" si="63"/>
        <v>0</v>
      </c>
      <c r="Q196" t="s">
        <v>3493</v>
      </c>
      <c r="R196" s="6">
        <v>42070</v>
      </c>
      <c r="S196" t="s">
        <v>3194</v>
      </c>
      <c r="T196" t="s">
        <v>3343</v>
      </c>
      <c r="U196" t="s">
        <v>3842</v>
      </c>
      <c r="V196">
        <v>74</v>
      </c>
      <c r="W196">
        <v>70</v>
      </c>
      <c r="Y196" t="s">
        <v>2482</v>
      </c>
      <c r="Z196">
        <v>1</v>
      </c>
      <c r="AA196">
        <f t="shared" si="68"/>
        <v>4</v>
      </c>
      <c r="AB196">
        <f t="shared" ca="1" si="64"/>
        <v>5.2</v>
      </c>
      <c r="AC196">
        <f t="shared" ca="1" si="65"/>
        <v>-1.2000000000000002</v>
      </c>
      <c r="AD196">
        <f t="shared" ca="1" si="66"/>
        <v>1.2000000000000002</v>
      </c>
      <c r="AE196" s="2">
        <v>0</v>
      </c>
      <c r="AF196" s="7">
        <f>VLOOKUP(R196,Weights!$A$2:$B$120,2,0)*AE196</f>
        <v>0</v>
      </c>
      <c r="AG196">
        <f t="shared" ca="1" si="67"/>
        <v>1.4400000000000004</v>
      </c>
      <c r="AI196" t="str">
        <f t="shared" ca="1" si="69"/>
        <v>Arizona St</v>
      </c>
      <c r="AJ196" t="str">
        <f t="shared" si="70"/>
        <v>Arizona St</v>
      </c>
      <c r="AK196">
        <f t="shared" si="71"/>
        <v>0</v>
      </c>
    </row>
    <row r="197" spans="1:37" x14ac:dyDescent="0.25">
      <c r="A197" t="s">
        <v>3399</v>
      </c>
      <c r="B197">
        <f t="shared" ca="1" si="54"/>
        <v>-7.2651515333333334</v>
      </c>
      <c r="C197" s="2">
        <v>0</v>
      </c>
      <c r="D197">
        <f t="shared" si="55"/>
        <v>1</v>
      </c>
      <c r="E197">
        <f t="shared" si="56"/>
        <v>8</v>
      </c>
      <c r="F197">
        <f t="shared" ca="1" si="57"/>
        <v>12</v>
      </c>
      <c r="G197">
        <f t="shared" si="58"/>
        <v>14</v>
      </c>
      <c r="H197">
        <f t="shared" si="59"/>
        <v>16</v>
      </c>
      <c r="I197">
        <f t="shared" si="60"/>
        <v>4</v>
      </c>
      <c r="J197">
        <f t="shared" si="61"/>
        <v>30</v>
      </c>
      <c r="K197" s="12">
        <f t="shared" si="62"/>
        <v>0.26666666666666666</v>
      </c>
      <c r="L197">
        <f t="shared" ca="1" si="63"/>
        <v>-0.13333333333333336</v>
      </c>
      <c r="Q197" t="s">
        <v>3493</v>
      </c>
      <c r="R197" s="6">
        <v>42074</v>
      </c>
      <c r="S197" t="s">
        <v>3195</v>
      </c>
      <c r="T197" t="s">
        <v>3253</v>
      </c>
      <c r="U197" t="s">
        <v>3841</v>
      </c>
      <c r="V197">
        <v>67</v>
      </c>
      <c r="W197">
        <v>64</v>
      </c>
      <c r="Y197" t="s">
        <v>3160</v>
      </c>
      <c r="Z197">
        <v>1</v>
      </c>
      <c r="AA197">
        <f t="shared" si="68"/>
        <v>-3</v>
      </c>
      <c r="AB197">
        <f t="shared" ca="1" si="64"/>
        <v>4.4000000000000004</v>
      </c>
      <c r="AC197">
        <f t="shared" ca="1" si="65"/>
        <v>-7.4</v>
      </c>
      <c r="AD197">
        <f t="shared" ca="1" si="66"/>
        <v>7.4</v>
      </c>
      <c r="AE197" s="2">
        <v>0</v>
      </c>
      <c r="AF197" s="7">
        <f>VLOOKUP(R197,Weights!$A$2:$B$120,2,0)*AE197</f>
        <v>0</v>
      </c>
      <c r="AG197">
        <f t="shared" ca="1" si="67"/>
        <v>54.760000000000005</v>
      </c>
      <c r="AI197" t="str">
        <f t="shared" ca="1" si="69"/>
        <v>Arizona St</v>
      </c>
      <c r="AJ197" t="str">
        <f t="shared" si="70"/>
        <v>USC</v>
      </c>
      <c r="AK197" t="str">
        <f t="shared" si="71"/>
        <v>USC</v>
      </c>
    </row>
    <row r="198" spans="1:37" x14ac:dyDescent="0.25">
      <c r="A198" t="s">
        <v>3345</v>
      </c>
      <c r="B198">
        <f t="shared" ca="1" si="54"/>
        <v>-1.0350440064516131</v>
      </c>
      <c r="C198" s="2">
        <v>0</v>
      </c>
      <c r="D198">
        <f t="shared" si="55"/>
        <v>1</v>
      </c>
      <c r="E198">
        <f t="shared" si="56"/>
        <v>22</v>
      </c>
      <c r="F198">
        <f t="shared" ca="1" si="57"/>
        <v>19</v>
      </c>
      <c r="G198">
        <f t="shared" si="58"/>
        <v>16</v>
      </c>
      <c r="H198">
        <f t="shared" si="59"/>
        <v>15</v>
      </c>
      <c r="I198">
        <f t="shared" si="60"/>
        <v>6</v>
      </c>
      <c r="J198">
        <f t="shared" si="61"/>
        <v>31</v>
      </c>
      <c r="K198" s="12">
        <f t="shared" si="62"/>
        <v>0.70967741935483875</v>
      </c>
      <c r="L198">
        <f t="shared" ca="1" si="63"/>
        <v>9.6774193548387122E-2</v>
      </c>
      <c r="Q198" t="s">
        <v>3291</v>
      </c>
      <c r="R198" s="6">
        <v>41959</v>
      </c>
      <c r="S198" t="s">
        <v>3194</v>
      </c>
      <c r="T198" t="s">
        <v>3522</v>
      </c>
      <c r="U198" t="s">
        <v>3842</v>
      </c>
      <c r="V198">
        <v>97</v>
      </c>
      <c r="W198">
        <v>79</v>
      </c>
      <c r="Y198" t="s">
        <v>176</v>
      </c>
      <c r="Z198">
        <v>1</v>
      </c>
      <c r="AA198">
        <f t="shared" si="68"/>
        <v>18</v>
      </c>
      <c r="AB198">
        <f t="shared" ca="1" si="64"/>
        <v>22.200000200000002</v>
      </c>
      <c r="AC198">
        <f t="shared" ca="1" si="65"/>
        <v>-4.2000002000000016</v>
      </c>
      <c r="AD198">
        <f t="shared" ca="1" si="66"/>
        <v>4.2000002000000016</v>
      </c>
      <c r="AE198" s="2">
        <v>0</v>
      </c>
      <c r="AF198" s="7">
        <f>VLOOKUP(R198,Weights!$A$2:$B$120,2,0)*AE198</f>
        <v>0</v>
      </c>
      <c r="AG198">
        <f t="shared" ca="1" si="67"/>
        <v>17.640001680000054</v>
      </c>
      <c r="AI198" t="str">
        <f t="shared" ca="1" si="69"/>
        <v>Arkansas</v>
      </c>
      <c r="AJ198" t="str">
        <f t="shared" si="70"/>
        <v>Arkansas</v>
      </c>
      <c r="AK198">
        <f t="shared" si="71"/>
        <v>0</v>
      </c>
    </row>
    <row r="199" spans="1:37" x14ac:dyDescent="0.25">
      <c r="A199" t="s">
        <v>3332</v>
      </c>
      <c r="B199">
        <f t="shared" ca="1" si="54"/>
        <v>1.5772727090909091</v>
      </c>
      <c r="C199" s="2">
        <v>0</v>
      </c>
      <c r="D199">
        <f t="shared" si="55"/>
        <v>1</v>
      </c>
      <c r="E199">
        <f t="shared" si="56"/>
        <v>23</v>
      </c>
      <c r="F199">
        <f t="shared" ca="1" si="57"/>
        <v>26</v>
      </c>
      <c r="G199">
        <f t="shared" si="58"/>
        <v>16</v>
      </c>
      <c r="H199">
        <f t="shared" si="59"/>
        <v>17</v>
      </c>
      <c r="I199">
        <f t="shared" si="60"/>
        <v>9</v>
      </c>
      <c r="J199">
        <f t="shared" si="61"/>
        <v>33</v>
      </c>
      <c r="K199" s="12">
        <f t="shared" si="62"/>
        <v>0.69696969696969702</v>
      </c>
      <c r="L199">
        <f t="shared" ca="1" si="63"/>
        <v>-9.0909090909090828E-2</v>
      </c>
      <c r="Q199" t="s">
        <v>3291</v>
      </c>
      <c r="R199" s="6">
        <v>41962</v>
      </c>
      <c r="S199" t="s">
        <v>3194</v>
      </c>
      <c r="T199" t="s">
        <v>3321</v>
      </c>
      <c r="U199" t="s">
        <v>3842</v>
      </c>
      <c r="V199">
        <v>83</v>
      </c>
      <c r="W199">
        <v>53</v>
      </c>
      <c r="Y199" t="s">
        <v>258</v>
      </c>
      <c r="Z199">
        <v>1</v>
      </c>
      <c r="AA199">
        <f t="shared" si="68"/>
        <v>30</v>
      </c>
      <c r="AB199">
        <f t="shared" ca="1" si="64"/>
        <v>10.800000200000001</v>
      </c>
      <c r="AC199">
        <f t="shared" ca="1" si="65"/>
        <v>19.199999800000001</v>
      </c>
      <c r="AD199">
        <f t="shared" ca="1" si="66"/>
        <v>-19.199999800000001</v>
      </c>
      <c r="AE199" s="2">
        <v>0</v>
      </c>
      <c r="AF199" s="7">
        <f>VLOOKUP(R199,Weights!$A$2:$B$120,2,0)*AE199</f>
        <v>0</v>
      </c>
      <c r="AG199">
        <f t="shared" ca="1" si="67"/>
        <v>368.63999232000003</v>
      </c>
      <c r="AI199" t="str">
        <f t="shared" ca="1" si="69"/>
        <v>Arkansas</v>
      </c>
      <c r="AJ199" t="str">
        <f t="shared" si="70"/>
        <v>Arkansas</v>
      </c>
      <c r="AK199">
        <f t="shared" si="71"/>
        <v>0</v>
      </c>
    </row>
    <row r="200" spans="1:37" x14ac:dyDescent="0.25">
      <c r="A200" t="s">
        <v>3377</v>
      </c>
      <c r="B200">
        <f t="shared" ca="1" si="54"/>
        <v>-7.3318181999999998</v>
      </c>
      <c r="C200" s="2">
        <v>0</v>
      </c>
      <c r="D200">
        <f t="shared" si="55"/>
        <v>1</v>
      </c>
      <c r="E200">
        <f t="shared" si="56"/>
        <v>14</v>
      </c>
      <c r="F200">
        <f t="shared" ca="1" si="57"/>
        <v>8</v>
      </c>
      <c r="G200">
        <f t="shared" si="58"/>
        <v>18</v>
      </c>
      <c r="H200">
        <f t="shared" si="59"/>
        <v>13</v>
      </c>
      <c r="I200">
        <f t="shared" si="60"/>
        <v>3</v>
      </c>
      <c r="J200">
        <f t="shared" si="61"/>
        <v>31</v>
      </c>
      <c r="K200" s="12">
        <f t="shared" si="62"/>
        <v>0.45161290322580644</v>
      </c>
      <c r="L200">
        <f t="shared" ca="1" si="63"/>
        <v>0.2</v>
      </c>
      <c r="Q200" t="s">
        <v>3291</v>
      </c>
      <c r="R200" s="6">
        <v>41964</v>
      </c>
      <c r="S200" t="s">
        <v>3194</v>
      </c>
      <c r="T200" t="s">
        <v>3421</v>
      </c>
      <c r="U200" t="s">
        <v>3842</v>
      </c>
      <c r="V200">
        <v>99</v>
      </c>
      <c r="W200">
        <v>71</v>
      </c>
      <c r="Y200" t="s">
        <v>259</v>
      </c>
      <c r="Z200">
        <v>1</v>
      </c>
      <c r="AA200">
        <f t="shared" si="68"/>
        <v>28</v>
      </c>
      <c r="AB200">
        <f t="shared" ca="1" si="64"/>
        <v>19.000000200000002</v>
      </c>
      <c r="AC200">
        <f t="shared" ca="1" si="65"/>
        <v>8.9999997999999977</v>
      </c>
      <c r="AD200">
        <f t="shared" ca="1" si="66"/>
        <v>-8.9999997999999977</v>
      </c>
      <c r="AE200" s="2">
        <v>0</v>
      </c>
      <c r="AF200" s="7">
        <f>VLOOKUP(R200,Weights!$A$2:$B$120,2,0)*AE200</f>
        <v>0</v>
      </c>
      <c r="AG200">
        <f t="shared" ca="1" si="67"/>
        <v>80.999996400000001</v>
      </c>
      <c r="AI200" t="str">
        <f t="shared" ca="1" si="69"/>
        <v>Arkansas</v>
      </c>
      <c r="AJ200" t="str">
        <f t="shared" si="70"/>
        <v>Arkansas</v>
      </c>
      <c r="AK200">
        <f t="shared" si="71"/>
        <v>0</v>
      </c>
    </row>
    <row r="201" spans="1:37" x14ac:dyDescent="0.25">
      <c r="A201" t="s">
        <v>3467</v>
      </c>
      <c r="B201">
        <f t="shared" ca="1" si="54"/>
        <v>2.6093582705882357</v>
      </c>
      <c r="C201" s="2">
        <v>0</v>
      </c>
      <c r="D201">
        <f t="shared" si="55"/>
        <v>1</v>
      </c>
      <c r="E201">
        <f t="shared" si="56"/>
        <v>23</v>
      </c>
      <c r="F201">
        <f t="shared" ca="1" si="57"/>
        <v>25</v>
      </c>
      <c r="G201">
        <f t="shared" si="58"/>
        <v>17</v>
      </c>
      <c r="H201">
        <f t="shared" si="59"/>
        <v>17</v>
      </c>
      <c r="I201">
        <f t="shared" si="60"/>
        <v>9</v>
      </c>
      <c r="J201">
        <f t="shared" si="61"/>
        <v>34</v>
      </c>
      <c r="K201" s="12">
        <f t="shared" si="62"/>
        <v>0.67647058823529416</v>
      </c>
      <c r="L201">
        <f t="shared" ca="1" si="63"/>
        <v>-5.8823529411764719E-2</v>
      </c>
      <c r="Q201" t="s">
        <v>3291</v>
      </c>
      <c r="R201" s="6">
        <v>41971</v>
      </c>
      <c r="S201" t="s">
        <v>3194</v>
      </c>
      <c r="T201" t="s">
        <v>3377</v>
      </c>
      <c r="U201" t="s">
        <v>3842</v>
      </c>
      <c r="V201">
        <v>89</v>
      </c>
      <c r="W201">
        <v>73</v>
      </c>
      <c r="Y201" t="s">
        <v>261</v>
      </c>
      <c r="Z201">
        <v>1</v>
      </c>
      <c r="AA201">
        <f t="shared" si="68"/>
        <v>16</v>
      </c>
      <c r="AB201">
        <f t="shared" ca="1" si="64"/>
        <v>22.400000200000001</v>
      </c>
      <c r="AC201">
        <f t="shared" ca="1" si="65"/>
        <v>-6.4000002000000009</v>
      </c>
      <c r="AD201">
        <f t="shared" ca="1" si="66"/>
        <v>6.4000002000000009</v>
      </c>
      <c r="AE201" s="2">
        <v>0</v>
      </c>
      <c r="AF201" s="7">
        <f>VLOOKUP(R201,Weights!$A$2:$B$120,2,0)*AE201</f>
        <v>0</v>
      </c>
      <c r="AG201">
        <f t="shared" ca="1" si="67"/>
        <v>40.960002560000049</v>
      </c>
      <c r="AI201" t="str">
        <f t="shared" ca="1" si="69"/>
        <v>Arkansas</v>
      </c>
      <c r="AJ201" t="str">
        <f t="shared" si="70"/>
        <v>Arkansas</v>
      </c>
      <c r="AK201">
        <f t="shared" si="71"/>
        <v>0</v>
      </c>
    </row>
    <row r="202" spans="1:37" x14ac:dyDescent="0.25">
      <c r="A202" t="s">
        <v>3389</v>
      </c>
      <c r="B202">
        <f t="shared" ca="1" si="54"/>
        <v>-3.1015151696969698</v>
      </c>
      <c r="C202" s="2">
        <v>0</v>
      </c>
      <c r="D202">
        <f t="shared" si="55"/>
        <v>1</v>
      </c>
      <c r="E202">
        <f t="shared" si="56"/>
        <v>20</v>
      </c>
      <c r="F202">
        <f t="shared" ca="1" si="57"/>
        <v>19</v>
      </c>
      <c r="G202">
        <f t="shared" si="58"/>
        <v>16</v>
      </c>
      <c r="H202">
        <f t="shared" si="59"/>
        <v>17</v>
      </c>
      <c r="I202">
        <f t="shared" si="60"/>
        <v>6</v>
      </c>
      <c r="J202">
        <f t="shared" si="61"/>
        <v>33</v>
      </c>
      <c r="K202" s="12">
        <f t="shared" si="62"/>
        <v>0.60606060606060608</v>
      </c>
      <c r="L202">
        <f t="shared" ca="1" si="63"/>
        <v>3.0303030303030276E-2</v>
      </c>
      <c r="Q202" t="s">
        <v>3291</v>
      </c>
      <c r="R202" s="6">
        <v>41973</v>
      </c>
      <c r="S202" t="s">
        <v>3194</v>
      </c>
      <c r="T202" t="s">
        <v>3330</v>
      </c>
      <c r="U202" t="s">
        <v>3842</v>
      </c>
      <c r="V202">
        <v>94</v>
      </c>
      <c r="W202">
        <v>77</v>
      </c>
      <c r="Y202" t="s">
        <v>673</v>
      </c>
      <c r="Z202">
        <v>1</v>
      </c>
      <c r="AA202">
        <f t="shared" si="68"/>
        <v>17</v>
      </c>
      <c r="AB202">
        <f t="shared" ca="1" si="64"/>
        <v>11.800000200000001</v>
      </c>
      <c r="AC202">
        <f t="shared" ca="1" si="65"/>
        <v>5.1999997999999987</v>
      </c>
      <c r="AD202">
        <f t="shared" ca="1" si="66"/>
        <v>-5.1999997999999987</v>
      </c>
      <c r="AE202" s="2">
        <v>0</v>
      </c>
      <c r="AF202" s="7">
        <f>VLOOKUP(R202,Weights!$A$2:$B$120,2,0)*AE202</f>
        <v>0</v>
      </c>
      <c r="AG202">
        <f t="shared" ca="1" si="67"/>
        <v>27.039997920000026</v>
      </c>
      <c r="AI202" t="str">
        <f t="shared" ca="1" si="69"/>
        <v>Arkansas</v>
      </c>
      <c r="AJ202" t="str">
        <f t="shared" si="70"/>
        <v>Arkansas</v>
      </c>
      <c r="AK202">
        <f t="shared" si="71"/>
        <v>0</v>
      </c>
    </row>
    <row r="203" spans="1:37" x14ac:dyDescent="0.25">
      <c r="A203" t="s">
        <v>3364</v>
      </c>
      <c r="B203">
        <f t="shared" ca="1" si="54"/>
        <v>-4.9318182000000004</v>
      </c>
      <c r="C203" s="2">
        <v>0</v>
      </c>
      <c r="D203">
        <f t="shared" si="55"/>
        <v>1</v>
      </c>
      <c r="E203">
        <f t="shared" si="56"/>
        <v>15</v>
      </c>
      <c r="F203">
        <f t="shared" ca="1" si="57"/>
        <v>15</v>
      </c>
      <c r="G203">
        <f t="shared" si="58"/>
        <v>15</v>
      </c>
      <c r="H203">
        <f t="shared" si="59"/>
        <v>15</v>
      </c>
      <c r="I203">
        <f t="shared" si="60"/>
        <v>3</v>
      </c>
      <c r="J203">
        <f t="shared" si="61"/>
        <v>30</v>
      </c>
      <c r="K203" s="12">
        <f t="shared" si="62"/>
        <v>0.5</v>
      </c>
      <c r="L203">
        <f t="shared" ca="1" si="63"/>
        <v>0</v>
      </c>
      <c r="Q203" t="s">
        <v>3291</v>
      </c>
      <c r="R203" s="6">
        <v>41986</v>
      </c>
      <c r="S203" t="s">
        <v>3194</v>
      </c>
      <c r="T203" t="s">
        <v>3297</v>
      </c>
      <c r="U203" t="s">
        <v>3842</v>
      </c>
      <c r="V203">
        <v>69</v>
      </c>
      <c r="W203">
        <v>55</v>
      </c>
      <c r="Y203" t="s">
        <v>264</v>
      </c>
      <c r="Z203">
        <v>1</v>
      </c>
      <c r="AA203">
        <f t="shared" si="68"/>
        <v>14</v>
      </c>
      <c r="AB203">
        <f t="shared" ca="1" si="64"/>
        <v>5.8000002000000013</v>
      </c>
      <c r="AC203">
        <f t="shared" ca="1" si="65"/>
        <v>8.1999997999999987</v>
      </c>
      <c r="AD203">
        <f t="shared" ca="1" si="66"/>
        <v>-8.1999997999999987</v>
      </c>
      <c r="AE203" s="2">
        <v>0</v>
      </c>
      <c r="AF203" s="7">
        <f>VLOOKUP(R203,Weights!$A$2:$B$120,2,0)*AE203</f>
        <v>0</v>
      </c>
      <c r="AG203">
        <f t="shared" ca="1" si="67"/>
        <v>67.239996720000022</v>
      </c>
      <c r="AI203" t="str">
        <f t="shared" ca="1" si="69"/>
        <v>Arkansas</v>
      </c>
      <c r="AJ203" t="str">
        <f t="shared" si="70"/>
        <v>Arkansas</v>
      </c>
      <c r="AK203">
        <f t="shared" si="71"/>
        <v>0</v>
      </c>
    </row>
    <row r="204" spans="1:37" x14ac:dyDescent="0.25">
      <c r="A204" t="s">
        <v>3224</v>
      </c>
      <c r="B204">
        <f t="shared" ca="1" si="54"/>
        <v>-1.8318181999999998</v>
      </c>
      <c r="C204" s="2">
        <v>0</v>
      </c>
      <c r="D204">
        <f t="shared" si="55"/>
        <v>1</v>
      </c>
      <c r="E204">
        <f t="shared" si="56"/>
        <v>15</v>
      </c>
      <c r="F204">
        <f t="shared" ca="1" si="57"/>
        <v>12</v>
      </c>
      <c r="G204">
        <f t="shared" si="58"/>
        <v>15</v>
      </c>
      <c r="H204">
        <f t="shared" si="59"/>
        <v>15</v>
      </c>
      <c r="I204">
        <f t="shared" si="60"/>
        <v>4</v>
      </c>
      <c r="J204">
        <f t="shared" si="61"/>
        <v>30</v>
      </c>
      <c r="K204" s="12">
        <f t="shared" si="62"/>
        <v>0.5</v>
      </c>
      <c r="L204">
        <f t="shared" ca="1" si="63"/>
        <v>9.9999999999999978E-2</v>
      </c>
      <c r="Q204" t="s">
        <v>3291</v>
      </c>
      <c r="R204" s="6">
        <v>41993</v>
      </c>
      <c r="S204" t="s">
        <v>3194</v>
      </c>
      <c r="T204" t="s">
        <v>3518</v>
      </c>
      <c r="U204" t="s">
        <v>3842</v>
      </c>
      <c r="V204">
        <v>84</v>
      </c>
      <c r="W204">
        <v>67</v>
      </c>
      <c r="Y204" t="s">
        <v>464</v>
      </c>
      <c r="Z204">
        <v>1</v>
      </c>
      <c r="AA204">
        <f t="shared" si="68"/>
        <v>17</v>
      </c>
      <c r="AB204">
        <f t="shared" ca="1" si="64"/>
        <v>18.800000199999999</v>
      </c>
      <c r="AC204">
        <f t="shared" ca="1" si="65"/>
        <v>-1.8000001999999995</v>
      </c>
      <c r="AD204">
        <f t="shared" ca="1" si="66"/>
        <v>1.8000001999999995</v>
      </c>
      <c r="AE204" s="2">
        <v>0</v>
      </c>
      <c r="AF204" s="7">
        <f>VLOOKUP(R204,Weights!$A$2:$B$120,2,0)*AE204</f>
        <v>0</v>
      </c>
      <c r="AG204">
        <f t="shared" ca="1" si="67"/>
        <v>3.240000720000038</v>
      </c>
      <c r="AI204" t="str">
        <f t="shared" ca="1" si="69"/>
        <v>Arkansas</v>
      </c>
      <c r="AJ204" t="str">
        <f t="shared" si="70"/>
        <v>Arkansas</v>
      </c>
      <c r="AK204">
        <f t="shared" si="71"/>
        <v>0</v>
      </c>
    </row>
    <row r="205" spans="1:37" x14ac:dyDescent="0.25">
      <c r="A205" t="s">
        <v>3299</v>
      </c>
      <c r="B205">
        <f t="shared" ca="1" si="54"/>
        <v>9.9287878606060609</v>
      </c>
      <c r="C205" s="2">
        <v>0</v>
      </c>
      <c r="D205">
        <f t="shared" si="55"/>
        <v>1</v>
      </c>
      <c r="E205">
        <f t="shared" si="56"/>
        <v>30</v>
      </c>
      <c r="F205">
        <f t="shared" ca="1" si="57"/>
        <v>28</v>
      </c>
      <c r="G205">
        <f t="shared" si="58"/>
        <v>15</v>
      </c>
      <c r="H205">
        <f t="shared" si="59"/>
        <v>18</v>
      </c>
      <c r="I205">
        <f t="shared" si="60"/>
        <v>15</v>
      </c>
      <c r="J205">
        <f t="shared" si="61"/>
        <v>33</v>
      </c>
      <c r="K205" s="12">
        <f t="shared" si="62"/>
        <v>0.90909090909090906</v>
      </c>
      <c r="L205">
        <f t="shared" ca="1" si="63"/>
        <v>6.0606060606060552E-2</v>
      </c>
      <c r="Q205" t="s">
        <v>3291</v>
      </c>
      <c r="R205" s="6">
        <v>41995</v>
      </c>
      <c r="S205" t="s">
        <v>3194</v>
      </c>
      <c r="T205" t="s">
        <v>3402</v>
      </c>
      <c r="U205" t="s">
        <v>3842</v>
      </c>
      <c r="V205">
        <v>84</v>
      </c>
      <c r="W205">
        <v>54</v>
      </c>
      <c r="Y205" t="s">
        <v>419</v>
      </c>
      <c r="Z205">
        <v>1</v>
      </c>
      <c r="AA205">
        <f t="shared" si="68"/>
        <v>30</v>
      </c>
      <c r="AB205">
        <f t="shared" ca="1" si="64"/>
        <v>21.200000200000002</v>
      </c>
      <c r="AC205">
        <f t="shared" ca="1" si="65"/>
        <v>8.7999997999999984</v>
      </c>
      <c r="AD205">
        <f t="shared" ca="1" si="66"/>
        <v>-8.7999997999999984</v>
      </c>
      <c r="AE205" s="2">
        <v>0</v>
      </c>
      <c r="AF205" s="7">
        <f>VLOOKUP(R205,Weights!$A$2:$B$120,2,0)*AE205</f>
        <v>0</v>
      </c>
      <c r="AG205">
        <f t="shared" ca="1" si="67"/>
        <v>77.439996480000005</v>
      </c>
      <c r="AI205" t="str">
        <f t="shared" ca="1" si="69"/>
        <v>Arkansas</v>
      </c>
      <c r="AJ205" t="str">
        <f t="shared" si="70"/>
        <v>Arkansas</v>
      </c>
      <c r="AK205">
        <f t="shared" si="71"/>
        <v>0</v>
      </c>
    </row>
    <row r="206" spans="1:37" x14ac:dyDescent="0.25">
      <c r="A206" t="s">
        <v>3335</v>
      </c>
      <c r="B206">
        <f t="shared" ca="1" si="54"/>
        <v>-8.2995601354838726</v>
      </c>
      <c r="C206" s="2">
        <v>0</v>
      </c>
      <c r="D206">
        <f t="shared" si="55"/>
        <v>1</v>
      </c>
      <c r="E206">
        <f t="shared" si="56"/>
        <v>14</v>
      </c>
      <c r="F206">
        <f t="shared" ca="1" si="57"/>
        <v>13</v>
      </c>
      <c r="G206">
        <f t="shared" si="58"/>
        <v>15</v>
      </c>
      <c r="H206">
        <f t="shared" si="59"/>
        <v>16</v>
      </c>
      <c r="I206">
        <f t="shared" si="60"/>
        <v>4</v>
      </c>
      <c r="J206">
        <f t="shared" si="61"/>
        <v>31</v>
      </c>
      <c r="K206" s="12">
        <f t="shared" si="62"/>
        <v>0.45161290322580644</v>
      </c>
      <c r="L206">
        <f t="shared" ca="1" si="63"/>
        <v>3.2258064516129004E-2</v>
      </c>
      <c r="Q206" t="s">
        <v>3291</v>
      </c>
      <c r="R206" s="6">
        <v>42001</v>
      </c>
      <c r="S206" t="s">
        <v>3194</v>
      </c>
      <c r="T206" t="s">
        <v>3478</v>
      </c>
      <c r="U206" t="s">
        <v>3842</v>
      </c>
      <c r="V206">
        <v>100</v>
      </c>
      <c r="W206">
        <v>92</v>
      </c>
      <c r="Y206" t="s">
        <v>465</v>
      </c>
      <c r="Z206">
        <v>1</v>
      </c>
      <c r="AA206">
        <f t="shared" si="68"/>
        <v>8</v>
      </c>
      <c r="AB206">
        <f t="shared" ca="1" si="64"/>
        <v>18.400000200000001</v>
      </c>
      <c r="AC206">
        <f t="shared" ca="1" si="65"/>
        <v>-10.400000200000001</v>
      </c>
      <c r="AD206">
        <f t="shared" ca="1" si="66"/>
        <v>10.400000200000001</v>
      </c>
      <c r="AE206" s="2">
        <v>0</v>
      </c>
      <c r="AF206" s="7">
        <f>VLOOKUP(R206,Weights!$A$2:$B$120,2,0)*AE206</f>
        <v>0</v>
      </c>
      <c r="AG206">
        <f t="shared" ca="1" si="67"/>
        <v>108.16000416000006</v>
      </c>
      <c r="AI206" t="str">
        <f t="shared" ca="1" si="69"/>
        <v>Arkansas</v>
      </c>
      <c r="AJ206" t="str">
        <f t="shared" si="70"/>
        <v>Arkansas</v>
      </c>
      <c r="AK206">
        <f t="shared" si="71"/>
        <v>0</v>
      </c>
    </row>
    <row r="207" spans="1:37" x14ac:dyDescent="0.25">
      <c r="A207" t="s">
        <v>3324</v>
      </c>
      <c r="B207">
        <f t="shared" ca="1" si="54"/>
        <v>5.7306818000000002</v>
      </c>
      <c r="C207" s="2">
        <v>0</v>
      </c>
      <c r="D207">
        <f t="shared" si="55"/>
        <v>1</v>
      </c>
      <c r="E207">
        <f t="shared" si="56"/>
        <v>15</v>
      </c>
      <c r="F207">
        <f t="shared" ca="1" si="57"/>
        <v>13</v>
      </c>
      <c r="G207">
        <f t="shared" si="58"/>
        <v>20</v>
      </c>
      <c r="H207">
        <f t="shared" si="59"/>
        <v>12</v>
      </c>
      <c r="I207">
        <f t="shared" si="60"/>
        <v>3</v>
      </c>
      <c r="J207">
        <f t="shared" si="61"/>
        <v>32</v>
      </c>
      <c r="K207" s="12">
        <f t="shared" si="62"/>
        <v>0.46875</v>
      </c>
      <c r="L207">
        <f t="shared" ca="1" si="63"/>
        <v>6.25E-2</v>
      </c>
      <c r="Q207" t="s">
        <v>3291</v>
      </c>
      <c r="R207" s="6">
        <v>42007</v>
      </c>
      <c r="S207" t="s">
        <v>3194</v>
      </c>
      <c r="T207" t="s">
        <v>3398</v>
      </c>
      <c r="U207" t="s">
        <v>3842</v>
      </c>
      <c r="V207">
        <v>79</v>
      </c>
      <c r="W207">
        <v>46</v>
      </c>
      <c r="Y207" t="s">
        <v>954</v>
      </c>
      <c r="Z207">
        <v>1</v>
      </c>
      <c r="AA207">
        <f t="shared" si="68"/>
        <v>33</v>
      </c>
      <c r="AB207">
        <f t="shared" ca="1" si="64"/>
        <v>25</v>
      </c>
      <c r="AC207">
        <f t="shared" ca="1" si="65"/>
        <v>8</v>
      </c>
      <c r="AD207">
        <f t="shared" ca="1" si="66"/>
        <v>-8</v>
      </c>
      <c r="AE207" s="2">
        <v>0</v>
      </c>
      <c r="AF207" s="7">
        <f>VLOOKUP(R207,Weights!$A$2:$B$120,2,0)*AE207</f>
        <v>0</v>
      </c>
      <c r="AG207">
        <f t="shared" ca="1" si="67"/>
        <v>64</v>
      </c>
      <c r="AI207" t="str">
        <f t="shared" ca="1" si="69"/>
        <v>Arkansas</v>
      </c>
      <c r="AJ207" t="str">
        <f t="shared" si="70"/>
        <v>Arkansas</v>
      </c>
      <c r="AK207">
        <f t="shared" si="71"/>
        <v>0</v>
      </c>
    </row>
    <row r="208" spans="1:37" x14ac:dyDescent="0.25">
      <c r="A208" t="s">
        <v>3478</v>
      </c>
      <c r="B208">
        <f t="shared" ca="1" si="54"/>
        <v>-3.5318182</v>
      </c>
      <c r="C208" s="2">
        <v>0</v>
      </c>
      <c r="D208">
        <f t="shared" si="55"/>
        <v>1</v>
      </c>
      <c r="E208">
        <f t="shared" si="56"/>
        <v>19</v>
      </c>
      <c r="F208">
        <f t="shared" ca="1" si="57"/>
        <v>19</v>
      </c>
      <c r="G208">
        <f t="shared" si="58"/>
        <v>16</v>
      </c>
      <c r="H208">
        <f t="shared" si="59"/>
        <v>14</v>
      </c>
      <c r="I208">
        <f t="shared" si="60"/>
        <v>7</v>
      </c>
      <c r="J208">
        <f t="shared" si="61"/>
        <v>30</v>
      </c>
      <c r="K208" s="12">
        <f t="shared" si="62"/>
        <v>0.6333333333333333</v>
      </c>
      <c r="L208">
        <f t="shared" ca="1" si="63"/>
        <v>0</v>
      </c>
      <c r="Q208" t="s">
        <v>3291</v>
      </c>
      <c r="R208" s="6">
        <v>42014</v>
      </c>
      <c r="S208" t="s">
        <v>3194</v>
      </c>
      <c r="T208" t="s">
        <v>3350</v>
      </c>
      <c r="U208" t="s">
        <v>3842</v>
      </c>
      <c r="V208">
        <v>82</v>
      </c>
      <c r="W208">
        <v>70</v>
      </c>
      <c r="Y208" t="s">
        <v>956</v>
      </c>
      <c r="Z208">
        <v>1</v>
      </c>
      <c r="AA208">
        <f t="shared" si="68"/>
        <v>12</v>
      </c>
      <c r="AB208">
        <f t="shared" ca="1" si="64"/>
        <v>3.6000000000000014</v>
      </c>
      <c r="AC208">
        <f t="shared" ca="1" si="65"/>
        <v>8.3999999999999986</v>
      </c>
      <c r="AD208">
        <f t="shared" ca="1" si="66"/>
        <v>-8.3999999999999986</v>
      </c>
      <c r="AE208" s="2">
        <v>0</v>
      </c>
      <c r="AF208" s="7">
        <f>VLOOKUP(R208,Weights!$A$2:$B$120,2,0)*AE208</f>
        <v>0</v>
      </c>
      <c r="AG208">
        <f t="shared" ca="1" si="67"/>
        <v>70.559999999999974</v>
      </c>
      <c r="AI208" t="str">
        <f t="shared" ca="1" si="69"/>
        <v>Arkansas</v>
      </c>
      <c r="AJ208" t="str">
        <f t="shared" si="70"/>
        <v>Arkansas</v>
      </c>
      <c r="AK208">
        <f t="shared" si="71"/>
        <v>0</v>
      </c>
    </row>
    <row r="209" spans="1:37" x14ac:dyDescent="0.25">
      <c r="A209" t="s">
        <v>3213</v>
      </c>
      <c r="B209">
        <f t="shared" ca="1" si="54"/>
        <v>17.868182000000001</v>
      </c>
      <c r="C209" s="2">
        <v>0</v>
      </c>
      <c r="D209">
        <f t="shared" si="55"/>
        <v>1</v>
      </c>
      <c r="E209">
        <f t="shared" si="56"/>
        <v>28</v>
      </c>
      <c r="F209">
        <f t="shared" ca="1" si="57"/>
        <v>28</v>
      </c>
      <c r="G209">
        <f t="shared" si="58"/>
        <v>21</v>
      </c>
      <c r="H209">
        <f t="shared" si="59"/>
        <v>12</v>
      </c>
      <c r="I209">
        <f t="shared" si="60"/>
        <v>9</v>
      </c>
      <c r="J209">
        <f t="shared" si="61"/>
        <v>33</v>
      </c>
      <c r="K209" s="12">
        <f t="shared" si="62"/>
        <v>0.84848484848484851</v>
      </c>
      <c r="L209">
        <f t="shared" ca="1" si="63"/>
        <v>0</v>
      </c>
      <c r="Q209" t="s">
        <v>3291</v>
      </c>
      <c r="R209" s="6">
        <v>42021</v>
      </c>
      <c r="S209" t="s">
        <v>3194</v>
      </c>
      <c r="T209" t="s">
        <v>3374</v>
      </c>
      <c r="U209" t="s">
        <v>3841</v>
      </c>
      <c r="V209">
        <v>96</v>
      </c>
      <c r="W209">
        <v>82</v>
      </c>
      <c r="Y209" t="s">
        <v>1006</v>
      </c>
      <c r="Z209">
        <v>1</v>
      </c>
      <c r="AA209">
        <f t="shared" si="68"/>
        <v>-14</v>
      </c>
      <c r="AB209">
        <f t="shared" ca="1" si="64"/>
        <v>6.0000002000000006</v>
      </c>
      <c r="AC209">
        <f t="shared" ca="1" si="65"/>
        <v>-20.000000200000002</v>
      </c>
      <c r="AD209">
        <f t="shared" ca="1" si="66"/>
        <v>20.000000200000002</v>
      </c>
      <c r="AE209" s="2">
        <v>0</v>
      </c>
      <c r="AF209" s="7">
        <f>VLOOKUP(R209,Weights!$A$2:$B$120,2,0)*AE209</f>
        <v>0</v>
      </c>
      <c r="AG209">
        <f t="shared" ca="1" si="67"/>
        <v>400.00000800000015</v>
      </c>
      <c r="AI209" t="str">
        <f t="shared" ca="1" si="69"/>
        <v>Arkansas</v>
      </c>
      <c r="AJ209" t="str">
        <f t="shared" si="70"/>
        <v>Ole Miss</v>
      </c>
      <c r="AK209" t="str">
        <f t="shared" si="71"/>
        <v>Ole Miss</v>
      </c>
    </row>
    <row r="210" spans="1:37" x14ac:dyDescent="0.25">
      <c r="A210" t="s">
        <v>3490</v>
      </c>
      <c r="B210">
        <f t="shared" ca="1" si="54"/>
        <v>0.26818182000000002</v>
      </c>
      <c r="C210" s="2">
        <v>0</v>
      </c>
      <c r="D210">
        <f t="shared" si="55"/>
        <v>1</v>
      </c>
      <c r="E210">
        <f t="shared" si="56"/>
        <v>16</v>
      </c>
      <c r="F210">
        <f t="shared" ca="1" si="57"/>
        <v>16</v>
      </c>
      <c r="G210">
        <f t="shared" si="58"/>
        <v>16</v>
      </c>
      <c r="H210">
        <f t="shared" si="59"/>
        <v>15</v>
      </c>
      <c r="I210">
        <f t="shared" si="60"/>
        <v>4</v>
      </c>
      <c r="J210">
        <f t="shared" si="61"/>
        <v>31</v>
      </c>
      <c r="K210" s="12">
        <f t="shared" si="62"/>
        <v>0.5161290322580645</v>
      </c>
      <c r="L210">
        <f t="shared" ca="1" si="63"/>
        <v>0</v>
      </c>
      <c r="Q210" t="s">
        <v>3291</v>
      </c>
      <c r="R210" s="6">
        <v>42026</v>
      </c>
      <c r="S210" t="s">
        <v>3194</v>
      </c>
      <c r="T210" t="s">
        <v>3276</v>
      </c>
      <c r="U210" t="s">
        <v>3842</v>
      </c>
      <c r="V210">
        <v>93</v>
      </c>
      <c r="W210">
        <v>91</v>
      </c>
      <c r="X210" t="s">
        <v>3843</v>
      </c>
      <c r="Y210" t="s">
        <v>1007</v>
      </c>
      <c r="Z210">
        <v>1</v>
      </c>
      <c r="AA210">
        <f t="shared" si="68"/>
        <v>2</v>
      </c>
      <c r="AB210">
        <f t="shared" ca="1" si="64"/>
        <v>7.4000002000000009</v>
      </c>
      <c r="AC210">
        <f t="shared" ca="1" si="65"/>
        <v>-5.4000002000000009</v>
      </c>
      <c r="AD210">
        <f t="shared" ca="1" si="66"/>
        <v>5.4000002000000009</v>
      </c>
      <c r="AE210" s="2">
        <v>0</v>
      </c>
      <c r="AF210" s="7">
        <f>VLOOKUP(R210,Weights!$A$2:$B$120,2,0)*AE210</f>
        <v>0</v>
      </c>
      <c r="AG210">
        <f t="shared" ca="1" si="67"/>
        <v>29.160002160000051</v>
      </c>
      <c r="AI210" t="str">
        <f t="shared" ca="1" si="69"/>
        <v>Arkansas</v>
      </c>
      <c r="AJ210" t="str">
        <f t="shared" si="70"/>
        <v>Arkansas</v>
      </c>
      <c r="AK210">
        <f t="shared" si="71"/>
        <v>0</v>
      </c>
    </row>
    <row r="211" spans="1:37" x14ac:dyDescent="0.25">
      <c r="A211" t="s">
        <v>3312</v>
      </c>
      <c r="B211">
        <f t="shared" ca="1" si="54"/>
        <v>-6.4904388896551728</v>
      </c>
      <c r="C211" s="2">
        <v>0</v>
      </c>
      <c r="D211">
        <f t="shared" si="55"/>
        <v>1</v>
      </c>
      <c r="E211">
        <f t="shared" si="56"/>
        <v>10</v>
      </c>
      <c r="F211">
        <f t="shared" ca="1" si="57"/>
        <v>3</v>
      </c>
      <c r="G211">
        <f t="shared" si="58"/>
        <v>15</v>
      </c>
      <c r="H211">
        <f t="shared" si="59"/>
        <v>14</v>
      </c>
      <c r="I211">
        <f t="shared" si="60"/>
        <v>2</v>
      </c>
      <c r="J211">
        <f t="shared" si="61"/>
        <v>29</v>
      </c>
      <c r="K211" s="12">
        <f t="shared" si="62"/>
        <v>0.34482758620689657</v>
      </c>
      <c r="L211">
        <f t="shared" ca="1" si="63"/>
        <v>0.24137931034482762</v>
      </c>
      <c r="Q211" t="s">
        <v>3291</v>
      </c>
      <c r="R211" s="6">
        <v>42031</v>
      </c>
      <c r="S211" t="s">
        <v>3194</v>
      </c>
      <c r="T211" t="s">
        <v>3372</v>
      </c>
      <c r="U211" t="s">
        <v>3842</v>
      </c>
      <c r="V211">
        <v>69</v>
      </c>
      <c r="W211">
        <v>64</v>
      </c>
      <c r="Y211" t="s">
        <v>2597</v>
      </c>
      <c r="Z211">
        <v>1</v>
      </c>
      <c r="AA211">
        <f t="shared" si="68"/>
        <v>5</v>
      </c>
      <c r="AB211">
        <f t="shared" ca="1" si="64"/>
        <v>9.4000002000000009</v>
      </c>
      <c r="AC211">
        <f t="shared" ca="1" si="65"/>
        <v>-4.4000002000000009</v>
      </c>
      <c r="AD211">
        <f t="shared" ca="1" si="66"/>
        <v>4.4000002000000009</v>
      </c>
      <c r="AE211" s="2">
        <v>0</v>
      </c>
      <c r="AF211" s="7">
        <f>VLOOKUP(R211,Weights!$A$2:$B$120,2,0)*AE211</f>
        <v>0</v>
      </c>
      <c r="AG211">
        <f t="shared" ca="1" si="67"/>
        <v>19.360001760000049</v>
      </c>
      <c r="AI211" t="str">
        <f t="shared" ca="1" si="69"/>
        <v>Arkansas</v>
      </c>
      <c r="AJ211" t="str">
        <f t="shared" si="70"/>
        <v>Arkansas</v>
      </c>
      <c r="AK211">
        <f t="shared" si="71"/>
        <v>0</v>
      </c>
    </row>
    <row r="212" spans="1:37" x14ac:dyDescent="0.25">
      <c r="A212" t="s">
        <v>3445</v>
      </c>
      <c r="B212">
        <f t="shared" ca="1" si="54"/>
        <v>17.516666848484849</v>
      </c>
      <c r="C212" s="2">
        <v>0</v>
      </c>
      <c r="D212">
        <f t="shared" si="55"/>
        <v>1</v>
      </c>
      <c r="E212">
        <f t="shared" si="56"/>
        <v>24</v>
      </c>
      <c r="F212">
        <f t="shared" ca="1" si="57"/>
        <v>29</v>
      </c>
      <c r="G212">
        <f t="shared" si="58"/>
        <v>20</v>
      </c>
      <c r="H212">
        <f t="shared" si="59"/>
        <v>13</v>
      </c>
      <c r="I212">
        <f t="shared" si="60"/>
        <v>5</v>
      </c>
      <c r="J212">
        <f t="shared" si="61"/>
        <v>33</v>
      </c>
      <c r="K212" s="12">
        <f t="shared" si="62"/>
        <v>0.72727272727272729</v>
      </c>
      <c r="L212">
        <f t="shared" ca="1" si="63"/>
        <v>-0.15151515151515149</v>
      </c>
      <c r="Q212" t="s">
        <v>3291</v>
      </c>
      <c r="R212" s="6">
        <v>42038</v>
      </c>
      <c r="S212" t="s">
        <v>3194</v>
      </c>
      <c r="T212" t="s">
        <v>3320</v>
      </c>
      <c r="U212" t="s">
        <v>3842</v>
      </c>
      <c r="V212">
        <v>75</v>
      </c>
      <c r="W212">
        <v>55</v>
      </c>
      <c r="Y212" t="s">
        <v>1401</v>
      </c>
      <c r="Z212">
        <v>1</v>
      </c>
      <c r="AA212">
        <f t="shared" si="68"/>
        <v>20</v>
      </c>
      <c r="AB212">
        <f t="shared" ca="1" si="64"/>
        <v>8.2000002000000016</v>
      </c>
      <c r="AC212">
        <f t="shared" ca="1" si="65"/>
        <v>11.799999799999998</v>
      </c>
      <c r="AD212">
        <f t="shared" ca="1" si="66"/>
        <v>-11.799999799999998</v>
      </c>
      <c r="AE212" s="2">
        <v>0</v>
      </c>
      <c r="AF212" s="7">
        <f>VLOOKUP(R212,Weights!$A$2:$B$120,2,0)*AE212</f>
        <v>0</v>
      </c>
      <c r="AG212">
        <f t="shared" ca="1" si="67"/>
        <v>139.23999527999999</v>
      </c>
      <c r="AI212" t="str">
        <f t="shared" ca="1" si="69"/>
        <v>Arkansas</v>
      </c>
      <c r="AJ212" t="str">
        <f t="shared" si="70"/>
        <v>Arkansas</v>
      </c>
      <c r="AK212">
        <f t="shared" si="71"/>
        <v>0</v>
      </c>
    </row>
    <row r="213" spans="1:37" x14ac:dyDescent="0.25">
      <c r="A213" t="s">
        <v>3823</v>
      </c>
      <c r="B213">
        <f t="shared" ca="1" si="54"/>
        <v>16.668182000000002</v>
      </c>
      <c r="C213" s="2">
        <v>0</v>
      </c>
      <c r="D213">
        <f t="shared" si="55"/>
        <v>1</v>
      </c>
      <c r="E213">
        <f t="shared" si="56"/>
        <v>23</v>
      </c>
      <c r="F213">
        <f t="shared" ca="1" si="57"/>
        <v>23</v>
      </c>
      <c r="G213">
        <f t="shared" si="58"/>
        <v>20</v>
      </c>
      <c r="H213">
        <f t="shared" si="59"/>
        <v>12</v>
      </c>
      <c r="I213">
        <f t="shared" si="60"/>
        <v>5</v>
      </c>
      <c r="J213">
        <f t="shared" si="61"/>
        <v>32</v>
      </c>
      <c r="K213" s="12">
        <f t="shared" si="62"/>
        <v>0.71875</v>
      </c>
      <c r="L213">
        <f t="shared" ca="1" si="63"/>
        <v>0</v>
      </c>
      <c r="Q213" t="s">
        <v>3291</v>
      </c>
      <c r="R213" s="6">
        <v>42042</v>
      </c>
      <c r="S213" t="s">
        <v>3194</v>
      </c>
      <c r="T213" t="s">
        <v>3323</v>
      </c>
      <c r="U213" t="s">
        <v>3842</v>
      </c>
      <c r="V213">
        <v>61</v>
      </c>
      <c r="W213">
        <v>41</v>
      </c>
      <c r="Y213" t="s">
        <v>2598</v>
      </c>
      <c r="Z213">
        <v>1</v>
      </c>
      <c r="AA213">
        <f t="shared" si="68"/>
        <v>20</v>
      </c>
      <c r="AB213">
        <f t="shared" ca="1" si="64"/>
        <v>12.400000200000001</v>
      </c>
      <c r="AC213">
        <f t="shared" ca="1" si="65"/>
        <v>7.5999997999999991</v>
      </c>
      <c r="AD213">
        <f t="shared" ca="1" si="66"/>
        <v>-7.5999997999999991</v>
      </c>
      <c r="AE213" s="2">
        <v>0</v>
      </c>
      <c r="AF213" s="7">
        <f>VLOOKUP(R213,Weights!$A$2:$B$120,2,0)*AE213</f>
        <v>0</v>
      </c>
      <c r="AG213">
        <f t="shared" ca="1" si="67"/>
        <v>57.759996960000024</v>
      </c>
      <c r="AI213" t="str">
        <f t="shared" ca="1" si="69"/>
        <v>Arkansas</v>
      </c>
      <c r="AJ213" t="str">
        <f t="shared" si="70"/>
        <v>Arkansas</v>
      </c>
      <c r="AK213">
        <f t="shared" si="71"/>
        <v>0</v>
      </c>
    </row>
    <row r="214" spans="1:37" x14ac:dyDescent="0.25">
      <c r="A214" t="s">
        <v>3367</v>
      </c>
      <c r="B214">
        <f t="shared" ca="1" si="54"/>
        <v>13.63592393548387</v>
      </c>
      <c r="C214" s="2">
        <v>0</v>
      </c>
      <c r="D214">
        <f t="shared" si="55"/>
        <v>1</v>
      </c>
      <c r="E214">
        <f t="shared" si="56"/>
        <v>18</v>
      </c>
      <c r="F214">
        <f t="shared" ca="1" si="57"/>
        <v>19</v>
      </c>
      <c r="G214">
        <f t="shared" si="58"/>
        <v>18</v>
      </c>
      <c r="H214">
        <f t="shared" si="59"/>
        <v>13</v>
      </c>
      <c r="I214">
        <f t="shared" si="60"/>
        <v>4</v>
      </c>
      <c r="J214">
        <f t="shared" si="61"/>
        <v>31</v>
      </c>
      <c r="K214" s="12">
        <f t="shared" si="62"/>
        <v>0.58064516129032262</v>
      </c>
      <c r="L214">
        <f t="shared" ca="1" si="63"/>
        <v>-3.2258064516129004E-2</v>
      </c>
      <c r="Q214" t="s">
        <v>3291</v>
      </c>
      <c r="R214" s="6">
        <v>42053</v>
      </c>
      <c r="S214" t="s">
        <v>3194</v>
      </c>
      <c r="T214" t="s">
        <v>3356</v>
      </c>
      <c r="U214" t="s">
        <v>3842</v>
      </c>
      <c r="V214">
        <v>84</v>
      </c>
      <c r="W214">
        <v>69</v>
      </c>
      <c r="Y214" t="s">
        <v>964</v>
      </c>
      <c r="Z214">
        <v>1</v>
      </c>
      <c r="AA214">
        <f t="shared" si="68"/>
        <v>15</v>
      </c>
      <c r="AB214">
        <f t="shared" ca="1" si="64"/>
        <v>17.200000200000002</v>
      </c>
      <c r="AC214">
        <f t="shared" ca="1" si="65"/>
        <v>-2.2000002000000016</v>
      </c>
      <c r="AD214">
        <f t="shared" ca="1" si="66"/>
        <v>2.2000002000000016</v>
      </c>
      <c r="AE214" s="2">
        <v>0</v>
      </c>
      <c r="AF214" s="7">
        <f>VLOOKUP(R214,Weights!$A$2:$B$120,2,0)*AE214</f>
        <v>0</v>
      </c>
      <c r="AG214">
        <f t="shared" ca="1" si="67"/>
        <v>4.8400008800000469</v>
      </c>
      <c r="AI214" t="str">
        <f t="shared" ca="1" si="69"/>
        <v>Arkansas</v>
      </c>
      <c r="AJ214" t="str">
        <f t="shared" si="70"/>
        <v>Arkansas</v>
      </c>
      <c r="AK214">
        <f t="shared" si="71"/>
        <v>0</v>
      </c>
    </row>
    <row r="215" spans="1:37" x14ac:dyDescent="0.25">
      <c r="A215" t="s">
        <v>3307</v>
      </c>
      <c r="B215">
        <f t="shared" ca="1" si="54"/>
        <v>8.274633412903226</v>
      </c>
      <c r="C215" s="2">
        <v>0</v>
      </c>
      <c r="D215">
        <f t="shared" si="55"/>
        <v>1</v>
      </c>
      <c r="E215">
        <f t="shared" si="56"/>
        <v>24</v>
      </c>
      <c r="F215">
        <f t="shared" ca="1" si="57"/>
        <v>30</v>
      </c>
      <c r="G215">
        <f t="shared" si="58"/>
        <v>19</v>
      </c>
      <c r="H215">
        <f t="shared" si="59"/>
        <v>12</v>
      </c>
      <c r="I215">
        <f t="shared" si="60"/>
        <v>6</v>
      </c>
      <c r="J215">
        <f t="shared" si="61"/>
        <v>31</v>
      </c>
      <c r="K215" s="12">
        <f t="shared" si="62"/>
        <v>0.77419354838709675</v>
      </c>
      <c r="L215">
        <f t="shared" ca="1" si="63"/>
        <v>-0.19354838709677424</v>
      </c>
      <c r="Q215" t="s">
        <v>3291</v>
      </c>
      <c r="R215" s="6">
        <v>42059</v>
      </c>
      <c r="S215" t="s">
        <v>3194</v>
      </c>
      <c r="T215" t="s">
        <v>3221</v>
      </c>
      <c r="U215" t="s">
        <v>3842</v>
      </c>
      <c r="V215">
        <v>81</v>
      </c>
      <c r="W215">
        <v>75</v>
      </c>
      <c r="Y215" t="s">
        <v>2599</v>
      </c>
      <c r="Z215">
        <v>1</v>
      </c>
      <c r="AA215">
        <f t="shared" si="68"/>
        <v>6</v>
      </c>
      <c r="AB215">
        <f t="shared" ca="1" si="64"/>
        <v>6.0000002000000006</v>
      </c>
      <c r="AC215">
        <f t="shared" ca="1" si="65"/>
        <v>-2.0000000056086265E-7</v>
      </c>
      <c r="AD215">
        <f t="shared" ca="1" si="66"/>
        <v>2.0000000056086265E-7</v>
      </c>
      <c r="AE215" s="2">
        <v>0</v>
      </c>
      <c r="AF215" s="7">
        <f>VLOOKUP(R215,Weights!$A$2:$B$120,2,0)*AE215</f>
        <v>0</v>
      </c>
      <c r="AG215">
        <f t="shared" ca="1" si="67"/>
        <v>4.0000000224345055E-14</v>
      </c>
      <c r="AI215" t="str">
        <f t="shared" ca="1" si="69"/>
        <v>Arkansas</v>
      </c>
      <c r="AJ215" t="str">
        <f t="shared" si="70"/>
        <v>Arkansas</v>
      </c>
      <c r="AK215">
        <f t="shared" si="71"/>
        <v>0</v>
      </c>
    </row>
    <row r="216" spans="1:37" x14ac:dyDescent="0.25">
      <c r="A216" t="s">
        <v>3374</v>
      </c>
      <c r="B216">
        <f t="shared" ca="1" si="54"/>
        <v>8.7431818000000003</v>
      </c>
      <c r="C216" s="2">
        <v>0</v>
      </c>
      <c r="D216">
        <f t="shared" si="55"/>
        <v>1</v>
      </c>
      <c r="E216">
        <f t="shared" si="56"/>
        <v>18</v>
      </c>
      <c r="F216">
        <f t="shared" ca="1" si="57"/>
        <v>24</v>
      </c>
      <c r="G216">
        <f t="shared" si="58"/>
        <v>17</v>
      </c>
      <c r="H216">
        <f t="shared" si="59"/>
        <v>13</v>
      </c>
      <c r="I216">
        <f t="shared" si="60"/>
        <v>9</v>
      </c>
      <c r="J216">
        <f t="shared" si="61"/>
        <v>30</v>
      </c>
      <c r="K216" s="12">
        <f t="shared" si="62"/>
        <v>0.6</v>
      </c>
      <c r="L216">
        <f t="shared" ca="1" si="63"/>
        <v>-0.125</v>
      </c>
      <c r="Q216" t="s">
        <v>3291</v>
      </c>
      <c r="R216" s="6">
        <v>42070</v>
      </c>
      <c r="S216" t="s">
        <v>3194</v>
      </c>
      <c r="T216" t="s">
        <v>3304</v>
      </c>
      <c r="U216" t="s">
        <v>3841</v>
      </c>
      <c r="V216">
        <v>81</v>
      </c>
      <c r="W216">
        <v>78</v>
      </c>
      <c r="Y216" t="s">
        <v>968</v>
      </c>
      <c r="Z216">
        <v>1</v>
      </c>
      <c r="AA216">
        <f t="shared" si="68"/>
        <v>-3</v>
      </c>
      <c r="AB216">
        <f t="shared" ca="1" si="64"/>
        <v>4.0000000000000018</v>
      </c>
      <c r="AC216">
        <f t="shared" ca="1" si="65"/>
        <v>-7.0000000000000018</v>
      </c>
      <c r="AD216">
        <f t="shared" ca="1" si="66"/>
        <v>7.0000000000000018</v>
      </c>
      <c r="AE216" s="2">
        <v>0</v>
      </c>
      <c r="AF216" s="7">
        <f>VLOOKUP(R216,Weights!$A$2:$B$120,2,0)*AE216</f>
        <v>0</v>
      </c>
      <c r="AG216">
        <f t="shared" ca="1" si="67"/>
        <v>49.000000000000028</v>
      </c>
      <c r="AI216" t="str">
        <f t="shared" ca="1" si="69"/>
        <v>Arkansas</v>
      </c>
      <c r="AJ216" t="str">
        <f t="shared" si="70"/>
        <v>LSU</v>
      </c>
      <c r="AK216" t="str">
        <f t="shared" si="71"/>
        <v>LSU</v>
      </c>
    </row>
    <row r="217" spans="1:37" x14ac:dyDescent="0.25">
      <c r="A217" t="s">
        <v>3415</v>
      </c>
      <c r="B217">
        <f t="shared" ca="1" si="54"/>
        <v>-5.6961039142857146</v>
      </c>
      <c r="C217" s="2">
        <v>0</v>
      </c>
      <c r="D217">
        <f t="shared" si="55"/>
        <v>1</v>
      </c>
      <c r="E217">
        <f t="shared" si="56"/>
        <v>12</v>
      </c>
      <c r="F217">
        <f t="shared" ca="1" si="57"/>
        <v>11</v>
      </c>
      <c r="G217">
        <f t="shared" si="58"/>
        <v>13</v>
      </c>
      <c r="H217">
        <f t="shared" si="59"/>
        <v>15</v>
      </c>
      <c r="I217">
        <f t="shared" si="60"/>
        <v>5</v>
      </c>
      <c r="J217">
        <f t="shared" si="61"/>
        <v>28</v>
      </c>
      <c r="K217" s="12">
        <f t="shared" si="62"/>
        <v>0.42857142857142855</v>
      </c>
      <c r="L217">
        <f t="shared" ca="1" si="63"/>
        <v>3.5714285714285698E-2</v>
      </c>
      <c r="Q217" t="s">
        <v>3291</v>
      </c>
      <c r="R217" s="6">
        <v>42076</v>
      </c>
      <c r="S217" t="s">
        <v>3195</v>
      </c>
      <c r="T217" t="s">
        <v>3372</v>
      </c>
      <c r="U217" t="s">
        <v>3191</v>
      </c>
      <c r="Y217" t="s">
        <v>3191</v>
      </c>
      <c r="Z217">
        <v>0</v>
      </c>
      <c r="AA217">
        <f t="shared" si="68"/>
        <v>0</v>
      </c>
      <c r="AB217">
        <f t="shared" ca="1" si="64"/>
        <v>0</v>
      </c>
      <c r="AC217">
        <f t="shared" ca="1" si="65"/>
        <v>0</v>
      </c>
      <c r="AD217">
        <f t="shared" ca="1" si="66"/>
        <v>0</v>
      </c>
      <c r="AE217" s="2">
        <v>0</v>
      </c>
      <c r="AF217" s="7">
        <f>VLOOKUP(R217,Weights!$A$2:$B$120,2,0)*AE217</f>
        <v>0</v>
      </c>
      <c r="AG217">
        <f t="shared" ca="1" si="67"/>
        <v>0</v>
      </c>
      <c r="AI217" t="str">
        <f t="shared" ca="1" si="69"/>
        <v>Tennessee</v>
      </c>
      <c r="AJ217" t="str">
        <f t="shared" si="70"/>
        <v>Tennessee</v>
      </c>
      <c r="AK217">
        <f t="shared" si="71"/>
        <v>0</v>
      </c>
    </row>
    <row r="218" spans="1:37" x14ac:dyDescent="0.25">
      <c r="A218" t="s">
        <v>3280</v>
      </c>
      <c r="B218">
        <f t="shared" ca="1" si="54"/>
        <v>-3.2106060787878787</v>
      </c>
      <c r="C218" s="2">
        <v>0</v>
      </c>
      <c r="D218">
        <f t="shared" si="55"/>
        <v>1</v>
      </c>
      <c r="E218">
        <f t="shared" si="56"/>
        <v>18</v>
      </c>
      <c r="F218">
        <f t="shared" ca="1" si="57"/>
        <v>14</v>
      </c>
      <c r="G218">
        <f t="shared" si="58"/>
        <v>15</v>
      </c>
      <c r="H218">
        <f t="shared" si="59"/>
        <v>18</v>
      </c>
      <c r="I218">
        <f t="shared" si="60"/>
        <v>7</v>
      </c>
      <c r="J218">
        <f t="shared" si="61"/>
        <v>33</v>
      </c>
      <c r="K218" s="12">
        <f t="shared" si="62"/>
        <v>0.54545454545454541</v>
      </c>
      <c r="L218">
        <f t="shared" ca="1" si="63"/>
        <v>0.12121212121212116</v>
      </c>
      <c r="Q218" t="s">
        <v>3480</v>
      </c>
      <c r="R218" s="6">
        <v>41960</v>
      </c>
      <c r="S218" t="s">
        <v>3194</v>
      </c>
      <c r="T218" t="s">
        <v>3439</v>
      </c>
      <c r="U218" t="s">
        <v>3841</v>
      </c>
      <c r="V218">
        <v>75</v>
      </c>
      <c r="W218">
        <v>73</v>
      </c>
      <c r="Y218" t="s">
        <v>9</v>
      </c>
      <c r="Z218">
        <v>1</v>
      </c>
      <c r="AA218">
        <f t="shared" si="68"/>
        <v>-2</v>
      </c>
      <c r="AB218">
        <f t="shared" ca="1" si="64"/>
        <v>-2</v>
      </c>
      <c r="AC218">
        <f t="shared" ca="1" si="65"/>
        <v>0</v>
      </c>
      <c r="AD218">
        <f t="shared" ca="1" si="66"/>
        <v>0</v>
      </c>
      <c r="AE218" s="2">
        <v>0</v>
      </c>
      <c r="AF218" s="7">
        <f>VLOOKUP(R218,Weights!$A$2:$B$120,2,0)*AE218</f>
        <v>0</v>
      </c>
      <c r="AG218">
        <f t="shared" ca="1" si="67"/>
        <v>0</v>
      </c>
      <c r="AI218" t="str">
        <f t="shared" ca="1" si="69"/>
        <v>Tenn-Martin</v>
      </c>
      <c r="AJ218" t="str">
        <f t="shared" si="70"/>
        <v>Tenn-Martin</v>
      </c>
      <c r="AK218" t="str">
        <f t="shared" si="71"/>
        <v>Tenn-Martin</v>
      </c>
    </row>
    <row r="219" spans="1:37" x14ac:dyDescent="0.25">
      <c r="A219" t="s">
        <v>3416</v>
      </c>
      <c r="B219">
        <f t="shared" ca="1" si="54"/>
        <v>7.6984848303030304</v>
      </c>
      <c r="C219" s="2">
        <v>0</v>
      </c>
      <c r="D219">
        <f t="shared" si="55"/>
        <v>1</v>
      </c>
      <c r="E219">
        <f t="shared" si="56"/>
        <v>23</v>
      </c>
      <c r="F219">
        <f t="shared" ca="1" si="57"/>
        <v>23</v>
      </c>
      <c r="G219">
        <f t="shared" si="58"/>
        <v>20</v>
      </c>
      <c r="H219">
        <f t="shared" si="59"/>
        <v>11</v>
      </c>
      <c r="I219">
        <f t="shared" si="60"/>
        <v>6</v>
      </c>
      <c r="J219">
        <f t="shared" si="61"/>
        <v>31</v>
      </c>
      <c r="K219" s="12">
        <f t="shared" si="62"/>
        <v>0.74193548387096775</v>
      </c>
      <c r="L219">
        <f t="shared" ca="1" si="63"/>
        <v>3.0303030303030276E-2</v>
      </c>
      <c r="Q219" t="s">
        <v>3480</v>
      </c>
      <c r="R219" s="6">
        <v>41968</v>
      </c>
      <c r="S219" t="s">
        <v>3194</v>
      </c>
      <c r="T219" t="s">
        <v>3483</v>
      </c>
      <c r="U219" t="s">
        <v>3841</v>
      </c>
      <c r="V219">
        <v>63</v>
      </c>
      <c r="W219">
        <v>58</v>
      </c>
      <c r="Y219" t="s">
        <v>66</v>
      </c>
      <c r="Z219">
        <v>1</v>
      </c>
      <c r="AA219">
        <f t="shared" si="68"/>
        <v>-5</v>
      </c>
      <c r="AB219">
        <f t="shared" ca="1" si="64"/>
        <v>3.5999999999999996</v>
      </c>
      <c r="AC219">
        <f t="shared" ca="1" si="65"/>
        <v>-8.6</v>
      </c>
      <c r="AD219">
        <f t="shared" ca="1" si="66"/>
        <v>8.6</v>
      </c>
      <c r="AE219" s="2">
        <v>0</v>
      </c>
      <c r="AF219" s="7">
        <f>VLOOKUP(R219,Weights!$A$2:$B$120,2,0)*AE219</f>
        <v>0</v>
      </c>
      <c r="AG219">
        <f t="shared" ca="1" si="67"/>
        <v>73.959999999999994</v>
      </c>
      <c r="AI219" t="str">
        <f t="shared" ca="1" si="69"/>
        <v>Arkansas St</v>
      </c>
      <c r="AJ219" t="str">
        <f t="shared" si="70"/>
        <v>Lamar</v>
      </c>
      <c r="AK219" t="str">
        <f t="shared" si="71"/>
        <v>Lamar</v>
      </c>
    </row>
    <row r="220" spans="1:37" x14ac:dyDescent="0.25">
      <c r="A220" t="s">
        <v>3379</v>
      </c>
      <c r="B220">
        <f t="shared" ca="1" si="54"/>
        <v>1.4939882516129033</v>
      </c>
      <c r="C220" s="2">
        <v>0</v>
      </c>
      <c r="D220">
        <f t="shared" si="55"/>
        <v>1</v>
      </c>
      <c r="E220">
        <f t="shared" si="56"/>
        <v>17</v>
      </c>
      <c r="F220">
        <f t="shared" ca="1" si="57"/>
        <v>10</v>
      </c>
      <c r="G220">
        <f t="shared" si="58"/>
        <v>18</v>
      </c>
      <c r="H220">
        <f t="shared" si="59"/>
        <v>11</v>
      </c>
      <c r="I220">
        <f t="shared" si="60"/>
        <v>2</v>
      </c>
      <c r="J220">
        <f t="shared" si="61"/>
        <v>29</v>
      </c>
      <c r="K220" s="12">
        <f t="shared" si="62"/>
        <v>0.58620689655172409</v>
      </c>
      <c r="L220">
        <f t="shared" ca="1" si="63"/>
        <v>0.22580645161290319</v>
      </c>
      <c r="Q220" t="s">
        <v>3480</v>
      </c>
      <c r="R220" s="6">
        <v>41979</v>
      </c>
      <c r="S220" t="s">
        <v>3194</v>
      </c>
      <c r="T220" t="s">
        <v>3839</v>
      </c>
      <c r="U220" t="s">
        <v>3842</v>
      </c>
      <c r="V220">
        <v>95</v>
      </c>
      <c r="W220">
        <v>68</v>
      </c>
      <c r="Y220" t="s">
        <v>15</v>
      </c>
      <c r="Z220">
        <v>1</v>
      </c>
      <c r="AA220">
        <f t="shared" si="68"/>
        <v>27</v>
      </c>
      <c r="AB220">
        <f t="shared" ca="1" si="64"/>
        <v>24.999999800000001</v>
      </c>
      <c r="AC220">
        <f t="shared" ca="1" si="65"/>
        <v>2.0000001999999988</v>
      </c>
      <c r="AD220">
        <f t="shared" ca="1" si="66"/>
        <v>-2.0000001999999988</v>
      </c>
      <c r="AE220" s="2">
        <v>0</v>
      </c>
      <c r="AF220" s="7">
        <f>VLOOKUP(R220,Weights!$A$2:$B$120,2,0)*AE220</f>
        <v>0</v>
      </c>
      <c r="AG220">
        <f t="shared" ca="1" si="67"/>
        <v>4.0000008000000351</v>
      </c>
      <c r="AI220" t="str">
        <f t="shared" ca="1" si="69"/>
        <v>Arkansas St</v>
      </c>
      <c r="AJ220" t="str">
        <f t="shared" si="70"/>
        <v>Arkansas St</v>
      </c>
      <c r="AK220">
        <f t="shared" si="71"/>
        <v>0</v>
      </c>
    </row>
    <row r="221" spans="1:37" x14ac:dyDescent="0.25">
      <c r="A221" t="s">
        <v>3839</v>
      </c>
      <c r="B221">
        <f t="shared" ca="1" si="54"/>
        <v>-28.71974070531401</v>
      </c>
      <c r="C221" s="2">
        <v>0</v>
      </c>
      <c r="D221">
        <f t="shared" si="55"/>
        <v>1</v>
      </c>
      <c r="E221">
        <f t="shared" si="56"/>
        <v>7</v>
      </c>
      <c r="F221">
        <f t="shared" ca="1" si="57"/>
        <v>2</v>
      </c>
      <c r="G221">
        <f t="shared" si="58"/>
        <v>0</v>
      </c>
      <c r="H221">
        <f t="shared" si="59"/>
        <v>422</v>
      </c>
      <c r="I221">
        <f t="shared" si="60"/>
        <v>5</v>
      </c>
      <c r="J221">
        <f t="shared" si="61"/>
        <v>422</v>
      </c>
      <c r="K221" s="12">
        <f t="shared" si="62"/>
        <v>1.6587677725118485E-2</v>
      </c>
      <c r="L221">
        <f t="shared" ca="1" si="63"/>
        <v>1.2077294685990336E-2</v>
      </c>
      <c r="Q221" t="s">
        <v>3480</v>
      </c>
      <c r="R221" s="6">
        <v>41993</v>
      </c>
      <c r="S221" t="s">
        <v>3194</v>
      </c>
      <c r="T221" t="s">
        <v>3447</v>
      </c>
      <c r="U221" t="s">
        <v>3842</v>
      </c>
      <c r="V221">
        <v>67</v>
      </c>
      <c r="W221">
        <v>58</v>
      </c>
      <c r="Y221" t="s">
        <v>291</v>
      </c>
      <c r="Z221">
        <v>1</v>
      </c>
      <c r="AA221">
        <f t="shared" si="68"/>
        <v>9</v>
      </c>
      <c r="AB221">
        <f t="shared" ca="1" si="64"/>
        <v>4</v>
      </c>
      <c r="AC221">
        <f t="shared" ca="1" si="65"/>
        <v>5</v>
      </c>
      <c r="AD221">
        <f t="shared" ca="1" si="66"/>
        <v>-5</v>
      </c>
      <c r="AE221" s="2">
        <v>0</v>
      </c>
      <c r="AF221" s="7">
        <f>VLOOKUP(R221,Weights!$A$2:$B$120,2,0)*AE221</f>
        <v>0</v>
      </c>
      <c r="AG221">
        <f t="shared" ca="1" si="67"/>
        <v>25</v>
      </c>
      <c r="AI221" t="str">
        <f t="shared" ca="1" si="69"/>
        <v>Arkansas St</v>
      </c>
      <c r="AJ221" t="str">
        <f t="shared" si="70"/>
        <v>Arkansas St</v>
      </c>
      <c r="AK221">
        <f t="shared" si="71"/>
        <v>0</v>
      </c>
    </row>
    <row r="222" spans="1:37" x14ac:dyDescent="0.25">
      <c r="A222" t="s">
        <v>3511</v>
      </c>
      <c r="B222">
        <f t="shared" ca="1" si="54"/>
        <v>-3.6350440064516132</v>
      </c>
      <c r="C222" s="2">
        <v>0</v>
      </c>
      <c r="D222">
        <f t="shared" si="55"/>
        <v>1</v>
      </c>
      <c r="E222">
        <f t="shared" si="56"/>
        <v>12</v>
      </c>
      <c r="F222">
        <f t="shared" ca="1" si="57"/>
        <v>9</v>
      </c>
      <c r="G222">
        <f t="shared" si="58"/>
        <v>16</v>
      </c>
      <c r="H222">
        <f t="shared" si="59"/>
        <v>15</v>
      </c>
      <c r="I222">
        <f t="shared" si="60"/>
        <v>5</v>
      </c>
      <c r="J222">
        <f t="shared" si="61"/>
        <v>31</v>
      </c>
      <c r="K222" s="12">
        <f t="shared" si="62"/>
        <v>0.38709677419354838</v>
      </c>
      <c r="L222">
        <f t="shared" ca="1" si="63"/>
        <v>9.6774193548387066E-2</v>
      </c>
      <c r="Q222" t="s">
        <v>3480</v>
      </c>
      <c r="R222" s="6">
        <v>42007</v>
      </c>
      <c r="S222" t="s">
        <v>3194</v>
      </c>
      <c r="T222" t="s">
        <v>3470</v>
      </c>
      <c r="U222" t="s">
        <v>3841</v>
      </c>
      <c r="V222">
        <v>74</v>
      </c>
      <c r="W222">
        <v>73</v>
      </c>
      <c r="Y222" t="s">
        <v>2939</v>
      </c>
      <c r="Z222">
        <v>1</v>
      </c>
      <c r="AA222">
        <f t="shared" si="68"/>
        <v>-1</v>
      </c>
      <c r="AB222">
        <f t="shared" ca="1" si="64"/>
        <v>4.2</v>
      </c>
      <c r="AC222">
        <f t="shared" ca="1" si="65"/>
        <v>-5.2</v>
      </c>
      <c r="AD222">
        <f t="shared" ca="1" si="66"/>
        <v>5.2</v>
      </c>
      <c r="AE222" s="2">
        <v>0</v>
      </c>
      <c r="AF222" s="7">
        <f>VLOOKUP(R222,Weights!$A$2:$B$120,2,0)*AE222</f>
        <v>0</v>
      </c>
      <c r="AG222">
        <f t="shared" ca="1" si="67"/>
        <v>27.040000000000003</v>
      </c>
      <c r="AI222" t="str">
        <f t="shared" ca="1" si="69"/>
        <v>Arkansas St</v>
      </c>
      <c r="AJ222" t="str">
        <f t="shared" si="70"/>
        <v>Appalachian St</v>
      </c>
      <c r="AK222" t="str">
        <f t="shared" si="71"/>
        <v>Appalachian St</v>
      </c>
    </row>
    <row r="223" spans="1:37" x14ac:dyDescent="0.25">
      <c r="A223" t="s">
        <v>3295</v>
      </c>
      <c r="B223">
        <f t="shared" ca="1" si="54"/>
        <v>6.6681818000000002</v>
      </c>
      <c r="C223" s="2">
        <v>0</v>
      </c>
      <c r="D223">
        <f t="shared" si="55"/>
        <v>1</v>
      </c>
      <c r="E223">
        <f t="shared" si="56"/>
        <v>18</v>
      </c>
      <c r="F223">
        <f t="shared" ca="1" si="57"/>
        <v>18</v>
      </c>
      <c r="G223">
        <f t="shared" si="58"/>
        <v>21</v>
      </c>
      <c r="H223">
        <f t="shared" si="59"/>
        <v>13</v>
      </c>
      <c r="I223">
        <f t="shared" si="60"/>
        <v>5</v>
      </c>
      <c r="J223">
        <f t="shared" si="61"/>
        <v>34</v>
      </c>
      <c r="K223" s="12">
        <f t="shared" si="62"/>
        <v>0.52941176470588236</v>
      </c>
      <c r="L223">
        <f t="shared" ca="1" si="63"/>
        <v>0</v>
      </c>
      <c r="Q223" t="s">
        <v>3480</v>
      </c>
      <c r="R223" s="6">
        <v>42012</v>
      </c>
      <c r="S223" t="s">
        <v>3194</v>
      </c>
      <c r="T223" t="s">
        <v>3476</v>
      </c>
      <c r="U223" t="s">
        <v>3841</v>
      </c>
      <c r="V223">
        <v>73</v>
      </c>
      <c r="W223">
        <v>61</v>
      </c>
      <c r="Y223" t="s">
        <v>2941</v>
      </c>
      <c r="Z223">
        <v>1</v>
      </c>
      <c r="AA223">
        <f t="shared" si="68"/>
        <v>-12</v>
      </c>
      <c r="AB223">
        <f t="shared" ca="1" si="64"/>
        <v>-4.8000000000000007</v>
      </c>
      <c r="AC223">
        <f t="shared" ca="1" si="65"/>
        <v>-7.1999999999999993</v>
      </c>
      <c r="AD223">
        <f t="shared" ca="1" si="66"/>
        <v>7.1999999999999993</v>
      </c>
      <c r="AE223" s="2">
        <v>0</v>
      </c>
      <c r="AF223" s="7">
        <f>VLOOKUP(R223,Weights!$A$2:$B$120,2,0)*AE223</f>
        <v>0</v>
      </c>
      <c r="AG223">
        <f t="shared" ca="1" si="67"/>
        <v>51.839999999999989</v>
      </c>
      <c r="AI223" t="str">
        <f t="shared" ca="1" si="69"/>
        <v>Georgia Southern</v>
      </c>
      <c r="AJ223" t="str">
        <f t="shared" si="70"/>
        <v>Georgia Southern</v>
      </c>
      <c r="AK223" t="str">
        <f t="shared" si="71"/>
        <v>Georgia Southern</v>
      </c>
    </row>
    <row r="224" spans="1:37" x14ac:dyDescent="0.25">
      <c r="A224" t="s">
        <v>3380</v>
      </c>
      <c r="B224">
        <f t="shared" ca="1" si="54"/>
        <v>-7.0246753428571429</v>
      </c>
      <c r="C224" s="2">
        <v>0</v>
      </c>
      <c r="D224">
        <f t="shared" si="55"/>
        <v>1</v>
      </c>
      <c r="E224">
        <f t="shared" si="56"/>
        <v>9</v>
      </c>
      <c r="F224">
        <f t="shared" ca="1" si="57"/>
        <v>6</v>
      </c>
      <c r="G224">
        <f t="shared" si="58"/>
        <v>13</v>
      </c>
      <c r="H224">
        <f t="shared" si="59"/>
        <v>15</v>
      </c>
      <c r="I224">
        <f t="shared" si="60"/>
        <v>5</v>
      </c>
      <c r="J224">
        <f t="shared" si="61"/>
        <v>28</v>
      </c>
      <c r="K224" s="12">
        <f t="shared" si="62"/>
        <v>0.32142857142857145</v>
      </c>
      <c r="L224">
        <f t="shared" ca="1" si="63"/>
        <v>0.10714285714285718</v>
      </c>
      <c r="Q224" t="s">
        <v>3480</v>
      </c>
      <c r="R224" s="6">
        <v>42021</v>
      </c>
      <c r="S224" t="s">
        <v>3194</v>
      </c>
      <c r="T224" t="s">
        <v>3529</v>
      </c>
      <c r="U224" t="s">
        <v>3842</v>
      </c>
      <c r="V224">
        <v>78</v>
      </c>
      <c r="W224">
        <v>73</v>
      </c>
      <c r="X224" t="s">
        <v>3843</v>
      </c>
      <c r="Y224" t="s">
        <v>2943</v>
      </c>
      <c r="Z224">
        <v>1</v>
      </c>
      <c r="AA224">
        <f t="shared" si="68"/>
        <v>5</v>
      </c>
      <c r="AB224">
        <f t="shared" ca="1" si="64"/>
        <v>0.39999999999999947</v>
      </c>
      <c r="AC224">
        <f t="shared" ca="1" si="65"/>
        <v>4.6000000000000005</v>
      </c>
      <c r="AD224">
        <f t="shared" ca="1" si="66"/>
        <v>-4.6000000000000005</v>
      </c>
      <c r="AE224" s="2">
        <v>0</v>
      </c>
      <c r="AF224" s="7">
        <f>VLOOKUP(R224,Weights!$A$2:$B$120,2,0)*AE224</f>
        <v>0</v>
      </c>
      <c r="AG224">
        <f t="shared" ca="1" si="67"/>
        <v>21.160000000000004</v>
      </c>
      <c r="AI224" t="str">
        <f t="shared" ca="1" si="69"/>
        <v>Arkansas St</v>
      </c>
      <c r="AJ224" t="str">
        <f t="shared" si="70"/>
        <v>Arkansas St</v>
      </c>
      <c r="AK224">
        <f t="shared" si="71"/>
        <v>0</v>
      </c>
    </row>
    <row r="225" spans="1:37" x14ac:dyDescent="0.25">
      <c r="A225" t="s">
        <v>3455</v>
      </c>
      <c r="B225">
        <f t="shared" ca="1" si="54"/>
        <v>4.3004398645161288</v>
      </c>
      <c r="C225" s="2">
        <v>0</v>
      </c>
      <c r="D225">
        <f t="shared" si="55"/>
        <v>1</v>
      </c>
      <c r="E225">
        <f t="shared" si="56"/>
        <v>18</v>
      </c>
      <c r="F225">
        <f t="shared" ca="1" si="57"/>
        <v>17</v>
      </c>
      <c r="G225">
        <f t="shared" si="58"/>
        <v>16</v>
      </c>
      <c r="H225">
        <f t="shared" si="59"/>
        <v>14</v>
      </c>
      <c r="I225">
        <f t="shared" si="60"/>
        <v>7</v>
      </c>
      <c r="J225">
        <f t="shared" si="61"/>
        <v>30</v>
      </c>
      <c r="K225" s="12">
        <f t="shared" si="62"/>
        <v>0.6</v>
      </c>
      <c r="L225">
        <f t="shared" ca="1" si="63"/>
        <v>3.2258064516129115E-2</v>
      </c>
      <c r="Q225" t="s">
        <v>3480</v>
      </c>
      <c r="R225" s="6">
        <v>42023</v>
      </c>
      <c r="S225" t="s">
        <v>3194</v>
      </c>
      <c r="T225" t="s">
        <v>3484</v>
      </c>
      <c r="U225" t="s">
        <v>3841</v>
      </c>
      <c r="V225">
        <v>60</v>
      </c>
      <c r="W225">
        <v>54</v>
      </c>
      <c r="Y225" t="s">
        <v>2944</v>
      </c>
      <c r="Z225">
        <v>1</v>
      </c>
      <c r="AA225">
        <f t="shared" si="68"/>
        <v>-6</v>
      </c>
      <c r="AB225">
        <f t="shared" ca="1" si="64"/>
        <v>-11.4</v>
      </c>
      <c r="AC225">
        <f t="shared" ca="1" si="65"/>
        <v>5.4</v>
      </c>
      <c r="AD225">
        <f t="shared" ca="1" si="66"/>
        <v>-5.4</v>
      </c>
      <c r="AE225" s="2">
        <v>0</v>
      </c>
      <c r="AF225" s="7">
        <f>VLOOKUP(R225,Weights!$A$2:$B$120,2,0)*AE225</f>
        <v>0</v>
      </c>
      <c r="AG225">
        <f t="shared" ca="1" si="67"/>
        <v>29.160000000000004</v>
      </c>
      <c r="AI225" t="str">
        <f t="shared" ca="1" si="69"/>
        <v>Georgia St</v>
      </c>
      <c r="AJ225" t="str">
        <f t="shared" si="70"/>
        <v>Georgia St</v>
      </c>
      <c r="AK225" t="str">
        <f t="shared" si="71"/>
        <v>Georgia St</v>
      </c>
    </row>
    <row r="226" spans="1:37" x14ac:dyDescent="0.25">
      <c r="A226" t="s">
        <v>3313</v>
      </c>
      <c r="B226">
        <f t="shared" ca="1" si="54"/>
        <v>6.3893939212121209</v>
      </c>
      <c r="C226" s="2">
        <v>0</v>
      </c>
      <c r="D226">
        <f t="shared" si="55"/>
        <v>1</v>
      </c>
      <c r="E226">
        <f t="shared" si="56"/>
        <v>19</v>
      </c>
      <c r="F226">
        <f t="shared" ca="1" si="57"/>
        <v>15</v>
      </c>
      <c r="G226">
        <f t="shared" si="58"/>
        <v>20</v>
      </c>
      <c r="H226">
        <f t="shared" si="59"/>
        <v>13</v>
      </c>
      <c r="I226">
        <f t="shared" si="60"/>
        <v>3</v>
      </c>
      <c r="J226">
        <f t="shared" si="61"/>
        <v>33</v>
      </c>
      <c r="K226" s="12">
        <f t="shared" si="62"/>
        <v>0.5757575757575758</v>
      </c>
      <c r="L226">
        <f t="shared" ca="1" si="63"/>
        <v>0.12121212121212127</v>
      </c>
      <c r="Q226" t="s">
        <v>3480</v>
      </c>
      <c r="R226" s="6">
        <v>42033</v>
      </c>
      <c r="S226" t="s">
        <v>3194</v>
      </c>
      <c r="T226" t="s">
        <v>3281</v>
      </c>
      <c r="U226" t="s">
        <v>3841</v>
      </c>
      <c r="V226">
        <v>75</v>
      </c>
      <c r="W226">
        <v>65</v>
      </c>
      <c r="Y226" t="s">
        <v>2945</v>
      </c>
      <c r="Z226">
        <v>1</v>
      </c>
      <c r="AA226">
        <f t="shared" si="68"/>
        <v>-10</v>
      </c>
      <c r="AB226">
        <f t="shared" ca="1" si="64"/>
        <v>0.39999999999999947</v>
      </c>
      <c r="AC226">
        <f t="shared" ca="1" si="65"/>
        <v>-10.399999999999999</v>
      </c>
      <c r="AD226">
        <f t="shared" ca="1" si="66"/>
        <v>10.399999999999999</v>
      </c>
      <c r="AE226" s="2">
        <v>0</v>
      </c>
      <c r="AF226" s="7">
        <f>VLOOKUP(R226,Weights!$A$2:$B$120,2,0)*AE226</f>
        <v>0</v>
      </c>
      <c r="AG226">
        <f t="shared" ca="1" si="67"/>
        <v>108.15999999999997</v>
      </c>
      <c r="AI226" t="str">
        <f t="shared" ca="1" si="69"/>
        <v>Arkansas St</v>
      </c>
      <c r="AJ226" t="str">
        <f t="shared" si="70"/>
        <v>Arkansas-Little Rock</v>
      </c>
      <c r="AK226" t="str">
        <f t="shared" si="71"/>
        <v>Arkansas-Little Rock</v>
      </c>
    </row>
    <row r="227" spans="1:37" x14ac:dyDescent="0.25">
      <c r="A227" t="s">
        <v>3407</v>
      </c>
      <c r="B227">
        <f t="shared" ca="1" si="54"/>
        <v>3.4369318</v>
      </c>
      <c r="C227" s="2">
        <v>0</v>
      </c>
      <c r="D227">
        <f t="shared" si="55"/>
        <v>1</v>
      </c>
      <c r="E227">
        <f t="shared" si="56"/>
        <v>17</v>
      </c>
      <c r="F227">
        <f t="shared" ca="1" si="57"/>
        <v>18</v>
      </c>
      <c r="G227">
        <f t="shared" si="58"/>
        <v>16</v>
      </c>
      <c r="H227">
        <f t="shared" si="59"/>
        <v>16</v>
      </c>
      <c r="I227">
        <f t="shared" si="60"/>
        <v>7</v>
      </c>
      <c r="J227">
        <f t="shared" si="61"/>
        <v>32</v>
      </c>
      <c r="K227" s="12">
        <f t="shared" si="62"/>
        <v>0.53125</v>
      </c>
      <c r="L227">
        <f t="shared" ca="1" si="63"/>
        <v>-3.125E-2</v>
      </c>
      <c r="Q227" t="s">
        <v>3480</v>
      </c>
      <c r="R227" s="6">
        <v>42040</v>
      </c>
      <c r="S227" t="s">
        <v>3194</v>
      </c>
      <c r="T227" t="s">
        <v>3523</v>
      </c>
      <c r="U227" t="s">
        <v>3841</v>
      </c>
      <c r="V227">
        <v>69</v>
      </c>
      <c r="W227">
        <v>64</v>
      </c>
      <c r="Y227" t="s">
        <v>2946</v>
      </c>
      <c r="Z227">
        <v>1</v>
      </c>
      <c r="AA227">
        <f t="shared" si="68"/>
        <v>-5</v>
      </c>
      <c r="AB227">
        <f t="shared" ca="1" si="64"/>
        <v>4</v>
      </c>
      <c r="AC227">
        <f t="shared" ca="1" si="65"/>
        <v>-9</v>
      </c>
      <c r="AD227">
        <f t="shared" ca="1" si="66"/>
        <v>9</v>
      </c>
      <c r="AE227" s="2">
        <v>0</v>
      </c>
      <c r="AF227" s="7">
        <f>VLOOKUP(R227,Weights!$A$2:$B$120,2,0)*AE227</f>
        <v>0</v>
      </c>
      <c r="AG227">
        <f t="shared" ca="1" si="67"/>
        <v>81</v>
      </c>
      <c r="AI227" t="str">
        <f t="shared" ca="1" si="69"/>
        <v>Arkansas St</v>
      </c>
      <c r="AJ227" t="str">
        <f t="shared" si="70"/>
        <v>Troy</v>
      </c>
      <c r="AK227" t="str">
        <f t="shared" si="71"/>
        <v>Troy</v>
      </c>
    </row>
    <row r="228" spans="1:37" x14ac:dyDescent="0.25">
      <c r="A228" t="s">
        <v>3385</v>
      </c>
      <c r="B228">
        <f t="shared" ca="1" si="54"/>
        <v>-5.2283699241379304</v>
      </c>
      <c r="C228" s="2">
        <v>0</v>
      </c>
      <c r="D228">
        <f t="shared" si="55"/>
        <v>1</v>
      </c>
      <c r="E228">
        <f t="shared" si="56"/>
        <v>15</v>
      </c>
      <c r="F228">
        <f t="shared" ca="1" si="57"/>
        <v>12</v>
      </c>
      <c r="G228">
        <f t="shared" si="58"/>
        <v>14</v>
      </c>
      <c r="H228">
        <f t="shared" si="59"/>
        <v>15</v>
      </c>
      <c r="I228">
        <f t="shared" si="60"/>
        <v>6</v>
      </c>
      <c r="J228">
        <f t="shared" si="61"/>
        <v>29</v>
      </c>
      <c r="K228" s="12">
        <f t="shared" si="62"/>
        <v>0.51724137931034486</v>
      </c>
      <c r="L228">
        <f t="shared" ca="1" si="63"/>
        <v>0.10344827586206901</v>
      </c>
      <c r="Q228" t="s">
        <v>3480</v>
      </c>
      <c r="R228" s="6">
        <v>42056</v>
      </c>
      <c r="S228" t="s">
        <v>3194</v>
      </c>
      <c r="T228" t="s">
        <v>3532</v>
      </c>
      <c r="U228" t="s">
        <v>3842</v>
      </c>
      <c r="V228">
        <v>70</v>
      </c>
      <c r="W228">
        <v>68</v>
      </c>
      <c r="Y228" t="s">
        <v>2949</v>
      </c>
      <c r="Z228">
        <v>1</v>
      </c>
      <c r="AA228">
        <f t="shared" si="68"/>
        <v>2</v>
      </c>
      <c r="AB228">
        <f t="shared" ca="1" si="64"/>
        <v>-1.8000000000000003</v>
      </c>
      <c r="AC228">
        <f t="shared" ca="1" si="65"/>
        <v>3.8000000000000003</v>
      </c>
      <c r="AD228">
        <f t="shared" ca="1" si="66"/>
        <v>-3.8000000000000003</v>
      </c>
      <c r="AE228" s="2">
        <v>0</v>
      </c>
      <c r="AF228" s="7">
        <f>VLOOKUP(R228,Weights!$A$2:$B$120,2,0)*AE228</f>
        <v>0</v>
      </c>
      <c r="AG228">
        <f t="shared" ca="1" si="67"/>
        <v>14.440000000000001</v>
      </c>
      <c r="AI228" t="str">
        <f t="shared" ca="1" si="69"/>
        <v>UL Monroe</v>
      </c>
      <c r="AJ228" t="str">
        <f t="shared" si="70"/>
        <v>Arkansas St</v>
      </c>
      <c r="AK228">
        <f t="shared" si="71"/>
        <v>0</v>
      </c>
    </row>
    <row r="229" spans="1:37" x14ac:dyDescent="0.25">
      <c r="A229" t="s">
        <v>3534</v>
      </c>
      <c r="B229">
        <f t="shared" ca="1" si="54"/>
        <v>-5.9663009586206899</v>
      </c>
      <c r="C229" s="2">
        <v>0</v>
      </c>
      <c r="D229">
        <f t="shared" si="55"/>
        <v>1</v>
      </c>
      <c r="E229">
        <f t="shared" si="56"/>
        <v>13</v>
      </c>
      <c r="F229">
        <f t="shared" ca="1" si="57"/>
        <v>14</v>
      </c>
      <c r="G229">
        <f t="shared" si="58"/>
        <v>11</v>
      </c>
      <c r="H229">
        <f t="shared" si="59"/>
        <v>19</v>
      </c>
      <c r="I229">
        <f t="shared" si="60"/>
        <v>6</v>
      </c>
      <c r="J229">
        <f t="shared" si="61"/>
        <v>30</v>
      </c>
      <c r="K229" s="12">
        <f t="shared" si="62"/>
        <v>0.43333333333333335</v>
      </c>
      <c r="L229">
        <f t="shared" ca="1" si="63"/>
        <v>-3.4482758620689669E-2</v>
      </c>
      <c r="Q229" t="s">
        <v>3480</v>
      </c>
      <c r="R229" s="6">
        <v>42061</v>
      </c>
      <c r="S229" t="s">
        <v>3194</v>
      </c>
      <c r="T229" t="s">
        <v>3420</v>
      </c>
      <c r="U229" t="s">
        <v>3842</v>
      </c>
      <c r="V229">
        <v>81</v>
      </c>
      <c r="W229">
        <v>80</v>
      </c>
      <c r="Y229" t="s">
        <v>2950</v>
      </c>
      <c r="Z229">
        <v>1</v>
      </c>
      <c r="AA229">
        <f t="shared" si="68"/>
        <v>1</v>
      </c>
      <c r="AB229">
        <f t="shared" ca="1" si="64"/>
        <v>-1.4000000000000004</v>
      </c>
      <c r="AC229">
        <f t="shared" ca="1" si="65"/>
        <v>2.4000000000000004</v>
      </c>
      <c r="AD229">
        <f t="shared" ca="1" si="66"/>
        <v>-2.4000000000000004</v>
      </c>
      <c r="AE229" s="2">
        <v>0</v>
      </c>
      <c r="AF229" s="7">
        <f>VLOOKUP(R229,Weights!$A$2:$B$120,2,0)*AE229</f>
        <v>0</v>
      </c>
      <c r="AG229">
        <f t="shared" ca="1" si="67"/>
        <v>5.7600000000000016</v>
      </c>
      <c r="AI229" t="str">
        <f t="shared" ca="1" si="69"/>
        <v>UT-Arlington</v>
      </c>
      <c r="AJ229" t="str">
        <f t="shared" si="70"/>
        <v>Arkansas St</v>
      </c>
      <c r="AK229">
        <f t="shared" si="71"/>
        <v>0</v>
      </c>
    </row>
    <row r="230" spans="1:37" x14ac:dyDescent="0.25">
      <c r="A230" t="s">
        <v>3424</v>
      </c>
      <c r="B230">
        <f t="shared" ca="1" si="54"/>
        <v>-13.406817999999999</v>
      </c>
      <c r="C230" s="2">
        <v>0</v>
      </c>
      <c r="D230">
        <f t="shared" si="55"/>
        <v>1</v>
      </c>
      <c r="E230">
        <f t="shared" si="56"/>
        <v>10</v>
      </c>
      <c r="F230">
        <f t="shared" ca="1" si="57"/>
        <v>6</v>
      </c>
      <c r="G230">
        <f t="shared" si="58"/>
        <v>17</v>
      </c>
      <c r="H230">
        <f t="shared" si="59"/>
        <v>15</v>
      </c>
      <c r="I230">
        <f t="shared" si="60"/>
        <v>3</v>
      </c>
      <c r="J230">
        <f t="shared" si="61"/>
        <v>32</v>
      </c>
      <c r="K230" s="12">
        <f t="shared" si="62"/>
        <v>0.3125</v>
      </c>
      <c r="L230">
        <f t="shared" ca="1" si="63"/>
        <v>0.125</v>
      </c>
      <c r="Q230" t="s">
        <v>3480</v>
      </c>
      <c r="R230" s="6">
        <v>42068</v>
      </c>
      <c r="S230" t="s">
        <v>3194</v>
      </c>
      <c r="T230" t="s">
        <v>3481</v>
      </c>
      <c r="U230" t="s">
        <v>3841</v>
      </c>
      <c r="V230">
        <v>81</v>
      </c>
      <c r="W230">
        <v>76</v>
      </c>
      <c r="Y230" t="s">
        <v>2951</v>
      </c>
      <c r="Z230">
        <v>1</v>
      </c>
      <c r="AA230">
        <f t="shared" si="68"/>
        <v>-5</v>
      </c>
      <c r="AB230">
        <f t="shared" ca="1" si="64"/>
        <v>2.8</v>
      </c>
      <c r="AC230">
        <f t="shared" ca="1" si="65"/>
        <v>-7.8</v>
      </c>
      <c r="AD230">
        <f t="shared" ca="1" si="66"/>
        <v>7.8</v>
      </c>
      <c r="AE230" s="2">
        <v>0</v>
      </c>
      <c r="AF230" s="7">
        <f>VLOOKUP(R230,Weights!$A$2:$B$120,2,0)*AE230</f>
        <v>0</v>
      </c>
      <c r="AG230">
        <f t="shared" ca="1" si="67"/>
        <v>60.839999999999996</v>
      </c>
      <c r="AI230" t="str">
        <f t="shared" ca="1" si="69"/>
        <v>Arkansas St</v>
      </c>
      <c r="AJ230" t="str">
        <f t="shared" si="70"/>
        <v>South Alabama</v>
      </c>
      <c r="AK230" t="str">
        <f t="shared" si="71"/>
        <v>South Alabama</v>
      </c>
    </row>
    <row r="231" spans="1:37" x14ac:dyDescent="0.25">
      <c r="A231" t="s">
        <v>3235</v>
      </c>
      <c r="B231">
        <f t="shared" ca="1" si="54"/>
        <v>0.80151515333333334</v>
      </c>
      <c r="C231" s="2">
        <v>0</v>
      </c>
      <c r="D231">
        <f t="shared" si="55"/>
        <v>1</v>
      </c>
      <c r="E231">
        <f t="shared" si="56"/>
        <v>16</v>
      </c>
      <c r="F231">
        <f t="shared" ca="1" si="57"/>
        <v>18</v>
      </c>
      <c r="G231">
        <f t="shared" si="58"/>
        <v>16</v>
      </c>
      <c r="H231">
        <f t="shared" si="59"/>
        <v>14</v>
      </c>
      <c r="I231">
        <f t="shared" si="60"/>
        <v>4</v>
      </c>
      <c r="J231">
        <f t="shared" si="61"/>
        <v>30</v>
      </c>
      <c r="K231" s="12">
        <f t="shared" si="62"/>
        <v>0.53333333333333333</v>
      </c>
      <c r="L231">
        <f t="shared" ca="1" si="63"/>
        <v>-6.6666666666666652E-2</v>
      </c>
      <c r="Q231" t="s">
        <v>3480</v>
      </c>
      <c r="R231" s="6">
        <v>42070</v>
      </c>
      <c r="S231" t="s">
        <v>3194</v>
      </c>
      <c r="T231" t="s">
        <v>3479</v>
      </c>
      <c r="U231" t="s">
        <v>3841</v>
      </c>
      <c r="V231">
        <v>81</v>
      </c>
      <c r="W231">
        <v>57</v>
      </c>
      <c r="Y231" t="s">
        <v>2952</v>
      </c>
      <c r="Z231">
        <v>1</v>
      </c>
      <c r="AA231">
        <f t="shared" si="68"/>
        <v>-24</v>
      </c>
      <c r="AB231">
        <f t="shared" ca="1" si="64"/>
        <v>-6.8000000000000007</v>
      </c>
      <c r="AC231">
        <f t="shared" ca="1" si="65"/>
        <v>-17.2</v>
      </c>
      <c r="AD231">
        <f t="shared" ca="1" si="66"/>
        <v>17.2</v>
      </c>
      <c r="AE231" s="2">
        <v>0</v>
      </c>
      <c r="AF231" s="7">
        <f>VLOOKUP(R231,Weights!$A$2:$B$120,2,0)*AE231</f>
        <v>0</v>
      </c>
      <c r="AG231">
        <f t="shared" ca="1" si="67"/>
        <v>295.83999999999997</v>
      </c>
      <c r="AI231" t="str">
        <f t="shared" ca="1" si="69"/>
        <v>UL Lafayette</v>
      </c>
      <c r="AJ231" t="str">
        <f t="shared" si="70"/>
        <v>UL Lafayette</v>
      </c>
      <c r="AK231" t="str">
        <f t="shared" si="71"/>
        <v>UL Lafayette</v>
      </c>
    </row>
    <row r="232" spans="1:37" x14ac:dyDescent="0.25">
      <c r="A232" t="s">
        <v>3196</v>
      </c>
      <c r="B232">
        <f t="shared" ca="1" si="54"/>
        <v>13.609358470588235</v>
      </c>
      <c r="C232" s="2">
        <v>0</v>
      </c>
      <c r="D232">
        <f t="shared" si="55"/>
        <v>1</v>
      </c>
      <c r="E232">
        <f t="shared" si="56"/>
        <v>22</v>
      </c>
      <c r="F232">
        <f t="shared" ca="1" si="57"/>
        <v>24</v>
      </c>
      <c r="G232">
        <f t="shared" si="58"/>
        <v>20</v>
      </c>
      <c r="H232">
        <f t="shared" si="59"/>
        <v>14</v>
      </c>
      <c r="I232">
        <f t="shared" si="60"/>
        <v>8</v>
      </c>
      <c r="J232">
        <f t="shared" si="61"/>
        <v>34</v>
      </c>
      <c r="K232" s="12">
        <f t="shared" si="62"/>
        <v>0.6470588235294118</v>
      </c>
      <c r="L232">
        <f t="shared" ca="1" si="63"/>
        <v>-5.8823529411764719E-2</v>
      </c>
      <c r="Q232" t="s">
        <v>3281</v>
      </c>
      <c r="R232" s="6">
        <v>41959</v>
      </c>
      <c r="S232" t="s">
        <v>3194</v>
      </c>
      <c r="T232" t="s">
        <v>3839</v>
      </c>
      <c r="U232" t="s">
        <v>3842</v>
      </c>
      <c r="V232">
        <v>77</v>
      </c>
      <c r="W232">
        <v>64</v>
      </c>
      <c r="Y232" t="s">
        <v>176</v>
      </c>
      <c r="Z232">
        <v>1</v>
      </c>
      <c r="AA232">
        <f t="shared" si="68"/>
        <v>13</v>
      </c>
      <c r="AB232">
        <f t="shared" ca="1" si="64"/>
        <v>27.799999800000002</v>
      </c>
      <c r="AC232">
        <f t="shared" ca="1" si="65"/>
        <v>-14.799999800000002</v>
      </c>
      <c r="AD232">
        <f t="shared" ca="1" si="66"/>
        <v>14.799999800000002</v>
      </c>
      <c r="AE232" s="2">
        <v>0</v>
      </c>
      <c r="AF232" s="7">
        <f>VLOOKUP(R232,Weights!$A$2:$B$120,2,0)*AE232</f>
        <v>0</v>
      </c>
      <c r="AG232">
        <f t="shared" ca="1" si="67"/>
        <v>219.0399940800001</v>
      </c>
      <c r="AI232" t="str">
        <f t="shared" ca="1" si="69"/>
        <v>Arkansas-Little Rock</v>
      </c>
      <c r="AJ232" t="str">
        <f t="shared" si="70"/>
        <v>Arkansas-Little Rock</v>
      </c>
      <c r="AK232">
        <f t="shared" si="71"/>
        <v>0</v>
      </c>
    </row>
    <row r="233" spans="1:37" x14ac:dyDescent="0.25">
      <c r="A233" t="s">
        <v>3327</v>
      </c>
      <c r="B233">
        <f t="shared" ca="1" si="54"/>
        <v>14.511932</v>
      </c>
      <c r="C233" s="2">
        <v>0</v>
      </c>
      <c r="D233">
        <f t="shared" si="55"/>
        <v>1</v>
      </c>
      <c r="E233">
        <f t="shared" si="56"/>
        <v>21</v>
      </c>
      <c r="F233">
        <f t="shared" ca="1" si="57"/>
        <v>26</v>
      </c>
      <c r="G233">
        <f t="shared" si="58"/>
        <v>19</v>
      </c>
      <c r="H233">
        <f t="shared" si="59"/>
        <v>13</v>
      </c>
      <c r="I233">
        <f t="shared" si="60"/>
        <v>4</v>
      </c>
      <c r="J233">
        <f t="shared" si="61"/>
        <v>32</v>
      </c>
      <c r="K233" s="12">
        <f t="shared" si="62"/>
        <v>0.65625</v>
      </c>
      <c r="L233">
        <f t="shared" ca="1" si="63"/>
        <v>-0.15625</v>
      </c>
      <c r="Q233" t="s">
        <v>3281</v>
      </c>
      <c r="R233" s="6">
        <v>41965</v>
      </c>
      <c r="S233" t="s">
        <v>3194</v>
      </c>
      <c r="T233" t="s">
        <v>3361</v>
      </c>
      <c r="U233" t="s">
        <v>3842</v>
      </c>
      <c r="V233">
        <v>73</v>
      </c>
      <c r="W233">
        <v>68</v>
      </c>
      <c r="Y233" t="s">
        <v>99</v>
      </c>
      <c r="Z233">
        <v>1</v>
      </c>
      <c r="AA233">
        <f t="shared" si="68"/>
        <v>5</v>
      </c>
      <c r="AB233">
        <f t="shared" ca="1" si="64"/>
        <v>5.4</v>
      </c>
      <c r="AC233">
        <f t="shared" ca="1" si="65"/>
        <v>-0.40000000000000036</v>
      </c>
      <c r="AD233">
        <f t="shared" ca="1" si="66"/>
        <v>0.40000000000000036</v>
      </c>
      <c r="AE233" s="2">
        <v>0</v>
      </c>
      <c r="AF233" s="7">
        <f>VLOOKUP(R233,Weights!$A$2:$B$120,2,0)*AE233</f>
        <v>0</v>
      </c>
      <c r="AG233">
        <f t="shared" ca="1" si="67"/>
        <v>0.16000000000000028</v>
      </c>
      <c r="AI233" t="str">
        <f t="shared" ca="1" si="69"/>
        <v>Arkansas-Little Rock</v>
      </c>
      <c r="AJ233" t="str">
        <f t="shared" si="70"/>
        <v>Arkansas-Little Rock</v>
      </c>
      <c r="AK233">
        <f t="shared" si="71"/>
        <v>0</v>
      </c>
    </row>
    <row r="234" spans="1:37" x14ac:dyDescent="0.25">
      <c r="A234" t="s">
        <v>3219</v>
      </c>
      <c r="B234">
        <f t="shared" ca="1" si="54"/>
        <v>-1.8697492344827586</v>
      </c>
      <c r="C234" s="2">
        <v>0</v>
      </c>
      <c r="D234">
        <f t="shared" si="55"/>
        <v>1</v>
      </c>
      <c r="E234">
        <f t="shared" si="56"/>
        <v>14</v>
      </c>
      <c r="F234">
        <f t="shared" ca="1" si="57"/>
        <v>18</v>
      </c>
      <c r="G234">
        <f t="shared" si="58"/>
        <v>17</v>
      </c>
      <c r="H234">
        <f t="shared" si="59"/>
        <v>12</v>
      </c>
      <c r="I234">
        <f t="shared" si="60"/>
        <v>4</v>
      </c>
      <c r="J234">
        <f t="shared" si="61"/>
        <v>29</v>
      </c>
      <c r="K234" s="12">
        <f t="shared" si="62"/>
        <v>0.48275862068965519</v>
      </c>
      <c r="L234">
        <f t="shared" ca="1" si="63"/>
        <v>-0.13793103448275862</v>
      </c>
      <c r="Q234" t="s">
        <v>3281</v>
      </c>
      <c r="R234" s="6">
        <v>41966</v>
      </c>
      <c r="S234" t="s">
        <v>3194</v>
      </c>
      <c r="T234" t="s">
        <v>3404</v>
      </c>
      <c r="U234" t="s">
        <v>3842</v>
      </c>
      <c r="V234">
        <v>94</v>
      </c>
      <c r="W234">
        <v>88</v>
      </c>
      <c r="X234" t="s">
        <v>3844</v>
      </c>
      <c r="Y234" t="s">
        <v>100</v>
      </c>
      <c r="Z234">
        <v>1</v>
      </c>
      <c r="AA234">
        <f t="shared" si="68"/>
        <v>6</v>
      </c>
      <c r="AB234">
        <f t="shared" ca="1" si="64"/>
        <v>5.4</v>
      </c>
      <c r="AC234">
        <f t="shared" ca="1" si="65"/>
        <v>0.59999999999999964</v>
      </c>
      <c r="AD234">
        <f t="shared" ca="1" si="66"/>
        <v>-0.59999999999999964</v>
      </c>
      <c r="AE234" s="2">
        <v>0</v>
      </c>
      <c r="AF234" s="7">
        <f>VLOOKUP(R234,Weights!$A$2:$B$120,2,0)*AE234</f>
        <v>0</v>
      </c>
      <c r="AG234">
        <f t="shared" ca="1" si="67"/>
        <v>0.3599999999999996</v>
      </c>
      <c r="AI234" t="str">
        <f t="shared" ca="1" si="69"/>
        <v>Arkansas-Little Rock</v>
      </c>
      <c r="AJ234" t="str">
        <f t="shared" si="70"/>
        <v>Arkansas-Little Rock</v>
      </c>
      <c r="AK234">
        <f t="shared" si="71"/>
        <v>0</v>
      </c>
    </row>
    <row r="235" spans="1:37" x14ac:dyDescent="0.25">
      <c r="A235" t="s">
        <v>3432</v>
      </c>
      <c r="B235">
        <f t="shared" ca="1" si="54"/>
        <v>-1.7005682</v>
      </c>
      <c r="C235" s="2">
        <v>0</v>
      </c>
      <c r="D235">
        <f t="shared" si="55"/>
        <v>1</v>
      </c>
      <c r="E235">
        <f t="shared" si="56"/>
        <v>21</v>
      </c>
      <c r="F235">
        <f t="shared" ca="1" si="57"/>
        <v>20</v>
      </c>
      <c r="G235">
        <f t="shared" si="58"/>
        <v>18</v>
      </c>
      <c r="H235">
        <f t="shared" si="59"/>
        <v>14</v>
      </c>
      <c r="I235">
        <f t="shared" si="60"/>
        <v>7</v>
      </c>
      <c r="J235">
        <f t="shared" si="61"/>
        <v>32</v>
      </c>
      <c r="K235" s="12">
        <f t="shared" si="62"/>
        <v>0.65625</v>
      </c>
      <c r="L235">
        <f t="shared" ca="1" si="63"/>
        <v>3.125E-2</v>
      </c>
      <c r="Q235" t="s">
        <v>3281</v>
      </c>
      <c r="R235" s="6">
        <v>41972</v>
      </c>
      <c r="S235" t="s">
        <v>3194</v>
      </c>
      <c r="T235" t="s">
        <v>3435</v>
      </c>
      <c r="U235" t="s">
        <v>3842</v>
      </c>
      <c r="V235">
        <v>85</v>
      </c>
      <c r="W235">
        <v>71</v>
      </c>
      <c r="Y235" t="s">
        <v>101</v>
      </c>
      <c r="Z235">
        <v>1</v>
      </c>
      <c r="AA235">
        <f t="shared" si="68"/>
        <v>14</v>
      </c>
      <c r="AB235">
        <f t="shared" ca="1" si="64"/>
        <v>16.199999800000001</v>
      </c>
      <c r="AC235">
        <f t="shared" ca="1" si="65"/>
        <v>-2.1999998000000005</v>
      </c>
      <c r="AD235">
        <f t="shared" ca="1" si="66"/>
        <v>2.1999998000000005</v>
      </c>
      <c r="AE235" s="2">
        <v>0</v>
      </c>
      <c r="AF235" s="7">
        <f>VLOOKUP(R235,Weights!$A$2:$B$120,2,0)*AE235</f>
        <v>0</v>
      </c>
      <c r="AG235">
        <f t="shared" ca="1" si="67"/>
        <v>4.8399991200000425</v>
      </c>
      <c r="AI235" t="str">
        <f t="shared" ca="1" si="69"/>
        <v>Arkansas-Little Rock</v>
      </c>
      <c r="AJ235" t="str">
        <f t="shared" si="70"/>
        <v>Arkansas-Little Rock</v>
      </c>
      <c r="AK235">
        <f t="shared" si="71"/>
        <v>0</v>
      </c>
    </row>
    <row r="236" spans="1:37" x14ac:dyDescent="0.25">
      <c r="A236" t="s">
        <v>3238</v>
      </c>
      <c r="B236">
        <f t="shared" ca="1" si="54"/>
        <v>8.0348484666666664</v>
      </c>
      <c r="C236" s="2">
        <v>0</v>
      </c>
      <c r="D236">
        <f t="shared" si="55"/>
        <v>1</v>
      </c>
      <c r="E236">
        <f t="shared" si="56"/>
        <v>22</v>
      </c>
      <c r="F236">
        <f t="shared" ca="1" si="57"/>
        <v>23</v>
      </c>
      <c r="G236">
        <f t="shared" si="58"/>
        <v>18</v>
      </c>
      <c r="H236">
        <f t="shared" si="59"/>
        <v>12</v>
      </c>
      <c r="I236">
        <f t="shared" si="60"/>
        <v>7</v>
      </c>
      <c r="J236">
        <f t="shared" si="61"/>
        <v>30</v>
      </c>
      <c r="K236" s="12">
        <f t="shared" si="62"/>
        <v>0.73333333333333328</v>
      </c>
      <c r="L236">
        <f t="shared" ca="1" si="63"/>
        <v>-3.3333333333333437E-2</v>
      </c>
      <c r="Q236" t="s">
        <v>3281</v>
      </c>
      <c r="R236" s="6">
        <v>41980</v>
      </c>
      <c r="S236" t="s">
        <v>3194</v>
      </c>
      <c r="T236" t="s">
        <v>3264</v>
      </c>
      <c r="U236" t="s">
        <v>3841</v>
      </c>
      <c r="V236">
        <v>78</v>
      </c>
      <c r="W236">
        <v>73</v>
      </c>
      <c r="Y236" t="s">
        <v>290</v>
      </c>
      <c r="Z236">
        <v>1</v>
      </c>
      <c r="AA236">
        <f t="shared" si="68"/>
        <v>-5</v>
      </c>
      <c r="AB236">
        <f t="shared" ca="1" si="64"/>
        <v>-6.8</v>
      </c>
      <c r="AC236">
        <f t="shared" ca="1" si="65"/>
        <v>1.7999999999999998</v>
      </c>
      <c r="AD236">
        <f t="shared" ca="1" si="66"/>
        <v>-1.7999999999999998</v>
      </c>
      <c r="AE236" s="2">
        <v>0</v>
      </c>
      <c r="AF236" s="7">
        <f>VLOOKUP(R236,Weights!$A$2:$B$120,2,0)*AE236</f>
        <v>0</v>
      </c>
      <c r="AG236">
        <f t="shared" ca="1" si="67"/>
        <v>3.2399999999999993</v>
      </c>
      <c r="AI236" t="str">
        <f t="shared" ca="1" si="69"/>
        <v>Tulsa</v>
      </c>
      <c r="AJ236" t="str">
        <f t="shared" si="70"/>
        <v>Tulsa</v>
      </c>
      <c r="AK236" t="str">
        <f t="shared" si="71"/>
        <v>Tulsa</v>
      </c>
    </row>
    <row r="237" spans="1:37" x14ac:dyDescent="0.25">
      <c r="A237" t="s">
        <v>3473</v>
      </c>
      <c r="B237">
        <f t="shared" ca="1" si="54"/>
        <v>-4.5318182</v>
      </c>
      <c r="C237" s="2">
        <v>0</v>
      </c>
      <c r="D237">
        <f t="shared" si="55"/>
        <v>1</v>
      </c>
      <c r="E237">
        <f t="shared" si="56"/>
        <v>12</v>
      </c>
      <c r="F237">
        <f t="shared" ca="1" si="57"/>
        <v>12</v>
      </c>
      <c r="G237">
        <f t="shared" si="58"/>
        <v>17</v>
      </c>
      <c r="H237">
        <f t="shared" si="59"/>
        <v>15</v>
      </c>
      <c r="I237">
        <f t="shared" si="60"/>
        <v>5</v>
      </c>
      <c r="J237">
        <f t="shared" si="61"/>
        <v>32</v>
      </c>
      <c r="K237" s="12">
        <f t="shared" si="62"/>
        <v>0.375</v>
      </c>
      <c r="L237">
        <f t="shared" ca="1" si="63"/>
        <v>0</v>
      </c>
      <c r="Q237" t="s">
        <v>3281</v>
      </c>
      <c r="R237" s="6">
        <v>41987</v>
      </c>
      <c r="S237" t="s">
        <v>3194</v>
      </c>
      <c r="T237" t="s">
        <v>3496</v>
      </c>
      <c r="U237" t="s">
        <v>3841</v>
      </c>
      <c r="V237">
        <v>60</v>
      </c>
      <c r="W237">
        <v>55</v>
      </c>
      <c r="X237" t="s">
        <v>3843</v>
      </c>
      <c r="Y237" t="s">
        <v>291</v>
      </c>
      <c r="Z237">
        <v>1</v>
      </c>
      <c r="AA237">
        <f t="shared" si="68"/>
        <v>-5</v>
      </c>
      <c r="AB237">
        <f t="shared" ca="1" si="64"/>
        <v>-3.5999999999999996</v>
      </c>
      <c r="AC237">
        <f t="shared" ca="1" si="65"/>
        <v>-1.4000000000000004</v>
      </c>
      <c r="AD237">
        <f t="shared" ca="1" si="66"/>
        <v>1.4000000000000004</v>
      </c>
      <c r="AE237" s="2">
        <v>0</v>
      </c>
      <c r="AF237" s="7">
        <f>VLOOKUP(R237,Weights!$A$2:$B$120,2,0)*AE237</f>
        <v>0</v>
      </c>
      <c r="AG237">
        <f t="shared" ca="1" si="67"/>
        <v>1.9600000000000011</v>
      </c>
      <c r="AI237" t="str">
        <f t="shared" ca="1" si="69"/>
        <v>Kent State</v>
      </c>
      <c r="AJ237" t="str">
        <f t="shared" si="70"/>
        <v>Kent State</v>
      </c>
      <c r="AK237" t="str">
        <f t="shared" si="71"/>
        <v>Kent State</v>
      </c>
    </row>
    <row r="238" spans="1:37" x14ac:dyDescent="0.25">
      <c r="A238" t="s">
        <v>3287</v>
      </c>
      <c r="B238">
        <f t="shared" ca="1" si="54"/>
        <v>6.2681817999999998</v>
      </c>
      <c r="C238" s="2">
        <v>0</v>
      </c>
      <c r="D238">
        <f t="shared" si="55"/>
        <v>1</v>
      </c>
      <c r="E238">
        <f t="shared" si="56"/>
        <v>19</v>
      </c>
      <c r="F238">
        <f t="shared" ca="1" si="57"/>
        <v>19</v>
      </c>
      <c r="G238">
        <f t="shared" si="58"/>
        <v>19</v>
      </c>
      <c r="H238">
        <f t="shared" si="59"/>
        <v>13</v>
      </c>
      <c r="I238">
        <f t="shared" si="60"/>
        <v>4</v>
      </c>
      <c r="J238">
        <f t="shared" si="61"/>
        <v>32</v>
      </c>
      <c r="K238" s="12">
        <f t="shared" si="62"/>
        <v>0.59375</v>
      </c>
      <c r="L238">
        <f t="shared" ca="1" si="63"/>
        <v>0</v>
      </c>
      <c r="Q238" t="s">
        <v>3281</v>
      </c>
      <c r="R238" s="6">
        <v>42003</v>
      </c>
      <c r="S238" t="s">
        <v>3194</v>
      </c>
      <c r="T238" t="s">
        <v>3479</v>
      </c>
      <c r="U238" t="s">
        <v>3841</v>
      </c>
      <c r="V238">
        <v>83</v>
      </c>
      <c r="W238">
        <v>79</v>
      </c>
      <c r="X238" t="s">
        <v>3843</v>
      </c>
      <c r="Y238" t="s">
        <v>820</v>
      </c>
      <c r="Z238">
        <v>1</v>
      </c>
      <c r="AA238">
        <f t="shared" si="68"/>
        <v>-4</v>
      </c>
      <c r="AB238">
        <f t="shared" ca="1" si="64"/>
        <v>-3.9999999999999996</v>
      </c>
      <c r="AC238">
        <f t="shared" ca="1" si="65"/>
        <v>0</v>
      </c>
      <c r="AD238">
        <f t="shared" ca="1" si="66"/>
        <v>0</v>
      </c>
      <c r="AE238" s="2">
        <v>0</v>
      </c>
      <c r="AF238" s="7">
        <f>VLOOKUP(R238,Weights!$A$2:$B$120,2,0)*AE238</f>
        <v>0</v>
      </c>
      <c r="AG238">
        <f t="shared" ca="1" si="67"/>
        <v>0</v>
      </c>
      <c r="AI238" t="str">
        <f t="shared" ca="1" si="69"/>
        <v>UL Lafayette</v>
      </c>
      <c r="AJ238" t="str">
        <f t="shared" si="70"/>
        <v>UL Lafayette</v>
      </c>
      <c r="AK238" t="str">
        <f t="shared" si="71"/>
        <v>UL Lafayette</v>
      </c>
    </row>
    <row r="239" spans="1:37" x14ac:dyDescent="0.25">
      <c r="A239" t="s">
        <v>3504</v>
      </c>
      <c r="B239">
        <f t="shared" ca="1" si="54"/>
        <v>-0.73181817999999998</v>
      </c>
      <c r="C239" s="2">
        <v>0</v>
      </c>
      <c r="D239">
        <f t="shared" si="55"/>
        <v>1</v>
      </c>
      <c r="E239">
        <f t="shared" si="56"/>
        <v>21</v>
      </c>
      <c r="F239">
        <f t="shared" ca="1" si="57"/>
        <v>21</v>
      </c>
      <c r="G239">
        <f t="shared" si="58"/>
        <v>15</v>
      </c>
      <c r="H239">
        <f t="shared" si="59"/>
        <v>17</v>
      </c>
      <c r="I239">
        <f t="shared" si="60"/>
        <v>11</v>
      </c>
      <c r="J239">
        <f t="shared" si="61"/>
        <v>32</v>
      </c>
      <c r="K239" s="12">
        <f t="shared" si="62"/>
        <v>0.65625</v>
      </c>
      <c r="L239">
        <f t="shared" ca="1" si="63"/>
        <v>0</v>
      </c>
      <c r="Q239" t="s">
        <v>3281</v>
      </c>
      <c r="R239" s="6">
        <v>42009</v>
      </c>
      <c r="S239" t="s">
        <v>3194</v>
      </c>
      <c r="T239" t="s">
        <v>3481</v>
      </c>
      <c r="U239" t="s">
        <v>3841</v>
      </c>
      <c r="V239">
        <v>72</v>
      </c>
      <c r="W239">
        <v>69</v>
      </c>
      <c r="Y239" t="s">
        <v>2558</v>
      </c>
      <c r="Z239">
        <v>1</v>
      </c>
      <c r="AA239">
        <f t="shared" si="68"/>
        <v>-3</v>
      </c>
      <c r="AB239">
        <f t="shared" ca="1" si="64"/>
        <v>5.6000000000000005</v>
      </c>
      <c r="AC239">
        <f t="shared" ca="1" si="65"/>
        <v>-8.6000000000000014</v>
      </c>
      <c r="AD239">
        <f t="shared" ca="1" si="66"/>
        <v>8.6000000000000014</v>
      </c>
      <c r="AE239" s="2">
        <v>0</v>
      </c>
      <c r="AF239" s="7">
        <f>VLOOKUP(R239,Weights!$A$2:$B$120,2,0)*AE239</f>
        <v>0</v>
      </c>
      <c r="AG239">
        <f t="shared" ca="1" si="67"/>
        <v>73.960000000000022</v>
      </c>
      <c r="AI239" t="str">
        <f t="shared" ca="1" si="69"/>
        <v>Arkansas-Little Rock</v>
      </c>
      <c r="AJ239" t="str">
        <f t="shared" si="70"/>
        <v>South Alabama</v>
      </c>
      <c r="AK239" t="str">
        <f t="shared" si="71"/>
        <v>South Alabama</v>
      </c>
    </row>
    <row r="240" spans="1:37" x14ac:dyDescent="0.25">
      <c r="A240" t="s">
        <v>3296</v>
      </c>
      <c r="B240">
        <f t="shared" ca="1" si="54"/>
        <v>1.6863636181818182</v>
      </c>
      <c r="C240" s="2">
        <v>0</v>
      </c>
      <c r="D240">
        <f t="shared" si="55"/>
        <v>1</v>
      </c>
      <c r="E240">
        <f t="shared" si="56"/>
        <v>19</v>
      </c>
      <c r="F240">
        <f t="shared" ca="1" si="57"/>
        <v>25</v>
      </c>
      <c r="G240">
        <f t="shared" si="58"/>
        <v>17</v>
      </c>
      <c r="H240">
        <f t="shared" si="59"/>
        <v>16</v>
      </c>
      <c r="I240">
        <f t="shared" si="60"/>
        <v>8</v>
      </c>
      <c r="J240">
        <f t="shared" si="61"/>
        <v>33</v>
      </c>
      <c r="K240" s="12">
        <f t="shared" si="62"/>
        <v>0.5757575757575758</v>
      </c>
      <c r="L240">
        <f t="shared" ca="1" si="63"/>
        <v>-0.18181818181818177</v>
      </c>
      <c r="Q240" t="s">
        <v>3281</v>
      </c>
      <c r="R240" s="6">
        <v>42014</v>
      </c>
      <c r="S240" t="s">
        <v>3194</v>
      </c>
      <c r="T240" t="s">
        <v>3470</v>
      </c>
      <c r="U240" t="s">
        <v>3842</v>
      </c>
      <c r="V240">
        <v>64</v>
      </c>
      <c r="W240">
        <v>46</v>
      </c>
      <c r="Y240" t="s">
        <v>2560</v>
      </c>
      <c r="Z240">
        <v>1</v>
      </c>
      <c r="AA240">
        <f t="shared" si="68"/>
        <v>18</v>
      </c>
      <c r="AB240">
        <f t="shared" ca="1" si="64"/>
        <v>7.0000000000000009</v>
      </c>
      <c r="AC240">
        <f t="shared" ca="1" si="65"/>
        <v>11</v>
      </c>
      <c r="AD240">
        <f t="shared" ca="1" si="66"/>
        <v>-11</v>
      </c>
      <c r="AE240" s="2">
        <v>0</v>
      </c>
      <c r="AF240" s="7">
        <f>VLOOKUP(R240,Weights!$A$2:$B$120,2,0)*AE240</f>
        <v>0</v>
      </c>
      <c r="AG240">
        <f t="shared" ca="1" si="67"/>
        <v>121</v>
      </c>
      <c r="AI240" t="str">
        <f t="shared" ca="1" si="69"/>
        <v>Arkansas-Little Rock</v>
      </c>
      <c r="AJ240" t="str">
        <f t="shared" si="70"/>
        <v>Arkansas-Little Rock</v>
      </c>
      <c r="AK240">
        <f t="shared" si="71"/>
        <v>0</v>
      </c>
    </row>
    <row r="241" spans="1:37" x14ac:dyDescent="0.25">
      <c r="A241" t="s">
        <v>3229</v>
      </c>
      <c r="B241">
        <f t="shared" ca="1" si="54"/>
        <v>0.55909091090909091</v>
      </c>
      <c r="C241" s="2">
        <v>0</v>
      </c>
      <c r="D241">
        <f t="shared" si="55"/>
        <v>1</v>
      </c>
      <c r="E241">
        <f t="shared" si="56"/>
        <v>10</v>
      </c>
      <c r="F241">
        <f t="shared" ca="1" si="57"/>
        <v>7</v>
      </c>
      <c r="G241">
        <f t="shared" si="58"/>
        <v>19</v>
      </c>
      <c r="H241">
        <f t="shared" si="59"/>
        <v>14</v>
      </c>
      <c r="I241">
        <f t="shared" si="60"/>
        <v>2</v>
      </c>
      <c r="J241">
        <f t="shared" si="61"/>
        <v>33</v>
      </c>
      <c r="K241" s="12">
        <f t="shared" si="62"/>
        <v>0.30303030303030304</v>
      </c>
      <c r="L241">
        <f t="shared" ca="1" si="63"/>
        <v>9.0909090909090912E-2</v>
      </c>
      <c r="Q241" t="s">
        <v>3281</v>
      </c>
      <c r="R241" s="6">
        <v>42026</v>
      </c>
      <c r="S241" t="s">
        <v>3194</v>
      </c>
      <c r="T241" t="s">
        <v>3523</v>
      </c>
      <c r="U241" t="s">
        <v>3842</v>
      </c>
      <c r="V241">
        <v>73</v>
      </c>
      <c r="W241">
        <v>65</v>
      </c>
      <c r="Y241" t="s">
        <v>2954</v>
      </c>
      <c r="Z241">
        <v>1</v>
      </c>
      <c r="AA241">
        <f t="shared" si="68"/>
        <v>8</v>
      </c>
      <c r="AB241">
        <f t="shared" ca="1" si="64"/>
        <v>6.8000000000000007</v>
      </c>
      <c r="AC241">
        <f t="shared" ca="1" si="65"/>
        <v>1.1999999999999993</v>
      </c>
      <c r="AD241">
        <f t="shared" ca="1" si="66"/>
        <v>-1.1999999999999993</v>
      </c>
      <c r="AE241" s="2">
        <v>0</v>
      </c>
      <c r="AF241" s="7">
        <f>VLOOKUP(R241,Weights!$A$2:$B$120,2,0)*AE241</f>
        <v>0</v>
      </c>
      <c r="AG241">
        <f t="shared" ca="1" si="67"/>
        <v>1.4399999999999984</v>
      </c>
      <c r="AI241" t="str">
        <f t="shared" ca="1" si="69"/>
        <v>Arkansas-Little Rock</v>
      </c>
      <c r="AJ241" t="str">
        <f t="shared" si="70"/>
        <v>Arkansas-Little Rock</v>
      </c>
      <c r="AK241">
        <f t="shared" si="71"/>
        <v>0</v>
      </c>
    </row>
    <row r="242" spans="1:37" x14ac:dyDescent="0.25">
      <c r="A242" t="s">
        <v>3386</v>
      </c>
      <c r="B242">
        <f t="shared" ca="1" si="54"/>
        <v>-1.9984848666666668</v>
      </c>
      <c r="C242" s="2">
        <v>0</v>
      </c>
      <c r="D242">
        <f t="shared" si="55"/>
        <v>1</v>
      </c>
      <c r="E242">
        <f t="shared" si="56"/>
        <v>21</v>
      </c>
      <c r="F242">
        <f t="shared" ca="1" si="57"/>
        <v>23</v>
      </c>
      <c r="G242">
        <f t="shared" si="58"/>
        <v>14</v>
      </c>
      <c r="H242">
        <f t="shared" si="59"/>
        <v>16</v>
      </c>
      <c r="I242">
        <f t="shared" si="60"/>
        <v>7</v>
      </c>
      <c r="J242">
        <f t="shared" si="61"/>
        <v>30</v>
      </c>
      <c r="K242" s="12">
        <f t="shared" si="62"/>
        <v>0.7</v>
      </c>
      <c r="L242">
        <f t="shared" ca="1" si="63"/>
        <v>-6.6666666666666763E-2</v>
      </c>
      <c r="Q242" t="s">
        <v>3281</v>
      </c>
      <c r="R242" s="6">
        <v>42028</v>
      </c>
      <c r="S242" t="s">
        <v>3194</v>
      </c>
      <c r="T242" t="s">
        <v>3420</v>
      </c>
      <c r="U242" t="s">
        <v>3841</v>
      </c>
      <c r="V242">
        <v>75</v>
      </c>
      <c r="W242">
        <v>68</v>
      </c>
      <c r="Y242" t="s">
        <v>2955</v>
      </c>
      <c r="Z242">
        <v>1</v>
      </c>
      <c r="AA242">
        <f t="shared" si="68"/>
        <v>-7</v>
      </c>
      <c r="AB242">
        <f t="shared" ca="1" si="64"/>
        <v>1.4000000000000004</v>
      </c>
      <c r="AC242">
        <f t="shared" ca="1" si="65"/>
        <v>-8.4</v>
      </c>
      <c r="AD242">
        <f t="shared" ca="1" si="66"/>
        <v>8.4</v>
      </c>
      <c r="AE242" s="2">
        <v>0</v>
      </c>
      <c r="AF242" s="7">
        <f>VLOOKUP(R242,Weights!$A$2:$B$120,2,0)*AE242</f>
        <v>0</v>
      </c>
      <c r="AG242">
        <f t="shared" ca="1" si="67"/>
        <v>70.56</v>
      </c>
      <c r="AI242" t="str">
        <f t="shared" ca="1" si="69"/>
        <v>Arkansas-Little Rock</v>
      </c>
      <c r="AJ242" t="str">
        <f t="shared" si="70"/>
        <v>UT-Arlington</v>
      </c>
      <c r="AK242" t="str">
        <f t="shared" si="71"/>
        <v>UT-Arlington</v>
      </c>
    </row>
    <row r="243" spans="1:37" x14ac:dyDescent="0.25">
      <c r="A243" t="s">
        <v>3230</v>
      </c>
      <c r="B243">
        <f t="shared" ca="1" si="54"/>
        <v>-2.9630681999999999</v>
      </c>
      <c r="C243" s="2">
        <v>0</v>
      </c>
      <c r="D243">
        <f t="shared" si="55"/>
        <v>1</v>
      </c>
      <c r="E243">
        <f t="shared" si="56"/>
        <v>15</v>
      </c>
      <c r="F243">
        <f t="shared" ca="1" si="57"/>
        <v>16</v>
      </c>
      <c r="G243">
        <f t="shared" si="58"/>
        <v>15</v>
      </c>
      <c r="H243">
        <f t="shared" si="59"/>
        <v>17</v>
      </c>
      <c r="I243">
        <f t="shared" si="60"/>
        <v>5</v>
      </c>
      <c r="J243">
        <f t="shared" si="61"/>
        <v>32</v>
      </c>
      <c r="K243" s="12">
        <f t="shared" si="62"/>
        <v>0.46875</v>
      </c>
      <c r="L243">
        <f t="shared" ca="1" si="63"/>
        <v>-3.125E-2</v>
      </c>
      <c r="Q243" t="s">
        <v>3281</v>
      </c>
      <c r="R243" s="6">
        <v>42040</v>
      </c>
      <c r="S243" t="s">
        <v>3194</v>
      </c>
      <c r="T243" t="s">
        <v>3532</v>
      </c>
      <c r="U243" t="s">
        <v>3841</v>
      </c>
      <c r="V243">
        <v>77</v>
      </c>
      <c r="W243">
        <v>61</v>
      </c>
      <c r="Y243" t="s">
        <v>2956</v>
      </c>
      <c r="Z243">
        <v>1</v>
      </c>
      <c r="AA243">
        <f t="shared" si="68"/>
        <v>-16</v>
      </c>
      <c r="AB243">
        <f t="shared" ca="1" si="64"/>
        <v>1.0000000000000004</v>
      </c>
      <c r="AC243">
        <f t="shared" ca="1" si="65"/>
        <v>-17</v>
      </c>
      <c r="AD243">
        <f t="shared" ca="1" si="66"/>
        <v>17</v>
      </c>
      <c r="AE243" s="2">
        <v>0</v>
      </c>
      <c r="AF243" s="7">
        <f>VLOOKUP(R243,Weights!$A$2:$B$120,2,0)*AE243</f>
        <v>0</v>
      </c>
      <c r="AG243">
        <f t="shared" ca="1" si="67"/>
        <v>289</v>
      </c>
      <c r="AI243" t="str">
        <f t="shared" ca="1" si="69"/>
        <v>Arkansas-Little Rock</v>
      </c>
      <c r="AJ243" t="str">
        <f t="shared" si="70"/>
        <v>UL Monroe</v>
      </c>
      <c r="AK243" t="str">
        <f t="shared" si="71"/>
        <v>UL Monroe</v>
      </c>
    </row>
    <row r="244" spans="1:37" x14ac:dyDescent="0.25">
      <c r="A244" t="s">
        <v>3251</v>
      </c>
      <c r="B244">
        <f t="shared" ca="1" si="54"/>
        <v>0.43592375548387102</v>
      </c>
      <c r="C244" s="2">
        <v>0</v>
      </c>
      <c r="D244">
        <f t="shared" si="55"/>
        <v>1</v>
      </c>
      <c r="E244">
        <f t="shared" si="56"/>
        <v>13</v>
      </c>
      <c r="F244">
        <f t="shared" ca="1" si="57"/>
        <v>14</v>
      </c>
      <c r="G244">
        <f t="shared" si="58"/>
        <v>17</v>
      </c>
      <c r="H244">
        <f t="shared" si="59"/>
        <v>14</v>
      </c>
      <c r="I244">
        <f t="shared" si="60"/>
        <v>3</v>
      </c>
      <c r="J244">
        <f t="shared" si="61"/>
        <v>31</v>
      </c>
      <c r="K244" s="12">
        <f t="shared" si="62"/>
        <v>0.41935483870967744</v>
      </c>
      <c r="L244">
        <f t="shared" ca="1" si="63"/>
        <v>-3.2258064516129004E-2</v>
      </c>
      <c r="Q244" t="s">
        <v>3281</v>
      </c>
      <c r="R244" s="6">
        <v>42042</v>
      </c>
      <c r="S244" t="s">
        <v>3194</v>
      </c>
      <c r="T244" t="s">
        <v>3529</v>
      </c>
      <c r="U244" t="s">
        <v>3842</v>
      </c>
      <c r="V244">
        <v>69</v>
      </c>
      <c r="W244">
        <v>61</v>
      </c>
      <c r="Y244" t="s">
        <v>2957</v>
      </c>
      <c r="Z244">
        <v>1</v>
      </c>
      <c r="AA244">
        <f t="shared" si="68"/>
        <v>8</v>
      </c>
      <c r="AB244">
        <f t="shared" ca="1" si="64"/>
        <v>3.2</v>
      </c>
      <c r="AC244">
        <f t="shared" ca="1" si="65"/>
        <v>4.8</v>
      </c>
      <c r="AD244">
        <f t="shared" ca="1" si="66"/>
        <v>-4.8</v>
      </c>
      <c r="AE244" s="2">
        <v>0</v>
      </c>
      <c r="AF244" s="7">
        <f>VLOOKUP(R244,Weights!$A$2:$B$120,2,0)*AE244</f>
        <v>0</v>
      </c>
      <c r="AG244">
        <f t="shared" ca="1" si="67"/>
        <v>23.04</v>
      </c>
      <c r="AI244" t="str">
        <f t="shared" ca="1" si="69"/>
        <v>Arkansas-Little Rock</v>
      </c>
      <c r="AJ244" t="str">
        <f t="shared" si="70"/>
        <v>Arkansas-Little Rock</v>
      </c>
      <c r="AK244">
        <f t="shared" si="71"/>
        <v>0</v>
      </c>
    </row>
    <row r="245" spans="1:37" x14ac:dyDescent="0.25">
      <c r="A245" t="s">
        <v>3252</v>
      </c>
      <c r="B245">
        <f t="shared" ca="1" si="54"/>
        <v>-5.1755681999999998</v>
      </c>
      <c r="C245" s="2">
        <v>0</v>
      </c>
      <c r="D245">
        <f t="shared" si="55"/>
        <v>1</v>
      </c>
      <c r="E245">
        <f t="shared" si="56"/>
        <v>11</v>
      </c>
      <c r="F245">
        <f t="shared" ca="1" si="57"/>
        <v>6</v>
      </c>
      <c r="G245">
        <f t="shared" si="58"/>
        <v>20</v>
      </c>
      <c r="H245">
        <f t="shared" si="59"/>
        <v>12</v>
      </c>
      <c r="I245">
        <f t="shared" si="60"/>
        <v>1</v>
      </c>
      <c r="J245">
        <f t="shared" si="61"/>
        <v>32</v>
      </c>
      <c r="K245" s="12">
        <f t="shared" si="62"/>
        <v>0.34375</v>
      </c>
      <c r="L245">
        <f t="shared" ca="1" si="63"/>
        <v>0.15625</v>
      </c>
      <c r="Q245" t="s">
        <v>3281</v>
      </c>
      <c r="R245" s="6">
        <v>42049</v>
      </c>
      <c r="S245" t="s">
        <v>3194</v>
      </c>
      <c r="T245" t="s">
        <v>3476</v>
      </c>
      <c r="U245" t="s">
        <v>3841</v>
      </c>
      <c r="V245">
        <v>72</v>
      </c>
      <c r="W245">
        <v>70</v>
      </c>
      <c r="X245" t="s">
        <v>3843</v>
      </c>
      <c r="Y245" t="s">
        <v>2958</v>
      </c>
      <c r="Z245">
        <v>1</v>
      </c>
      <c r="AA245">
        <f t="shared" si="68"/>
        <v>-2</v>
      </c>
      <c r="AB245">
        <f t="shared" ca="1" si="64"/>
        <v>-1.9999999999999996</v>
      </c>
      <c r="AC245">
        <f t="shared" ca="1" si="65"/>
        <v>0</v>
      </c>
      <c r="AD245">
        <f t="shared" ca="1" si="66"/>
        <v>0</v>
      </c>
      <c r="AE245" s="2">
        <v>0</v>
      </c>
      <c r="AF245" s="7">
        <f>VLOOKUP(R245,Weights!$A$2:$B$120,2,0)*AE245</f>
        <v>0</v>
      </c>
      <c r="AG245">
        <f t="shared" ca="1" si="67"/>
        <v>0</v>
      </c>
      <c r="AI245" t="str">
        <f t="shared" ca="1" si="69"/>
        <v>Georgia Southern</v>
      </c>
      <c r="AJ245" t="str">
        <f t="shared" si="70"/>
        <v>Georgia Southern</v>
      </c>
      <c r="AK245" t="str">
        <f t="shared" si="71"/>
        <v>Georgia Southern</v>
      </c>
    </row>
    <row r="246" spans="1:37" x14ac:dyDescent="0.25">
      <c r="A246" t="s">
        <v>3412</v>
      </c>
      <c r="B246">
        <f t="shared" ca="1" si="54"/>
        <v>8.7348484666666675</v>
      </c>
      <c r="C246" s="2">
        <v>0</v>
      </c>
      <c r="D246">
        <f t="shared" si="55"/>
        <v>1</v>
      </c>
      <c r="E246">
        <f t="shared" si="56"/>
        <v>21</v>
      </c>
      <c r="F246">
        <f t="shared" ca="1" si="57"/>
        <v>25</v>
      </c>
      <c r="G246">
        <f t="shared" si="58"/>
        <v>18</v>
      </c>
      <c r="H246">
        <f t="shared" si="59"/>
        <v>12</v>
      </c>
      <c r="I246">
        <f t="shared" si="60"/>
        <v>7</v>
      </c>
      <c r="J246">
        <f t="shared" si="61"/>
        <v>30</v>
      </c>
      <c r="K246" s="12">
        <f t="shared" si="62"/>
        <v>0.7</v>
      </c>
      <c r="L246">
        <f t="shared" ca="1" si="63"/>
        <v>-0.13333333333333341</v>
      </c>
      <c r="Q246" t="s">
        <v>3281</v>
      </c>
      <c r="R246" s="6">
        <v>42054</v>
      </c>
      <c r="S246" t="s">
        <v>3194</v>
      </c>
      <c r="T246" t="s">
        <v>3480</v>
      </c>
      <c r="U246" t="s">
        <v>3842</v>
      </c>
      <c r="V246">
        <v>70</v>
      </c>
      <c r="W246">
        <v>57</v>
      </c>
      <c r="Y246" t="s">
        <v>2567</v>
      </c>
      <c r="Z246">
        <v>1</v>
      </c>
      <c r="AA246">
        <f t="shared" si="68"/>
        <v>13</v>
      </c>
      <c r="AB246">
        <f t="shared" ca="1" si="64"/>
        <v>6.0000000000000009</v>
      </c>
      <c r="AC246">
        <f t="shared" ca="1" si="65"/>
        <v>6.9999999999999991</v>
      </c>
      <c r="AD246">
        <f t="shared" ca="1" si="66"/>
        <v>-6.9999999999999991</v>
      </c>
      <c r="AE246" s="2">
        <v>0</v>
      </c>
      <c r="AF246" s="7">
        <f>VLOOKUP(R246,Weights!$A$2:$B$120,2,0)*AE246</f>
        <v>0</v>
      </c>
      <c r="AG246">
        <f t="shared" ca="1" si="67"/>
        <v>48.999999999999986</v>
      </c>
      <c r="AI246" t="str">
        <f t="shared" ca="1" si="69"/>
        <v>Arkansas-Little Rock</v>
      </c>
      <c r="AJ246" t="str">
        <f t="shared" si="70"/>
        <v>Arkansas-Little Rock</v>
      </c>
      <c r="AK246">
        <f t="shared" si="71"/>
        <v>0</v>
      </c>
    </row>
    <row r="247" spans="1:37" x14ac:dyDescent="0.25">
      <c r="A247" t="s">
        <v>3502</v>
      </c>
      <c r="B247">
        <f t="shared" ca="1" si="54"/>
        <v>-2.3318181999999998</v>
      </c>
      <c r="C247" s="2">
        <v>0</v>
      </c>
      <c r="D247">
        <f t="shared" si="55"/>
        <v>1</v>
      </c>
      <c r="E247">
        <f t="shared" si="56"/>
        <v>16</v>
      </c>
      <c r="F247">
        <f t="shared" ca="1" si="57"/>
        <v>16</v>
      </c>
      <c r="G247">
        <f t="shared" si="58"/>
        <v>14</v>
      </c>
      <c r="H247">
        <f t="shared" si="59"/>
        <v>20</v>
      </c>
      <c r="I247">
        <f t="shared" si="60"/>
        <v>9</v>
      </c>
      <c r="J247">
        <f t="shared" si="61"/>
        <v>34</v>
      </c>
      <c r="K247" s="12">
        <f t="shared" si="62"/>
        <v>0.47058823529411764</v>
      </c>
      <c r="L247">
        <f t="shared" ca="1" si="63"/>
        <v>0</v>
      </c>
      <c r="Q247" t="s">
        <v>3281</v>
      </c>
      <c r="R247" s="6">
        <v>42061</v>
      </c>
      <c r="S247" t="s">
        <v>3194</v>
      </c>
      <c r="T247" t="s">
        <v>3484</v>
      </c>
      <c r="U247" t="s">
        <v>3842</v>
      </c>
      <c r="V247">
        <v>92</v>
      </c>
      <c r="W247">
        <v>83</v>
      </c>
      <c r="Y247" t="s">
        <v>2569</v>
      </c>
      <c r="Z247">
        <v>1</v>
      </c>
      <c r="AA247">
        <f t="shared" si="68"/>
        <v>9</v>
      </c>
      <c r="AB247">
        <f t="shared" ca="1" si="64"/>
        <v>-8.6</v>
      </c>
      <c r="AC247">
        <f t="shared" ca="1" si="65"/>
        <v>17.600000000000001</v>
      </c>
      <c r="AD247">
        <f t="shared" ca="1" si="66"/>
        <v>-17.600000000000001</v>
      </c>
      <c r="AE247" s="2">
        <v>0</v>
      </c>
      <c r="AF247" s="7">
        <f>VLOOKUP(R247,Weights!$A$2:$B$120,2,0)*AE247</f>
        <v>0</v>
      </c>
      <c r="AG247">
        <f t="shared" ca="1" si="67"/>
        <v>309.76000000000005</v>
      </c>
      <c r="AI247" t="str">
        <f t="shared" ca="1" si="69"/>
        <v>Georgia St</v>
      </c>
      <c r="AJ247" t="str">
        <f t="shared" si="70"/>
        <v>Arkansas-Little Rock</v>
      </c>
      <c r="AK247">
        <f t="shared" si="71"/>
        <v>0</v>
      </c>
    </row>
    <row r="248" spans="1:37" x14ac:dyDescent="0.25">
      <c r="A248" t="s">
        <v>3384</v>
      </c>
      <c r="B248">
        <f t="shared" ca="1" si="54"/>
        <v>6.371407606451613</v>
      </c>
      <c r="C248" s="2">
        <v>0</v>
      </c>
      <c r="D248">
        <f t="shared" si="55"/>
        <v>1</v>
      </c>
      <c r="E248">
        <f t="shared" si="56"/>
        <v>23</v>
      </c>
      <c r="F248">
        <f t="shared" ca="1" si="57"/>
        <v>26</v>
      </c>
      <c r="G248">
        <f t="shared" si="58"/>
        <v>18</v>
      </c>
      <c r="H248">
        <f t="shared" si="59"/>
        <v>13</v>
      </c>
      <c r="I248">
        <f t="shared" si="60"/>
        <v>7</v>
      </c>
      <c r="J248">
        <f t="shared" si="61"/>
        <v>31</v>
      </c>
      <c r="K248" s="12">
        <f t="shared" si="62"/>
        <v>0.74193548387096775</v>
      </c>
      <c r="L248">
        <f t="shared" ca="1" si="63"/>
        <v>-9.6774193548387122E-2</v>
      </c>
      <c r="Q248" t="s">
        <v>3281</v>
      </c>
      <c r="R248" s="6">
        <v>42075</v>
      </c>
      <c r="S248" t="s">
        <v>3195</v>
      </c>
      <c r="T248" t="s">
        <v>3481</v>
      </c>
      <c r="U248" t="s">
        <v>3841</v>
      </c>
      <c r="V248">
        <v>57</v>
      </c>
      <c r="W248">
        <v>55</v>
      </c>
      <c r="Y248" t="s">
        <v>3185</v>
      </c>
      <c r="Z248">
        <v>1</v>
      </c>
      <c r="AA248">
        <f t="shared" si="68"/>
        <v>-2</v>
      </c>
      <c r="AB248">
        <f t="shared" ca="1" si="64"/>
        <v>2.4000000000000004</v>
      </c>
      <c r="AC248">
        <f t="shared" ca="1" si="65"/>
        <v>-4.4000000000000004</v>
      </c>
      <c r="AD248">
        <f t="shared" ca="1" si="66"/>
        <v>4.4000000000000004</v>
      </c>
      <c r="AE248" s="2">
        <v>0</v>
      </c>
      <c r="AF248" s="7">
        <f>VLOOKUP(R248,Weights!$A$2:$B$120,2,0)*AE248</f>
        <v>0</v>
      </c>
      <c r="AG248">
        <f t="shared" ca="1" si="67"/>
        <v>19.360000000000003</v>
      </c>
      <c r="AI248" t="str">
        <f t="shared" ca="1" si="69"/>
        <v>Arkansas-Little Rock</v>
      </c>
      <c r="AJ248" t="str">
        <f t="shared" si="70"/>
        <v>South Alabama</v>
      </c>
      <c r="AK248" t="str">
        <f t="shared" si="71"/>
        <v>South Alabama</v>
      </c>
    </row>
    <row r="249" spans="1:37" x14ac:dyDescent="0.25">
      <c r="A249" t="s">
        <v>3339</v>
      </c>
      <c r="B249">
        <f t="shared" ca="1" si="54"/>
        <v>-4.4880681999999998</v>
      </c>
      <c r="C249" s="2">
        <v>0</v>
      </c>
      <c r="D249">
        <f t="shared" si="55"/>
        <v>1</v>
      </c>
      <c r="E249">
        <f t="shared" si="56"/>
        <v>13</v>
      </c>
      <c r="F249">
        <f t="shared" ca="1" si="57"/>
        <v>18</v>
      </c>
      <c r="G249">
        <f t="shared" si="58"/>
        <v>16</v>
      </c>
      <c r="H249">
        <f t="shared" si="59"/>
        <v>16</v>
      </c>
      <c r="I249">
        <f t="shared" si="60"/>
        <v>4</v>
      </c>
      <c r="J249">
        <f t="shared" si="61"/>
        <v>32</v>
      </c>
      <c r="K249" s="12">
        <f t="shared" si="62"/>
        <v>0.40625</v>
      </c>
      <c r="L249">
        <f t="shared" ca="1" si="63"/>
        <v>-0.15625</v>
      </c>
      <c r="Q249" t="s">
        <v>3533</v>
      </c>
      <c r="R249" s="6">
        <v>41960</v>
      </c>
      <c r="S249" t="s">
        <v>3195</v>
      </c>
      <c r="T249" t="s">
        <v>3463</v>
      </c>
      <c r="U249" t="s">
        <v>3842</v>
      </c>
      <c r="V249">
        <v>56</v>
      </c>
      <c r="W249">
        <v>49</v>
      </c>
      <c r="Y249" t="s">
        <v>13</v>
      </c>
      <c r="Z249">
        <v>1</v>
      </c>
      <c r="AA249">
        <f t="shared" si="68"/>
        <v>7</v>
      </c>
      <c r="AB249">
        <f t="shared" ca="1" si="64"/>
        <v>-6.7999997999999993</v>
      </c>
      <c r="AC249">
        <f t="shared" ca="1" si="65"/>
        <v>13.799999799999998</v>
      </c>
      <c r="AD249">
        <f t="shared" ca="1" si="66"/>
        <v>-13.799999799999998</v>
      </c>
      <c r="AE249" s="2">
        <v>0</v>
      </c>
      <c r="AF249" s="7">
        <f>VLOOKUP(R249,Weights!$A$2:$B$120,2,0)*AE249</f>
        <v>0</v>
      </c>
      <c r="AG249">
        <f t="shared" ca="1" si="67"/>
        <v>190.43999448</v>
      </c>
      <c r="AI249" t="str">
        <f t="shared" ca="1" si="69"/>
        <v>CSU Bakersfield</v>
      </c>
      <c r="AJ249" t="str">
        <f t="shared" si="70"/>
        <v>Arkansas-Pine Bluff</v>
      </c>
      <c r="AK249">
        <f t="shared" si="71"/>
        <v>0</v>
      </c>
    </row>
    <row r="250" spans="1:37" x14ac:dyDescent="0.25">
      <c r="A250" t="s">
        <v>3510</v>
      </c>
      <c r="B250">
        <f t="shared" ca="1" si="54"/>
        <v>4.403665670967742</v>
      </c>
      <c r="C250" s="2">
        <v>0</v>
      </c>
      <c r="D250">
        <f t="shared" si="55"/>
        <v>1</v>
      </c>
      <c r="E250">
        <f t="shared" si="56"/>
        <v>15</v>
      </c>
      <c r="F250">
        <f t="shared" ca="1" si="57"/>
        <v>17</v>
      </c>
      <c r="G250">
        <f t="shared" si="58"/>
        <v>13</v>
      </c>
      <c r="H250">
        <f t="shared" si="59"/>
        <v>18</v>
      </c>
      <c r="I250">
        <f t="shared" si="60"/>
        <v>6</v>
      </c>
      <c r="J250">
        <f t="shared" si="61"/>
        <v>31</v>
      </c>
      <c r="K250" s="12">
        <f t="shared" si="62"/>
        <v>0.4838709677419355</v>
      </c>
      <c r="L250">
        <f t="shared" ca="1" si="63"/>
        <v>-6.4516129032258007E-2</v>
      </c>
      <c r="Q250" t="s">
        <v>3533</v>
      </c>
      <c r="R250" s="6">
        <v>42007</v>
      </c>
      <c r="S250" t="s">
        <v>3194</v>
      </c>
      <c r="T250" t="s">
        <v>3515</v>
      </c>
      <c r="U250" t="s">
        <v>3841</v>
      </c>
      <c r="V250">
        <v>67</v>
      </c>
      <c r="W250">
        <v>63</v>
      </c>
      <c r="Y250" t="s">
        <v>2819</v>
      </c>
      <c r="Z250">
        <v>1</v>
      </c>
      <c r="AA250">
        <f t="shared" si="68"/>
        <v>-4</v>
      </c>
      <c r="AB250">
        <f t="shared" ca="1" si="64"/>
        <v>9.2000000000000028</v>
      </c>
      <c r="AC250">
        <f t="shared" ca="1" si="65"/>
        <v>-13.200000000000003</v>
      </c>
      <c r="AD250">
        <f t="shared" ca="1" si="66"/>
        <v>13.200000000000003</v>
      </c>
      <c r="AE250" s="2">
        <v>0</v>
      </c>
      <c r="AF250" s="7">
        <f>VLOOKUP(R250,Weights!$A$2:$B$120,2,0)*AE250</f>
        <v>0</v>
      </c>
      <c r="AG250">
        <f t="shared" ca="1" si="67"/>
        <v>174.24000000000007</v>
      </c>
      <c r="AI250" t="str">
        <f t="shared" ca="1" si="69"/>
        <v>Arkansas-Pine Bluff</v>
      </c>
      <c r="AJ250" t="str">
        <f t="shared" si="70"/>
        <v>Miss Valley St</v>
      </c>
      <c r="AK250" t="str">
        <f t="shared" si="71"/>
        <v>Miss Valley St</v>
      </c>
    </row>
    <row r="251" spans="1:37" x14ac:dyDescent="0.25">
      <c r="A251" t="s">
        <v>3464</v>
      </c>
      <c r="B251">
        <f t="shared" ca="1" si="54"/>
        <v>10.436932000000001</v>
      </c>
      <c r="C251" s="2">
        <v>0</v>
      </c>
      <c r="D251">
        <f t="shared" si="55"/>
        <v>1</v>
      </c>
      <c r="E251">
        <f t="shared" si="56"/>
        <v>25</v>
      </c>
      <c r="F251">
        <f t="shared" ca="1" si="57"/>
        <v>26</v>
      </c>
      <c r="G251">
        <f t="shared" si="58"/>
        <v>20</v>
      </c>
      <c r="H251">
        <f t="shared" si="59"/>
        <v>12</v>
      </c>
      <c r="I251">
        <f t="shared" si="60"/>
        <v>6</v>
      </c>
      <c r="J251">
        <f t="shared" si="61"/>
        <v>32</v>
      </c>
      <c r="K251" s="12">
        <f t="shared" si="62"/>
        <v>0.78125</v>
      </c>
      <c r="L251">
        <f t="shared" ca="1" si="63"/>
        <v>-3.125E-2</v>
      </c>
      <c r="Q251" t="s">
        <v>3533</v>
      </c>
      <c r="R251" s="6">
        <v>42014</v>
      </c>
      <c r="S251" t="s">
        <v>3194</v>
      </c>
      <c r="T251" t="s">
        <v>3522</v>
      </c>
      <c r="U251" t="s">
        <v>3841</v>
      </c>
      <c r="V251">
        <v>74</v>
      </c>
      <c r="W251">
        <v>71</v>
      </c>
      <c r="Y251" t="s">
        <v>2175</v>
      </c>
      <c r="Z251">
        <v>1</v>
      </c>
      <c r="AA251">
        <f t="shared" si="68"/>
        <v>-3</v>
      </c>
      <c r="AB251">
        <f t="shared" ca="1" si="64"/>
        <v>-2.9999997999999986</v>
      </c>
      <c r="AC251">
        <f t="shared" ca="1" si="65"/>
        <v>-2.0000000144904106E-7</v>
      </c>
      <c r="AD251">
        <f t="shared" ca="1" si="66"/>
        <v>2.0000000144904106E-7</v>
      </c>
      <c r="AE251" s="2">
        <v>0</v>
      </c>
      <c r="AF251" s="7">
        <f>VLOOKUP(R251,Weights!$A$2:$B$120,2,0)*AE251</f>
        <v>0</v>
      </c>
      <c r="AG251">
        <f t="shared" ca="1" si="67"/>
        <v>4.0000000579616427E-14</v>
      </c>
      <c r="AI251" t="str">
        <f t="shared" ca="1" si="69"/>
        <v>Alabama St</v>
      </c>
      <c r="AJ251" t="str">
        <f t="shared" si="70"/>
        <v>Alabama St</v>
      </c>
      <c r="AK251" t="str">
        <f t="shared" si="71"/>
        <v>Alabama St</v>
      </c>
    </row>
    <row r="252" spans="1:37" x14ac:dyDescent="0.25">
      <c r="A252" t="s">
        <v>3383</v>
      </c>
      <c r="B252">
        <f t="shared" ca="1" si="54"/>
        <v>2.1119317999999998</v>
      </c>
      <c r="C252" s="2">
        <v>0</v>
      </c>
      <c r="D252">
        <f t="shared" si="55"/>
        <v>1</v>
      </c>
      <c r="E252">
        <f t="shared" si="56"/>
        <v>14</v>
      </c>
      <c r="F252">
        <f t="shared" ca="1" si="57"/>
        <v>19</v>
      </c>
      <c r="G252">
        <f t="shared" si="58"/>
        <v>16</v>
      </c>
      <c r="H252">
        <f t="shared" si="59"/>
        <v>16</v>
      </c>
      <c r="I252">
        <f t="shared" si="60"/>
        <v>6</v>
      </c>
      <c r="J252">
        <f t="shared" si="61"/>
        <v>32</v>
      </c>
      <c r="K252" s="12">
        <f t="shared" si="62"/>
        <v>0.4375</v>
      </c>
      <c r="L252">
        <f t="shared" ca="1" si="63"/>
        <v>-0.15625</v>
      </c>
      <c r="Q252" t="s">
        <v>3533</v>
      </c>
      <c r="R252" s="6">
        <v>42016</v>
      </c>
      <c r="S252" t="s">
        <v>3194</v>
      </c>
      <c r="T252" t="s">
        <v>3521</v>
      </c>
      <c r="U252" t="s">
        <v>3841</v>
      </c>
      <c r="V252">
        <v>51</v>
      </c>
      <c r="W252">
        <v>48</v>
      </c>
      <c r="Y252" t="s">
        <v>2820</v>
      </c>
      <c r="Z252">
        <v>1</v>
      </c>
      <c r="AA252">
        <f t="shared" si="68"/>
        <v>-3</v>
      </c>
      <c r="AB252">
        <f t="shared" ca="1" si="64"/>
        <v>1.8000000000000025</v>
      </c>
      <c r="AC252">
        <f t="shared" ca="1" si="65"/>
        <v>-4.8000000000000025</v>
      </c>
      <c r="AD252">
        <f t="shared" ca="1" si="66"/>
        <v>4.8000000000000025</v>
      </c>
      <c r="AE252" s="2">
        <v>0</v>
      </c>
      <c r="AF252" s="7">
        <f>VLOOKUP(R252,Weights!$A$2:$B$120,2,0)*AE252</f>
        <v>0</v>
      </c>
      <c r="AG252">
        <f t="shared" ca="1" si="67"/>
        <v>23.040000000000024</v>
      </c>
      <c r="AI252" t="str">
        <f t="shared" ca="1" si="69"/>
        <v>Arkansas-Pine Bluff</v>
      </c>
      <c r="AJ252" t="str">
        <f t="shared" si="70"/>
        <v>Alabama A&amp;M</v>
      </c>
      <c r="AK252" t="str">
        <f t="shared" si="71"/>
        <v>Alabama A&amp;M</v>
      </c>
    </row>
    <row r="253" spans="1:37" x14ac:dyDescent="0.25">
      <c r="A253" t="s">
        <v>3838</v>
      </c>
      <c r="B253">
        <f t="shared" ca="1" si="54"/>
        <v>-17.731818000000001</v>
      </c>
      <c r="C253" s="2">
        <v>0</v>
      </c>
      <c r="D253">
        <f t="shared" si="55"/>
        <v>1</v>
      </c>
      <c r="E253">
        <f t="shared" si="56"/>
        <v>2</v>
      </c>
      <c r="F253">
        <f t="shared" ca="1" si="57"/>
        <v>2</v>
      </c>
      <c r="G253">
        <f t="shared" si="58"/>
        <v>15</v>
      </c>
      <c r="H253">
        <f t="shared" si="59"/>
        <v>14</v>
      </c>
      <c r="I253">
        <f t="shared" si="60"/>
        <v>0</v>
      </c>
      <c r="J253">
        <f t="shared" si="61"/>
        <v>29</v>
      </c>
      <c r="K253" s="12">
        <f t="shared" si="62"/>
        <v>6.8965517241379309E-2</v>
      </c>
      <c r="L253">
        <f t="shared" ca="1" si="63"/>
        <v>0</v>
      </c>
      <c r="Q253" t="s">
        <v>3533</v>
      </c>
      <c r="R253" s="6">
        <v>42028</v>
      </c>
      <c r="S253" t="s">
        <v>3194</v>
      </c>
      <c r="T253" t="s">
        <v>3530</v>
      </c>
      <c r="U253" t="s">
        <v>3842</v>
      </c>
      <c r="V253">
        <v>66</v>
      </c>
      <c r="W253">
        <v>62</v>
      </c>
      <c r="Y253" t="s">
        <v>2178</v>
      </c>
      <c r="Z253">
        <v>1</v>
      </c>
      <c r="AA253">
        <f t="shared" si="68"/>
        <v>4</v>
      </c>
      <c r="AB253">
        <f t="shared" ca="1" si="64"/>
        <v>-6.399999799999998</v>
      </c>
      <c r="AC253">
        <f t="shared" ca="1" si="65"/>
        <v>10.399999799999998</v>
      </c>
      <c r="AD253">
        <f t="shared" ca="1" si="66"/>
        <v>-10.399999799999998</v>
      </c>
      <c r="AE253" s="2">
        <v>0</v>
      </c>
      <c r="AF253" s="7">
        <f>VLOOKUP(R253,Weights!$A$2:$B$120,2,0)*AE253</f>
        <v>0</v>
      </c>
      <c r="AG253">
        <f t="shared" ca="1" si="67"/>
        <v>108.15999583999999</v>
      </c>
      <c r="AI253" t="str">
        <f t="shared" ca="1" si="69"/>
        <v>Texas Southern</v>
      </c>
      <c r="AJ253" t="str">
        <f t="shared" si="70"/>
        <v>Arkansas-Pine Bluff</v>
      </c>
      <c r="AK253">
        <f t="shared" si="71"/>
        <v>0</v>
      </c>
    </row>
    <row r="254" spans="1:37" x14ac:dyDescent="0.25">
      <c r="A254" t="s">
        <v>3451</v>
      </c>
      <c r="B254">
        <f t="shared" ca="1" si="54"/>
        <v>-1.3755682</v>
      </c>
      <c r="C254" s="2">
        <v>0</v>
      </c>
      <c r="D254">
        <f t="shared" si="55"/>
        <v>1</v>
      </c>
      <c r="E254">
        <f t="shared" si="56"/>
        <v>14</v>
      </c>
      <c r="F254">
        <f t="shared" ca="1" si="57"/>
        <v>9</v>
      </c>
      <c r="G254">
        <f t="shared" si="58"/>
        <v>15</v>
      </c>
      <c r="H254">
        <f t="shared" si="59"/>
        <v>17</v>
      </c>
      <c r="I254">
        <f t="shared" si="60"/>
        <v>5</v>
      </c>
      <c r="J254">
        <f t="shared" si="61"/>
        <v>32</v>
      </c>
      <c r="K254" s="12">
        <f t="shared" si="62"/>
        <v>0.4375</v>
      </c>
      <c r="L254">
        <f t="shared" ca="1" si="63"/>
        <v>0.15625</v>
      </c>
      <c r="Q254" t="s">
        <v>3533</v>
      </c>
      <c r="R254" s="6">
        <v>42030</v>
      </c>
      <c r="S254" t="s">
        <v>3194</v>
      </c>
      <c r="T254" t="s">
        <v>3534</v>
      </c>
      <c r="U254" t="s">
        <v>3842</v>
      </c>
      <c r="V254">
        <v>105</v>
      </c>
      <c r="W254">
        <v>68</v>
      </c>
      <c r="Y254" t="s">
        <v>2821</v>
      </c>
      <c r="Z254">
        <v>1</v>
      </c>
      <c r="AA254">
        <f t="shared" si="68"/>
        <v>37</v>
      </c>
      <c r="AB254">
        <f t="shared" ca="1" si="64"/>
        <v>-4.399999799999998</v>
      </c>
      <c r="AC254">
        <f t="shared" ca="1" si="65"/>
        <v>41.399999799999996</v>
      </c>
      <c r="AD254">
        <f t="shared" ca="1" si="66"/>
        <v>-41.399999799999996</v>
      </c>
      <c r="AE254" s="2">
        <v>0</v>
      </c>
      <c r="AF254" s="7">
        <f>VLOOKUP(R254,Weights!$A$2:$B$120,2,0)*AE254</f>
        <v>0</v>
      </c>
      <c r="AG254">
        <f t="shared" ca="1" si="67"/>
        <v>1713.9599834399996</v>
      </c>
      <c r="AI254" t="str">
        <f t="shared" ca="1" si="69"/>
        <v>Prairie View</v>
      </c>
      <c r="AJ254" t="str">
        <f t="shared" si="70"/>
        <v>Arkansas-Pine Bluff</v>
      </c>
      <c r="AK254">
        <f t="shared" si="71"/>
        <v>0</v>
      </c>
    </row>
    <row r="255" spans="1:37" x14ac:dyDescent="0.25">
      <c r="A255" t="s">
        <v>3442</v>
      </c>
      <c r="B255">
        <f t="shared" ca="1" si="54"/>
        <v>-12.067301870967743</v>
      </c>
      <c r="C255" s="2">
        <v>0</v>
      </c>
      <c r="D255">
        <f t="shared" si="55"/>
        <v>1</v>
      </c>
      <c r="E255">
        <f t="shared" si="56"/>
        <v>9</v>
      </c>
      <c r="F255">
        <f t="shared" ca="1" si="57"/>
        <v>7</v>
      </c>
      <c r="G255">
        <f t="shared" si="58"/>
        <v>12</v>
      </c>
      <c r="H255">
        <f t="shared" si="59"/>
        <v>19</v>
      </c>
      <c r="I255">
        <f t="shared" si="60"/>
        <v>2</v>
      </c>
      <c r="J255">
        <f t="shared" si="61"/>
        <v>31</v>
      </c>
      <c r="K255" s="12">
        <f t="shared" si="62"/>
        <v>0.29032258064516131</v>
      </c>
      <c r="L255">
        <f t="shared" ca="1" si="63"/>
        <v>6.451612903225809E-2</v>
      </c>
      <c r="Q255" t="s">
        <v>3533</v>
      </c>
      <c r="R255" s="6">
        <v>42049</v>
      </c>
      <c r="S255" t="s">
        <v>3194</v>
      </c>
      <c r="T255" t="s">
        <v>3477</v>
      </c>
      <c r="U255" t="s">
        <v>3841</v>
      </c>
      <c r="V255">
        <v>74</v>
      </c>
      <c r="W255">
        <v>56</v>
      </c>
      <c r="Y255" t="s">
        <v>2822</v>
      </c>
      <c r="Z255">
        <v>1</v>
      </c>
      <c r="AA255">
        <f t="shared" si="68"/>
        <v>-18</v>
      </c>
      <c r="AB255">
        <f t="shared" ca="1" si="64"/>
        <v>-2.1999997999999987</v>
      </c>
      <c r="AC255">
        <f t="shared" ca="1" si="65"/>
        <v>-15.800000200000001</v>
      </c>
      <c r="AD255">
        <f t="shared" ca="1" si="66"/>
        <v>15.800000200000001</v>
      </c>
      <c r="AE255" s="2">
        <v>0</v>
      </c>
      <c r="AF255" s="7">
        <f>VLOOKUP(R255,Weights!$A$2:$B$120,2,0)*AE255</f>
        <v>0</v>
      </c>
      <c r="AG255">
        <f t="shared" ca="1" si="67"/>
        <v>249.64000632000008</v>
      </c>
      <c r="AI255" t="str">
        <f t="shared" ca="1" si="69"/>
        <v>Southern</v>
      </c>
      <c r="AJ255" t="str">
        <f t="shared" si="70"/>
        <v>Southern</v>
      </c>
      <c r="AK255" t="str">
        <f t="shared" si="71"/>
        <v>Southern</v>
      </c>
    </row>
    <row r="256" spans="1:37" x14ac:dyDescent="0.25">
      <c r="A256" t="s">
        <v>3443</v>
      </c>
      <c r="B256">
        <f t="shared" ca="1" si="54"/>
        <v>-11.164076064516131</v>
      </c>
      <c r="C256" s="2">
        <v>0</v>
      </c>
      <c r="D256">
        <f t="shared" si="55"/>
        <v>1</v>
      </c>
      <c r="E256">
        <f t="shared" si="56"/>
        <v>8</v>
      </c>
      <c r="F256">
        <f t="shared" ca="1" si="57"/>
        <v>9</v>
      </c>
      <c r="G256">
        <f t="shared" si="58"/>
        <v>12</v>
      </c>
      <c r="H256">
        <f t="shared" si="59"/>
        <v>19</v>
      </c>
      <c r="I256">
        <f t="shared" si="60"/>
        <v>2</v>
      </c>
      <c r="J256">
        <f t="shared" si="61"/>
        <v>31</v>
      </c>
      <c r="K256" s="12">
        <f t="shared" si="62"/>
        <v>0.25806451612903225</v>
      </c>
      <c r="L256">
        <f t="shared" ca="1" si="63"/>
        <v>-3.2258064516129059E-2</v>
      </c>
      <c r="Q256" t="s">
        <v>3533</v>
      </c>
      <c r="R256" s="6">
        <v>42051</v>
      </c>
      <c r="S256" t="s">
        <v>3194</v>
      </c>
      <c r="T256" t="s">
        <v>3535</v>
      </c>
      <c r="U256" t="s">
        <v>3191</v>
      </c>
      <c r="Y256" t="s">
        <v>3191</v>
      </c>
      <c r="Z256">
        <v>0</v>
      </c>
      <c r="AA256">
        <f t="shared" si="68"/>
        <v>0</v>
      </c>
      <c r="AB256">
        <f t="shared" ca="1" si="64"/>
        <v>0</v>
      </c>
      <c r="AC256">
        <f t="shared" ca="1" si="65"/>
        <v>0</v>
      </c>
      <c r="AD256">
        <f t="shared" ca="1" si="66"/>
        <v>0</v>
      </c>
      <c r="AE256" s="2">
        <v>0</v>
      </c>
      <c r="AF256" s="7">
        <f>VLOOKUP(R256,Weights!$A$2:$B$120,2,0)*AE256</f>
        <v>0</v>
      </c>
      <c r="AG256">
        <f t="shared" ca="1" si="67"/>
        <v>0</v>
      </c>
      <c r="AI256" t="str">
        <f t="shared" ca="1" si="69"/>
        <v>Alcorn St</v>
      </c>
      <c r="AJ256" t="str">
        <f t="shared" si="70"/>
        <v>Alcorn St</v>
      </c>
      <c r="AK256">
        <f t="shared" si="71"/>
        <v>0</v>
      </c>
    </row>
    <row r="257" spans="1:37" x14ac:dyDescent="0.25">
      <c r="A257" t="s">
        <v>3518</v>
      </c>
      <c r="B257">
        <f t="shared" ca="1" si="54"/>
        <v>-4.0352664758620689</v>
      </c>
      <c r="C257" s="2">
        <v>0</v>
      </c>
      <c r="D257">
        <f t="shared" si="55"/>
        <v>1</v>
      </c>
      <c r="E257">
        <f t="shared" si="56"/>
        <v>13</v>
      </c>
      <c r="F257">
        <f t="shared" ca="1" si="57"/>
        <v>16</v>
      </c>
      <c r="G257">
        <f t="shared" si="58"/>
        <v>16</v>
      </c>
      <c r="H257">
        <f t="shared" si="59"/>
        <v>13</v>
      </c>
      <c r="I257">
        <f t="shared" si="60"/>
        <v>4</v>
      </c>
      <c r="J257">
        <f t="shared" si="61"/>
        <v>29</v>
      </c>
      <c r="K257" s="12">
        <f t="shared" si="62"/>
        <v>0.44827586206896552</v>
      </c>
      <c r="L257">
        <f t="shared" ca="1" si="63"/>
        <v>-0.10344827586206895</v>
      </c>
      <c r="Q257" t="s">
        <v>3533</v>
      </c>
      <c r="R257" s="6">
        <v>42052</v>
      </c>
      <c r="S257" t="s">
        <v>3194</v>
      </c>
      <c r="T257" t="s">
        <v>3535</v>
      </c>
      <c r="U257" t="s">
        <v>3842</v>
      </c>
      <c r="V257">
        <v>74</v>
      </c>
      <c r="W257">
        <v>70</v>
      </c>
      <c r="Y257" t="s">
        <v>2823</v>
      </c>
      <c r="Z257">
        <v>1</v>
      </c>
      <c r="AA257">
        <f t="shared" si="68"/>
        <v>4</v>
      </c>
      <c r="AB257">
        <f t="shared" ca="1" si="64"/>
        <v>8.6000000000000014</v>
      </c>
      <c r="AC257">
        <f t="shared" ca="1" si="65"/>
        <v>-4.6000000000000014</v>
      </c>
      <c r="AD257">
        <f t="shared" ca="1" si="66"/>
        <v>4.6000000000000014</v>
      </c>
      <c r="AE257" s="2">
        <v>0</v>
      </c>
      <c r="AF257" s="7">
        <f>VLOOKUP(R257,Weights!$A$2:$B$120,2,0)*AE257</f>
        <v>0</v>
      </c>
      <c r="AG257">
        <f t="shared" ca="1" si="67"/>
        <v>21.160000000000014</v>
      </c>
      <c r="AI257" t="str">
        <f t="shared" ca="1" si="69"/>
        <v>Arkansas-Pine Bluff</v>
      </c>
      <c r="AJ257" t="str">
        <f t="shared" si="70"/>
        <v>Arkansas-Pine Bluff</v>
      </c>
      <c r="AK257">
        <f t="shared" si="71"/>
        <v>0</v>
      </c>
    </row>
    <row r="258" spans="1:37" x14ac:dyDescent="0.25">
      <c r="A258" t="s">
        <v>3382</v>
      </c>
      <c r="B258">
        <f t="shared" ref="B258:B321" ca="1" si="72">L258+C258</f>
        <v>-6.9318182000000004</v>
      </c>
      <c r="C258" s="2">
        <v>0</v>
      </c>
      <c r="D258">
        <f t="shared" ref="D258:D321" si="73">RANK(C258,Ratings,0)</f>
        <v>1</v>
      </c>
      <c r="E258">
        <f t="shared" ref="E258:E321" si="74">COUNTIF(AJ258:AJ6035,A258)</f>
        <v>15</v>
      </c>
      <c r="F258">
        <f t="shared" ref="F258:F321" ca="1" si="75">COUNTIF(AI258:AI6035,A258)</f>
        <v>15</v>
      </c>
      <c r="G258">
        <f t="shared" ref="G258:G321" si="76">COUNTIF(Q258:Q6035,A258)</f>
        <v>18</v>
      </c>
      <c r="H258">
        <f t="shared" ref="H258:H321" si="77">COUNTIF(T258:T6035,A258)</f>
        <v>12</v>
      </c>
      <c r="I258">
        <f t="shared" ref="I258:I321" si="78">COUNTIF(AK258:AK6035,A258)</f>
        <v>3</v>
      </c>
      <c r="J258">
        <f t="shared" ref="J258:J321" si="79">SUM(G258:H258)</f>
        <v>30</v>
      </c>
      <c r="K258" s="12">
        <f t="shared" ref="K258:K321" si="80">E258/J258</f>
        <v>0.5</v>
      </c>
      <c r="L258">
        <f t="shared" ref="L258:L321" ca="1" si="81">(E258/J258)-(F258/J258)</f>
        <v>0</v>
      </c>
      <c r="Q258" t="s">
        <v>3533</v>
      </c>
      <c r="R258" s="6">
        <v>42063</v>
      </c>
      <c r="S258" t="s">
        <v>3194</v>
      </c>
      <c r="T258" t="s">
        <v>3536</v>
      </c>
      <c r="U258" t="s">
        <v>3842</v>
      </c>
      <c r="V258">
        <v>66</v>
      </c>
      <c r="W258">
        <v>57</v>
      </c>
      <c r="Y258" t="s">
        <v>2824</v>
      </c>
      <c r="Z258">
        <v>1</v>
      </c>
      <c r="AA258">
        <f t="shared" si="68"/>
        <v>9</v>
      </c>
      <c r="AB258">
        <f t="shared" ref="AB258:AB321" ca="1" si="82">Z258*(IF(S258="A",-HomeEdge,IF(S258="H",HomeEdge,0))+VLOOKUP(Q258,TmList,2,0)-VLOOKUP(T258,TmList,2,0))</f>
        <v>15.600000000000001</v>
      </c>
      <c r="AC258">
        <f t="shared" ref="AC258:AC321" ca="1" si="83">AA258-AB258</f>
        <v>-6.6000000000000014</v>
      </c>
      <c r="AD258">
        <f t="shared" ref="AD258:AD321" ca="1" si="84">-AC258</f>
        <v>6.6000000000000014</v>
      </c>
      <c r="AE258" s="2">
        <v>0</v>
      </c>
      <c r="AF258" s="7">
        <f>VLOOKUP(R258,Weights!$A$2:$B$120,2,0)*AE258</f>
        <v>0</v>
      </c>
      <c r="AG258">
        <f t="shared" ref="AG258:AG321" ca="1" si="85">AC258^2</f>
        <v>43.560000000000016</v>
      </c>
      <c r="AI258" t="str">
        <f t="shared" ca="1" si="69"/>
        <v>Arkansas-Pine Bluff</v>
      </c>
      <c r="AJ258" t="str">
        <f t="shared" si="70"/>
        <v>Arkansas-Pine Bluff</v>
      </c>
      <c r="AK258">
        <f t="shared" si="71"/>
        <v>0</v>
      </c>
    </row>
    <row r="259" spans="1:37" x14ac:dyDescent="0.25">
      <c r="A259" t="s">
        <v>3226</v>
      </c>
      <c r="B259">
        <f t="shared" ca="1" si="72"/>
        <v>9.4681818</v>
      </c>
      <c r="C259" s="2">
        <v>0</v>
      </c>
      <c r="D259">
        <f t="shared" si="73"/>
        <v>1</v>
      </c>
      <c r="E259">
        <f t="shared" si="74"/>
        <v>16</v>
      </c>
      <c r="F259">
        <f t="shared" ca="1" si="75"/>
        <v>16</v>
      </c>
      <c r="G259">
        <f t="shared" si="76"/>
        <v>18</v>
      </c>
      <c r="H259">
        <f t="shared" si="77"/>
        <v>13</v>
      </c>
      <c r="I259">
        <f t="shared" si="78"/>
        <v>3</v>
      </c>
      <c r="J259">
        <f t="shared" si="79"/>
        <v>31</v>
      </c>
      <c r="K259" s="12">
        <f t="shared" si="80"/>
        <v>0.5161290322580645</v>
      </c>
      <c r="L259">
        <f t="shared" ca="1" si="81"/>
        <v>0</v>
      </c>
      <c r="Q259" t="s">
        <v>3533</v>
      </c>
      <c r="R259" s="6">
        <v>42065</v>
      </c>
      <c r="S259" t="s">
        <v>3194</v>
      </c>
      <c r="T259" t="s">
        <v>3469</v>
      </c>
      <c r="U259" t="s">
        <v>3842</v>
      </c>
      <c r="V259">
        <v>64</v>
      </c>
      <c r="W259">
        <v>62</v>
      </c>
      <c r="Y259" t="s">
        <v>2825</v>
      </c>
      <c r="Z259">
        <v>1</v>
      </c>
      <c r="AA259">
        <f t="shared" ref="AA259:AA322" si="86">Z259*IF(U259="W",(V259-W259),W259-V259)</f>
        <v>2</v>
      </c>
      <c r="AB259">
        <f t="shared" ca="1" si="82"/>
        <v>1.6000000000000014</v>
      </c>
      <c r="AC259">
        <f t="shared" ca="1" si="83"/>
        <v>0.39999999999999858</v>
      </c>
      <c r="AD259">
        <f t="shared" ca="1" si="84"/>
        <v>-0.39999999999999858</v>
      </c>
      <c r="AE259" s="2">
        <v>0</v>
      </c>
      <c r="AF259" s="7">
        <f>VLOOKUP(R259,Weights!$A$2:$B$120,2,0)*AE259</f>
        <v>0</v>
      </c>
      <c r="AG259">
        <f t="shared" ca="1" si="85"/>
        <v>0.15999999999999887</v>
      </c>
      <c r="AI259" t="str">
        <f t="shared" ref="AI259:AI322" ca="1" si="87">IF(AB259&gt;0,Q259,T259)</f>
        <v>Arkansas-Pine Bluff</v>
      </c>
      <c r="AJ259" t="str">
        <f t="shared" ref="AJ259:AJ322" si="88">IF(AA259&gt;0,Q259,T259)</f>
        <v>Arkansas-Pine Bluff</v>
      </c>
      <c r="AK259">
        <f t="shared" ref="AK259:AK322" si="89">IF(AA259&lt;0,T259,0)</f>
        <v>0</v>
      </c>
    </row>
    <row r="260" spans="1:37" x14ac:dyDescent="0.25">
      <c r="A260" t="s">
        <v>3201</v>
      </c>
      <c r="B260">
        <f t="shared" ca="1" si="72"/>
        <v>-5.402785941935484</v>
      </c>
      <c r="C260" s="2">
        <v>0</v>
      </c>
      <c r="D260">
        <f t="shared" si="73"/>
        <v>1</v>
      </c>
      <c r="E260">
        <f t="shared" si="74"/>
        <v>11</v>
      </c>
      <c r="F260">
        <f t="shared" ca="1" si="75"/>
        <v>7</v>
      </c>
      <c r="G260">
        <f t="shared" si="76"/>
        <v>14</v>
      </c>
      <c r="H260">
        <f t="shared" si="77"/>
        <v>17</v>
      </c>
      <c r="I260">
        <f t="shared" si="78"/>
        <v>6</v>
      </c>
      <c r="J260">
        <f t="shared" si="79"/>
        <v>31</v>
      </c>
      <c r="K260" s="12">
        <f t="shared" si="80"/>
        <v>0.35483870967741937</v>
      </c>
      <c r="L260">
        <f t="shared" ca="1" si="81"/>
        <v>0.12903225806451615</v>
      </c>
      <c r="Q260" t="s">
        <v>3214</v>
      </c>
      <c r="R260" s="6">
        <v>41957</v>
      </c>
      <c r="S260" t="s">
        <v>3194</v>
      </c>
      <c r="T260" t="s">
        <v>3460</v>
      </c>
      <c r="U260" t="s">
        <v>3842</v>
      </c>
      <c r="V260">
        <v>84</v>
      </c>
      <c r="W260">
        <v>78</v>
      </c>
      <c r="Y260" t="s">
        <v>176</v>
      </c>
      <c r="Z260">
        <v>1</v>
      </c>
      <c r="AA260">
        <f t="shared" si="86"/>
        <v>6</v>
      </c>
      <c r="AB260">
        <f t="shared" ca="1" si="82"/>
        <v>1.6000000000000005</v>
      </c>
      <c r="AC260">
        <f t="shared" ca="1" si="83"/>
        <v>4.3999999999999995</v>
      </c>
      <c r="AD260">
        <f t="shared" ca="1" si="84"/>
        <v>-4.3999999999999995</v>
      </c>
      <c r="AE260" s="2">
        <v>0</v>
      </c>
      <c r="AF260" s="7">
        <f>VLOOKUP(R260,Weights!$A$2:$B$120,2,0)*AE260</f>
        <v>0</v>
      </c>
      <c r="AG260">
        <f t="shared" ca="1" si="85"/>
        <v>19.359999999999996</v>
      </c>
      <c r="AI260" t="str">
        <f t="shared" ca="1" si="87"/>
        <v>Army</v>
      </c>
      <c r="AJ260" t="str">
        <f t="shared" si="88"/>
        <v>Army</v>
      </c>
      <c r="AK260">
        <f t="shared" si="89"/>
        <v>0</v>
      </c>
    </row>
    <row r="261" spans="1:37" x14ac:dyDescent="0.25">
      <c r="A261" t="s">
        <v>3495</v>
      </c>
      <c r="B261">
        <f t="shared" ca="1" si="72"/>
        <v>-5.1675324857142853</v>
      </c>
      <c r="C261" s="2">
        <v>0</v>
      </c>
      <c r="D261">
        <f t="shared" si="73"/>
        <v>1</v>
      </c>
      <c r="E261">
        <f t="shared" si="74"/>
        <v>12</v>
      </c>
      <c r="F261">
        <f t="shared" ca="1" si="75"/>
        <v>13</v>
      </c>
      <c r="G261">
        <f t="shared" si="76"/>
        <v>14</v>
      </c>
      <c r="H261">
        <f t="shared" si="77"/>
        <v>14</v>
      </c>
      <c r="I261">
        <f t="shared" si="78"/>
        <v>1</v>
      </c>
      <c r="J261">
        <f t="shared" si="79"/>
        <v>28</v>
      </c>
      <c r="K261" s="12">
        <f t="shared" si="80"/>
        <v>0.42857142857142855</v>
      </c>
      <c r="L261">
        <f t="shared" ca="1" si="81"/>
        <v>-3.5714285714285754E-2</v>
      </c>
      <c r="Q261" t="s">
        <v>3214</v>
      </c>
      <c r="R261" s="6">
        <v>41958</v>
      </c>
      <c r="S261" t="s">
        <v>3194</v>
      </c>
      <c r="T261" t="s">
        <v>3472</v>
      </c>
      <c r="U261" t="s">
        <v>3842</v>
      </c>
      <c r="V261">
        <v>92</v>
      </c>
      <c r="W261">
        <v>86</v>
      </c>
      <c r="Y261" t="s">
        <v>258</v>
      </c>
      <c r="Z261">
        <v>1</v>
      </c>
      <c r="AA261">
        <f t="shared" si="86"/>
        <v>6</v>
      </c>
      <c r="AB261">
        <f t="shared" ca="1" si="82"/>
        <v>5.8000000000000007</v>
      </c>
      <c r="AC261">
        <f t="shared" ca="1" si="83"/>
        <v>0.19999999999999929</v>
      </c>
      <c r="AD261">
        <f t="shared" ca="1" si="84"/>
        <v>-0.19999999999999929</v>
      </c>
      <c r="AE261" s="2">
        <v>0</v>
      </c>
      <c r="AF261" s="7">
        <f>VLOOKUP(R261,Weights!$A$2:$B$120,2,0)*AE261</f>
        <v>0</v>
      </c>
      <c r="AG261">
        <f t="shared" ca="1" si="85"/>
        <v>3.9999999999999716E-2</v>
      </c>
      <c r="AI261" t="str">
        <f t="shared" ca="1" si="87"/>
        <v>Army</v>
      </c>
      <c r="AJ261" t="str">
        <f t="shared" si="88"/>
        <v>Army</v>
      </c>
      <c r="AK261">
        <f t="shared" si="89"/>
        <v>0</v>
      </c>
    </row>
    <row r="262" spans="1:37" x14ac:dyDescent="0.25">
      <c r="A262" t="s">
        <v>3270</v>
      </c>
      <c r="B262">
        <f t="shared" ca="1" si="72"/>
        <v>8.6994317999999993</v>
      </c>
      <c r="C262" s="2">
        <v>0</v>
      </c>
      <c r="D262">
        <f t="shared" si="73"/>
        <v>1</v>
      </c>
      <c r="E262">
        <f t="shared" si="74"/>
        <v>25</v>
      </c>
      <c r="F262">
        <f t="shared" ca="1" si="75"/>
        <v>24</v>
      </c>
      <c r="G262">
        <f t="shared" si="76"/>
        <v>19</v>
      </c>
      <c r="H262">
        <f t="shared" si="77"/>
        <v>13</v>
      </c>
      <c r="I262">
        <f t="shared" si="78"/>
        <v>9</v>
      </c>
      <c r="J262">
        <f t="shared" si="79"/>
        <v>32</v>
      </c>
      <c r="K262" s="12">
        <f t="shared" si="80"/>
        <v>0.78125</v>
      </c>
      <c r="L262">
        <f t="shared" ca="1" si="81"/>
        <v>3.125E-2</v>
      </c>
      <c r="Q262" t="s">
        <v>3214</v>
      </c>
      <c r="R262" s="6">
        <v>41968</v>
      </c>
      <c r="S262" t="s">
        <v>3194</v>
      </c>
      <c r="T262" t="s">
        <v>3210</v>
      </c>
      <c r="U262" t="s">
        <v>3842</v>
      </c>
      <c r="V262">
        <v>80</v>
      </c>
      <c r="W262">
        <v>54</v>
      </c>
      <c r="Y262" t="s">
        <v>261</v>
      </c>
      <c r="Z262">
        <v>1</v>
      </c>
      <c r="AA262">
        <f t="shared" si="86"/>
        <v>26</v>
      </c>
      <c r="AB262">
        <f t="shared" ca="1" si="82"/>
        <v>9.5999997999999991</v>
      </c>
      <c r="AC262">
        <f t="shared" ca="1" si="83"/>
        <v>16.400000200000001</v>
      </c>
      <c r="AD262">
        <f t="shared" ca="1" si="84"/>
        <v>-16.400000200000001</v>
      </c>
      <c r="AE262" s="2">
        <v>0</v>
      </c>
      <c r="AF262" s="7">
        <f>VLOOKUP(R262,Weights!$A$2:$B$120,2,0)*AE262</f>
        <v>0</v>
      </c>
      <c r="AG262">
        <f t="shared" ca="1" si="85"/>
        <v>268.96000656000007</v>
      </c>
      <c r="AI262" t="str">
        <f t="shared" ca="1" si="87"/>
        <v>Army</v>
      </c>
      <c r="AJ262" t="str">
        <f t="shared" si="88"/>
        <v>Army</v>
      </c>
      <c r="AK262">
        <f t="shared" si="89"/>
        <v>0</v>
      </c>
    </row>
    <row r="263" spans="1:37" x14ac:dyDescent="0.25">
      <c r="A263" t="s">
        <v>3481</v>
      </c>
      <c r="B263">
        <f t="shared" ca="1" si="72"/>
        <v>-6.4973354413793105</v>
      </c>
      <c r="C263" s="2">
        <v>0</v>
      </c>
      <c r="D263">
        <f t="shared" si="73"/>
        <v>1</v>
      </c>
      <c r="E263">
        <f t="shared" si="74"/>
        <v>9</v>
      </c>
      <c r="F263">
        <f t="shared" ca="1" si="75"/>
        <v>8</v>
      </c>
      <c r="G263">
        <f t="shared" si="76"/>
        <v>16</v>
      </c>
      <c r="H263">
        <f t="shared" si="77"/>
        <v>13</v>
      </c>
      <c r="I263">
        <f t="shared" si="78"/>
        <v>2</v>
      </c>
      <c r="J263">
        <f t="shared" si="79"/>
        <v>29</v>
      </c>
      <c r="K263" s="12">
        <f t="shared" si="80"/>
        <v>0.31034482758620691</v>
      </c>
      <c r="L263">
        <f t="shared" ca="1" si="81"/>
        <v>3.4482758620689669E-2</v>
      </c>
      <c r="Q263" t="s">
        <v>3214</v>
      </c>
      <c r="R263" s="6">
        <v>41982</v>
      </c>
      <c r="S263" t="s">
        <v>3194</v>
      </c>
      <c r="T263" t="s">
        <v>3227</v>
      </c>
      <c r="U263" t="s">
        <v>3841</v>
      </c>
      <c r="V263">
        <v>80</v>
      </c>
      <c r="W263">
        <v>73</v>
      </c>
      <c r="Y263" t="s">
        <v>196</v>
      </c>
      <c r="Z263">
        <v>1</v>
      </c>
      <c r="AA263">
        <f t="shared" si="86"/>
        <v>-7</v>
      </c>
      <c r="AB263">
        <f t="shared" ca="1" si="82"/>
        <v>2.4000000000000004</v>
      </c>
      <c r="AC263">
        <f t="shared" ca="1" si="83"/>
        <v>-9.4</v>
      </c>
      <c r="AD263">
        <f t="shared" ca="1" si="84"/>
        <v>9.4</v>
      </c>
      <c r="AE263" s="2">
        <v>0</v>
      </c>
      <c r="AF263" s="7">
        <f>VLOOKUP(R263,Weights!$A$2:$B$120,2,0)*AE263</f>
        <v>0</v>
      </c>
      <c r="AG263">
        <f t="shared" ca="1" si="85"/>
        <v>88.360000000000014</v>
      </c>
      <c r="AI263" t="str">
        <f t="shared" ca="1" si="87"/>
        <v>Army</v>
      </c>
      <c r="AJ263" t="str">
        <f t="shared" si="88"/>
        <v>Bryant</v>
      </c>
      <c r="AK263" t="str">
        <f t="shared" si="89"/>
        <v>Bryant</v>
      </c>
    </row>
    <row r="264" spans="1:37" x14ac:dyDescent="0.25">
      <c r="A264" t="s">
        <v>3320</v>
      </c>
      <c r="B264">
        <f t="shared" ca="1" si="72"/>
        <v>6.7306818000000002</v>
      </c>
      <c r="C264" s="2">
        <v>0</v>
      </c>
      <c r="D264">
        <f t="shared" si="73"/>
        <v>1</v>
      </c>
      <c r="E264">
        <f t="shared" si="74"/>
        <v>18</v>
      </c>
      <c r="F264">
        <f t="shared" ca="1" si="75"/>
        <v>16</v>
      </c>
      <c r="G264">
        <f t="shared" si="76"/>
        <v>16</v>
      </c>
      <c r="H264">
        <f t="shared" si="77"/>
        <v>14</v>
      </c>
      <c r="I264">
        <f t="shared" si="78"/>
        <v>7</v>
      </c>
      <c r="J264">
        <f t="shared" si="79"/>
        <v>30</v>
      </c>
      <c r="K264" s="12">
        <f t="shared" si="80"/>
        <v>0.6</v>
      </c>
      <c r="L264">
        <f t="shared" ca="1" si="81"/>
        <v>6.25E-2</v>
      </c>
      <c r="Q264" t="s">
        <v>3214</v>
      </c>
      <c r="R264" s="6">
        <v>41994</v>
      </c>
      <c r="S264" t="s">
        <v>3194</v>
      </c>
      <c r="T264" t="s">
        <v>3209</v>
      </c>
      <c r="U264" t="s">
        <v>3842</v>
      </c>
      <c r="V264">
        <v>72</v>
      </c>
      <c r="W264">
        <v>69</v>
      </c>
      <c r="X264" t="s">
        <v>3843</v>
      </c>
      <c r="Y264" t="s">
        <v>464</v>
      </c>
      <c r="Z264">
        <v>1</v>
      </c>
      <c r="AA264">
        <f t="shared" si="86"/>
        <v>3</v>
      </c>
      <c r="AB264">
        <f t="shared" ca="1" si="82"/>
        <v>14.199999800000001</v>
      </c>
      <c r="AC264">
        <f t="shared" ca="1" si="83"/>
        <v>-11.199999800000001</v>
      </c>
      <c r="AD264">
        <f t="shared" ca="1" si="84"/>
        <v>11.199999800000001</v>
      </c>
      <c r="AE264" s="2">
        <v>0</v>
      </c>
      <c r="AF264" s="7">
        <f>VLOOKUP(R264,Weights!$A$2:$B$120,2,0)*AE264</f>
        <v>0</v>
      </c>
      <c r="AG264">
        <f t="shared" ca="1" si="85"/>
        <v>125.43999552000005</v>
      </c>
      <c r="AI264" t="str">
        <f t="shared" ca="1" si="87"/>
        <v>Army</v>
      </c>
      <c r="AJ264" t="str">
        <f t="shared" si="88"/>
        <v>Army</v>
      </c>
      <c r="AK264">
        <f t="shared" si="89"/>
        <v>0</v>
      </c>
    </row>
    <row r="265" spans="1:37" x14ac:dyDescent="0.25">
      <c r="A265" t="s">
        <v>3434</v>
      </c>
      <c r="B265">
        <f t="shared" ca="1" si="72"/>
        <v>-11.210605878787879</v>
      </c>
      <c r="C265" s="2">
        <v>0</v>
      </c>
      <c r="D265">
        <f t="shared" si="73"/>
        <v>1</v>
      </c>
      <c r="E265">
        <f t="shared" si="74"/>
        <v>9</v>
      </c>
      <c r="F265">
        <f t="shared" ca="1" si="75"/>
        <v>5</v>
      </c>
      <c r="G265">
        <f t="shared" si="76"/>
        <v>12</v>
      </c>
      <c r="H265">
        <f t="shared" si="77"/>
        <v>21</v>
      </c>
      <c r="I265">
        <f t="shared" si="78"/>
        <v>5</v>
      </c>
      <c r="J265">
        <f t="shared" si="79"/>
        <v>33</v>
      </c>
      <c r="K265" s="12">
        <f t="shared" si="80"/>
        <v>0.27272727272727271</v>
      </c>
      <c r="L265">
        <f t="shared" ca="1" si="81"/>
        <v>0.12121212121212119</v>
      </c>
      <c r="Q265" t="s">
        <v>3214</v>
      </c>
      <c r="R265" s="6">
        <v>42001</v>
      </c>
      <c r="S265" t="s">
        <v>3194</v>
      </c>
      <c r="T265" t="s">
        <v>3839</v>
      </c>
      <c r="U265" t="s">
        <v>3842</v>
      </c>
      <c r="V265">
        <v>93</v>
      </c>
      <c r="W265">
        <v>48</v>
      </c>
      <c r="Y265" t="s">
        <v>419</v>
      </c>
      <c r="Z265">
        <v>1</v>
      </c>
      <c r="AA265">
        <f t="shared" si="86"/>
        <v>45</v>
      </c>
      <c r="AB265">
        <f t="shared" ca="1" si="82"/>
        <v>27.799999800000002</v>
      </c>
      <c r="AC265">
        <f t="shared" ca="1" si="83"/>
        <v>17.200000199999998</v>
      </c>
      <c r="AD265">
        <f t="shared" ca="1" si="84"/>
        <v>-17.200000199999998</v>
      </c>
      <c r="AE265" s="2">
        <v>0</v>
      </c>
      <c r="AF265" s="7">
        <f>VLOOKUP(R265,Weights!$A$2:$B$120,2,0)*AE265</f>
        <v>0</v>
      </c>
      <c r="AG265">
        <f t="shared" ca="1" si="85"/>
        <v>295.84000687999998</v>
      </c>
      <c r="AI265" t="str">
        <f t="shared" ca="1" si="87"/>
        <v>Army</v>
      </c>
      <c r="AJ265" t="str">
        <f t="shared" si="88"/>
        <v>Army</v>
      </c>
      <c r="AK265">
        <f t="shared" si="89"/>
        <v>0</v>
      </c>
    </row>
    <row r="266" spans="1:37" x14ac:dyDescent="0.25">
      <c r="A266" t="s">
        <v>3333</v>
      </c>
      <c r="B266">
        <f t="shared" ca="1" si="72"/>
        <v>4.2917112117647056</v>
      </c>
      <c r="C266" s="2">
        <v>0</v>
      </c>
      <c r="D266">
        <f t="shared" si="73"/>
        <v>1</v>
      </c>
      <c r="E266">
        <f t="shared" si="74"/>
        <v>23</v>
      </c>
      <c r="F266">
        <f t="shared" ca="1" si="75"/>
        <v>29</v>
      </c>
      <c r="G266">
        <f t="shared" si="76"/>
        <v>19</v>
      </c>
      <c r="H266">
        <f t="shared" si="77"/>
        <v>15</v>
      </c>
      <c r="I266">
        <f t="shared" si="78"/>
        <v>8</v>
      </c>
      <c r="J266">
        <f t="shared" si="79"/>
        <v>34</v>
      </c>
      <c r="K266" s="12">
        <f t="shared" si="80"/>
        <v>0.67647058823529416</v>
      </c>
      <c r="L266">
        <f t="shared" ca="1" si="81"/>
        <v>-0.17647058823529405</v>
      </c>
      <c r="Q266" t="s">
        <v>3214</v>
      </c>
      <c r="R266" s="6">
        <v>42004</v>
      </c>
      <c r="S266" t="s">
        <v>3194</v>
      </c>
      <c r="T266" t="s">
        <v>3487</v>
      </c>
      <c r="U266" t="s">
        <v>3841</v>
      </c>
      <c r="V266">
        <v>92</v>
      </c>
      <c r="W266">
        <v>78</v>
      </c>
      <c r="Y266" t="s">
        <v>2531</v>
      </c>
      <c r="Z266">
        <v>1</v>
      </c>
      <c r="AA266">
        <f t="shared" si="86"/>
        <v>-14</v>
      </c>
      <c r="AB266">
        <f t="shared" ca="1" si="82"/>
        <v>-0.60000001999999952</v>
      </c>
      <c r="AC266">
        <f t="shared" ca="1" si="83"/>
        <v>-13.39999998</v>
      </c>
      <c r="AD266">
        <f t="shared" ca="1" si="84"/>
        <v>13.39999998</v>
      </c>
      <c r="AE266" s="2">
        <v>0</v>
      </c>
      <c r="AF266" s="7">
        <f>VLOOKUP(R266,Weights!$A$2:$B$120,2,0)*AE266</f>
        <v>0</v>
      </c>
      <c r="AG266">
        <f t="shared" ca="1" si="85"/>
        <v>179.55999946400001</v>
      </c>
      <c r="AI266" t="str">
        <f t="shared" ca="1" si="87"/>
        <v>Lafayette</v>
      </c>
      <c r="AJ266" t="str">
        <f t="shared" si="88"/>
        <v>Lafayette</v>
      </c>
      <c r="AK266" t="str">
        <f t="shared" si="89"/>
        <v>Lafayette</v>
      </c>
    </row>
    <row r="267" spans="1:37" x14ac:dyDescent="0.25">
      <c r="A267" t="s">
        <v>3406</v>
      </c>
      <c r="B267">
        <f t="shared" ca="1" si="72"/>
        <v>-1.6227272909090908</v>
      </c>
      <c r="C267" s="2">
        <v>0</v>
      </c>
      <c r="D267">
        <f t="shared" si="73"/>
        <v>1</v>
      </c>
      <c r="E267">
        <f t="shared" si="74"/>
        <v>17</v>
      </c>
      <c r="F267">
        <f t="shared" ca="1" si="75"/>
        <v>20</v>
      </c>
      <c r="G267">
        <f t="shared" si="76"/>
        <v>14</v>
      </c>
      <c r="H267">
        <f t="shared" si="77"/>
        <v>19</v>
      </c>
      <c r="I267">
        <f t="shared" si="78"/>
        <v>9</v>
      </c>
      <c r="J267">
        <f t="shared" si="79"/>
        <v>33</v>
      </c>
      <c r="K267" s="12">
        <f t="shared" si="80"/>
        <v>0.51515151515151514</v>
      </c>
      <c r="L267">
        <f t="shared" ca="1" si="81"/>
        <v>-9.0909090909090939E-2</v>
      </c>
      <c r="Q267" t="s">
        <v>3214</v>
      </c>
      <c r="R267" s="6">
        <v>42011</v>
      </c>
      <c r="S267" t="s">
        <v>3194</v>
      </c>
      <c r="T267" t="s">
        <v>3500</v>
      </c>
      <c r="U267" t="s">
        <v>3841</v>
      </c>
      <c r="V267">
        <v>71</v>
      </c>
      <c r="W267">
        <v>60</v>
      </c>
      <c r="Y267" t="s">
        <v>2532</v>
      </c>
      <c r="Z267">
        <v>1</v>
      </c>
      <c r="AA267">
        <f t="shared" si="86"/>
        <v>-11</v>
      </c>
      <c r="AB267">
        <f t="shared" ca="1" si="82"/>
        <v>2.4000000000000004</v>
      </c>
      <c r="AC267">
        <f t="shared" ca="1" si="83"/>
        <v>-13.4</v>
      </c>
      <c r="AD267">
        <f t="shared" ca="1" si="84"/>
        <v>13.4</v>
      </c>
      <c r="AE267" s="2">
        <v>0</v>
      </c>
      <c r="AF267" s="7">
        <f>VLOOKUP(R267,Weights!$A$2:$B$120,2,0)*AE267</f>
        <v>0</v>
      </c>
      <c r="AG267">
        <f t="shared" ca="1" si="85"/>
        <v>179.56</v>
      </c>
      <c r="AI267" t="str">
        <f t="shared" ca="1" si="87"/>
        <v>Army</v>
      </c>
      <c r="AJ267" t="str">
        <f t="shared" si="88"/>
        <v>Lehigh</v>
      </c>
      <c r="AK267" t="str">
        <f t="shared" si="89"/>
        <v>Lehigh</v>
      </c>
    </row>
    <row r="268" spans="1:37" x14ac:dyDescent="0.25">
      <c r="A268" t="s">
        <v>3394</v>
      </c>
      <c r="B268">
        <f t="shared" ca="1" si="72"/>
        <v>4.6560605878787884</v>
      </c>
      <c r="C268" s="2">
        <v>0</v>
      </c>
      <c r="D268">
        <f t="shared" si="73"/>
        <v>1</v>
      </c>
      <c r="E268">
        <f t="shared" si="74"/>
        <v>23</v>
      </c>
      <c r="F268">
        <f t="shared" ca="1" si="75"/>
        <v>30</v>
      </c>
      <c r="G268">
        <f t="shared" si="76"/>
        <v>15</v>
      </c>
      <c r="H268">
        <f t="shared" si="77"/>
        <v>18</v>
      </c>
      <c r="I268">
        <f t="shared" si="78"/>
        <v>8</v>
      </c>
      <c r="J268">
        <f t="shared" si="79"/>
        <v>33</v>
      </c>
      <c r="K268" s="12">
        <f t="shared" si="80"/>
        <v>0.69696969696969702</v>
      </c>
      <c r="L268">
        <f t="shared" ca="1" si="81"/>
        <v>-0.21212121212121204</v>
      </c>
      <c r="Q268" t="s">
        <v>3214</v>
      </c>
      <c r="R268" s="6">
        <v>42014</v>
      </c>
      <c r="S268" t="s">
        <v>3194</v>
      </c>
      <c r="T268" t="s">
        <v>3446</v>
      </c>
      <c r="U268" t="s">
        <v>3841</v>
      </c>
      <c r="V268">
        <v>75</v>
      </c>
      <c r="W268">
        <v>66</v>
      </c>
      <c r="Y268" t="s">
        <v>2533</v>
      </c>
      <c r="Z268">
        <v>1</v>
      </c>
      <c r="AA268">
        <f t="shared" si="86"/>
        <v>-9</v>
      </c>
      <c r="AB268">
        <f t="shared" ca="1" si="82"/>
        <v>5.6000000000000005</v>
      </c>
      <c r="AC268">
        <f t="shared" ca="1" si="83"/>
        <v>-14.600000000000001</v>
      </c>
      <c r="AD268">
        <f t="shared" ca="1" si="84"/>
        <v>14.600000000000001</v>
      </c>
      <c r="AE268" s="2">
        <v>0</v>
      </c>
      <c r="AF268" s="7">
        <f>VLOOKUP(R268,Weights!$A$2:$B$120,2,0)*AE268</f>
        <v>0</v>
      </c>
      <c r="AG268">
        <f t="shared" ca="1" si="85"/>
        <v>213.16000000000005</v>
      </c>
      <c r="AI268" t="str">
        <f t="shared" ca="1" si="87"/>
        <v>Army</v>
      </c>
      <c r="AJ268" t="str">
        <f t="shared" si="88"/>
        <v>Navy</v>
      </c>
      <c r="AK268" t="str">
        <f t="shared" si="89"/>
        <v>Navy</v>
      </c>
    </row>
    <row r="269" spans="1:37" x14ac:dyDescent="0.25">
      <c r="A269" t="s">
        <v>3266</v>
      </c>
      <c r="B269">
        <f t="shared" ca="1" si="72"/>
        <v>-7.0673020709677417</v>
      </c>
      <c r="C269" s="2">
        <v>0</v>
      </c>
      <c r="D269">
        <f t="shared" si="73"/>
        <v>1</v>
      </c>
      <c r="E269">
        <f t="shared" si="74"/>
        <v>9</v>
      </c>
      <c r="F269">
        <f t="shared" ca="1" si="75"/>
        <v>7</v>
      </c>
      <c r="G269">
        <f t="shared" si="76"/>
        <v>18</v>
      </c>
      <c r="H269">
        <f t="shared" si="77"/>
        <v>13</v>
      </c>
      <c r="I269">
        <f t="shared" si="78"/>
        <v>1</v>
      </c>
      <c r="J269">
        <f t="shared" si="79"/>
        <v>31</v>
      </c>
      <c r="K269" s="12">
        <f t="shared" si="80"/>
        <v>0.29032258064516131</v>
      </c>
      <c r="L269">
        <f t="shared" ca="1" si="81"/>
        <v>6.451612903225809E-2</v>
      </c>
      <c r="Q269" t="s">
        <v>3214</v>
      </c>
      <c r="R269" s="6">
        <v>42025</v>
      </c>
      <c r="S269" t="s">
        <v>3194</v>
      </c>
      <c r="T269" t="s">
        <v>3197</v>
      </c>
      <c r="U269" t="s">
        <v>3842</v>
      </c>
      <c r="V269">
        <v>65</v>
      </c>
      <c r="W269">
        <v>64</v>
      </c>
      <c r="Y269" t="s">
        <v>2534</v>
      </c>
      <c r="Z269">
        <v>1</v>
      </c>
      <c r="AA269">
        <f t="shared" si="86"/>
        <v>1</v>
      </c>
      <c r="AB269">
        <f t="shared" ca="1" si="82"/>
        <v>-1.2000000199999996</v>
      </c>
      <c r="AC269">
        <f t="shared" ca="1" si="83"/>
        <v>2.2000000199999996</v>
      </c>
      <c r="AD269">
        <f t="shared" ca="1" si="84"/>
        <v>-2.2000000199999996</v>
      </c>
      <c r="AE269" s="2">
        <v>0</v>
      </c>
      <c r="AF269" s="7">
        <f>VLOOKUP(R269,Weights!$A$2:$B$120,2,0)*AE269</f>
        <v>0</v>
      </c>
      <c r="AG269">
        <f t="shared" ca="1" si="85"/>
        <v>4.8400000879999983</v>
      </c>
      <c r="AI269" t="str">
        <f t="shared" ca="1" si="87"/>
        <v>Colgate</v>
      </c>
      <c r="AJ269" t="str">
        <f t="shared" si="88"/>
        <v>Army</v>
      </c>
      <c r="AK269">
        <f t="shared" si="89"/>
        <v>0</v>
      </c>
    </row>
    <row r="270" spans="1:37" x14ac:dyDescent="0.25">
      <c r="A270" t="s">
        <v>3477</v>
      </c>
      <c r="B270">
        <f t="shared" ca="1" si="72"/>
        <v>-8.1675324857142861</v>
      </c>
      <c r="C270" s="2">
        <v>0</v>
      </c>
      <c r="D270">
        <f t="shared" si="73"/>
        <v>1</v>
      </c>
      <c r="E270">
        <f t="shared" si="74"/>
        <v>13</v>
      </c>
      <c r="F270">
        <f t="shared" ca="1" si="75"/>
        <v>14</v>
      </c>
      <c r="G270">
        <f t="shared" si="76"/>
        <v>13</v>
      </c>
      <c r="H270">
        <f t="shared" si="77"/>
        <v>15</v>
      </c>
      <c r="I270">
        <f t="shared" si="78"/>
        <v>4</v>
      </c>
      <c r="J270">
        <f t="shared" si="79"/>
        <v>28</v>
      </c>
      <c r="K270" s="12">
        <f t="shared" si="80"/>
        <v>0.4642857142857143</v>
      </c>
      <c r="L270">
        <f t="shared" ca="1" si="81"/>
        <v>-3.5714285714285698E-2</v>
      </c>
      <c r="Q270" t="s">
        <v>3214</v>
      </c>
      <c r="R270" s="6">
        <v>42033</v>
      </c>
      <c r="S270" t="s">
        <v>3194</v>
      </c>
      <c r="T270" t="s">
        <v>3215</v>
      </c>
      <c r="U270" t="s">
        <v>3842</v>
      </c>
      <c r="V270">
        <v>71</v>
      </c>
      <c r="W270">
        <v>67</v>
      </c>
      <c r="Y270" t="s">
        <v>457</v>
      </c>
      <c r="Z270">
        <v>1</v>
      </c>
      <c r="AA270">
        <f t="shared" si="86"/>
        <v>4</v>
      </c>
      <c r="AB270">
        <f t="shared" ca="1" si="82"/>
        <v>2.8000000000000007</v>
      </c>
      <c r="AC270">
        <f t="shared" ca="1" si="83"/>
        <v>1.1999999999999993</v>
      </c>
      <c r="AD270">
        <f t="shared" ca="1" si="84"/>
        <v>-1.1999999999999993</v>
      </c>
      <c r="AE270" s="2">
        <v>0</v>
      </c>
      <c r="AF270" s="7">
        <f>VLOOKUP(R270,Weights!$A$2:$B$120,2,0)*AE270</f>
        <v>0</v>
      </c>
      <c r="AG270">
        <f t="shared" ca="1" si="85"/>
        <v>1.4399999999999984</v>
      </c>
      <c r="AI270" t="str">
        <f t="shared" ca="1" si="87"/>
        <v>Army</v>
      </c>
      <c r="AJ270" t="str">
        <f t="shared" si="88"/>
        <v>Army</v>
      </c>
      <c r="AK270">
        <f t="shared" si="89"/>
        <v>0</v>
      </c>
    </row>
    <row r="271" spans="1:37" x14ac:dyDescent="0.25">
      <c r="A271" t="s">
        <v>3517</v>
      </c>
      <c r="B271">
        <f t="shared" ca="1" si="72"/>
        <v>-3.5318182</v>
      </c>
      <c r="C271" s="2">
        <v>0</v>
      </c>
      <c r="D271">
        <f t="shared" si="73"/>
        <v>1</v>
      </c>
      <c r="E271">
        <f t="shared" si="74"/>
        <v>12</v>
      </c>
      <c r="F271">
        <f t="shared" ca="1" si="75"/>
        <v>12</v>
      </c>
      <c r="G271">
        <f t="shared" si="76"/>
        <v>16</v>
      </c>
      <c r="H271">
        <f t="shared" si="77"/>
        <v>17</v>
      </c>
      <c r="I271">
        <f t="shared" si="78"/>
        <v>4</v>
      </c>
      <c r="J271">
        <f t="shared" si="79"/>
        <v>33</v>
      </c>
      <c r="K271" s="12">
        <f t="shared" si="80"/>
        <v>0.36363636363636365</v>
      </c>
      <c r="L271">
        <f t="shared" ca="1" si="81"/>
        <v>0</v>
      </c>
      <c r="Q271" t="s">
        <v>3214</v>
      </c>
      <c r="R271" s="6">
        <v>42035</v>
      </c>
      <c r="S271" t="s">
        <v>3194</v>
      </c>
      <c r="T271" t="s">
        <v>3244</v>
      </c>
      <c r="U271" t="s">
        <v>3841</v>
      </c>
      <c r="V271">
        <v>77</v>
      </c>
      <c r="W271">
        <v>71</v>
      </c>
      <c r="Y271" t="s">
        <v>2535</v>
      </c>
      <c r="Z271">
        <v>1</v>
      </c>
      <c r="AA271">
        <f t="shared" si="86"/>
        <v>-6</v>
      </c>
      <c r="AB271">
        <f t="shared" ca="1" si="82"/>
        <v>7.8</v>
      </c>
      <c r="AC271">
        <f t="shared" ca="1" si="83"/>
        <v>-13.8</v>
      </c>
      <c r="AD271">
        <f t="shared" ca="1" si="84"/>
        <v>13.8</v>
      </c>
      <c r="AE271" s="2">
        <v>0</v>
      </c>
      <c r="AF271" s="7">
        <f>VLOOKUP(R271,Weights!$A$2:$B$120,2,0)*AE271</f>
        <v>0</v>
      </c>
      <c r="AG271">
        <f t="shared" ca="1" si="85"/>
        <v>190.44000000000003</v>
      </c>
      <c r="AI271" t="str">
        <f t="shared" ca="1" si="87"/>
        <v>Army</v>
      </c>
      <c r="AJ271" t="str">
        <f t="shared" si="88"/>
        <v>Loyola (MD)</v>
      </c>
      <c r="AK271" t="str">
        <f t="shared" si="89"/>
        <v>Loyola (MD)</v>
      </c>
    </row>
    <row r="272" spans="1:37" x14ac:dyDescent="0.25">
      <c r="A272" t="s">
        <v>3306</v>
      </c>
      <c r="B272">
        <f t="shared" ca="1" si="72"/>
        <v>-8.8961039142857139</v>
      </c>
      <c r="C272" s="2">
        <v>0</v>
      </c>
      <c r="D272">
        <f t="shared" si="73"/>
        <v>1</v>
      </c>
      <c r="E272">
        <f t="shared" si="74"/>
        <v>9</v>
      </c>
      <c r="F272">
        <f t="shared" ca="1" si="75"/>
        <v>8</v>
      </c>
      <c r="G272">
        <f t="shared" si="76"/>
        <v>15</v>
      </c>
      <c r="H272">
        <f t="shared" si="77"/>
        <v>13</v>
      </c>
      <c r="I272">
        <f t="shared" si="78"/>
        <v>1</v>
      </c>
      <c r="J272">
        <f t="shared" si="79"/>
        <v>28</v>
      </c>
      <c r="K272" s="12">
        <f t="shared" si="80"/>
        <v>0.32142857142857145</v>
      </c>
      <c r="L272">
        <f t="shared" ca="1" si="81"/>
        <v>3.5714285714285754E-2</v>
      </c>
      <c r="Q272" t="s">
        <v>3214</v>
      </c>
      <c r="R272" s="6">
        <v>42046</v>
      </c>
      <c r="S272" t="s">
        <v>3194</v>
      </c>
      <c r="T272" t="s">
        <v>3220</v>
      </c>
      <c r="U272" t="s">
        <v>3841</v>
      </c>
      <c r="V272">
        <v>73</v>
      </c>
      <c r="W272">
        <v>64</v>
      </c>
      <c r="Y272" t="s">
        <v>2536</v>
      </c>
      <c r="Z272">
        <v>1</v>
      </c>
      <c r="AA272">
        <f t="shared" si="86"/>
        <v>-9</v>
      </c>
      <c r="AB272">
        <f t="shared" ca="1" si="82"/>
        <v>4.2</v>
      </c>
      <c r="AC272">
        <f t="shared" ca="1" si="83"/>
        <v>-13.2</v>
      </c>
      <c r="AD272">
        <f t="shared" ca="1" si="84"/>
        <v>13.2</v>
      </c>
      <c r="AE272" s="2">
        <v>0</v>
      </c>
      <c r="AF272" s="7">
        <f>VLOOKUP(R272,Weights!$A$2:$B$120,2,0)*AE272</f>
        <v>0</v>
      </c>
      <c r="AG272">
        <f t="shared" ca="1" si="85"/>
        <v>174.23999999999998</v>
      </c>
      <c r="AI272" t="str">
        <f t="shared" ca="1" si="87"/>
        <v>Army</v>
      </c>
      <c r="AJ272" t="str">
        <f t="shared" si="88"/>
        <v>Holy Cross</v>
      </c>
      <c r="AK272" t="str">
        <f t="shared" si="89"/>
        <v>Holy Cross</v>
      </c>
    </row>
    <row r="273" spans="1:37" x14ac:dyDescent="0.25">
      <c r="A273" t="s">
        <v>3388</v>
      </c>
      <c r="B273">
        <f t="shared" ca="1" si="72"/>
        <v>-8.4973354413793096</v>
      </c>
      <c r="C273" s="2">
        <v>0</v>
      </c>
      <c r="D273">
        <f t="shared" si="73"/>
        <v>1</v>
      </c>
      <c r="E273">
        <f t="shared" si="74"/>
        <v>10</v>
      </c>
      <c r="F273">
        <f t="shared" ca="1" si="75"/>
        <v>9</v>
      </c>
      <c r="G273">
        <f t="shared" si="76"/>
        <v>14</v>
      </c>
      <c r="H273">
        <f t="shared" si="77"/>
        <v>15</v>
      </c>
      <c r="I273">
        <f t="shared" si="78"/>
        <v>4</v>
      </c>
      <c r="J273">
        <f t="shared" si="79"/>
        <v>29</v>
      </c>
      <c r="K273" s="12">
        <f t="shared" si="80"/>
        <v>0.34482758620689657</v>
      </c>
      <c r="L273">
        <f t="shared" ca="1" si="81"/>
        <v>3.4482758620689669E-2</v>
      </c>
      <c r="Q273" t="s">
        <v>3214</v>
      </c>
      <c r="R273" s="6">
        <v>42050</v>
      </c>
      <c r="S273" t="s">
        <v>3194</v>
      </c>
      <c r="T273" t="s">
        <v>3200</v>
      </c>
      <c r="U273" t="s">
        <v>3841</v>
      </c>
      <c r="V273">
        <v>78</v>
      </c>
      <c r="W273">
        <v>75</v>
      </c>
      <c r="Y273" t="s">
        <v>2537</v>
      </c>
      <c r="Z273">
        <v>1</v>
      </c>
      <c r="AA273">
        <f t="shared" si="86"/>
        <v>-3</v>
      </c>
      <c r="AB273">
        <f t="shared" ca="1" si="82"/>
        <v>0.40000000000000058</v>
      </c>
      <c r="AC273">
        <f t="shared" ca="1" si="83"/>
        <v>-3.4000000000000004</v>
      </c>
      <c r="AD273">
        <f t="shared" ca="1" si="84"/>
        <v>3.4000000000000004</v>
      </c>
      <c r="AE273" s="2">
        <v>0</v>
      </c>
      <c r="AF273" s="7">
        <f>VLOOKUP(R273,Weights!$A$2:$B$120,2,0)*AE273</f>
        <v>0</v>
      </c>
      <c r="AG273">
        <f t="shared" ca="1" si="85"/>
        <v>11.560000000000002</v>
      </c>
      <c r="AI273" t="str">
        <f t="shared" ca="1" si="87"/>
        <v>Army</v>
      </c>
      <c r="AJ273" t="str">
        <f t="shared" si="88"/>
        <v>Bucknell</v>
      </c>
      <c r="AK273" t="str">
        <f t="shared" si="89"/>
        <v>Bucknell</v>
      </c>
    </row>
    <row r="274" spans="1:37" x14ac:dyDescent="0.25">
      <c r="A274" t="s">
        <v>3292</v>
      </c>
      <c r="B274">
        <f t="shared" ca="1" si="72"/>
        <v>6.1391495419354838</v>
      </c>
      <c r="C274" s="2">
        <v>0</v>
      </c>
      <c r="D274">
        <f t="shared" si="73"/>
        <v>1</v>
      </c>
      <c r="E274">
        <f t="shared" si="74"/>
        <v>19</v>
      </c>
      <c r="F274">
        <f t="shared" ca="1" si="75"/>
        <v>23</v>
      </c>
      <c r="G274">
        <f t="shared" si="76"/>
        <v>15</v>
      </c>
      <c r="H274">
        <f t="shared" si="77"/>
        <v>16</v>
      </c>
      <c r="I274">
        <f t="shared" si="78"/>
        <v>9</v>
      </c>
      <c r="J274">
        <f t="shared" si="79"/>
        <v>31</v>
      </c>
      <c r="K274" s="12">
        <f t="shared" si="80"/>
        <v>0.61290322580645162</v>
      </c>
      <c r="L274">
        <f t="shared" ca="1" si="81"/>
        <v>-0.12903225806451613</v>
      </c>
      <c r="Q274" t="s">
        <v>3214</v>
      </c>
      <c r="R274" s="6">
        <v>42057</v>
      </c>
      <c r="S274" t="s">
        <v>3194</v>
      </c>
      <c r="T274" t="s">
        <v>3520</v>
      </c>
      <c r="U274" t="s">
        <v>3842</v>
      </c>
      <c r="V274">
        <v>72</v>
      </c>
      <c r="W274">
        <v>63</v>
      </c>
      <c r="Y274" t="s">
        <v>2538</v>
      </c>
      <c r="Z274">
        <v>1</v>
      </c>
      <c r="AA274">
        <f t="shared" si="86"/>
        <v>9</v>
      </c>
      <c r="AB274">
        <f t="shared" ca="1" si="82"/>
        <v>2.2000000000000006</v>
      </c>
      <c r="AC274">
        <f t="shared" ca="1" si="83"/>
        <v>6.7999999999999989</v>
      </c>
      <c r="AD274">
        <f t="shared" ca="1" si="84"/>
        <v>-6.7999999999999989</v>
      </c>
      <c r="AE274" s="2">
        <v>0</v>
      </c>
      <c r="AF274" s="7">
        <f>VLOOKUP(R274,Weights!$A$2:$B$120,2,0)*AE274</f>
        <v>0</v>
      </c>
      <c r="AG274">
        <f t="shared" ca="1" si="85"/>
        <v>46.239999999999988</v>
      </c>
      <c r="AI274" t="str">
        <f t="shared" ca="1" si="87"/>
        <v>Army</v>
      </c>
      <c r="AJ274" t="str">
        <f t="shared" si="88"/>
        <v>Army</v>
      </c>
      <c r="AK274">
        <f t="shared" si="89"/>
        <v>0</v>
      </c>
    </row>
    <row r="275" spans="1:37" x14ac:dyDescent="0.25">
      <c r="A275" t="s">
        <v>3199</v>
      </c>
      <c r="B275">
        <f t="shared" ca="1" si="72"/>
        <v>-2.8318181999999998</v>
      </c>
      <c r="C275" s="2">
        <v>0</v>
      </c>
      <c r="D275">
        <f t="shared" si="73"/>
        <v>1</v>
      </c>
      <c r="E275">
        <f t="shared" si="74"/>
        <v>16</v>
      </c>
      <c r="F275">
        <f t="shared" ca="1" si="75"/>
        <v>13</v>
      </c>
      <c r="G275">
        <f t="shared" si="76"/>
        <v>12</v>
      </c>
      <c r="H275">
        <f t="shared" si="77"/>
        <v>18</v>
      </c>
      <c r="I275">
        <f t="shared" si="78"/>
        <v>6</v>
      </c>
      <c r="J275">
        <f t="shared" si="79"/>
        <v>30</v>
      </c>
      <c r="K275" s="12">
        <f t="shared" si="80"/>
        <v>0.53333333333333333</v>
      </c>
      <c r="L275">
        <f t="shared" ca="1" si="81"/>
        <v>9.9999999999999978E-2</v>
      </c>
      <c r="Q275" t="s">
        <v>3381</v>
      </c>
      <c r="R275" s="6">
        <v>41957</v>
      </c>
      <c r="S275" t="s">
        <v>3194</v>
      </c>
      <c r="T275" t="s">
        <v>3402</v>
      </c>
      <c r="U275" t="s">
        <v>3842</v>
      </c>
      <c r="V275">
        <v>83</v>
      </c>
      <c r="W275">
        <v>73</v>
      </c>
      <c r="Y275" t="s">
        <v>176</v>
      </c>
      <c r="Z275">
        <v>1</v>
      </c>
      <c r="AA275">
        <f t="shared" si="86"/>
        <v>10</v>
      </c>
      <c r="AB275">
        <f t="shared" ca="1" si="82"/>
        <v>10.00000002</v>
      </c>
      <c r="AC275">
        <f t="shared" ca="1" si="83"/>
        <v>-1.9999999878450581E-8</v>
      </c>
      <c r="AD275">
        <f t="shared" ca="1" si="84"/>
        <v>1.9999999878450581E-8</v>
      </c>
      <c r="AE275" s="2">
        <v>0</v>
      </c>
      <c r="AF275" s="7">
        <f>VLOOKUP(R275,Weights!$A$2:$B$120,2,0)*AE275</f>
        <v>0</v>
      </c>
      <c r="AG275">
        <f t="shared" ca="1" si="85"/>
        <v>3.9999999513802324E-16</v>
      </c>
      <c r="AI275" t="str">
        <f t="shared" ca="1" si="87"/>
        <v>Auburn</v>
      </c>
      <c r="AJ275" t="str">
        <f t="shared" si="88"/>
        <v>Auburn</v>
      </c>
      <c r="AK275">
        <f t="shared" si="89"/>
        <v>0</v>
      </c>
    </row>
    <row r="276" spans="1:37" x14ac:dyDescent="0.25">
      <c r="A276" t="s">
        <v>3475</v>
      </c>
      <c r="B276">
        <f t="shared" ca="1" si="72"/>
        <v>0.57994652588235307</v>
      </c>
      <c r="C276" s="2">
        <v>0</v>
      </c>
      <c r="D276">
        <f t="shared" si="73"/>
        <v>1</v>
      </c>
      <c r="E276">
        <f t="shared" si="74"/>
        <v>23</v>
      </c>
      <c r="F276">
        <f t="shared" ca="1" si="75"/>
        <v>26</v>
      </c>
      <c r="G276">
        <f t="shared" si="76"/>
        <v>17</v>
      </c>
      <c r="H276">
        <f t="shared" si="77"/>
        <v>17</v>
      </c>
      <c r="I276">
        <f t="shared" si="78"/>
        <v>10</v>
      </c>
      <c r="J276">
        <f t="shared" si="79"/>
        <v>34</v>
      </c>
      <c r="K276" s="12">
        <f t="shared" si="80"/>
        <v>0.67647058823529416</v>
      </c>
      <c r="L276">
        <f t="shared" ca="1" si="81"/>
        <v>-8.8235294117646967E-2</v>
      </c>
      <c r="Q276" t="s">
        <v>3381</v>
      </c>
      <c r="R276" s="6">
        <v>41964</v>
      </c>
      <c r="S276" t="s">
        <v>3194</v>
      </c>
      <c r="T276" t="s">
        <v>3479</v>
      </c>
      <c r="U276" t="s">
        <v>3842</v>
      </c>
      <c r="V276">
        <v>105</v>
      </c>
      <c r="W276">
        <v>80</v>
      </c>
      <c r="Y276" t="s">
        <v>99</v>
      </c>
      <c r="Z276">
        <v>1</v>
      </c>
      <c r="AA276">
        <f t="shared" si="86"/>
        <v>25</v>
      </c>
      <c r="AB276">
        <f t="shared" ca="1" si="82"/>
        <v>0.60000001999999997</v>
      </c>
      <c r="AC276">
        <f t="shared" ca="1" si="83"/>
        <v>24.39999998</v>
      </c>
      <c r="AD276">
        <f t="shared" ca="1" si="84"/>
        <v>-24.39999998</v>
      </c>
      <c r="AE276" s="2">
        <v>0</v>
      </c>
      <c r="AF276" s="7">
        <f>VLOOKUP(R276,Weights!$A$2:$B$120,2,0)*AE276</f>
        <v>0</v>
      </c>
      <c r="AG276">
        <f t="shared" ca="1" si="85"/>
        <v>595.35999902399999</v>
      </c>
      <c r="AI276" t="str">
        <f t="shared" ca="1" si="87"/>
        <v>Auburn</v>
      </c>
      <c r="AJ276" t="str">
        <f t="shared" si="88"/>
        <v>Auburn</v>
      </c>
      <c r="AK276">
        <f t="shared" si="89"/>
        <v>0</v>
      </c>
    </row>
    <row r="277" spans="1:37" x14ac:dyDescent="0.25">
      <c r="A277" t="s">
        <v>3322</v>
      </c>
      <c r="B277">
        <f t="shared" ca="1" si="72"/>
        <v>11.730682</v>
      </c>
      <c r="C277" s="2">
        <v>0</v>
      </c>
      <c r="D277">
        <f t="shared" si="73"/>
        <v>1</v>
      </c>
      <c r="E277">
        <f t="shared" si="74"/>
        <v>21</v>
      </c>
      <c r="F277">
        <f t="shared" ca="1" si="75"/>
        <v>19</v>
      </c>
      <c r="G277">
        <f t="shared" si="76"/>
        <v>20</v>
      </c>
      <c r="H277">
        <f t="shared" si="77"/>
        <v>12</v>
      </c>
      <c r="I277">
        <f t="shared" si="78"/>
        <v>5</v>
      </c>
      <c r="J277">
        <f t="shared" si="79"/>
        <v>32</v>
      </c>
      <c r="K277" s="12">
        <f t="shared" si="80"/>
        <v>0.65625</v>
      </c>
      <c r="L277">
        <f t="shared" ca="1" si="81"/>
        <v>6.25E-2</v>
      </c>
      <c r="Q277" t="s">
        <v>3381</v>
      </c>
      <c r="R277" s="6">
        <v>41978</v>
      </c>
      <c r="S277" t="s">
        <v>3194</v>
      </c>
      <c r="T277" t="s">
        <v>3429</v>
      </c>
      <c r="U277" t="s">
        <v>3841</v>
      </c>
      <c r="V277">
        <v>58</v>
      </c>
      <c r="W277">
        <v>54</v>
      </c>
      <c r="Y277" t="s">
        <v>350</v>
      </c>
      <c r="Z277">
        <v>1</v>
      </c>
      <c r="AA277">
        <f t="shared" si="86"/>
        <v>-4</v>
      </c>
      <c r="AB277">
        <f t="shared" ca="1" si="82"/>
        <v>-0.59999997999999977</v>
      </c>
      <c r="AC277">
        <f t="shared" ca="1" si="83"/>
        <v>-3.4000000200000002</v>
      </c>
      <c r="AD277">
        <f t="shared" ca="1" si="84"/>
        <v>3.4000000200000002</v>
      </c>
      <c r="AE277" s="2">
        <v>0</v>
      </c>
      <c r="AF277" s="7">
        <f>VLOOKUP(R277,Weights!$A$2:$B$120,2,0)*AE277</f>
        <v>0</v>
      </c>
      <c r="AG277">
        <f t="shared" ca="1" si="85"/>
        <v>11.560000136000003</v>
      </c>
      <c r="AI277" t="str">
        <f t="shared" ca="1" si="87"/>
        <v>Coastal Carolina</v>
      </c>
      <c r="AJ277" t="str">
        <f t="shared" si="88"/>
        <v>Coastal Carolina</v>
      </c>
      <c r="AK277" t="str">
        <f t="shared" si="89"/>
        <v>Coastal Carolina</v>
      </c>
    </row>
    <row r="278" spans="1:37" x14ac:dyDescent="0.25">
      <c r="A278" t="s">
        <v>3267</v>
      </c>
      <c r="B278">
        <f t="shared" ca="1" si="72"/>
        <v>8.7744318000000003</v>
      </c>
      <c r="C278" s="2">
        <v>0</v>
      </c>
      <c r="D278">
        <f t="shared" si="73"/>
        <v>1</v>
      </c>
      <c r="E278">
        <f t="shared" si="74"/>
        <v>19</v>
      </c>
      <c r="F278">
        <f t="shared" ca="1" si="75"/>
        <v>22</v>
      </c>
      <c r="G278">
        <f t="shared" si="76"/>
        <v>18</v>
      </c>
      <c r="H278">
        <f t="shared" si="77"/>
        <v>12</v>
      </c>
      <c r="I278">
        <f t="shared" si="78"/>
        <v>5</v>
      </c>
      <c r="J278">
        <f t="shared" si="79"/>
        <v>30</v>
      </c>
      <c r="K278" s="12">
        <f t="shared" si="80"/>
        <v>0.6333333333333333</v>
      </c>
      <c r="L278">
        <f t="shared" ca="1" si="81"/>
        <v>-9.375E-2</v>
      </c>
      <c r="Q278" t="s">
        <v>3381</v>
      </c>
      <c r="R278" s="6">
        <v>41990</v>
      </c>
      <c r="S278" t="s">
        <v>3194</v>
      </c>
      <c r="T278" t="s">
        <v>3425</v>
      </c>
      <c r="U278" t="s">
        <v>3842</v>
      </c>
      <c r="V278">
        <v>80</v>
      </c>
      <c r="W278">
        <v>62</v>
      </c>
      <c r="Y278" t="s">
        <v>315</v>
      </c>
      <c r="Z278">
        <v>1</v>
      </c>
      <c r="AA278">
        <f t="shared" si="86"/>
        <v>18</v>
      </c>
      <c r="AB278">
        <f t="shared" ca="1" si="82"/>
        <v>7.4000000200000002</v>
      </c>
      <c r="AC278">
        <f t="shared" ca="1" si="83"/>
        <v>10.59999998</v>
      </c>
      <c r="AD278">
        <f t="shared" ca="1" si="84"/>
        <v>-10.59999998</v>
      </c>
      <c r="AE278" s="2">
        <v>0</v>
      </c>
      <c r="AF278" s="7">
        <f>VLOOKUP(R278,Weights!$A$2:$B$120,2,0)*AE278</f>
        <v>0</v>
      </c>
      <c r="AG278">
        <f t="shared" ca="1" si="85"/>
        <v>112.35999957599999</v>
      </c>
      <c r="AI278" t="str">
        <f t="shared" ca="1" si="87"/>
        <v>Auburn</v>
      </c>
      <c r="AJ278" t="str">
        <f t="shared" si="88"/>
        <v>Auburn</v>
      </c>
      <c r="AK278">
        <f t="shared" si="89"/>
        <v>0</v>
      </c>
    </row>
    <row r="279" spans="1:37" x14ac:dyDescent="0.25">
      <c r="A279" t="s">
        <v>3457</v>
      </c>
      <c r="B279">
        <f t="shared" ca="1" si="72"/>
        <v>7.6681818000000002</v>
      </c>
      <c r="C279" s="2">
        <v>0</v>
      </c>
      <c r="D279">
        <f t="shared" si="73"/>
        <v>1</v>
      </c>
      <c r="E279">
        <f t="shared" si="74"/>
        <v>27</v>
      </c>
      <c r="F279">
        <f t="shared" ca="1" si="75"/>
        <v>27</v>
      </c>
      <c r="G279">
        <f t="shared" si="76"/>
        <v>17</v>
      </c>
      <c r="H279">
        <f t="shared" si="77"/>
        <v>14</v>
      </c>
      <c r="I279">
        <f t="shared" si="78"/>
        <v>10</v>
      </c>
      <c r="J279">
        <f t="shared" si="79"/>
        <v>31</v>
      </c>
      <c r="K279" s="12">
        <f t="shared" si="80"/>
        <v>0.87096774193548387</v>
      </c>
      <c r="L279">
        <f t="shared" ca="1" si="81"/>
        <v>0</v>
      </c>
      <c r="Q279" t="s">
        <v>3381</v>
      </c>
      <c r="R279" s="6">
        <v>41993</v>
      </c>
      <c r="S279" t="s">
        <v>3194</v>
      </c>
      <c r="T279" t="s">
        <v>3331</v>
      </c>
      <c r="U279" t="s">
        <v>3842</v>
      </c>
      <c r="V279">
        <v>89</v>
      </c>
      <c r="W279">
        <v>88</v>
      </c>
      <c r="X279" t="s">
        <v>3844</v>
      </c>
      <c r="Y279" t="s">
        <v>179</v>
      </c>
      <c r="Z279">
        <v>1</v>
      </c>
      <c r="AA279">
        <f t="shared" si="86"/>
        <v>1</v>
      </c>
      <c r="AB279">
        <f t="shared" ca="1" si="82"/>
        <v>-10.20000018</v>
      </c>
      <c r="AC279">
        <f t="shared" ca="1" si="83"/>
        <v>11.20000018</v>
      </c>
      <c r="AD279">
        <f t="shared" ca="1" si="84"/>
        <v>-11.20000018</v>
      </c>
      <c r="AE279" s="2">
        <v>0</v>
      </c>
      <c r="AF279" s="7">
        <f>VLOOKUP(R279,Weights!$A$2:$B$120,2,0)*AE279</f>
        <v>0</v>
      </c>
      <c r="AG279">
        <f t="shared" ca="1" si="85"/>
        <v>125.44000403200003</v>
      </c>
      <c r="AI279" t="str">
        <f t="shared" ca="1" si="87"/>
        <v>Xavier</v>
      </c>
      <c r="AJ279" t="str">
        <f t="shared" si="88"/>
        <v>Auburn</v>
      </c>
      <c r="AK279">
        <f t="shared" si="89"/>
        <v>0</v>
      </c>
    </row>
    <row r="280" spans="1:37" x14ac:dyDescent="0.25">
      <c r="A280" t="s">
        <v>3334</v>
      </c>
      <c r="B280">
        <f t="shared" ca="1" si="72"/>
        <v>-16.067301870967739</v>
      </c>
      <c r="C280" s="2">
        <v>0</v>
      </c>
      <c r="D280">
        <f t="shared" si="73"/>
        <v>1</v>
      </c>
      <c r="E280">
        <f t="shared" si="74"/>
        <v>9</v>
      </c>
      <c r="F280">
        <f t="shared" ca="1" si="75"/>
        <v>7</v>
      </c>
      <c r="G280">
        <f t="shared" si="76"/>
        <v>15</v>
      </c>
      <c r="H280">
        <f t="shared" si="77"/>
        <v>16</v>
      </c>
      <c r="I280">
        <f t="shared" si="78"/>
        <v>1</v>
      </c>
      <c r="J280">
        <f t="shared" si="79"/>
        <v>31</v>
      </c>
      <c r="K280" s="12">
        <f t="shared" si="80"/>
        <v>0.29032258064516131</v>
      </c>
      <c r="L280">
        <f t="shared" ca="1" si="81"/>
        <v>6.451612903225809E-2</v>
      </c>
      <c r="Q280" t="s">
        <v>3381</v>
      </c>
      <c r="R280" s="6">
        <v>41996</v>
      </c>
      <c r="S280" t="s">
        <v>3194</v>
      </c>
      <c r="T280" t="s">
        <v>3530</v>
      </c>
      <c r="U280" t="s">
        <v>3842</v>
      </c>
      <c r="V280">
        <v>61</v>
      </c>
      <c r="W280">
        <v>60</v>
      </c>
      <c r="Y280" t="s">
        <v>155</v>
      </c>
      <c r="Z280">
        <v>1</v>
      </c>
      <c r="AA280">
        <f t="shared" si="86"/>
        <v>1</v>
      </c>
      <c r="AB280">
        <f t="shared" ca="1" si="82"/>
        <v>7.6000000199999995</v>
      </c>
      <c r="AC280">
        <f t="shared" ca="1" si="83"/>
        <v>-6.6000000199999995</v>
      </c>
      <c r="AD280">
        <f t="shared" ca="1" si="84"/>
        <v>6.6000000199999995</v>
      </c>
      <c r="AE280" s="2">
        <v>0</v>
      </c>
      <c r="AF280" s="7">
        <f>VLOOKUP(R280,Weights!$A$2:$B$120,2,0)*AE280</f>
        <v>0</v>
      </c>
      <c r="AG280">
        <f t="shared" ca="1" si="85"/>
        <v>43.560000263999996</v>
      </c>
      <c r="AI280" t="str">
        <f t="shared" ca="1" si="87"/>
        <v>Auburn</v>
      </c>
      <c r="AJ280" t="str">
        <f t="shared" si="88"/>
        <v>Auburn</v>
      </c>
      <c r="AK280">
        <f t="shared" si="89"/>
        <v>0</v>
      </c>
    </row>
    <row r="281" spans="1:37" x14ac:dyDescent="0.25">
      <c r="A281" t="s">
        <v>3206</v>
      </c>
      <c r="B281">
        <f t="shared" ca="1" si="72"/>
        <v>3.0681818000000001</v>
      </c>
      <c r="C281" s="2">
        <v>0</v>
      </c>
      <c r="D281">
        <f t="shared" si="73"/>
        <v>1</v>
      </c>
      <c r="E281">
        <f t="shared" si="74"/>
        <v>22</v>
      </c>
      <c r="F281">
        <f t="shared" ca="1" si="75"/>
        <v>22</v>
      </c>
      <c r="G281">
        <f t="shared" si="76"/>
        <v>16</v>
      </c>
      <c r="H281">
        <f t="shared" si="77"/>
        <v>16</v>
      </c>
      <c r="I281">
        <f t="shared" si="78"/>
        <v>8</v>
      </c>
      <c r="J281">
        <f t="shared" si="79"/>
        <v>32</v>
      </c>
      <c r="K281" s="12">
        <f t="shared" si="80"/>
        <v>0.6875</v>
      </c>
      <c r="L281">
        <f t="shared" ca="1" si="81"/>
        <v>0</v>
      </c>
      <c r="Q281" t="s">
        <v>3381</v>
      </c>
      <c r="R281" s="6">
        <v>42002</v>
      </c>
      <c r="S281" t="s">
        <v>3194</v>
      </c>
      <c r="T281" t="s">
        <v>3411</v>
      </c>
      <c r="U281" t="s">
        <v>3842</v>
      </c>
      <c r="V281">
        <v>64</v>
      </c>
      <c r="W281">
        <v>48</v>
      </c>
      <c r="Y281" t="s">
        <v>429</v>
      </c>
      <c r="Z281">
        <v>1</v>
      </c>
      <c r="AA281">
        <f t="shared" si="86"/>
        <v>16</v>
      </c>
      <c r="AB281">
        <f t="shared" ca="1" si="82"/>
        <v>5.8000000200000006</v>
      </c>
      <c r="AC281">
        <f t="shared" ca="1" si="83"/>
        <v>10.199999979999999</v>
      </c>
      <c r="AD281">
        <f t="shared" ca="1" si="84"/>
        <v>-10.199999979999999</v>
      </c>
      <c r="AE281" s="2">
        <v>0</v>
      </c>
      <c r="AF281" s="7">
        <f>VLOOKUP(R281,Weights!$A$2:$B$120,2,0)*AE281</f>
        <v>0</v>
      </c>
      <c r="AG281">
        <f t="shared" ca="1" si="85"/>
        <v>104.03999959199999</v>
      </c>
      <c r="AI281" t="str">
        <f t="shared" ca="1" si="87"/>
        <v>Auburn</v>
      </c>
      <c r="AJ281" t="str">
        <f t="shared" si="88"/>
        <v>Auburn</v>
      </c>
      <c r="AK281">
        <f t="shared" si="89"/>
        <v>0</v>
      </c>
    </row>
    <row r="282" spans="1:37" x14ac:dyDescent="0.25">
      <c r="A282" t="s">
        <v>3316</v>
      </c>
      <c r="B282">
        <f t="shared" ca="1" si="72"/>
        <v>8.8359237354838704</v>
      </c>
      <c r="C282" s="2">
        <v>0</v>
      </c>
      <c r="D282">
        <f t="shared" si="73"/>
        <v>1</v>
      </c>
      <c r="E282">
        <f t="shared" si="74"/>
        <v>18</v>
      </c>
      <c r="F282">
        <f t="shared" ca="1" si="75"/>
        <v>19</v>
      </c>
      <c r="G282">
        <f t="shared" si="76"/>
        <v>20</v>
      </c>
      <c r="H282">
        <f t="shared" si="77"/>
        <v>11</v>
      </c>
      <c r="I282">
        <f t="shared" si="78"/>
        <v>4</v>
      </c>
      <c r="J282">
        <f t="shared" si="79"/>
        <v>31</v>
      </c>
      <c r="K282" s="12">
        <f t="shared" si="80"/>
        <v>0.58064516129032262</v>
      </c>
      <c r="L282">
        <f t="shared" ca="1" si="81"/>
        <v>-3.2258064516129004E-2</v>
      </c>
      <c r="Q282" t="s">
        <v>3381</v>
      </c>
      <c r="R282" s="6">
        <v>42007</v>
      </c>
      <c r="S282" t="s">
        <v>3194</v>
      </c>
      <c r="T282" t="s">
        <v>3839</v>
      </c>
      <c r="U282" t="s">
        <v>3842</v>
      </c>
      <c r="V282">
        <v>82</v>
      </c>
      <c r="W282">
        <v>61</v>
      </c>
      <c r="Y282" t="s">
        <v>548</v>
      </c>
      <c r="Z282">
        <v>1</v>
      </c>
      <c r="AA282">
        <f t="shared" si="86"/>
        <v>21</v>
      </c>
      <c r="AB282">
        <f t="shared" ca="1" si="82"/>
        <v>32.399999819999998</v>
      </c>
      <c r="AC282">
        <f t="shared" ca="1" si="83"/>
        <v>-11.399999819999998</v>
      </c>
      <c r="AD282">
        <f t="shared" ca="1" si="84"/>
        <v>11.399999819999998</v>
      </c>
      <c r="AE282" s="2">
        <v>0</v>
      </c>
      <c r="AF282" s="7">
        <f>VLOOKUP(R282,Weights!$A$2:$B$120,2,0)*AE282</f>
        <v>0</v>
      </c>
      <c r="AG282">
        <f t="shared" ca="1" si="85"/>
        <v>129.95999589599998</v>
      </c>
      <c r="AI282" t="str">
        <f t="shared" ca="1" si="87"/>
        <v>Auburn</v>
      </c>
      <c r="AJ282" t="str">
        <f t="shared" si="88"/>
        <v>Auburn</v>
      </c>
      <c r="AK282">
        <f t="shared" si="89"/>
        <v>0</v>
      </c>
    </row>
    <row r="283" spans="1:37" x14ac:dyDescent="0.25">
      <c r="A283" t="s">
        <v>3365</v>
      </c>
      <c r="B283">
        <f t="shared" ca="1" si="72"/>
        <v>11.098485030303031</v>
      </c>
      <c r="C283" s="2">
        <v>0</v>
      </c>
      <c r="D283">
        <f t="shared" si="73"/>
        <v>1</v>
      </c>
      <c r="E283">
        <f t="shared" si="74"/>
        <v>18</v>
      </c>
      <c r="F283">
        <f t="shared" ca="1" si="75"/>
        <v>17</v>
      </c>
      <c r="G283">
        <f t="shared" si="76"/>
        <v>21</v>
      </c>
      <c r="H283">
        <f t="shared" si="77"/>
        <v>12</v>
      </c>
      <c r="I283">
        <f t="shared" si="78"/>
        <v>3</v>
      </c>
      <c r="J283">
        <f t="shared" si="79"/>
        <v>33</v>
      </c>
      <c r="K283" s="12">
        <f t="shared" si="80"/>
        <v>0.54545454545454541</v>
      </c>
      <c r="L283">
        <f t="shared" ca="1" si="81"/>
        <v>3.0303030303030276E-2</v>
      </c>
      <c r="Q283" t="s">
        <v>3381</v>
      </c>
      <c r="R283" s="6">
        <v>42014</v>
      </c>
      <c r="S283" t="s">
        <v>3194</v>
      </c>
      <c r="T283" t="s">
        <v>3356</v>
      </c>
      <c r="U283" t="s">
        <v>3842</v>
      </c>
      <c r="V283">
        <v>85</v>
      </c>
      <c r="W283">
        <v>79</v>
      </c>
      <c r="Y283" t="s">
        <v>694</v>
      </c>
      <c r="Z283">
        <v>1</v>
      </c>
      <c r="AA283">
        <f t="shared" si="86"/>
        <v>6</v>
      </c>
      <c r="AB283">
        <f t="shared" ca="1" si="82"/>
        <v>6.0000000199999999</v>
      </c>
      <c r="AC283">
        <f t="shared" ca="1" si="83"/>
        <v>-1.9999999878450581E-8</v>
      </c>
      <c r="AD283">
        <f t="shared" ca="1" si="84"/>
        <v>1.9999999878450581E-8</v>
      </c>
      <c r="AE283" s="2">
        <v>0</v>
      </c>
      <c r="AF283" s="7">
        <f>VLOOKUP(R283,Weights!$A$2:$B$120,2,0)*AE283</f>
        <v>0</v>
      </c>
      <c r="AG283">
        <f t="shared" ca="1" si="85"/>
        <v>3.9999999513802324E-16</v>
      </c>
      <c r="AI283" t="str">
        <f t="shared" ca="1" si="87"/>
        <v>Auburn</v>
      </c>
      <c r="AJ283" t="str">
        <f t="shared" si="88"/>
        <v>Auburn</v>
      </c>
      <c r="AK283">
        <f t="shared" si="89"/>
        <v>0</v>
      </c>
    </row>
    <row r="284" spans="1:37" x14ac:dyDescent="0.25">
      <c r="A284" t="s">
        <v>3261</v>
      </c>
      <c r="B284">
        <f t="shared" ca="1" si="72"/>
        <v>4.5306818</v>
      </c>
      <c r="C284" s="2">
        <v>0</v>
      </c>
      <c r="D284">
        <f t="shared" si="73"/>
        <v>1</v>
      </c>
      <c r="E284">
        <f t="shared" si="74"/>
        <v>23</v>
      </c>
      <c r="F284">
        <f t="shared" ca="1" si="75"/>
        <v>21</v>
      </c>
      <c r="G284">
        <f t="shared" si="76"/>
        <v>19</v>
      </c>
      <c r="H284">
        <f t="shared" si="77"/>
        <v>13</v>
      </c>
      <c r="I284">
        <f t="shared" si="78"/>
        <v>7</v>
      </c>
      <c r="J284">
        <f t="shared" si="79"/>
        <v>32</v>
      </c>
      <c r="K284" s="12">
        <f t="shared" si="80"/>
        <v>0.71875</v>
      </c>
      <c r="L284">
        <f t="shared" ca="1" si="81"/>
        <v>6.25E-2</v>
      </c>
      <c r="Q284" t="s">
        <v>3381</v>
      </c>
      <c r="R284" s="6">
        <v>42021</v>
      </c>
      <c r="S284" t="s">
        <v>3194</v>
      </c>
      <c r="T284" t="s">
        <v>3320</v>
      </c>
      <c r="U284" t="s">
        <v>3842</v>
      </c>
      <c r="V284">
        <v>71</v>
      </c>
      <c r="W284">
        <v>68</v>
      </c>
      <c r="Y284" t="s">
        <v>1421</v>
      </c>
      <c r="Z284">
        <v>1</v>
      </c>
      <c r="AA284">
        <f t="shared" si="86"/>
        <v>3</v>
      </c>
      <c r="AB284">
        <f t="shared" ca="1" si="82"/>
        <v>-2.9999999800000001</v>
      </c>
      <c r="AC284">
        <f t="shared" ca="1" si="83"/>
        <v>5.9999999800000001</v>
      </c>
      <c r="AD284">
        <f t="shared" ca="1" si="84"/>
        <v>-5.9999999800000001</v>
      </c>
      <c r="AE284" s="2">
        <v>0</v>
      </c>
      <c r="AF284" s="7">
        <f>VLOOKUP(R284,Weights!$A$2:$B$120,2,0)*AE284</f>
        <v>0</v>
      </c>
      <c r="AG284">
        <f t="shared" ca="1" si="85"/>
        <v>35.999999760000001</v>
      </c>
      <c r="AI284" t="str">
        <f t="shared" ca="1" si="87"/>
        <v>South Carolina</v>
      </c>
      <c r="AJ284" t="str">
        <f t="shared" si="88"/>
        <v>Auburn</v>
      </c>
      <c r="AK284">
        <f t="shared" si="89"/>
        <v>0</v>
      </c>
    </row>
    <row r="285" spans="1:37" x14ac:dyDescent="0.25">
      <c r="A285" t="s">
        <v>3372</v>
      </c>
      <c r="B285">
        <f t="shared" ca="1" si="72"/>
        <v>5.6244318</v>
      </c>
      <c r="C285" s="2">
        <v>0</v>
      </c>
      <c r="D285">
        <f t="shared" si="73"/>
        <v>1</v>
      </c>
      <c r="E285">
        <f t="shared" si="74"/>
        <v>16</v>
      </c>
      <c r="F285">
        <f t="shared" ca="1" si="75"/>
        <v>12</v>
      </c>
      <c r="G285">
        <f t="shared" si="76"/>
        <v>18</v>
      </c>
      <c r="H285">
        <f t="shared" si="77"/>
        <v>12</v>
      </c>
      <c r="I285">
        <f t="shared" si="78"/>
        <v>5</v>
      </c>
      <c r="J285">
        <f t="shared" si="79"/>
        <v>30</v>
      </c>
      <c r="K285" s="12">
        <f t="shared" si="80"/>
        <v>0.53333333333333333</v>
      </c>
      <c r="L285">
        <f t="shared" ca="1" si="81"/>
        <v>0.15625</v>
      </c>
      <c r="Q285" t="s">
        <v>3381</v>
      </c>
      <c r="R285" s="6">
        <v>42025</v>
      </c>
      <c r="S285" t="s">
        <v>3194</v>
      </c>
      <c r="T285" t="s">
        <v>3323</v>
      </c>
      <c r="U285" t="s">
        <v>3841</v>
      </c>
      <c r="V285">
        <v>78</v>
      </c>
      <c r="W285">
        <v>71</v>
      </c>
      <c r="Y285" t="s">
        <v>553</v>
      </c>
      <c r="Z285">
        <v>1</v>
      </c>
      <c r="AA285">
        <f t="shared" si="86"/>
        <v>-7</v>
      </c>
      <c r="AB285">
        <f t="shared" ca="1" si="82"/>
        <v>1.2000000200000001</v>
      </c>
      <c r="AC285">
        <f t="shared" ca="1" si="83"/>
        <v>-8.2000000200000009</v>
      </c>
      <c r="AD285">
        <f t="shared" ca="1" si="84"/>
        <v>8.2000000200000009</v>
      </c>
      <c r="AE285" s="2">
        <v>0</v>
      </c>
      <c r="AF285" s="7">
        <f>VLOOKUP(R285,Weights!$A$2:$B$120,2,0)*AE285</f>
        <v>0</v>
      </c>
      <c r="AG285">
        <f t="shared" ca="1" si="85"/>
        <v>67.240000328000022</v>
      </c>
      <c r="AI285" t="str">
        <f t="shared" ca="1" si="87"/>
        <v>Auburn</v>
      </c>
      <c r="AJ285" t="str">
        <f t="shared" si="88"/>
        <v>Mississippi St</v>
      </c>
      <c r="AK285" t="str">
        <f t="shared" si="89"/>
        <v>Mississippi St</v>
      </c>
    </row>
    <row r="286" spans="1:37" x14ac:dyDescent="0.25">
      <c r="A286" t="s">
        <v>3349</v>
      </c>
      <c r="B286">
        <f t="shared" ca="1" si="72"/>
        <v>-12.29955993548387</v>
      </c>
      <c r="C286" s="2">
        <v>0</v>
      </c>
      <c r="D286">
        <f t="shared" si="73"/>
        <v>1</v>
      </c>
      <c r="E286">
        <f t="shared" si="74"/>
        <v>5</v>
      </c>
      <c r="F286">
        <f t="shared" ca="1" si="75"/>
        <v>4</v>
      </c>
      <c r="G286">
        <f t="shared" si="76"/>
        <v>14</v>
      </c>
      <c r="H286">
        <f t="shared" si="77"/>
        <v>18</v>
      </c>
      <c r="I286">
        <f t="shared" si="78"/>
        <v>0</v>
      </c>
      <c r="J286">
        <f t="shared" si="79"/>
        <v>32</v>
      </c>
      <c r="K286" s="12">
        <f t="shared" si="80"/>
        <v>0.15625</v>
      </c>
      <c r="L286">
        <f t="shared" ca="1" si="81"/>
        <v>3.2258064516129031E-2</v>
      </c>
      <c r="Q286" t="s">
        <v>3381</v>
      </c>
      <c r="R286" s="6">
        <v>42031</v>
      </c>
      <c r="S286" t="s">
        <v>3194</v>
      </c>
      <c r="T286" t="s">
        <v>3221</v>
      </c>
      <c r="U286" t="s">
        <v>3841</v>
      </c>
      <c r="V286">
        <v>71</v>
      </c>
      <c r="W286">
        <v>61</v>
      </c>
      <c r="Y286" t="s">
        <v>695</v>
      </c>
      <c r="Z286">
        <v>1</v>
      </c>
      <c r="AA286">
        <f t="shared" si="86"/>
        <v>-10</v>
      </c>
      <c r="AB286">
        <f t="shared" ca="1" si="82"/>
        <v>-5.1999999800000003</v>
      </c>
      <c r="AC286">
        <f t="shared" ca="1" si="83"/>
        <v>-4.8000000199999997</v>
      </c>
      <c r="AD286">
        <f t="shared" ca="1" si="84"/>
        <v>4.8000000199999997</v>
      </c>
      <c r="AE286" s="2">
        <v>0</v>
      </c>
      <c r="AF286" s="7">
        <f>VLOOKUP(R286,Weights!$A$2:$B$120,2,0)*AE286</f>
        <v>0</v>
      </c>
      <c r="AG286">
        <f t="shared" ca="1" si="85"/>
        <v>23.040000191999997</v>
      </c>
      <c r="AI286" t="str">
        <f t="shared" ca="1" si="87"/>
        <v>Texas A&amp;M</v>
      </c>
      <c r="AJ286" t="str">
        <f t="shared" si="88"/>
        <v>Texas A&amp;M</v>
      </c>
      <c r="AK286" t="str">
        <f t="shared" si="89"/>
        <v>Texas A&amp;M</v>
      </c>
    </row>
    <row r="287" spans="1:37" x14ac:dyDescent="0.25">
      <c r="A287" t="s">
        <v>3353</v>
      </c>
      <c r="B287">
        <f t="shared" ca="1" si="72"/>
        <v>-4.7318182000000002</v>
      </c>
      <c r="C287" s="2">
        <v>0</v>
      </c>
      <c r="D287">
        <f t="shared" si="73"/>
        <v>1</v>
      </c>
      <c r="E287">
        <f t="shared" si="74"/>
        <v>12</v>
      </c>
      <c r="F287">
        <f t="shared" ca="1" si="75"/>
        <v>12</v>
      </c>
      <c r="G287">
        <f t="shared" si="76"/>
        <v>14</v>
      </c>
      <c r="H287">
        <f t="shared" si="77"/>
        <v>15</v>
      </c>
      <c r="I287">
        <f t="shared" si="78"/>
        <v>2</v>
      </c>
      <c r="J287">
        <f t="shared" si="79"/>
        <v>29</v>
      </c>
      <c r="K287" s="12">
        <f t="shared" si="80"/>
        <v>0.41379310344827586</v>
      </c>
      <c r="L287">
        <f t="shared" ca="1" si="81"/>
        <v>0</v>
      </c>
      <c r="Q287" t="s">
        <v>3381</v>
      </c>
      <c r="R287" s="6">
        <v>42042</v>
      </c>
      <c r="S287" t="s">
        <v>3194</v>
      </c>
      <c r="T287" t="s">
        <v>3374</v>
      </c>
      <c r="U287" t="s">
        <v>3841</v>
      </c>
      <c r="V287">
        <v>86</v>
      </c>
      <c r="W287">
        <v>79</v>
      </c>
      <c r="Y287" t="s">
        <v>821</v>
      </c>
      <c r="Z287">
        <v>1</v>
      </c>
      <c r="AA287">
        <f t="shared" si="86"/>
        <v>-7</v>
      </c>
      <c r="AB287">
        <f t="shared" ca="1" si="82"/>
        <v>-5.1999999800000003</v>
      </c>
      <c r="AC287">
        <f t="shared" ca="1" si="83"/>
        <v>-1.8000000199999997</v>
      </c>
      <c r="AD287">
        <f t="shared" ca="1" si="84"/>
        <v>1.8000000199999997</v>
      </c>
      <c r="AE287" s="2">
        <v>0</v>
      </c>
      <c r="AF287" s="7">
        <f>VLOOKUP(R287,Weights!$A$2:$B$120,2,0)*AE287</f>
        <v>0</v>
      </c>
      <c r="AG287">
        <f t="shared" ca="1" si="85"/>
        <v>3.2400000719999995</v>
      </c>
      <c r="AI287" t="str">
        <f t="shared" ca="1" si="87"/>
        <v>Ole Miss</v>
      </c>
      <c r="AJ287" t="str">
        <f t="shared" si="88"/>
        <v>Ole Miss</v>
      </c>
      <c r="AK287" t="str">
        <f t="shared" si="89"/>
        <v>Ole Miss</v>
      </c>
    </row>
    <row r="288" spans="1:37" x14ac:dyDescent="0.25">
      <c r="A288" t="s">
        <v>3439</v>
      </c>
      <c r="B288">
        <f t="shared" ca="1" si="72"/>
        <v>-1.7651515333333334</v>
      </c>
      <c r="C288" s="2">
        <v>0</v>
      </c>
      <c r="D288">
        <f t="shared" si="73"/>
        <v>1</v>
      </c>
      <c r="E288">
        <f t="shared" si="74"/>
        <v>17</v>
      </c>
      <c r="F288">
        <f t="shared" ca="1" si="75"/>
        <v>19</v>
      </c>
      <c r="G288">
        <f t="shared" si="76"/>
        <v>12</v>
      </c>
      <c r="H288">
        <f t="shared" si="77"/>
        <v>17</v>
      </c>
      <c r="I288">
        <f t="shared" si="78"/>
        <v>8</v>
      </c>
      <c r="J288">
        <f t="shared" si="79"/>
        <v>29</v>
      </c>
      <c r="K288" s="12">
        <f t="shared" si="80"/>
        <v>0.58620689655172409</v>
      </c>
      <c r="L288">
        <f t="shared" ca="1" si="81"/>
        <v>-3.3333333333333326E-2</v>
      </c>
      <c r="Q288" t="s">
        <v>3381</v>
      </c>
      <c r="R288" s="6">
        <v>42045</v>
      </c>
      <c r="S288" t="s">
        <v>3194</v>
      </c>
      <c r="T288" t="s">
        <v>3291</v>
      </c>
      <c r="U288" t="s">
        <v>3841</v>
      </c>
      <c r="V288">
        <v>101</v>
      </c>
      <c r="W288">
        <v>87</v>
      </c>
      <c r="Y288" t="s">
        <v>822</v>
      </c>
      <c r="Z288">
        <v>1</v>
      </c>
      <c r="AA288">
        <f t="shared" si="86"/>
        <v>-14</v>
      </c>
      <c r="AB288">
        <f t="shared" ca="1" si="82"/>
        <v>-8.0000001800000007</v>
      </c>
      <c r="AC288">
        <f t="shared" ca="1" si="83"/>
        <v>-5.9999998199999993</v>
      </c>
      <c r="AD288">
        <f t="shared" ca="1" si="84"/>
        <v>5.9999998199999993</v>
      </c>
      <c r="AE288" s="2">
        <v>0</v>
      </c>
      <c r="AF288" s="7">
        <f>VLOOKUP(R288,Weights!$A$2:$B$120,2,0)*AE288</f>
        <v>0</v>
      </c>
      <c r="AG288">
        <f t="shared" ca="1" si="85"/>
        <v>35.999997840000027</v>
      </c>
      <c r="AI288" t="str">
        <f t="shared" ca="1" si="87"/>
        <v>Arkansas</v>
      </c>
      <c r="AJ288" t="str">
        <f t="shared" si="88"/>
        <v>Arkansas</v>
      </c>
      <c r="AK288" t="str">
        <f t="shared" si="89"/>
        <v>Arkansas</v>
      </c>
    </row>
    <row r="289" spans="1:37" x14ac:dyDescent="0.25">
      <c r="A289" t="s">
        <v>3369</v>
      </c>
      <c r="B289">
        <f t="shared" ca="1" si="72"/>
        <v>16.17727290909091</v>
      </c>
      <c r="C289" s="2">
        <v>0</v>
      </c>
      <c r="D289">
        <f t="shared" si="73"/>
        <v>1</v>
      </c>
      <c r="E289">
        <f t="shared" si="74"/>
        <v>20</v>
      </c>
      <c r="F289">
        <f t="shared" ca="1" si="75"/>
        <v>23</v>
      </c>
      <c r="G289">
        <f t="shared" si="76"/>
        <v>21</v>
      </c>
      <c r="H289">
        <f t="shared" si="77"/>
        <v>12</v>
      </c>
      <c r="I289">
        <f t="shared" si="78"/>
        <v>4</v>
      </c>
      <c r="J289">
        <f t="shared" si="79"/>
        <v>33</v>
      </c>
      <c r="K289" s="12">
        <f t="shared" si="80"/>
        <v>0.60606060606060608</v>
      </c>
      <c r="L289">
        <f t="shared" ca="1" si="81"/>
        <v>-9.0909090909090939E-2</v>
      </c>
      <c r="Q289" t="s">
        <v>3381</v>
      </c>
      <c r="R289" s="6">
        <v>42052</v>
      </c>
      <c r="S289" t="s">
        <v>3194</v>
      </c>
      <c r="T289" t="s">
        <v>3276</v>
      </c>
      <c r="U289" t="s">
        <v>3841</v>
      </c>
      <c r="V289">
        <v>79</v>
      </c>
      <c r="W289">
        <v>68</v>
      </c>
      <c r="Y289" t="s">
        <v>824</v>
      </c>
      <c r="Z289">
        <v>1</v>
      </c>
      <c r="AA289">
        <f t="shared" si="86"/>
        <v>-11</v>
      </c>
      <c r="AB289">
        <f t="shared" ca="1" si="82"/>
        <v>-3.7999999799999999</v>
      </c>
      <c r="AC289">
        <f t="shared" ca="1" si="83"/>
        <v>-7.2000000200000001</v>
      </c>
      <c r="AD289">
        <f t="shared" ca="1" si="84"/>
        <v>7.2000000200000001</v>
      </c>
      <c r="AE289" s="2">
        <v>0</v>
      </c>
      <c r="AF289" s="7">
        <f>VLOOKUP(R289,Weights!$A$2:$B$120,2,0)*AE289</f>
        <v>0</v>
      </c>
      <c r="AG289">
        <f t="shared" ca="1" si="85"/>
        <v>51.840000287999999</v>
      </c>
      <c r="AI289" t="str">
        <f t="shared" ca="1" si="87"/>
        <v>Alabama</v>
      </c>
      <c r="AJ289" t="str">
        <f t="shared" si="88"/>
        <v>Alabama</v>
      </c>
      <c r="AK289" t="str">
        <f t="shared" si="89"/>
        <v>Alabama</v>
      </c>
    </row>
    <row r="290" spans="1:37" x14ac:dyDescent="0.25">
      <c r="A290" t="s">
        <v>3221</v>
      </c>
      <c r="B290">
        <f t="shared" ca="1" si="72"/>
        <v>8.8359237354838704</v>
      </c>
      <c r="C290" s="2">
        <v>0</v>
      </c>
      <c r="D290">
        <f t="shared" si="73"/>
        <v>1</v>
      </c>
      <c r="E290">
        <f t="shared" si="74"/>
        <v>19</v>
      </c>
      <c r="F290">
        <f t="shared" ca="1" si="75"/>
        <v>21</v>
      </c>
      <c r="G290">
        <f t="shared" si="76"/>
        <v>16</v>
      </c>
      <c r="H290">
        <f t="shared" si="77"/>
        <v>12</v>
      </c>
      <c r="I290">
        <f t="shared" si="78"/>
        <v>6</v>
      </c>
      <c r="J290">
        <f t="shared" si="79"/>
        <v>28</v>
      </c>
      <c r="K290" s="12">
        <f t="shared" si="80"/>
        <v>0.6785714285714286</v>
      </c>
      <c r="L290">
        <f t="shared" ca="1" si="81"/>
        <v>-3.2258064516129004E-2</v>
      </c>
      <c r="Q290" t="s">
        <v>3381</v>
      </c>
      <c r="R290" s="6">
        <v>42059</v>
      </c>
      <c r="S290" t="s">
        <v>3194</v>
      </c>
      <c r="T290" t="s">
        <v>3304</v>
      </c>
      <c r="U290" t="s">
        <v>3841</v>
      </c>
      <c r="V290">
        <v>84</v>
      </c>
      <c r="W290">
        <v>61</v>
      </c>
      <c r="Y290" t="s">
        <v>825</v>
      </c>
      <c r="Z290">
        <v>1</v>
      </c>
      <c r="AA290">
        <f t="shared" si="86"/>
        <v>-23</v>
      </c>
      <c r="AB290">
        <f t="shared" ca="1" si="82"/>
        <v>-7.2000001799999991</v>
      </c>
      <c r="AC290">
        <f t="shared" ca="1" si="83"/>
        <v>-15.79999982</v>
      </c>
      <c r="AD290">
        <f t="shared" ca="1" si="84"/>
        <v>15.79999982</v>
      </c>
      <c r="AE290" s="2">
        <v>0</v>
      </c>
      <c r="AF290" s="7">
        <f>VLOOKUP(R290,Weights!$A$2:$B$120,2,0)*AE290</f>
        <v>0</v>
      </c>
      <c r="AG290">
        <f t="shared" ca="1" si="85"/>
        <v>249.63999431200003</v>
      </c>
      <c r="AI290" t="str">
        <f t="shared" ca="1" si="87"/>
        <v>LSU</v>
      </c>
      <c r="AJ290" t="str">
        <f t="shared" si="88"/>
        <v>LSU</v>
      </c>
      <c r="AK290" t="str">
        <f t="shared" si="89"/>
        <v>LSU</v>
      </c>
    </row>
    <row r="291" spans="1:37" x14ac:dyDescent="0.25">
      <c r="A291" t="s">
        <v>3485</v>
      </c>
      <c r="B291">
        <f t="shared" ca="1" si="72"/>
        <v>-5.2995601354838708</v>
      </c>
      <c r="C291" s="2">
        <v>0</v>
      </c>
      <c r="D291">
        <f t="shared" si="73"/>
        <v>1</v>
      </c>
      <c r="E291">
        <f t="shared" si="74"/>
        <v>19</v>
      </c>
      <c r="F291">
        <f t="shared" ca="1" si="75"/>
        <v>18</v>
      </c>
      <c r="G291">
        <f t="shared" si="76"/>
        <v>14</v>
      </c>
      <c r="H291">
        <f t="shared" si="77"/>
        <v>17</v>
      </c>
      <c r="I291">
        <f t="shared" si="78"/>
        <v>7</v>
      </c>
      <c r="J291">
        <f t="shared" si="79"/>
        <v>31</v>
      </c>
      <c r="K291" s="12">
        <f t="shared" si="80"/>
        <v>0.61290322580645162</v>
      </c>
      <c r="L291">
        <f t="shared" ca="1" si="81"/>
        <v>3.2258064516129004E-2</v>
      </c>
      <c r="Q291" t="s">
        <v>3381</v>
      </c>
      <c r="R291" s="6">
        <v>42070</v>
      </c>
      <c r="S291" t="s">
        <v>3194</v>
      </c>
      <c r="T291" t="s">
        <v>3232</v>
      </c>
      <c r="U291" t="s">
        <v>3841</v>
      </c>
      <c r="V291">
        <v>64</v>
      </c>
      <c r="W291">
        <v>61</v>
      </c>
      <c r="Y291" t="s">
        <v>2601</v>
      </c>
      <c r="Z291">
        <v>1</v>
      </c>
      <c r="AA291">
        <f t="shared" si="86"/>
        <v>-3</v>
      </c>
      <c r="AB291">
        <f t="shared" ca="1" si="82"/>
        <v>-7.4000001800000001</v>
      </c>
      <c r="AC291">
        <f t="shared" ca="1" si="83"/>
        <v>4.4000001800000001</v>
      </c>
      <c r="AD291">
        <f t="shared" ca="1" si="84"/>
        <v>-4.4000001800000001</v>
      </c>
      <c r="AE291" s="2">
        <v>0</v>
      </c>
      <c r="AF291" s="7">
        <f>VLOOKUP(R291,Weights!$A$2:$B$120,2,0)*AE291</f>
        <v>0</v>
      </c>
      <c r="AG291">
        <f t="shared" ca="1" si="85"/>
        <v>19.360001584000035</v>
      </c>
      <c r="AI291" t="str">
        <f t="shared" ca="1" si="87"/>
        <v>Georgia</v>
      </c>
      <c r="AJ291" t="str">
        <f t="shared" si="88"/>
        <v>Georgia</v>
      </c>
      <c r="AK291" t="str">
        <f t="shared" si="89"/>
        <v>Georgia</v>
      </c>
    </row>
    <row r="292" spans="1:37" x14ac:dyDescent="0.25">
      <c r="A292" t="s">
        <v>3530</v>
      </c>
      <c r="B292">
        <f t="shared" ca="1" si="72"/>
        <v>-3.8973354413793104</v>
      </c>
      <c r="C292" s="2">
        <v>0</v>
      </c>
      <c r="D292">
        <f t="shared" si="73"/>
        <v>1</v>
      </c>
      <c r="E292">
        <f t="shared" si="74"/>
        <v>17</v>
      </c>
      <c r="F292">
        <f t="shared" ca="1" si="75"/>
        <v>16</v>
      </c>
      <c r="G292">
        <f t="shared" si="76"/>
        <v>10</v>
      </c>
      <c r="H292">
        <f t="shared" si="77"/>
        <v>17</v>
      </c>
      <c r="I292">
        <f t="shared" si="78"/>
        <v>7</v>
      </c>
      <c r="J292">
        <f t="shared" si="79"/>
        <v>27</v>
      </c>
      <c r="K292" s="12">
        <f t="shared" si="80"/>
        <v>0.62962962962962965</v>
      </c>
      <c r="L292">
        <f t="shared" ca="1" si="81"/>
        <v>3.4482758620689613E-2</v>
      </c>
      <c r="Q292" t="s">
        <v>3381</v>
      </c>
      <c r="R292" s="6">
        <v>42074</v>
      </c>
      <c r="S292" t="s">
        <v>3195</v>
      </c>
      <c r="T292" t="s">
        <v>3323</v>
      </c>
      <c r="U292" t="s">
        <v>3842</v>
      </c>
      <c r="V292">
        <v>74</v>
      </c>
      <c r="W292">
        <v>68</v>
      </c>
      <c r="Y292" t="s">
        <v>3138</v>
      </c>
      <c r="Z292">
        <v>1</v>
      </c>
      <c r="AA292">
        <f t="shared" si="86"/>
        <v>6</v>
      </c>
      <c r="AB292">
        <f t="shared" ca="1" si="82"/>
        <v>-1.9999999799999999</v>
      </c>
      <c r="AC292">
        <f t="shared" ca="1" si="83"/>
        <v>7.9999999800000001</v>
      </c>
      <c r="AD292">
        <f t="shared" ca="1" si="84"/>
        <v>-7.9999999800000001</v>
      </c>
      <c r="AE292" s="2">
        <v>0</v>
      </c>
      <c r="AF292" s="7">
        <f>VLOOKUP(R292,Weights!$A$2:$B$120,2,0)*AE292</f>
        <v>0</v>
      </c>
      <c r="AG292">
        <f t="shared" ca="1" si="85"/>
        <v>63.999999680000002</v>
      </c>
      <c r="AI292" t="str">
        <f t="shared" ca="1" si="87"/>
        <v>Mississippi St</v>
      </c>
      <c r="AJ292" t="str">
        <f t="shared" si="88"/>
        <v>Auburn</v>
      </c>
      <c r="AK292">
        <f t="shared" si="89"/>
        <v>0</v>
      </c>
    </row>
    <row r="293" spans="1:37" x14ac:dyDescent="0.25">
      <c r="A293" t="s">
        <v>3529</v>
      </c>
      <c r="B293">
        <f t="shared" ca="1" si="72"/>
        <v>-4.1318181999999997</v>
      </c>
      <c r="C293" s="2">
        <v>0</v>
      </c>
      <c r="D293">
        <f t="shared" si="73"/>
        <v>1</v>
      </c>
      <c r="E293">
        <f t="shared" si="74"/>
        <v>14</v>
      </c>
      <c r="F293">
        <f t="shared" ca="1" si="75"/>
        <v>14</v>
      </c>
      <c r="G293">
        <f t="shared" si="76"/>
        <v>17</v>
      </c>
      <c r="H293">
        <f t="shared" si="77"/>
        <v>11</v>
      </c>
      <c r="I293">
        <f t="shared" si="78"/>
        <v>4</v>
      </c>
      <c r="J293">
        <f t="shared" si="79"/>
        <v>28</v>
      </c>
      <c r="K293" s="12">
        <f t="shared" si="80"/>
        <v>0.5</v>
      </c>
      <c r="L293">
        <f t="shared" ca="1" si="81"/>
        <v>0</v>
      </c>
      <c r="Q293" t="s">
        <v>3381</v>
      </c>
      <c r="R293" s="6">
        <v>42075</v>
      </c>
      <c r="S293" t="s">
        <v>3195</v>
      </c>
      <c r="T293" t="s">
        <v>3221</v>
      </c>
      <c r="U293" t="s">
        <v>3842</v>
      </c>
      <c r="V293">
        <v>66</v>
      </c>
      <c r="W293">
        <v>59</v>
      </c>
      <c r="Y293" t="s">
        <v>3149</v>
      </c>
      <c r="Z293">
        <v>1</v>
      </c>
      <c r="AA293">
        <f t="shared" si="86"/>
        <v>7</v>
      </c>
      <c r="AB293">
        <f t="shared" ca="1" si="82"/>
        <v>-8.3999999800000005</v>
      </c>
      <c r="AC293">
        <f t="shared" ca="1" si="83"/>
        <v>15.39999998</v>
      </c>
      <c r="AD293">
        <f t="shared" ca="1" si="84"/>
        <v>-15.39999998</v>
      </c>
      <c r="AE293" s="2">
        <v>0</v>
      </c>
      <c r="AF293" s="7">
        <f>VLOOKUP(R293,Weights!$A$2:$B$120,2,0)*AE293</f>
        <v>0</v>
      </c>
      <c r="AG293">
        <f t="shared" ca="1" si="85"/>
        <v>237.159999384</v>
      </c>
      <c r="AI293" t="str">
        <f t="shared" ca="1" si="87"/>
        <v>Texas A&amp;M</v>
      </c>
      <c r="AJ293" t="str">
        <f t="shared" si="88"/>
        <v>Auburn</v>
      </c>
      <c r="AK293">
        <f t="shared" si="89"/>
        <v>0</v>
      </c>
    </row>
    <row r="294" spans="1:37" x14ac:dyDescent="0.25">
      <c r="A294" t="s">
        <v>3368</v>
      </c>
      <c r="B294">
        <f t="shared" ca="1" si="72"/>
        <v>4.2994317999999998</v>
      </c>
      <c r="C294" s="2">
        <v>0</v>
      </c>
      <c r="D294">
        <f t="shared" si="73"/>
        <v>1</v>
      </c>
      <c r="E294">
        <f t="shared" si="74"/>
        <v>13</v>
      </c>
      <c r="F294">
        <f t="shared" ca="1" si="75"/>
        <v>12</v>
      </c>
      <c r="G294">
        <f t="shared" si="76"/>
        <v>20</v>
      </c>
      <c r="H294">
        <f t="shared" si="77"/>
        <v>12</v>
      </c>
      <c r="I294">
        <f t="shared" si="78"/>
        <v>0</v>
      </c>
      <c r="J294">
        <f t="shared" si="79"/>
        <v>32</v>
      </c>
      <c r="K294" s="12">
        <f t="shared" si="80"/>
        <v>0.40625</v>
      </c>
      <c r="L294">
        <f t="shared" ca="1" si="81"/>
        <v>3.125E-2</v>
      </c>
      <c r="Q294" t="s">
        <v>3381</v>
      </c>
      <c r="R294" s="6">
        <v>42076</v>
      </c>
      <c r="S294" t="s">
        <v>3195</v>
      </c>
      <c r="T294" t="s">
        <v>3304</v>
      </c>
      <c r="U294" t="s">
        <v>3191</v>
      </c>
      <c r="Y294" t="s">
        <v>3191</v>
      </c>
      <c r="Z294">
        <v>0</v>
      </c>
      <c r="AA294">
        <f t="shared" si="86"/>
        <v>0</v>
      </c>
      <c r="AB294">
        <f t="shared" ca="1" si="82"/>
        <v>0</v>
      </c>
      <c r="AC294">
        <f t="shared" ca="1" si="83"/>
        <v>0</v>
      </c>
      <c r="AD294">
        <f t="shared" ca="1" si="84"/>
        <v>0</v>
      </c>
      <c r="AE294" s="2">
        <v>0</v>
      </c>
      <c r="AF294" s="7">
        <f>VLOOKUP(R294,Weights!$A$2:$B$120,2,0)*AE294</f>
        <v>0</v>
      </c>
      <c r="AG294">
        <f t="shared" ca="1" si="85"/>
        <v>0</v>
      </c>
      <c r="AI294" t="str">
        <f t="shared" ca="1" si="87"/>
        <v>LSU</v>
      </c>
      <c r="AJ294" t="str">
        <f t="shared" si="88"/>
        <v>LSU</v>
      </c>
      <c r="AK294">
        <f t="shared" si="89"/>
        <v>0</v>
      </c>
    </row>
    <row r="295" spans="1:37" x14ac:dyDescent="0.25">
      <c r="A295" t="s">
        <v>3512</v>
      </c>
      <c r="B295">
        <f t="shared" ca="1" si="72"/>
        <v>-7.5938871655172413</v>
      </c>
      <c r="C295" s="2">
        <v>0</v>
      </c>
      <c r="D295">
        <f t="shared" si="73"/>
        <v>1</v>
      </c>
      <c r="E295">
        <f t="shared" si="74"/>
        <v>11</v>
      </c>
      <c r="F295">
        <f t="shared" ca="1" si="75"/>
        <v>7</v>
      </c>
      <c r="G295">
        <f t="shared" si="76"/>
        <v>15</v>
      </c>
      <c r="H295">
        <f t="shared" si="77"/>
        <v>14</v>
      </c>
      <c r="I295">
        <f t="shared" si="78"/>
        <v>3</v>
      </c>
      <c r="J295">
        <f t="shared" si="79"/>
        <v>29</v>
      </c>
      <c r="K295" s="12">
        <f t="shared" si="80"/>
        <v>0.37931034482758619</v>
      </c>
      <c r="L295">
        <f t="shared" ca="1" si="81"/>
        <v>0.13793103448275859</v>
      </c>
      <c r="Q295" t="s">
        <v>3354</v>
      </c>
      <c r="R295" s="6">
        <v>41959</v>
      </c>
      <c r="S295" t="s">
        <v>3194</v>
      </c>
      <c r="T295" t="s">
        <v>3839</v>
      </c>
      <c r="U295" t="s">
        <v>3842</v>
      </c>
      <c r="V295">
        <v>68</v>
      </c>
      <c r="W295">
        <v>63</v>
      </c>
      <c r="Y295" t="s">
        <v>11</v>
      </c>
      <c r="Z295">
        <v>1</v>
      </c>
      <c r="AA295">
        <f t="shared" si="86"/>
        <v>5</v>
      </c>
      <c r="AB295">
        <f t="shared" ca="1" si="82"/>
        <v>19</v>
      </c>
      <c r="AC295">
        <f t="shared" ca="1" si="83"/>
        <v>-14</v>
      </c>
      <c r="AD295">
        <f t="shared" ca="1" si="84"/>
        <v>14</v>
      </c>
      <c r="AE295" s="2">
        <v>0</v>
      </c>
      <c r="AF295" s="7">
        <f>VLOOKUP(R295,Weights!$A$2:$B$120,2,0)*AE295</f>
        <v>0</v>
      </c>
      <c r="AG295">
        <f t="shared" ca="1" si="85"/>
        <v>196</v>
      </c>
      <c r="AI295" t="str">
        <f t="shared" ca="1" si="87"/>
        <v>Austin Peay</v>
      </c>
      <c r="AJ295" t="str">
        <f t="shared" si="88"/>
        <v>Austin Peay</v>
      </c>
      <c r="AK295">
        <f t="shared" si="89"/>
        <v>0</v>
      </c>
    </row>
    <row r="296" spans="1:37" x14ac:dyDescent="0.25">
      <c r="A296" t="s">
        <v>3410</v>
      </c>
      <c r="B296">
        <f t="shared" ca="1" si="72"/>
        <v>5.5166666484848488</v>
      </c>
      <c r="C296" s="2">
        <v>0</v>
      </c>
      <c r="D296">
        <f t="shared" si="73"/>
        <v>1</v>
      </c>
      <c r="E296">
        <f t="shared" si="74"/>
        <v>20</v>
      </c>
      <c r="F296">
        <f t="shared" ca="1" si="75"/>
        <v>25</v>
      </c>
      <c r="G296">
        <f t="shared" si="76"/>
        <v>16</v>
      </c>
      <c r="H296">
        <f t="shared" si="77"/>
        <v>17</v>
      </c>
      <c r="I296">
        <f t="shared" si="78"/>
        <v>9</v>
      </c>
      <c r="J296">
        <f t="shared" si="79"/>
        <v>33</v>
      </c>
      <c r="K296" s="12">
        <f t="shared" si="80"/>
        <v>0.60606060606060608</v>
      </c>
      <c r="L296">
        <f t="shared" ca="1" si="81"/>
        <v>-0.15151515151515149</v>
      </c>
      <c r="Q296" t="s">
        <v>3354</v>
      </c>
      <c r="R296" s="6">
        <v>41971</v>
      </c>
      <c r="S296" t="s">
        <v>3195</v>
      </c>
      <c r="T296" t="s">
        <v>3457</v>
      </c>
      <c r="U296" t="s">
        <v>3841</v>
      </c>
      <c r="V296">
        <v>83</v>
      </c>
      <c r="W296">
        <v>62</v>
      </c>
      <c r="Y296" t="s">
        <v>21</v>
      </c>
      <c r="Z296">
        <v>1</v>
      </c>
      <c r="AA296">
        <f t="shared" si="86"/>
        <v>-21</v>
      </c>
      <c r="AB296">
        <f t="shared" ca="1" si="82"/>
        <v>-20.599999799999999</v>
      </c>
      <c r="AC296">
        <f t="shared" ca="1" si="83"/>
        <v>-0.40000020000000092</v>
      </c>
      <c r="AD296">
        <f t="shared" ca="1" si="84"/>
        <v>0.40000020000000092</v>
      </c>
      <c r="AE296" s="2">
        <v>0</v>
      </c>
      <c r="AF296" s="7">
        <f>VLOOKUP(R296,Weights!$A$2:$B$120,2,0)*AE296</f>
        <v>0</v>
      </c>
      <c r="AG296">
        <f t="shared" ca="1" si="85"/>
        <v>0.16000016000004072</v>
      </c>
      <c r="AI296" t="str">
        <f t="shared" ca="1" si="87"/>
        <v>Stephen F. Austin</v>
      </c>
      <c r="AJ296" t="str">
        <f t="shared" si="88"/>
        <v>Stephen F. Austin</v>
      </c>
      <c r="AK296" t="str">
        <f t="shared" si="89"/>
        <v>Stephen F. Austin</v>
      </c>
    </row>
    <row r="297" spans="1:37" x14ac:dyDescent="0.25">
      <c r="A297" t="s">
        <v>3303</v>
      </c>
      <c r="B297">
        <f t="shared" ca="1" si="72"/>
        <v>-4.9318182000000004</v>
      </c>
      <c r="C297" s="2">
        <v>0</v>
      </c>
      <c r="D297">
        <f t="shared" si="73"/>
        <v>1</v>
      </c>
      <c r="E297">
        <f t="shared" si="74"/>
        <v>12</v>
      </c>
      <c r="F297">
        <f t="shared" ca="1" si="75"/>
        <v>12</v>
      </c>
      <c r="G297">
        <f t="shared" si="76"/>
        <v>15</v>
      </c>
      <c r="H297">
        <f t="shared" si="77"/>
        <v>16</v>
      </c>
      <c r="I297">
        <f t="shared" si="78"/>
        <v>6</v>
      </c>
      <c r="J297">
        <f t="shared" si="79"/>
        <v>31</v>
      </c>
      <c r="K297" s="12">
        <f t="shared" si="80"/>
        <v>0.38709677419354838</v>
      </c>
      <c r="L297">
        <f t="shared" ca="1" si="81"/>
        <v>0</v>
      </c>
      <c r="Q297" t="s">
        <v>3354</v>
      </c>
      <c r="R297" s="6">
        <v>41986</v>
      </c>
      <c r="S297" t="s">
        <v>3194</v>
      </c>
      <c r="T297" t="s">
        <v>3336</v>
      </c>
      <c r="U297" t="s">
        <v>3841</v>
      </c>
      <c r="V297">
        <v>68</v>
      </c>
      <c r="W297">
        <v>59</v>
      </c>
      <c r="Y297" t="s">
        <v>841</v>
      </c>
      <c r="Z297">
        <v>1</v>
      </c>
      <c r="AA297">
        <f t="shared" si="86"/>
        <v>-9</v>
      </c>
      <c r="AB297">
        <f t="shared" ca="1" si="82"/>
        <v>0.40000000000000036</v>
      </c>
      <c r="AC297">
        <f t="shared" ca="1" si="83"/>
        <v>-9.4</v>
      </c>
      <c r="AD297">
        <f t="shared" ca="1" si="84"/>
        <v>9.4</v>
      </c>
      <c r="AE297" s="2">
        <v>0</v>
      </c>
      <c r="AF297" s="7">
        <f>VLOOKUP(R297,Weights!$A$2:$B$120,2,0)*AE297</f>
        <v>0</v>
      </c>
      <c r="AG297">
        <f t="shared" ca="1" si="85"/>
        <v>88.360000000000014</v>
      </c>
      <c r="AI297" t="str">
        <f t="shared" ca="1" si="87"/>
        <v>Austin Peay</v>
      </c>
      <c r="AJ297" t="str">
        <f t="shared" si="88"/>
        <v>Lipscomb</v>
      </c>
      <c r="AK297" t="str">
        <f t="shared" si="89"/>
        <v>Lipscomb</v>
      </c>
    </row>
    <row r="298" spans="1:37" x14ac:dyDescent="0.25">
      <c r="A298" t="s">
        <v>3523</v>
      </c>
      <c r="B298">
        <f t="shared" ca="1" si="72"/>
        <v>-7.7318182000000002</v>
      </c>
      <c r="C298" s="2">
        <v>0</v>
      </c>
      <c r="D298">
        <f t="shared" si="73"/>
        <v>1</v>
      </c>
      <c r="E298">
        <f t="shared" si="74"/>
        <v>9</v>
      </c>
      <c r="F298">
        <f t="shared" ca="1" si="75"/>
        <v>9</v>
      </c>
      <c r="G298">
        <f t="shared" si="76"/>
        <v>15</v>
      </c>
      <c r="H298">
        <f t="shared" si="77"/>
        <v>11</v>
      </c>
      <c r="I298">
        <f t="shared" si="78"/>
        <v>3</v>
      </c>
      <c r="J298">
        <f t="shared" si="79"/>
        <v>26</v>
      </c>
      <c r="K298" s="12">
        <f t="shared" si="80"/>
        <v>0.34615384615384615</v>
      </c>
      <c r="L298">
        <f t="shared" ca="1" si="81"/>
        <v>0</v>
      </c>
      <c r="Q298" t="s">
        <v>3354</v>
      </c>
      <c r="R298" s="6">
        <v>41988</v>
      </c>
      <c r="S298" t="s">
        <v>3194</v>
      </c>
      <c r="T298" t="s">
        <v>3523</v>
      </c>
      <c r="U298" t="s">
        <v>3842</v>
      </c>
      <c r="V298">
        <v>73</v>
      </c>
      <c r="W298">
        <v>70</v>
      </c>
      <c r="Y298" t="s">
        <v>856</v>
      </c>
      <c r="Z298">
        <v>1</v>
      </c>
      <c r="AA298">
        <f t="shared" si="86"/>
        <v>3</v>
      </c>
      <c r="AB298">
        <f t="shared" ca="1" si="82"/>
        <v>-1.9999998000000003</v>
      </c>
      <c r="AC298">
        <f t="shared" ca="1" si="83"/>
        <v>4.9999998000000003</v>
      </c>
      <c r="AD298">
        <f t="shared" ca="1" si="84"/>
        <v>-4.9999998000000003</v>
      </c>
      <c r="AE298" s="2">
        <v>0</v>
      </c>
      <c r="AF298" s="7">
        <f>VLOOKUP(R298,Weights!$A$2:$B$120,2,0)*AE298</f>
        <v>0</v>
      </c>
      <c r="AG298">
        <f t="shared" ca="1" si="85"/>
        <v>24.999998000000044</v>
      </c>
      <c r="AI298" t="str">
        <f t="shared" ca="1" si="87"/>
        <v>Troy</v>
      </c>
      <c r="AJ298" t="str">
        <f t="shared" si="88"/>
        <v>Austin Peay</v>
      </c>
      <c r="AK298">
        <f t="shared" si="89"/>
        <v>0</v>
      </c>
    </row>
    <row r="299" spans="1:37" x14ac:dyDescent="0.25">
      <c r="A299" t="s">
        <v>3263</v>
      </c>
      <c r="B299">
        <f t="shared" ca="1" si="72"/>
        <v>-4.2027859419354838</v>
      </c>
      <c r="C299" s="2">
        <v>0</v>
      </c>
      <c r="D299">
        <f t="shared" si="73"/>
        <v>1</v>
      </c>
      <c r="E299">
        <f t="shared" si="74"/>
        <v>15</v>
      </c>
      <c r="F299">
        <f t="shared" ca="1" si="75"/>
        <v>11</v>
      </c>
      <c r="G299">
        <f t="shared" si="76"/>
        <v>18</v>
      </c>
      <c r="H299">
        <f t="shared" si="77"/>
        <v>13</v>
      </c>
      <c r="I299">
        <f t="shared" si="78"/>
        <v>6</v>
      </c>
      <c r="J299">
        <f t="shared" si="79"/>
        <v>31</v>
      </c>
      <c r="K299" s="12">
        <f t="shared" si="80"/>
        <v>0.4838709677419355</v>
      </c>
      <c r="L299">
        <f t="shared" ca="1" si="81"/>
        <v>0.12903225806451613</v>
      </c>
      <c r="Q299" t="s">
        <v>3354</v>
      </c>
      <c r="R299" s="6">
        <v>41991</v>
      </c>
      <c r="S299" t="s">
        <v>3194</v>
      </c>
      <c r="T299" t="s">
        <v>3839</v>
      </c>
      <c r="U299" t="s">
        <v>3842</v>
      </c>
      <c r="V299">
        <v>76</v>
      </c>
      <c r="W299">
        <v>52</v>
      </c>
      <c r="Y299" t="s">
        <v>857</v>
      </c>
      <c r="Z299">
        <v>1</v>
      </c>
      <c r="AA299">
        <f t="shared" si="86"/>
        <v>24</v>
      </c>
      <c r="AB299">
        <f t="shared" ca="1" si="82"/>
        <v>19</v>
      </c>
      <c r="AC299">
        <f t="shared" ca="1" si="83"/>
        <v>5</v>
      </c>
      <c r="AD299">
        <f t="shared" ca="1" si="84"/>
        <v>-5</v>
      </c>
      <c r="AE299" s="2">
        <v>0</v>
      </c>
      <c r="AF299" s="7">
        <f>VLOOKUP(R299,Weights!$A$2:$B$120,2,0)*AE299</f>
        <v>0</v>
      </c>
      <c r="AG299">
        <f t="shared" ca="1" si="85"/>
        <v>25</v>
      </c>
      <c r="AI299" t="str">
        <f t="shared" ca="1" si="87"/>
        <v>Austin Peay</v>
      </c>
      <c r="AJ299" t="str">
        <f t="shared" si="88"/>
        <v>Austin Peay</v>
      </c>
      <c r="AK299">
        <f t="shared" si="89"/>
        <v>0</v>
      </c>
    </row>
    <row r="300" spans="1:37" x14ac:dyDescent="0.25">
      <c r="A300" t="s">
        <v>3264</v>
      </c>
      <c r="B300">
        <f t="shared" ca="1" si="72"/>
        <v>5.8036656709677423</v>
      </c>
      <c r="C300" s="2">
        <v>0</v>
      </c>
      <c r="D300">
        <f t="shared" si="73"/>
        <v>1</v>
      </c>
      <c r="E300">
        <f t="shared" si="74"/>
        <v>21</v>
      </c>
      <c r="F300">
        <f t="shared" ca="1" si="75"/>
        <v>24</v>
      </c>
      <c r="G300">
        <f t="shared" si="76"/>
        <v>18</v>
      </c>
      <c r="H300">
        <f t="shared" si="77"/>
        <v>12</v>
      </c>
      <c r="I300">
        <f t="shared" si="78"/>
        <v>7</v>
      </c>
      <c r="J300">
        <f t="shared" si="79"/>
        <v>30</v>
      </c>
      <c r="K300" s="12">
        <f t="shared" si="80"/>
        <v>0.7</v>
      </c>
      <c r="L300">
        <f t="shared" ca="1" si="81"/>
        <v>-6.4516129032258007E-2</v>
      </c>
      <c r="Q300" t="s">
        <v>3354</v>
      </c>
      <c r="R300" s="6">
        <v>42004</v>
      </c>
      <c r="S300" t="s">
        <v>3194</v>
      </c>
      <c r="T300" t="s">
        <v>3332</v>
      </c>
      <c r="U300" t="s">
        <v>3842</v>
      </c>
      <c r="V300">
        <v>65</v>
      </c>
      <c r="W300">
        <v>60</v>
      </c>
      <c r="Y300" t="s">
        <v>869</v>
      </c>
      <c r="Z300">
        <v>1</v>
      </c>
      <c r="AA300">
        <f t="shared" si="86"/>
        <v>5</v>
      </c>
      <c r="AB300">
        <f t="shared" ca="1" si="82"/>
        <v>-11.3999998</v>
      </c>
      <c r="AC300">
        <f t="shared" ca="1" si="83"/>
        <v>16.3999998</v>
      </c>
      <c r="AD300">
        <f t="shared" ca="1" si="84"/>
        <v>-16.3999998</v>
      </c>
      <c r="AE300" s="2">
        <v>0</v>
      </c>
      <c r="AF300" s="7">
        <f>VLOOKUP(R300,Weights!$A$2:$B$120,2,0)*AE300</f>
        <v>0</v>
      </c>
      <c r="AG300">
        <f t="shared" ca="1" si="85"/>
        <v>268.95999344000001</v>
      </c>
      <c r="AI300" t="str">
        <f t="shared" ca="1" si="87"/>
        <v>North Florida</v>
      </c>
      <c r="AJ300" t="str">
        <f t="shared" si="88"/>
        <v>Austin Peay</v>
      </c>
      <c r="AK300">
        <f t="shared" si="89"/>
        <v>0</v>
      </c>
    </row>
    <row r="301" spans="1:37" x14ac:dyDescent="0.25">
      <c r="A301" t="s">
        <v>3275</v>
      </c>
      <c r="B301">
        <f t="shared" ca="1" si="72"/>
        <v>-1.1924242606060607</v>
      </c>
      <c r="C301" s="2">
        <v>0</v>
      </c>
      <c r="D301">
        <f t="shared" si="73"/>
        <v>1</v>
      </c>
      <c r="E301">
        <f t="shared" si="74"/>
        <v>18</v>
      </c>
      <c r="F301">
        <f t="shared" ca="1" si="75"/>
        <v>20</v>
      </c>
      <c r="G301">
        <f t="shared" si="76"/>
        <v>20</v>
      </c>
      <c r="H301">
        <f t="shared" si="77"/>
        <v>13</v>
      </c>
      <c r="I301">
        <f t="shared" si="78"/>
        <v>3</v>
      </c>
      <c r="J301">
        <f t="shared" si="79"/>
        <v>33</v>
      </c>
      <c r="K301" s="12">
        <f t="shared" si="80"/>
        <v>0.54545454545454541</v>
      </c>
      <c r="L301">
        <f t="shared" ca="1" si="81"/>
        <v>-6.0606060606060663E-2</v>
      </c>
      <c r="Q301" t="s">
        <v>3354</v>
      </c>
      <c r="R301" s="6">
        <v>42019</v>
      </c>
      <c r="S301" t="s">
        <v>3194</v>
      </c>
      <c r="T301" t="s">
        <v>3349</v>
      </c>
      <c r="U301" t="s">
        <v>3842</v>
      </c>
      <c r="V301">
        <v>69</v>
      </c>
      <c r="W301">
        <v>68</v>
      </c>
      <c r="Y301" t="s">
        <v>1866</v>
      </c>
      <c r="Z301">
        <v>1</v>
      </c>
      <c r="AA301">
        <f t="shared" si="86"/>
        <v>1</v>
      </c>
      <c r="AB301">
        <f t="shared" ca="1" si="82"/>
        <v>2.5999999999999996</v>
      </c>
      <c r="AC301">
        <f t="shared" ca="1" si="83"/>
        <v>-1.5999999999999996</v>
      </c>
      <c r="AD301">
        <f t="shared" ca="1" si="84"/>
        <v>1.5999999999999996</v>
      </c>
      <c r="AE301" s="2">
        <v>0</v>
      </c>
      <c r="AF301" s="7">
        <f>VLOOKUP(R301,Weights!$A$2:$B$120,2,0)*AE301</f>
        <v>0</v>
      </c>
      <c r="AG301">
        <f t="shared" ca="1" si="85"/>
        <v>2.5599999999999987</v>
      </c>
      <c r="AI301" t="str">
        <f t="shared" ca="1" si="87"/>
        <v>Austin Peay</v>
      </c>
      <c r="AJ301" t="str">
        <f t="shared" si="88"/>
        <v>Austin Peay</v>
      </c>
      <c r="AK301">
        <f t="shared" si="89"/>
        <v>0</v>
      </c>
    </row>
    <row r="302" spans="1:37" x14ac:dyDescent="0.25">
      <c r="A302" t="s">
        <v>3452</v>
      </c>
      <c r="B302">
        <f t="shared" ca="1" si="72"/>
        <v>4.2681817999999998</v>
      </c>
      <c r="C302" s="2">
        <v>0</v>
      </c>
      <c r="D302">
        <f t="shared" si="73"/>
        <v>1</v>
      </c>
      <c r="E302">
        <f t="shared" si="74"/>
        <v>25</v>
      </c>
      <c r="F302">
        <f t="shared" ca="1" si="75"/>
        <v>25</v>
      </c>
      <c r="G302">
        <f t="shared" si="76"/>
        <v>14</v>
      </c>
      <c r="H302">
        <f t="shared" si="77"/>
        <v>16</v>
      </c>
      <c r="I302">
        <f t="shared" si="78"/>
        <v>10</v>
      </c>
      <c r="J302">
        <f t="shared" si="79"/>
        <v>30</v>
      </c>
      <c r="K302" s="12">
        <f t="shared" si="80"/>
        <v>0.83333333333333337</v>
      </c>
      <c r="L302">
        <f t="shared" ca="1" si="81"/>
        <v>0</v>
      </c>
      <c r="Q302" t="s">
        <v>3354</v>
      </c>
      <c r="R302" s="6">
        <v>42021</v>
      </c>
      <c r="S302" t="s">
        <v>3194</v>
      </c>
      <c r="T302" t="s">
        <v>3351</v>
      </c>
      <c r="U302" t="s">
        <v>3841</v>
      </c>
      <c r="V302">
        <v>89</v>
      </c>
      <c r="W302">
        <v>83</v>
      </c>
      <c r="Y302" t="s">
        <v>1761</v>
      </c>
      <c r="Z302">
        <v>1</v>
      </c>
      <c r="AA302">
        <f t="shared" si="86"/>
        <v>-6</v>
      </c>
      <c r="AB302">
        <f t="shared" ca="1" si="82"/>
        <v>-8.5999998000000009</v>
      </c>
      <c r="AC302">
        <f t="shared" ca="1" si="83"/>
        <v>2.5999998000000009</v>
      </c>
      <c r="AD302">
        <f t="shared" ca="1" si="84"/>
        <v>-2.5999998000000009</v>
      </c>
      <c r="AE302" s="2">
        <v>0</v>
      </c>
      <c r="AF302" s="7">
        <f>VLOOKUP(R302,Weights!$A$2:$B$120,2,0)*AE302</f>
        <v>0</v>
      </c>
      <c r="AG302">
        <f t="shared" ca="1" si="85"/>
        <v>6.7599989600000443</v>
      </c>
      <c r="AI302" t="str">
        <f t="shared" ca="1" si="87"/>
        <v>Belmont</v>
      </c>
      <c r="AJ302" t="str">
        <f t="shared" si="88"/>
        <v>Belmont</v>
      </c>
      <c r="AK302" t="str">
        <f t="shared" si="89"/>
        <v>Belmont</v>
      </c>
    </row>
    <row r="303" spans="1:37" x14ac:dyDescent="0.25">
      <c r="A303" t="s">
        <v>3418</v>
      </c>
      <c r="B303">
        <f t="shared" ca="1" si="72"/>
        <v>6.1119317999999998</v>
      </c>
      <c r="C303" s="2">
        <v>0</v>
      </c>
      <c r="D303">
        <f t="shared" si="73"/>
        <v>1</v>
      </c>
      <c r="E303">
        <f t="shared" si="74"/>
        <v>19</v>
      </c>
      <c r="F303">
        <f t="shared" ca="1" si="75"/>
        <v>24</v>
      </c>
      <c r="G303">
        <f t="shared" si="76"/>
        <v>17</v>
      </c>
      <c r="H303">
        <f t="shared" si="77"/>
        <v>14</v>
      </c>
      <c r="I303">
        <f t="shared" si="78"/>
        <v>6</v>
      </c>
      <c r="J303">
        <f t="shared" si="79"/>
        <v>31</v>
      </c>
      <c r="K303" s="12">
        <f t="shared" si="80"/>
        <v>0.61290322580645162</v>
      </c>
      <c r="L303">
        <f t="shared" ca="1" si="81"/>
        <v>-0.15625</v>
      </c>
      <c r="Q303" t="s">
        <v>3354</v>
      </c>
      <c r="R303" s="6">
        <v>42032</v>
      </c>
      <c r="S303" t="s">
        <v>3194</v>
      </c>
      <c r="T303" t="s">
        <v>3359</v>
      </c>
      <c r="U303" t="s">
        <v>3841</v>
      </c>
      <c r="V303">
        <v>82</v>
      </c>
      <c r="W303">
        <v>69</v>
      </c>
      <c r="Y303" t="s">
        <v>1764</v>
      </c>
      <c r="Z303">
        <v>1</v>
      </c>
      <c r="AA303">
        <f t="shared" si="86"/>
        <v>-13</v>
      </c>
      <c r="AB303">
        <f t="shared" ca="1" si="82"/>
        <v>-10.7999998</v>
      </c>
      <c r="AC303">
        <f t="shared" ca="1" si="83"/>
        <v>-2.2000001999999999</v>
      </c>
      <c r="AD303">
        <f t="shared" ca="1" si="84"/>
        <v>2.2000001999999999</v>
      </c>
      <c r="AE303" s="2">
        <v>0</v>
      </c>
      <c r="AF303" s="7">
        <f>VLOOKUP(R303,Weights!$A$2:$B$120,2,0)*AE303</f>
        <v>0</v>
      </c>
      <c r="AG303">
        <f t="shared" ca="1" si="85"/>
        <v>4.8400008800000389</v>
      </c>
      <c r="AI303" t="str">
        <f t="shared" ca="1" si="87"/>
        <v>Morehead St</v>
      </c>
      <c r="AJ303" t="str">
        <f t="shared" si="88"/>
        <v>Morehead St</v>
      </c>
      <c r="AK303" t="str">
        <f t="shared" si="89"/>
        <v>Morehead St</v>
      </c>
    </row>
    <row r="304" spans="1:37" x14ac:dyDescent="0.25">
      <c r="A304" t="s">
        <v>3417</v>
      </c>
      <c r="B304">
        <f t="shared" ca="1" si="72"/>
        <v>-2.6995601354838712</v>
      </c>
      <c r="C304" s="2">
        <v>0</v>
      </c>
      <c r="D304">
        <f t="shared" si="73"/>
        <v>1</v>
      </c>
      <c r="E304">
        <f t="shared" si="74"/>
        <v>14</v>
      </c>
      <c r="F304">
        <f t="shared" ca="1" si="75"/>
        <v>13</v>
      </c>
      <c r="G304">
        <f t="shared" si="76"/>
        <v>15</v>
      </c>
      <c r="H304">
        <f t="shared" si="77"/>
        <v>16</v>
      </c>
      <c r="I304">
        <f t="shared" si="78"/>
        <v>2</v>
      </c>
      <c r="J304">
        <f t="shared" si="79"/>
        <v>31</v>
      </c>
      <c r="K304" s="12">
        <f t="shared" si="80"/>
        <v>0.45161290322580644</v>
      </c>
      <c r="L304">
        <f t="shared" ca="1" si="81"/>
        <v>3.2258064516129004E-2</v>
      </c>
      <c r="Q304" t="s">
        <v>3354</v>
      </c>
      <c r="R304" s="6">
        <v>42035</v>
      </c>
      <c r="S304" t="s">
        <v>3194</v>
      </c>
      <c r="T304" t="s">
        <v>3518</v>
      </c>
      <c r="U304" t="s">
        <v>3841</v>
      </c>
      <c r="V304">
        <v>70</v>
      </c>
      <c r="W304">
        <v>64</v>
      </c>
      <c r="Y304" t="s">
        <v>1867</v>
      </c>
      <c r="Z304">
        <v>1</v>
      </c>
      <c r="AA304">
        <f t="shared" si="86"/>
        <v>-6</v>
      </c>
      <c r="AB304">
        <f t="shared" ca="1" si="82"/>
        <v>-5.7999998000000001</v>
      </c>
      <c r="AC304">
        <f t="shared" ca="1" si="83"/>
        <v>-0.20000019999999985</v>
      </c>
      <c r="AD304">
        <f t="shared" ca="1" si="84"/>
        <v>0.20000019999999985</v>
      </c>
      <c r="AE304" s="2">
        <v>0</v>
      </c>
      <c r="AF304" s="7">
        <f>VLOOKUP(R304,Weights!$A$2:$B$120,2,0)*AE304</f>
        <v>0</v>
      </c>
      <c r="AG304">
        <f t="shared" ca="1" si="85"/>
        <v>4.0000080000039941E-2</v>
      </c>
      <c r="AI304" t="str">
        <f t="shared" ca="1" si="87"/>
        <v>SE Missouri St</v>
      </c>
      <c r="AJ304" t="str">
        <f t="shared" si="88"/>
        <v>SE Missouri St</v>
      </c>
      <c r="AK304" t="str">
        <f t="shared" si="89"/>
        <v>SE Missouri St</v>
      </c>
    </row>
    <row r="305" spans="1:37" x14ac:dyDescent="0.25">
      <c r="A305" t="s">
        <v>3254</v>
      </c>
      <c r="B305">
        <f t="shared" ca="1" si="72"/>
        <v>5.7119318000000003</v>
      </c>
      <c r="C305" s="2">
        <v>0</v>
      </c>
      <c r="D305">
        <f t="shared" si="73"/>
        <v>1</v>
      </c>
      <c r="E305">
        <f t="shared" si="74"/>
        <v>20</v>
      </c>
      <c r="F305">
        <f t="shared" ca="1" si="75"/>
        <v>25</v>
      </c>
      <c r="G305">
        <f t="shared" si="76"/>
        <v>17</v>
      </c>
      <c r="H305">
        <f t="shared" si="77"/>
        <v>15</v>
      </c>
      <c r="I305">
        <f t="shared" si="78"/>
        <v>5</v>
      </c>
      <c r="J305">
        <f t="shared" si="79"/>
        <v>32</v>
      </c>
      <c r="K305" s="12">
        <f t="shared" si="80"/>
        <v>0.625</v>
      </c>
      <c r="L305">
        <f t="shared" ca="1" si="81"/>
        <v>-0.15625</v>
      </c>
      <c r="Q305" t="s">
        <v>3354</v>
      </c>
      <c r="R305" s="6">
        <v>42040</v>
      </c>
      <c r="S305" t="s">
        <v>3194</v>
      </c>
      <c r="T305" t="s">
        <v>3439</v>
      </c>
      <c r="U305" t="s">
        <v>3841</v>
      </c>
      <c r="V305">
        <v>76</v>
      </c>
      <c r="W305">
        <v>64</v>
      </c>
      <c r="Y305" t="s">
        <v>1868</v>
      </c>
      <c r="Z305">
        <v>1</v>
      </c>
      <c r="AA305">
        <f t="shared" si="86"/>
        <v>-12</v>
      </c>
      <c r="AB305">
        <f t="shared" ca="1" si="82"/>
        <v>-7.9999998000000003</v>
      </c>
      <c r="AC305">
        <f t="shared" ca="1" si="83"/>
        <v>-4.0000001999999997</v>
      </c>
      <c r="AD305">
        <f t="shared" ca="1" si="84"/>
        <v>4.0000001999999997</v>
      </c>
      <c r="AE305" s="2">
        <v>0</v>
      </c>
      <c r="AF305" s="7">
        <f>VLOOKUP(R305,Weights!$A$2:$B$120,2,0)*AE305</f>
        <v>0</v>
      </c>
      <c r="AG305">
        <f t="shared" ca="1" si="85"/>
        <v>16.000001600000036</v>
      </c>
      <c r="AI305" t="str">
        <f t="shared" ca="1" si="87"/>
        <v>Tenn-Martin</v>
      </c>
      <c r="AJ305" t="str">
        <f t="shared" si="88"/>
        <v>Tenn-Martin</v>
      </c>
      <c r="AK305" t="str">
        <f t="shared" si="89"/>
        <v>Tenn-Martin</v>
      </c>
    </row>
    <row r="306" spans="1:37" x14ac:dyDescent="0.25">
      <c r="A306" t="s">
        <v>3259</v>
      </c>
      <c r="B306">
        <f t="shared" ca="1" si="72"/>
        <v>-6.5984848666666664</v>
      </c>
      <c r="C306" s="2">
        <v>0</v>
      </c>
      <c r="D306">
        <f t="shared" si="73"/>
        <v>1</v>
      </c>
      <c r="E306">
        <f t="shared" si="74"/>
        <v>12</v>
      </c>
      <c r="F306">
        <f t="shared" ca="1" si="75"/>
        <v>8</v>
      </c>
      <c r="G306">
        <f t="shared" si="76"/>
        <v>18</v>
      </c>
      <c r="H306">
        <f t="shared" si="77"/>
        <v>12</v>
      </c>
      <c r="I306">
        <f t="shared" si="78"/>
        <v>2</v>
      </c>
      <c r="J306">
        <f t="shared" si="79"/>
        <v>30</v>
      </c>
      <c r="K306" s="12">
        <f t="shared" si="80"/>
        <v>0.4</v>
      </c>
      <c r="L306">
        <f t="shared" ca="1" si="81"/>
        <v>0.13333333333333336</v>
      </c>
      <c r="Q306" t="s">
        <v>3354</v>
      </c>
      <c r="R306" s="6">
        <v>42042</v>
      </c>
      <c r="S306" t="s">
        <v>3194</v>
      </c>
      <c r="T306" t="s">
        <v>3271</v>
      </c>
      <c r="U306" t="s">
        <v>3841</v>
      </c>
      <c r="V306">
        <v>82</v>
      </c>
      <c r="W306">
        <v>72</v>
      </c>
      <c r="Y306" t="s">
        <v>1869</v>
      </c>
      <c r="Z306">
        <v>1</v>
      </c>
      <c r="AA306">
        <f t="shared" si="86"/>
        <v>-10</v>
      </c>
      <c r="AB306">
        <f t="shared" ca="1" si="82"/>
        <v>-13.7999998</v>
      </c>
      <c r="AC306">
        <f t="shared" ca="1" si="83"/>
        <v>3.7999998000000001</v>
      </c>
      <c r="AD306">
        <f t="shared" ca="1" si="84"/>
        <v>-3.7999998000000001</v>
      </c>
      <c r="AE306" s="2">
        <v>0</v>
      </c>
      <c r="AF306" s="7">
        <f>VLOOKUP(R306,Weights!$A$2:$B$120,2,0)*AE306</f>
        <v>0</v>
      </c>
      <c r="AG306">
        <f t="shared" ca="1" si="85"/>
        <v>14.439998480000041</v>
      </c>
      <c r="AI306" t="str">
        <f t="shared" ca="1" si="87"/>
        <v>Murray St</v>
      </c>
      <c r="AJ306" t="str">
        <f t="shared" si="88"/>
        <v>Murray St</v>
      </c>
      <c r="AK306" t="str">
        <f t="shared" si="89"/>
        <v>Murray St</v>
      </c>
    </row>
    <row r="307" spans="1:37" x14ac:dyDescent="0.25">
      <c r="A307" t="s">
        <v>3403</v>
      </c>
      <c r="B307">
        <f t="shared" ca="1" si="72"/>
        <v>10.577272909090908</v>
      </c>
      <c r="C307" s="2">
        <v>0</v>
      </c>
      <c r="D307">
        <f t="shared" si="73"/>
        <v>1</v>
      </c>
      <c r="E307">
        <f t="shared" si="74"/>
        <v>20</v>
      </c>
      <c r="F307">
        <f t="shared" ca="1" si="75"/>
        <v>24</v>
      </c>
      <c r="G307">
        <f t="shared" si="76"/>
        <v>19</v>
      </c>
      <c r="H307">
        <f t="shared" si="77"/>
        <v>10</v>
      </c>
      <c r="I307">
        <f t="shared" si="78"/>
        <v>3</v>
      </c>
      <c r="J307">
        <f t="shared" si="79"/>
        <v>29</v>
      </c>
      <c r="K307" s="12">
        <f t="shared" si="80"/>
        <v>0.68965517241379315</v>
      </c>
      <c r="L307">
        <f t="shared" ca="1" si="81"/>
        <v>-9.0909090909090939E-2</v>
      </c>
      <c r="Q307" t="s">
        <v>3354</v>
      </c>
      <c r="R307" s="6">
        <v>42047</v>
      </c>
      <c r="S307" t="s">
        <v>3194</v>
      </c>
      <c r="T307" t="s">
        <v>3458</v>
      </c>
      <c r="U307" t="s">
        <v>3841</v>
      </c>
      <c r="V307">
        <v>66</v>
      </c>
      <c r="W307">
        <v>55</v>
      </c>
      <c r="Y307" t="s">
        <v>1870</v>
      </c>
      <c r="Z307">
        <v>1</v>
      </c>
      <c r="AA307">
        <f t="shared" si="86"/>
        <v>-11</v>
      </c>
      <c r="AB307">
        <f t="shared" ca="1" si="82"/>
        <v>-7.5999998000000009</v>
      </c>
      <c r="AC307">
        <f t="shared" ca="1" si="83"/>
        <v>-3.4000001999999991</v>
      </c>
      <c r="AD307">
        <f t="shared" ca="1" si="84"/>
        <v>3.4000001999999991</v>
      </c>
      <c r="AE307" s="2">
        <v>0</v>
      </c>
      <c r="AF307" s="7">
        <f>VLOOKUP(R307,Weights!$A$2:$B$120,2,0)*AE307</f>
        <v>0</v>
      </c>
      <c r="AG307">
        <f t="shared" ca="1" si="85"/>
        <v>11.560001360000035</v>
      </c>
      <c r="AI307" t="str">
        <f t="shared" ca="1" si="87"/>
        <v>Eastern Illinois</v>
      </c>
      <c r="AJ307" t="str">
        <f t="shared" si="88"/>
        <v>Eastern Illinois</v>
      </c>
      <c r="AK307" t="str">
        <f t="shared" si="89"/>
        <v>Eastern Illinois</v>
      </c>
    </row>
    <row r="308" spans="1:37" x14ac:dyDescent="0.25">
      <c r="A308" t="s">
        <v>3283</v>
      </c>
      <c r="B308">
        <f t="shared" ca="1" si="72"/>
        <v>-9.1024064352941174</v>
      </c>
      <c r="C308" s="2">
        <v>0</v>
      </c>
      <c r="D308">
        <f t="shared" si="73"/>
        <v>1</v>
      </c>
      <c r="E308">
        <f t="shared" si="74"/>
        <v>10</v>
      </c>
      <c r="F308">
        <f t="shared" ca="1" si="75"/>
        <v>9</v>
      </c>
      <c r="G308">
        <f t="shared" si="76"/>
        <v>18</v>
      </c>
      <c r="H308">
        <f t="shared" si="77"/>
        <v>16</v>
      </c>
      <c r="I308">
        <f t="shared" si="78"/>
        <v>3</v>
      </c>
      <c r="J308">
        <f t="shared" si="79"/>
        <v>34</v>
      </c>
      <c r="K308" s="12">
        <f t="shared" si="80"/>
        <v>0.29411764705882354</v>
      </c>
      <c r="L308">
        <f t="shared" ca="1" si="81"/>
        <v>2.9411764705882359E-2</v>
      </c>
      <c r="Q308" t="s">
        <v>3354</v>
      </c>
      <c r="R308" s="6">
        <v>42061</v>
      </c>
      <c r="S308" t="s">
        <v>3194</v>
      </c>
      <c r="T308" t="s">
        <v>3495</v>
      </c>
      <c r="U308" t="s">
        <v>3842</v>
      </c>
      <c r="V308">
        <v>64</v>
      </c>
      <c r="W308">
        <v>61</v>
      </c>
      <c r="Y308" t="s">
        <v>2419</v>
      </c>
      <c r="Z308">
        <v>1</v>
      </c>
      <c r="AA308">
        <f t="shared" si="86"/>
        <v>3</v>
      </c>
      <c r="AB308">
        <f t="shared" ca="1" si="82"/>
        <v>-4.5999998000000009</v>
      </c>
      <c r="AC308">
        <f t="shared" ca="1" si="83"/>
        <v>7.5999998000000009</v>
      </c>
      <c r="AD308">
        <f t="shared" ca="1" si="84"/>
        <v>-7.5999998000000009</v>
      </c>
      <c r="AE308" s="2">
        <v>0</v>
      </c>
      <c r="AF308" s="7">
        <f>VLOOKUP(R308,Weights!$A$2:$B$120,2,0)*AE308</f>
        <v>0</v>
      </c>
      <c r="AG308">
        <f t="shared" ca="1" si="85"/>
        <v>57.759996960000052</v>
      </c>
      <c r="AI308" t="str">
        <f t="shared" ca="1" si="87"/>
        <v>SIU-Edwardsville</v>
      </c>
      <c r="AJ308" t="str">
        <f t="shared" si="88"/>
        <v>Austin Peay</v>
      </c>
      <c r="AK308">
        <f t="shared" si="89"/>
        <v>0</v>
      </c>
    </row>
    <row r="309" spans="1:37" x14ac:dyDescent="0.25">
      <c r="A309" t="s">
        <v>3479</v>
      </c>
      <c r="B309">
        <f t="shared" ca="1" si="72"/>
        <v>2.8494318000000001</v>
      </c>
      <c r="C309" s="2">
        <v>0</v>
      </c>
      <c r="D309">
        <f t="shared" si="73"/>
        <v>1</v>
      </c>
      <c r="E309">
        <f t="shared" si="74"/>
        <v>17</v>
      </c>
      <c r="F309">
        <f t="shared" ca="1" si="75"/>
        <v>27</v>
      </c>
      <c r="G309">
        <f t="shared" si="76"/>
        <v>15</v>
      </c>
      <c r="H309">
        <f t="shared" si="77"/>
        <v>13</v>
      </c>
      <c r="I309">
        <f t="shared" si="78"/>
        <v>4</v>
      </c>
      <c r="J309">
        <f t="shared" si="79"/>
        <v>28</v>
      </c>
      <c r="K309" s="12">
        <f t="shared" si="80"/>
        <v>0.6071428571428571</v>
      </c>
      <c r="L309">
        <f t="shared" ca="1" si="81"/>
        <v>-0.21875</v>
      </c>
      <c r="Q309" t="s">
        <v>3437</v>
      </c>
      <c r="R309" s="6">
        <v>41960</v>
      </c>
      <c r="S309" t="s">
        <v>3194</v>
      </c>
      <c r="T309" t="s">
        <v>3839</v>
      </c>
      <c r="U309" t="s">
        <v>3842</v>
      </c>
      <c r="V309">
        <v>101</v>
      </c>
      <c r="W309">
        <v>62</v>
      </c>
      <c r="Y309" t="s">
        <v>11</v>
      </c>
      <c r="Z309">
        <v>1</v>
      </c>
      <c r="AA309">
        <f t="shared" si="86"/>
        <v>39</v>
      </c>
      <c r="AB309">
        <f t="shared" ca="1" si="82"/>
        <v>26.999999800000001</v>
      </c>
      <c r="AC309">
        <f t="shared" ca="1" si="83"/>
        <v>12.000000199999999</v>
      </c>
      <c r="AD309">
        <f t="shared" ca="1" si="84"/>
        <v>-12.000000199999999</v>
      </c>
      <c r="AE309" s="2">
        <v>0</v>
      </c>
      <c r="AF309" s="7">
        <f>VLOOKUP(R309,Weights!$A$2:$B$120,2,0)*AE309</f>
        <v>0</v>
      </c>
      <c r="AG309">
        <f t="shared" ca="1" si="85"/>
        <v>144.0000048</v>
      </c>
      <c r="AI309" t="str">
        <f t="shared" ca="1" si="87"/>
        <v>Ball State</v>
      </c>
      <c r="AJ309" t="str">
        <f t="shared" si="88"/>
        <v>Ball State</v>
      </c>
      <c r="AK309">
        <f t="shared" si="89"/>
        <v>0</v>
      </c>
    </row>
    <row r="310" spans="1:37" x14ac:dyDescent="0.25">
      <c r="A310" t="s">
        <v>3532</v>
      </c>
      <c r="B310">
        <f t="shared" ca="1" si="72"/>
        <v>-1.8027859419354839</v>
      </c>
      <c r="C310" s="2">
        <v>0</v>
      </c>
      <c r="D310">
        <f t="shared" si="73"/>
        <v>1</v>
      </c>
      <c r="E310">
        <f t="shared" si="74"/>
        <v>20</v>
      </c>
      <c r="F310">
        <f t="shared" ca="1" si="75"/>
        <v>17</v>
      </c>
      <c r="G310">
        <f t="shared" si="76"/>
        <v>15</v>
      </c>
      <c r="H310">
        <f t="shared" si="77"/>
        <v>14</v>
      </c>
      <c r="I310">
        <f t="shared" si="78"/>
        <v>7</v>
      </c>
      <c r="J310">
        <f t="shared" si="79"/>
        <v>29</v>
      </c>
      <c r="K310" s="12">
        <f t="shared" si="80"/>
        <v>0.68965517241379315</v>
      </c>
      <c r="L310">
        <f t="shared" ca="1" si="81"/>
        <v>0.12903225806451613</v>
      </c>
      <c r="Q310" t="s">
        <v>3437</v>
      </c>
      <c r="R310" s="6">
        <v>41967</v>
      </c>
      <c r="S310" t="s">
        <v>3194</v>
      </c>
      <c r="T310" t="s">
        <v>3536</v>
      </c>
      <c r="U310" t="s">
        <v>3842</v>
      </c>
      <c r="V310">
        <v>88</v>
      </c>
      <c r="W310">
        <v>46</v>
      </c>
      <c r="Y310" t="s">
        <v>15</v>
      </c>
      <c r="Z310">
        <v>1</v>
      </c>
      <c r="AA310">
        <f t="shared" si="86"/>
        <v>42</v>
      </c>
      <c r="AB310">
        <f t="shared" ca="1" si="82"/>
        <v>24.199999800000001</v>
      </c>
      <c r="AC310">
        <f t="shared" ca="1" si="83"/>
        <v>17.800000199999999</v>
      </c>
      <c r="AD310">
        <f t="shared" ca="1" si="84"/>
        <v>-17.800000199999999</v>
      </c>
      <c r="AE310" s="2">
        <v>0</v>
      </c>
      <c r="AF310" s="7">
        <f>VLOOKUP(R310,Weights!$A$2:$B$120,2,0)*AE310</f>
        <v>0</v>
      </c>
      <c r="AG310">
        <f t="shared" ca="1" si="85"/>
        <v>316.84000712</v>
      </c>
      <c r="AI310" t="str">
        <f t="shared" ca="1" si="87"/>
        <v>Ball State</v>
      </c>
      <c r="AJ310" t="str">
        <f t="shared" si="88"/>
        <v>Ball State</v>
      </c>
      <c r="AK310">
        <f t="shared" si="89"/>
        <v>0</v>
      </c>
    </row>
    <row r="311" spans="1:37" x14ac:dyDescent="0.25">
      <c r="A311" t="s">
        <v>3205</v>
      </c>
      <c r="B311">
        <f t="shared" ca="1" si="72"/>
        <v>-8.5532467714285705</v>
      </c>
      <c r="C311" s="2">
        <v>0</v>
      </c>
      <c r="D311">
        <f t="shared" si="73"/>
        <v>1</v>
      </c>
      <c r="E311">
        <f t="shared" si="74"/>
        <v>12</v>
      </c>
      <c r="F311">
        <f t="shared" ca="1" si="75"/>
        <v>7</v>
      </c>
      <c r="G311">
        <f t="shared" si="76"/>
        <v>11</v>
      </c>
      <c r="H311">
        <f t="shared" si="77"/>
        <v>17</v>
      </c>
      <c r="I311">
        <f t="shared" si="78"/>
        <v>6</v>
      </c>
      <c r="J311">
        <f t="shared" si="79"/>
        <v>28</v>
      </c>
      <c r="K311" s="12">
        <f t="shared" si="80"/>
        <v>0.42857142857142855</v>
      </c>
      <c r="L311">
        <f t="shared" ca="1" si="81"/>
        <v>0.17857142857142855</v>
      </c>
      <c r="Q311" t="s">
        <v>3437</v>
      </c>
      <c r="R311" s="6">
        <v>41979</v>
      </c>
      <c r="S311" t="s">
        <v>3194</v>
      </c>
      <c r="T311" t="s">
        <v>3311</v>
      </c>
      <c r="U311" t="s">
        <v>3842</v>
      </c>
      <c r="V311">
        <v>70</v>
      </c>
      <c r="W311">
        <v>63</v>
      </c>
      <c r="Y311" t="s">
        <v>235</v>
      </c>
      <c r="Z311">
        <v>1</v>
      </c>
      <c r="AA311">
        <f t="shared" si="86"/>
        <v>7</v>
      </c>
      <c r="AB311">
        <f t="shared" ca="1" si="82"/>
        <v>-1.0000000200000003</v>
      </c>
      <c r="AC311">
        <f t="shared" ca="1" si="83"/>
        <v>8.0000000199999999</v>
      </c>
      <c r="AD311">
        <f t="shared" ca="1" si="84"/>
        <v>-8.0000000199999999</v>
      </c>
      <c r="AE311" s="2">
        <v>0</v>
      </c>
      <c r="AF311" s="7">
        <f>VLOOKUP(R311,Weights!$A$2:$B$120,2,0)*AE311</f>
        <v>0</v>
      </c>
      <c r="AG311">
        <f t="shared" ca="1" si="85"/>
        <v>64.000000319999998</v>
      </c>
      <c r="AI311" t="str">
        <f t="shared" ca="1" si="87"/>
        <v>Indiana St</v>
      </c>
      <c r="AJ311" t="str">
        <f t="shared" si="88"/>
        <v>Ball State</v>
      </c>
      <c r="AK311">
        <f t="shared" si="89"/>
        <v>0</v>
      </c>
    </row>
    <row r="312" spans="1:37" x14ac:dyDescent="0.25">
      <c r="A312" t="s">
        <v>3212</v>
      </c>
      <c r="B312">
        <f t="shared" ca="1" si="72"/>
        <v>-12.496103714285713</v>
      </c>
      <c r="C312" s="2">
        <v>0</v>
      </c>
      <c r="D312">
        <f t="shared" si="73"/>
        <v>1</v>
      </c>
      <c r="E312">
        <f t="shared" si="74"/>
        <v>4</v>
      </c>
      <c r="F312">
        <f t="shared" ca="1" si="75"/>
        <v>3</v>
      </c>
      <c r="G312">
        <f t="shared" si="76"/>
        <v>13</v>
      </c>
      <c r="H312">
        <f t="shared" si="77"/>
        <v>15</v>
      </c>
      <c r="I312">
        <f t="shared" si="78"/>
        <v>2</v>
      </c>
      <c r="J312">
        <f t="shared" si="79"/>
        <v>28</v>
      </c>
      <c r="K312" s="12">
        <f t="shared" si="80"/>
        <v>0.14285714285714285</v>
      </c>
      <c r="L312">
        <f t="shared" ca="1" si="81"/>
        <v>3.5714285714285712E-2</v>
      </c>
      <c r="Q312" t="s">
        <v>3437</v>
      </c>
      <c r="R312" s="6">
        <v>41990</v>
      </c>
      <c r="S312" t="s">
        <v>3194</v>
      </c>
      <c r="T312" t="s">
        <v>3308</v>
      </c>
      <c r="U312" t="s">
        <v>3841</v>
      </c>
      <c r="V312">
        <v>72</v>
      </c>
      <c r="W312">
        <v>52</v>
      </c>
      <c r="Y312" t="s">
        <v>484</v>
      </c>
      <c r="Z312">
        <v>1</v>
      </c>
      <c r="AA312">
        <f t="shared" si="86"/>
        <v>-20</v>
      </c>
      <c r="AB312">
        <f t="shared" ca="1" si="82"/>
        <v>0.19999999999999973</v>
      </c>
      <c r="AC312">
        <f t="shared" ca="1" si="83"/>
        <v>-20.2</v>
      </c>
      <c r="AD312">
        <f t="shared" ca="1" si="84"/>
        <v>20.2</v>
      </c>
      <c r="AE312" s="2">
        <v>0</v>
      </c>
      <c r="AF312" s="7">
        <f>VLOOKUP(R312,Weights!$A$2:$B$120,2,0)*AE312</f>
        <v>0</v>
      </c>
      <c r="AG312">
        <f t="shared" ca="1" si="85"/>
        <v>408.03999999999996</v>
      </c>
      <c r="AI312" t="str">
        <f t="shared" ca="1" si="87"/>
        <v>Ball State</v>
      </c>
      <c r="AJ312" t="str">
        <f t="shared" si="88"/>
        <v>James Madison</v>
      </c>
      <c r="AK312" t="str">
        <f t="shared" si="89"/>
        <v>James Madison</v>
      </c>
    </row>
    <row r="313" spans="1:37" x14ac:dyDescent="0.25">
      <c r="A313" t="s">
        <v>3361</v>
      </c>
      <c r="B313">
        <f t="shared" ca="1" si="72"/>
        <v>-6.3630681999999998</v>
      </c>
      <c r="C313" s="2">
        <v>0</v>
      </c>
      <c r="D313">
        <f t="shared" si="73"/>
        <v>1</v>
      </c>
      <c r="E313">
        <f t="shared" si="74"/>
        <v>15</v>
      </c>
      <c r="F313">
        <f t="shared" ca="1" si="75"/>
        <v>16</v>
      </c>
      <c r="G313">
        <f t="shared" si="76"/>
        <v>14</v>
      </c>
      <c r="H313">
        <f t="shared" si="77"/>
        <v>18</v>
      </c>
      <c r="I313">
        <f t="shared" si="78"/>
        <v>4</v>
      </c>
      <c r="J313">
        <f t="shared" si="79"/>
        <v>32</v>
      </c>
      <c r="K313" s="12">
        <f t="shared" si="80"/>
        <v>0.46875</v>
      </c>
      <c r="L313">
        <f t="shared" ca="1" si="81"/>
        <v>-3.125E-2</v>
      </c>
      <c r="Q313" t="s">
        <v>3437</v>
      </c>
      <c r="R313" s="6">
        <v>42001</v>
      </c>
      <c r="S313" t="s">
        <v>3194</v>
      </c>
      <c r="T313" t="s">
        <v>3430</v>
      </c>
      <c r="U313" t="s">
        <v>3842</v>
      </c>
      <c r="V313">
        <v>69</v>
      </c>
      <c r="W313">
        <v>64</v>
      </c>
      <c r="Y313" t="s">
        <v>27</v>
      </c>
      <c r="Z313">
        <v>1</v>
      </c>
      <c r="AA313">
        <f t="shared" si="86"/>
        <v>5</v>
      </c>
      <c r="AB313">
        <f t="shared" ca="1" si="82"/>
        <v>8.7999997999999984</v>
      </c>
      <c r="AC313">
        <f t="shared" ca="1" si="83"/>
        <v>-3.7999997999999984</v>
      </c>
      <c r="AD313">
        <f t="shared" ca="1" si="84"/>
        <v>3.7999997999999984</v>
      </c>
      <c r="AE313" s="2">
        <v>0</v>
      </c>
      <c r="AF313" s="7">
        <f>VLOOKUP(R313,Weights!$A$2:$B$120,2,0)*AE313</f>
        <v>0</v>
      </c>
      <c r="AG313">
        <f t="shared" ca="1" si="85"/>
        <v>14.439998480000028</v>
      </c>
      <c r="AI313" t="str">
        <f t="shared" ca="1" si="87"/>
        <v>Ball State</v>
      </c>
      <c r="AJ313" t="str">
        <f t="shared" si="88"/>
        <v>Ball State</v>
      </c>
      <c r="AK313">
        <f t="shared" si="89"/>
        <v>0</v>
      </c>
    </row>
    <row r="314" spans="1:37" x14ac:dyDescent="0.25">
      <c r="A314" t="s">
        <v>3426</v>
      </c>
      <c r="B314">
        <f t="shared" ca="1" si="72"/>
        <v>-4.1640762645161287</v>
      </c>
      <c r="C314" s="2">
        <v>0</v>
      </c>
      <c r="D314">
        <f t="shared" si="73"/>
        <v>1</v>
      </c>
      <c r="E314">
        <f t="shared" si="74"/>
        <v>15</v>
      </c>
      <c r="F314">
        <f t="shared" ca="1" si="75"/>
        <v>16</v>
      </c>
      <c r="G314">
        <f t="shared" si="76"/>
        <v>14</v>
      </c>
      <c r="H314">
        <f t="shared" si="77"/>
        <v>17</v>
      </c>
      <c r="I314">
        <f t="shared" si="78"/>
        <v>7</v>
      </c>
      <c r="J314">
        <f t="shared" si="79"/>
        <v>31</v>
      </c>
      <c r="K314" s="12">
        <f t="shared" si="80"/>
        <v>0.4838709677419355</v>
      </c>
      <c r="L314">
        <f t="shared" ca="1" si="81"/>
        <v>-3.2258064516129004E-2</v>
      </c>
      <c r="Q314" t="s">
        <v>3437</v>
      </c>
      <c r="R314" s="6">
        <v>42007</v>
      </c>
      <c r="S314" t="s">
        <v>3194</v>
      </c>
      <c r="T314" t="s">
        <v>3340</v>
      </c>
      <c r="U314" t="s">
        <v>3842</v>
      </c>
      <c r="V314">
        <v>51</v>
      </c>
      <c r="W314">
        <v>48</v>
      </c>
      <c r="Y314" t="s">
        <v>29</v>
      </c>
      <c r="Z314">
        <v>1</v>
      </c>
      <c r="AA314">
        <f t="shared" si="86"/>
        <v>3</v>
      </c>
      <c r="AB314">
        <f t="shared" ca="1" si="82"/>
        <v>9.7999997999999984</v>
      </c>
      <c r="AC314">
        <f t="shared" ca="1" si="83"/>
        <v>-6.7999997999999984</v>
      </c>
      <c r="AD314">
        <f t="shared" ca="1" si="84"/>
        <v>6.7999997999999984</v>
      </c>
      <c r="AE314" s="2">
        <v>0</v>
      </c>
      <c r="AF314" s="7">
        <f>VLOOKUP(R314,Weights!$A$2:$B$120,2,0)*AE314</f>
        <v>0</v>
      </c>
      <c r="AG314">
        <f t="shared" ca="1" si="85"/>
        <v>46.239997280000019</v>
      </c>
      <c r="AI314" t="str">
        <f t="shared" ca="1" si="87"/>
        <v>Ball State</v>
      </c>
      <c r="AJ314" t="str">
        <f t="shared" si="88"/>
        <v>Ball State</v>
      </c>
      <c r="AK314">
        <f t="shared" si="89"/>
        <v>0</v>
      </c>
    </row>
    <row r="315" spans="1:37" x14ac:dyDescent="0.25">
      <c r="A315" t="s">
        <v>3328</v>
      </c>
      <c r="B315">
        <f t="shared" ca="1" si="72"/>
        <v>-8.2106060787878796</v>
      </c>
      <c r="C315" s="2">
        <v>0</v>
      </c>
      <c r="D315">
        <f t="shared" si="73"/>
        <v>1</v>
      </c>
      <c r="E315">
        <f t="shared" si="74"/>
        <v>11</v>
      </c>
      <c r="F315">
        <f t="shared" ca="1" si="75"/>
        <v>7</v>
      </c>
      <c r="G315">
        <f t="shared" si="76"/>
        <v>17</v>
      </c>
      <c r="H315">
        <f t="shared" si="77"/>
        <v>16</v>
      </c>
      <c r="I315">
        <f t="shared" si="78"/>
        <v>5</v>
      </c>
      <c r="J315">
        <f t="shared" si="79"/>
        <v>33</v>
      </c>
      <c r="K315" s="12">
        <f t="shared" si="80"/>
        <v>0.33333333333333331</v>
      </c>
      <c r="L315">
        <f t="shared" ca="1" si="81"/>
        <v>0.12121212121212119</v>
      </c>
      <c r="Q315" t="s">
        <v>3437</v>
      </c>
      <c r="R315" s="6">
        <v>42014</v>
      </c>
      <c r="S315" t="s">
        <v>3194</v>
      </c>
      <c r="T315" t="s">
        <v>3223</v>
      </c>
      <c r="U315" t="s">
        <v>3842</v>
      </c>
      <c r="V315">
        <v>83</v>
      </c>
      <c r="W315">
        <v>65</v>
      </c>
      <c r="Y315" t="s">
        <v>1121</v>
      </c>
      <c r="Z315">
        <v>1</v>
      </c>
      <c r="AA315">
        <f t="shared" si="86"/>
        <v>18</v>
      </c>
      <c r="AB315">
        <f t="shared" ca="1" si="82"/>
        <v>-11.399999999999999</v>
      </c>
      <c r="AC315">
        <f t="shared" ca="1" si="83"/>
        <v>29.4</v>
      </c>
      <c r="AD315">
        <f t="shared" ca="1" si="84"/>
        <v>-29.4</v>
      </c>
      <c r="AE315" s="2">
        <v>0</v>
      </c>
      <c r="AF315" s="7">
        <f>VLOOKUP(R315,Weights!$A$2:$B$120,2,0)*AE315</f>
        <v>0</v>
      </c>
      <c r="AG315">
        <f t="shared" ca="1" si="85"/>
        <v>864.3599999999999</v>
      </c>
      <c r="AI315" t="str">
        <f t="shared" ca="1" si="87"/>
        <v>Central Michigan</v>
      </c>
      <c r="AJ315" t="str">
        <f t="shared" si="88"/>
        <v>Ball State</v>
      </c>
      <c r="AK315">
        <f t="shared" si="89"/>
        <v>0</v>
      </c>
    </row>
    <row r="316" spans="1:37" x14ac:dyDescent="0.25">
      <c r="A316" t="s">
        <v>3269</v>
      </c>
      <c r="B316">
        <f t="shared" ca="1" si="72"/>
        <v>-0.39633430903225803</v>
      </c>
      <c r="C316" s="2">
        <v>0</v>
      </c>
      <c r="D316">
        <f t="shared" si="73"/>
        <v>1</v>
      </c>
      <c r="E316">
        <f t="shared" si="74"/>
        <v>18</v>
      </c>
      <c r="F316">
        <f t="shared" ca="1" si="75"/>
        <v>20</v>
      </c>
      <c r="G316">
        <f t="shared" si="76"/>
        <v>12</v>
      </c>
      <c r="H316">
        <f t="shared" si="77"/>
        <v>19</v>
      </c>
      <c r="I316">
        <f t="shared" si="78"/>
        <v>8</v>
      </c>
      <c r="J316">
        <f t="shared" si="79"/>
        <v>31</v>
      </c>
      <c r="K316" s="12">
        <f t="shared" si="80"/>
        <v>0.58064516129032262</v>
      </c>
      <c r="L316">
        <f t="shared" ca="1" si="81"/>
        <v>-6.4516129032258007E-2</v>
      </c>
      <c r="Q316" t="s">
        <v>3437</v>
      </c>
      <c r="R316" s="6">
        <v>42025</v>
      </c>
      <c r="S316" t="s">
        <v>3194</v>
      </c>
      <c r="T316" t="s">
        <v>3312</v>
      </c>
      <c r="U316" t="s">
        <v>3841</v>
      </c>
      <c r="V316">
        <v>82</v>
      </c>
      <c r="W316">
        <v>73</v>
      </c>
      <c r="Y316" t="s">
        <v>1124</v>
      </c>
      <c r="Z316">
        <v>1</v>
      </c>
      <c r="AA316">
        <f t="shared" si="86"/>
        <v>-9</v>
      </c>
      <c r="AB316">
        <f t="shared" ca="1" si="82"/>
        <v>5</v>
      </c>
      <c r="AC316">
        <f t="shared" ca="1" si="83"/>
        <v>-14</v>
      </c>
      <c r="AD316">
        <f t="shared" ca="1" si="84"/>
        <v>14</v>
      </c>
      <c r="AE316" s="2">
        <v>0</v>
      </c>
      <c r="AF316" s="7">
        <f>VLOOKUP(R316,Weights!$A$2:$B$120,2,0)*AE316</f>
        <v>0</v>
      </c>
      <c r="AG316">
        <f t="shared" ca="1" si="85"/>
        <v>196</v>
      </c>
      <c r="AI316" t="str">
        <f t="shared" ca="1" si="87"/>
        <v>Ball State</v>
      </c>
      <c r="AJ316" t="str">
        <f t="shared" si="88"/>
        <v>Ohio</v>
      </c>
      <c r="AK316" t="str">
        <f t="shared" si="89"/>
        <v>Ohio</v>
      </c>
    </row>
    <row r="317" spans="1:37" x14ac:dyDescent="0.25">
      <c r="A317" t="s">
        <v>3198</v>
      </c>
      <c r="B317">
        <f t="shared" ca="1" si="72"/>
        <v>5.1744317999999998</v>
      </c>
      <c r="C317" s="2">
        <v>0</v>
      </c>
      <c r="D317">
        <f t="shared" si="73"/>
        <v>1</v>
      </c>
      <c r="E317">
        <f t="shared" si="74"/>
        <v>18</v>
      </c>
      <c r="F317">
        <f t="shared" ca="1" si="75"/>
        <v>21</v>
      </c>
      <c r="G317">
        <f t="shared" si="76"/>
        <v>19</v>
      </c>
      <c r="H317">
        <f t="shared" si="77"/>
        <v>12</v>
      </c>
      <c r="I317">
        <f t="shared" si="78"/>
        <v>5</v>
      </c>
      <c r="J317">
        <f t="shared" si="79"/>
        <v>31</v>
      </c>
      <c r="K317" s="12">
        <f t="shared" si="80"/>
        <v>0.58064516129032262</v>
      </c>
      <c r="L317">
        <f t="shared" ca="1" si="81"/>
        <v>-9.375E-2</v>
      </c>
      <c r="Q317" t="s">
        <v>3437</v>
      </c>
      <c r="R317" s="6">
        <v>42028</v>
      </c>
      <c r="S317" t="s">
        <v>3194</v>
      </c>
      <c r="T317" t="s">
        <v>3496</v>
      </c>
      <c r="U317" t="s">
        <v>3841</v>
      </c>
      <c r="V317">
        <v>63</v>
      </c>
      <c r="W317">
        <v>52</v>
      </c>
      <c r="Y317" t="s">
        <v>1125</v>
      </c>
      <c r="Z317">
        <v>1</v>
      </c>
      <c r="AA317">
        <f t="shared" si="86"/>
        <v>-11</v>
      </c>
      <c r="AB317">
        <f t="shared" ca="1" si="82"/>
        <v>-4.4000000000000004</v>
      </c>
      <c r="AC317">
        <f t="shared" ca="1" si="83"/>
        <v>-6.6</v>
      </c>
      <c r="AD317">
        <f t="shared" ca="1" si="84"/>
        <v>6.6</v>
      </c>
      <c r="AE317" s="2">
        <v>0</v>
      </c>
      <c r="AF317" s="7">
        <f>VLOOKUP(R317,Weights!$A$2:$B$120,2,0)*AE317</f>
        <v>0</v>
      </c>
      <c r="AG317">
        <f t="shared" ca="1" si="85"/>
        <v>43.559999999999995</v>
      </c>
      <c r="AI317" t="str">
        <f t="shared" ca="1" si="87"/>
        <v>Kent State</v>
      </c>
      <c r="AJ317" t="str">
        <f t="shared" si="88"/>
        <v>Kent State</v>
      </c>
      <c r="AK317" t="str">
        <f t="shared" si="89"/>
        <v>Kent State</v>
      </c>
    </row>
    <row r="318" spans="1:37" x14ac:dyDescent="0.25">
      <c r="A318" t="s">
        <v>3253</v>
      </c>
      <c r="B318">
        <f t="shared" ca="1" si="72"/>
        <v>2.8359237354838709</v>
      </c>
      <c r="C318" s="2">
        <v>0</v>
      </c>
      <c r="D318">
        <f t="shared" si="73"/>
        <v>1</v>
      </c>
      <c r="E318">
        <f t="shared" si="74"/>
        <v>11</v>
      </c>
      <c r="F318">
        <f t="shared" ca="1" si="75"/>
        <v>13</v>
      </c>
      <c r="G318">
        <f t="shared" si="76"/>
        <v>16</v>
      </c>
      <c r="H318">
        <f t="shared" si="77"/>
        <v>12</v>
      </c>
      <c r="I318">
        <f t="shared" si="78"/>
        <v>3</v>
      </c>
      <c r="J318">
        <f t="shared" si="79"/>
        <v>28</v>
      </c>
      <c r="K318" s="12">
        <f t="shared" si="80"/>
        <v>0.39285714285714285</v>
      </c>
      <c r="L318">
        <f t="shared" ca="1" si="81"/>
        <v>-3.2258064516129059E-2</v>
      </c>
      <c r="Q318" t="s">
        <v>3437</v>
      </c>
      <c r="R318" s="6">
        <v>42039</v>
      </c>
      <c r="S318" t="s">
        <v>3194</v>
      </c>
      <c r="T318" t="s">
        <v>3405</v>
      </c>
      <c r="U318" t="s">
        <v>3841</v>
      </c>
      <c r="V318">
        <v>82</v>
      </c>
      <c r="W318">
        <v>78</v>
      </c>
      <c r="Y318" t="s">
        <v>491</v>
      </c>
      <c r="Z318">
        <v>1</v>
      </c>
      <c r="AA318">
        <f t="shared" si="86"/>
        <v>-4</v>
      </c>
      <c r="AB318">
        <f t="shared" ca="1" si="82"/>
        <v>-8.6000000000000014</v>
      </c>
      <c r="AC318">
        <f t="shared" ca="1" si="83"/>
        <v>4.6000000000000014</v>
      </c>
      <c r="AD318">
        <f t="shared" ca="1" si="84"/>
        <v>-4.6000000000000014</v>
      </c>
      <c r="AE318" s="2">
        <v>0</v>
      </c>
      <c r="AF318" s="7">
        <f>VLOOKUP(R318,Weights!$A$2:$B$120,2,0)*AE318</f>
        <v>0</v>
      </c>
      <c r="AG318">
        <f t="shared" ca="1" si="85"/>
        <v>21.160000000000014</v>
      </c>
      <c r="AI318" t="str">
        <f t="shared" ca="1" si="87"/>
        <v>Buffalo</v>
      </c>
      <c r="AJ318" t="str">
        <f t="shared" si="88"/>
        <v>Buffalo</v>
      </c>
      <c r="AK318" t="str">
        <f t="shared" si="89"/>
        <v>Buffalo</v>
      </c>
    </row>
    <row r="319" spans="1:37" x14ac:dyDescent="0.25">
      <c r="A319" t="s">
        <v>3486</v>
      </c>
      <c r="B319">
        <f t="shared" ca="1" si="72"/>
        <v>-14.138269612903226</v>
      </c>
      <c r="C319" s="2">
        <v>0</v>
      </c>
      <c r="D319">
        <f t="shared" si="73"/>
        <v>1</v>
      </c>
      <c r="E319">
        <f t="shared" si="74"/>
        <v>10</v>
      </c>
      <c r="F319">
        <f t="shared" ca="1" si="75"/>
        <v>4</v>
      </c>
      <c r="G319">
        <f t="shared" si="76"/>
        <v>13</v>
      </c>
      <c r="H319">
        <f t="shared" si="77"/>
        <v>18</v>
      </c>
      <c r="I319">
        <f t="shared" si="78"/>
        <v>2</v>
      </c>
      <c r="J319">
        <f t="shared" si="79"/>
        <v>31</v>
      </c>
      <c r="K319" s="12">
        <f t="shared" si="80"/>
        <v>0.32258064516129031</v>
      </c>
      <c r="L319">
        <f t="shared" ca="1" si="81"/>
        <v>0.19354838709677419</v>
      </c>
      <c r="Q319" t="s">
        <v>3437</v>
      </c>
      <c r="R319" s="6">
        <v>42042</v>
      </c>
      <c r="S319" t="s">
        <v>3194</v>
      </c>
      <c r="T319" t="s">
        <v>3410</v>
      </c>
      <c r="U319" t="s">
        <v>3841</v>
      </c>
      <c r="V319">
        <v>72</v>
      </c>
      <c r="W319">
        <v>61</v>
      </c>
      <c r="Y319" t="s">
        <v>492</v>
      </c>
      <c r="Z319">
        <v>1</v>
      </c>
      <c r="AA319">
        <f t="shared" si="86"/>
        <v>-11</v>
      </c>
      <c r="AB319">
        <f t="shared" ca="1" si="82"/>
        <v>-7.4</v>
      </c>
      <c r="AC319">
        <f t="shared" ca="1" si="83"/>
        <v>-3.5999999999999996</v>
      </c>
      <c r="AD319">
        <f t="shared" ca="1" si="84"/>
        <v>3.5999999999999996</v>
      </c>
      <c r="AE319" s="2">
        <v>0</v>
      </c>
      <c r="AF319" s="7">
        <f>VLOOKUP(R319,Weights!$A$2:$B$120,2,0)*AE319</f>
        <v>0</v>
      </c>
      <c r="AG319">
        <f t="shared" ca="1" si="85"/>
        <v>12.959999999999997</v>
      </c>
      <c r="AI319" t="str">
        <f t="shared" ca="1" si="87"/>
        <v>Toledo</v>
      </c>
      <c r="AJ319" t="str">
        <f t="shared" si="88"/>
        <v>Toledo</v>
      </c>
      <c r="AK319" t="str">
        <f t="shared" si="89"/>
        <v>Toledo</v>
      </c>
    </row>
    <row r="320" spans="1:37" x14ac:dyDescent="0.25">
      <c r="A320" t="s">
        <v>3419</v>
      </c>
      <c r="B320">
        <f t="shared" ca="1" si="72"/>
        <v>-9.4984848666666668</v>
      </c>
      <c r="C320" s="2">
        <v>0</v>
      </c>
      <c r="D320">
        <f t="shared" si="73"/>
        <v>1</v>
      </c>
      <c r="E320">
        <f t="shared" si="74"/>
        <v>14</v>
      </c>
      <c r="F320">
        <f t="shared" ca="1" si="75"/>
        <v>7</v>
      </c>
      <c r="G320">
        <f t="shared" si="76"/>
        <v>15</v>
      </c>
      <c r="H320">
        <f t="shared" si="77"/>
        <v>15</v>
      </c>
      <c r="I320">
        <f t="shared" si="78"/>
        <v>7</v>
      </c>
      <c r="J320">
        <f t="shared" si="79"/>
        <v>30</v>
      </c>
      <c r="K320" s="12">
        <f t="shared" si="80"/>
        <v>0.46666666666666667</v>
      </c>
      <c r="L320">
        <f t="shared" ca="1" si="81"/>
        <v>0.23333333333333334</v>
      </c>
      <c r="Q320" t="s">
        <v>3437</v>
      </c>
      <c r="R320" s="6">
        <v>42049</v>
      </c>
      <c r="S320" t="s">
        <v>3194</v>
      </c>
      <c r="T320" t="s">
        <v>3488</v>
      </c>
      <c r="U320" t="s">
        <v>3841</v>
      </c>
      <c r="V320">
        <v>79</v>
      </c>
      <c r="W320">
        <v>65</v>
      </c>
      <c r="Y320" t="s">
        <v>511</v>
      </c>
      <c r="Z320">
        <v>1</v>
      </c>
      <c r="AA320">
        <f t="shared" si="86"/>
        <v>-14</v>
      </c>
      <c r="AB320">
        <f t="shared" ca="1" si="82"/>
        <v>-6.6000000000000005</v>
      </c>
      <c r="AC320">
        <f t="shared" ca="1" si="83"/>
        <v>-7.3999999999999995</v>
      </c>
      <c r="AD320">
        <f t="shared" ca="1" si="84"/>
        <v>7.3999999999999995</v>
      </c>
      <c r="AE320" s="2">
        <v>0</v>
      </c>
      <c r="AF320" s="7">
        <f>VLOOKUP(R320,Weights!$A$2:$B$120,2,0)*AE320</f>
        <v>0</v>
      </c>
      <c r="AG320">
        <f t="shared" ca="1" si="85"/>
        <v>54.759999999999991</v>
      </c>
      <c r="AI320" t="str">
        <f t="shared" ca="1" si="87"/>
        <v>Bowling Green</v>
      </c>
      <c r="AJ320" t="str">
        <f t="shared" si="88"/>
        <v>Bowling Green</v>
      </c>
      <c r="AK320" t="str">
        <f t="shared" si="89"/>
        <v>Bowling Green</v>
      </c>
    </row>
    <row r="321" spans="1:37" x14ac:dyDescent="0.25">
      <c r="A321" t="s">
        <v>3408</v>
      </c>
      <c r="B321">
        <f t="shared" ca="1" si="72"/>
        <v>18.111931999999999</v>
      </c>
      <c r="C321" s="2">
        <v>0</v>
      </c>
      <c r="D321">
        <f t="shared" si="73"/>
        <v>1</v>
      </c>
      <c r="E321">
        <f t="shared" si="74"/>
        <v>24</v>
      </c>
      <c r="F321">
        <f t="shared" ca="1" si="75"/>
        <v>30</v>
      </c>
      <c r="G321">
        <f t="shared" si="76"/>
        <v>17</v>
      </c>
      <c r="H321">
        <f t="shared" si="77"/>
        <v>13</v>
      </c>
      <c r="I321">
        <f t="shared" si="78"/>
        <v>7</v>
      </c>
      <c r="J321">
        <f t="shared" si="79"/>
        <v>30</v>
      </c>
      <c r="K321" s="12">
        <f t="shared" si="80"/>
        <v>0.8</v>
      </c>
      <c r="L321">
        <f t="shared" ca="1" si="81"/>
        <v>-0.15625</v>
      </c>
      <c r="Q321" t="s">
        <v>3437</v>
      </c>
      <c r="R321" s="6">
        <v>42059</v>
      </c>
      <c r="S321" t="s">
        <v>3194</v>
      </c>
      <c r="T321" t="s">
        <v>3231</v>
      </c>
      <c r="U321" t="s">
        <v>3841</v>
      </c>
      <c r="V321">
        <v>53</v>
      </c>
      <c r="W321">
        <v>48</v>
      </c>
      <c r="Y321" t="s">
        <v>1667</v>
      </c>
      <c r="Z321">
        <v>1</v>
      </c>
      <c r="AA321">
        <f t="shared" si="86"/>
        <v>-5</v>
      </c>
      <c r="AB321">
        <f t="shared" ca="1" si="82"/>
        <v>-2.4000000200000002</v>
      </c>
      <c r="AC321">
        <f t="shared" ca="1" si="83"/>
        <v>-2.5999999799999998</v>
      </c>
      <c r="AD321">
        <f t="shared" ca="1" si="84"/>
        <v>2.5999999799999998</v>
      </c>
      <c r="AE321" s="2">
        <v>0</v>
      </c>
      <c r="AF321" s="7">
        <f>VLOOKUP(R321,Weights!$A$2:$B$120,2,0)*AE321</f>
        <v>0</v>
      </c>
      <c r="AG321">
        <f t="shared" ca="1" si="85"/>
        <v>6.7599998959999992</v>
      </c>
      <c r="AI321" t="str">
        <f t="shared" ca="1" si="87"/>
        <v>Western Michigan</v>
      </c>
      <c r="AJ321" t="str">
        <f t="shared" si="88"/>
        <v>Western Michigan</v>
      </c>
      <c r="AK321" t="str">
        <f t="shared" si="89"/>
        <v>Western Michigan</v>
      </c>
    </row>
    <row r="322" spans="1:37" x14ac:dyDescent="0.25">
      <c r="A322" t="s">
        <v>3397</v>
      </c>
      <c r="B322">
        <f t="shared" ref="B322:B385" ca="1" si="90">L322+C322</f>
        <v>1.1015151333333333</v>
      </c>
      <c r="C322" s="2">
        <v>0</v>
      </c>
      <c r="D322">
        <f t="shared" ref="D322:D385" si="91">RANK(C322,Ratings,0)</f>
        <v>1</v>
      </c>
      <c r="E322">
        <f t="shared" ref="E322:E385" si="92">COUNTIF(AJ322:AJ6099,A322)</f>
        <v>17</v>
      </c>
      <c r="F322">
        <f t="shared" ref="F322:F385" ca="1" si="93">COUNTIF(AI322:AI6099,A322)</f>
        <v>16</v>
      </c>
      <c r="G322">
        <f t="shared" ref="G322:G385" si="94">COUNTIF(Q322:Q6099,A322)</f>
        <v>17</v>
      </c>
      <c r="H322">
        <f t="shared" ref="H322:H385" si="95">COUNTIF(T322:T6099,A322)</f>
        <v>13</v>
      </c>
      <c r="I322">
        <f t="shared" ref="I322:I385" si="96">COUNTIF(AK322:AK6099,A322)</f>
        <v>6</v>
      </c>
      <c r="J322">
        <f t="shared" ref="J322:J353" si="97">SUM(G322:H322)</f>
        <v>30</v>
      </c>
      <c r="K322" s="12">
        <f t="shared" ref="K322:K385" si="98">E322/J322</f>
        <v>0.56666666666666665</v>
      </c>
      <c r="L322">
        <f t="shared" ref="L322:L353" ca="1" si="99">(E322/J322)-(F322/J322)</f>
        <v>3.3333333333333326E-2</v>
      </c>
      <c r="Q322" t="s">
        <v>3437</v>
      </c>
      <c r="R322" s="6">
        <v>42066</v>
      </c>
      <c r="S322" t="s">
        <v>3194</v>
      </c>
      <c r="T322" t="s">
        <v>3436</v>
      </c>
      <c r="U322" t="s">
        <v>3841</v>
      </c>
      <c r="V322">
        <v>67</v>
      </c>
      <c r="W322">
        <v>60</v>
      </c>
      <c r="Y322" t="s">
        <v>2044</v>
      </c>
      <c r="Z322">
        <v>1</v>
      </c>
      <c r="AA322">
        <f t="shared" si="86"/>
        <v>-7</v>
      </c>
      <c r="AB322">
        <f t="shared" ref="AB322:AB385" ca="1" si="100">Z322*(IF(S322="A",-HomeEdge,IF(S322="H",HomeEdge,0))+VLOOKUP(Q322,TmList,2,0)-VLOOKUP(T322,TmList,2,0))</f>
        <v>-1.6000000200000002</v>
      </c>
      <c r="AC322">
        <f t="shared" ref="AC322:AC385" ca="1" si="101">AA322-AB322</f>
        <v>-5.3999999799999996</v>
      </c>
      <c r="AD322">
        <f t="shared" ref="AD322:AD385" ca="1" si="102">-AC322</f>
        <v>5.3999999799999996</v>
      </c>
      <c r="AE322" s="2">
        <v>0</v>
      </c>
      <c r="AF322" s="7">
        <f>VLOOKUP(R322,Weights!$A$2:$B$120,2,0)*AE322</f>
        <v>0</v>
      </c>
      <c r="AG322">
        <f t="shared" ref="AG322:AG385" ca="1" si="103">AC322^2</f>
        <v>29.159999783999996</v>
      </c>
      <c r="AI322" t="str">
        <f t="shared" ca="1" si="87"/>
        <v>Eastern Michigan</v>
      </c>
      <c r="AJ322" t="str">
        <f t="shared" si="88"/>
        <v>Eastern Michigan</v>
      </c>
      <c r="AK322" t="str">
        <f t="shared" si="89"/>
        <v>Eastern Michigan</v>
      </c>
    </row>
    <row r="323" spans="1:37" x14ac:dyDescent="0.25">
      <c r="A323" t="s">
        <v>3398</v>
      </c>
      <c r="B323">
        <f t="shared" ca="1" si="90"/>
        <v>-10.024675142857143</v>
      </c>
      <c r="C323" s="2">
        <v>0</v>
      </c>
      <c r="D323">
        <f t="shared" si="91"/>
        <v>1</v>
      </c>
      <c r="E323">
        <f t="shared" si="92"/>
        <v>11</v>
      </c>
      <c r="F323">
        <f t="shared" ca="1" si="93"/>
        <v>8</v>
      </c>
      <c r="G323">
        <f t="shared" si="94"/>
        <v>13</v>
      </c>
      <c r="H323">
        <f t="shared" si="95"/>
        <v>15</v>
      </c>
      <c r="I323">
        <f t="shared" si="96"/>
        <v>3</v>
      </c>
      <c r="J323">
        <f t="shared" si="97"/>
        <v>28</v>
      </c>
      <c r="K323" s="12">
        <f t="shared" si="98"/>
        <v>0.39285714285714285</v>
      </c>
      <c r="L323">
        <f t="shared" ca="1" si="99"/>
        <v>0.10714285714285715</v>
      </c>
      <c r="Q323" t="s">
        <v>3437</v>
      </c>
      <c r="R323" s="6">
        <v>42069</v>
      </c>
      <c r="S323" t="s">
        <v>3194</v>
      </c>
      <c r="T323" t="s">
        <v>3224</v>
      </c>
      <c r="U323" t="s">
        <v>3841</v>
      </c>
      <c r="V323">
        <v>71</v>
      </c>
      <c r="W323">
        <v>67</v>
      </c>
      <c r="X323" t="s">
        <v>3843</v>
      </c>
      <c r="Y323" t="s">
        <v>2045</v>
      </c>
      <c r="Z323">
        <v>1</v>
      </c>
      <c r="AA323">
        <f t="shared" ref="AA323:AA386" si="104">Z323*IF(U323="W",(V323-W323),W323-V323)</f>
        <v>-4</v>
      </c>
      <c r="AB323">
        <f t="shared" ca="1" si="100"/>
        <v>0.19999999999999973</v>
      </c>
      <c r="AC323">
        <f t="shared" ca="1" si="101"/>
        <v>-4.1999999999999993</v>
      </c>
      <c r="AD323">
        <f t="shared" ca="1" si="102"/>
        <v>4.1999999999999993</v>
      </c>
      <c r="AE323" s="2">
        <v>0</v>
      </c>
      <c r="AF323" s="7">
        <f>VLOOKUP(R323,Weights!$A$2:$B$120,2,0)*AE323</f>
        <v>0</v>
      </c>
      <c r="AG323">
        <f t="shared" ca="1" si="103"/>
        <v>17.639999999999993</v>
      </c>
      <c r="AI323" t="str">
        <f t="shared" ref="AI323:AI386" ca="1" si="105">IF(AB323&gt;0,Q323,T323)</f>
        <v>Ball State</v>
      </c>
      <c r="AJ323" t="str">
        <f t="shared" ref="AJ323:AJ386" si="106">IF(AA323&gt;0,Q323,T323)</f>
        <v>Northern Illinois</v>
      </c>
      <c r="AK323" t="str">
        <f t="shared" ref="AK323:AK386" si="107">IF(AA323&lt;0,T323,0)</f>
        <v>Northern Illinois</v>
      </c>
    </row>
    <row r="324" spans="1:37" x14ac:dyDescent="0.25">
      <c r="A324" t="s">
        <v>3420</v>
      </c>
      <c r="B324">
        <f t="shared" ca="1" si="90"/>
        <v>-2.3318181999999998</v>
      </c>
      <c r="C324" s="2">
        <v>0</v>
      </c>
      <c r="D324">
        <f t="shared" si="91"/>
        <v>1</v>
      </c>
      <c r="E324">
        <f t="shared" si="92"/>
        <v>15</v>
      </c>
      <c r="F324">
        <f t="shared" ca="1" si="93"/>
        <v>16</v>
      </c>
      <c r="G324">
        <f t="shared" si="94"/>
        <v>14</v>
      </c>
      <c r="H324">
        <f t="shared" si="95"/>
        <v>14</v>
      </c>
      <c r="I324">
        <f t="shared" si="96"/>
        <v>6</v>
      </c>
      <c r="J324">
        <f t="shared" si="97"/>
        <v>28</v>
      </c>
      <c r="K324" s="12">
        <f t="shared" si="98"/>
        <v>0.5357142857142857</v>
      </c>
      <c r="L324">
        <f t="shared" ca="1" si="99"/>
        <v>0</v>
      </c>
      <c r="Q324" t="s">
        <v>3524</v>
      </c>
      <c r="R324" s="6">
        <v>41957</v>
      </c>
      <c r="S324" t="s">
        <v>3194</v>
      </c>
      <c r="T324" t="s">
        <v>3508</v>
      </c>
      <c r="U324" t="s">
        <v>3842</v>
      </c>
      <c r="V324">
        <v>80</v>
      </c>
      <c r="W324">
        <v>39</v>
      </c>
      <c r="Y324" t="s">
        <v>176</v>
      </c>
      <c r="Z324">
        <v>1</v>
      </c>
      <c r="AA324">
        <f t="shared" si="104"/>
        <v>41</v>
      </c>
      <c r="AB324">
        <f t="shared" ca="1" si="100"/>
        <v>30.400000199999997</v>
      </c>
      <c r="AC324">
        <f t="shared" ca="1" si="101"/>
        <v>10.599999800000003</v>
      </c>
      <c r="AD324">
        <f t="shared" ca="1" si="102"/>
        <v>-10.599999800000003</v>
      </c>
      <c r="AE324" s="2">
        <v>0</v>
      </c>
      <c r="AF324" s="7">
        <f>VLOOKUP(R324,Weights!$A$2:$B$120,2,0)*AE324</f>
        <v>0</v>
      </c>
      <c r="AG324">
        <f t="shared" ca="1" si="103"/>
        <v>112.35999576000009</v>
      </c>
      <c r="AI324" t="str">
        <f t="shared" ca="1" si="105"/>
        <v>Baylor</v>
      </c>
      <c r="AJ324" t="str">
        <f t="shared" si="106"/>
        <v>Baylor</v>
      </c>
      <c r="AK324">
        <f t="shared" si="107"/>
        <v>0</v>
      </c>
    </row>
    <row r="325" spans="1:37" x14ac:dyDescent="0.25">
      <c r="A325" t="s">
        <v>3474</v>
      </c>
      <c r="B325">
        <f t="shared" ca="1" si="90"/>
        <v>3.7744317999999999</v>
      </c>
      <c r="C325" s="2">
        <v>0</v>
      </c>
      <c r="D325">
        <f t="shared" si="91"/>
        <v>1</v>
      </c>
      <c r="E325">
        <f t="shared" si="92"/>
        <v>23</v>
      </c>
      <c r="F325">
        <f t="shared" ca="1" si="93"/>
        <v>26</v>
      </c>
      <c r="G325">
        <f t="shared" si="94"/>
        <v>18</v>
      </c>
      <c r="H325">
        <f t="shared" si="95"/>
        <v>14</v>
      </c>
      <c r="I325">
        <f t="shared" si="96"/>
        <v>7</v>
      </c>
      <c r="J325">
        <f t="shared" si="97"/>
        <v>32</v>
      </c>
      <c r="K325" s="12">
        <f t="shared" si="98"/>
        <v>0.71875</v>
      </c>
      <c r="L325">
        <f t="shared" ca="1" si="99"/>
        <v>-9.375E-2</v>
      </c>
      <c r="Q325" t="s">
        <v>3524</v>
      </c>
      <c r="R325" s="6">
        <v>41964</v>
      </c>
      <c r="S325" t="s">
        <v>3194</v>
      </c>
      <c r="T325" t="s">
        <v>3534</v>
      </c>
      <c r="U325" t="s">
        <v>3842</v>
      </c>
      <c r="V325">
        <v>60</v>
      </c>
      <c r="W325">
        <v>45</v>
      </c>
      <c r="Y325" t="s">
        <v>259</v>
      </c>
      <c r="Z325">
        <v>1</v>
      </c>
      <c r="AA325">
        <f t="shared" si="104"/>
        <v>15</v>
      </c>
      <c r="AB325">
        <f t="shared" ca="1" si="100"/>
        <v>26.600000199999997</v>
      </c>
      <c r="AC325">
        <f t="shared" ca="1" si="101"/>
        <v>-11.600000199999997</v>
      </c>
      <c r="AD325">
        <f t="shared" ca="1" si="102"/>
        <v>11.600000199999997</v>
      </c>
      <c r="AE325" s="2">
        <v>0</v>
      </c>
      <c r="AF325" s="7">
        <f>VLOOKUP(R325,Weights!$A$2:$B$120,2,0)*AE325</f>
        <v>0</v>
      </c>
      <c r="AG325">
        <f t="shared" ca="1" si="103"/>
        <v>134.56000463999996</v>
      </c>
      <c r="AI325" t="str">
        <f t="shared" ca="1" si="105"/>
        <v>Baylor</v>
      </c>
      <c r="AJ325" t="str">
        <f t="shared" si="106"/>
        <v>Baylor</v>
      </c>
      <c r="AK325">
        <f t="shared" si="107"/>
        <v>0</v>
      </c>
    </row>
    <row r="326" spans="1:37" x14ac:dyDescent="0.25">
      <c r="A326" t="s">
        <v>3489</v>
      </c>
      <c r="B326">
        <f t="shared" ca="1" si="90"/>
        <v>4.177272709090909</v>
      </c>
      <c r="C326" s="2">
        <v>0</v>
      </c>
      <c r="D326">
        <f t="shared" si="91"/>
        <v>1</v>
      </c>
      <c r="E326">
        <f t="shared" si="92"/>
        <v>28</v>
      </c>
      <c r="F326">
        <f t="shared" ca="1" si="93"/>
        <v>31</v>
      </c>
      <c r="G326">
        <f t="shared" si="94"/>
        <v>19</v>
      </c>
      <c r="H326">
        <f t="shared" si="95"/>
        <v>14</v>
      </c>
      <c r="I326">
        <f t="shared" si="96"/>
        <v>10</v>
      </c>
      <c r="J326">
        <f t="shared" si="97"/>
        <v>33</v>
      </c>
      <c r="K326" s="12">
        <f t="shared" si="98"/>
        <v>0.84848484848484851</v>
      </c>
      <c r="L326">
        <f t="shared" ca="1" si="99"/>
        <v>-9.0909090909090939E-2</v>
      </c>
      <c r="Q326" t="s">
        <v>3524</v>
      </c>
      <c r="R326" s="6">
        <v>41967</v>
      </c>
      <c r="S326" t="s">
        <v>3194</v>
      </c>
      <c r="T326" t="s">
        <v>3457</v>
      </c>
      <c r="U326" t="s">
        <v>3842</v>
      </c>
      <c r="V326">
        <v>67</v>
      </c>
      <c r="W326">
        <v>51</v>
      </c>
      <c r="Y326" t="s">
        <v>260</v>
      </c>
      <c r="Z326">
        <v>1</v>
      </c>
      <c r="AA326">
        <f t="shared" si="104"/>
        <v>16</v>
      </c>
      <c r="AB326">
        <f t="shared" ca="1" si="100"/>
        <v>13.000000199999999</v>
      </c>
      <c r="AC326">
        <f t="shared" ca="1" si="101"/>
        <v>2.9999998000000012</v>
      </c>
      <c r="AD326">
        <f t="shared" ca="1" si="102"/>
        <v>-2.9999998000000012</v>
      </c>
      <c r="AE326" s="2">
        <v>0</v>
      </c>
      <c r="AF326" s="7">
        <f>VLOOKUP(R326,Weights!$A$2:$B$120,2,0)*AE326</f>
        <v>0</v>
      </c>
      <c r="AG326">
        <f t="shared" ca="1" si="103"/>
        <v>8.9999988000000481</v>
      </c>
      <c r="AI326" t="str">
        <f t="shared" ca="1" si="105"/>
        <v>Baylor</v>
      </c>
      <c r="AJ326" t="str">
        <f t="shared" si="106"/>
        <v>Baylor</v>
      </c>
      <c r="AK326">
        <f t="shared" si="107"/>
        <v>0</v>
      </c>
    </row>
    <row r="327" spans="1:37" x14ac:dyDescent="0.25">
      <c r="A327" t="s">
        <v>3350</v>
      </c>
      <c r="B327">
        <f t="shared" ca="1" si="90"/>
        <v>11.111931999999999</v>
      </c>
      <c r="C327" s="2">
        <v>0</v>
      </c>
      <c r="D327">
        <f t="shared" si="91"/>
        <v>1</v>
      </c>
      <c r="E327">
        <f t="shared" si="92"/>
        <v>18</v>
      </c>
      <c r="F327">
        <f t="shared" ca="1" si="93"/>
        <v>24</v>
      </c>
      <c r="G327">
        <f t="shared" si="94"/>
        <v>18</v>
      </c>
      <c r="H327">
        <f t="shared" si="95"/>
        <v>12</v>
      </c>
      <c r="I327">
        <f t="shared" si="96"/>
        <v>4</v>
      </c>
      <c r="J327">
        <f t="shared" si="97"/>
        <v>30</v>
      </c>
      <c r="K327" s="12">
        <f t="shared" si="98"/>
        <v>0.6</v>
      </c>
      <c r="L327">
        <f t="shared" ca="1" si="99"/>
        <v>-0.15625</v>
      </c>
      <c r="Q327" t="s">
        <v>3524</v>
      </c>
      <c r="R327" s="6">
        <v>41971</v>
      </c>
      <c r="S327" t="s">
        <v>3195</v>
      </c>
      <c r="T327" t="s">
        <v>3348</v>
      </c>
      <c r="U327" t="s">
        <v>3841</v>
      </c>
      <c r="V327">
        <v>62</v>
      </c>
      <c r="W327">
        <v>54</v>
      </c>
      <c r="Y327" t="s">
        <v>103</v>
      </c>
      <c r="Z327">
        <v>1</v>
      </c>
      <c r="AA327">
        <f t="shared" si="104"/>
        <v>-8</v>
      </c>
      <c r="AB327">
        <f t="shared" ca="1" si="100"/>
        <v>8.4000001999999991</v>
      </c>
      <c r="AC327">
        <f t="shared" ca="1" si="101"/>
        <v>-16.400000200000001</v>
      </c>
      <c r="AD327">
        <f t="shared" ca="1" si="102"/>
        <v>16.400000200000001</v>
      </c>
      <c r="AE327" s="2">
        <v>0</v>
      </c>
      <c r="AF327" s="7">
        <f>VLOOKUP(R327,Weights!$A$2:$B$120,2,0)*AE327</f>
        <v>0</v>
      </c>
      <c r="AG327">
        <f t="shared" ca="1" si="103"/>
        <v>268.96000656000007</v>
      </c>
      <c r="AI327" t="str">
        <f t="shared" ca="1" si="105"/>
        <v>Baylor</v>
      </c>
      <c r="AJ327" t="str">
        <f t="shared" si="106"/>
        <v>Illinois</v>
      </c>
      <c r="AK327" t="str">
        <f t="shared" si="107"/>
        <v>Illinois</v>
      </c>
    </row>
    <row r="328" spans="1:37" x14ac:dyDescent="0.25">
      <c r="A328" t="s">
        <v>3208</v>
      </c>
      <c r="B328">
        <f t="shared" ca="1" si="90"/>
        <v>1.9348484666666668</v>
      </c>
      <c r="C328" s="2">
        <v>0</v>
      </c>
      <c r="D328">
        <f t="shared" si="91"/>
        <v>1</v>
      </c>
      <c r="E328">
        <f t="shared" si="92"/>
        <v>18</v>
      </c>
      <c r="F328">
        <f t="shared" ca="1" si="93"/>
        <v>22</v>
      </c>
      <c r="G328">
        <f t="shared" si="94"/>
        <v>16</v>
      </c>
      <c r="H328">
        <f t="shared" si="95"/>
        <v>14</v>
      </c>
      <c r="I328">
        <f t="shared" si="96"/>
        <v>6</v>
      </c>
      <c r="J328">
        <f t="shared" si="97"/>
        <v>30</v>
      </c>
      <c r="K328" s="12">
        <f t="shared" si="98"/>
        <v>0.6</v>
      </c>
      <c r="L328">
        <f t="shared" ca="1" si="99"/>
        <v>-0.1333333333333333</v>
      </c>
      <c r="Q328" t="s">
        <v>3524</v>
      </c>
      <c r="R328" s="6">
        <v>41974</v>
      </c>
      <c r="S328" t="s">
        <v>3194</v>
      </c>
      <c r="T328" t="s">
        <v>3530</v>
      </c>
      <c r="U328" t="s">
        <v>3842</v>
      </c>
      <c r="V328">
        <v>75</v>
      </c>
      <c r="W328">
        <v>49</v>
      </c>
      <c r="Y328" t="s">
        <v>262</v>
      </c>
      <c r="Z328">
        <v>1</v>
      </c>
      <c r="AA328">
        <f t="shared" si="104"/>
        <v>26</v>
      </c>
      <c r="AB328">
        <f t="shared" ca="1" si="100"/>
        <v>24.600000199999997</v>
      </c>
      <c r="AC328">
        <f t="shared" ca="1" si="101"/>
        <v>1.3999998000000033</v>
      </c>
      <c r="AD328">
        <f t="shared" ca="1" si="102"/>
        <v>-1.3999998000000033</v>
      </c>
      <c r="AE328" s="2">
        <v>0</v>
      </c>
      <c r="AF328" s="7">
        <f>VLOOKUP(R328,Weights!$A$2:$B$120,2,0)*AE328</f>
        <v>0</v>
      </c>
      <c r="AG328">
        <f t="shared" ca="1" si="103"/>
        <v>1.9599994400000493</v>
      </c>
      <c r="AI328" t="str">
        <f t="shared" ca="1" si="105"/>
        <v>Baylor</v>
      </c>
      <c r="AJ328" t="str">
        <f t="shared" si="106"/>
        <v>Baylor</v>
      </c>
      <c r="AK328">
        <f t="shared" si="107"/>
        <v>0</v>
      </c>
    </row>
    <row r="329" spans="1:37" x14ac:dyDescent="0.25">
      <c r="A329" t="s">
        <v>3829</v>
      </c>
      <c r="B329">
        <f t="shared" ca="1" si="90"/>
        <v>22.807575939393942</v>
      </c>
      <c r="C329" s="2">
        <v>0</v>
      </c>
      <c r="D329">
        <f t="shared" si="91"/>
        <v>1</v>
      </c>
      <c r="E329">
        <f t="shared" si="92"/>
        <v>31</v>
      </c>
      <c r="F329">
        <f t="shared" ca="1" si="93"/>
        <v>33</v>
      </c>
      <c r="G329">
        <f t="shared" si="94"/>
        <v>19</v>
      </c>
      <c r="H329">
        <f t="shared" si="95"/>
        <v>14</v>
      </c>
      <c r="I329">
        <f t="shared" si="96"/>
        <v>11</v>
      </c>
      <c r="J329">
        <f t="shared" si="97"/>
        <v>33</v>
      </c>
      <c r="K329" s="12">
        <f t="shared" si="98"/>
        <v>0.93939393939393945</v>
      </c>
      <c r="L329">
        <f t="shared" ca="1" si="99"/>
        <v>-6.0606060606060552E-2</v>
      </c>
      <c r="Q329" t="s">
        <v>3524</v>
      </c>
      <c r="R329" s="6">
        <v>41982</v>
      </c>
      <c r="S329" t="s">
        <v>3194</v>
      </c>
      <c r="T329" t="s">
        <v>3221</v>
      </c>
      <c r="U329" t="s">
        <v>3842</v>
      </c>
      <c r="V329">
        <v>77</v>
      </c>
      <c r="W329">
        <v>63</v>
      </c>
      <c r="Y329" t="s">
        <v>416</v>
      </c>
      <c r="Z329">
        <v>1</v>
      </c>
      <c r="AA329">
        <f t="shared" si="104"/>
        <v>14</v>
      </c>
      <c r="AB329">
        <f t="shared" ca="1" si="100"/>
        <v>11.800000199999998</v>
      </c>
      <c r="AC329">
        <f t="shared" ca="1" si="101"/>
        <v>2.1999998000000023</v>
      </c>
      <c r="AD329">
        <f t="shared" ca="1" si="102"/>
        <v>-2.1999998000000023</v>
      </c>
      <c r="AE329" s="2">
        <v>0</v>
      </c>
      <c r="AF329" s="7">
        <f>VLOOKUP(R329,Weights!$A$2:$B$120,2,0)*AE329</f>
        <v>0</v>
      </c>
      <c r="AG329">
        <f t="shared" ca="1" si="103"/>
        <v>4.8399991200000496</v>
      </c>
      <c r="AI329" t="str">
        <f t="shared" ca="1" si="105"/>
        <v>Baylor</v>
      </c>
      <c r="AJ329" t="str">
        <f t="shared" si="106"/>
        <v>Baylor</v>
      </c>
      <c r="AK329">
        <f t="shared" si="107"/>
        <v>0</v>
      </c>
    </row>
    <row r="330" spans="1:37" x14ac:dyDescent="0.25">
      <c r="A330" t="s">
        <v>3831</v>
      </c>
      <c r="B330">
        <f t="shared" ca="1" si="90"/>
        <v>21.636932000000002</v>
      </c>
      <c r="C330" s="2">
        <v>0</v>
      </c>
      <c r="D330">
        <f t="shared" si="91"/>
        <v>1</v>
      </c>
      <c r="E330">
        <f t="shared" si="92"/>
        <v>30</v>
      </c>
      <c r="F330">
        <f t="shared" ca="1" si="93"/>
        <v>31</v>
      </c>
      <c r="G330">
        <f t="shared" si="94"/>
        <v>17</v>
      </c>
      <c r="H330">
        <f t="shared" si="95"/>
        <v>15</v>
      </c>
      <c r="I330">
        <f t="shared" si="96"/>
        <v>13</v>
      </c>
      <c r="J330">
        <f t="shared" si="97"/>
        <v>32</v>
      </c>
      <c r="K330" s="12">
        <f t="shared" si="98"/>
        <v>0.9375</v>
      </c>
      <c r="L330">
        <f t="shared" ca="1" si="99"/>
        <v>-3.125E-2</v>
      </c>
      <c r="Q330" t="s">
        <v>3524</v>
      </c>
      <c r="R330" s="6">
        <v>41990</v>
      </c>
      <c r="S330" t="s">
        <v>3194</v>
      </c>
      <c r="T330" t="s">
        <v>3362</v>
      </c>
      <c r="U330" t="s">
        <v>3842</v>
      </c>
      <c r="V330">
        <v>66</v>
      </c>
      <c r="W330">
        <v>55</v>
      </c>
      <c r="Y330" t="s">
        <v>418</v>
      </c>
      <c r="Z330">
        <v>1</v>
      </c>
      <c r="AA330">
        <f t="shared" si="104"/>
        <v>11</v>
      </c>
      <c r="AB330">
        <f t="shared" ca="1" si="100"/>
        <v>14.600000199999998</v>
      </c>
      <c r="AC330">
        <f t="shared" ca="1" si="101"/>
        <v>-3.6000001999999984</v>
      </c>
      <c r="AD330">
        <f t="shared" ca="1" si="102"/>
        <v>3.6000001999999984</v>
      </c>
      <c r="AE330" s="2">
        <v>0</v>
      </c>
      <c r="AF330" s="7">
        <f>VLOOKUP(R330,Weights!$A$2:$B$120,2,0)*AE330</f>
        <v>0</v>
      </c>
      <c r="AG330">
        <f t="shared" ca="1" si="103"/>
        <v>12.960001440000029</v>
      </c>
      <c r="AI330" t="str">
        <f t="shared" ca="1" si="105"/>
        <v>Baylor</v>
      </c>
      <c r="AJ330" t="str">
        <f t="shared" si="106"/>
        <v>Baylor</v>
      </c>
      <c r="AK330">
        <f t="shared" si="107"/>
        <v>0</v>
      </c>
    </row>
    <row r="331" spans="1:37" x14ac:dyDescent="0.25">
      <c r="A331" t="s">
        <v>3301</v>
      </c>
      <c r="B331">
        <f t="shared" ca="1" si="90"/>
        <v>11.377272909090909</v>
      </c>
      <c r="C331" s="2">
        <v>0</v>
      </c>
      <c r="D331">
        <f t="shared" si="91"/>
        <v>1</v>
      </c>
      <c r="E331">
        <f t="shared" si="92"/>
        <v>24</v>
      </c>
      <c r="F331">
        <f t="shared" ca="1" si="93"/>
        <v>27</v>
      </c>
      <c r="G331">
        <f t="shared" si="94"/>
        <v>19</v>
      </c>
      <c r="H331">
        <f t="shared" si="95"/>
        <v>14</v>
      </c>
      <c r="I331">
        <f t="shared" si="96"/>
        <v>9</v>
      </c>
      <c r="J331">
        <f t="shared" si="97"/>
        <v>33</v>
      </c>
      <c r="K331" s="12">
        <f t="shared" si="98"/>
        <v>0.72727272727272729</v>
      </c>
      <c r="L331">
        <f t="shared" ca="1" si="99"/>
        <v>-9.0909090909090939E-2</v>
      </c>
      <c r="Q331" t="s">
        <v>3524</v>
      </c>
      <c r="R331" s="6">
        <v>41995</v>
      </c>
      <c r="S331" t="s">
        <v>3194</v>
      </c>
      <c r="T331" t="s">
        <v>3477</v>
      </c>
      <c r="U331" t="s">
        <v>3842</v>
      </c>
      <c r="V331">
        <v>70</v>
      </c>
      <c r="W331">
        <v>66</v>
      </c>
      <c r="Y331" t="s">
        <v>930</v>
      </c>
      <c r="Z331">
        <v>1</v>
      </c>
      <c r="AA331">
        <f t="shared" si="104"/>
        <v>4</v>
      </c>
      <c r="AB331">
        <f t="shared" ca="1" si="100"/>
        <v>28.800000199999999</v>
      </c>
      <c r="AC331">
        <f t="shared" ca="1" si="101"/>
        <v>-24.800000199999999</v>
      </c>
      <c r="AD331">
        <f t="shared" ca="1" si="102"/>
        <v>24.800000199999999</v>
      </c>
      <c r="AE331" s="2">
        <v>0</v>
      </c>
      <c r="AF331" s="7">
        <f>VLOOKUP(R331,Weights!$A$2:$B$120,2,0)*AE331</f>
        <v>0</v>
      </c>
      <c r="AG331">
        <f t="shared" ca="1" si="103"/>
        <v>615.04000991999999</v>
      </c>
      <c r="AI331" t="str">
        <f t="shared" ca="1" si="105"/>
        <v>Baylor</v>
      </c>
      <c r="AJ331" t="str">
        <f t="shared" si="106"/>
        <v>Baylor</v>
      </c>
      <c r="AK331">
        <f t="shared" si="107"/>
        <v>0</v>
      </c>
    </row>
    <row r="332" spans="1:37" x14ac:dyDescent="0.25">
      <c r="A332" t="s">
        <v>3319</v>
      </c>
      <c r="B332">
        <f t="shared" ca="1" si="90"/>
        <v>3.4075757393939394</v>
      </c>
      <c r="C332" s="2">
        <v>0</v>
      </c>
      <c r="D332">
        <f t="shared" si="91"/>
        <v>1</v>
      </c>
      <c r="E332">
        <f t="shared" si="92"/>
        <v>11</v>
      </c>
      <c r="F332">
        <f t="shared" ca="1" si="93"/>
        <v>13</v>
      </c>
      <c r="G332">
        <f t="shared" si="94"/>
        <v>21</v>
      </c>
      <c r="H332">
        <f t="shared" si="95"/>
        <v>12</v>
      </c>
      <c r="I332">
        <f t="shared" si="96"/>
        <v>0</v>
      </c>
      <c r="J332">
        <f t="shared" si="97"/>
        <v>33</v>
      </c>
      <c r="K332" s="12">
        <f t="shared" si="98"/>
        <v>0.33333333333333331</v>
      </c>
      <c r="L332">
        <f t="shared" ca="1" si="99"/>
        <v>-6.0606060606060608E-2</v>
      </c>
      <c r="Q332" t="s">
        <v>3524</v>
      </c>
      <c r="R332" s="6">
        <v>42003</v>
      </c>
      <c r="S332" t="s">
        <v>3194</v>
      </c>
      <c r="T332" t="s">
        <v>3413</v>
      </c>
      <c r="U332" t="s">
        <v>3842</v>
      </c>
      <c r="V332">
        <v>92</v>
      </c>
      <c r="W332">
        <v>51</v>
      </c>
      <c r="Y332" t="s">
        <v>715</v>
      </c>
      <c r="Z332">
        <v>1</v>
      </c>
      <c r="AA332">
        <f t="shared" si="104"/>
        <v>41</v>
      </c>
      <c r="AB332">
        <f t="shared" ca="1" si="100"/>
        <v>18.000000199999999</v>
      </c>
      <c r="AC332">
        <f t="shared" ca="1" si="101"/>
        <v>22.999999800000001</v>
      </c>
      <c r="AD332">
        <f t="shared" ca="1" si="102"/>
        <v>-22.999999800000001</v>
      </c>
      <c r="AE332" s="2">
        <v>0</v>
      </c>
      <c r="AF332" s="7">
        <f>VLOOKUP(R332,Weights!$A$2:$B$120,2,0)*AE332</f>
        <v>0</v>
      </c>
      <c r="AG332">
        <f t="shared" ca="1" si="103"/>
        <v>528.99999080000009</v>
      </c>
      <c r="AI332" t="str">
        <f t="shared" ca="1" si="105"/>
        <v>Baylor</v>
      </c>
      <c r="AJ332" t="str">
        <f t="shared" si="106"/>
        <v>Baylor</v>
      </c>
      <c r="AK332">
        <f t="shared" si="107"/>
        <v>0</v>
      </c>
    </row>
    <row r="333" spans="1:37" x14ac:dyDescent="0.25">
      <c r="A333" t="s">
        <v>3472</v>
      </c>
      <c r="B333">
        <f t="shared" ca="1" si="90"/>
        <v>-6.6283699241379317</v>
      </c>
      <c r="C333" s="2">
        <v>0</v>
      </c>
      <c r="D333">
        <f t="shared" si="91"/>
        <v>1</v>
      </c>
      <c r="E333">
        <f t="shared" si="92"/>
        <v>11</v>
      </c>
      <c r="F333">
        <f t="shared" ca="1" si="93"/>
        <v>8</v>
      </c>
      <c r="G333">
        <f t="shared" si="94"/>
        <v>13</v>
      </c>
      <c r="H333">
        <f t="shared" si="95"/>
        <v>16</v>
      </c>
      <c r="I333">
        <f t="shared" si="96"/>
        <v>5</v>
      </c>
      <c r="J333">
        <f t="shared" si="97"/>
        <v>29</v>
      </c>
      <c r="K333" s="12">
        <f t="shared" si="98"/>
        <v>0.37931034482758619</v>
      </c>
      <c r="L333">
        <f t="shared" ca="1" si="99"/>
        <v>0.10344827586206895</v>
      </c>
      <c r="Q333" t="s">
        <v>3524</v>
      </c>
      <c r="R333" s="6">
        <v>42011</v>
      </c>
      <c r="S333" t="s">
        <v>3194</v>
      </c>
      <c r="T333" t="s">
        <v>3830</v>
      </c>
      <c r="U333" t="s">
        <v>3841</v>
      </c>
      <c r="V333">
        <v>56</v>
      </c>
      <c r="W333">
        <v>55</v>
      </c>
      <c r="Y333" t="s">
        <v>931</v>
      </c>
      <c r="Z333">
        <v>1</v>
      </c>
      <c r="AA333">
        <f t="shared" si="104"/>
        <v>-1</v>
      </c>
      <c r="AB333">
        <f t="shared" ca="1" si="100"/>
        <v>0.19999999999999929</v>
      </c>
      <c r="AC333">
        <f t="shared" ca="1" si="101"/>
        <v>-1.1999999999999993</v>
      </c>
      <c r="AD333">
        <f t="shared" ca="1" si="102"/>
        <v>1.1999999999999993</v>
      </c>
      <c r="AE333" s="2">
        <v>0</v>
      </c>
      <c r="AF333" s="7">
        <f>VLOOKUP(R333,Weights!$A$2:$B$120,2,0)*AE333</f>
        <v>0</v>
      </c>
      <c r="AG333">
        <f t="shared" ca="1" si="103"/>
        <v>1.4399999999999984</v>
      </c>
      <c r="AI333" t="str">
        <f t="shared" ca="1" si="105"/>
        <v>Baylor</v>
      </c>
      <c r="AJ333" t="str">
        <f t="shared" si="106"/>
        <v>Kansas</v>
      </c>
      <c r="AK333" t="str">
        <f t="shared" si="107"/>
        <v>Kansas</v>
      </c>
    </row>
    <row r="334" spans="1:37" x14ac:dyDescent="0.25">
      <c r="A334" t="s">
        <v>3501</v>
      </c>
      <c r="B334">
        <f t="shared" ca="1" si="90"/>
        <v>-8.5984848666666664</v>
      </c>
      <c r="C334" s="2">
        <v>0</v>
      </c>
      <c r="D334">
        <f t="shared" si="91"/>
        <v>1</v>
      </c>
      <c r="E334">
        <f t="shared" si="92"/>
        <v>10</v>
      </c>
      <c r="F334">
        <f t="shared" ca="1" si="93"/>
        <v>6</v>
      </c>
      <c r="G334">
        <f t="shared" si="94"/>
        <v>13</v>
      </c>
      <c r="H334">
        <f t="shared" si="95"/>
        <v>17</v>
      </c>
      <c r="I334">
        <f t="shared" si="96"/>
        <v>2</v>
      </c>
      <c r="J334">
        <f t="shared" si="97"/>
        <v>30</v>
      </c>
      <c r="K334" s="12">
        <f t="shared" si="98"/>
        <v>0.33333333333333331</v>
      </c>
      <c r="L334">
        <f t="shared" ca="1" si="99"/>
        <v>0.1333333333333333</v>
      </c>
      <c r="Q334" t="s">
        <v>3524</v>
      </c>
      <c r="R334" s="6">
        <v>42018</v>
      </c>
      <c r="S334" t="s">
        <v>3194</v>
      </c>
      <c r="T334" t="s">
        <v>3835</v>
      </c>
      <c r="U334" t="s">
        <v>3842</v>
      </c>
      <c r="V334">
        <v>74</v>
      </c>
      <c r="W334">
        <v>73</v>
      </c>
      <c r="Y334" t="s">
        <v>932</v>
      </c>
      <c r="Z334">
        <v>1</v>
      </c>
      <c r="AA334">
        <f t="shared" si="104"/>
        <v>1</v>
      </c>
      <c r="AB334">
        <f t="shared" ca="1" si="100"/>
        <v>0.99999999999999645</v>
      </c>
      <c r="AC334">
        <f t="shared" ca="1" si="101"/>
        <v>3.5527136788005009E-15</v>
      </c>
      <c r="AD334">
        <f t="shared" ca="1" si="102"/>
        <v>-3.5527136788005009E-15</v>
      </c>
      <c r="AE334" s="2">
        <v>0</v>
      </c>
      <c r="AF334" s="7">
        <f>VLOOKUP(R334,Weights!$A$2:$B$120,2,0)*AE334</f>
        <v>0</v>
      </c>
      <c r="AG334">
        <f t="shared" ca="1" si="103"/>
        <v>1.2621774483536189E-29</v>
      </c>
      <c r="AI334" t="str">
        <f t="shared" ca="1" si="105"/>
        <v>Baylor</v>
      </c>
      <c r="AJ334" t="str">
        <f t="shared" si="106"/>
        <v>Baylor</v>
      </c>
      <c r="AK334">
        <f t="shared" si="107"/>
        <v>0</v>
      </c>
    </row>
    <row r="335" spans="1:37" x14ac:dyDescent="0.25">
      <c r="A335" t="s">
        <v>3321</v>
      </c>
      <c r="B335">
        <f t="shared" ca="1" si="90"/>
        <v>4.0681817999999996</v>
      </c>
      <c r="C335" s="2">
        <v>0</v>
      </c>
      <c r="D335">
        <f t="shared" si="91"/>
        <v>1</v>
      </c>
      <c r="E335">
        <f t="shared" si="92"/>
        <v>13</v>
      </c>
      <c r="F335">
        <f t="shared" ca="1" si="93"/>
        <v>13</v>
      </c>
      <c r="G335">
        <f t="shared" si="94"/>
        <v>19</v>
      </c>
      <c r="H335">
        <f t="shared" si="95"/>
        <v>12</v>
      </c>
      <c r="I335">
        <f t="shared" si="96"/>
        <v>2</v>
      </c>
      <c r="J335">
        <f t="shared" si="97"/>
        <v>31</v>
      </c>
      <c r="K335" s="12">
        <f t="shared" si="98"/>
        <v>0.41935483870967744</v>
      </c>
      <c r="L335">
        <f t="shared" ca="1" si="99"/>
        <v>0</v>
      </c>
      <c r="Q335" t="s">
        <v>3524</v>
      </c>
      <c r="R335" s="6">
        <v>42025</v>
      </c>
      <c r="S335" t="s">
        <v>3194</v>
      </c>
      <c r="T335" t="s">
        <v>3839</v>
      </c>
      <c r="U335" t="s">
        <v>3842</v>
      </c>
      <c r="V335">
        <v>81</v>
      </c>
      <c r="W335">
        <v>61</v>
      </c>
      <c r="Y335" t="s">
        <v>934</v>
      </c>
      <c r="Z335">
        <v>1</v>
      </c>
      <c r="AA335">
        <f t="shared" si="104"/>
        <v>20</v>
      </c>
      <c r="AB335">
        <f t="shared" ca="1" si="100"/>
        <v>49.4</v>
      </c>
      <c r="AC335">
        <f t="shared" ca="1" si="101"/>
        <v>-29.4</v>
      </c>
      <c r="AD335">
        <f t="shared" ca="1" si="102"/>
        <v>29.4</v>
      </c>
      <c r="AE335" s="2">
        <v>0</v>
      </c>
      <c r="AF335" s="7">
        <f>VLOOKUP(R335,Weights!$A$2:$B$120,2,0)*AE335</f>
        <v>0</v>
      </c>
      <c r="AG335">
        <f t="shared" ca="1" si="103"/>
        <v>864.3599999999999</v>
      </c>
      <c r="AI335" t="str">
        <f t="shared" ca="1" si="105"/>
        <v>Baylor</v>
      </c>
      <c r="AJ335" t="str">
        <f t="shared" si="106"/>
        <v>Baylor</v>
      </c>
      <c r="AK335">
        <f t="shared" si="107"/>
        <v>0</v>
      </c>
    </row>
    <row r="336" spans="1:37" x14ac:dyDescent="0.25">
      <c r="A336" t="s">
        <v>3516</v>
      </c>
      <c r="B336">
        <f t="shared" ca="1" si="90"/>
        <v>3.532697929032258</v>
      </c>
      <c r="C336" s="2">
        <v>0</v>
      </c>
      <c r="D336">
        <f t="shared" si="91"/>
        <v>1</v>
      </c>
      <c r="E336">
        <f t="shared" si="92"/>
        <v>16</v>
      </c>
      <c r="F336">
        <f t="shared" ca="1" si="93"/>
        <v>14</v>
      </c>
      <c r="G336">
        <f t="shared" si="94"/>
        <v>17</v>
      </c>
      <c r="H336">
        <f t="shared" si="95"/>
        <v>14</v>
      </c>
      <c r="I336">
        <f t="shared" si="96"/>
        <v>6</v>
      </c>
      <c r="J336">
        <f t="shared" si="97"/>
        <v>31</v>
      </c>
      <c r="K336" s="12">
        <f t="shared" si="98"/>
        <v>0.5161290322580645</v>
      </c>
      <c r="L336">
        <f t="shared" ca="1" si="99"/>
        <v>6.4516129032258063E-2</v>
      </c>
      <c r="Q336" t="s">
        <v>3524</v>
      </c>
      <c r="R336" s="6">
        <v>42028</v>
      </c>
      <c r="S336" t="s">
        <v>3194</v>
      </c>
      <c r="T336" t="s">
        <v>3823</v>
      </c>
      <c r="U336" t="s">
        <v>3842</v>
      </c>
      <c r="V336">
        <v>69</v>
      </c>
      <c r="W336">
        <v>58</v>
      </c>
      <c r="Y336" t="s">
        <v>935</v>
      </c>
      <c r="Z336">
        <v>1</v>
      </c>
      <c r="AA336">
        <f t="shared" si="104"/>
        <v>11</v>
      </c>
      <c r="AB336">
        <f t="shared" ca="1" si="100"/>
        <v>3.9999999999999964</v>
      </c>
      <c r="AC336">
        <f t="shared" ca="1" si="101"/>
        <v>7.0000000000000036</v>
      </c>
      <c r="AD336">
        <f t="shared" ca="1" si="102"/>
        <v>-7.0000000000000036</v>
      </c>
      <c r="AE336" s="2">
        <v>0</v>
      </c>
      <c r="AF336" s="7">
        <f>VLOOKUP(R336,Weights!$A$2:$B$120,2,0)*AE336</f>
        <v>0</v>
      </c>
      <c r="AG336">
        <f t="shared" ca="1" si="103"/>
        <v>49.00000000000005</v>
      </c>
      <c r="AI336" t="str">
        <f t="shared" ca="1" si="105"/>
        <v>Baylor</v>
      </c>
      <c r="AJ336" t="str">
        <f t="shared" si="106"/>
        <v>Baylor</v>
      </c>
      <c r="AK336">
        <f t="shared" si="107"/>
        <v>0</v>
      </c>
    </row>
    <row r="337" spans="1:37" x14ac:dyDescent="0.25">
      <c r="A337" t="s">
        <v>3392</v>
      </c>
      <c r="B337">
        <f t="shared" ca="1" si="90"/>
        <v>-0.33826979290322579</v>
      </c>
      <c r="C337" s="2">
        <v>0</v>
      </c>
      <c r="D337">
        <f t="shared" si="91"/>
        <v>1</v>
      </c>
      <c r="E337">
        <f t="shared" si="92"/>
        <v>13</v>
      </c>
      <c r="F337">
        <f t="shared" ca="1" si="93"/>
        <v>7</v>
      </c>
      <c r="G337">
        <f t="shared" si="94"/>
        <v>14</v>
      </c>
      <c r="H337">
        <f t="shared" si="95"/>
        <v>17</v>
      </c>
      <c r="I337">
        <f t="shared" si="96"/>
        <v>5</v>
      </c>
      <c r="J337">
        <f t="shared" si="97"/>
        <v>31</v>
      </c>
      <c r="K337" s="12">
        <f t="shared" si="98"/>
        <v>0.41935483870967744</v>
      </c>
      <c r="L337">
        <f t="shared" ca="1" si="99"/>
        <v>0.19354838709677422</v>
      </c>
      <c r="Q337" t="s">
        <v>3524</v>
      </c>
      <c r="R337" s="6">
        <v>42035</v>
      </c>
      <c r="S337" t="s">
        <v>3194</v>
      </c>
      <c r="T337" t="s">
        <v>3369</v>
      </c>
      <c r="U337" t="s">
        <v>3842</v>
      </c>
      <c r="V337">
        <v>83</v>
      </c>
      <c r="W337">
        <v>60</v>
      </c>
      <c r="Y337" t="s">
        <v>936</v>
      </c>
      <c r="Z337">
        <v>1</v>
      </c>
      <c r="AA337">
        <f t="shared" si="104"/>
        <v>23</v>
      </c>
      <c r="AB337">
        <f t="shared" ca="1" si="100"/>
        <v>4.3999999999999986</v>
      </c>
      <c r="AC337">
        <f t="shared" ca="1" si="101"/>
        <v>18.600000000000001</v>
      </c>
      <c r="AD337">
        <f t="shared" ca="1" si="102"/>
        <v>-18.600000000000001</v>
      </c>
      <c r="AE337" s="2">
        <v>0</v>
      </c>
      <c r="AF337" s="7">
        <f>VLOOKUP(R337,Weights!$A$2:$B$120,2,0)*AE337</f>
        <v>0</v>
      </c>
      <c r="AG337">
        <f t="shared" ca="1" si="103"/>
        <v>345.96000000000004</v>
      </c>
      <c r="AI337" t="str">
        <f t="shared" ca="1" si="105"/>
        <v>Baylor</v>
      </c>
      <c r="AJ337" t="str">
        <f t="shared" si="106"/>
        <v>Baylor</v>
      </c>
      <c r="AK337">
        <f t="shared" si="107"/>
        <v>0</v>
      </c>
    </row>
    <row r="338" spans="1:37" x14ac:dyDescent="0.25">
      <c r="A338" t="s">
        <v>3391</v>
      </c>
      <c r="B338">
        <f t="shared" ca="1" si="90"/>
        <v>-6.1318181999999997</v>
      </c>
      <c r="C338" s="2">
        <v>0</v>
      </c>
      <c r="D338">
        <f t="shared" si="91"/>
        <v>1</v>
      </c>
      <c r="E338">
        <f t="shared" si="92"/>
        <v>13</v>
      </c>
      <c r="F338">
        <f t="shared" ca="1" si="93"/>
        <v>13</v>
      </c>
      <c r="G338">
        <f t="shared" si="94"/>
        <v>17</v>
      </c>
      <c r="H338">
        <f t="shared" si="95"/>
        <v>13</v>
      </c>
      <c r="I338">
        <f t="shared" si="96"/>
        <v>4</v>
      </c>
      <c r="J338">
        <f t="shared" si="97"/>
        <v>30</v>
      </c>
      <c r="K338" s="12">
        <f t="shared" si="98"/>
        <v>0.43333333333333335</v>
      </c>
      <c r="L338">
        <f t="shared" ca="1" si="99"/>
        <v>0</v>
      </c>
      <c r="Q338" t="s">
        <v>3524</v>
      </c>
      <c r="R338" s="6">
        <v>42039</v>
      </c>
      <c r="S338" t="s">
        <v>3194</v>
      </c>
      <c r="T338" t="s">
        <v>3365</v>
      </c>
      <c r="U338" t="s">
        <v>3842</v>
      </c>
      <c r="V338">
        <v>77</v>
      </c>
      <c r="W338">
        <v>57</v>
      </c>
      <c r="Y338" t="s">
        <v>937</v>
      </c>
      <c r="Z338">
        <v>1</v>
      </c>
      <c r="AA338">
        <f t="shared" si="104"/>
        <v>20</v>
      </c>
      <c r="AB338">
        <f t="shared" ca="1" si="100"/>
        <v>9.5999999999999979</v>
      </c>
      <c r="AC338">
        <f t="shared" ca="1" si="101"/>
        <v>10.400000000000002</v>
      </c>
      <c r="AD338">
        <f t="shared" ca="1" si="102"/>
        <v>-10.400000000000002</v>
      </c>
      <c r="AE338" s="2">
        <v>0</v>
      </c>
      <c r="AF338" s="7">
        <f>VLOOKUP(R338,Weights!$A$2:$B$120,2,0)*AE338</f>
        <v>0</v>
      </c>
      <c r="AG338">
        <f t="shared" ca="1" si="103"/>
        <v>108.16000000000004</v>
      </c>
      <c r="AI338" t="str">
        <f t="shared" ca="1" si="105"/>
        <v>Baylor</v>
      </c>
      <c r="AJ338" t="str">
        <f t="shared" si="106"/>
        <v>Baylor</v>
      </c>
      <c r="AK338">
        <f t="shared" si="107"/>
        <v>0</v>
      </c>
    </row>
    <row r="339" spans="1:37" x14ac:dyDescent="0.25">
      <c r="A339" t="s">
        <v>3506</v>
      </c>
      <c r="B339">
        <f t="shared" ca="1" si="90"/>
        <v>18.143181999999999</v>
      </c>
      <c r="C339" s="2">
        <v>0</v>
      </c>
      <c r="D339">
        <f t="shared" si="91"/>
        <v>1</v>
      </c>
      <c r="E339">
        <f t="shared" si="92"/>
        <v>23</v>
      </c>
      <c r="F339">
        <f t="shared" ca="1" si="93"/>
        <v>27</v>
      </c>
      <c r="G339">
        <f t="shared" si="94"/>
        <v>17</v>
      </c>
      <c r="H339">
        <f t="shared" si="95"/>
        <v>15</v>
      </c>
      <c r="I339">
        <f t="shared" si="96"/>
        <v>9</v>
      </c>
      <c r="J339">
        <f t="shared" si="97"/>
        <v>32</v>
      </c>
      <c r="K339" s="12">
        <f t="shared" si="98"/>
        <v>0.71875</v>
      </c>
      <c r="L339">
        <f t="shared" ca="1" si="99"/>
        <v>-0.125</v>
      </c>
      <c r="Q339" t="s">
        <v>3524</v>
      </c>
      <c r="R339" s="6">
        <v>42044</v>
      </c>
      <c r="S339" t="s">
        <v>3194</v>
      </c>
      <c r="T339" t="s">
        <v>3367</v>
      </c>
      <c r="U339" t="s">
        <v>3841</v>
      </c>
      <c r="V339">
        <v>74</v>
      </c>
      <c r="W339">
        <v>65</v>
      </c>
      <c r="Y339" t="s">
        <v>939</v>
      </c>
      <c r="Z339">
        <v>1</v>
      </c>
      <c r="AA339">
        <f t="shared" si="104"/>
        <v>-9</v>
      </c>
      <c r="AB339">
        <f t="shared" ca="1" si="100"/>
        <v>6.9999999999999982</v>
      </c>
      <c r="AC339">
        <f t="shared" ca="1" si="101"/>
        <v>-15.999999999999998</v>
      </c>
      <c r="AD339">
        <f t="shared" ca="1" si="102"/>
        <v>15.999999999999998</v>
      </c>
      <c r="AE339" s="2">
        <v>0</v>
      </c>
      <c r="AF339" s="7">
        <f>VLOOKUP(R339,Weights!$A$2:$B$120,2,0)*AE339</f>
        <v>0</v>
      </c>
      <c r="AG339">
        <f t="shared" ca="1" si="103"/>
        <v>255.99999999999994</v>
      </c>
      <c r="AI339" t="str">
        <f t="shared" ca="1" si="105"/>
        <v>Baylor</v>
      </c>
      <c r="AJ339" t="str">
        <f t="shared" si="106"/>
        <v>Oklahoma St</v>
      </c>
      <c r="AK339" t="str">
        <f t="shared" si="107"/>
        <v>Oklahoma St</v>
      </c>
    </row>
    <row r="340" spans="1:37" x14ac:dyDescent="0.25">
      <c r="A340" t="s">
        <v>3491</v>
      </c>
      <c r="B340">
        <f t="shared" ca="1" si="90"/>
        <v>-4.2380681999999998</v>
      </c>
      <c r="C340" s="2">
        <v>0</v>
      </c>
      <c r="D340">
        <f t="shared" si="91"/>
        <v>1</v>
      </c>
      <c r="E340">
        <f t="shared" si="92"/>
        <v>15</v>
      </c>
      <c r="F340">
        <f t="shared" ca="1" si="93"/>
        <v>12</v>
      </c>
      <c r="G340">
        <f t="shared" si="94"/>
        <v>16</v>
      </c>
      <c r="H340">
        <f t="shared" si="95"/>
        <v>16</v>
      </c>
      <c r="I340">
        <f t="shared" si="96"/>
        <v>7</v>
      </c>
      <c r="J340">
        <f t="shared" si="97"/>
        <v>32</v>
      </c>
      <c r="K340" s="12">
        <f t="shared" si="98"/>
        <v>0.46875</v>
      </c>
      <c r="L340">
        <f t="shared" ca="1" si="99"/>
        <v>9.375E-2</v>
      </c>
      <c r="Q340" t="s">
        <v>3524</v>
      </c>
      <c r="R340" s="6">
        <v>42056</v>
      </c>
      <c r="S340" t="s">
        <v>3194</v>
      </c>
      <c r="T340" t="s">
        <v>3366</v>
      </c>
      <c r="U340" t="s">
        <v>3842</v>
      </c>
      <c r="V340">
        <v>69</v>
      </c>
      <c r="W340">
        <v>42</v>
      </c>
      <c r="Y340" t="s">
        <v>940</v>
      </c>
      <c r="Z340">
        <v>1</v>
      </c>
      <c r="AA340">
        <f t="shared" si="104"/>
        <v>27</v>
      </c>
      <c r="AB340">
        <f t="shared" ca="1" si="100"/>
        <v>11.600000199999998</v>
      </c>
      <c r="AC340">
        <f t="shared" ca="1" si="101"/>
        <v>15.399999800000002</v>
      </c>
      <c r="AD340">
        <f t="shared" ca="1" si="102"/>
        <v>-15.399999800000002</v>
      </c>
      <c r="AE340" s="2">
        <v>0</v>
      </c>
      <c r="AF340" s="7">
        <f>VLOOKUP(R340,Weights!$A$2:$B$120,2,0)*AE340</f>
        <v>0</v>
      </c>
      <c r="AG340">
        <f t="shared" ca="1" si="103"/>
        <v>237.15999384000008</v>
      </c>
      <c r="AI340" t="str">
        <f t="shared" ca="1" si="105"/>
        <v>Baylor</v>
      </c>
      <c r="AJ340" t="str">
        <f t="shared" si="106"/>
        <v>Baylor</v>
      </c>
      <c r="AK340">
        <f t="shared" si="107"/>
        <v>0</v>
      </c>
    </row>
    <row r="341" spans="1:37" x14ac:dyDescent="0.25">
      <c r="A341" t="s">
        <v>3393</v>
      </c>
      <c r="B341">
        <f t="shared" ca="1" si="90"/>
        <v>-11.146632814814815</v>
      </c>
      <c r="C341" s="2">
        <v>0</v>
      </c>
      <c r="D341">
        <f t="shared" si="91"/>
        <v>1</v>
      </c>
      <c r="E341">
        <f t="shared" si="92"/>
        <v>8</v>
      </c>
      <c r="F341">
        <f t="shared" ca="1" si="93"/>
        <v>3</v>
      </c>
      <c r="G341">
        <f t="shared" si="94"/>
        <v>14</v>
      </c>
      <c r="H341">
        <f t="shared" si="95"/>
        <v>13</v>
      </c>
      <c r="I341">
        <f t="shared" si="96"/>
        <v>0</v>
      </c>
      <c r="J341">
        <f t="shared" si="97"/>
        <v>27</v>
      </c>
      <c r="K341" s="12">
        <f t="shared" si="98"/>
        <v>0.29629629629629628</v>
      </c>
      <c r="L341">
        <f t="shared" ca="1" si="99"/>
        <v>0.18518518518518517</v>
      </c>
      <c r="Q341" t="s">
        <v>3524</v>
      </c>
      <c r="R341" s="6">
        <v>42063</v>
      </c>
      <c r="S341" t="s">
        <v>3194</v>
      </c>
      <c r="T341" t="s">
        <v>3506</v>
      </c>
      <c r="U341" t="s">
        <v>3842</v>
      </c>
      <c r="V341">
        <v>78</v>
      </c>
      <c r="W341">
        <v>66</v>
      </c>
      <c r="Y341" t="s">
        <v>941</v>
      </c>
      <c r="Z341">
        <v>1</v>
      </c>
      <c r="AA341">
        <f t="shared" si="104"/>
        <v>12</v>
      </c>
      <c r="AB341">
        <f t="shared" ca="1" si="100"/>
        <v>2.3999999999999986</v>
      </c>
      <c r="AC341">
        <f t="shared" ca="1" si="101"/>
        <v>9.6000000000000014</v>
      </c>
      <c r="AD341">
        <f t="shared" ca="1" si="102"/>
        <v>-9.6000000000000014</v>
      </c>
      <c r="AE341" s="2">
        <v>0</v>
      </c>
      <c r="AF341" s="7">
        <f>VLOOKUP(R341,Weights!$A$2:$B$120,2,0)*AE341</f>
        <v>0</v>
      </c>
      <c r="AG341">
        <f t="shared" ca="1" si="103"/>
        <v>92.160000000000025</v>
      </c>
      <c r="AI341" t="str">
        <f t="shared" ca="1" si="105"/>
        <v>Baylor</v>
      </c>
      <c r="AJ341" t="str">
        <f t="shared" si="106"/>
        <v>Baylor</v>
      </c>
      <c r="AK341">
        <f t="shared" si="107"/>
        <v>0</v>
      </c>
    </row>
    <row r="342" spans="1:37" x14ac:dyDescent="0.25">
      <c r="A342" t="s">
        <v>3325</v>
      </c>
      <c r="B342">
        <f t="shared" ca="1" si="90"/>
        <v>-0.66931817999999998</v>
      </c>
      <c r="C342" s="2">
        <v>0</v>
      </c>
      <c r="D342">
        <f t="shared" si="91"/>
        <v>1</v>
      </c>
      <c r="E342">
        <f t="shared" si="92"/>
        <v>20</v>
      </c>
      <c r="F342">
        <f t="shared" ca="1" si="93"/>
        <v>18</v>
      </c>
      <c r="G342">
        <f t="shared" si="94"/>
        <v>16</v>
      </c>
      <c r="H342">
        <f t="shared" si="95"/>
        <v>16</v>
      </c>
      <c r="I342">
        <f t="shared" si="96"/>
        <v>7</v>
      </c>
      <c r="J342">
        <f t="shared" si="97"/>
        <v>32</v>
      </c>
      <c r="K342" s="12">
        <f t="shared" si="98"/>
        <v>0.625</v>
      </c>
      <c r="L342">
        <f t="shared" ca="1" si="99"/>
        <v>6.25E-2</v>
      </c>
      <c r="Q342" t="s">
        <v>3524</v>
      </c>
      <c r="R342" s="6">
        <v>42069</v>
      </c>
      <c r="S342" t="s">
        <v>3194</v>
      </c>
      <c r="T342" t="s">
        <v>3368</v>
      </c>
      <c r="U342" t="s">
        <v>3842</v>
      </c>
      <c r="V342">
        <v>77</v>
      </c>
      <c r="W342">
        <v>74</v>
      </c>
      <c r="Y342" t="s">
        <v>943</v>
      </c>
      <c r="Z342">
        <v>1</v>
      </c>
      <c r="AA342">
        <f t="shared" si="104"/>
        <v>3</v>
      </c>
      <c r="AB342">
        <f t="shared" ca="1" si="100"/>
        <v>16.400000199999997</v>
      </c>
      <c r="AC342">
        <f t="shared" ca="1" si="101"/>
        <v>-13.400000199999997</v>
      </c>
      <c r="AD342">
        <f t="shared" ca="1" si="102"/>
        <v>13.400000199999997</v>
      </c>
      <c r="AE342" s="2">
        <v>0</v>
      </c>
      <c r="AF342" s="7">
        <f>VLOOKUP(R342,Weights!$A$2:$B$120,2,0)*AE342</f>
        <v>0</v>
      </c>
      <c r="AG342">
        <f t="shared" ca="1" si="103"/>
        <v>179.56000535999996</v>
      </c>
      <c r="AI342" t="str">
        <f t="shared" ca="1" si="105"/>
        <v>Baylor</v>
      </c>
      <c r="AJ342" t="str">
        <f t="shared" si="106"/>
        <v>Baylor</v>
      </c>
      <c r="AK342">
        <f t="shared" si="107"/>
        <v>0</v>
      </c>
    </row>
    <row r="343" spans="1:37" x14ac:dyDescent="0.25">
      <c r="A343" t="s">
        <v>3231</v>
      </c>
      <c r="B343">
        <f t="shared" ca="1" si="90"/>
        <v>0.79721407806451616</v>
      </c>
      <c r="C343" s="2">
        <v>0</v>
      </c>
      <c r="D343">
        <f t="shared" si="91"/>
        <v>1</v>
      </c>
      <c r="E343">
        <f t="shared" si="92"/>
        <v>19</v>
      </c>
      <c r="F343">
        <f t="shared" ca="1" si="93"/>
        <v>16</v>
      </c>
      <c r="G343">
        <f t="shared" si="94"/>
        <v>17</v>
      </c>
      <c r="H343">
        <f t="shared" si="95"/>
        <v>13</v>
      </c>
      <c r="I343">
        <f t="shared" si="96"/>
        <v>4</v>
      </c>
      <c r="J343">
        <f t="shared" si="97"/>
        <v>30</v>
      </c>
      <c r="K343" s="12">
        <f t="shared" si="98"/>
        <v>0.6333333333333333</v>
      </c>
      <c r="L343">
        <f t="shared" ca="1" si="99"/>
        <v>0.12903225806451613</v>
      </c>
      <c r="Q343" t="s">
        <v>3524</v>
      </c>
      <c r="R343" s="6">
        <v>42075</v>
      </c>
      <c r="S343" t="s">
        <v>3195</v>
      </c>
      <c r="T343" t="s">
        <v>3506</v>
      </c>
      <c r="U343" t="s">
        <v>3842</v>
      </c>
      <c r="V343">
        <v>80</v>
      </c>
      <c r="W343">
        <v>70</v>
      </c>
      <c r="Y343" t="s">
        <v>3143</v>
      </c>
      <c r="Z343">
        <v>1</v>
      </c>
      <c r="AA343">
        <f t="shared" si="104"/>
        <v>10</v>
      </c>
      <c r="AB343">
        <f t="shared" ca="1" si="100"/>
        <v>-0.80000000000000071</v>
      </c>
      <c r="AC343">
        <f t="shared" ca="1" si="101"/>
        <v>10.8</v>
      </c>
      <c r="AD343">
        <f t="shared" ca="1" si="102"/>
        <v>-10.8</v>
      </c>
      <c r="AE343" s="2">
        <v>0</v>
      </c>
      <c r="AF343" s="7">
        <f>VLOOKUP(R343,Weights!$A$2:$B$120,2,0)*AE343</f>
        <v>0</v>
      </c>
      <c r="AG343">
        <f t="shared" ca="1" si="103"/>
        <v>116.64000000000001</v>
      </c>
      <c r="AI343" t="str">
        <f t="shared" ca="1" si="105"/>
        <v>West Virginia</v>
      </c>
      <c r="AJ343" t="str">
        <f t="shared" si="106"/>
        <v>Baylor</v>
      </c>
      <c r="AK343">
        <f t="shared" si="107"/>
        <v>0</v>
      </c>
    </row>
    <row r="344" spans="1:37" x14ac:dyDescent="0.25">
      <c r="A344" t="s">
        <v>3827</v>
      </c>
      <c r="B344">
        <f t="shared" ca="1" si="90"/>
        <v>15.174431999999999</v>
      </c>
      <c r="C344" s="2">
        <v>0</v>
      </c>
      <c r="D344">
        <f t="shared" si="91"/>
        <v>1</v>
      </c>
      <c r="E344">
        <f t="shared" si="92"/>
        <v>28</v>
      </c>
      <c r="F344">
        <f t="shared" ca="1" si="93"/>
        <v>31</v>
      </c>
      <c r="G344">
        <f t="shared" si="94"/>
        <v>16</v>
      </c>
      <c r="H344">
        <f t="shared" si="95"/>
        <v>16</v>
      </c>
      <c r="I344">
        <f t="shared" si="96"/>
        <v>12</v>
      </c>
      <c r="J344">
        <f t="shared" si="97"/>
        <v>32</v>
      </c>
      <c r="K344" s="12">
        <f t="shared" si="98"/>
        <v>0.875</v>
      </c>
      <c r="L344">
        <f t="shared" ca="1" si="99"/>
        <v>-9.375E-2</v>
      </c>
      <c r="Q344" t="s">
        <v>3524</v>
      </c>
      <c r="R344" s="6">
        <v>42076</v>
      </c>
      <c r="S344" t="s">
        <v>3195</v>
      </c>
      <c r="T344" t="s">
        <v>3830</v>
      </c>
      <c r="U344" t="s">
        <v>3191</v>
      </c>
      <c r="Y344" t="s">
        <v>3191</v>
      </c>
      <c r="Z344">
        <v>0</v>
      </c>
      <c r="AA344">
        <f t="shared" si="104"/>
        <v>0</v>
      </c>
      <c r="AB344">
        <f t="shared" ca="1" si="100"/>
        <v>0</v>
      </c>
      <c r="AC344">
        <f t="shared" ca="1" si="101"/>
        <v>0</v>
      </c>
      <c r="AD344">
        <f t="shared" ca="1" si="102"/>
        <v>0</v>
      </c>
      <c r="AE344" s="2">
        <v>0</v>
      </c>
      <c r="AF344" s="7">
        <f>VLOOKUP(R344,Weights!$A$2:$B$120,2,0)*AE344</f>
        <v>0</v>
      </c>
      <c r="AG344">
        <f t="shared" ca="1" si="103"/>
        <v>0</v>
      </c>
      <c r="AI344" t="str">
        <f t="shared" ca="1" si="105"/>
        <v>Kansas</v>
      </c>
      <c r="AJ344" t="str">
        <f t="shared" si="106"/>
        <v>Kansas</v>
      </c>
      <c r="AK344">
        <f t="shared" si="107"/>
        <v>0</v>
      </c>
    </row>
    <row r="345" spans="1:37" x14ac:dyDescent="0.25">
      <c r="A345" t="s">
        <v>3465</v>
      </c>
      <c r="B345">
        <f t="shared" ca="1" si="90"/>
        <v>4.5119318000000002</v>
      </c>
      <c r="C345" s="2">
        <v>0</v>
      </c>
      <c r="D345">
        <f t="shared" si="91"/>
        <v>1</v>
      </c>
      <c r="E345">
        <f t="shared" si="92"/>
        <v>20</v>
      </c>
      <c r="F345">
        <f t="shared" ca="1" si="93"/>
        <v>25</v>
      </c>
      <c r="G345">
        <f t="shared" si="94"/>
        <v>14</v>
      </c>
      <c r="H345">
        <f t="shared" si="95"/>
        <v>18</v>
      </c>
      <c r="I345">
        <f t="shared" si="96"/>
        <v>8</v>
      </c>
      <c r="J345">
        <f t="shared" si="97"/>
        <v>32</v>
      </c>
      <c r="K345" s="12">
        <f t="shared" si="98"/>
        <v>0.625</v>
      </c>
      <c r="L345">
        <f t="shared" ca="1" si="99"/>
        <v>-0.15625</v>
      </c>
      <c r="Q345" t="s">
        <v>3351</v>
      </c>
      <c r="R345" s="6">
        <v>41962</v>
      </c>
      <c r="S345" t="s">
        <v>3194</v>
      </c>
      <c r="T345" t="s">
        <v>3839</v>
      </c>
      <c r="U345" t="s">
        <v>3842</v>
      </c>
      <c r="V345">
        <v>96</v>
      </c>
      <c r="W345">
        <v>76</v>
      </c>
      <c r="Y345" t="s">
        <v>99</v>
      </c>
      <c r="Z345">
        <v>1</v>
      </c>
      <c r="AA345">
        <f t="shared" si="104"/>
        <v>20</v>
      </c>
      <c r="AB345">
        <f t="shared" ca="1" si="100"/>
        <v>30.799999800000002</v>
      </c>
      <c r="AC345">
        <f t="shared" ca="1" si="101"/>
        <v>-10.799999800000002</v>
      </c>
      <c r="AD345">
        <f t="shared" ca="1" si="102"/>
        <v>10.799999800000002</v>
      </c>
      <c r="AE345" s="2">
        <v>0</v>
      </c>
      <c r="AF345" s="7">
        <f>VLOOKUP(R345,Weights!$A$2:$B$120,2,0)*AE345</f>
        <v>0</v>
      </c>
      <c r="AG345">
        <f t="shared" ca="1" si="103"/>
        <v>116.63999568000008</v>
      </c>
      <c r="AI345" t="str">
        <f t="shared" ca="1" si="105"/>
        <v>Belmont</v>
      </c>
      <c r="AJ345" t="str">
        <f t="shared" si="106"/>
        <v>Belmont</v>
      </c>
      <c r="AK345">
        <f t="shared" si="107"/>
        <v>0</v>
      </c>
    </row>
    <row r="346" spans="1:37" x14ac:dyDescent="0.25">
      <c r="A346" t="s">
        <v>3425</v>
      </c>
      <c r="B346">
        <f t="shared" ca="1" si="90"/>
        <v>-3.7630682000000002</v>
      </c>
      <c r="C346" s="2">
        <v>0</v>
      </c>
      <c r="D346">
        <f t="shared" si="91"/>
        <v>1</v>
      </c>
      <c r="E346">
        <f t="shared" si="92"/>
        <v>19</v>
      </c>
      <c r="F346">
        <f t="shared" ca="1" si="93"/>
        <v>20</v>
      </c>
      <c r="G346">
        <f t="shared" si="94"/>
        <v>14</v>
      </c>
      <c r="H346">
        <f t="shared" si="95"/>
        <v>17</v>
      </c>
      <c r="I346">
        <f t="shared" si="96"/>
        <v>8</v>
      </c>
      <c r="J346">
        <f t="shared" si="97"/>
        <v>31</v>
      </c>
      <c r="K346" s="12">
        <f t="shared" si="98"/>
        <v>0.61290322580645162</v>
      </c>
      <c r="L346">
        <f t="shared" ca="1" si="99"/>
        <v>-3.125E-2</v>
      </c>
      <c r="Q346" t="s">
        <v>3351</v>
      </c>
      <c r="R346" s="6">
        <v>41967</v>
      </c>
      <c r="S346" t="s">
        <v>3194</v>
      </c>
      <c r="T346" t="s">
        <v>3336</v>
      </c>
      <c r="U346" t="s">
        <v>3842</v>
      </c>
      <c r="V346">
        <v>82</v>
      </c>
      <c r="W346">
        <v>77</v>
      </c>
      <c r="Y346" t="s">
        <v>101</v>
      </c>
      <c r="Z346">
        <v>1</v>
      </c>
      <c r="AA346">
        <f t="shared" si="104"/>
        <v>5</v>
      </c>
      <c r="AB346">
        <f t="shared" ca="1" si="100"/>
        <v>12.199999800000001</v>
      </c>
      <c r="AC346">
        <f t="shared" ca="1" si="101"/>
        <v>-7.1999998000000005</v>
      </c>
      <c r="AD346">
        <f t="shared" ca="1" si="102"/>
        <v>7.1999998000000005</v>
      </c>
      <c r="AE346" s="2">
        <v>0</v>
      </c>
      <c r="AF346" s="7">
        <f>VLOOKUP(R346,Weights!$A$2:$B$120,2,0)*AE346</f>
        <v>0</v>
      </c>
      <c r="AG346">
        <f t="shared" ca="1" si="103"/>
        <v>51.839997120000049</v>
      </c>
      <c r="AI346" t="str">
        <f t="shared" ca="1" si="105"/>
        <v>Belmont</v>
      </c>
      <c r="AJ346" t="str">
        <f t="shared" si="106"/>
        <v>Belmont</v>
      </c>
      <c r="AK346">
        <f t="shared" si="107"/>
        <v>0</v>
      </c>
    </row>
    <row r="347" spans="1:37" x14ac:dyDescent="0.25">
      <c r="A347" t="s">
        <v>3833</v>
      </c>
      <c r="B347">
        <f t="shared" ca="1" si="90"/>
        <v>20.437878969696968</v>
      </c>
      <c r="C347" s="2">
        <v>0</v>
      </c>
      <c r="D347">
        <f t="shared" si="91"/>
        <v>1</v>
      </c>
      <c r="E347">
        <f t="shared" si="92"/>
        <v>29</v>
      </c>
      <c r="F347">
        <f t="shared" ca="1" si="93"/>
        <v>30</v>
      </c>
      <c r="G347">
        <f t="shared" si="94"/>
        <v>18</v>
      </c>
      <c r="H347">
        <f t="shared" si="95"/>
        <v>15</v>
      </c>
      <c r="I347">
        <f t="shared" si="96"/>
        <v>13</v>
      </c>
      <c r="J347">
        <f t="shared" si="97"/>
        <v>33</v>
      </c>
      <c r="K347" s="12">
        <f t="shared" si="98"/>
        <v>0.87878787878787878</v>
      </c>
      <c r="L347">
        <f t="shared" ca="1" si="99"/>
        <v>-3.0303030303030276E-2</v>
      </c>
      <c r="Q347" t="s">
        <v>3351</v>
      </c>
      <c r="R347" s="6">
        <v>41969</v>
      </c>
      <c r="S347" t="s">
        <v>3194</v>
      </c>
      <c r="T347" t="s">
        <v>3310</v>
      </c>
      <c r="U347" t="s">
        <v>3842</v>
      </c>
      <c r="V347">
        <v>78</v>
      </c>
      <c r="W347">
        <v>57</v>
      </c>
      <c r="Y347" t="s">
        <v>103</v>
      </c>
      <c r="Z347">
        <v>1</v>
      </c>
      <c r="AA347">
        <f t="shared" si="104"/>
        <v>21</v>
      </c>
      <c r="AB347">
        <f t="shared" ca="1" si="100"/>
        <v>5.4</v>
      </c>
      <c r="AC347">
        <f t="shared" ca="1" si="101"/>
        <v>15.6</v>
      </c>
      <c r="AD347">
        <f t="shared" ca="1" si="102"/>
        <v>-15.6</v>
      </c>
      <c r="AE347" s="2">
        <v>0</v>
      </c>
      <c r="AF347" s="7">
        <f>VLOOKUP(R347,Weights!$A$2:$B$120,2,0)*AE347</f>
        <v>0</v>
      </c>
      <c r="AG347">
        <f t="shared" ca="1" si="103"/>
        <v>243.35999999999999</v>
      </c>
      <c r="AI347" t="str">
        <f t="shared" ca="1" si="105"/>
        <v>Belmont</v>
      </c>
      <c r="AJ347" t="str">
        <f t="shared" si="106"/>
        <v>Belmont</v>
      </c>
      <c r="AK347">
        <f t="shared" si="107"/>
        <v>0</v>
      </c>
    </row>
    <row r="348" spans="1:37" x14ac:dyDescent="0.25">
      <c r="A348" t="s">
        <v>3431</v>
      </c>
      <c r="B348">
        <f t="shared" ca="1" si="90"/>
        <v>3.4975935647058822</v>
      </c>
      <c r="C348" s="2">
        <v>0</v>
      </c>
      <c r="D348">
        <f t="shared" si="91"/>
        <v>1</v>
      </c>
      <c r="E348">
        <f t="shared" si="92"/>
        <v>28</v>
      </c>
      <c r="F348">
        <f t="shared" ca="1" si="93"/>
        <v>27</v>
      </c>
      <c r="G348">
        <f t="shared" si="94"/>
        <v>16</v>
      </c>
      <c r="H348">
        <f t="shared" si="95"/>
        <v>18</v>
      </c>
      <c r="I348">
        <f t="shared" si="96"/>
        <v>13</v>
      </c>
      <c r="J348">
        <f t="shared" si="97"/>
        <v>34</v>
      </c>
      <c r="K348" s="12">
        <f t="shared" si="98"/>
        <v>0.82352941176470584</v>
      </c>
      <c r="L348">
        <f t="shared" ca="1" si="99"/>
        <v>2.9411764705882359E-2</v>
      </c>
      <c r="Q348" t="s">
        <v>3351</v>
      </c>
      <c r="R348" s="6">
        <v>41975</v>
      </c>
      <c r="S348" t="s">
        <v>3194</v>
      </c>
      <c r="T348" t="s">
        <v>3411</v>
      </c>
      <c r="U348" t="s">
        <v>3842</v>
      </c>
      <c r="V348">
        <v>63</v>
      </c>
      <c r="W348">
        <v>59</v>
      </c>
      <c r="Y348" t="s">
        <v>415</v>
      </c>
      <c r="Z348">
        <v>1</v>
      </c>
      <c r="AA348">
        <f t="shared" si="104"/>
        <v>4</v>
      </c>
      <c r="AB348">
        <f t="shared" ca="1" si="100"/>
        <v>4.2</v>
      </c>
      <c r="AC348">
        <f t="shared" ca="1" si="101"/>
        <v>-0.20000000000000018</v>
      </c>
      <c r="AD348">
        <f t="shared" ca="1" si="102"/>
        <v>0.20000000000000018</v>
      </c>
      <c r="AE348" s="2">
        <v>0</v>
      </c>
      <c r="AF348" s="7">
        <f>VLOOKUP(R348,Weights!$A$2:$B$120,2,0)*AE348</f>
        <v>0</v>
      </c>
      <c r="AG348">
        <f t="shared" ca="1" si="103"/>
        <v>4.000000000000007E-2</v>
      </c>
      <c r="AI348" t="str">
        <f t="shared" ca="1" si="105"/>
        <v>Belmont</v>
      </c>
      <c r="AJ348" t="str">
        <f t="shared" si="106"/>
        <v>Belmont</v>
      </c>
      <c r="AK348">
        <f t="shared" si="107"/>
        <v>0</v>
      </c>
    </row>
    <row r="349" spans="1:37" x14ac:dyDescent="0.25">
      <c r="A349" t="s">
        <v>3300</v>
      </c>
      <c r="B349">
        <f t="shared" ca="1" si="90"/>
        <v>-8.7382698129032264</v>
      </c>
      <c r="C349" s="2">
        <v>0</v>
      </c>
      <c r="D349">
        <f t="shared" si="91"/>
        <v>1</v>
      </c>
      <c r="E349">
        <f t="shared" si="92"/>
        <v>11</v>
      </c>
      <c r="F349">
        <f t="shared" ca="1" si="93"/>
        <v>5</v>
      </c>
      <c r="G349">
        <f t="shared" si="94"/>
        <v>13</v>
      </c>
      <c r="H349">
        <f t="shared" si="95"/>
        <v>18</v>
      </c>
      <c r="I349">
        <f t="shared" si="96"/>
        <v>6</v>
      </c>
      <c r="J349">
        <f t="shared" si="97"/>
        <v>31</v>
      </c>
      <c r="K349" s="12">
        <f t="shared" si="98"/>
        <v>0.35483870967741937</v>
      </c>
      <c r="L349">
        <f t="shared" ca="1" si="99"/>
        <v>0.19354838709677422</v>
      </c>
      <c r="Q349" t="s">
        <v>3351</v>
      </c>
      <c r="R349" s="6">
        <v>41982</v>
      </c>
      <c r="S349" t="s">
        <v>3194</v>
      </c>
      <c r="T349" t="s">
        <v>3499</v>
      </c>
      <c r="U349" t="s">
        <v>3841</v>
      </c>
      <c r="V349">
        <v>65</v>
      </c>
      <c r="W349">
        <v>62</v>
      </c>
      <c r="Y349" t="s">
        <v>264</v>
      </c>
      <c r="Z349">
        <v>1</v>
      </c>
      <c r="AA349">
        <f t="shared" si="104"/>
        <v>-3</v>
      </c>
      <c r="AB349">
        <f t="shared" ca="1" si="100"/>
        <v>0</v>
      </c>
      <c r="AC349">
        <f t="shared" ca="1" si="101"/>
        <v>-3</v>
      </c>
      <c r="AD349">
        <f t="shared" ca="1" si="102"/>
        <v>3</v>
      </c>
      <c r="AE349" s="2">
        <v>0</v>
      </c>
      <c r="AF349" s="7">
        <f>VLOOKUP(R349,Weights!$A$2:$B$120,2,0)*AE349</f>
        <v>0</v>
      </c>
      <c r="AG349">
        <f t="shared" ca="1" si="103"/>
        <v>9</v>
      </c>
      <c r="AI349" t="str">
        <f t="shared" ca="1" si="105"/>
        <v>Evansville</v>
      </c>
      <c r="AJ349" t="str">
        <f t="shared" si="106"/>
        <v>Evansville</v>
      </c>
      <c r="AK349" t="str">
        <f t="shared" si="107"/>
        <v>Evansville</v>
      </c>
    </row>
    <row r="350" spans="1:37" x14ac:dyDescent="0.25">
      <c r="A350" t="s">
        <v>3363</v>
      </c>
      <c r="B350">
        <f t="shared" ca="1" si="90"/>
        <v>1.05568182</v>
      </c>
      <c r="C350" s="2">
        <v>0</v>
      </c>
      <c r="D350">
        <f t="shared" si="91"/>
        <v>1</v>
      </c>
      <c r="E350">
        <f t="shared" si="92"/>
        <v>24</v>
      </c>
      <c r="F350">
        <f t="shared" ca="1" si="93"/>
        <v>18</v>
      </c>
      <c r="G350">
        <f t="shared" si="94"/>
        <v>19</v>
      </c>
      <c r="H350">
        <f t="shared" si="95"/>
        <v>13</v>
      </c>
      <c r="I350">
        <f t="shared" si="96"/>
        <v>6</v>
      </c>
      <c r="J350">
        <f t="shared" si="97"/>
        <v>32</v>
      </c>
      <c r="K350" s="12">
        <f t="shared" si="98"/>
        <v>0.75</v>
      </c>
      <c r="L350">
        <f t="shared" ca="1" si="99"/>
        <v>0.1875</v>
      </c>
      <c r="Q350" t="s">
        <v>3351</v>
      </c>
      <c r="R350" s="6">
        <v>41984</v>
      </c>
      <c r="S350" t="s">
        <v>3194</v>
      </c>
      <c r="T350" t="s">
        <v>3300</v>
      </c>
      <c r="U350" t="s">
        <v>3841</v>
      </c>
      <c r="V350">
        <v>79</v>
      </c>
      <c r="W350">
        <v>71</v>
      </c>
      <c r="Y350" t="s">
        <v>265</v>
      </c>
      <c r="Z350">
        <v>1</v>
      </c>
      <c r="AA350">
        <f t="shared" si="104"/>
        <v>-8</v>
      </c>
      <c r="AB350">
        <f t="shared" ca="1" si="100"/>
        <v>11</v>
      </c>
      <c r="AC350">
        <f t="shared" ca="1" si="101"/>
        <v>-19</v>
      </c>
      <c r="AD350">
        <f t="shared" ca="1" si="102"/>
        <v>19</v>
      </c>
      <c r="AE350" s="2">
        <v>0</v>
      </c>
      <c r="AF350" s="7">
        <f>VLOOKUP(R350,Weights!$A$2:$B$120,2,0)*AE350</f>
        <v>0</v>
      </c>
      <c r="AG350">
        <f t="shared" ca="1" si="103"/>
        <v>361</v>
      </c>
      <c r="AI350" t="str">
        <f t="shared" ca="1" si="105"/>
        <v>Belmont</v>
      </c>
      <c r="AJ350" t="str">
        <f t="shared" si="106"/>
        <v>Wright St</v>
      </c>
      <c r="AK350" t="str">
        <f t="shared" si="107"/>
        <v>Wright St</v>
      </c>
    </row>
    <row r="351" spans="1:37" x14ac:dyDescent="0.25">
      <c r="A351" t="s">
        <v>3331</v>
      </c>
      <c r="B351">
        <f t="shared" ca="1" si="90"/>
        <v>13.716666848484847</v>
      </c>
      <c r="C351" s="2">
        <v>0</v>
      </c>
      <c r="D351">
        <f t="shared" si="91"/>
        <v>1</v>
      </c>
      <c r="E351">
        <f t="shared" si="92"/>
        <v>21</v>
      </c>
      <c r="F351">
        <f t="shared" ca="1" si="93"/>
        <v>26</v>
      </c>
      <c r="G351">
        <f t="shared" si="94"/>
        <v>19</v>
      </c>
      <c r="H351">
        <f t="shared" si="95"/>
        <v>13</v>
      </c>
      <c r="I351">
        <f t="shared" si="96"/>
        <v>6</v>
      </c>
      <c r="J351">
        <f t="shared" si="97"/>
        <v>32</v>
      </c>
      <c r="K351" s="12">
        <f t="shared" si="98"/>
        <v>0.65625</v>
      </c>
      <c r="L351">
        <f t="shared" ca="1" si="99"/>
        <v>-0.15151515151515149</v>
      </c>
      <c r="Q351" t="s">
        <v>3351</v>
      </c>
      <c r="R351" s="6">
        <v>42005</v>
      </c>
      <c r="S351" t="s">
        <v>3194</v>
      </c>
      <c r="T351" t="s">
        <v>3518</v>
      </c>
      <c r="U351" t="s">
        <v>3842</v>
      </c>
      <c r="V351">
        <v>78</v>
      </c>
      <c r="W351">
        <v>77</v>
      </c>
      <c r="Y351" t="s">
        <v>1275</v>
      </c>
      <c r="Z351">
        <v>1</v>
      </c>
      <c r="AA351">
        <f t="shared" si="104"/>
        <v>1</v>
      </c>
      <c r="AB351">
        <f t="shared" ca="1" si="100"/>
        <v>6</v>
      </c>
      <c r="AC351">
        <f t="shared" ca="1" si="101"/>
        <v>-5</v>
      </c>
      <c r="AD351">
        <f t="shared" ca="1" si="102"/>
        <v>5</v>
      </c>
      <c r="AE351" s="2">
        <v>0</v>
      </c>
      <c r="AF351" s="7">
        <f>VLOOKUP(R351,Weights!$A$2:$B$120,2,0)*AE351</f>
        <v>0</v>
      </c>
      <c r="AG351">
        <f t="shared" ca="1" si="103"/>
        <v>25</v>
      </c>
      <c r="AI351" t="str">
        <f t="shared" ca="1" si="105"/>
        <v>Belmont</v>
      </c>
      <c r="AJ351" t="str">
        <f t="shared" si="106"/>
        <v>Belmont</v>
      </c>
      <c r="AK351">
        <f t="shared" si="107"/>
        <v>0</v>
      </c>
    </row>
    <row r="352" spans="1:37" x14ac:dyDescent="0.25">
      <c r="A352" t="s">
        <v>3202</v>
      </c>
      <c r="B352">
        <f t="shared" ca="1" si="90"/>
        <v>6.7431818000000003</v>
      </c>
      <c r="C352" s="2">
        <v>0</v>
      </c>
      <c r="D352">
        <f t="shared" si="91"/>
        <v>1</v>
      </c>
      <c r="E352">
        <f t="shared" si="92"/>
        <v>23</v>
      </c>
      <c r="F352">
        <f t="shared" ca="1" si="93"/>
        <v>27</v>
      </c>
      <c r="G352">
        <f t="shared" si="94"/>
        <v>13</v>
      </c>
      <c r="H352">
        <f t="shared" si="95"/>
        <v>19</v>
      </c>
      <c r="I352">
        <f t="shared" si="96"/>
        <v>12</v>
      </c>
      <c r="J352">
        <f t="shared" si="97"/>
        <v>32</v>
      </c>
      <c r="K352" s="12">
        <f t="shared" si="98"/>
        <v>0.71875</v>
      </c>
      <c r="L352">
        <f t="shared" ca="1" si="99"/>
        <v>-0.125</v>
      </c>
      <c r="Q352" t="s">
        <v>3351</v>
      </c>
      <c r="R352" s="6">
        <v>42011</v>
      </c>
      <c r="S352" t="s">
        <v>3194</v>
      </c>
      <c r="T352" t="s">
        <v>3495</v>
      </c>
      <c r="U352" t="s">
        <v>3842</v>
      </c>
      <c r="V352">
        <v>73</v>
      </c>
      <c r="W352">
        <v>69</v>
      </c>
      <c r="Y352" t="s">
        <v>1420</v>
      </c>
      <c r="Z352">
        <v>1</v>
      </c>
      <c r="AA352">
        <f t="shared" si="104"/>
        <v>4</v>
      </c>
      <c r="AB352">
        <f t="shared" ca="1" si="100"/>
        <v>7.1999999999999993</v>
      </c>
      <c r="AC352">
        <f t="shared" ca="1" si="101"/>
        <v>-3.1999999999999993</v>
      </c>
      <c r="AD352">
        <f t="shared" ca="1" si="102"/>
        <v>3.1999999999999993</v>
      </c>
      <c r="AE352" s="2">
        <v>0</v>
      </c>
      <c r="AF352" s="7">
        <f>VLOOKUP(R352,Weights!$A$2:$B$120,2,0)*AE352</f>
        <v>0</v>
      </c>
      <c r="AG352">
        <f t="shared" ca="1" si="103"/>
        <v>10.239999999999995</v>
      </c>
      <c r="AI352" t="str">
        <f t="shared" ca="1" si="105"/>
        <v>Belmont</v>
      </c>
      <c r="AJ352" t="str">
        <f t="shared" si="106"/>
        <v>Belmont</v>
      </c>
      <c r="AK352">
        <f t="shared" si="107"/>
        <v>0</v>
      </c>
    </row>
    <row r="353" spans="1:37" x14ac:dyDescent="0.25">
      <c r="A353" t="s">
        <v>3347</v>
      </c>
      <c r="B353">
        <f t="shared" ca="1" si="90"/>
        <v>-7.5318182</v>
      </c>
      <c r="C353" s="2">
        <v>0</v>
      </c>
      <c r="D353">
        <f t="shared" si="91"/>
        <v>1</v>
      </c>
      <c r="E353">
        <f t="shared" si="92"/>
        <v>11</v>
      </c>
      <c r="F353">
        <f t="shared" ca="1" si="93"/>
        <v>11</v>
      </c>
      <c r="G353">
        <f t="shared" si="94"/>
        <v>16</v>
      </c>
      <c r="H353">
        <f t="shared" si="95"/>
        <v>16</v>
      </c>
      <c r="I353">
        <f t="shared" si="96"/>
        <v>4</v>
      </c>
      <c r="J353">
        <f t="shared" si="97"/>
        <v>32</v>
      </c>
      <c r="K353" s="12">
        <f t="shared" si="98"/>
        <v>0.34375</v>
      </c>
      <c r="L353">
        <f t="shared" ca="1" si="99"/>
        <v>0</v>
      </c>
      <c r="Q353" t="s">
        <v>3351</v>
      </c>
      <c r="R353" s="6">
        <v>42026</v>
      </c>
      <c r="S353" t="s">
        <v>3194</v>
      </c>
      <c r="T353" t="s">
        <v>3439</v>
      </c>
      <c r="U353" t="s">
        <v>3842</v>
      </c>
      <c r="V353">
        <v>72</v>
      </c>
      <c r="W353">
        <v>67</v>
      </c>
      <c r="Y353" t="s">
        <v>1279</v>
      </c>
      <c r="Z353">
        <v>1</v>
      </c>
      <c r="AA353">
        <f t="shared" si="104"/>
        <v>5</v>
      </c>
      <c r="AB353">
        <f t="shared" ca="1" si="100"/>
        <v>3.8</v>
      </c>
      <c r="AC353">
        <f t="shared" ca="1" si="101"/>
        <v>1.2000000000000002</v>
      </c>
      <c r="AD353">
        <f t="shared" ca="1" si="102"/>
        <v>-1.2000000000000002</v>
      </c>
      <c r="AE353" s="2">
        <v>0</v>
      </c>
      <c r="AF353" s="7">
        <f>VLOOKUP(R353,Weights!$A$2:$B$120,2,0)*AE353</f>
        <v>0</v>
      </c>
      <c r="AG353">
        <f t="shared" ca="1" si="103"/>
        <v>1.4400000000000004</v>
      </c>
      <c r="AI353" t="str">
        <f t="shared" ca="1" si="105"/>
        <v>Belmont</v>
      </c>
      <c r="AJ353" t="str">
        <f t="shared" si="106"/>
        <v>Belmont</v>
      </c>
      <c r="AK353">
        <f t="shared" si="107"/>
        <v>0</v>
      </c>
    </row>
    <row r="354" spans="1:37" x14ac:dyDescent="0.25">
      <c r="Q354" t="s">
        <v>3351</v>
      </c>
      <c r="R354" s="6">
        <v>42033</v>
      </c>
      <c r="S354" t="s">
        <v>3194</v>
      </c>
      <c r="T354" t="s">
        <v>3441</v>
      </c>
      <c r="U354" t="s">
        <v>3842</v>
      </c>
      <c r="V354">
        <v>103</v>
      </c>
      <c r="W354">
        <v>82</v>
      </c>
      <c r="Y354" t="s">
        <v>1577</v>
      </c>
      <c r="Z354">
        <v>1</v>
      </c>
      <c r="AA354">
        <f t="shared" si="104"/>
        <v>21</v>
      </c>
      <c r="AB354">
        <f t="shared" ca="1" si="100"/>
        <v>12.599999799999999</v>
      </c>
      <c r="AC354">
        <f t="shared" ca="1" si="101"/>
        <v>8.4000002000000009</v>
      </c>
      <c r="AD354">
        <f t="shared" ca="1" si="102"/>
        <v>-8.4000002000000009</v>
      </c>
      <c r="AE354" s="2">
        <v>0</v>
      </c>
      <c r="AF354" s="7">
        <f>VLOOKUP(R354,Weights!$A$2:$B$120,2,0)*AE354</f>
        <v>0</v>
      </c>
      <c r="AG354">
        <f t="shared" ca="1" si="103"/>
        <v>70.560003360000053</v>
      </c>
      <c r="AI354" t="str">
        <f t="shared" ca="1" si="105"/>
        <v>Belmont</v>
      </c>
      <c r="AJ354" t="str">
        <f t="shared" si="106"/>
        <v>Belmont</v>
      </c>
      <c r="AK354">
        <f t="shared" si="107"/>
        <v>0</v>
      </c>
    </row>
    <row r="355" spans="1:37" x14ac:dyDescent="0.25">
      <c r="Q355" t="s">
        <v>3351</v>
      </c>
      <c r="R355" s="6">
        <v>42035</v>
      </c>
      <c r="S355" t="s">
        <v>3194</v>
      </c>
      <c r="T355" t="s">
        <v>3353</v>
      </c>
      <c r="U355" t="s">
        <v>3842</v>
      </c>
      <c r="V355">
        <v>71</v>
      </c>
      <c r="W355">
        <v>53</v>
      </c>
      <c r="Y355" t="s">
        <v>2421</v>
      </c>
      <c r="Z355">
        <v>1</v>
      </c>
      <c r="AA355">
        <f t="shared" si="104"/>
        <v>18</v>
      </c>
      <c r="AB355">
        <f t="shared" ca="1" si="100"/>
        <v>6.8000000000000007</v>
      </c>
      <c r="AC355">
        <f t="shared" ca="1" si="101"/>
        <v>11.2</v>
      </c>
      <c r="AD355">
        <f t="shared" ca="1" si="102"/>
        <v>-11.2</v>
      </c>
      <c r="AE355" s="2">
        <v>0</v>
      </c>
      <c r="AF355" s="7">
        <f>VLOOKUP(R355,Weights!$A$2:$B$120,2,0)*AE355</f>
        <v>0</v>
      </c>
      <c r="AG355">
        <f t="shared" ca="1" si="103"/>
        <v>125.43999999999998</v>
      </c>
      <c r="AI355" t="str">
        <f t="shared" ca="1" si="105"/>
        <v>Belmont</v>
      </c>
      <c r="AJ355" t="str">
        <f t="shared" si="106"/>
        <v>Belmont</v>
      </c>
      <c r="AK355">
        <f t="shared" si="107"/>
        <v>0</v>
      </c>
    </row>
    <row r="356" spans="1:37" x14ac:dyDescent="0.25">
      <c r="Q356" t="s">
        <v>3351</v>
      </c>
      <c r="R356" s="6">
        <v>42049</v>
      </c>
      <c r="S356" t="s">
        <v>3194</v>
      </c>
      <c r="T356" t="s">
        <v>3359</v>
      </c>
      <c r="U356" t="s">
        <v>3842</v>
      </c>
      <c r="V356">
        <v>58</v>
      </c>
      <c r="W356">
        <v>57</v>
      </c>
      <c r="Y356" t="s">
        <v>362</v>
      </c>
      <c r="Z356">
        <v>1</v>
      </c>
      <c r="AA356">
        <f t="shared" si="104"/>
        <v>1</v>
      </c>
      <c r="AB356">
        <f t="shared" ca="1" si="100"/>
        <v>1</v>
      </c>
      <c r="AC356">
        <f t="shared" ca="1" si="101"/>
        <v>0</v>
      </c>
      <c r="AD356">
        <f t="shared" ca="1" si="102"/>
        <v>0</v>
      </c>
      <c r="AE356" s="2">
        <v>0</v>
      </c>
      <c r="AF356" s="7">
        <f>VLOOKUP(R356,Weights!$A$2:$B$120,2,0)*AE356</f>
        <v>0</v>
      </c>
      <c r="AG356">
        <f t="shared" ca="1" si="103"/>
        <v>0</v>
      </c>
      <c r="AI356" t="str">
        <f t="shared" ca="1" si="105"/>
        <v>Belmont</v>
      </c>
      <c r="AJ356" t="str">
        <f t="shared" si="106"/>
        <v>Belmont</v>
      </c>
      <c r="AK356">
        <f t="shared" si="107"/>
        <v>0</v>
      </c>
    </row>
    <row r="357" spans="1:37" x14ac:dyDescent="0.25">
      <c r="Q357" t="s">
        <v>3351</v>
      </c>
      <c r="R357" s="6">
        <v>42054</v>
      </c>
      <c r="S357" t="s">
        <v>3194</v>
      </c>
      <c r="T357" t="s">
        <v>3498</v>
      </c>
      <c r="U357" t="s">
        <v>3842</v>
      </c>
      <c r="V357">
        <v>66</v>
      </c>
      <c r="W357">
        <v>61</v>
      </c>
      <c r="Y357" t="s">
        <v>363</v>
      </c>
      <c r="Z357">
        <v>1</v>
      </c>
      <c r="AA357">
        <f t="shared" si="104"/>
        <v>5</v>
      </c>
      <c r="AB357">
        <f t="shared" ca="1" si="100"/>
        <v>4.2</v>
      </c>
      <c r="AC357">
        <f t="shared" ca="1" si="101"/>
        <v>0.79999999999999982</v>
      </c>
      <c r="AD357">
        <f t="shared" ca="1" si="102"/>
        <v>-0.79999999999999982</v>
      </c>
      <c r="AE357" s="2">
        <v>0</v>
      </c>
      <c r="AF357" s="7">
        <f>VLOOKUP(R357,Weights!$A$2:$B$120,2,0)*AE357</f>
        <v>0</v>
      </c>
      <c r="AG357">
        <f t="shared" ca="1" si="103"/>
        <v>0.63999999999999968</v>
      </c>
      <c r="AI357" t="str">
        <f t="shared" ca="1" si="105"/>
        <v>Belmont</v>
      </c>
      <c r="AJ357" t="str">
        <f t="shared" si="106"/>
        <v>Belmont</v>
      </c>
      <c r="AK357">
        <f t="shared" si="107"/>
        <v>0</v>
      </c>
    </row>
    <row r="358" spans="1:37" x14ac:dyDescent="0.25">
      <c r="Q358" t="s">
        <v>3351</v>
      </c>
      <c r="R358" s="6">
        <v>42063</v>
      </c>
      <c r="S358" t="s">
        <v>3194</v>
      </c>
      <c r="T358" t="s">
        <v>3349</v>
      </c>
      <c r="U358" t="s">
        <v>3842</v>
      </c>
      <c r="V358">
        <v>88</v>
      </c>
      <c r="W358">
        <v>62</v>
      </c>
      <c r="Y358" t="s">
        <v>1427</v>
      </c>
      <c r="Z358">
        <v>1</v>
      </c>
      <c r="AA358">
        <f t="shared" si="104"/>
        <v>26</v>
      </c>
      <c r="AB358">
        <f t="shared" ca="1" si="100"/>
        <v>14.3999998</v>
      </c>
      <c r="AC358">
        <f t="shared" ca="1" si="101"/>
        <v>11.6000002</v>
      </c>
      <c r="AD358">
        <f t="shared" ca="1" si="102"/>
        <v>-11.6000002</v>
      </c>
      <c r="AE358" s="2">
        <v>0</v>
      </c>
      <c r="AF358" s="7">
        <f>VLOOKUP(R358,Weights!$A$2:$B$120,2,0)*AE358</f>
        <v>0</v>
      </c>
      <c r="AG358">
        <f t="shared" ca="1" si="103"/>
        <v>134.56000464000005</v>
      </c>
      <c r="AI358" t="str">
        <f t="shared" ca="1" si="105"/>
        <v>Belmont</v>
      </c>
      <c r="AJ358" t="str">
        <f t="shared" si="106"/>
        <v>Belmont</v>
      </c>
      <c r="AK358">
        <f t="shared" si="107"/>
        <v>0</v>
      </c>
    </row>
    <row r="359" spans="1:37" x14ac:dyDescent="0.25">
      <c r="Q359" t="s">
        <v>3351</v>
      </c>
      <c r="R359" s="6">
        <v>42068</v>
      </c>
      <c r="S359" t="s">
        <v>3195</v>
      </c>
      <c r="T359" t="s">
        <v>3458</v>
      </c>
      <c r="U359" t="s">
        <v>3842</v>
      </c>
      <c r="V359">
        <v>97</v>
      </c>
      <c r="W359">
        <v>64</v>
      </c>
      <c r="Y359" t="s">
        <v>2422</v>
      </c>
      <c r="Z359">
        <v>1</v>
      </c>
      <c r="AA359">
        <f t="shared" si="104"/>
        <v>33</v>
      </c>
      <c r="AB359">
        <f t="shared" ca="1" si="100"/>
        <v>1</v>
      </c>
      <c r="AC359">
        <f t="shared" ca="1" si="101"/>
        <v>32</v>
      </c>
      <c r="AD359">
        <f t="shared" ca="1" si="102"/>
        <v>-32</v>
      </c>
      <c r="AE359" s="2">
        <v>0</v>
      </c>
      <c r="AF359" s="7">
        <f>VLOOKUP(R359,Weights!$A$2:$B$120,2,0)*AE359</f>
        <v>0</v>
      </c>
      <c r="AG359">
        <f t="shared" ca="1" si="103"/>
        <v>1024</v>
      </c>
      <c r="AI359" t="str">
        <f t="shared" ca="1" si="105"/>
        <v>Belmont</v>
      </c>
      <c r="AJ359" t="str">
        <f t="shared" si="106"/>
        <v>Belmont</v>
      </c>
      <c r="AK359">
        <f t="shared" si="107"/>
        <v>0</v>
      </c>
    </row>
    <row r="360" spans="1:37" x14ac:dyDescent="0.25">
      <c r="Q360" t="s">
        <v>3351</v>
      </c>
      <c r="R360" s="6">
        <v>42069</v>
      </c>
      <c r="S360" t="s">
        <v>3195</v>
      </c>
      <c r="T360" t="s">
        <v>3498</v>
      </c>
      <c r="U360" t="s">
        <v>3842</v>
      </c>
      <c r="V360">
        <v>53</v>
      </c>
      <c r="W360">
        <v>52</v>
      </c>
      <c r="Y360" t="s">
        <v>2423</v>
      </c>
      <c r="Z360">
        <v>1</v>
      </c>
      <c r="AA360">
        <f t="shared" si="104"/>
        <v>1</v>
      </c>
      <c r="AB360">
        <f t="shared" ca="1" si="100"/>
        <v>1</v>
      </c>
      <c r="AC360">
        <f t="shared" ca="1" si="101"/>
        <v>0</v>
      </c>
      <c r="AD360">
        <f t="shared" ca="1" si="102"/>
        <v>0</v>
      </c>
      <c r="AE360" s="2">
        <v>0</v>
      </c>
      <c r="AF360" s="7">
        <f>VLOOKUP(R360,Weights!$A$2:$B$120,2,0)*AE360</f>
        <v>0</v>
      </c>
      <c r="AG360">
        <f t="shared" ca="1" si="103"/>
        <v>0</v>
      </c>
      <c r="AI360" t="str">
        <f t="shared" ca="1" si="105"/>
        <v>Belmont</v>
      </c>
      <c r="AJ360" t="str">
        <f t="shared" si="106"/>
        <v>Belmont</v>
      </c>
      <c r="AK360">
        <f t="shared" si="107"/>
        <v>0</v>
      </c>
    </row>
    <row r="361" spans="1:37" x14ac:dyDescent="0.25">
      <c r="Q361" t="s">
        <v>3351</v>
      </c>
      <c r="R361" s="6">
        <v>42070</v>
      </c>
      <c r="S361" t="s">
        <v>3195</v>
      </c>
      <c r="T361" t="s">
        <v>3271</v>
      </c>
      <c r="U361" t="s">
        <v>3842</v>
      </c>
      <c r="V361">
        <v>88</v>
      </c>
      <c r="W361">
        <v>87</v>
      </c>
      <c r="Y361" t="s">
        <v>2424</v>
      </c>
      <c r="Z361">
        <v>1</v>
      </c>
      <c r="AA361">
        <f t="shared" si="104"/>
        <v>1</v>
      </c>
      <c r="AB361">
        <f t="shared" ca="1" si="100"/>
        <v>-5.1999999999999993</v>
      </c>
      <c r="AC361">
        <f t="shared" ca="1" si="101"/>
        <v>6.1999999999999993</v>
      </c>
      <c r="AD361">
        <f t="shared" ca="1" si="102"/>
        <v>-6.1999999999999993</v>
      </c>
      <c r="AE361" s="2">
        <v>0</v>
      </c>
      <c r="AF361" s="7">
        <f>VLOOKUP(R361,Weights!$A$2:$B$120,2,0)*AE361</f>
        <v>0</v>
      </c>
      <c r="AG361">
        <f t="shared" ca="1" si="103"/>
        <v>38.439999999999991</v>
      </c>
      <c r="AI361" t="str">
        <f t="shared" ca="1" si="105"/>
        <v>Murray St</v>
      </c>
      <c r="AJ361" t="str">
        <f t="shared" si="106"/>
        <v>Belmont</v>
      </c>
      <c r="AK361">
        <f t="shared" si="107"/>
        <v>0</v>
      </c>
    </row>
    <row r="362" spans="1:37" x14ac:dyDescent="0.25">
      <c r="Q362" t="s">
        <v>3340</v>
      </c>
      <c r="R362" s="6">
        <v>41958</v>
      </c>
      <c r="S362" t="s">
        <v>3194</v>
      </c>
      <c r="T362" t="s">
        <v>3839</v>
      </c>
      <c r="U362" t="s">
        <v>3842</v>
      </c>
      <c r="V362">
        <v>91</v>
      </c>
      <c r="W362">
        <v>69</v>
      </c>
      <c r="Y362" t="s">
        <v>176</v>
      </c>
      <c r="Z362">
        <v>1</v>
      </c>
      <c r="AA362">
        <f t="shared" si="104"/>
        <v>22</v>
      </c>
      <c r="AB362">
        <f t="shared" ca="1" si="100"/>
        <v>20.400000000000002</v>
      </c>
      <c r="AC362">
        <f t="shared" ca="1" si="101"/>
        <v>1.5999999999999979</v>
      </c>
      <c r="AD362">
        <f t="shared" ca="1" si="102"/>
        <v>-1.5999999999999979</v>
      </c>
      <c r="AE362" s="2">
        <v>0</v>
      </c>
      <c r="AF362" s="7">
        <f>VLOOKUP(R362,Weights!$A$2:$B$120,2,0)*AE362</f>
        <v>0</v>
      </c>
      <c r="AG362">
        <f t="shared" ca="1" si="103"/>
        <v>2.5599999999999934</v>
      </c>
      <c r="AI362" t="str">
        <f t="shared" ca="1" si="105"/>
        <v>Bethune-Cookman</v>
      </c>
      <c r="AJ362" t="str">
        <f t="shared" si="106"/>
        <v>Bethune-Cookman</v>
      </c>
      <c r="AK362">
        <f t="shared" si="107"/>
        <v>0</v>
      </c>
    </row>
    <row r="363" spans="1:37" x14ac:dyDescent="0.25">
      <c r="Q363" t="s">
        <v>3340</v>
      </c>
      <c r="R363" s="6">
        <v>41966</v>
      </c>
      <c r="S363" t="s">
        <v>3195</v>
      </c>
      <c r="T363" t="s">
        <v>3249</v>
      </c>
      <c r="U363" t="s">
        <v>3842</v>
      </c>
      <c r="V363">
        <v>65</v>
      </c>
      <c r="W363">
        <v>60</v>
      </c>
      <c r="Y363" t="s">
        <v>17</v>
      </c>
      <c r="Z363">
        <v>1</v>
      </c>
      <c r="AA363">
        <f t="shared" si="104"/>
        <v>5</v>
      </c>
      <c r="AB363">
        <f t="shared" ca="1" si="100"/>
        <v>1.8000000000000007</v>
      </c>
      <c r="AC363">
        <f t="shared" ca="1" si="101"/>
        <v>3.1999999999999993</v>
      </c>
      <c r="AD363">
        <f t="shared" ca="1" si="102"/>
        <v>-3.1999999999999993</v>
      </c>
      <c r="AE363" s="2">
        <v>0</v>
      </c>
      <c r="AF363" s="7">
        <f>VLOOKUP(R363,Weights!$A$2:$B$120,2,0)*AE363</f>
        <v>0</v>
      </c>
      <c r="AG363">
        <f t="shared" ca="1" si="103"/>
        <v>10.239999999999995</v>
      </c>
      <c r="AI363" t="str">
        <f t="shared" ca="1" si="105"/>
        <v>Bethune-Cookman</v>
      </c>
      <c r="AJ363" t="str">
        <f t="shared" si="106"/>
        <v>Bethune-Cookman</v>
      </c>
      <c r="AK363">
        <f t="shared" si="107"/>
        <v>0</v>
      </c>
    </row>
    <row r="364" spans="1:37" x14ac:dyDescent="0.25">
      <c r="Q364" t="s">
        <v>3340</v>
      </c>
      <c r="R364" s="6">
        <v>41968</v>
      </c>
      <c r="S364" t="s">
        <v>3194</v>
      </c>
      <c r="T364" t="s">
        <v>3439</v>
      </c>
      <c r="U364" t="s">
        <v>3841</v>
      </c>
      <c r="V364">
        <v>74</v>
      </c>
      <c r="W364">
        <v>56</v>
      </c>
      <c r="Y364" t="s">
        <v>19</v>
      </c>
      <c r="Z364">
        <v>1</v>
      </c>
      <c r="AA364">
        <f t="shared" si="104"/>
        <v>-18</v>
      </c>
      <c r="AB364">
        <f t="shared" ca="1" si="100"/>
        <v>-6.5999997999999982</v>
      </c>
      <c r="AC364">
        <f t="shared" ca="1" si="101"/>
        <v>-11.400000200000001</v>
      </c>
      <c r="AD364">
        <f t="shared" ca="1" si="102"/>
        <v>11.400000200000001</v>
      </c>
      <c r="AE364" s="2">
        <v>0</v>
      </c>
      <c r="AF364" s="7">
        <f>VLOOKUP(R364,Weights!$A$2:$B$120,2,0)*AE364</f>
        <v>0</v>
      </c>
      <c r="AG364">
        <f t="shared" ca="1" si="103"/>
        <v>129.96000456000007</v>
      </c>
      <c r="AI364" t="str">
        <f t="shared" ca="1" si="105"/>
        <v>Tenn-Martin</v>
      </c>
      <c r="AJ364" t="str">
        <f t="shared" si="106"/>
        <v>Tenn-Martin</v>
      </c>
      <c r="AK364" t="str">
        <f t="shared" si="107"/>
        <v>Tenn-Martin</v>
      </c>
    </row>
    <row r="365" spans="1:37" x14ac:dyDescent="0.25">
      <c r="Q365" t="s">
        <v>3340</v>
      </c>
      <c r="R365" s="6">
        <v>41976</v>
      </c>
      <c r="S365" t="s">
        <v>3194</v>
      </c>
      <c r="T365" t="s">
        <v>3332</v>
      </c>
      <c r="U365" t="s">
        <v>3841</v>
      </c>
      <c r="V365">
        <v>63</v>
      </c>
      <c r="W365">
        <v>56</v>
      </c>
      <c r="Y365" t="s">
        <v>23</v>
      </c>
      <c r="Z365">
        <v>1</v>
      </c>
      <c r="AA365">
        <f t="shared" si="104"/>
        <v>-7</v>
      </c>
      <c r="AB365">
        <f t="shared" ca="1" si="100"/>
        <v>-9.9999997999999977</v>
      </c>
      <c r="AC365">
        <f t="shared" ca="1" si="101"/>
        <v>2.9999997999999977</v>
      </c>
      <c r="AD365">
        <f t="shared" ca="1" si="102"/>
        <v>-2.9999997999999977</v>
      </c>
      <c r="AE365" s="2">
        <v>0</v>
      </c>
      <c r="AF365" s="7">
        <f>VLOOKUP(R365,Weights!$A$2:$B$120,2,0)*AE365</f>
        <v>0</v>
      </c>
      <c r="AG365">
        <f t="shared" ca="1" si="103"/>
        <v>8.9999988000000268</v>
      </c>
      <c r="AI365" t="str">
        <f t="shared" ca="1" si="105"/>
        <v>North Florida</v>
      </c>
      <c r="AJ365" t="str">
        <f t="shared" si="106"/>
        <v>North Florida</v>
      </c>
      <c r="AK365" t="str">
        <f t="shared" si="107"/>
        <v>North Florida</v>
      </c>
    </row>
    <row r="366" spans="1:37" x14ac:dyDescent="0.25">
      <c r="Q366" t="s">
        <v>3340</v>
      </c>
      <c r="R366" s="6">
        <v>41979</v>
      </c>
      <c r="S366" t="s">
        <v>3194</v>
      </c>
      <c r="T366" t="s">
        <v>3337</v>
      </c>
      <c r="U366" t="s">
        <v>3842</v>
      </c>
      <c r="V366">
        <v>52</v>
      </c>
      <c r="W366">
        <v>47</v>
      </c>
      <c r="Y366" t="s">
        <v>25</v>
      </c>
      <c r="Z366">
        <v>1</v>
      </c>
      <c r="AA366">
        <f t="shared" si="104"/>
        <v>5</v>
      </c>
      <c r="AB366">
        <f t="shared" ca="1" si="100"/>
        <v>9</v>
      </c>
      <c r="AC366">
        <f t="shared" ca="1" si="101"/>
        <v>-4</v>
      </c>
      <c r="AD366">
        <f t="shared" ca="1" si="102"/>
        <v>4</v>
      </c>
      <c r="AE366" s="2">
        <v>0</v>
      </c>
      <c r="AF366" s="7">
        <f>VLOOKUP(R366,Weights!$A$2:$B$120,2,0)*AE366</f>
        <v>0</v>
      </c>
      <c r="AG366">
        <f t="shared" ca="1" si="103"/>
        <v>16</v>
      </c>
      <c r="AI366" t="str">
        <f t="shared" ca="1" si="105"/>
        <v>Bethune-Cookman</v>
      </c>
      <c r="AJ366" t="str">
        <f t="shared" si="106"/>
        <v>Bethune-Cookman</v>
      </c>
      <c r="AK366">
        <f t="shared" si="107"/>
        <v>0</v>
      </c>
    </row>
    <row r="367" spans="1:37" x14ac:dyDescent="0.25">
      <c r="Q367" t="s">
        <v>3340</v>
      </c>
      <c r="R367" s="6">
        <v>42009</v>
      </c>
      <c r="S367" t="s">
        <v>3194</v>
      </c>
      <c r="T367" t="s">
        <v>3839</v>
      </c>
      <c r="U367" t="s">
        <v>3842</v>
      </c>
      <c r="V367">
        <v>97</v>
      </c>
      <c r="W367">
        <v>71</v>
      </c>
      <c r="Y367" t="s">
        <v>2094</v>
      </c>
      <c r="Z367">
        <v>1</v>
      </c>
      <c r="AA367">
        <f t="shared" si="104"/>
        <v>26</v>
      </c>
      <c r="AB367">
        <f t="shared" ca="1" si="100"/>
        <v>20.400000000000002</v>
      </c>
      <c r="AC367">
        <f t="shared" ca="1" si="101"/>
        <v>5.5999999999999979</v>
      </c>
      <c r="AD367">
        <f t="shared" ca="1" si="102"/>
        <v>-5.5999999999999979</v>
      </c>
      <c r="AE367" s="2">
        <v>0</v>
      </c>
      <c r="AF367" s="7">
        <f>VLOOKUP(R367,Weights!$A$2:$B$120,2,0)*AE367</f>
        <v>0</v>
      </c>
      <c r="AG367">
        <f t="shared" ca="1" si="103"/>
        <v>31.359999999999975</v>
      </c>
      <c r="AI367" t="str">
        <f t="shared" ca="1" si="105"/>
        <v>Bethune-Cookman</v>
      </c>
      <c r="AJ367" t="str">
        <f t="shared" si="106"/>
        <v>Bethune-Cookman</v>
      </c>
      <c r="AK367">
        <f t="shared" si="107"/>
        <v>0</v>
      </c>
    </row>
    <row r="368" spans="1:37" x14ac:dyDescent="0.25">
      <c r="Q368" t="s">
        <v>3340</v>
      </c>
      <c r="R368" s="6">
        <v>42014</v>
      </c>
      <c r="S368" t="s">
        <v>3194</v>
      </c>
      <c r="T368" t="s">
        <v>3414</v>
      </c>
      <c r="U368" t="s">
        <v>3841</v>
      </c>
      <c r="V368">
        <v>58</v>
      </c>
      <c r="W368">
        <v>56</v>
      </c>
      <c r="Y368" t="s">
        <v>2095</v>
      </c>
      <c r="Z368">
        <v>1</v>
      </c>
      <c r="AA368">
        <f t="shared" si="104"/>
        <v>-2</v>
      </c>
      <c r="AB368">
        <f t="shared" ca="1" si="100"/>
        <v>-2.399999799999998</v>
      </c>
      <c r="AC368">
        <f t="shared" ca="1" si="101"/>
        <v>0.39999979999999802</v>
      </c>
      <c r="AD368">
        <f t="shared" ca="1" si="102"/>
        <v>-0.39999979999999802</v>
      </c>
      <c r="AE368" s="2">
        <v>0</v>
      </c>
      <c r="AF368" s="7">
        <f>VLOOKUP(R368,Weights!$A$2:$B$120,2,0)*AE368</f>
        <v>0</v>
      </c>
      <c r="AG368">
        <f t="shared" ca="1" si="103"/>
        <v>0.15999984000003842</v>
      </c>
      <c r="AI368" t="str">
        <f t="shared" ca="1" si="105"/>
        <v>Hampton</v>
      </c>
      <c r="AJ368" t="str">
        <f t="shared" si="106"/>
        <v>Hampton</v>
      </c>
      <c r="AK368" t="str">
        <f t="shared" si="107"/>
        <v>Hampton</v>
      </c>
    </row>
    <row r="369" spans="17:37" x14ac:dyDescent="0.25">
      <c r="Q369" t="s">
        <v>3340</v>
      </c>
      <c r="R369" s="6">
        <v>42016</v>
      </c>
      <c r="S369" t="s">
        <v>3194</v>
      </c>
      <c r="T369" t="s">
        <v>3413</v>
      </c>
      <c r="U369" t="s">
        <v>3841</v>
      </c>
      <c r="V369">
        <v>79</v>
      </c>
      <c r="W369">
        <v>55</v>
      </c>
      <c r="Y369" t="s">
        <v>2096</v>
      </c>
      <c r="Z369">
        <v>1</v>
      </c>
      <c r="AA369">
        <f t="shared" si="104"/>
        <v>-24</v>
      </c>
      <c r="AB369">
        <f t="shared" ca="1" si="100"/>
        <v>-10.999999799999998</v>
      </c>
      <c r="AC369">
        <f t="shared" ca="1" si="101"/>
        <v>-13.000000200000002</v>
      </c>
      <c r="AD369">
        <f t="shared" ca="1" si="102"/>
        <v>13.000000200000002</v>
      </c>
      <c r="AE369" s="2">
        <v>0</v>
      </c>
      <c r="AF369" s="7">
        <f>VLOOKUP(R369,Weights!$A$2:$B$120,2,0)*AE369</f>
        <v>0</v>
      </c>
      <c r="AG369">
        <f t="shared" ca="1" si="103"/>
        <v>169.00000520000009</v>
      </c>
      <c r="AI369" t="str">
        <f t="shared" ca="1" si="105"/>
        <v>Norfolk St</v>
      </c>
      <c r="AJ369" t="str">
        <f t="shared" si="106"/>
        <v>Norfolk St</v>
      </c>
      <c r="AK369" t="str">
        <f t="shared" si="107"/>
        <v>Norfolk St</v>
      </c>
    </row>
    <row r="370" spans="17:37" x14ac:dyDescent="0.25">
      <c r="Q370" t="s">
        <v>3340</v>
      </c>
      <c r="R370" s="6">
        <v>42028</v>
      </c>
      <c r="S370" t="s">
        <v>3194</v>
      </c>
      <c r="T370" t="s">
        <v>3246</v>
      </c>
      <c r="U370" t="s">
        <v>3841</v>
      </c>
      <c r="V370">
        <v>74</v>
      </c>
      <c r="W370">
        <v>70</v>
      </c>
      <c r="Y370" t="s">
        <v>2097</v>
      </c>
      <c r="Z370">
        <v>1</v>
      </c>
      <c r="AA370">
        <f t="shared" si="104"/>
        <v>-4</v>
      </c>
      <c r="AB370">
        <f t="shared" ca="1" si="100"/>
        <v>-3.9999997999999986</v>
      </c>
      <c r="AC370">
        <f t="shared" ca="1" si="101"/>
        <v>-2.0000000144904106E-7</v>
      </c>
      <c r="AD370">
        <f t="shared" ca="1" si="102"/>
        <v>2.0000000144904106E-7</v>
      </c>
      <c r="AE370" s="2">
        <v>0</v>
      </c>
      <c r="AF370" s="7">
        <f>VLOOKUP(R370,Weights!$A$2:$B$120,2,0)*AE370</f>
        <v>0</v>
      </c>
      <c r="AG370">
        <f t="shared" ca="1" si="103"/>
        <v>4.0000000579616427E-14</v>
      </c>
      <c r="AI370" t="str">
        <f t="shared" ca="1" si="105"/>
        <v>Maryland-Eastern Shore</v>
      </c>
      <c r="AJ370" t="str">
        <f t="shared" si="106"/>
        <v>Maryland-Eastern Shore</v>
      </c>
      <c r="AK370" t="str">
        <f t="shared" si="107"/>
        <v>Maryland-Eastern Shore</v>
      </c>
    </row>
    <row r="371" spans="17:37" x14ac:dyDescent="0.25">
      <c r="Q371" t="s">
        <v>3340</v>
      </c>
      <c r="R371" s="6">
        <v>42030</v>
      </c>
      <c r="S371" t="s">
        <v>3194</v>
      </c>
      <c r="T371" t="s">
        <v>3514</v>
      </c>
      <c r="U371" t="s">
        <v>3841</v>
      </c>
      <c r="V371">
        <v>45</v>
      </c>
      <c r="W371">
        <v>42</v>
      </c>
      <c r="Y371" t="s">
        <v>2098</v>
      </c>
      <c r="Z371">
        <v>1</v>
      </c>
      <c r="AA371">
        <f t="shared" si="104"/>
        <v>-3</v>
      </c>
      <c r="AB371">
        <f t="shared" ca="1" si="100"/>
        <v>-1.5999997999999982</v>
      </c>
      <c r="AC371">
        <f t="shared" ca="1" si="101"/>
        <v>-1.4000002000000018</v>
      </c>
      <c r="AD371">
        <f t="shared" ca="1" si="102"/>
        <v>1.4000002000000018</v>
      </c>
      <c r="AE371" s="2">
        <v>0</v>
      </c>
      <c r="AF371" s="7">
        <f>VLOOKUP(R371,Weights!$A$2:$B$120,2,0)*AE371</f>
        <v>0</v>
      </c>
      <c r="AG371">
        <f t="shared" ca="1" si="103"/>
        <v>1.960000560000045</v>
      </c>
      <c r="AI371" t="str">
        <f t="shared" ca="1" si="105"/>
        <v>Howard</v>
      </c>
      <c r="AJ371" t="str">
        <f t="shared" si="106"/>
        <v>Howard</v>
      </c>
      <c r="AK371" t="str">
        <f t="shared" si="107"/>
        <v>Howard</v>
      </c>
    </row>
    <row r="372" spans="17:37" x14ac:dyDescent="0.25">
      <c r="Q372" t="s">
        <v>3340</v>
      </c>
      <c r="R372" s="6">
        <v>42038</v>
      </c>
      <c r="S372" t="s">
        <v>3194</v>
      </c>
      <c r="T372" t="s">
        <v>3334</v>
      </c>
      <c r="U372" t="s">
        <v>3841</v>
      </c>
      <c r="V372">
        <v>77</v>
      </c>
      <c r="W372">
        <v>72</v>
      </c>
      <c r="Y372" t="s">
        <v>2099</v>
      </c>
      <c r="Z372">
        <v>1</v>
      </c>
      <c r="AA372">
        <f t="shared" si="104"/>
        <v>-5</v>
      </c>
      <c r="AB372">
        <f t="shared" ca="1" si="100"/>
        <v>7.8000000000000007</v>
      </c>
      <c r="AC372">
        <f t="shared" ca="1" si="101"/>
        <v>-12.8</v>
      </c>
      <c r="AD372">
        <f t="shared" ca="1" si="102"/>
        <v>12.8</v>
      </c>
      <c r="AE372" s="2">
        <v>0</v>
      </c>
      <c r="AF372" s="7">
        <f>VLOOKUP(R372,Weights!$A$2:$B$120,2,0)*AE372</f>
        <v>0</v>
      </c>
      <c r="AG372">
        <f t="shared" ca="1" si="103"/>
        <v>163.84000000000003</v>
      </c>
      <c r="AI372" t="str">
        <f t="shared" ca="1" si="105"/>
        <v>Bethune-Cookman</v>
      </c>
      <c r="AJ372" t="str">
        <f t="shared" si="106"/>
        <v>Stetson</v>
      </c>
      <c r="AK372" t="str">
        <f t="shared" si="107"/>
        <v>Stetson</v>
      </c>
    </row>
    <row r="373" spans="17:37" x14ac:dyDescent="0.25">
      <c r="Q373" t="s">
        <v>3340</v>
      </c>
      <c r="R373" s="6">
        <v>42049</v>
      </c>
      <c r="S373" t="s">
        <v>3194</v>
      </c>
      <c r="T373" t="s">
        <v>3513</v>
      </c>
      <c r="U373" t="s">
        <v>3841</v>
      </c>
      <c r="V373">
        <v>65</v>
      </c>
      <c r="W373">
        <v>51</v>
      </c>
      <c r="Y373" t="s">
        <v>2100</v>
      </c>
      <c r="Z373">
        <v>1</v>
      </c>
      <c r="AA373">
        <f t="shared" si="104"/>
        <v>-14</v>
      </c>
      <c r="AB373">
        <f t="shared" ca="1" si="100"/>
        <v>-13.999999799999998</v>
      </c>
      <c r="AC373">
        <f t="shared" ca="1" si="101"/>
        <v>-2.0000000233721948E-7</v>
      </c>
      <c r="AD373">
        <f t="shared" ca="1" si="102"/>
        <v>2.0000000233721948E-7</v>
      </c>
      <c r="AE373" s="2">
        <v>0</v>
      </c>
      <c r="AF373" s="7">
        <f>VLOOKUP(R373,Weights!$A$2:$B$120,2,0)*AE373</f>
        <v>0</v>
      </c>
      <c r="AG373">
        <f t="shared" ca="1" si="103"/>
        <v>4.0000000934887799E-14</v>
      </c>
      <c r="AI373" t="str">
        <f t="shared" ca="1" si="105"/>
        <v>North Carolina Central</v>
      </c>
      <c r="AJ373" t="str">
        <f t="shared" si="106"/>
        <v>North Carolina Central</v>
      </c>
      <c r="AK373" t="str">
        <f t="shared" si="107"/>
        <v>North Carolina Central</v>
      </c>
    </row>
    <row r="374" spans="17:37" x14ac:dyDescent="0.25">
      <c r="Q374" t="s">
        <v>3340</v>
      </c>
      <c r="R374" s="6">
        <v>42051</v>
      </c>
      <c r="S374" t="s">
        <v>3194</v>
      </c>
      <c r="T374" t="s">
        <v>3360</v>
      </c>
      <c r="U374" t="s">
        <v>3842</v>
      </c>
      <c r="V374">
        <v>77</v>
      </c>
      <c r="W374">
        <v>56</v>
      </c>
      <c r="Y374" t="s">
        <v>2101</v>
      </c>
      <c r="Z374">
        <v>1</v>
      </c>
      <c r="AA374">
        <f t="shared" si="104"/>
        <v>21</v>
      </c>
      <c r="AB374">
        <f t="shared" ca="1" si="100"/>
        <v>3.2000000000000011</v>
      </c>
      <c r="AC374">
        <f t="shared" ca="1" si="101"/>
        <v>17.799999999999997</v>
      </c>
      <c r="AD374">
        <f t="shared" ca="1" si="102"/>
        <v>-17.799999999999997</v>
      </c>
      <c r="AE374" s="2">
        <v>0</v>
      </c>
      <c r="AF374" s="7">
        <f>VLOOKUP(R374,Weights!$A$2:$B$120,2,0)*AE374</f>
        <v>0</v>
      </c>
      <c r="AG374">
        <f t="shared" ca="1" si="103"/>
        <v>316.83999999999992</v>
      </c>
      <c r="AI374" t="str">
        <f t="shared" ca="1" si="105"/>
        <v>Bethune-Cookman</v>
      </c>
      <c r="AJ374" t="str">
        <f t="shared" si="106"/>
        <v>Bethune-Cookman</v>
      </c>
      <c r="AK374">
        <f t="shared" si="107"/>
        <v>0</v>
      </c>
    </row>
    <row r="375" spans="17:37" x14ac:dyDescent="0.25">
      <c r="Q375" t="s">
        <v>3340</v>
      </c>
      <c r="R375" s="6">
        <v>42056</v>
      </c>
      <c r="S375" t="s">
        <v>3194</v>
      </c>
      <c r="T375" t="s">
        <v>3341</v>
      </c>
      <c r="U375" t="s">
        <v>3842</v>
      </c>
      <c r="V375">
        <v>64</v>
      </c>
      <c r="W375">
        <v>57</v>
      </c>
      <c r="Y375" t="s">
        <v>2102</v>
      </c>
      <c r="Z375">
        <v>1</v>
      </c>
      <c r="AA375">
        <f t="shared" si="104"/>
        <v>7</v>
      </c>
      <c r="AB375">
        <f t="shared" ca="1" si="100"/>
        <v>11.600000000000001</v>
      </c>
      <c r="AC375">
        <f t="shared" ca="1" si="101"/>
        <v>-4.6000000000000014</v>
      </c>
      <c r="AD375">
        <f t="shared" ca="1" si="102"/>
        <v>4.6000000000000014</v>
      </c>
      <c r="AE375" s="2">
        <v>0</v>
      </c>
      <c r="AF375" s="7">
        <f>VLOOKUP(R375,Weights!$A$2:$B$120,2,0)*AE375</f>
        <v>0</v>
      </c>
      <c r="AG375">
        <f t="shared" ca="1" si="103"/>
        <v>21.160000000000014</v>
      </c>
      <c r="AI375" t="str">
        <f t="shared" ca="1" si="105"/>
        <v>Bethune-Cookman</v>
      </c>
      <c r="AJ375" t="str">
        <f t="shared" si="106"/>
        <v>Bethune-Cookman</v>
      </c>
      <c r="AK375">
        <f t="shared" si="107"/>
        <v>0</v>
      </c>
    </row>
    <row r="376" spans="17:37" x14ac:dyDescent="0.25">
      <c r="Q376" t="s">
        <v>3340</v>
      </c>
      <c r="R376" s="6">
        <v>42068</v>
      </c>
      <c r="S376" t="s">
        <v>3194</v>
      </c>
      <c r="T376" t="s">
        <v>3434</v>
      </c>
      <c r="U376" t="s">
        <v>3842</v>
      </c>
      <c r="V376">
        <v>72</v>
      </c>
      <c r="W376">
        <v>62</v>
      </c>
      <c r="Y376" t="s">
        <v>2103</v>
      </c>
      <c r="Z376">
        <v>1</v>
      </c>
      <c r="AA376">
        <f t="shared" si="104"/>
        <v>10</v>
      </c>
      <c r="AB376">
        <f t="shared" ca="1" si="100"/>
        <v>3.0000000000000018</v>
      </c>
      <c r="AC376">
        <f t="shared" ca="1" si="101"/>
        <v>6.9999999999999982</v>
      </c>
      <c r="AD376">
        <f t="shared" ca="1" si="102"/>
        <v>-6.9999999999999982</v>
      </c>
      <c r="AE376" s="2">
        <v>0</v>
      </c>
      <c r="AF376" s="7">
        <f>VLOOKUP(R376,Weights!$A$2:$B$120,2,0)*AE376</f>
        <v>0</v>
      </c>
      <c r="AG376">
        <f t="shared" ca="1" si="103"/>
        <v>48.999999999999972</v>
      </c>
      <c r="AI376" t="str">
        <f t="shared" ca="1" si="105"/>
        <v>Bethune-Cookman</v>
      </c>
      <c r="AJ376" t="str">
        <f t="shared" si="106"/>
        <v>Bethune-Cookman</v>
      </c>
      <c r="AK376">
        <f t="shared" si="107"/>
        <v>0</v>
      </c>
    </row>
    <row r="377" spans="17:37" x14ac:dyDescent="0.25">
      <c r="Q377" t="s">
        <v>3340</v>
      </c>
      <c r="R377" s="6">
        <v>42073</v>
      </c>
      <c r="S377" t="s">
        <v>3195</v>
      </c>
      <c r="T377" t="s">
        <v>3471</v>
      </c>
      <c r="U377" t="s">
        <v>3841</v>
      </c>
      <c r="V377">
        <v>64</v>
      </c>
      <c r="W377">
        <v>60</v>
      </c>
      <c r="Y377" t="s">
        <v>2104</v>
      </c>
      <c r="Z377">
        <v>1</v>
      </c>
      <c r="AA377">
        <f t="shared" si="104"/>
        <v>-4</v>
      </c>
      <c r="AB377">
        <f t="shared" ca="1" si="100"/>
        <v>-0.39999999999999858</v>
      </c>
      <c r="AC377">
        <f t="shared" ca="1" si="101"/>
        <v>-3.6000000000000014</v>
      </c>
      <c r="AD377">
        <f t="shared" ca="1" si="102"/>
        <v>3.6000000000000014</v>
      </c>
      <c r="AE377" s="2">
        <v>0</v>
      </c>
      <c r="AF377" s="7">
        <f>VLOOKUP(R377,Weights!$A$2:$B$120,2,0)*AE377</f>
        <v>0</v>
      </c>
      <c r="AG377">
        <f t="shared" ca="1" si="103"/>
        <v>12.96000000000001</v>
      </c>
      <c r="AI377" t="str">
        <f t="shared" ca="1" si="105"/>
        <v>Coppin St</v>
      </c>
      <c r="AJ377" t="str">
        <f t="shared" si="106"/>
        <v>Coppin St</v>
      </c>
      <c r="AK377" t="str">
        <f t="shared" si="107"/>
        <v>Coppin St</v>
      </c>
    </row>
    <row r="378" spans="17:37" x14ac:dyDescent="0.25">
      <c r="Q378" t="s">
        <v>3210</v>
      </c>
      <c r="R378" s="6">
        <v>41962</v>
      </c>
      <c r="S378" t="s">
        <v>3194</v>
      </c>
      <c r="T378" t="s">
        <v>3839</v>
      </c>
      <c r="U378" t="s">
        <v>3842</v>
      </c>
      <c r="V378">
        <v>82</v>
      </c>
      <c r="W378">
        <v>51</v>
      </c>
      <c r="Y378" t="s">
        <v>13</v>
      </c>
      <c r="Z378">
        <v>1</v>
      </c>
      <c r="AA378">
        <f t="shared" si="104"/>
        <v>31</v>
      </c>
      <c r="AB378">
        <f t="shared" ca="1" si="100"/>
        <v>21.400000000000002</v>
      </c>
      <c r="AC378">
        <f t="shared" ca="1" si="101"/>
        <v>9.5999999999999979</v>
      </c>
      <c r="AD378">
        <f t="shared" ca="1" si="102"/>
        <v>-9.5999999999999979</v>
      </c>
      <c r="AE378" s="2">
        <v>0</v>
      </c>
      <c r="AF378" s="7">
        <f>VLOOKUP(R378,Weights!$A$2:$B$120,2,0)*AE378</f>
        <v>0</v>
      </c>
      <c r="AG378">
        <f t="shared" ca="1" si="103"/>
        <v>92.159999999999954</v>
      </c>
      <c r="AI378" t="str">
        <f t="shared" ca="1" si="105"/>
        <v>Binghamton</v>
      </c>
      <c r="AJ378" t="str">
        <f t="shared" si="106"/>
        <v>Binghamton</v>
      </c>
      <c r="AK378">
        <f t="shared" si="107"/>
        <v>0</v>
      </c>
    </row>
    <row r="379" spans="17:37" x14ac:dyDescent="0.25">
      <c r="Q379" t="s">
        <v>3210</v>
      </c>
      <c r="R379" s="6">
        <v>41965</v>
      </c>
      <c r="S379" t="s">
        <v>3195</v>
      </c>
      <c r="T379" t="s">
        <v>3505</v>
      </c>
      <c r="U379" t="s">
        <v>3841</v>
      </c>
      <c r="V379">
        <v>78</v>
      </c>
      <c r="W379">
        <v>63</v>
      </c>
      <c r="Y379" t="s">
        <v>67</v>
      </c>
      <c r="Z379">
        <v>1</v>
      </c>
      <c r="AA379">
        <f t="shared" si="104"/>
        <v>-15</v>
      </c>
      <c r="AB379">
        <f t="shared" ca="1" si="100"/>
        <v>-9.9999998199999993</v>
      </c>
      <c r="AC379">
        <f t="shared" ca="1" si="101"/>
        <v>-5.0000001800000007</v>
      </c>
      <c r="AD379">
        <f t="shared" ca="1" si="102"/>
        <v>5.0000001800000007</v>
      </c>
      <c r="AE379" s="2">
        <v>0</v>
      </c>
      <c r="AF379" s="7">
        <f>VLOOKUP(R379,Weights!$A$2:$B$120,2,0)*AE379</f>
        <v>0</v>
      </c>
      <c r="AG379">
        <f t="shared" ca="1" si="103"/>
        <v>25.000001800000039</v>
      </c>
      <c r="AI379" t="str">
        <f t="shared" ca="1" si="105"/>
        <v>Manhattan</v>
      </c>
      <c r="AJ379" t="str">
        <f t="shared" si="106"/>
        <v>Manhattan</v>
      </c>
      <c r="AK379" t="str">
        <f t="shared" si="107"/>
        <v>Manhattan</v>
      </c>
    </row>
    <row r="380" spans="17:37" x14ac:dyDescent="0.25">
      <c r="Q380" t="s">
        <v>3210</v>
      </c>
      <c r="R380" s="6">
        <v>41966</v>
      </c>
      <c r="S380" t="s">
        <v>3195</v>
      </c>
      <c r="T380" t="s">
        <v>3446</v>
      </c>
      <c r="U380" t="s">
        <v>3841</v>
      </c>
      <c r="V380">
        <v>70</v>
      </c>
      <c r="W380">
        <v>68</v>
      </c>
      <c r="Y380" t="s">
        <v>69</v>
      </c>
      <c r="Z380">
        <v>1</v>
      </c>
      <c r="AA380">
        <f t="shared" si="104"/>
        <v>-2</v>
      </c>
      <c r="AB380">
        <f t="shared" ca="1" si="100"/>
        <v>-3.9999997999999994</v>
      </c>
      <c r="AC380">
        <f t="shared" ca="1" si="101"/>
        <v>1.9999997999999994</v>
      </c>
      <c r="AD380">
        <f t="shared" ca="1" si="102"/>
        <v>-1.9999997999999994</v>
      </c>
      <c r="AE380" s="2">
        <v>0</v>
      </c>
      <c r="AF380" s="7">
        <f>VLOOKUP(R380,Weights!$A$2:$B$120,2,0)*AE380</f>
        <v>0</v>
      </c>
      <c r="AG380">
        <f t="shared" ca="1" si="103"/>
        <v>3.9999992000000377</v>
      </c>
      <c r="AI380" t="str">
        <f t="shared" ca="1" si="105"/>
        <v>Navy</v>
      </c>
      <c r="AJ380" t="str">
        <f t="shared" si="106"/>
        <v>Navy</v>
      </c>
      <c r="AK380" t="str">
        <f t="shared" si="107"/>
        <v>Navy</v>
      </c>
    </row>
    <row r="381" spans="17:37" x14ac:dyDescent="0.25">
      <c r="Q381" t="s">
        <v>3210</v>
      </c>
      <c r="R381" s="6">
        <v>41972</v>
      </c>
      <c r="S381" t="s">
        <v>3194</v>
      </c>
      <c r="T381" t="s">
        <v>3240</v>
      </c>
      <c r="U381" t="s">
        <v>3841</v>
      </c>
      <c r="V381">
        <v>68</v>
      </c>
      <c r="W381">
        <v>54</v>
      </c>
      <c r="Y381" t="s">
        <v>72</v>
      </c>
      <c r="Z381">
        <v>1</v>
      </c>
      <c r="AA381">
        <f t="shared" si="104"/>
        <v>-14</v>
      </c>
      <c r="AB381">
        <f t="shared" ca="1" si="100"/>
        <v>-6.3999998199999997</v>
      </c>
      <c r="AC381">
        <f t="shared" ca="1" si="101"/>
        <v>-7.6000001800000003</v>
      </c>
      <c r="AD381">
        <f t="shared" ca="1" si="102"/>
        <v>7.6000001800000003</v>
      </c>
      <c r="AE381" s="2">
        <v>0</v>
      </c>
      <c r="AF381" s="7">
        <f>VLOOKUP(R381,Weights!$A$2:$B$120,2,0)*AE381</f>
        <v>0</v>
      </c>
      <c r="AG381">
        <f t="shared" ca="1" si="103"/>
        <v>57.76000273600004</v>
      </c>
      <c r="AI381" t="str">
        <f t="shared" ca="1" si="105"/>
        <v>Cornell</v>
      </c>
      <c r="AJ381" t="str">
        <f t="shared" si="106"/>
        <v>Cornell</v>
      </c>
      <c r="AK381" t="str">
        <f t="shared" si="107"/>
        <v>Cornell</v>
      </c>
    </row>
    <row r="382" spans="17:37" x14ac:dyDescent="0.25">
      <c r="Q382" t="s">
        <v>3210</v>
      </c>
      <c r="R382" s="6">
        <v>41979</v>
      </c>
      <c r="S382" t="s">
        <v>3194</v>
      </c>
      <c r="T382" t="s">
        <v>3380</v>
      </c>
      <c r="U382" t="s">
        <v>3841</v>
      </c>
      <c r="V382">
        <v>79</v>
      </c>
      <c r="W382">
        <v>70</v>
      </c>
      <c r="Y382" t="s">
        <v>74</v>
      </c>
      <c r="Z382">
        <v>1</v>
      </c>
      <c r="AA382">
        <f t="shared" si="104"/>
        <v>-9</v>
      </c>
      <c r="AB382">
        <f t="shared" ca="1" si="100"/>
        <v>-0.19999979999999962</v>
      </c>
      <c r="AC382">
        <f t="shared" ca="1" si="101"/>
        <v>-8.8000001999999995</v>
      </c>
      <c r="AD382">
        <f t="shared" ca="1" si="102"/>
        <v>8.8000001999999995</v>
      </c>
      <c r="AE382" s="2">
        <v>0</v>
      </c>
      <c r="AF382" s="7">
        <f>VLOOKUP(R382,Weights!$A$2:$B$120,2,0)*AE382</f>
        <v>0</v>
      </c>
      <c r="AG382">
        <f t="shared" ca="1" si="103"/>
        <v>77.440003520000033</v>
      </c>
      <c r="AI382" t="str">
        <f t="shared" ca="1" si="105"/>
        <v>Pennsylvania</v>
      </c>
      <c r="AJ382" t="str">
        <f t="shared" si="106"/>
        <v>Pennsylvania</v>
      </c>
      <c r="AK382" t="str">
        <f t="shared" si="107"/>
        <v>Pennsylvania</v>
      </c>
    </row>
    <row r="383" spans="17:37" x14ac:dyDescent="0.25">
      <c r="Q383" t="s">
        <v>3210</v>
      </c>
      <c r="R383" s="6">
        <v>41981</v>
      </c>
      <c r="S383" t="s">
        <v>3194</v>
      </c>
      <c r="T383" t="s">
        <v>3839</v>
      </c>
      <c r="U383" t="s">
        <v>3841</v>
      </c>
      <c r="V383">
        <v>63</v>
      </c>
      <c r="W383">
        <v>52</v>
      </c>
      <c r="Y383" t="s">
        <v>75</v>
      </c>
      <c r="Z383">
        <v>1</v>
      </c>
      <c r="AA383">
        <f t="shared" si="104"/>
        <v>-11</v>
      </c>
      <c r="AB383">
        <f t="shared" ca="1" si="100"/>
        <v>21.400000000000002</v>
      </c>
      <c r="AC383">
        <f t="shared" ca="1" si="101"/>
        <v>-32.400000000000006</v>
      </c>
      <c r="AD383">
        <f t="shared" ca="1" si="102"/>
        <v>32.400000000000006</v>
      </c>
      <c r="AE383" s="2">
        <v>0</v>
      </c>
      <c r="AF383" s="7">
        <f>VLOOKUP(R383,Weights!$A$2:$B$120,2,0)*AE383</f>
        <v>0</v>
      </c>
      <c r="AG383">
        <f t="shared" ca="1" si="103"/>
        <v>1049.7600000000004</v>
      </c>
      <c r="AI383" t="str">
        <f t="shared" ca="1" si="105"/>
        <v>Binghamton</v>
      </c>
      <c r="AJ383" t="str">
        <f t="shared" si="106"/>
        <v>Other</v>
      </c>
      <c r="AK383" t="str">
        <f t="shared" si="107"/>
        <v>Other</v>
      </c>
    </row>
    <row r="384" spans="17:37" x14ac:dyDescent="0.25">
      <c r="Q384" t="s">
        <v>3210</v>
      </c>
      <c r="R384" s="6">
        <v>41993</v>
      </c>
      <c r="S384" t="s">
        <v>3194</v>
      </c>
      <c r="T384" t="s">
        <v>3292</v>
      </c>
      <c r="U384" t="s">
        <v>3841</v>
      </c>
      <c r="V384">
        <v>69</v>
      </c>
      <c r="W384">
        <v>51</v>
      </c>
      <c r="Y384" t="s">
        <v>80</v>
      </c>
      <c r="Z384">
        <v>1</v>
      </c>
      <c r="AA384">
        <f t="shared" si="104"/>
        <v>-18</v>
      </c>
      <c r="AB384">
        <f t="shared" ca="1" si="100"/>
        <v>-13.599999799999999</v>
      </c>
      <c r="AC384">
        <f t="shared" ca="1" si="101"/>
        <v>-4.4000002000000009</v>
      </c>
      <c r="AD384">
        <f t="shared" ca="1" si="102"/>
        <v>4.4000002000000009</v>
      </c>
      <c r="AE384" s="2">
        <v>0</v>
      </c>
      <c r="AF384" s="7">
        <f>VLOOKUP(R384,Weights!$A$2:$B$120,2,0)*AE384</f>
        <v>0</v>
      </c>
      <c r="AG384">
        <f t="shared" ca="1" si="103"/>
        <v>19.360001760000049</v>
      </c>
      <c r="AI384" t="str">
        <f t="shared" ca="1" si="105"/>
        <v>St. Bonaventure</v>
      </c>
      <c r="AJ384" t="str">
        <f t="shared" si="106"/>
        <v>St. Bonaventure</v>
      </c>
      <c r="AK384" t="str">
        <f t="shared" si="107"/>
        <v>St. Bonaventure</v>
      </c>
    </row>
    <row r="385" spans="17:37" x14ac:dyDescent="0.25">
      <c r="Q385" t="s">
        <v>3210</v>
      </c>
      <c r="R385" s="6">
        <v>42003</v>
      </c>
      <c r="S385" t="s">
        <v>3194</v>
      </c>
      <c r="T385" t="s">
        <v>3405</v>
      </c>
      <c r="U385" t="s">
        <v>3841</v>
      </c>
      <c r="V385">
        <v>76</v>
      </c>
      <c r="W385">
        <v>50</v>
      </c>
      <c r="Y385" t="s">
        <v>81</v>
      </c>
      <c r="Z385">
        <v>1</v>
      </c>
      <c r="AA385">
        <f t="shared" si="104"/>
        <v>-26</v>
      </c>
      <c r="AB385">
        <f t="shared" ca="1" si="100"/>
        <v>-14.199999800000001</v>
      </c>
      <c r="AC385">
        <f t="shared" ca="1" si="101"/>
        <v>-11.800000199999999</v>
      </c>
      <c r="AD385">
        <f t="shared" ca="1" si="102"/>
        <v>11.800000199999999</v>
      </c>
      <c r="AE385" s="2">
        <v>0</v>
      </c>
      <c r="AF385" s="7">
        <f>VLOOKUP(R385,Weights!$A$2:$B$120,2,0)*AE385</f>
        <v>0</v>
      </c>
      <c r="AG385">
        <f t="shared" ca="1" si="103"/>
        <v>139.24000472000003</v>
      </c>
      <c r="AI385" t="str">
        <f t="shared" ca="1" si="105"/>
        <v>Buffalo</v>
      </c>
      <c r="AJ385" t="str">
        <f t="shared" si="106"/>
        <v>Buffalo</v>
      </c>
      <c r="AK385" t="str">
        <f t="shared" si="107"/>
        <v>Buffalo</v>
      </c>
    </row>
    <row r="386" spans="17:37" x14ac:dyDescent="0.25">
      <c r="Q386" t="s">
        <v>3210</v>
      </c>
      <c r="R386" s="6">
        <v>42014</v>
      </c>
      <c r="S386" t="s">
        <v>3194</v>
      </c>
      <c r="T386" t="s">
        <v>3209</v>
      </c>
      <c r="U386" t="s">
        <v>3842</v>
      </c>
      <c r="V386">
        <v>65</v>
      </c>
      <c r="W386">
        <v>46</v>
      </c>
      <c r="Y386" t="s">
        <v>84</v>
      </c>
      <c r="Z386">
        <v>1</v>
      </c>
      <c r="AA386">
        <f t="shared" si="104"/>
        <v>19</v>
      </c>
      <c r="AB386">
        <f t="shared" ref="AB386:AB449" ca="1" si="108">Z386*(IF(S386="A",-HomeEdge,IF(S386="H",HomeEdge,0))+VLOOKUP(Q386,TmList,2,0)-VLOOKUP(T386,TmList,2,0))</f>
        <v>7.8000000000000016</v>
      </c>
      <c r="AC386">
        <f t="shared" ref="AC386:AC449" ca="1" si="109">AA386-AB386</f>
        <v>11.2</v>
      </c>
      <c r="AD386">
        <f t="shared" ref="AD386:AD449" ca="1" si="110">-AC386</f>
        <v>-11.2</v>
      </c>
      <c r="AE386" s="2">
        <v>0</v>
      </c>
      <c r="AF386" s="7">
        <f>VLOOKUP(R386,Weights!$A$2:$B$120,2,0)*AE386</f>
        <v>0</v>
      </c>
      <c r="AG386">
        <f t="shared" ref="AG386:AG449" ca="1" si="111">AC386^2</f>
        <v>125.43999999999998</v>
      </c>
      <c r="AI386" t="str">
        <f t="shared" ca="1" si="105"/>
        <v>Binghamton</v>
      </c>
      <c r="AJ386" t="str">
        <f t="shared" si="106"/>
        <v>Binghamton</v>
      </c>
      <c r="AK386">
        <f t="shared" si="107"/>
        <v>0</v>
      </c>
    </row>
    <row r="387" spans="17:37" x14ac:dyDescent="0.25">
      <c r="Q387" t="s">
        <v>3210</v>
      </c>
      <c r="R387" s="6">
        <v>42021</v>
      </c>
      <c r="S387" t="s">
        <v>3194</v>
      </c>
      <c r="T387" t="s">
        <v>3204</v>
      </c>
      <c r="U387" t="s">
        <v>3841</v>
      </c>
      <c r="V387">
        <v>73</v>
      </c>
      <c r="W387">
        <v>66</v>
      </c>
      <c r="X387" t="s">
        <v>3843</v>
      </c>
      <c r="Y387" t="s">
        <v>86</v>
      </c>
      <c r="Z387">
        <v>1</v>
      </c>
      <c r="AA387">
        <f t="shared" ref="AA387:AA450" si="112">Z387*IF(U387="W",(V387-W387),W387-V387)</f>
        <v>-7</v>
      </c>
      <c r="AB387">
        <f t="shared" ca="1" si="108"/>
        <v>-6.9999998199999993</v>
      </c>
      <c r="AC387">
        <f t="shared" ca="1" si="109"/>
        <v>-1.8000000068241206E-7</v>
      </c>
      <c r="AD387">
        <f t="shared" ca="1" si="110"/>
        <v>1.8000000068241206E-7</v>
      </c>
      <c r="AE387" s="2">
        <v>0</v>
      </c>
      <c r="AF387" s="7">
        <f>VLOOKUP(R387,Weights!$A$2:$B$120,2,0)*AE387</f>
        <v>0</v>
      </c>
      <c r="AG387">
        <f t="shared" ca="1" si="111"/>
        <v>3.2400000245668344E-14</v>
      </c>
      <c r="AI387" t="str">
        <f t="shared" ref="AI387:AI450" ca="1" si="113">IF(AB387&gt;0,Q387,T387)</f>
        <v>New Hampshire</v>
      </c>
      <c r="AJ387" t="str">
        <f t="shared" ref="AJ387:AJ450" si="114">IF(AA387&gt;0,Q387,T387)</f>
        <v>New Hampshire</v>
      </c>
      <c r="AK387" t="str">
        <f t="shared" ref="AK387:AK450" si="115">IF(AA387&lt;0,T387,0)</f>
        <v>New Hampshire</v>
      </c>
    </row>
    <row r="388" spans="17:37" x14ac:dyDescent="0.25">
      <c r="Q388" t="s">
        <v>3210</v>
      </c>
      <c r="R388" s="6">
        <v>42029</v>
      </c>
      <c r="S388" t="s">
        <v>3194</v>
      </c>
      <c r="T388" t="s">
        <v>3206</v>
      </c>
      <c r="U388" t="s">
        <v>3841</v>
      </c>
      <c r="V388">
        <v>61</v>
      </c>
      <c r="W388">
        <v>54</v>
      </c>
      <c r="Y388" t="s">
        <v>87</v>
      </c>
      <c r="Z388">
        <v>1</v>
      </c>
      <c r="AA388">
        <f t="shared" si="112"/>
        <v>-7</v>
      </c>
      <c r="AB388">
        <f t="shared" ca="1" si="108"/>
        <v>-10.3999998</v>
      </c>
      <c r="AC388">
        <f t="shared" ca="1" si="109"/>
        <v>3.3999997999999998</v>
      </c>
      <c r="AD388">
        <f t="shared" ca="1" si="110"/>
        <v>-3.3999997999999998</v>
      </c>
      <c r="AE388" s="2">
        <v>0</v>
      </c>
      <c r="AF388" s="7">
        <f>VLOOKUP(R388,Weights!$A$2:$B$120,2,0)*AE388</f>
        <v>0</v>
      </c>
      <c r="AG388">
        <f t="shared" ca="1" si="111"/>
        <v>11.559998640000039</v>
      </c>
      <c r="AI388" t="str">
        <f t="shared" ca="1" si="113"/>
        <v>Stony Brook</v>
      </c>
      <c r="AJ388" t="str">
        <f t="shared" si="114"/>
        <v>Stony Brook</v>
      </c>
      <c r="AK388" t="str">
        <f t="shared" si="115"/>
        <v>Stony Brook</v>
      </c>
    </row>
    <row r="389" spans="17:37" x14ac:dyDescent="0.25">
      <c r="Q389" t="s">
        <v>3210</v>
      </c>
      <c r="R389" s="6">
        <v>42035</v>
      </c>
      <c r="S389" t="s">
        <v>3194</v>
      </c>
      <c r="T389" t="s">
        <v>3205</v>
      </c>
      <c r="U389" t="s">
        <v>3842</v>
      </c>
      <c r="V389">
        <v>76</v>
      </c>
      <c r="W389">
        <v>69</v>
      </c>
      <c r="Y389" t="s">
        <v>88</v>
      </c>
      <c r="Z389">
        <v>1</v>
      </c>
      <c r="AA389">
        <f t="shared" si="112"/>
        <v>7</v>
      </c>
      <c r="AB389">
        <f t="shared" ca="1" si="108"/>
        <v>1.4000002</v>
      </c>
      <c r="AC389">
        <f t="shared" ca="1" si="109"/>
        <v>5.5999998</v>
      </c>
      <c r="AD389">
        <f t="shared" ca="1" si="110"/>
        <v>-5.5999998</v>
      </c>
      <c r="AE389" s="2">
        <v>0</v>
      </c>
      <c r="AF389" s="7">
        <f>VLOOKUP(R389,Weights!$A$2:$B$120,2,0)*AE389</f>
        <v>0</v>
      </c>
      <c r="AG389">
        <f t="shared" ca="1" si="111"/>
        <v>31.359997760000038</v>
      </c>
      <c r="AI389" t="str">
        <f t="shared" ca="1" si="113"/>
        <v>Binghamton</v>
      </c>
      <c r="AJ389" t="str">
        <f t="shared" si="114"/>
        <v>Binghamton</v>
      </c>
      <c r="AK389">
        <f t="shared" si="115"/>
        <v>0</v>
      </c>
    </row>
    <row r="390" spans="17:37" x14ac:dyDescent="0.25">
      <c r="Q390" t="s">
        <v>3210</v>
      </c>
      <c r="R390" s="6">
        <v>42038</v>
      </c>
      <c r="S390" t="s">
        <v>3194</v>
      </c>
      <c r="T390" t="s">
        <v>3207</v>
      </c>
      <c r="U390" t="s">
        <v>3841</v>
      </c>
      <c r="V390">
        <v>62</v>
      </c>
      <c r="W390">
        <v>61</v>
      </c>
      <c r="Y390" t="s">
        <v>90</v>
      </c>
      <c r="Z390">
        <v>1</v>
      </c>
      <c r="AA390">
        <f t="shared" si="112"/>
        <v>-1</v>
      </c>
      <c r="AB390">
        <f t="shared" ca="1" si="108"/>
        <v>-1.3999997999999989</v>
      </c>
      <c r="AC390">
        <f t="shared" ca="1" si="109"/>
        <v>0.39999979999999891</v>
      </c>
      <c r="AD390">
        <f t="shared" ca="1" si="110"/>
        <v>-0.39999979999999891</v>
      </c>
      <c r="AE390" s="2">
        <v>0</v>
      </c>
      <c r="AF390" s="7">
        <f>VLOOKUP(R390,Weights!$A$2:$B$120,2,0)*AE390</f>
        <v>0</v>
      </c>
      <c r="AG390">
        <f t="shared" ca="1" si="111"/>
        <v>0.15999984000003911</v>
      </c>
      <c r="AI390" t="str">
        <f t="shared" ca="1" si="113"/>
        <v>Hartford</v>
      </c>
      <c r="AJ390" t="str">
        <f t="shared" si="114"/>
        <v>Hartford</v>
      </c>
      <c r="AK390" t="str">
        <f t="shared" si="115"/>
        <v>Hartford</v>
      </c>
    </row>
    <row r="391" spans="17:37" x14ac:dyDescent="0.25">
      <c r="Q391" t="s">
        <v>3210</v>
      </c>
      <c r="R391" s="6">
        <v>42045</v>
      </c>
      <c r="S391" t="s">
        <v>3194</v>
      </c>
      <c r="T391" t="s">
        <v>3218</v>
      </c>
      <c r="U391" t="s">
        <v>3841</v>
      </c>
      <c r="V391">
        <v>62</v>
      </c>
      <c r="W391">
        <v>46</v>
      </c>
      <c r="Y391" t="s">
        <v>91</v>
      </c>
      <c r="Z391">
        <v>1</v>
      </c>
      <c r="AA391">
        <f t="shared" si="112"/>
        <v>-16</v>
      </c>
      <c r="AB391">
        <f t="shared" ca="1" si="108"/>
        <v>-12.199999800000001</v>
      </c>
      <c r="AC391">
        <f t="shared" ca="1" si="109"/>
        <v>-3.8000001999999995</v>
      </c>
      <c r="AD391">
        <f t="shared" ca="1" si="110"/>
        <v>3.8000001999999995</v>
      </c>
      <c r="AE391" s="2">
        <v>0</v>
      </c>
      <c r="AF391" s="7">
        <f>VLOOKUP(R391,Weights!$A$2:$B$120,2,0)*AE391</f>
        <v>0</v>
      </c>
      <c r="AG391">
        <f t="shared" ca="1" si="111"/>
        <v>14.440001520000036</v>
      </c>
      <c r="AI391" t="str">
        <f t="shared" ca="1" si="113"/>
        <v>Albany</v>
      </c>
      <c r="AJ391" t="str">
        <f t="shared" si="114"/>
        <v>Albany</v>
      </c>
      <c r="AK391" t="str">
        <f t="shared" si="115"/>
        <v>Albany</v>
      </c>
    </row>
    <row r="392" spans="17:37" x14ac:dyDescent="0.25">
      <c r="Q392" t="s">
        <v>3210</v>
      </c>
      <c r="R392" s="6">
        <v>42053</v>
      </c>
      <c r="S392" t="s">
        <v>3194</v>
      </c>
      <c r="T392" t="s">
        <v>3208</v>
      </c>
      <c r="U392" t="s">
        <v>3842</v>
      </c>
      <c r="V392">
        <v>57</v>
      </c>
      <c r="W392">
        <v>55</v>
      </c>
      <c r="Y392" t="s">
        <v>94</v>
      </c>
      <c r="Z392">
        <v>1</v>
      </c>
      <c r="AA392">
        <f t="shared" si="112"/>
        <v>2</v>
      </c>
      <c r="AB392">
        <f t="shared" ca="1" si="108"/>
        <v>-9.3999997999999998</v>
      </c>
      <c r="AC392">
        <f t="shared" ca="1" si="109"/>
        <v>11.3999998</v>
      </c>
      <c r="AD392">
        <f t="shared" ca="1" si="110"/>
        <v>-11.3999998</v>
      </c>
      <c r="AE392" s="2">
        <v>0</v>
      </c>
      <c r="AF392" s="7">
        <f>VLOOKUP(R392,Weights!$A$2:$B$120,2,0)*AE392</f>
        <v>0</v>
      </c>
      <c r="AG392">
        <f t="shared" ca="1" si="111"/>
        <v>129.95999544000003</v>
      </c>
      <c r="AI392" t="str">
        <f t="shared" ca="1" si="113"/>
        <v>Vermont</v>
      </c>
      <c r="AJ392" t="str">
        <f t="shared" si="114"/>
        <v>Binghamton</v>
      </c>
      <c r="AK392">
        <f t="shared" si="115"/>
        <v>0</v>
      </c>
    </row>
    <row r="393" spans="17:37" x14ac:dyDescent="0.25">
      <c r="Q393" t="s">
        <v>3210</v>
      </c>
      <c r="R393" s="6">
        <v>42063</v>
      </c>
      <c r="S393" t="s">
        <v>3194</v>
      </c>
      <c r="T393" t="s">
        <v>3212</v>
      </c>
      <c r="U393" t="s">
        <v>3842</v>
      </c>
      <c r="V393">
        <v>76</v>
      </c>
      <c r="W393">
        <v>69</v>
      </c>
      <c r="Y393" t="s">
        <v>96</v>
      </c>
      <c r="Z393">
        <v>1</v>
      </c>
      <c r="AA393">
        <f t="shared" si="112"/>
        <v>7</v>
      </c>
      <c r="AB393">
        <f t="shared" ca="1" si="108"/>
        <v>5.2</v>
      </c>
      <c r="AC393">
        <f t="shared" ca="1" si="109"/>
        <v>1.7999999999999998</v>
      </c>
      <c r="AD393">
        <f t="shared" ca="1" si="110"/>
        <v>-1.7999999999999998</v>
      </c>
      <c r="AE393" s="2">
        <v>0</v>
      </c>
      <c r="AF393" s="7">
        <f>VLOOKUP(R393,Weights!$A$2:$B$120,2,0)*AE393</f>
        <v>0</v>
      </c>
      <c r="AG393">
        <f t="shared" ca="1" si="111"/>
        <v>3.2399999999999993</v>
      </c>
      <c r="AI393" t="str">
        <f t="shared" ca="1" si="113"/>
        <v>Binghamton</v>
      </c>
      <c r="AJ393" t="str">
        <f t="shared" si="114"/>
        <v>Binghamton</v>
      </c>
      <c r="AK393">
        <f t="shared" si="115"/>
        <v>0</v>
      </c>
    </row>
    <row r="394" spans="17:37" x14ac:dyDescent="0.25">
      <c r="Q394" t="s">
        <v>3401</v>
      </c>
      <c r="R394" s="6">
        <v>41957</v>
      </c>
      <c r="S394" t="s">
        <v>3195</v>
      </c>
      <c r="T394" t="s">
        <v>3510</v>
      </c>
      <c r="U394" t="s">
        <v>3842</v>
      </c>
      <c r="V394">
        <v>81</v>
      </c>
      <c r="W394">
        <v>75</v>
      </c>
      <c r="Y394" t="s">
        <v>176</v>
      </c>
      <c r="Z394">
        <v>1</v>
      </c>
      <c r="AA394">
        <f t="shared" si="112"/>
        <v>6</v>
      </c>
      <c r="AB394">
        <f t="shared" ca="1" si="108"/>
        <v>4.8000000000000007</v>
      </c>
      <c r="AC394">
        <f t="shared" ca="1" si="109"/>
        <v>1.1999999999999993</v>
      </c>
      <c r="AD394">
        <f t="shared" ca="1" si="110"/>
        <v>-1.1999999999999993</v>
      </c>
      <c r="AE394" s="2">
        <v>0</v>
      </c>
      <c r="AF394" s="7">
        <f>VLOOKUP(R394,Weights!$A$2:$B$120,2,0)*AE394</f>
        <v>0</v>
      </c>
      <c r="AG394">
        <f t="shared" ca="1" si="111"/>
        <v>1.4399999999999984</v>
      </c>
      <c r="AI394" t="str">
        <f t="shared" ca="1" si="113"/>
        <v>Boise State</v>
      </c>
      <c r="AJ394" t="str">
        <f t="shared" si="114"/>
        <v>Boise State</v>
      </c>
      <c r="AK394">
        <f t="shared" si="115"/>
        <v>0</v>
      </c>
    </row>
    <row r="395" spans="17:37" x14ac:dyDescent="0.25">
      <c r="Q395" t="s">
        <v>3401</v>
      </c>
      <c r="R395" s="6">
        <v>41961</v>
      </c>
      <c r="S395" t="s">
        <v>3194</v>
      </c>
      <c r="T395" t="s">
        <v>3284</v>
      </c>
      <c r="U395" t="s">
        <v>3842</v>
      </c>
      <c r="V395">
        <v>72</v>
      </c>
      <c r="W395">
        <v>67</v>
      </c>
      <c r="X395" t="s">
        <v>3844</v>
      </c>
      <c r="Y395" t="s">
        <v>259</v>
      </c>
      <c r="Z395">
        <v>1</v>
      </c>
      <c r="AA395">
        <f t="shared" si="112"/>
        <v>5</v>
      </c>
      <c r="AB395">
        <f t="shared" ca="1" si="108"/>
        <v>12.199999979999999</v>
      </c>
      <c r="AC395">
        <f t="shared" ca="1" si="109"/>
        <v>-7.1999999799999994</v>
      </c>
      <c r="AD395">
        <f t="shared" ca="1" si="110"/>
        <v>7.1999999799999994</v>
      </c>
      <c r="AE395" s="2">
        <v>0</v>
      </c>
      <c r="AF395" s="7">
        <f>VLOOKUP(R395,Weights!$A$2:$B$120,2,0)*AE395</f>
        <v>0</v>
      </c>
      <c r="AG395">
        <f t="shared" ca="1" si="111"/>
        <v>51.839999711999994</v>
      </c>
      <c r="AI395" t="str">
        <f t="shared" ca="1" si="113"/>
        <v>Boise State</v>
      </c>
      <c r="AJ395" t="str">
        <f t="shared" si="114"/>
        <v>Boise State</v>
      </c>
      <c r="AK395">
        <f t="shared" si="115"/>
        <v>0</v>
      </c>
    </row>
    <row r="396" spans="17:37" x14ac:dyDescent="0.25">
      <c r="Q396" t="s">
        <v>3401</v>
      </c>
      <c r="R396" s="6">
        <v>41982</v>
      </c>
      <c r="S396" t="s">
        <v>3194</v>
      </c>
      <c r="T396" t="s">
        <v>3839</v>
      </c>
      <c r="U396" t="s">
        <v>3842</v>
      </c>
      <c r="V396">
        <v>78</v>
      </c>
      <c r="W396">
        <v>49</v>
      </c>
      <c r="Y396" t="s">
        <v>196</v>
      </c>
      <c r="Z396">
        <v>1</v>
      </c>
      <c r="AA396">
        <f t="shared" si="112"/>
        <v>29</v>
      </c>
      <c r="AB396">
        <f t="shared" ca="1" si="108"/>
        <v>41.199999800000001</v>
      </c>
      <c r="AC396">
        <f t="shared" ca="1" si="109"/>
        <v>-12.199999800000001</v>
      </c>
      <c r="AD396">
        <f t="shared" ca="1" si="110"/>
        <v>12.199999800000001</v>
      </c>
      <c r="AE396" s="2">
        <v>0</v>
      </c>
      <c r="AF396" s="7">
        <f>VLOOKUP(R396,Weights!$A$2:$B$120,2,0)*AE396</f>
        <v>0</v>
      </c>
      <c r="AG396">
        <f t="shared" ca="1" si="111"/>
        <v>148.83999512000005</v>
      </c>
      <c r="AI396" t="str">
        <f t="shared" ca="1" si="113"/>
        <v>Boise State</v>
      </c>
      <c r="AJ396" t="str">
        <f t="shared" si="114"/>
        <v>Boise State</v>
      </c>
      <c r="AK396">
        <f t="shared" si="115"/>
        <v>0</v>
      </c>
    </row>
    <row r="397" spans="17:37" x14ac:dyDescent="0.25">
      <c r="Q397" t="s">
        <v>3401</v>
      </c>
      <c r="R397" s="6">
        <v>41984</v>
      </c>
      <c r="S397" t="s">
        <v>3194</v>
      </c>
      <c r="T397" t="s">
        <v>3839</v>
      </c>
      <c r="U397" t="s">
        <v>3842</v>
      </c>
      <c r="V397">
        <v>91</v>
      </c>
      <c r="W397">
        <v>51</v>
      </c>
      <c r="Y397" t="s">
        <v>264</v>
      </c>
      <c r="Z397">
        <v>1</v>
      </c>
      <c r="AA397">
        <f t="shared" si="112"/>
        <v>40</v>
      </c>
      <c r="AB397">
        <f t="shared" ca="1" si="108"/>
        <v>41.199999800000001</v>
      </c>
      <c r="AC397">
        <f t="shared" ca="1" si="109"/>
        <v>-1.1999998000000005</v>
      </c>
      <c r="AD397">
        <f t="shared" ca="1" si="110"/>
        <v>1.1999998000000005</v>
      </c>
      <c r="AE397" s="2">
        <v>0</v>
      </c>
      <c r="AF397" s="7">
        <f>VLOOKUP(R397,Weights!$A$2:$B$120,2,0)*AE397</f>
        <v>0</v>
      </c>
      <c r="AG397">
        <f t="shared" ca="1" si="111"/>
        <v>1.4399995200000413</v>
      </c>
      <c r="AI397" t="str">
        <f t="shared" ca="1" si="113"/>
        <v>Boise State</v>
      </c>
      <c r="AJ397" t="str">
        <f t="shared" si="114"/>
        <v>Boise State</v>
      </c>
      <c r="AK397">
        <f t="shared" si="115"/>
        <v>0</v>
      </c>
    </row>
    <row r="398" spans="17:37" x14ac:dyDescent="0.25">
      <c r="Q398" t="s">
        <v>3401</v>
      </c>
      <c r="R398" s="6">
        <v>41987</v>
      </c>
      <c r="S398" t="s">
        <v>3194</v>
      </c>
      <c r="T398" t="s">
        <v>3388</v>
      </c>
      <c r="U398" t="s">
        <v>3842</v>
      </c>
      <c r="V398">
        <v>79</v>
      </c>
      <c r="W398">
        <v>60</v>
      </c>
      <c r="Y398" t="s">
        <v>464</v>
      </c>
      <c r="Z398">
        <v>1</v>
      </c>
      <c r="AA398">
        <f t="shared" si="112"/>
        <v>19</v>
      </c>
      <c r="AB398">
        <f t="shared" ca="1" si="108"/>
        <v>21</v>
      </c>
      <c r="AC398">
        <f t="shared" ca="1" si="109"/>
        <v>-2</v>
      </c>
      <c r="AD398">
        <f t="shared" ca="1" si="110"/>
        <v>2</v>
      </c>
      <c r="AE398" s="2">
        <v>0</v>
      </c>
      <c r="AF398" s="7">
        <f>VLOOKUP(R398,Weights!$A$2:$B$120,2,0)*AE398</f>
        <v>0</v>
      </c>
      <c r="AG398">
        <f t="shared" ca="1" si="111"/>
        <v>4</v>
      </c>
      <c r="AI398" t="str">
        <f t="shared" ca="1" si="113"/>
        <v>Boise State</v>
      </c>
      <c r="AJ398" t="str">
        <f t="shared" si="114"/>
        <v>Boise State</v>
      </c>
      <c r="AK398">
        <f t="shared" si="115"/>
        <v>0</v>
      </c>
    </row>
    <row r="399" spans="17:37" x14ac:dyDescent="0.25">
      <c r="Q399" t="s">
        <v>3401</v>
      </c>
      <c r="R399" s="6">
        <v>41993</v>
      </c>
      <c r="S399" t="s">
        <v>3194</v>
      </c>
      <c r="T399" t="s">
        <v>3294</v>
      </c>
      <c r="U399" t="s">
        <v>3842</v>
      </c>
      <c r="V399">
        <v>77</v>
      </c>
      <c r="W399">
        <v>33</v>
      </c>
      <c r="Y399" t="s">
        <v>419</v>
      </c>
      <c r="Z399">
        <v>1</v>
      </c>
      <c r="AA399">
        <f t="shared" si="112"/>
        <v>44</v>
      </c>
      <c r="AB399">
        <f t="shared" ca="1" si="108"/>
        <v>25.999999799999998</v>
      </c>
      <c r="AC399">
        <f t="shared" ca="1" si="109"/>
        <v>18.000000200000002</v>
      </c>
      <c r="AD399">
        <f t="shared" ca="1" si="110"/>
        <v>-18.000000200000002</v>
      </c>
      <c r="AE399" s="2">
        <v>0</v>
      </c>
      <c r="AF399" s="7">
        <f>VLOOKUP(R399,Weights!$A$2:$B$120,2,0)*AE399</f>
        <v>0</v>
      </c>
      <c r="AG399">
        <f t="shared" ca="1" si="111"/>
        <v>324.00000720000014</v>
      </c>
      <c r="AI399" t="str">
        <f t="shared" ca="1" si="113"/>
        <v>Boise State</v>
      </c>
      <c r="AJ399" t="str">
        <f t="shared" si="114"/>
        <v>Boise State</v>
      </c>
      <c r="AK399">
        <f t="shared" si="115"/>
        <v>0</v>
      </c>
    </row>
    <row r="400" spans="17:37" x14ac:dyDescent="0.25">
      <c r="Q400" t="s">
        <v>3401</v>
      </c>
      <c r="R400" s="6">
        <v>42007</v>
      </c>
      <c r="S400" t="s">
        <v>3194</v>
      </c>
      <c r="T400" t="s">
        <v>3397</v>
      </c>
      <c r="U400" t="s">
        <v>3841</v>
      </c>
      <c r="V400">
        <v>62</v>
      </c>
      <c r="W400">
        <v>61</v>
      </c>
      <c r="Y400" t="s">
        <v>1019</v>
      </c>
      <c r="Z400">
        <v>1</v>
      </c>
      <c r="AA400">
        <f t="shared" si="112"/>
        <v>-1</v>
      </c>
      <c r="AB400">
        <f t="shared" ca="1" si="108"/>
        <v>11.4</v>
      </c>
      <c r="AC400">
        <f t="shared" ca="1" si="109"/>
        <v>-12.4</v>
      </c>
      <c r="AD400">
        <f t="shared" ca="1" si="110"/>
        <v>12.4</v>
      </c>
      <c r="AE400" s="2">
        <v>0</v>
      </c>
      <c r="AF400" s="7">
        <f>VLOOKUP(R400,Weights!$A$2:$B$120,2,0)*AE400</f>
        <v>0</v>
      </c>
      <c r="AG400">
        <f t="shared" ca="1" si="111"/>
        <v>153.76000000000002</v>
      </c>
      <c r="AI400" t="str">
        <f t="shared" ca="1" si="113"/>
        <v>Boise State</v>
      </c>
      <c r="AJ400" t="str">
        <f t="shared" si="114"/>
        <v>Utah State</v>
      </c>
      <c r="AK400" t="str">
        <f t="shared" si="115"/>
        <v>Utah State</v>
      </c>
    </row>
    <row r="401" spans="17:37" x14ac:dyDescent="0.25">
      <c r="Q401" t="s">
        <v>3401</v>
      </c>
      <c r="R401" s="6">
        <v>42017</v>
      </c>
      <c r="S401" t="s">
        <v>3194</v>
      </c>
      <c r="T401" t="s">
        <v>3198</v>
      </c>
      <c r="U401" t="s">
        <v>3842</v>
      </c>
      <c r="V401">
        <v>82</v>
      </c>
      <c r="W401">
        <v>73</v>
      </c>
      <c r="X401" t="s">
        <v>3843</v>
      </c>
      <c r="Y401" t="s">
        <v>1346</v>
      </c>
      <c r="Z401">
        <v>1</v>
      </c>
      <c r="AA401">
        <f t="shared" si="112"/>
        <v>9</v>
      </c>
      <c r="AB401">
        <f t="shared" ca="1" si="108"/>
        <v>7.2</v>
      </c>
      <c r="AC401">
        <f t="shared" ca="1" si="109"/>
        <v>1.7999999999999998</v>
      </c>
      <c r="AD401">
        <f t="shared" ca="1" si="110"/>
        <v>-1.7999999999999998</v>
      </c>
      <c r="AE401" s="2">
        <v>0</v>
      </c>
      <c r="AF401" s="7">
        <f>VLOOKUP(R401,Weights!$A$2:$B$120,2,0)*AE401</f>
        <v>0</v>
      </c>
      <c r="AG401">
        <f t="shared" ca="1" si="111"/>
        <v>3.2399999999999993</v>
      </c>
      <c r="AI401" t="str">
        <f t="shared" ca="1" si="113"/>
        <v>Boise State</v>
      </c>
      <c r="AJ401" t="str">
        <f t="shared" si="114"/>
        <v>Boise State</v>
      </c>
      <c r="AK401">
        <f t="shared" si="115"/>
        <v>0</v>
      </c>
    </row>
    <row r="402" spans="17:37" x14ac:dyDescent="0.25">
      <c r="Q402" t="s">
        <v>3401</v>
      </c>
      <c r="R402" s="6">
        <v>42025</v>
      </c>
      <c r="S402" t="s">
        <v>3194</v>
      </c>
      <c r="T402" t="s">
        <v>3838</v>
      </c>
      <c r="U402" t="s">
        <v>3842</v>
      </c>
      <c r="V402">
        <v>86</v>
      </c>
      <c r="W402">
        <v>36</v>
      </c>
      <c r="Y402" t="s">
        <v>783</v>
      </c>
      <c r="Z402">
        <v>1</v>
      </c>
      <c r="AA402">
        <f t="shared" si="112"/>
        <v>50</v>
      </c>
      <c r="AB402">
        <f t="shared" ca="1" si="108"/>
        <v>30.199999800000001</v>
      </c>
      <c r="AC402">
        <f t="shared" ca="1" si="109"/>
        <v>19.800000199999999</v>
      </c>
      <c r="AD402">
        <f t="shared" ca="1" si="110"/>
        <v>-19.800000199999999</v>
      </c>
      <c r="AE402" s="2">
        <v>0</v>
      </c>
      <c r="AF402" s="7">
        <f>VLOOKUP(R402,Weights!$A$2:$B$120,2,0)*AE402</f>
        <v>0</v>
      </c>
      <c r="AG402">
        <f t="shared" ca="1" si="111"/>
        <v>392.04000791999999</v>
      </c>
      <c r="AI402" t="str">
        <f t="shared" ca="1" si="113"/>
        <v>Boise State</v>
      </c>
      <c r="AJ402" t="str">
        <f t="shared" si="114"/>
        <v>Boise State</v>
      </c>
      <c r="AK402">
        <f t="shared" si="115"/>
        <v>0</v>
      </c>
    </row>
    <row r="403" spans="17:37" x14ac:dyDescent="0.25">
      <c r="Q403" t="s">
        <v>3401</v>
      </c>
      <c r="R403" s="6">
        <v>42031</v>
      </c>
      <c r="S403" t="s">
        <v>3194</v>
      </c>
      <c r="T403" t="s">
        <v>3400</v>
      </c>
      <c r="U403" t="s">
        <v>3842</v>
      </c>
      <c r="V403">
        <v>82</v>
      </c>
      <c r="W403">
        <v>78</v>
      </c>
      <c r="Y403" t="s">
        <v>1030</v>
      </c>
      <c r="Z403">
        <v>1</v>
      </c>
      <c r="AA403">
        <f t="shared" si="112"/>
        <v>4</v>
      </c>
      <c r="AB403">
        <f t="shared" ca="1" si="108"/>
        <v>4</v>
      </c>
      <c r="AC403">
        <f t="shared" ca="1" si="109"/>
        <v>0</v>
      </c>
      <c r="AD403">
        <f t="shared" ca="1" si="110"/>
        <v>0</v>
      </c>
      <c r="AE403" s="2">
        <v>0</v>
      </c>
      <c r="AF403" s="7">
        <f>VLOOKUP(R403,Weights!$A$2:$B$120,2,0)*AE403</f>
        <v>0</v>
      </c>
      <c r="AG403">
        <f t="shared" ca="1" si="111"/>
        <v>0</v>
      </c>
      <c r="AI403" t="str">
        <f t="shared" ca="1" si="113"/>
        <v>Boise State</v>
      </c>
      <c r="AJ403" t="str">
        <f t="shared" si="114"/>
        <v>Boise State</v>
      </c>
      <c r="AK403">
        <f t="shared" si="115"/>
        <v>0</v>
      </c>
    </row>
    <row r="404" spans="17:37" x14ac:dyDescent="0.25">
      <c r="Q404" t="s">
        <v>3401</v>
      </c>
      <c r="R404" s="6">
        <v>42043</v>
      </c>
      <c r="S404" t="s">
        <v>3194</v>
      </c>
      <c r="T404" t="s">
        <v>3464</v>
      </c>
      <c r="U404" t="s">
        <v>3842</v>
      </c>
      <c r="V404">
        <v>61</v>
      </c>
      <c r="W404">
        <v>46</v>
      </c>
      <c r="Y404" t="s">
        <v>538</v>
      </c>
      <c r="Z404">
        <v>1</v>
      </c>
      <c r="AA404">
        <f t="shared" si="112"/>
        <v>15</v>
      </c>
      <c r="AB404">
        <f t="shared" ca="1" si="108"/>
        <v>1.9999997999999994</v>
      </c>
      <c r="AC404">
        <f t="shared" ca="1" si="109"/>
        <v>13.000000200000001</v>
      </c>
      <c r="AD404">
        <f t="shared" ca="1" si="110"/>
        <v>-13.000000200000001</v>
      </c>
      <c r="AE404" s="2">
        <v>0</v>
      </c>
      <c r="AF404" s="7">
        <f>VLOOKUP(R404,Weights!$A$2:$B$120,2,0)*AE404</f>
        <v>0</v>
      </c>
      <c r="AG404">
        <f t="shared" ca="1" si="111"/>
        <v>169.00000520000006</v>
      </c>
      <c r="AI404" t="str">
        <f t="shared" ca="1" si="113"/>
        <v>Boise State</v>
      </c>
      <c r="AJ404" t="str">
        <f t="shared" si="114"/>
        <v>Boise State</v>
      </c>
      <c r="AK404">
        <f t="shared" si="115"/>
        <v>0</v>
      </c>
    </row>
    <row r="405" spans="17:37" x14ac:dyDescent="0.25">
      <c r="Q405" t="s">
        <v>3401</v>
      </c>
      <c r="R405" s="6">
        <v>42046</v>
      </c>
      <c r="S405" t="s">
        <v>3194</v>
      </c>
      <c r="T405" t="s">
        <v>3460</v>
      </c>
      <c r="U405" t="s">
        <v>3842</v>
      </c>
      <c r="V405">
        <v>67</v>
      </c>
      <c r="W405">
        <v>42</v>
      </c>
      <c r="Y405" t="s">
        <v>636</v>
      </c>
      <c r="Z405">
        <v>1</v>
      </c>
      <c r="AA405">
        <f t="shared" si="112"/>
        <v>25</v>
      </c>
      <c r="AB405">
        <f t="shared" ca="1" si="108"/>
        <v>15</v>
      </c>
      <c r="AC405">
        <f t="shared" ca="1" si="109"/>
        <v>10</v>
      </c>
      <c r="AD405">
        <f t="shared" ca="1" si="110"/>
        <v>-10</v>
      </c>
      <c r="AE405" s="2">
        <v>0</v>
      </c>
      <c r="AF405" s="7">
        <f>VLOOKUP(R405,Weights!$A$2:$B$120,2,0)*AE405</f>
        <v>0</v>
      </c>
      <c r="AG405">
        <f t="shared" ca="1" si="111"/>
        <v>100</v>
      </c>
      <c r="AI405" t="str">
        <f t="shared" ca="1" si="113"/>
        <v>Boise State</v>
      </c>
      <c r="AJ405" t="str">
        <f t="shared" si="114"/>
        <v>Boise State</v>
      </c>
      <c r="AK405">
        <f t="shared" si="115"/>
        <v>0</v>
      </c>
    </row>
    <row r="406" spans="17:37" x14ac:dyDescent="0.25">
      <c r="Q406" t="s">
        <v>3401</v>
      </c>
      <c r="R406" s="6">
        <v>42056</v>
      </c>
      <c r="S406" t="s">
        <v>3194</v>
      </c>
      <c r="T406" t="s">
        <v>3449</v>
      </c>
      <c r="U406" t="s">
        <v>3842</v>
      </c>
      <c r="V406">
        <v>78</v>
      </c>
      <c r="W406">
        <v>46</v>
      </c>
      <c r="Y406" t="s">
        <v>2295</v>
      </c>
      <c r="Z406">
        <v>1</v>
      </c>
      <c r="AA406">
        <f t="shared" si="112"/>
        <v>32</v>
      </c>
      <c r="AB406">
        <f t="shared" ca="1" si="108"/>
        <v>20.8</v>
      </c>
      <c r="AC406">
        <f t="shared" ca="1" si="109"/>
        <v>11.2</v>
      </c>
      <c r="AD406">
        <f t="shared" ca="1" si="110"/>
        <v>-11.2</v>
      </c>
      <c r="AE406" s="2">
        <v>0</v>
      </c>
      <c r="AF406" s="7">
        <f>VLOOKUP(R406,Weights!$A$2:$B$120,2,0)*AE406</f>
        <v>0</v>
      </c>
      <c r="AG406">
        <f t="shared" ca="1" si="111"/>
        <v>125.43999999999998</v>
      </c>
      <c r="AI406" t="str">
        <f t="shared" ca="1" si="113"/>
        <v>Boise State</v>
      </c>
      <c r="AJ406" t="str">
        <f t="shared" si="114"/>
        <v>Boise State</v>
      </c>
      <c r="AK406">
        <f t="shared" si="115"/>
        <v>0</v>
      </c>
    </row>
    <row r="407" spans="17:37" x14ac:dyDescent="0.25">
      <c r="Q407" t="s">
        <v>3401</v>
      </c>
      <c r="R407" s="6">
        <v>42059</v>
      </c>
      <c r="S407" t="s">
        <v>3194</v>
      </c>
      <c r="T407" t="s">
        <v>3395</v>
      </c>
      <c r="U407" t="s">
        <v>3842</v>
      </c>
      <c r="V407">
        <v>76</v>
      </c>
      <c r="W407">
        <v>65</v>
      </c>
      <c r="Y407" t="s">
        <v>640</v>
      </c>
      <c r="Z407">
        <v>1</v>
      </c>
      <c r="AA407">
        <f t="shared" si="112"/>
        <v>11</v>
      </c>
      <c r="AB407">
        <f t="shared" ca="1" si="108"/>
        <v>11.799999979999999</v>
      </c>
      <c r="AC407">
        <f t="shared" ca="1" si="109"/>
        <v>-0.79999997999999906</v>
      </c>
      <c r="AD407">
        <f t="shared" ca="1" si="110"/>
        <v>0.79999997999999906</v>
      </c>
      <c r="AE407" s="2">
        <v>0</v>
      </c>
      <c r="AF407" s="7">
        <f>VLOOKUP(R407,Weights!$A$2:$B$120,2,0)*AE407</f>
        <v>0</v>
      </c>
      <c r="AG407">
        <f t="shared" ca="1" si="111"/>
        <v>0.63999996799999892</v>
      </c>
      <c r="AI407" t="str">
        <f t="shared" ca="1" si="113"/>
        <v>Boise State</v>
      </c>
      <c r="AJ407" t="str">
        <f t="shared" si="114"/>
        <v>Boise State</v>
      </c>
      <c r="AK407">
        <f t="shared" si="115"/>
        <v>0</v>
      </c>
    </row>
    <row r="408" spans="17:37" x14ac:dyDescent="0.25">
      <c r="Q408" t="s">
        <v>3401</v>
      </c>
      <c r="R408" s="6">
        <v>42070</v>
      </c>
      <c r="S408" t="s">
        <v>3194</v>
      </c>
      <c r="T408" t="s">
        <v>3450</v>
      </c>
      <c r="U408" t="s">
        <v>3842</v>
      </c>
      <c r="V408">
        <v>71</v>
      </c>
      <c r="W408">
        <v>52</v>
      </c>
      <c r="Y408" t="s">
        <v>2297</v>
      </c>
      <c r="Z408">
        <v>1</v>
      </c>
      <c r="AA408">
        <f t="shared" si="112"/>
        <v>19</v>
      </c>
      <c r="AB408">
        <f t="shared" ca="1" si="108"/>
        <v>16</v>
      </c>
      <c r="AC408">
        <f t="shared" ca="1" si="109"/>
        <v>3</v>
      </c>
      <c r="AD408">
        <f t="shared" ca="1" si="110"/>
        <v>-3</v>
      </c>
      <c r="AE408" s="2">
        <v>0</v>
      </c>
      <c r="AF408" s="7">
        <f>VLOOKUP(R408,Weights!$A$2:$B$120,2,0)*AE408</f>
        <v>0</v>
      </c>
      <c r="AG408">
        <f t="shared" ca="1" si="111"/>
        <v>9</v>
      </c>
      <c r="AI408" t="str">
        <f t="shared" ca="1" si="113"/>
        <v>Boise State</v>
      </c>
      <c r="AJ408" t="str">
        <f t="shared" si="114"/>
        <v>Boise State</v>
      </c>
      <c r="AK408">
        <f t="shared" si="115"/>
        <v>0</v>
      </c>
    </row>
    <row r="409" spans="17:37" x14ac:dyDescent="0.25">
      <c r="Q409" t="s">
        <v>3401</v>
      </c>
      <c r="R409" s="6">
        <v>42076</v>
      </c>
      <c r="S409" t="s">
        <v>3195</v>
      </c>
      <c r="T409" t="s">
        <v>3363</v>
      </c>
      <c r="U409" t="s">
        <v>3191</v>
      </c>
      <c r="Y409" t="s">
        <v>3191</v>
      </c>
      <c r="Z409">
        <v>0</v>
      </c>
      <c r="AA409">
        <f t="shared" si="112"/>
        <v>0</v>
      </c>
      <c r="AB409">
        <f t="shared" ca="1" si="108"/>
        <v>0</v>
      </c>
      <c r="AC409">
        <f t="shared" ca="1" si="109"/>
        <v>0</v>
      </c>
      <c r="AD409">
        <f t="shared" ca="1" si="110"/>
        <v>0</v>
      </c>
      <c r="AE409" s="2">
        <v>0</v>
      </c>
      <c r="AF409" s="7">
        <f>VLOOKUP(R409,Weights!$A$2:$B$120,2,0)*AE409</f>
        <v>0</v>
      </c>
      <c r="AG409">
        <f t="shared" ca="1" si="111"/>
        <v>0</v>
      </c>
      <c r="AI409" t="str">
        <f t="shared" ca="1" si="113"/>
        <v>Wyoming</v>
      </c>
      <c r="AJ409" t="str">
        <f t="shared" si="114"/>
        <v>Wyoming</v>
      </c>
      <c r="AK409">
        <f t="shared" si="115"/>
        <v>0</v>
      </c>
    </row>
    <row r="410" spans="17:37" x14ac:dyDescent="0.25">
      <c r="Q410" t="s">
        <v>3216</v>
      </c>
      <c r="R410" s="6">
        <v>41957</v>
      </c>
      <c r="S410" t="s">
        <v>3194</v>
      </c>
      <c r="T410" t="s">
        <v>3204</v>
      </c>
      <c r="U410" t="s">
        <v>3842</v>
      </c>
      <c r="V410">
        <v>58</v>
      </c>
      <c r="W410">
        <v>50</v>
      </c>
      <c r="Y410" t="s">
        <v>176</v>
      </c>
      <c r="Z410">
        <v>1</v>
      </c>
      <c r="AA410">
        <f t="shared" si="112"/>
        <v>8</v>
      </c>
      <c r="AB410">
        <f t="shared" ca="1" si="108"/>
        <v>7.5999999799999998</v>
      </c>
      <c r="AC410">
        <f t="shared" ca="1" si="109"/>
        <v>0.40000002000000023</v>
      </c>
      <c r="AD410">
        <f t="shared" ca="1" si="110"/>
        <v>-0.40000002000000023</v>
      </c>
      <c r="AE410" s="2">
        <v>0</v>
      </c>
      <c r="AF410" s="7">
        <f>VLOOKUP(R410,Weights!$A$2:$B$120,2,0)*AE410</f>
        <v>0</v>
      </c>
      <c r="AG410">
        <f t="shared" ca="1" si="111"/>
        <v>0.16000001600000058</v>
      </c>
      <c r="AI410" t="str">
        <f t="shared" ca="1" si="113"/>
        <v>Boston College</v>
      </c>
      <c r="AJ410" t="str">
        <f t="shared" si="114"/>
        <v>Boston College</v>
      </c>
      <c r="AK410">
        <f t="shared" si="115"/>
        <v>0</v>
      </c>
    </row>
    <row r="411" spans="17:37" x14ac:dyDescent="0.25">
      <c r="Q411" t="s">
        <v>3216</v>
      </c>
      <c r="R411" s="6">
        <v>41963</v>
      </c>
      <c r="S411" t="s">
        <v>3195</v>
      </c>
      <c r="T411" t="s">
        <v>3395</v>
      </c>
      <c r="U411" t="s">
        <v>3842</v>
      </c>
      <c r="V411">
        <v>69</v>
      </c>
      <c r="W411">
        <v>65</v>
      </c>
      <c r="Y411" t="s">
        <v>99</v>
      </c>
      <c r="Z411">
        <v>1</v>
      </c>
      <c r="AA411">
        <f t="shared" si="112"/>
        <v>4</v>
      </c>
      <c r="AB411">
        <f t="shared" ca="1" si="108"/>
        <v>3.3999999799999996</v>
      </c>
      <c r="AC411">
        <f t="shared" ca="1" si="109"/>
        <v>0.60000002000000041</v>
      </c>
      <c r="AD411">
        <f t="shared" ca="1" si="110"/>
        <v>-0.60000002000000041</v>
      </c>
      <c r="AE411" s="2">
        <v>0</v>
      </c>
      <c r="AF411" s="7">
        <f>VLOOKUP(R411,Weights!$A$2:$B$120,2,0)*AE411</f>
        <v>0</v>
      </c>
      <c r="AG411">
        <f t="shared" ca="1" si="111"/>
        <v>0.36000002400000092</v>
      </c>
      <c r="AI411" t="str">
        <f t="shared" ca="1" si="113"/>
        <v>Boston College</v>
      </c>
      <c r="AJ411" t="str">
        <f t="shared" si="114"/>
        <v>Boston College</v>
      </c>
      <c r="AK411">
        <f t="shared" si="115"/>
        <v>0</v>
      </c>
    </row>
    <row r="412" spans="17:37" x14ac:dyDescent="0.25">
      <c r="Q412" t="s">
        <v>3216</v>
      </c>
      <c r="R412" s="6">
        <v>41964</v>
      </c>
      <c r="S412" t="s">
        <v>3195</v>
      </c>
      <c r="T412" t="s">
        <v>3506</v>
      </c>
      <c r="U412" t="s">
        <v>3841</v>
      </c>
      <c r="V412">
        <v>70</v>
      </c>
      <c r="W412">
        <v>66</v>
      </c>
      <c r="Y412" t="s">
        <v>15</v>
      </c>
      <c r="Z412">
        <v>1</v>
      </c>
      <c r="AA412">
        <f t="shared" si="112"/>
        <v>-4</v>
      </c>
      <c r="AB412">
        <f t="shared" ca="1" si="108"/>
        <v>-14.2000002</v>
      </c>
      <c r="AC412">
        <f t="shared" ca="1" si="109"/>
        <v>10.2000002</v>
      </c>
      <c r="AD412">
        <f t="shared" ca="1" si="110"/>
        <v>-10.2000002</v>
      </c>
      <c r="AE412" s="2">
        <v>0</v>
      </c>
      <c r="AF412" s="7">
        <f>VLOOKUP(R412,Weights!$A$2:$B$120,2,0)*AE412</f>
        <v>0</v>
      </c>
      <c r="AG412">
        <f t="shared" ca="1" si="111"/>
        <v>104.04000408000003</v>
      </c>
      <c r="AI412" t="str">
        <f t="shared" ca="1" si="113"/>
        <v>West Virginia</v>
      </c>
      <c r="AJ412" t="str">
        <f t="shared" si="114"/>
        <v>West Virginia</v>
      </c>
      <c r="AK412" t="str">
        <f t="shared" si="115"/>
        <v>West Virginia</v>
      </c>
    </row>
    <row r="413" spans="17:37" x14ac:dyDescent="0.25">
      <c r="Q413" t="s">
        <v>3216</v>
      </c>
      <c r="R413" s="6">
        <v>41974</v>
      </c>
      <c r="S413" t="s">
        <v>3194</v>
      </c>
      <c r="T413" t="s">
        <v>3309</v>
      </c>
      <c r="U413" t="s">
        <v>3842</v>
      </c>
      <c r="V413">
        <v>79</v>
      </c>
      <c r="W413">
        <v>61</v>
      </c>
      <c r="Y413" t="s">
        <v>235</v>
      </c>
      <c r="Z413">
        <v>1</v>
      </c>
      <c r="AA413">
        <f t="shared" si="112"/>
        <v>18</v>
      </c>
      <c r="AB413">
        <f t="shared" ca="1" si="108"/>
        <v>17.999999800000001</v>
      </c>
      <c r="AC413">
        <f t="shared" ca="1" si="109"/>
        <v>1.9999999878450581E-7</v>
      </c>
      <c r="AD413">
        <f t="shared" ca="1" si="110"/>
        <v>-1.9999999878450581E-7</v>
      </c>
      <c r="AE413" s="2">
        <v>0</v>
      </c>
      <c r="AF413" s="7">
        <f>VLOOKUP(R413,Weights!$A$2:$B$120,2,0)*AE413</f>
        <v>0</v>
      </c>
      <c r="AG413">
        <f t="shared" ca="1" si="111"/>
        <v>3.9999999513802324E-14</v>
      </c>
      <c r="AI413" t="str">
        <f t="shared" ca="1" si="113"/>
        <v>Boston College</v>
      </c>
      <c r="AJ413" t="str">
        <f t="shared" si="114"/>
        <v>Boston College</v>
      </c>
      <c r="AK413">
        <f t="shared" si="115"/>
        <v>0</v>
      </c>
    </row>
    <row r="414" spans="17:37" x14ac:dyDescent="0.25">
      <c r="Q414" t="s">
        <v>3216</v>
      </c>
      <c r="R414" s="6">
        <v>41978</v>
      </c>
      <c r="S414" t="s">
        <v>3194</v>
      </c>
      <c r="T414" t="s">
        <v>3196</v>
      </c>
      <c r="U414" t="s">
        <v>3842</v>
      </c>
      <c r="V414">
        <v>69</v>
      </c>
      <c r="W414">
        <v>60</v>
      </c>
      <c r="Y414" t="s">
        <v>290</v>
      </c>
      <c r="Z414">
        <v>1</v>
      </c>
      <c r="AA414">
        <f t="shared" si="112"/>
        <v>9</v>
      </c>
      <c r="AB414">
        <f t="shared" ca="1" si="108"/>
        <v>-6.4000002</v>
      </c>
      <c r="AC414">
        <f t="shared" ca="1" si="109"/>
        <v>15.400000200000001</v>
      </c>
      <c r="AD414">
        <f t="shared" ca="1" si="110"/>
        <v>-15.400000200000001</v>
      </c>
      <c r="AE414" s="2">
        <v>0</v>
      </c>
      <c r="AF414" s="7">
        <f>VLOOKUP(R414,Weights!$A$2:$B$120,2,0)*AE414</f>
        <v>0</v>
      </c>
      <c r="AG414">
        <f t="shared" ca="1" si="111"/>
        <v>237.16000616000008</v>
      </c>
      <c r="AI414" t="str">
        <f t="shared" ca="1" si="113"/>
        <v>Providence</v>
      </c>
      <c r="AJ414" t="str">
        <f t="shared" si="114"/>
        <v>Boston College</v>
      </c>
      <c r="AK414">
        <f t="shared" si="115"/>
        <v>0</v>
      </c>
    </row>
    <row r="415" spans="17:37" x14ac:dyDescent="0.25">
      <c r="Q415" t="s">
        <v>3216</v>
      </c>
      <c r="R415" s="6">
        <v>41984</v>
      </c>
      <c r="S415" t="s">
        <v>3194</v>
      </c>
      <c r="T415" t="s">
        <v>3209</v>
      </c>
      <c r="U415" t="s">
        <v>3842</v>
      </c>
      <c r="V415">
        <v>85</v>
      </c>
      <c r="W415">
        <v>74</v>
      </c>
      <c r="Y415" t="s">
        <v>152</v>
      </c>
      <c r="Z415">
        <v>1</v>
      </c>
      <c r="AA415">
        <f t="shared" si="112"/>
        <v>11</v>
      </c>
      <c r="AB415">
        <f t="shared" ca="1" si="108"/>
        <v>22.3999998</v>
      </c>
      <c r="AC415">
        <f t="shared" ca="1" si="109"/>
        <v>-11.3999998</v>
      </c>
      <c r="AD415">
        <f t="shared" ca="1" si="110"/>
        <v>11.3999998</v>
      </c>
      <c r="AE415" s="2">
        <v>0</v>
      </c>
      <c r="AF415" s="7">
        <f>VLOOKUP(R415,Weights!$A$2:$B$120,2,0)*AE415</f>
        <v>0</v>
      </c>
      <c r="AG415">
        <f t="shared" ca="1" si="111"/>
        <v>129.95999544000003</v>
      </c>
      <c r="AI415" t="str">
        <f t="shared" ca="1" si="113"/>
        <v>Boston College</v>
      </c>
      <c r="AJ415" t="str">
        <f t="shared" si="114"/>
        <v>Boston College</v>
      </c>
      <c r="AK415">
        <f t="shared" si="115"/>
        <v>0</v>
      </c>
    </row>
    <row r="416" spans="17:37" x14ac:dyDescent="0.25">
      <c r="Q416" t="s">
        <v>3216</v>
      </c>
      <c r="R416" s="6">
        <v>41987</v>
      </c>
      <c r="S416" t="s">
        <v>3194</v>
      </c>
      <c r="T416" t="s">
        <v>3210</v>
      </c>
      <c r="U416" t="s">
        <v>3842</v>
      </c>
      <c r="V416">
        <v>63</v>
      </c>
      <c r="W416">
        <v>49</v>
      </c>
      <c r="Y416" t="s">
        <v>153</v>
      </c>
      <c r="Z416">
        <v>1</v>
      </c>
      <c r="AA416">
        <f t="shared" si="112"/>
        <v>14</v>
      </c>
      <c r="AB416">
        <f t="shared" ca="1" si="108"/>
        <v>17.799999799999998</v>
      </c>
      <c r="AC416">
        <f t="shared" ca="1" si="109"/>
        <v>-3.7999997999999984</v>
      </c>
      <c r="AD416">
        <f t="shared" ca="1" si="110"/>
        <v>3.7999997999999984</v>
      </c>
      <c r="AE416" s="2">
        <v>0</v>
      </c>
      <c r="AF416" s="7">
        <f>VLOOKUP(R416,Weights!$A$2:$B$120,2,0)*AE416</f>
        <v>0</v>
      </c>
      <c r="AG416">
        <f t="shared" ca="1" si="111"/>
        <v>14.439998480000028</v>
      </c>
      <c r="AI416" t="str">
        <f t="shared" ca="1" si="113"/>
        <v>Boston College</v>
      </c>
      <c r="AJ416" t="str">
        <f t="shared" si="114"/>
        <v>Boston College</v>
      </c>
      <c r="AK416">
        <f t="shared" si="115"/>
        <v>0</v>
      </c>
    </row>
    <row r="417" spans="17:37" x14ac:dyDescent="0.25">
      <c r="Q417" t="s">
        <v>3216</v>
      </c>
      <c r="R417" s="6">
        <v>41994</v>
      </c>
      <c r="S417" t="s">
        <v>3194</v>
      </c>
      <c r="T417" t="s">
        <v>3253</v>
      </c>
      <c r="U417" t="s">
        <v>3841</v>
      </c>
      <c r="V417">
        <v>75</v>
      </c>
      <c r="W417">
        <v>71</v>
      </c>
      <c r="Y417" t="s">
        <v>154</v>
      </c>
      <c r="Z417">
        <v>1</v>
      </c>
      <c r="AA417">
        <f t="shared" si="112"/>
        <v>-4</v>
      </c>
      <c r="AB417">
        <f t="shared" ca="1" si="108"/>
        <v>4.4000000000000004</v>
      </c>
      <c r="AC417">
        <f t="shared" ca="1" si="109"/>
        <v>-8.4</v>
      </c>
      <c r="AD417">
        <f t="shared" ca="1" si="110"/>
        <v>8.4</v>
      </c>
      <c r="AE417" s="2">
        <v>0</v>
      </c>
      <c r="AF417" s="7">
        <f>VLOOKUP(R417,Weights!$A$2:$B$120,2,0)*AE417</f>
        <v>0</v>
      </c>
      <c r="AG417">
        <f t="shared" ca="1" si="111"/>
        <v>70.56</v>
      </c>
      <c r="AI417" t="str">
        <f t="shared" ca="1" si="113"/>
        <v>Boston College</v>
      </c>
      <c r="AJ417" t="str">
        <f t="shared" si="114"/>
        <v>USC</v>
      </c>
      <c r="AK417" t="str">
        <f t="shared" si="115"/>
        <v>USC</v>
      </c>
    </row>
    <row r="418" spans="17:37" x14ac:dyDescent="0.25">
      <c r="Q418" t="s">
        <v>3216</v>
      </c>
      <c r="R418" s="6">
        <v>42002</v>
      </c>
      <c r="S418" t="s">
        <v>3194</v>
      </c>
      <c r="T418" t="s">
        <v>3205</v>
      </c>
      <c r="U418" t="s">
        <v>3842</v>
      </c>
      <c r="V418">
        <v>70</v>
      </c>
      <c r="W418">
        <v>47</v>
      </c>
      <c r="Y418" t="s">
        <v>332</v>
      </c>
      <c r="Z418">
        <v>1</v>
      </c>
      <c r="AA418">
        <f t="shared" si="112"/>
        <v>23</v>
      </c>
      <c r="AB418">
        <f t="shared" ca="1" si="108"/>
        <v>16</v>
      </c>
      <c r="AC418">
        <f t="shared" ca="1" si="109"/>
        <v>7</v>
      </c>
      <c r="AD418">
        <f t="shared" ca="1" si="110"/>
        <v>-7</v>
      </c>
      <c r="AE418" s="2">
        <v>0</v>
      </c>
      <c r="AF418" s="7">
        <f>VLOOKUP(R418,Weights!$A$2:$B$120,2,0)*AE418</f>
        <v>0</v>
      </c>
      <c r="AG418">
        <f t="shared" ca="1" si="111"/>
        <v>49</v>
      </c>
      <c r="AI418" t="str">
        <f t="shared" ca="1" si="113"/>
        <v>Boston College</v>
      </c>
      <c r="AJ418" t="str">
        <f t="shared" si="114"/>
        <v>Boston College</v>
      </c>
      <c r="AK418">
        <f t="shared" si="115"/>
        <v>0</v>
      </c>
    </row>
    <row r="419" spans="17:37" x14ac:dyDescent="0.25">
      <c r="Q419" t="s">
        <v>3216</v>
      </c>
      <c r="R419" s="6">
        <v>42010</v>
      </c>
      <c r="S419" t="s">
        <v>3194</v>
      </c>
      <c r="T419" t="s">
        <v>3313</v>
      </c>
      <c r="U419" t="s">
        <v>3841</v>
      </c>
      <c r="V419">
        <v>61</v>
      </c>
      <c r="W419">
        <v>60</v>
      </c>
      <c r="X419" t="s">
        <v>3843</v>
      </c>
      <c r="Y419" t="s">
        <v>334</v>
      </c>
      <c r="Z419">
        <v>1</v>
      </c>
      <c r="AA419">
        <f t="shared" si="112"/>
        <v>-1</v>
      </c>
      <c r="AB419">
        <f t="shared" ca="1" si="108"/>
        <v>1</v>
      </c>
      <c r="AC419">
        <f t="shared" ca="1" si="109"/>
        <v>-2</v>
      </c>
      <c r="AD419">
        <f t="shared" ca="1" si="110"/>
        <v>2</v>
      </c>
      <c r="AE419" s="2">
        <v>0</v>
      </c>
      <c r="AF419" s="7">
        <f>VLOOKUP(R419,Weights!$A$2:$B$120,2,0)*AE419</f>
        <v>0</v>
      </c>
      <c r="AG419">
        <f t="shared" ca="1" si="111"/>
        <v>4</v>
      </c>
      <c r="AI419" t="str">
        <f t="shared" ca="1" si="113"/>
        <v>Boston College</v>
      </c>
      <c r="AJ419" t="str">
        <f t="shared" si="114"/>
        <v>Pittsburgh</v>
      </c>
      <c r="AK419" t="str">
        <f t="shared" si="115"/>
        <v>Pittsburgh</v>
      </c>
    </row>
    <row r="420" spans="17:37" x14ac:dyDescent="0.25">
      <c r="Q420" t="s">
        <v>3216</v>
      </c>
      <c r="R420" s="6">
        <v>42018</v>
      </c>
      <c r="S420" t="s">
        <v>3194</v>
      </c>
      <c r="T420" t="s">
        <v>3272</v>
      </c>
      <c r="U420" t="s">
        <v>3842</v>
      </c>
      <c r="V420">
        <v>64</v>
      </c>
      <c r="W420">
        <v>57</v>
      </c>
      <c r="X420" t="s">
        <v>3843</v>
      </c>
      <c r="Y420" t="s">
        <v>645</v>
      </c>
      <c r="Z420">
        <v>1</v>
      </c>
      <c r="AA420">
        <f t="shared" si="112"/>
        <v>7</v>
      </c>
      <c r="AB420">
        <f t="shared" ca="1" si="108"/>
        <v>0.20000000000000018</v>
      </c>
      <c r="AC420">
        <f t="shared" ca="1" si="109"/>
        <v>6.8</v>
      </c>
      <c r="AD420">
        <f t="shared" ca="1" si="110"/>
        <v>-6.8</v>
      </c>
      <c r="AE420" s="2">
        <v>0</v>
      </c>
      <c r="AF420" s="7">
        <f>VLOOKUP(R420,Weights!$A$2:$B$120,2,0)*AE420</f>
        <v>0</v>
      </c>
      <c r="AG420">
        <f t="shared" ca="1" si="111"/>
        <v>46.239999999999995</v>
      </c>
      <c r="AI420" t="str">
        <f t="shared" ca="1" si="113"/>
        <v>Boston College</v>
      </c>
      <c r="AJ420" t="str">
        <f t="shared" si="114"/>
        <v>Boston College</v>
      </c>
      <c r="AK420">
        <f t="shared" si="115"/>
        <v>0</v>
      </c>
    </row>
    <row r="421" spans="17:37" x14ac:dyDescent="0.25">
      <c r="Q421" t="s">
        <v>3216</v>
      </c>
      <c r="R421" s="6">
        <v>42021</v>
      </c>
      <c r="S421" t="s">
        <v>3194</v>
      </c>
      <c r="T421" t="s">
        <v>3831</v>
      </c>
      <c r="U421" t="s">
        <v>3841</v>
      </c>
      <c r="V421">
        <v>66</v>
      </c>
      <c r="W421">
        <v>51</v>
      </c>
      <c r="Y421" t="s">
        <v>646</v>
      </c>
      <c r="Z421">
        <v>1</v>
      </c>
      <c r="AA421">
        <f t="shared" si="112"/>
        <v>-15</v>
      </c>
      <c r="AB421">
        <f t="shared" ca="1" si="108"/>
        <v>-14.400000200000001</v>
      </c>
      <c r="AC421">
        <f t="shared" ca="1" si="109"/>
        <v>-0.59999979999999908</v>
      </c>
      <c r="AD421">
        <f t="shared" ca="1" si="110"/>
        <v>0.59999979999999908</v>
      </c>
      <c r="AE421" s="2">
        <v>0</v>
      </c>
      <c r="AF421" s="7">
        <f>VLOOKUP(R421,Weights!$A$2:$B$120,2,0)*AE421</f>
        <v>0</v>
      </c>
      <c r="AG421">
        <f t="shared" ca="1" si="111"/>
        <v>0.35999976000003892</v>
      </c>
      <c r="AI421" t="str">
        <f t="shared" ca="1" si="113"/>
        <v>Virginia</v>
      </c>
      <c r="AJ421" t="str">
        <f t="shared" si="114"/>
        <v>Virginia</v>
      </c>
      <c r="AK421" t="str">
        <f t="shared" si="115"/>
        <v>Virginia</v>
      </c>
    </row>
    <row r="422" spans="17:37" x14ac:dyDescent="0.25">
      <c r="Q422" t="s">
        <v>3216</v>
      </c>
      <c r="R422" s="6">
        <v>42032</v>
      </c>
      <c r="S422" t="s">
        <v>3194</v>
      </c>
      <c r="T422" t="s">
        <v>3832</v>
      </c>
      <c r="U422" t="s">
        <v>3841</v>
      </c>
      <c r="V422">
        <v>81</v>
      </c>
      <c r="W422">
        <v>72</v>
      </c>
      <c r="Y422" t="s">
        <v>648</v>
      </c>
      <c r="Z422">
        <v>1</v>
      </c>
      <c r="AA422">
        <f t="shared" si="112"/>
        <v>-9</v>
      </c>
      <c r="AB422">
        <f t="shared" ca="1" si="108"/>
        <v>-8.0000001999999988</v>
      </c>
      <c r="AC422">
        <f t="shared" ca="1" si="109"/>
        <v>-0.99999980000000122</v>
      </c>
      <c r="AD422">
        <f t="shared" ca="1" si="110"/>
        <v>0.99999980000000122</v>
      </c>
      <c r="AE422" s="2">
        <v>0</v>
      </c>
      <c r="AF422" s="7">
        <f>VLOOKUP(R422,Weights!$A$2:$B$120,2,0)*AE422</f>
        <v>0</v>
      </c>
      <c r="AG422">
        <f t="shared" ca="1" si="111"/>
        <v>0.9999996000000424</v>
      </c>
      <c r="AI422" t="str">
        <f t="shared" ca="1" si="113"/>
        <v>Louisville</v>
      </c>
      <c r="AJ422" t="str">
        <f t="shared" si="114"/>
        <v>Louisville</v>
      </c>
      <c r="AK422" t="str">
        <f t="shared" si="115"/>
        <v>Louisville</v>
      </c>
    </row>
    <row r="423" spans="17:37" x14ac:dyDescent="0.25">
      <c r="Q423" t="s">
        <v>3216</v>
      </c>
      <c r="R423" s="6">
        <v>42042</v>
      </c>
      <c r="S423" t="s">
        <v>3194</v>
      </c>
      <c r="T423" t="s">
        <v>3826</v>
      </c>
      <c r="U423" t="s">
        <v>3841</v>
      </c>
      <c r="V423">
        <v>79</v>
      </c>
      <c r="W423">
        <v>68</v>
      </c>
      <c r="Y423" t="s">
        <v>340</v>
      </c>
      <c r="Z423">
        <v>1</v>
      </c>
      <c r="AA423">
        <f t="shared" si="112"/>
        <v>-11</v>
      </c>
      <c r="AB423">
        <f t="shared" ca="1" si="108"/>
        <v>-11.800000199999999</v>
      </c>
      <c r="AC423">
        <f t="shared" ca="1" si="109"/>
        <v>0.8000001999999995</v>
      </c>
      <c r="AD423">
        <f t="shared" ca="1" si="110"/>
        <v>-0.8000001999999995</v>
      </c>
      <c r="AE423" s="2">
        <v>0</v>
      </c>
      <c r="AF423" s="7">
        <f>VLOOKUP(R423,Weights!$A$2:$B$120,2,0)*AE423</f>
        <v>0</v>
      </c>
      <c r="AG423">
        <f t="shared" ca="1" si="111"/>
        <v>0.64000032000003915</v>
      </c>
      <c r="AI423" t="str">
        <f t="shared" ca="1" si="113"/>
        <v>North Carolina</v>
      </c>
      <c r="AJ423" t="str">
        <f t="shared" si="114"/>
        <v>North Carolina</v>
      </c>
      <c r="AK423" t="str">
        <f t="shared" si="115"/>
        <v>North Carolina</v>
      </c>
    </row>
    <row r="424" spans="17:37" x14ac:dyDescent="0.25">
      <c r="Q424" t="s">
        <v>3216</v>
      </c>
      <c r="R424" s="6">
        <v>42046</v>
      </c>
      <c r="S424" t="s">
        <v>3194</v>
      </c>
      <c r="T424" t="s">
        <v>3316</v>
      </c>
      <c r="U424" t="s">
        <v>3841</v>
      </c>
      <c r="V424">
        <v>70</v>
      </c>
      <c r="W424">
        <v>56</v>
      </c>
      <c r="Y424" t="s">
        <v>341</v>
      </c>
      <c r="Z424">
        <v>1</v>
      </c>
      <c r="AA424">
        <f t="shared" si="112"/>
        <v>-14</v>
      </c>
      <c r="AB424">
        <f t="shared" ca="1" si="108"/>
        <v>-1.6000000000000005</v>
      </c>
      <c r="AC424">
        <f t="shared" ca="1" si="109"/>
        <v>-12.399999999999999</v>
      </c>
      <c r="AD424">
        <f t="shared" ca="1" si="110"/>
        <v>12.399999999999999</v>
      </c>
      <c r="AE424" s="2">
        <v>0</v>
      </c>
      <c r="AF424" s="7">
        <f>VLOOKUP(R424,Weights!$A$2:$B$120,2,0)*AE424</f>
        <v>0</v>
      </c>
      <c r="AG424">
        <f t="shared" ca="1" si="111"/>
        <v>153.75999999999996</v>
      </c>
      <c r="AI424" t="str">
        <f t="shared" ca="1" si="113"/>
        <v>Syracuse</v>
      </c>
      <c r="AJ424" t="str">
        <f t="shared" si="114"/>
        <v>Syracuse</v>
      </c>
      <c r="AK424" t="str">
        <f t="shared" si="115"/>
        <v>Syracuse</v>
      </c>
    </row>
    <row r="425" spans="17:37" x14ac:dyDescent="0.25">
      <c r="Q425" t="s">
        <v>3216</v>
      </c>
      <c r="R425" s="6">
        <v>42050</v>
      </c>
      <c r="S425" t="s">
        <v>3194</v>
      </c>
      <c r="T425" t="s">
        <v>3315</v>
      </c>
      <c r="U425" t="s">
        <v>3191</v>
      </c>
      <c r="Y425" t="s">
        <v>3191</v>
      </c>
      <c r="Z425">
        <v>0</v>
      </c>
      <c r="AA425">
        <f t="shared" si="112"/>
        <v>0</v>
      </c>
      <c r="AB425">
        <f t="shared" ca="1" si="108"/>
        <v>0</v>
      </c>
      <c r="AC425">
        <f t="shared" ca="1" si="109"/>
        <v>0</v>
      </c>
      <c r="AD425">
        <f t="shared" ca="1" si="110"/>
        <v>0</v>
      </c>
      <c r="AE425" s="2">
        <v>0</v>
      </c>
      <c r="AF425" s="7">
        <f>VLOOKUP(R425,Weights!$A$2:$B$120,2,0)*AE425</f>
        <v>0</v>
      </c>
      <c r="AG425">
        <f t="shared" ca="1" si="111"/>
        <v>0</v>
      </c>
      <c r="AI425" t="str">
        <f t="shared" ca="1" si="113"/>
        <v>Miami (FL)</v>
      </c>
      <c r="AJ425" t="str">
        <f t="shared" si="114"/>
        <v>Miami (FL)</v>
      </c>
      <c r="AK425">
        <f t="shared" si="115"/>
        <v>0</v>
      </c>
    </row>
    <row r="426" spans="17:37" x14ac:dyDescent="0.25">
      <c r="Q426" t="s">
        <v>3216</v>
      </c>
      <c r="R426" s="6">
        <v>42051</v>
      </c>
      <c r="S426" t="s">
        <v>3194</v>
      </c>
      <c r="T426" t="s">
        <v>3315</v>
      </c>
      <c r="U426" t="s">
        <v>3841</v>
      </c>
      <c r="V426">
        <v>89</v>
      </c>
      <c r="W426">
        <v>86</v>
      </c>
      <c r="X426" t="s">
        <v>3844</v>
      </c>
      <c r="Y426" t="s">
        <v>343</v>
      </c>
      <c r="Z426">
        <v>1</v>
      </c>
      <c r="AA426">
        <f t="shared" si="112"/>
        <v>-3</v>
      </c>
      <c r="AB426">
        <f t="shared" ca="1" si="108"/>
        <v>-6.2000002000000007</v>
      </c>
      <c r="AC426">
        <f t="shared" ca="1" si="109"/>
        <v>3.2000002000000007</v>
      </c>
      <c r="AD426">
        <f t="shared" ca="1" si="110"/>
        <v>-3.2000002000000007</v>
      </c>
      <c r="AE426" s="2">
        <v>0</v>
      </c>
      <c r="AF426" s="7">
        <f>VLOOKUP(R426,Weights!$A$2:$B$120,2,0)*AE426</f>
        <v>0</v>
      </c>
      <c r="AG426">
        <f t="shared" ca="1" si="111"/>
        <v>10.240001280000044</v>
      </c>
      <c r="AI426" t="str">
        <f t="shared" ca="1" si="113"/>
        <v>Miami (FL)</v>
      </c>
      <c r="AJ426" t="str">
        <f t="shared" si="114"/>
        <v>Miami (FL)</v>
      </c>
      <c r="AK426" t="str">
        <f t="shared" si="115"/>
        <v>Miami (FL)</v>
      </c>
    </row>
    <row r="427" spans="17:37" x14ac:dyDescent="0.25">
      <c r="Q427" t="s">
        <v>3216</v>
      </c>
      <c r="R427" s="6">
        <v>42056</v>
      </c>
      <c r="S427" t="s">
        <v>3194</v>
      </c>
      <c r="T427" t="s">
        <v>3213</v>
      </c>
      <c r="U427" t="s">
        <v>3841</v>
      </c>
      <c r="V427">
        <v>87</v>
      </c>
      <c r="W427">
        <v>70</v>
      </c>
      <c r="Y427" t="s">
        <v>344</v>
      </c>
      <c r="Z427">
        <v>1</v>
      </c>
      <c r="AA427">
        <f t="shared" si="112"/>
        <v>-17</v>
      </c>
      <c r="AB427">
        <f t="shared" ca="1" si="108"/>
        <v>-10.6000002</v>
      </c>
      <c r="AC427">
        <f t="shared" ca="1" si="109"/>
        <v>-6.3999997999999998</v>
      </c>
      <c r="AD427">
        <f t="shared" ca="1" si="110"/>
        <v>6.3999997999999998</v>
      </c>
      <c r="AE427" s="2">
        <v>0</v>
      </c>
      <c r="AF427" s="7">
        <f>VLOOKUP(R427,Weights!$A$2:$B$120,2,0)*AE427</f>
        <v>0</v>
      </c>
      <c r="AG427">
        <f t="shared" ca="1" si="111"/>
        <v>40.959997440000038</v>
      </c>
      <c r="AI427" t="str">
        <f t="shared" ca="1" si="113"/>
        <v>Notre Dame</v>
      </c>
      <c r="AJ427" t="str">
        <f t="shared" si="114"/>
        <v>Notre Dame</v>
      </c>
      <c r="AK427" t="str">
        <f t="shared" si="115"/>
        <v>Notre Dame</v>
      </c>
    </row>
    <row r="428" spans="17:37" x14ac:dyDescent="0.25">
      <c r="Q428" t="s">
        <v>3216</v>
      </c>
      <c r="R428" s="6">
        <v>42063</v>
      </c>
      <c r="S428" t="s">
        <v>3194</v>
      </c>
      <c r="T428" t="s">
        <v>3256</v>
      </c>
      <c r="U428" t="s">
        <v>3842</v>
      </c>
      <c r="V428">
        <v>79</v>
      </c>
      <c r="W428">
        <v>63</v>
      </c>
      <c r="Y428" t="s">
        <v>346</v>
      </c>
      <c r="Z428">
        <v>1</v>
      </c>
      <c r="AA428">
        <f t="shared" si="112"/>
        <v>16</v>
      </c>
      <c r="AB428">
        <f t="shared" ca="1" si="108"/>
        <v>-6.6000001999999993</v>
      </c>
      <c r="AC428">
        <f t="shared" ca="1" si="109"/>
        <v>22.6000002</v>
      </c>
      <c r="AD428">
        <f t="shared" ca="1" si="110"/>
        <v>-22.6000002</v>
      </c>
      <c r="AE428" s="2">
        <v>0</v>
      </c>
      <c r="AF428" s="7">
        <f>VLOOKUP(R428,Weights!$A$2:$B$120,2,0)*AE428</f>
        <v>0</v>
      </c>
      <c r="AG428">
        <f t="shared" ca="1" si="111"/>
        <v>510.76000904000006</v>
      </c>
      <c r="AI428" t="str">
        <f t="shared" ca="1" si="113"/>
        <v>NC State</v>
      </c>
      <c r="AJ428" t="str">
        <f t="shared" si="114"/>
        <v>Boston College</v>
      </c>
      <c r="AK428">
        <f t="shared" si="115"/>
        <v>0</v>
      </c>
    </row>
    <row r="429" spans="17:37" x14ac:dyDescent="0.25">
      <c r="Q429" t="s">
        <v>3216</v>
      </c>
      <c r="R429" s="6">
        <v>42070</v>
      </c>
      <c r="S429" t="s">
        <v>3194</v>
      </c>
      <c r="T429" t="s">
        <v>3321</v>
      </c>
      <c r="U429" t="s">
        <v>3842</v>
      </c>
      <c r="V429">
        <v>79</v>
      </c>
      <c r="W429">
        <v>61</v>
      </c>
      <c r="Y429" t="s">
        <v>348</v>
      </c>
      <c r="Z429">
        <v>1</v>
      </c>
      <c r="AA429">
        <f t="shared" si="112"/>
        <v>18</v>
      </c>
      <c r="AB429">
        <f t="shared" ca="1" si="108"/>
        <v>3.2</v>
      </c>
      <c r="AC429">
        <f t="shared" ca="1" si="109"/>
        <v>14.8</v>
      </c>
      <c r="AD429">
        <f t="shared" ca="1" si="110"/>
        <v>-14.8</v>
      </c>
      <c r="AE429" s="2">
        <v>0</v>
      </c>
      <c r="AF429" s="7">
        <f>VLOOKUP(R429,Weights!$A$2:$B$120,2,0)*AE429</f>
        <v>0</v>
      </c>
      <c r="AG429">
        <f t="shared" ca="1" si="111"/>
        <v>219.04000000000002</v>
      </c>
      <c r="AI429" t="str">
        <f t="shared" ca="1" si="113"/>
        <v>Boston College</v>
      </c>
      <c r="AJ429" t="str">
        <f t="shared" si="114"/>
        <v>Boston College</v>
      </c>
      <c r="AK429">
        <f t="shared" si="115"/>
        <v>0</v>
      </c>
    </row>
    <row r="430" spans="17:37" x14ac:dyDescent="0.25">
      <c r="Q430" t="s">
        <v>3216</v>
      </c>
      <c r="R430" s="6">
        <v>42073</v>
      </c>
      <c r="S430" t="s">
        <v>3195</v>
      </c>
      <c r="T430" t="s">
        <v>3317</v>
      </c>
      <c r="U430" t="s">
        <v>3842</v>
      </c>
      <c r="V430">
        <v>66</v>
      </c>
      <c r="W430">
        <v>65</v>
      </c>
      <c r="Y430" t="s">
        <v>654</v>
      </c>
      <c r="Z430">
        <v>1</v>
      </c>
      <c r="AA430">
        <f t="shared" si="112"/>
        <v>1</v>
      </c>
      <c r="AB430">
        <f t="shared" ca="1" si="108"/>
        <v>-0.60000000000000053</v>
      </c>
      <c r="AC430">
        <f t="shared" ca="1" si="109"/>
        <v>1.6000000000000005</v>
      </c>
      <c r="AD430">
        <f t="shared" ca="1" si="110"/>
        <v>-1.6000000000000005</v>
      </c>
      <c r="AE430" s="2">
        <v>0</v>
      </c>
      <c r="AF430" s="7">
        <f>VLOOKUP(R430,Weights!$A$2:$B$120,2,0)*AE430</f>
        <v>0</v>
      </c>
      <c r="AG430">
        <f t="shared" ca="1" si="111"/>
        <v>2.5600000000000018</v>
      </c>
      <c r="AI430" t="str">
        <f t="shared" ca="1" si="113"/>
        <v>Georgia Tech</v>
      </c>
      <c r="AJ430" t="str">
        <f t="shared" si="114"/>
        <v>Boston College</v>
      </c>
      <c r="AK430">
        <f t="shared" si="115"/>
        <v>0</v>
      </c>
    </row>
    <row r="431" spans="17:37" x14ac:dyDescent="0.25">
      <c r="Q431" t="s">
        <v>3216</v>
      </c>
      <c r="R431" s="6">
        <v>42074</v>
      </c>
      <c r="S431" t="s">
        <v>3195</v>
      </c>
      <c r="T431" t="s">
        <v>3826</v>
      </c>
      <c r="U431" t="s">
        <v>3841</v>
      </c>
      <c r="V431">
        <v>81</v>
      </c>
      <c r="W431">
        <v>63</v>
      </c>
      <c r="Y431" t="s">
        <v>3138</v>
      </c>
      <c r="Z431">
        <v>1</v>
      </c>
      <c r="AA431">
        <f t="shared" si="112"/>
        <v>-18</v>
      </c>
      <c r="AB431">
        <f t="shared" ca="1" si="108"/>
        <v>-15.000000200000001</v>
      </c>
      <c r="AC431">
        <f t="shared" ca="1" si="109"/>
        <v>-2.9999997999999994</v>
      </c>
      <c r="AD431">
        <f t="shared" ca="1" si="110"/>
        <v>2.9999997999999994</v>
      </c>
      <c r="AE431" s="2">
        <v>0</v>
      </c>
      <c r="AF431" s="7">
        <f>VLOOKUP(R431,Weights!$A$2:$B$120,2,0)*AE431</f>
        <v>0</v>
      </c>
      <c r="AG431">
        <f t="shared" ca="1" si="111"/>
        <v>8.9999988000000375</v>
      </c>
      <c r="AI431" t="str">
        <f t="shared" ca="1" si="113"/>
        <v>North Carolina</v>
      </c>
      <c r="AJ431" t="str">
        <f t="shared" si="114"/>
        <v>North Carolina</v>
      </c>
      <c r="AK431" t="str">
        <f t="shared" si="115"/>
        <v>North Carolina</v>
      </c>
    </row>
    <row r="432" spans="17:37" x14ac:dyDescent="0.25">
      <c r="Q432" t="s">
        <v>3215</v>
      </c>
      <c r="R432" s="6">
        <v>41973</v>
      </c>
      <c r="S432" t="s">
        <v>3194</v>
      </c>
      <c r="T432" t="s">
        <v>3205</v>
      </c>
      <c r="U432" t="s">
        <v>3841</v>
      </c>
      <c r="V432">
        <v>69</v>
      </c>
      <c r="W432">
        <v>59</v>
      </c>
      <c r="Y432" t="s">
        <v>69</v>
      </c>
      <c r="Z432">
        <v>1</v>
      </c>
      <c r="AA432">
        <f t="shared" si="112"/>
        <v>-10</v>
      </c>
      <c r="AB432">
        <f t="shared" ca="1" si="108"/>
        <v>8.1999999999999993</v>
      </c>
      <c r="AC432">
        <f t="shared" ca="1" si="109"/>
        <v>-18.2</v>
      </c>
      <c r="AD432">
        <f t="shared" ca="1" si="110"/>
        <v>18.2</v>
      </c>
      <c r="AE432" s="2">
        <v>0</v>
      </c>
      <c r="AF432" s="7">
        <f>VLOOKUP(R432,Weights!$A$2:$B$120,2,0)*AE432</f>
        <v>0</v>
      </c>
      <c r="AG432">
        <f t="shared" ca="1" si="111"/>
        <v>331.23999999999995</v>
      </c>
      <c r="AI432" t="str">
        <f t="shared" ca="1" si="113"/>
        <v>Boston University</v>
      </c>
      <c r="AJ432" t="str">
        <f t="shared" si="114"/>
        <v>UMass Lowell</v>
      </c>
      <c r="AK432" t="str">
        <f t="shared" si="115"/>
        <v>UMass Lowell</v>
      </c>
    </row>
    <row r="433" spans="17:37" x14ac:dyDescent="0.25">
      <c r="Q433" t="s">
        <v>3215</v>
      </c>
      <c r="R433" s="6">
        <v>41976</v>
      </c>
      <c r="S433" t="s">
        <v>3194</v>
      </c>
      <c r="T433" t="s">
        <v>3210</v>
      </c>
      <c r="U433" t="s">
        <v>3842</v>
      </c>
      <c r="V433">
        <v>77</v>
      </c>
      <c r="W433">
        <v>65</v>
      </c>
      <c r="Y433" t="s">
        <v>19</v>
      </c>
      <c r="Z433">
        <v>1</v>
      </c>
      <c r="AA433">
        <f t="shared" si="112"/>
        <v>12</v>
      </c>
      <c r="AB433">
        <f t="shared" ca="1" si="108"/>
        <v>9.9999997999999994</v>
      </c>
      <c r="AC433">
        <f t="shared" ca="1" si="109"/>
        <v>2.0000002000000006</v>
      </c>
      <c r="AD433">
        <f t="shared" ca="1" si="110"/>
        <v>-2.0000002000000006</v>
      </c>
      <c r="AE433" s="2">
        <v>0</v>
      </c>
      <c r="AF433" s="7">
        <f>VLOOKUP(R433,Weights!$A$2:$B$120,2,0)*AE433</f>
        <v>0</v>
      </c>
      <c r="AG433">
        <f t="shared" ca="1" si="111"/>
        <v>4.0000008000000422</v>
      </c>
      <c r="AI433" t="str">
        <f t="shared" ca="1" si="113"/>
        <v>Boston University</v>
      </c>
      <c r="AJ433" t="str">
        <f t="shared" si="114"/>
        <v>Boston University</v>
      </c>
      <c r="AK433">
        <f t="shared" si="115"/>
        <v>0</v>
      </c>
    </row>
    <row r="434" spans="17:37" x14ac:dyDescent="0.25">
      <c r="Q434" t="s">
        <v>3215</v>
      </c>
      <c r="R434" s="6">
        <v>41979</v>
      </c>
      <c r="S434" t="s">
        <v>3194</v>
      </c>
      <c r="T434" t="s">
        <v>3502</v>
      </c>
      <c r="U434" t="s">
        <v>3841</v>
      </c>
      <c r="V434">
        <v>70</v>
      </c>
      <c r="W434">
        <v>59</v>
      </c>
      <c r="Y434" t="s">
        <v>21</v>
      </c>
      <c r="Z434">
        <v>1</v>
      </c>
      <c r="AA434">
        <f t="shared" si="112"/>
        <v>-11</v>
      </c>
      <c r="AB434">
        <f t="shared" ca="1" si="108"/>
        <v>1.7999999999999998</v>
      </c>
      <c r="AC434">
        <f t="shared" ca="1" si="109"/>
        <v>-12.8</v>
      </c>
      <c r="AD434">
        <f t="shared" ca="1" si="110"/>
        <v>12.8</v>
      </c>
      <c r="AE434" s="2">
        <v>0</v>
      </c>
      <c r="AF434" s="7">
        <f>VLOOKUP(R434,Weights!$A$2:$B$120,2,0)*AE434</f>
        <v>0</v>
      </c>
      <c r="AG434">
        <f t="shared" ca="1" si="111"/>
        <v>163.84000000000003</v>
      </c>
      <c r="AI434" t="str">
        <f t="shared" ca="1" si="113"/>
        <v>Boston University</v>
      </c>
      <c r="AJ434" t="str">
        <f t="shared" si="114"/>
        <v>Saint Peter's</v>
      </c>
      <c r="AK434" t="str">
        <f t="shared" si="115"/>
        <v>Saint Peter's</v>
      </c>
    </row>
    <row r="435" spans="17:37" x14ac:dyDescent="0.25">
      <c r="Q435" t="s">
        <v>3215</v>
      </c>
      <c r="R435" s="6">
        <v>41987</v>
      </c>
      <c r="S435" t="s">
        <v>3194</v>
      </c>
      <c r="T435" t="s">
        <v>3219</v>
      </c>
      <c r="U435" t="s">
        <v>3842</v>
      </c>
      <c r="V435">
        <v>71</v>
      </c>
      <c r="W435">
        <v>68</v>
      </c>
      <c r="Y435" t="s">
        <v>25</v>
      </c>
      <c r="Z435">
        <v>1</v>
      </c>
      <c r="AA435">
        <f t="shared" si="112"/>
        <v>3</v>
      </c>
      <c r="AB435">
        <f t="shared" ca="1" si="108"/>
        <v>1.2</v>
      </c>
      <c r="AC435">
        <f t="shared" ca="1" si="109"/>
        <v>1.8</v>
      </c>
      <c r="AD435">
        <f t="shared" ca="1" si="110"/>
        <v>-1.8</v>
      </c>
      <c r="AE435" s="2">
        <v>0</v>
      </c>
      <c r="AF435" s="7">
        <f>VLOOKUP(R435,Weights!$A$2:$B$120,2,0)*AE435</f>
        <v>0</v>
      </c>
      <c r="AG435">
        <f t="shared" ca="1" si="111"/>
        <v>3.24</v>
      </c>
      <c r="AI435" t="str">
        <f t="shared" ca="1" si="113"/>
        <v>Boston University</v>
      </c>
      <c r="AJ435" t="str">
        <f t="shared" si="114"/>
        <v>Boston University</v>
      </c>
      <c r="AK435">
        <f t="shared" si="115"/>
        <v>0</v>
      </c>
    </row>
    <row r="436" spans="17:37" x14ac:dyDescent="0.25">
      <c r="Q436" t="s">
        <v>3215</v>
      </c>
      <c r="R436" s="6">
        <v>42002</v>
      </c>
      <c r="S436" t="s">
        <v>3194</v>
      </c>
      <c r="T436" t="s">
        <v>3839</v>
      </c>
      <c r="U436" t="s">
        <v>3842</v>
      </c>
      <c r="V436">
        <v>69</v>
      </c>
      <c r="W436">
        <v>46</v>
      </c>
      <c r="Y436" t="s">
        <v>857</v>
      </c>
      <c r="Z436">
        <v>1</v>
      </c>
      <c r="AA436">
        <f t="shared" si="112"/>
        <v>23</v>
      </c>
      <c r="AB436">
        <f t="shared" ca="1" si="108"/>
        <v>28.199999800000001</v>
      </c>
      <c r="AC436">
        <f t="shared" ca="1" si="109"/>
        <v>-5.1999998000000005</v>
      </c>
      <c r="AD436">
        <f t="shared" ca="1" si="110"/>
        <v>5.1999998000000005</v>
      </c>
      <c r="AE436" s="2">
        <v>0</v>
      </c>
      <c r="AF436" s="7">
        <f>VLOOKUP(R436,Weights!$A$2:$B$120,2,0)*AE436</f>
        <v>0</v>
      </c>
      <c r="AG436">
        <f t="shared" ca="1" si="111"/>
        <v>27.039997920000044</v>
      </c>
      <c r="AI436" t="str">
        <f t="shared" ca="1" si="113"/>
        <v>Boston University</v>
      </c>
      <c r="AJ436" t="str">
        <f t="shared" si="114"/>
        <v>Boston University</v>
      </c>
      <c r="AK436">
        <f t="shared" si="115"/>
        <v>0</v>
      </c>
    </row>
    <row r="437" spans="17:37" x14ac:dyDescent="0.25">
      <c r="Q437" t="s">
        <v>3215</v>
      </c>
      <c r="R437" s="6">
        <v>42007</v>
      </c>
      <c r="S437" t="s">
        <v>3194</v>
      </c>
      <c r="T437" t="s">
        <v>3500</v>
      </c>
      <c r="U437" t="s">
        <v>3842</v>
      </c>
      <c r="V437">
        <v>75</v>
      </c>
      <c r="W437">
        <v>56</v>
      </c>
      <c r="Y437" t="s">
        <v>1331</v>
      </c>
      <c r="Z437">
        <v>1</v>
      </c>
      <c r="AA437">
        <f t="shared" si="112"/>
        <v>19</v>
      </c>
      <c r="AB437">
        <f t="shared" ca="1" si="108"/>
        <v>2.8</v>
      </c>
      <c r="AC437">
        <f t="shared" ca="1" si="109"/>
        <v>16.2</v>
      </c>
      <c r="AD437">
        <f t="shared" ca="1" si="110"/>
        <v>-16.2</v>
      </c>
      <c r="AE437" s="2">
        <v>0</v>
      </c>
      <c r="AF437" s="7">
        <f>VLOOKUP(R437,Weights!$A$2:$B$120,2,0)*AE437</f>
        <v>0</v>
      </c>
      <c r="AG437">
        <f t="shared" ca="1" si="111"/>
        <v>262.44</v>
      </c>
      <c r="AI437" t="str">
        <f t="shared" ca="1" si="113"/>
        <v>Boston University</v>
      </c>
      <c r="AJ437" t="str">
        <f t="shared" si="114"/>
        <v>Boston University</v>
      </c>
      <c r="AK437">
        <f t="shared" si="115"/>
        <v>0</v>
      </c>
    </row>
    <row r="438" spans="17:37" x14ac:dyDescent="0.25">
      <c r="Q438" t="s">
        <v>3215</v>
      </c>
      <c r="R438" s="6">
        <v>42014</v>
      </c>
      <c r="S438" t="s">
        <v>3194</v>
      </c>
      <c r="T438" t="s">
        <v>3487</v>
      </c>
      <c r="U438" t="s">
        <v>3841</v>
      </c>
      <c r="V438">
        <v>63</v>
      </c>
      <c r="W438">
        <v>62</v>
      </c>
      <c r="Y438" t="s">
        <v>1152</v>
      </c>
      <c r="Z438">
        <v>1</v>
      </c>
      <c r="AA438">
        <f t="shared" si="112"/>
        <v>-1</v>
      </c>
      <c r="AB438">
        <f t="shared" ca="1" si="108"/>
        <v>-0.20000002</v>
      </c>
      <c r="AC438">
        <f t="shared" ca="1" si="109"/>
        <v>-0.79999997999999994</v>
      </c>
      <c r="AD438">
        <f t="shared" ca="1" si="110"/>
        <v>0.79999997999999994</v>
      </c>
      <c r="AE438" s="2">
        <v>0</v>
      </c>
      <c r="AF438" s="7">
        <f>VLOOKUP(R438,Weights!$A$2:$B$120,2,0)*AE438</f>
        <v>0</v>
      </c>
      <c r="AG438">
        <f t="shared" ca="1" si="111"/>
        <v>0.63999996800000036</v>
      </c>
      <c r="AI438" t="str">
        <f t="shared" ca="1" si="113"/>
        <v>Lafayette</v>
      </c>
      <c r="AJ438" t="str">
        <f t="shared" si="114"/>
        <v>Lafayette</v>
      </c>
      <c r="AK438" t="str">
        <f t="shared" si="115"/>
        <v>Lafayette</v>
      </c>
    </row>
    <row r="439" spans="17:37" x14ac:dyDescent="0.25">
      <c r="Q439" t="s">
        <v>3215</v>
      </c>
      <c r="R439" s="6">
        <v>42025</v>
      </c>
      <c r="S439" t="s">
        <v>3194</v>
      </c>
      <c r="T439" t="s">
        <v>3520</v>
      </c>
      <c r="U439" t="s">
        <v>3842</v>
      </c>
      <c r="V439">
        <v>59</v>
      </c>
      <c r="W439">
        <v>54</v>
      </c>
      <c r="Y439" t="s">
        <v>2372</v>
      </c>
      <c r="Z439">
        <v>1</v>
      </c>
      <c r="AA439">
        <f t="shared" si="112"/>
        <v>5</v>
      </c>
      <c r="AB439">
        <f t="shared" ca="1" si="108"/>
        <v>2.6</v>
      </c>
      <c r="AC439">
        <f t="shared" ca="1" si="109"/>
        <v>2.4</v>
      </c>
      <c r="AD439">
        <f t="shared" ca="1" si="110"/>
        <v>-2.4</v>
      </c>
      <c r="AE439" s="2">
        <v>0</v>
      </c>
      <c r="AF439" s="7">
        <f>VLOOKUP(R439,Weights!$A$2:$B$120,2,0)*AE439</f>
        <v>0</v>
      </c>
      <c r="AG439">
        <f t="shared" ca="1" si="111"/>
        <v>5.76</v>
      </c>
      <c r="AI439" t="str">
        <f t="shared" ca="1" si="113"/>
        <v>Boston University</v>
      </c>
      <c r="AJ439" t="str">
        <f t="shared" si="114"/>
        <v>Boston University</v>
      </c>
      <c r="AK439">
        <f t="shared" si="115"/>
        <v>0</v>
      </c>
    </row>
    <row r="440" spans="17:37" x14ac:dyDescent="0.25">
      <c r="Q440" t="s">
        <v>3215</v>
      </c>
      <c r="R440" s="6">
        <v>42028</v>
      </c>
      <c r="S440" t="s">
        <v>3194</v>
      </c>
      <c r="T440" t="s">
        <v>3200</v>
      </c>
      <c r="U440" t="s">
        <v>3841</v>
      </c>
      <c r="V440">
        <v>92</v>
      </c>
      <c r="W440">
        <v>77</v>
      </c>
      <c r="Y440" t="s">
        <v>2459</v>
      </c>
      <c r="Z440">
        <v>1</v>
      </c>
      <c r="AA440">
        <f t="shared" si="112"/>
        <v>-15</v>
      </c>
      <c r="AB440">
        <f t="shared" ca="1" si="108"/>
        <v>0.8</v>
      </c>
      <c r="AC440">
        <f t="shared" ca="1" si="109"/>
        <v>-15.8</v>
      </c>
      <c r="AD440">
        <f t="shared" ca="1" si="110"/>
        <v>15.8</v>
      </c>
      <c r="AE440" s="2">
        <v>0</v>
      </c>
      <c r="AF440" s="7">
        <f>VLOOKUP(R440,Weights!$A$2:$B$120,2,0)*AE440</f>
        <v>0</v>
      </c>
      <c r="AG440">
        <f t="shared" ca="1" si="111"/>
        <v>249.64000000000001</v>
      </c>
      <c r="AI440" t="str">
        <f t="shared" ca="1" si="113"/>
        <v>Boston University</v>
      </c>
      <c r="AJ440" t="str">
        <f t="shared" si="114"/>
        <v>Bucknell</v>
      </c>
      <c r="AK440" t="str">
        <f t="shared" si="115"/>
        <v>Bucknell</v>
      </c>
    </row>
    <row r="441" spans="17:37" x14ac:dyDescent="0.25">
      <c r="Q441" t="s">
        <v>3215</v>
      </c>
      <c r="R441" s="6">
        <v>42039</v>
      </c>
      <c r="S441" t="s">
        <v>3194</v>
      </c>
      <c r="T441" t="s">
        <v>3446</v>
      </c>
      <c r="U441" t="s">
        <v>3842</v>
      </c>
      <c r="V441">
        <v>62</v>
      </c>
      <c r="W441">
        <v>59</v>
      </c>
      <c r="Y441" t="s">
        <v>2363</v>
      </c>
      <c r="Z441">
        <v>1</v>
      </c>
      <c r="AA441">
        <f t="shared" si="112"/>
        <v>3</v>
      </c>
      <c r="AB441">
        <f t="shared" ca="1" si="108"/>
        <v>6</v>
      </c>
      <c r="AC441">
        <f t="shared" ca="1" si="109"/>
        <v>-3</v>
      </c>
      <c r="AD441">
        <f t="shared" ca="1" si="110"/>
        <v>3</v>
      </c>
      <c r="AE441" s="2">
        <v>0</v>
      </c>
      <c r="AF441" s="7">
        <f>VLOOKUP(R441,Weights!$A$2:$B$120,2,0)*AE441</f>
        <v>0</v>
      </c>
      <c r="AG441">
        <f t="shared" ca="1" si="111"/>
        <v>9</v>
      </c>
      <c r="AI441" t="str">
        <f t="shared" ca="1" si="113"/>
        <v>Boston University</v>
      </c>
      <c r="AJ441" t="str">
        <f t="shared" si="114"/>
        <v>Boston University</v>
      </c>
      <c r="AK441">
        <f t="shared" si="115"/>
        <v>0</v>
      </c>
    </row>
    <row r="442" spans="17:37" x14ac:dyDescent="0.25">
      <c r="Q442" t="s">
        <v>3215</v>
      </c>
      <c r="R442" s="6">
        <v>42046</v>
      </c>
      <c r="S442" t="s">
        <v>3194</v>
      </c>
      <c r="T442" t="s">
        <v>3197</v>
      </c>
      <c r="U442" t="s">
        <v>3841</v>
      </c>
      <c r="V442">
        <v>76</v>
      </c>
      <c r="W442">
        <v>69</v>
      </c>
      <c r="Y442" t="s">
        <v>2461</v>
      </c>
      <c r="Z442">
        <v>1</v>
      </c>
      <c r="AA442">
        <f t="shared" si="112"/>
        <v>-7</v>
      </c>
      <c r="AB442">
        <f t="shared" ca="1" si="108"/>
        <v>-0.80000002000000003</v>
      </c>
      <c r="AC442">
        <f t="shared" ca="1" si="109"/>
        <v>-6.1999999800000003</v>
      </c>
      <c r="AD442">
        <f t="shared" ca="1" si="110"/>
        <v>6.1999999800000003</v>
      </c>
      <c r="AE442" s="2">
        <v>0</v>
      </c>
      <c r="AF442" s="7">
        <f>VLOOKUP(R442,Weights!$A$2:$B$120,2,0)*AE442</f>
        <v>0</v>
      </c>
      <c r="AG442">
        <f t="shared" ca="1" si="111"/>
        <v>38.439999752000006</v>
      </c>
      <c r="AI442" t="str">
        <f t="shared" ca="1" si="113"/>
        <v>Colgate</v>
      </c>
      <c r="AJ442" t="str">
        <f t="shared" si="114"/>
        <v>Colgate</v>
      </c>
      <c r="AK442" t="str">
        <f t="shared" si="115"/>
        <v>Colgate</v>
      </c>
    </row>
    <row r="443" spans="17:37" x14ac:dyDescent="0.25">
      <c r="Q443" t="s">
        <v>3215</v>
      </c>
      <c r="R443" s="6">
        <v>42049</v>
      </c>
      <c r="S443" t="s">
        <v>3194</v>
      </c>
      <c r="T443" t="s">
        <v>3244</v>
      </c>
      <c r="U443" t="s">
        <v>3842</v>
      </c>
      <c r="V443">
        <v>73</v>
      </c>
      <c r="W443">
        <v>60</v>
      </c>
      <c r="Y443" t="s">
        <v>2462</v>
      </c>
      <c r="Z443">
        <v>1</v>
      </c>
      <c r="AA443">
        <f t="shared" si="112"/>
        <v>13</v>
      </c>
      <c r="AB443">
        <f t="shared" ca="1" si="108"/>
        <v>8.1999999999999993</v>
      </c>
      <c r="AC443">
        <f t="shared" ca="1" si="109"/>
        <v>4.8000000000000007</v>
      </c>
      <c r="AD443">
        <f t="shared" ca="1" si="110"/>
        <v>-4.8000000000000007</v>
      </c>
      <c r="AE443" s="2">
        <v>0</v>
      </c>
      <c r="AF443" s="7">
        <f>VLOOKUP(R443,Weights!$A$2:$B$120,2,0)*AE443</f>
        <v>0</v>
      </c>
      <c r="AG443">
        <f t="shared" ca="1" si="111"/>
        <v>23.040000000000006</v>
      </c>
      <c r="AI443" t="str">
        <f t="shared" ca="1" si="113"/>
        <v>Boston University</v>
      </c>
      <c r="AJ443" t="str">
        <f t="shared" si="114"/>
        <v>Boston University</v>
      </c>
      <c r="AK443">
        <f t="shared" si="115"/>
        <v>0</v>
      </c>
    </row>
    <row r="444" spans="17:37" x14ac:dyDescent="0.25">
      <c r="Q444" t="s">
        <v>3215</v>
      </c>
      <c r="R444" s="6">
        <v>42060</v>
      </c>
      <c r="S444" t="s">
        <v>3194</v>
      </c>
      <c r="T444" t="s">
        <v>3214</v>
      </c>
      <c r="U444" t="s">
        <v>3842</v>
      </c>
      <c r="V444">
        <v>63</v>
      </c>
      <c r="W444">
        <v>57</v>
      </c>
      <c r="Y444" t="s">
        <v>1339</v>
      </c>
      <c r="Z444">
        <v>1</v>
      </c>
      <c r="AA444">
        <f t="shared" si="112"/>
        <v>6</v>
      </c>
      <c r="AB444">
        <f t="shared" ca="1" si="108"/>
        <v>3.5999999999999996</v>
      </c>
      <c r="AC444">
        <f t="shared" ca="1" si="109"/>
        <v>2.4000000000000004</v>
      </c>
      <c r="AD444">
        <f t="shared" ca="1" si="110"/>
        <v>-2.4000000000000004</v>
      </c>
      <c r="AE444" s="2">
        <v>0</v>
      </c>
      <c r="AF444" s="7">
        <f>VLOOKUP(R444,Weights!$A$2:$B$120,2,0)*AE444</f>
        <v>0</v>
      </c>
      <c r="AG444">
        <f t="shared" ca="1" si="111"/>
        <v>5.7600000000000016</v>
      </c>
      <c r="AI444" t="str">
        <f t="shared" ca="1" si="113"/>
        <v>Boston University</v>
      </c>
      <c r="AJ444" t="str">
        <f t="shared" si="114"/>
        <v>Boston University</v>
      </c>
      <c r="AK444">
        <f t="shared" si="115"/>
        <v>0</v>
      </c>
    </row>
    <row r="445" spans="17:37" x14ac:dyDescent="0.25">
      <c r="Q445" t="s">
        <v>3215</v>
      </c>
      <c r="R445" s="6">
        <v>42063</v>
      </c>
      <c r="S445" t="s">
        <v>3194</v>
      </c>
      <c r="T445" t="s">
        <v>3220</v>
      </c>
      <c r="U445" t="s">
        <v>3841</v>
      </c>
      <c r="V445">
        <v>77</v>
      </c>
      <c r="W445">
        <v>70</v>
      </c>
      <c r="Y445" t="s">
        <v>2540</v>
      </c>
      <c r="Z445">
        <v>1</v>
      </c>
      <c r="AA445">
        <f t="shared" si="112"/>
        <v>-7</v>
      </c>
      <c r="AB445">
        <f t="shared" ca="1" si="108"/>
        <v>4.5999999999999996</v>
      </c>
      <c r="AC445">
        <f t="shared" ca="1" si="109"/>
        <v>-11.6</v>
      </c>
      <c r="AD445">
        <f t="shared" ca="1" si="110"/>
        <v>11.6</v>
      </c>
      <c r="AE445" s="2">
        <v>0</v>
      </c>
      <c r="AF445" s="7">
        <f>VLOOKUP(R445,Weights!$A$2:$B$120,2,0)*AE445</f>
        <v>0</v>
      </c>
      <c r="AG445">
        <f t="shared" ca="1" si="111"/>
        <v>134.56</v>
      </c>
      <c r="AI445" t="str">
        <f t="shared" ca="1" si="113"/>
        <v>Boston University</v>
      </c>
      <c r="AJ445" t="str">
        <f t="shared" si="114"/>
        <v>Holy Cross</v>
      </c>
      <c r="AK445" t="str">
        <f t="shared" si="115"/>
        <v>Holy Cross</v>
      </c>
    </row>
    <row r="446" spans="17:37" x14ac:dyDescent="0.25">
      <c r="Q446" t="s">
        <v>3488</v>
      </c>
      <c r="R446" s="6">
        <v>41962</v>
      </c>
      <c r="S446" t="s">
        <v>3194</v>
      </c>
      <c r="T446" t="s">
        <v>3300</v>
      </c>
      <c r="U446" t="s">
        <v>3842</v>
      </c>
      <c r="V446">
        <v>70</v>
      </c>
      <c r="W446">
        <v>55</v>
      </c>
      <c r="Y446" t="s">
        <v>258</v>
      </c>
      <c r="Z446">
        <v>1</v>
      </c>
      <c r="AA446">
        <f t="shared" si="112"/>
        <v>15</v>
      </c>
      <c r="AB446">
        <f t="shared" ca="1" si="108"/>
        <v>17</v>
      </c>
      <c r="AC446">
        <f t="shared" ca="1" si="109"/>
        <v>-2</v>
      </c>
      <c r="AD446">
        <f t="shared" ca="1" si="110"/>
        <v>2</v>
      </c>
      <c r="AE446" s="2">
        <v>0</v>
      </c>
      <c r="AF446" s="7">
        <f>VLOOKUP(R446,Weights!$A$2:$B$120,2,0)*AE446</f>
        <v>0</v>
      </c>
      <c r="AG446">
        <f t="shared" ca="1" si="111"/>
        <v>4</v>
      </c>
      <c r="AI446" t="str">
        <f t="shared" ca="1" si="113"/>
        <v>Bowling Green</v>
      </c>
      <c r="AJ446" t="str">
        <f t="shared" si="114"/>
        <v>Bowling Green</v>
      </c>
      <c r="AK446">
        <f t="shared" si="115"/>
        <v>0</v>
      </c>
    </row>
    <row r="447" spans="17:37" x14ac:dyDescent="0.25">
      <c r="Q447" t="s">
        <v>3488</v>
      </c>
      <c r="R447" s="6">
        <v>41968</v>
      </c>
      <c r="S447" t="s">
        <v>3194</v>
      </c>
      <c r="T447" t="s">
        <v>3518</v>
      </c>
      <c r="U447" t="s">
        <v>3842</v>
      </c>
      <c r="V447">
        <v>62</v>
      </c>
      <c r="W447">
        <v>54</v>
      </c>
      <c r="Y447" t="s">
        <v>259</v>
      </c>
      <c r="Z447">
        <v>1</v>
      </c>
      <c r="AA447">
        <f t="shared" si="112"/>
        <v>8</v>
      </c>
      <c r="AB447">
        <f t="shared" ca="1" si="108"/>
        <v>12.000000000000002</v>
      </c>
      <c r="AC447">
        <f t="shared" ca="1" si="109"/>
        <v>-4.0000000000000018</v>
      </c>
      <c r="AD447">
        <f t="shared" ca="1" si="110"/>
        <v>4.0000000000000018</v>
      </c>
      <c r="AE447" s="2">
        <v>0</v>
      </c>
      <c r="AF447" s="7">
        <f>VLOOKUP(R447,Weights!$A$2:$B$120,2,0)*AE447</f>
        <v>0</v>
      </c>
      <c r="AG447">
        <f t="shared" ca="1" si="111"/>
        <v>16.000000000000014</v>
      </c>
      <c r="AI447" t="str">
        <f t="shared" ca="1" si="113"/>
        <v>Bowling Green</v>
      </c>
      <c r="AJ447" t="str">
        <f t="shared" si="114"/>
        <v>Bowling Green</v>
      </c>
      <c r="AK447">
        <f t="shared" si="115"/>
        <v>0</v>
      </c>
    </row>
    <row r="448" spans="17:37" x14ac:dyDescent="0.25">
      <c r="Q448" t="s">
        <v>3488</v>
      </c>
      <c r="R448" s="6">
        <v>41979</v>
      </c>
      <c r="S448" t="s">
        <v>3194</v>
      </c>
      <c r="T448" t="s">
        <v>3521</v>
      </c>
      <c r="U448" t="s">
        <v>3842</v>
      </c>
      <c r="V448">
        <v>64</v>
      </c>
      <c r="W448">
        <v>47</v>
      </c>
      <c r="Y448" t="s">
        <v>103</v>
      </c>
      <c r="Z448">
        <v>1</v>
      </c>
      <c r="AA448">
        <f t="shared" si="112"/>
        <v>17</v>
      </c>
      <c r="AB448">
        <f t="shared" ca="1" si="108"/>
        <v>20.199999800000001</v>
      </c>
      <c r="AC448">
        <f t="shared" ca="1" si="109"/>
        <v>-3.1999998000000005</v>
      </c>
      <c r="AD448">
        <f t="shared" ca="1" si="110"/>
        <v>3.1999998000000005</v>
      </c>
      <c r="AE448" s="2">
        <v>0</v>
      </c>
      <c r="AF448" s="7">
        <f>VLOOKUP(R448,Weights!$A$2:$B$120,2,0)*AE448</f>
        <v>0</v>
      </c>
      <c r="AG448">
        <f t="shared" ca="1" si="111"/>
        <v>10.239998720000044</v>
      </c>
      <c r="AI448" t="str">
        <f t="shared" ca="1" si="113"/>
        <v>Bowling Green</v>
      </c>
      <c r="AJ448" t="str">
        <f t="shared" si="114"/>
        <v>Bowling Green</v>
      </c>
      <c r="AK448">
        <f t="shared" si="115"/>
        <v>0</v>
      </c>
    </row>
    <row r="449" spans="17:37" x14ac:dyDescent="0.25">
      <c r="Q449" t="s">
        <v>3488</v>
      </c>
      <c r="R449" s="6">
        <v>41986</v>
      </c>
      <c r="S449" t="s">
        <v>3194</v>
      </c>
      <c r="T449" t="s">
        <v>3494</v>
      </c>
      <c r="U449" t="s">
        <v>3842</v>
      </c>
      <c r="V449">
        <v>67</v>
      </c>
      <c r="W449">
        <v>57</v>
      </c>
      <c r="Y449" t="s">
        <v>196</v>
      </c>
      <c r="Z449">
        <v>1</v>
      </c>
      <c r="AA449">
        <f t="shared" si="112"/>
        <v>10</v>
      </c>
      <c r="AB449">
        <f t="shared" ca="1" si="108"/>
        <v>6.8000000000000016</v>
      </c>
      <c r="AC449">
        <f t="shared" ca="1" si="109"/>
        <v>3.1999999999999984</v>
      </c>
      <c r="AD449">
        <f t="shared" ca="1" si="110"/>
        <v>-3.1999999999999984</v>
      </c>
      <c r="AE449" s="2">
        <v>0</v>
      </c>
      <c r="AF449" s="7">
        <f>VLOOKUP(R449,Weights!$A$2:$B$120,2,0)*AE449</f>
        <v>0</v>
      </c>
      <c r="AG449">
        <f t="shared" ca="1" si="111"/>
        <v>10.23999999999999</v>
      </c>
      <c r="AI449" t="str">
        <f t="shared" ca="1" si="113"/>
        <v>Bowling Green</v>
      </c>
      <c r="AJ449" t="str">
        <f t="shared" si="114"/>
        <v>Bowling Green</v>
      </c>
      <c r="AK449">
        <f t="shared" si="115"/>
        <v>0</v>
      </c>
    </row>
    <row r="450" spans="17:37" x14ac:dyDescent="0.25">
      <c r="Q450" t="s">
        <v>3488</v>
      </c>
      <c r="R450" s="6">
        <v>41994</v>
      </c>
      <c r="S450" t="s">
        <v>3194</v>
      </c>
      <c r="T450" t="s">
        <v>3839</v>
      </c>
      <c r="U450" t="s">
        <v>3841</v>
      </c>
      <c r="V450">
        <v>82</v>
      </c>
      <c r="W450">
        <v>68</v>
      </c>
      <c r="Y450" t="s">
        <v>153</v>
      </c>
      <c r="Z450">
        <v>1</v>
      </c>
      <c r="AA450">
        <f t="shared" si="112"/>
        <v>-14</v>
      </c>
      <c r="AB450">
        <f t="shared" ref="AB450:AB513" ca="1" si="116">Z450*(IF(S450="A",-HomeEdge,IF(S450="H",HomeEdge,0))+VLOOKUP(Q450,TmList,2,0)-VLOOKUP(T450,TmList,2,0))</f>
        <v>36.799999800000002</v>
      </c>
      <c r="AC450">
        <f t="shared" ref="AC450:AC513" ca="1" si="117">AA450-AB450</f>
        <v>-50.799999800000002</v>
      </c>
      <c r="AD450">
        <f t="shared" ref="AD450:AD513" ca="1" si="118">-AC450</f>
        <v>50.799999800000002</v>
      </c>
      <c r="AE450" s="2">
        <v>0</v>
      </c>
      <c r="AF450" s="7">
        <f>VLOOKUP(R450,Weights!$A$2:$B$120,2,0)*AE450</f>
        <v>0</v>
      </c>
      <c r="AG450">
        <f t="shared" ref="AG450:AG513" ca="1" si="119">AC450^2</f>
        <v>2580.6399796800001</v>
      </c>
      <c r="AI450" t="str">
        <f t="shared" ca="1" si="113"/>
        <v>Bowling Green</v>
      </c>
      <c r="AJ450" t="str">
        <f t="shared" si="114"/>
        <v>Other</v>
      </c>
      <c r="AK450" t="str">
        <f t="shared" si="115"/>
        <v>Other</v>
      </c>
    </row>
    <row r="451" spans="17:37" x14ac:dyDescent="0.25">
      <c r="Q451" t="s">
        <v>3488</v>
      </c>
      <c r="R451" s="6">
        <v>42007</v>
      </c>
      <c r="S451" t="s">
        <v>3194</v>
      </c>
      <c r="T451" t="s">
        <v>3378</v>
      </c>
      <c r="U451" t="s">
        <v>3842</v>
      </c>
      <c r="V451">
        <v>58</v>
      </c>
      <c r="W451">
        <v>35</v>
      </c>
      <c r="Y451" t="s">
        <v>266</v>
      </c>
      <c r="Z451">
        <v>1</v>
      </c>
      <c r="AA451">
        <f t="shared" ref="AA451:AA514" si="120">Z451*IF(U451="W",(V451-W451),W451-V451)</f>
        <v>23</v>
      </c>
      <c r="AB451">
        <f t="shared" ca="1" si="116"/>
        <v>20.599999799999999</v>
      </c>
      <c r="AC451">
        <f t="shared" ca="1" si="117"/>
        <v>2.4000002000000009</v>
      </c>
      <c r="AD451">
        <f t="shared" ca="1" si="118"/>
        <v>-2.4000002000000009</v>
      </c>
      <c r="AE451" s="2">
        <v>0</v>
      </c>
      <c r="AF451" s="7">
        <f>VLOOKUP(R451,Weights!$A$2:$B$120,2,0)*AE451</f>
        <v>0</v>
      </c>
      <c r="AG451">
        <f t="shared" ca="1" si="119"/>
        <v>5.7600009600000446</v>
      </c>
      <c r="AI451" t="str">
        <f t="shared" ref="AI451:AI514" ca="1" si="121">IF(AB451&gt;0,Q451,T451)</f>
        <v>Bowling Green</v>
      </c>
      <c r="AJ451" t="str">
        <f t="shared" ref="AJ451:AJ514" si="122">IF(AA451&gt;0,Q451,T451)</f>
        <v>Bowling Green</v>
      </c>
      <c r="AK451">
        <f t="shared" ref="AK451:AK514" si="123">IF(AA451&lt;0,T451,0)</f>
        <v>0</v>
      </c>
    </row>
    <row r="452" spans="17:37" x14ac:dyDescent="0.25">
      <c r="Q452" t="s">
        <v>3488</v>
      </c>
      <c r="R452" s="6">
        <v>42014</v>
      </c>
      <c r="S452" t="s">
        <v>3194</v>
      </c>
      <c r="T452" t="s">
        <v>3312</v>
      </c>
      <c r="U452" t="s">
        <v>3842</v>
      </c>
      <c r="V452">
        <v>69</v>
      </c>
      <c r="W452">
        <v>54</v>
      </c>
      <c r="Y452" t="s">
        <v>574</v>
      </c>
      <c r="Z452">
        <v>1</v>
      </c>
      <c r="AA452">
        <f t="shared" si="120"/>
        <v>15</v>
      </c>
      <c r="AB452">
        <f t="shared" ca="1" si="116"/>
        <v>14.8</v>
      </c>
      <c r="AC452">
        <f t="shared" ca="1" si="117"/>
        <v>0.19999999999999929</v>
      </c>
      <c r="AD452">
        <f t="shared" ca="1" si="118"/>
        <v>-0.19999999999999929</v>
      </c>
      <c r="AE452" s="2">
        <v>0</v>
      </c>
      <c r="AF452" s="7">
        <f>VLOOKUP(R452,Weights!$A$2:$B$120,2,0)*AE452</f>
        <v>0</v>
      </c>
      <c r="AG452">
        <f t="shared" ca="1" si="119"/>
        <v>3.9999999999999716E-2</v>
      </c>
      <c r="AI452" t="str">
        <f t="shared" ca="1" si="121"/>
        <v>Bowling Green</v>
      </c>
      <c r="AJ452" t="str">
        <f t="shared" si="122"/>
        <v>Bowling Green</v>
      </c>
      <c r="AK452">
        <f t="shared" si="123"/>
        <v>0</v>
      </c>
    </row>
    <row r="453" spans="17:37" x14ac:dyDescent="0.25">
      <c r="Q453" t="s">
        <v>3488</v>
      </c>
      <c r="R453" s="6">
        <v>42021</v>
      </c>
      <c r="S453" t="s">
        <v>3194</v>
      </c>
      <c r="T453" t="s">
        <v>3437</v>
      </c>
      <c r="U453" t="s">
        <v>3842</v>
      </c>
      <c r="V453">
        <v>58</v>
      </c>
      <c r="W453">
        <v>46</v>
      </c>
      <c r="Y453" t="s">
        <v>575</v>
      </c>
      <c r="Z453">
        <v>1</v>
      </c>
      <c r="AA453">
        <f t="shared" si="120"/>
        <v>12</v>
      </c>
      <c r="AB453">
        <f t="shared" ca="1" si="116"/>
        <v>13.000000000000002</v>
      </c>
      <c r="AC453">
        <f t="shared" ca="1" si="117"/>
        <v>-1.0000000000000018</v>
      </c>
      <c r="AD453">
        <f t="shared" ca="1" si="118"/>
        <v>1.0000000000000018</v>
      </c>
      <c r="AE453" s="2">
        <v>0</v>
      </c>
      <c r="AF453" s="7">
        <f>VLOOKUP(R453,Weights!$A$2:$B$120,2,0)*AE453</f>
        <v>0</v>
      </c>
      <c r="AG453">
        <f t="shared" ca="1" si="119"/>
        <v>1.0000000000000036</v>
      </c>
      <c r="AI453" t="str">
        <f t="shared" ca="1" si="121"/>
        <v>Bowling Green</v>
      </c>
      <c r="AJ453" t="str">
        <f t="shared" si="122"/>
        <v>Bowling Green</v>
      </c>
      <c r="AK453">
        <f t="shared" si="123"/>
        <v>0</v>
      </c>
    </row>
    <row r="454" spans="17:37" x14ac:dyDescent="0.25">
      <c r="Q454" t="s">
        <v>3488</v>
      </c>
      <c r="R454" s="6">
        <v>42025</v>
      </c>
      <c r="S454" t="s">
        <v>3194</v>
      </c>
      <c r="T454" t="s">
        <v>3436</v>
      </c>
      <c r="U454" t="s">
        <v>3842</v>
      </c>
      <c r="V454">
        <v>74</v>
      </c>
      <c r="W454">
        <v>58</v>
      </c>
      <c r="Y454" t="s">
        <v>2047</v>
      </c>
      <c r="Z454">
        <v>1</v>
      </c>
      <c r="AA454">
        <f t="shared" si="120"/>
        <v>16</v>
      </c>
      <c r="AB454">
        <f t="shared" ca="1" si="116"/>
        <v>8.1999999800000012</v>
      </c>
      <c r="AC454">
        <f t="shared" ca="1" si="117"/>
        <v>7.8000000199999988</v>
      </c>
      <c r="AD454">
        <f t="shared" ca="1" si="118"/>
        <v>-7.8000000199999988</v>
      </c>
      <c r="AE454" s="2">
        <v>0</v>
      </c>
      <c r="AF454" s="7">
        <f>VLOOKUP(R454,Weights!$A$2:$B$120,2,0)*AE454</f>
        <v>0</v>
      </c>
      <c r="AG454">
        <f t="shared" ca="1" si="119"/>
        <v>60.840000311999979</v>
      </c>
      <c r="AI454" t="str">
        <f t="shared" ca="1" si="121"/>
        <v>Bowling Green</v>
      </c>
      <c r="AJ454" t="str">
        <f t="shared" si="122"/>
        <v>Bowling Green</v>
      </c>
      <c r="AK454">
        <f t="shared" si="123"/>
        <v>0</v>
      </c>
    </row>
    <row r="455" spans="17:37" x14ac:dyDescent="0.25">
      <c r="Q455" t="s">
        <v>3488</v>
      </c>
      <c r="R455" s="6">
        <v>42031</v>
      </c>
      <c r="S455" t="s">
        <v>3194</v>
      </c>
      <c r="T455" t="s">
        <v>3224</v>
      </c>
      <c r="U455" t="s">
        <v>3842</v>
      </c>
      <c r="V455">
        <v>56</v>
      </c>
      <c r="W455">
        <v>46</v>
      </c>
      <c r="Y455" t="s">
        <v>578</v>
      </c>
      <c r="Z455">
        <v>1</v>
      </c>
      <c r="AA455">
        <f t="shared" si="120"/>
        <v>10</v>
      </c>
      <c r="AB455">
        <f t="shared" ca="1" si="116"/>
        <v>10.000000000000002</v>
      </c>
      <c r="AC455">
        <f t="shared" ca="1" si="117"/>
        <v>0</v>
      </c>
      <c r="AD455">
        <f t="shared" ca="1" si="118"/>
        <v>0</v>
      </c>
      <c r="AE455" s="2">
        <v>0</v>
      </c>
      <c r="AF455" s="7">
        <f>VLOOKUP(R455,Weights!$A$2:$B$120,2,0)*AE455</f>
        <v>0</v>
      </c>
      <c r="AG455">
        <f t="shared" ca="1" si="119"/>
        <v>0</v>
      </c>
      <c r="AI455" t="str">
        <f t="shared" ca="1" si="121"/>
        <v>Bowling Green</v>
      </c>
      <c r="AJ455" t="str">
        <f t="shared" si="122"/>
        <v>Bowling Green</v>
      </c>
      <c r="AK455">
        <f t="shared" si="123"/>
        <v>0</v>
      </c>
    </row>
    <row r="456" spans="17:37" x14ac:dyDescent="0.25">
      <c r="Q456" t="s">
        <v>3488</v>
      </c>
      <c r="R456" s="6">
        <v>42035</v>
      </c>
      <c r="S456" t="s">
        <v>3194</v>
      </c>
      <c r="T456" t="s">
        <v>3243</v>
      </c>
      <c r="U456" t="s">
        <v>3841</v>
      </c>
      <c r="V456">
        <v>69</v>
      </c>
      <c r="W456">
        <v>68</v>
      </c>
      <c r="Y456" t="s">
        <v>2048</v>
      </c>
      <c r="Z456">
        <v>1</v>
      </c>
      <c r="AA456">
        <f t="shared" si="120"/>
        <v>-1</v>
      </c>
      <c r="AB456">
        <f t="shared" ca="1" si="116"/>
        <v>4.2000000000000011</v>
      </c>
      <c r="AC456">
        <f t="shared" ca="1" si="117"/>
        <v>-5.2000000000000011</v>
      </c>
      <c r="AD456">
        <f t="shared" ca="1" si="118"/>
        <v>5.2000000000000011</v>
      </c>
      <c r="AE456" s="2">
        <v>0</v>
      </c>
      <c r="AF456" s="7">
        <f>VLOOKUP(R456,Weights!$A$2:$B$120,2,0)*AE456</f>
        <v>0</v>
      </c>
      <c r="AG456">
        <f t="shared" ca="1" si="119"/>
        <v>27.04000000000001</v>
      </c>
      <c r="AI456" t="str">
        <f t="shared" ca="1" si="121"/>
        <v>Bowling Green</v>
      </c>
      <c r="AJ456" t="str">
        <f t="shared" si="122"/>
        <v>Akron</v>
      </c>
      <c r="AK456" t="str">
        <f t="shared" si="123"/>
        <v>Akron</v>
      </c>
    </row>
    <row r="457" spans="17:37" x14ac:dyDescent="0.25">
      <c r="Q457" t="s">
        <v>3488</v>
      </c>
      <c r="R457" s="6">
        <v>42045</v>
      </c>
      <c r="S457" t="s">
        <v>3194</v>
      </c>
      <c r="T457" t="s">
        <v>3231</v>
      </c>
      <c r="U457" t="s">
        <v>3842</v>
      </c>
      <c r="V457">
        <v>65</v>
      </c>
      <c r="W457">
        <v>49</v>
      </c>
      <c r="Y457" t="s">
        <v>580</v>
      </c>
      <c r="Z457">
        <v>1</v>
      </c>
      <c r="AA457">
        <f t="shared" si="120"/>
        <v>16</v>
      </c>
      <c r="AB457">
        <f t="shared" ca="1" si="116"/>
        <v>7.3999999800000014</v>
      </c>
      <c r="AC457">
        <f t="shared" ca="1" si="117"/>
        <v>8.6000000199999995</v>
      </c>
      <c r="AD457">
        <f t="shared" ca="1" si="118"/>
        <v>-8.6000000199999995</v>
      </c>
      <c r="AE457" s="2">
        <v>0</v>
      </c>
      <c r="AF457" s="7">
        <f>VLOOKUP(R457,Weights!$A$2:$B$120,2,0)*AE457</f>
        <v>0</v>
      </c>
      <c r="AG457">
        <f t="shared" ca="1" si="119"/>
        <v>73.960000343999994</v>
      </c>
      <c r="AI457" t="str">
        <f t="shared" ca="1" si="121"/>
        <v>Bowling Green</v>
      </c>
      <c r="AJ457" t="str">
        <f t="shared" si="122"/>
        <v>Bowling Green</v>
      </c>
      <c r="AK457">
        <f t="shared" si="123"/>
        <v>0</v>
      </c>
    </row>
    <row r="458" spans="17:37" x14ac:dyDescent="0.25">
      <c r="Q458" t="s">
        <v>3488</v>
      </c>
      <c r="R458" s="6">
        <v>42053</v>
      </c>
      <c r="S458" t="s">
        <v>3194</v>
      </c>
      <c r="T458" t="s">
        <v>3290</v>
      </c>
      <c r="U458" t="s">
        <v>3841</v>
      </c>
      <c r="V458">
        <v>67</v>
      </c>
      <c r="W458">
        <v>56</v>
      </c>
      <c r="Y458" t="s">
        <v>2049</v>
      </c>
      <c r="Z458">
        <v>1</v>
      </c>
      <c r="AA458">
        <f t="shared" si="120"/>
        <v>-11</v>
      </c>
      <c r="AB458">
        <f t="shared" ca="1" si="116"/>
        <v>11.400000000000002</v>
      </c>
      <c r="AC458">
        <f t="shared" ca="1" si="117"/>
        <v>-22.400000000000002</v>
      </c>
      <c r="AD458">
        <f t="shared" ca="1" si="118"/>
        <v>22.400000000000002</v>
      </c>
      <c r="AE458" s="2">
        <v>0</v>
      </c>
      <c r="AF458" s="7">
        <f>VLOOKUP(R458,Weights!$A$2:$B$120,2,0)*AE458</f>
        <v>0</v>
      </c>
      <c r="AG458">
        <f t="shared" ca="1" si="119"/>
        <v>501.7600000000001</v>
      </c>
      <c r="AI458" t="str">
        <f t="shared" ca="1" si="121"/>
        <v>Bowling Green</v>
      </c>
      <c r="AJ458" t="str">
        <f t="shared" si="122"/>
        <v>Miami (OH)</v>
      </c>
      <c r="AK458" t="str">
        <f t="shared" si="123"/>
        <v>Miami (OH)</v>
      </c>
    </row>
    <row r="459" spans="17:37" x14ac:dyDescent="0.25">
      <c r="Q459" t="s">
        <v>3488</v>
      </c>
      <c r="R459" s="6">
        <v>42056</v>
      </c>
      <c r="S459" t="s">
        <v>3194</v>
      </c>
      <c r="T459" t="s">
        <v>3405</v>
      </c>
      <c r="U459" t="s">
        <v>3841</v>
      </c>
      <c r="V459">
        <v>68</v>
      </c>
      <c r="W459">
        <v>56</v>
      </c>
      <c r="Y459" t="s">
        <v>1057</v>
      </c>
      <c r="Z459">
        <v>1</v>
      </c>
      <c r="AA459">
        <f t="shared" si="120"/>
        <v>-12</v>
      </c>
      <c r="AB459">
        <f t="shared" ca="1" si="116"/>
        <v>1.2000000000000011</v>
      </c>
      <c r="AC459">
        <f t="shared" ca="1" si="117"/>
        <v>-13.200000000000001</v>
      </c>
      <c r="AD459">
        <f t="shared" ca="1" si="118"/>
        <v>13.200000000000001</v>
      </c>
      <c r="AE459" s="2">
        <v>0</v>
      </c>
      <c r="AF459" s="7">
        <f>VLOOKUP(R459,Weights!$A$2:$B$120,2,0)*AE459</f>
        <v>0</v>
      </c>
      <c r="AG459">
        <f t="shared" ca="1" si="119"/>
        <v>174.24000000000004</v>
      </c>
      <c r="AI459" t="str">
        <f t="shared" ca="1" si="121"/>
        <v>Bowling Green</v>
      </c>
      <c r="AJ459" t="str">
        <f t="shared" si="122"/>
        <v>Buffalo</v>
      </c>
      <c r="AK459" t="str">
        <f t="shared" si="123"/>
        <v>Buffalo</v>
      </c>
    </row>
    <row r="460" spans="17:37" x14ac:dyDescent="0.25">
      <c r="Q460" t="s">
        <v>3488</v>
      </c>
      <c r="R460" s="6">
        <v>42066</v>
      </c>
      <c r="S460" t="s">
        <v>3194</v>
      </c>
      <c r="T460" t="s">
        <v>3496</v>
      </c>
      <c r="U460" t="s">
        <v>3841</v>
      </c>
      <c r="V460">
        <v>81</v>
      </c>
      <c r="W460">
        <v>80</v>
      </c>
      <c r="Y460" t="s">
        <v>1059</v>
      </c>
      <c r="Z460">
        <v>1</v>
      </c>
      <c r="AA460">
        <f t="shared" si="120"/>
        <v>-1</v>
      </c>
      <c r="AB460">
        <f t="shared" ca="1" si="116"/>
        <v>5.4000000000000012</v>
      </c>
      <c r="AC460">
        <f t="shared" ca="1" si="117"/>
        <v>-6.4000000000000012</v>
      </c>
      <c r="AD460">
        <f t="shared" ca="1" si="118"/>
        <v>6.4000000000000012</v>
      </c>
      <c r="AE460" s="2">
        <v>0</v>
      </c>
      <c r="AF460" s="7">
        <f>VLOOKUP(R460,Weights!$A$2:$B$120,2,0)*AE460</f>
        <v>0</v>
      </c>
      <c r="AG460">
        <f t="shared" ca="1" si="119"/>
        <v>40.960000000000015</v>
      </c>
      <c r="AI460" t="str">
        <f t="shared" ca="1" si="121"/>
        <v>Bowling Green</v>
      </c>
      <c r="AJ460" t="str">
        <f t="shared" si="122"/>
        <v>Kent State</v>
      </c>
      <c r="AK460" t="str">
        <f t="shared" si="123"/>
        <v>Kent State</v>
      </c>
    </row>
    <row r="461" spans="17:37" x14ac:dyDescent="0.25">
      <c r="Q461" t="s">
        <v>3488</v>
      </c>
      <c r="R461" s="6">
        <v>42072</v>
      </c>
      <c r="S461" t="s">
        <v>3194</v>
      </c>
      <c r="T461" t="s">
        <v>3437</v>
      </c>
      <c r="U461" t="s">
        <v>3842</v>
      </c>
      <c r="V461">
        <v>88</v>
      </c>
      <c r="W461">
        <v>75</v>
      </c>
      <c r="Y461" t="s">
        <v>2050</v>
      </c>
      <c r="Z461">
        <v>1</v>
      </c>
      <c r="AA461">
        <f t="shared" si="120"/>
        <v>13</v>
      </c>
      <c r="AB461">
        <f t="shared" ca="1" si="116"/>
        <v>13.000000000000002</v>
      </c>
      <c r="AC461">
        <f t="shared" ca="1" si="117"/>
        <v>0</v>
      </c>
      <c r="AD461">
        <f t="shared" ca="1" si="118"/>
        <v>0</v>
      </c>
      <c r="AE461" s="2">
        <v>0</v>
      </c>
      <c r="AF461" s="7">
        <f>VLOOKUP(R461,Weights!$A$2:$B$120,2,0)*AE461</f>
        <v>0</v>
      </c>
      <c r="AG461">
        <f t="shared" ca="1" si="119"/>
        <v>0</v>
      </c>
      <c r="AI461" t="str">
        <f t="shared" ca="1" si="121"/>
        <v>Bowling Green</v>
      </c>
      <c r="AJ461" t="str">
        <f t="shared" si="122"/>
        <v>Bowling Green</v>
      </c>
      <c r="AK461">
        <f t="shared" si="123"/>
        <v>0</v>
      </c>
    </row>
    <row r="462" spans="17:37" x14ac:dyDescent="0.25">
      <c r="Q462" t="s">
        <v>3488</v>
      </c>
      <c r="R462" s="6">
        <v>42074</v>
      </c>
      <c r="S462" t="s">
        <v>3195</v>
      </c>
      <c r="T462" t="s">
        <v>3436</v>
      </c>
      <c r="U462" t="s">
        <v>3841</v>
      </c>
      <c r="V462">
        <v>73</v>
      </c>
      <c r="W462">
        <v>67</v>
      </c>
      <c r="Y462" t="s">
        <v>2235</v>
      </c>
      <c r="Z462">
        <v>1</v>
      </c>
      <c r="AA462">
        <f t="shared" si="120"/>
        <v>-6</v>
      </c>
      <c r="AB462">
        <f t="shared" ca="1" si="116"/>
        <v>4.9999999800000001</v>
      </c>
      <c r="AC462">
        <f t="shared" ca="1" si="117"/>
        <v>-10.99999998</v>
      </c>
      <c r="AD462">
        <f t="shared" ca="1" si="118"/>
        <v>10.99999998</v>
      </c>
      <c r="AE462" s="2">
        <v>0</v>
      </c>
      <c r="AF462" s="7">
        <f>VLOOKUP(R462,Weights!$A$2:$B$120,2,0)*AE462</f>
        <v>0</v>
      </c>
      <c r="AG462">
        <f t="shared" ca="1" si="119"/>
        <v>120.99999956000001</v>
      </c>
      <c r="AI462" t="str">
        <f t="shared" ca="1" si="121"/>
        <v>Bowling Green</v>
      </c>
      <c r="AJ462" t="str">
        <f t="shared" si="122"/>
        <v>Eastern Michigan</v>
      </c>
      <c r="AK462" t="str">
        <f t="shared" si="123"/>
        <v>Eastern Michigan</v>
      </c>
    </row>
    <row r="463" spans="17:37" x14ac:dyDescent="0.25">
      <c r="Q463" t="s">
        <v>3497</v>
      </c>
      <c r="R463" s="6">
        <v>41957</v>
      </c>
      <c r="S463" t="s">
        <v>3194</v>
      </c>
      <c r="T463" t="s">
        <v>3420</v>
      </c>
      <c r="U463" t="s">
        <v>3841</v>
      </c>
      <c r="V463">
        <v>86</v>
      </c>
      <c r="W463">
        <v>75</v>
      </c>
      <c r="Y463" t="s">
        <v>9</v>
      </c>
      <c r="Z463">
        <v>1</v>
      </c>
      <c r="AA463">
        <f t="shared" si="120"/>
        <v>-11</v>
      </c>
      <c r="AB463">
        <f t="shared" ca="1" si="116"/>
        <v>1.2000000000000002</v>
      </c>
      <c r="AC463">
        <f t="shared" ca="1" si="117"/>
        <v>-12.2</v>
      </c>
      <c r="AD463">
        <f t="shared" ca="1" si="118"/>
        <v>12.2</v>
      </c>
      <c r="AE463" s="2">
        <v>0</v>
      </c>
      <c r="AF463" s="7">
        <f>VLOOKUP(R463,Weights!$A$2:$B$120,2,0)*AE463</f>
        <v>0</v>
      </c>
      <c r="AG463">
        <f t="shared" ca="1" si="119"/>
        <v>148.83999999999997</v>
      </c>
      <c r="AI463" t="str">
        <f t="shared" ca="1" si="121"/>
        <v>Bradley</v>
      </c>
      <c r="AJ463" t="str">
        <f t="shared" si="122"/>
        <v>UT-Arlington</v>
      </c>
      <c r="AK463" t="str">
        <f t="shared" si="123"/>
        <v>UT-Arlington</v>
      </c>
    </row>
    <row r="464" spans="17:37" x14ac:dyDescent="0.25">
      <c r="Q464" t="s">
        <v>3497</v>
      </c>
      <c r="R464" s="6">
        <v>41962</v>
      </c>
      <c r="S464" t="s">
        <v>3194</v>
      </c>
      <c r="T464" t="s">
        <v>3296</v>
      </c>
      <c r="U464" t="s">
        <v>3841</v>
      </c>
      <c r="V464">
        <v>68</v>
      </c>
      <c r="W464">
        <v>61</v>
      </c>
      <c r="Y464" t="s">
        <v>66</v>
      </c>
      <c r="Z464">
        <v>1</v>
      </c>
      <c r="AA464">
        <f t="shared" si="120"/>
        <v>-7</v>
      </c>
      <c r="AB464">
        <f t="shared" ca="1" si="116"/>
        <v>-2.9999999999999996</v>
      </c>
      <c r="AC464">
        <f t="shared" ca="1" si="117"/>
        <v>-4</v>
      </c>
      <c r="AD464">
        <f t="shared" ca="1" si="118"/>
        <v>4</v>
      </c>
      <c r="AE464" s="2">
        <v>0</v>
      </c>
      <c r="AF464" s="7">
        <f>VLOOKUP(R464,Weights!$A$2:$B$120,2,0)*AE464</f>
        <v>0</v>
      </c>
      <c r="AG464">
        <f t="shared" ca="1" si="119"/>
        <v>16</v>
      </c>
      <c r="AI464" t="str">
        <f t="shared" ca="1" si="121"/>
        <v>Robert Morris</v>
      </c>
      <c r="AJ464" t="str">
        <f t="shared" si="122"/>
        <v>Robert Morris</v>
      </c>
      <c r="AK464" t="str">
        <f t="shared" si="123"/>
        <v>Robert Morris</v>
      </c>
    </row>
    <row r="465" spans="17:37" x14ac:dyDescent="0.25">
      <c r="Q465" t="s">
        <v>3497</v>
      </c>
      <c r="R465" s="6">
        <v>41966</v>
      </c>
      <c r="S465" t="s">
        <v>3194</v>
      </c>
      <c r="T465" t="s">
        <v>3360</v>
      </c>
      <c r="U465" t="s">
        <v>3842</v>
      </c>
      <c r="V465">
        <v>58</v>
      </c>
      <c r="W465">
        <v>50</v>
      </c>
      <c r="Y465" t="s">
        <v>13</v>
      </c>
      <c r="Z465">
        <v>1</v>
      </c>
      <c r="AA465">
        <f t="shared" si="120"/>
        <v>8</v>
      </c>
      <c r="AB465">
        <f t="shared" ca="1" si="116"/>
        <v>10.3999998</v>
      </c>
      <c r="AC465">
        <f t="shared" ca="1" si="117"/>
        <v>-2.3999997999999998</v>
      </c>
      <c r="AD465">
        <f t="shared" ca="1" si="118"/>
        <v>2.3999997999999998</v>
      </c>
      <c r="AE465" s="2">
        <v>0</v>
      </c>
      <c r="AF465" s="7">
        <f>VLOOKUP(R465,Weights!$A$2:$B$120,2,0)*AE465</f>
        <v>0</v>
      </c>
      <c r="AG465">
        <f t="shared" ca="1" si="119"/>
        <v>5.7599990400000394</v>
      </c>
      <c r="AI465" t="str">
        <f t="shared" ca="1" si="121"/>
        <v>Bradley</v>
      </c>
      <c r="AJ465" t="str">
        <f t="shared" si="122"/>
        <v>Bradley</v>
      </c>
      <c r="AK465">
        <f t="shared" si="123"/>
        <v>0</v>
      </c>
    </row>
    <row r="466" spans="17:37" x14ac:dyDescent="0.25">
      <c r="Q466" t="s">
        <v>3497</v>
      </c>
      <c r="R466" s="6">
        <v>41968</v>
      </c>
      <c r="S466" t="s">
        <v>3194</v>
      </c>
      <c r="T466" t="s">
        <v>3485</v>
      </c>
      <c r="U466" t="s">
        <v>3842</v>
      </c>
      <c r="V466">
        <v>52</v>
      </c>
      <c r="W466">
        <v>38</v>
      </c>
      <c r="Y466" t="s">
        <v>15</v>
      </c>
      <c r="Z466">
        <v>1</v>
      </c>
      <c r="AA466">
        <f t="shared" si="120"/>
        <v>14</v>
      </c>
      <c r="AB466">
        <f t="shared" ca="1" si="116"/>
        <v>4.2</v>
      </c>
      <c r="AC466">
        <f t="shared" ca="1" si="117"/>
        <v>9.8000000000000007</v>
      </c>
      <c r="AD466">
        <f t="shared" ca="1" si="118"/>
        <v>-9.8000000000000007</v>
      </c>
      <c r="AE466" s="2">
        <v>0</v>
      </c>
      <c r="AF466" s="7">
        <f>VLOOKUP(R466,Weights!$A$2:$B$120,2,0)*AE466</f>
        <v>0</v>
      </c>
      <c r="AG466">
        <f t="shared" ca="1" si="119"/>
        <v>96.04000000000002</v>
      </c>
      <c r="AI466" t="str">
        <f t="shared" ca="1" si="121"/>
        <v>Bradley</v>
      </c>
      <c r="AJ466" t="str">
        <f t="shared" si="122"/>
        <v>Bradley</v>
      </c>
      <c r="AK466">
        <f t="shared" si="123"/>
        <v>0</v>
      </c>
    </row>
    <row r="467" spans="17:37" x14ac:dyDescent="0.25">
      <c r="Q467" t="s">
        <v>3497</v>
      </c>
      <c r="R467" s="6">
        <v>41975</v>
      </c>
      <c r="S467" t="s">
        <v>3194</v>
      </c>
      <c r="T467" t="s">
        <v>3223</v>
      </c>
      <c r="U467" t="s">
        <v>3842</v>
      </c>
      <c r="V467">
        <v>84</v>
      </c>
      <c r="W467">
        <v>73</v>
      </c>
      <c r="Y467" t="s">
        <v>350</v>
      </c>
      <c r="Z467">
        <v>1</v>
      </c>
      <c r="AA467">
        <f t="shared" si="120"/>
        <v>11</v>
      </c>
      <c r="AB467">
        <f t="shared" ca="1" si="116"/>
        <v>-10.799999999999999</v>
      </c>
      <c r="AC467">
        <f t="shared" ca="1" si="117"/>
        <v>21.799999999999997</v>
      </c>
      <c r="AD467">
        <f t="shared" ca="1" si="118"/>
        <v>-21.799999999999997</v>
      </c>
      <c r="AE467" s="2">
        <v>0</v>
      </c>
      <c r="AF467" s="7">
        <f>VLOOKUP(R467,Weights!$A$2:$B$120,2,0)*AE467</f>
        <v>0</v>
      </c>
      <c r="AG467">
        <f t="shared" ca="1" si="119"/>
        <v>475.2399999999999</v>
      </c>
      <c r="AI467" t="str">
        <f t="shared" ca="1" si="121"/>
        <v>Central Michigan</v>
      </c>
      <c r="AJ467" t="str">
        <f t="shared" si="122"/>
        <v>Bradley</v>
      </c>
      <c r="AK467">
        <f t="shared" si="123"/>
        <v>0</v>
      </c>
    </row>
    <row r="468" spans="17:37" x14ac:dyDescent="0.25">
      <c r="Q468" t="s">
        <v>3497</v>
      </c>
      <c r="R468" s="6">
        <v>41991</v>
      </c>
      <c r="S468" t="s">
        <v>3194</v>
      </c>
      <c r="T468" t="s">
        <v>3839</v>
      </c>
      <c r="U468" t="s">
        <v>3842</v>
      </c>
      <c r="V468">
        <v>80</v>
      </c>
      <c r="W468">
        <v>38</v>
      </c>
      <c r="Y468" t="s">
        <v>27</v>
      </c>
      <c r="Z468">
        <v>1</v>
      </c>
      <c r="AA468">
        <f t="shared" si="120"/>
        <v>42</v>
      </c>
      <c r="AB468">
        <f t="shared" ca="1" si="116"/>
        <v>27.599999799999999</v>
      </c>
      <c r="AC468">
        <f t="shared" ca="1" si="117"/>
        <v>14.400000200000001</v>
      </c>
      <c r="AD468">
        <f t="shared" ca="1" si="118"/>
        <v>-14.400000200000001</v>
      </c>
      <c r="AE468" s="2">
        <v>0</v>
      </c>
      <c r="AF468" s="7">
        <f>VLOOKUP(R468,Weights!$A$2:$B$120,2,0)*AE468</f>
        <v>0</v>
      </c>
      <c r="AG468">
        <f t="shared" ca="1" si="119"/>
        <v>207.36000576000006</v>
      </c>
      <c r="AI468" t="str">
        <f t="shared" ca="1" si="121"/>
        <v>Bradley</v>
      </c>
      <c r="AJ468" t="str">
        <f t="shared" si="122"/>
        <v>Bradley</v>
      </c>
      <c r="AK468">
        <f t="shared" si="123"/>
        <v>0</v>
      </c>
    </row>
    <row r="469" spans="17:37" x14ac:dyDescent="0.25">
      <c r="Q469" t="s">
        <v>3497</v>
      </c>
      <c r="R469" s="6">
        <v>41995</v>
      </c>
      <c r="S469" t="s">
        <v>3195</v>
      </c>
      <c r="T469" t="s">
        <v>3281</v>
      </c>
      <c r="U469" t="s">
        <v>3841</v>
      </c>
      <c r="V469">
        <v>64</v>
      </c>
      <c r="W469">
        <v>54</v>
      </c>
      <c r="Y469" t="s">
        <v>858</v>
      </c>
      <c r="Z469">
        <v>1</v>
      </c>
      <c r="AA469">
        <f t="shared" si="120"/>
        <v>-10</v>
      </c>
      <c r="AB469">
        <f t="shared" ca="1" si="116"/>
        <v>-0.20000000000000018</v>
      </c>
      <c r="AC469">
        <f t="shared" ca="1" si="117"/>
        <v>-9.8000000000000007</v>
      </c>
      <c r="AD469">
        <f t="shared" ca="1" si="118"/>
        <v>9.8000000000000007</v>
      </c>
      <c r="AE469" s="2">
        <v>0</v>
      </c>
      <c r="AF469" s="7">
        <f>VLOOKUP(R469,Weights!$A$2:$B$120,2,0)*AE469</f>
        <v>0</v>
      </c>
      <c r="AG469">
        <f t="shared" ca="1" si="119"/>
        <v>96.04000000000002</v>
      </c>
      <c r="AI469" t="str">
        <f t="shared" ca="1" si="121"/>
        <v>Arkansas-Little Rock</v>
      </c>
      <c r="AJ469" t="str">
        <f t="shared" si="122"/>
        <v>Arkansas-Little Rock</v>
      </c>
      <c r="AK469" t="str">
        <f t="shared" si="123"/>
        <v>Arkansas-Little Rock</v>
      </c>
    </row>
    <row r="470" spans="17:37" x14ac:dyDescent="0.25">
      <c r="Q470" t="s">
        <v>3497</v>
      </c>
      <c r="R470" s="6">
        <v>42001</v>
      </c>
      <c r="S470" t="s">
        <v>3194</v>
      </c>
      <c r="T470" t="s">
        <v>3283</v>
      </c>
      <c r="U470" t="s">
        <v>3842</v>
      </c>
      <c r="V470">
        <v>68</v>
      </c>
      <c r="W470">
        <v>60</v>
      </c>
      <c r="Y470" t="s">
        <v>869</v>
      </c>
      <c r="Z470">
        <v>1</v>
      </c>
      <c r="AA470">
        <f t="shared" si="120"/>
        <v>8</v>
      </c>
      <c r="AB470">
        <f t="shared" ca="1" si="116"/>
        <v>8</v>
      </c>
      <c r="AC470">
        <f t="shared" ca="1" si="117"/>
        <v>0</v>
      </c>
      <c r="AD470">
        <f t="shared" ca="1" si="118"/>
        <v>0</v>
      </c>
      <c r="AE470" s="2">
        <v>0</v>
      </c>
      <c r="AF470" s="7">
        <f>VLOOKUP(R470,Weights!$A$2:$B$120,2,0)*AE470</f>
        <v>0</v>
      </c>
      <c r="AG470">
        <f t="shared" ca="1" si="119"/>
        <v>0</v>
      </c>
      <c r="AI470" t="str">
        <f t="shared" ca="1" si="121"/>
        <v>Bradley</v>
      </c>
      <c r="AJ470" t="str">
        <f t="shared" si="122"/>
        <v>Bradley</v>
      </c>
      <c r="AK470">
        <f t="shared" si="123"/>
        <v>0</v>
      </c>
    </row>
    <row r="471" spans="17:37" x14ac:dyDescent="0.25">
      <c r="Q471" t="s">
        <v>3497</v>
      </c>
      <c r="R471" s="6">
        <v>42007</v>
      </c>
      <c r="S471" t="s">
        <v>3194</v>
      </c>
      <c r="T471" t="s">
        <v>3517</v>
      </c>
      <c r="U471" t="s">
        <v>3842</v>
      </c>
      <c r="V471">
        <v>63</v>
      </c>
      <c r="W471">
        <v>44</v>
      </c>
      <c r="Y471" t="s">
        <v>1182</v>
      </c>
      <c r="Z471">
        <v>1</v>
      </c>
      <c r="AA471">
        <f t="shared" si="120"/>
        <v>19</v>
      </c>
      <c r="AB471">
        <f t="shared" ca="1" si="116"/>
        <v>2.4000000000000004</v>
      </c>
      <c r="AC471">
        <f t="shared" ca="1" si="117"/>
        <v>16.600000000000001</v>
      </c>
      <c r="AD471">
        <f t="shared" ca="1" si="118"/>
        <v>-16.600000000000001</v>
      </c>
      <c r="AE471" s="2">
        <v>0</v>
      </c>
      <c r="AF471" s="7">
        <f>VLOOKUP(R471,Weights!$A$2:$B$120,2,0)*AE471</f>
        <v>0</v>
      </c>
      <c r="AG471">
        <f t="shared" ca="1" si="119"/>
        <v>275.56000000000006</v>
      </c>
      <c r="AI471" t="str">
        <f t="shared" ca="1" si="121"/>
        <v>Bradley</v>
      </c>
      <c r="AJ471" t="str">
        <f t="shared" si="122"/>
        <v>Bradley</v>
      </c>
      <c r="AK471">
        <f t="shared" si="123"/>
        <v>0</v>
      </c>
    </row>
    <row r="472" spans="17:37" x14ac:dyDescent="0.25">
      <c r="Q472" t="s">
        <v>3497</v>
      </c>
      <c r="R472" s="6">
        <v>42014</v>
      </c>
      <c r="S472" t="s">
        <v>3194</v>
      </c>
      <c r="T472" t="s">
        <v>3499</v>
      </c>
      <c r="U472" t="s">
        <v>3841</v>
      </c>
      <c r="V472">
        <v>66</v>
      </c>
      <c r="W472">
        <v>56</v>
      </c>
      <c r="Y472" t="s">
        <v>2072</v>
      </c>
      <c r="Z472">
        <v>1</v>
      </c>
      <c r="AA472">
        <f t="shared" si="120"/>
        <v>-10</v>
      </c>
      <c r="AB472">
        <f t="shared" ca="1" si="116"/>
        <v>-3.1999999999999997</v>
      </c>
      <c r="AC472">
        <f t="shared" ca="1" si="117"/>
        <v>-6.8000000000000007</v>
      </c>
      <c r="AD472">
        <f t="shared" ca="1" si="118"/>
        <v>6.8000000000000007</v>
      </c>
      <c r="AE472" s="2">
        <v>0</v>
      </c>
      <c r="AF472" s="7">
        <f>VLOOKUP(R472,Weights!$A$2:$B$120,2,0)*AE472</f>
        <v>0</v>
      </c>
      <c r="AG472">
        <f t="shared" ca="1" si="119"/>
        <v>46.240000000000009</v>
      </c>
      <c r="AI472" t="str">
        <f t="shared" ca="1" si="121"/>
        <v>Evansville</v>
      </c>
      <c r="AJ472" t="str">
        <f t="shared" si="122"/>
        <v>Evansville</v>
      </c>
      <c r="AK472" t="str">
        <f t="shared" si="123"/>
        <v>Evansville</v>
      </c>
    </row>
    <row r="473" spans="17:37" x14ac:dyDescent="0.25">
      <c r="Q473" t="s">
        <v>3497</v>
      </c>
      <c r="R473" s="6">
        <v>42017</v>
      </c>
      <c r="S473" t="s">
        <v>3194</v>
      </c>
      <c r="T473" t="s">
        <v>3299</v>
      </c>
      <c r="U473" t="s">
        <v>3841</v>
      </c>
      <c r="V473">
        <v>63</v>
      </c>
      <c r="W473">
        <v>52</v>
      </c>
      <c r="Y473" t="s">
        <v>1526</v>
      </c>
      <c r="Z473">
        <v>1</v>
      </c>
      <c r="AA473">
        <f t="shared" si="120"/>
        <v>-11</v>
      </c>
      <c r="AB473">
        <f t="shared" ca="1" si="116"/>
        <v>-11</v>
      </c>
      <c r="AC473">
        <f t="shared" ca="1" si="117"/>
        <v>0</v>
      </c>
      <c r="AD473">
        <f t="shared" ca="1" si="118"/>
        <v>0</v>
      </c>
      <c r="AE473" s="2">
        <v>0</v>
      </c>
      <c r="AF473" s="7">
        <f>VLOOKUP(R473,Weights!$A$2:$B$120,2,0)*AE473</f>
        <v>0</v>
      </c>
      <c r="AG473">
        <f t="shared" ca="1" si="119"/>
        <v>0</v>
      </c>
      <c r="AI473" t="str">
        <f t="shared" ca="1" si="121"/>
        <v>Northern Iowa</v>
      </c>
      <c r="AJ473" t="str">
        <f t="shared" si="122"/>
        <v>Northern Iowa</v>
      </c>
      <c r="AK473" t="str">
        <f t="shared" si="123"/>
        <v>Northern Iowa</v>
      </c>
    </row>
    <row r="474" spans="17:37" x14ac:dyDescent="0.25">
      <c r="Q474" t="s">
        <v>3497</v>
      </c>
      <c r="R474" s="6">
        <v>42028</v>
      </c>
      <c r="S474" t="s">
        <v>3194</v>
      </c>
      <c r="T474" t="s">
        <v>3509</v>
      </c>
      <c r="U474" t="s">
        <v>3842</v>
      </c>
      <c r="V474">
        <v>61</v>
      </c>
      <c r="W474">
        <v>59</v>
      </c>
      <c r="Y474" t="s">
        <v>2215</v>
      </c>
      <c r="Z474">
        <v>1</v>
      </c>
      <c r="AA474">
        <f t="shared" si="120"/>
        <v>2</v>
      </c>
      <c r="AB474">
        <f t="shared" ca="1" si="116"/>
        <v>3.2</v>
      </c>
      <c r="AC474">
        <f t="shared" ca="1" si="117"/>
        <v>-1.2000000000000002</v>
      </c>
      <c r="AD474">
        <f t="shared" ca="1" si="118"/>
        <v>1.2000000000000002</v>
      </c>
      <c r="AE474" s="2">
        <v>0</v>
      </c>
      <c r="AF474" s="7">
        <f>VLOOKUP(R474,Weights!$A$2:$B$120,2,0)*AE474</f>
        <v>0</v>
      </c>
      <c r="AG474">
        <f t="shared" ca="1" si="119"/>
        <v>1.4400000000000004</v>
      </c>
      <c r="AI474" t="str">
        <f t="shared" ca="1" si="121"/>
        <v>Bradley</v>
      </c>
      <c r="AJ474" t="str">
        <f t="shared" si="122"/>
        <v>Bradley</v>
      </c>
      <c r="AK474">
        <f t="shared" si="123"/>
        <v>0</v>
      </c>
    </row>
    <row r="475" spans="17:37" x14ac:dyDescent="0.25">
      <c r="Q475" t="s">
        <v>3497</v>
      </c>
      <c r="R475" s="6">
        <v>42032</v>
      </c>
      <c r="S475" t="s">
        <v>3194</v>
      </c>
      <c r="T475" t="s">
        <v>3409</v>
      </c>
      <c r="U475" t="s">
        <v>3841</v>
      </c>
      <c r="V475">
        <v>69</v>
      </c>
      <c r="W475">
        <v>57</v>
      </c>
      <c r="Y475" t="s">
        <v>2216</v>
      </c>
      <c r="Z475">
        <v>1</v>
      </c>
      <c r="AA475">
        <f t="shared" si="120"/>
        <v>-12</v>
      </c>
      <c r="AB475">
        <f t="shared" ca="1" si="116"/>
        <v>5.2</v>
      </c>
      <c r="AC475">
        <f t="shared" ca="1" si="117"/>
        <v>-17.2</v>
      </c>
      <c r="AD475">
        <f t="shared" ca="1" si="118"/>
        <v>17.2</v>
      </c>
      <c r="AE475" s="2">
        <v>0</v>
      </c>
      <c r="AF475" s="7">
        <f>VLOOKUP(R475,Weights!$A$2:$B$120,2,0)*AE475</f>
        <v>0</v>
      </c>
      <c r="AG475">
        <f t="shared" ca="1" si="119"/>
        <v>295.83999999999997</v>
      </c>
      <c r="AI475" t="str">
        <f t="shared" ca="1" si="121"/>
        <v>Bradley</v>
      </c>
      <c r="AJ475" t="str">
        <f t="shared" si="122"/>
        <v>Drake</v>
      </c>
      <c r="AK475" t="str">
        <f t="shared" si="123"/>
        <v>Drake</v>
      </c>
    </row>
    <row r="476" spans="17:37" x14ac:dyDescent="0.25">
      <c r="Q476" t="s">
        <v>3497</v>
      </c>
      <c r="R476" s="6">
        <v>42039</v>
      </c>
      <c r="S476" t="s">
        <v>3194</v>
      </c>
      <c r="T476" t="s">
        <v>3827</v>
      </c>
      <c r="U476" t="s">
        <v>3841</v>
      </c>
      <c r="V476">
        <v>62</v>
      </c>
      <c r="W476">
        <v>59</v>
      </c>
      <c r="Y476" t="s">
        <v>1528</v>
      </c>
      <c r="Z476">
        <v>1</v>
      </c>
      <c r="AA476">
        <f t="shared" si="120"/>
        <v>-3</v>
      </c>
      <c r="AB476">
        <f t="shared" ca="1" si="116"/>
        <v>-16.400000200000001</v>
      </c>
      <c r="AC476">
        <f t="shared" ca="1" si="117"/>
        <v>13.400000200000001</v>
      </c>
      <c r="AD476">
        <f t="shared" ca="1" si="118"/>
        <v>-13.400000200000001</v>
      </c>
      <c r="AE476" s="2">
        <v>0</v>
      </c>
      <c r="AF476" s="7">
        <f>VLOOKUP(R476,Weights!$A$2:$B$120,2,0)*AE476</f>
        <v>0</v>
      </c>
      <c r="AG476">
        <f t="shared" ca="1" si="119"/>
        <v>179.56000536000008</v>
      </c>
      <c r="AI476" t="str">
        <f t="shared" ca="1" si="121"/>
        <v>Wichita St</v>
      </c>
      <c r="AJ476" t="str">
        <f t="shared" si="122"/>
        <v>Wichita St</v>
      </c>
      <c r="AK476" t="str">
        <f t="shared" si="123"/>
        <v>Wichita St</v>
      </c>
    </row>
    <row r="477" spans="17:37" x14ac:dyDescent="0.25">
      <c r="Q477" t="s">
        <v>3497</v>
      </c>
      <c r="R477" s="6">
        <v>42050</v>
      </c>
      <c r="S477" t="s">
        <v>3194</v>
      </c>
      <c r="T477" t="s">
        <v>3279</v>
      </c>
      <c r="U477" t="s">
        <v>3841</v>
      </c>
      <c r="V477">
        <v>58</v>
      </c>
      <c r="W477">
        <v>53</v>
      </c>
      <c r="Y477" t="s">
        <v>2217</v>
      </c>
      <c r="Z477">
        <v>1</v>
      </c>
      <c r="AA477">
        <f t="shared" si="120"/>
        <v>-5</v>
      </c>
      <c r="AB477">
        <f t="shared" ca="1" si="116"/>
        <v>-2.9999999999999996</v>
      </c>
      <c r="AC477">
        <f t="shared" ca="1" si="117"/>
        <v>-2.0000000000000004</v>
      </c>
      <c r="AD477">
        <f t="shared" ca="1" si="118"/>
        <v>2.0000000000000004</v>
      </c>
      <c r="AE477" s="2">
        <v>1</v>
      </c>
      <c r="AF477" s="7">
        <f>VLOOKUP(R477,Weights!$A$2:$B$120,2,0)*AE477</f>
        <v>1</v>
      </c>
      <c r="AG477">
        <f t="shared" ca="1" si="119"/>
        <v>4.0000000000000018</v>
      </c>
      <c r="AI477" t="str">
        <f t="shared" ca="1" si="121"/>
        <v>Loyola (Chi)</v>
      </c>
      <c r="AJ477" t="str">
        <f t="shared" si="122"/>
        <v>Loyola (Chi)</v>
      </c>
      <c r="AK477" t="str">
        <f t="shared" si="123"/>
        <v>Loyola (Chi)</v>
      </c>
    </row>
    <row r="478" spans="17:37" x14ac:dyDescent="0.25">
      <c r="Q478" t="s">
        <v>3497</v>
      </c>
      <c r="R478" s="6">
        <v>42053</v>
      </c>
      <c r="S478" t="s">
        <v>3194</v>
      </c>
      <c r="T478" t="s">
        <v>3314</v>
      </c>
      <c r="U478" t="s">
        <v>3841</v>
      </c>
      <c r="V478">
        <v>60</v>
      </c>
      <c r="W478">
        <v>47</v>
      </c>
      <c r="Y478" t="s">
        <v>1531</v>
      </c>
      <c r="Z478">
        <v>1</v>
      </c>
      <c r="AA478">
        <f t="shared" si="120"/>
        <v>-13</v>
      </c>
      <c r="AB478">
        <f t="shared" ca="1" si="116"/>
        <v>-6.8</v>
      </c>
      <c r="AC478">
        <f t="shared" ca="1" si="117"/>
        <v>-6.2</v>
      </c>
      <c r="AD478">
        <f t="shared" ca="1" si="118"/>
        <v>6.2</v>
      </c>
      <c r="AE478" s="2">
        <v>0</v>
      </c>
      <c r="AF478" s="7">
        <f>VLOOKUP(R478,Weights!$A$2:$B$120,2,0)*AE478</f>
        <v>0</v>
      </c>
      <c r="AG478">
        <f t="shared" ca="1" si="119"/>
        <v>38.440000000000005</v>
      </c>
      <c r="AI478" t="str">
        <f t="shared" ca="1" si="121"/>
        <v>Illinois St</v>
      </c>
      <c r="AJ478" t="str">
        <f t="shared" si="122"/>
        <v>Illinois St</v>
      </c>
      <c r="AK478" t="str">
        <f t="shared" si="123"/>
        <v>Illinois St</v>
      </c>
    </row>
    <row r="479" spans="17:37" x14ac:dyDescent="0.25">
      <c r="Q479" t="s">
        <v>3497</v>
      </c>
      <c r="R479" s="6">
        <v>42063</v>
      </c>
      <c r="S479" t="s">
        <v>3194</v>
      </c>
      <c r="T479" t="s">
        <v>3311</v>
      </c>
      <c r="U479" t="s">
        <v>3841</v>
      </c>
      <c r="V479">
        <v>60</v>
      </c>
      <c r="W479">
        <v>52</v>
      </c>
      <c r="Y479" t="s">
        <v>1532</v>
      </c>
      <c r="Z479">
        <v>1</v>
      </c>
      <c r="AA479">
        <f t="shared" si="120"/>
        <v>-8</v>
      </c>
      <c r="AB479">
        <f t="shared" ca="1" si="116"/>
        <v>-0.40000001999999968</v>
      </c>
      <c r="AC479">
        <f t="shared" ca="1" si="117"/>
        <v>-7.5999999800000007</v>
      </c>
      <c r="AD479">
        <f t="shared" ca="1" si="118"/>
        <v>7.5999999800000007</v>
      </c>
      <c r="AE479" s="2">
        <v>0</v>
      </c>
      <c r="AF479" s="7">
        <f>VLOOKUP(R479,Weights!$A$2:$B$120,2,0)*AE479</f>
        <v>0</v>
      </c>
      <c r="AG479">
        <f t="shared" ca="1" si="119"/>
        <v>57.759999696000008</v>
      </c>
      <c r="AI479" t="str">
        <f t="shared" ca="1" si="121"/>
        <v>Indiana St</v>
      </c>
      <c r="AJ479" t="str">
        <f t="shared" si="122"/>
        <v>Indiana St</v>
      </c>
      <c r="AK479" t="str">
        <f t="shared" si="123"/>
        <v>Indiana St</v>
      </c>
    </row>
    <row r="480" spans="17:37" x14ac:dyDescent="0.25">
      <c r="Q480" t="s">
        <v>3497</v>
      </c>
      <c r="R480" s="6">
        <v>42068</v>
      </c>
      <c r="S480" t="s">
        <v>3195</v>
      </c>
      <c r="T480" t="s">
        <v>3409</v>
      </c>
      <c r="U480" t="s">
        <v>3842</v>
      </c>
      <c r="V480">
        <v>52</v>
      </c>
      <c r="W480">
        <v>50</v>
      </c>
      <c r="X480" t="s">
        <v>3843</v>
      </c>
      <c r="Y480" t="s">
        <v>1533</v>
      </c>
      <c r="Z480">
        <v>1</v>
      </c>
      <c r="AA480">
        <f t="shared" si="120"/>
        <v>2</v>
      </c>
      <c r="AB480">
        <f t="shared" ca="1" si="116"/>
        <v>2</v>
      </c>
      <c r="AC480">
        <f t="shared" ca="1" si="117"/>
        <v>0</v>
      </c>
      <c r="AD480">
        <f t="shared" ca="1" si="118"/>
        <v>0</v>
      </c>
      <c r="AE480" s="2">
        <v>0</v>
      </c>
      <c r="AF480" s="7">
        <f>VLOOKUP(R480,Weights!$A$2:$B$120,2,0)*AE480</f>
        <v>0</v>
      </c>
      <c r="AG480">
        <f t="shared" ca="1" si="119"/>
        <v>0</v>
      </c>
      <c r="AI480" t="str">
        <f t="shared" ca="1" si="121"/>
        <v>Bradley</v>
      </c>
      <c r="AJ480" t="str">
        <f t="shared" si="122"/>
        <v>Bradley</v>
      </c>
      <c r="AK480">
        <f t="shared" si="123"/>
        <v>0</v>
      </c>
    </row>
    <row r="481" spans="17:37" x14ac:dyDescent="0.25">
      <c r="Q481" t="s">
        <v>3497</v>
      </c>
      <c r="R481" s="6">
        <v>42069</v>
      </c>
      <c r="S481" t="s">
        <v>3195</v>
      </c>
      <c r="T481" t="s">
        <v>3299</v>
      </c>
      <c r="U481" t="s">
        <v>3841</v>
      </c>
      <c r="V481">
        <v>71</v>
      </c>
      <c r="W481">
        <v>46</v>
      </c>
      <c r="Y481" t="s">
        <v>1534</v>
      </c>
      <c r="Z481">
        <v>1</v>
      </c>
      <c r="AA481">
        <f t="shared" si="120"/>
        <v>-25</v>
      </c>
      <c r="AB481">
        <f t="shared" ca="1" si="116"/>
        <v>-14.2</v>
      </c>
      <c r="AC481">
        <f t="shared" ca="1" si="117"/>
        <v>-10.8</v>
      </c>
      <c r="AD481">
        <f t="shared" ca="1" si="118"/>
        <v>10.8</v>
      </c>
      <c r="AE481" s="2">
        <v>0</v>
      </c>
      <c r="AF481" s="7">
        <f>VLOOKUP(R481,Weights!$A$2:$B$120,2,0)*AE481</f>
        <v>0</v>
      </c>
      <c r="AG481">
        <f t="shared" ca="1" si="119"/>
        <v>116.64000000000001</v>
      </c>
      <c r="AI481" t="str">
        <f t="shared" ca="1" si="121"/>
        <v>Northern Iowa</v>
      </c>
      <c r="AJ481" t="str">
        <f t="shared" si="122"/>
        <v>Northern Iowa</v>
      </c>
      <c r="AK481" t="str">
        <f t="shared" si="123"/>
        <v>Northern Iowa</v>
      </c>
    </row>
    <row r="482" spans="17:37" x14ac:dyDescent="0.25">
      <c r="Q482" t="s">
        <v>3242</v>
      </c>
      <c r="R482" s="6">
        <v>41957</v>
      </c>
      <c r="S482" t="s">
        <v>3194</v>
      </c>
      <c r="T482" t="s">
        <v>3502</v>
      </c>
      <c r="U482" t="s">
        <v>3842</v>
      </c>
      <c r="V482">
        <v>70</v>
      </c>
      <c r="W482">
        <v>58</v>
      </c>
      <c r="Y482" t="s">
        <v>176</v>
      </c>
      <c r="Z482">
        <v>1</v>
      </c>
      <c r="AA482">
        <f t="shared" si="120"/>
        <v>12</v>
      </c>
      <c r="AB482">
        <f t="shared" ca="1" si="116"/>
        <v>1.2000000000000002</v>
      </c>
      <c r="AC482">
        <f t="shared" ca="1" si="117"/>
        <v>10.8</v>
      </c>
      <c r="AD482">
        <f t="shared" ca="1" si="118"/>
        <v>-10.8</v>
      </c>
      <c r="AE482" s="2">
        <v>0</v>
      </c>
      <c r="AF482" s="7">
        <f>VLOOKUP(R482,Weights!$A$2:$B$120,2,0)*AE482</f>
        <v>0</v>
      </c>
      <c r="AG482">
        <f t="shared" ca="1" si="119"/>
        <v>116.64000000000001</v>
      </c>
      <c r="AI482" t="str">
        <f t="shared" ca="1" si="121"/>
        <v>Brown</v>
      </c>
      <c r="AJ482" t="str">
        <f t="shared" si="122"/>
        <v>Brown</v>
      </c>
      <c r="AK482">
        <f t="shared" si="123"/>
        <v>0</v>
      </c>
    </row>
    <row r="483" spans="17:37" x14ac:dyDescent="0.25">
      <c r="Q483" t="s">
        <v>3242</v>
      </c>
      <c r="R483" s="6">
        <v>41960</v>
      </c>
      <c r="S483" t="s">
        <v>3194</v>
      </c>
      <c r="T483" t="s">
        <v>3324</v>
      </c>
      <c r="U483" t="s">
        <v>3841</v>
      </c>
      <c r="V483">
        <v>69</v>
      </c>
      <c r="W483">
        <v>56</v>
      </c>
      <c r="Y483" t="s">
        <v>11</v>
      </c>
      <c r="Z483">
        <v>1</v>
      </c>
      <c r="AA483">
        <f t="shared" si="120"/>
        <v>-13</v>
      </c>
      <c r="AB483">
        <f t="shared" ca="1" si="116"/>
        <v>-6.8</v>
      </c>
      <c r="AC483">
        <f t="shared" ca="1" si="117"/>
        <v>-6.2</v>
      </c>
      <c r="AD483">
        <f t="shared" ca="1" si="118"/>
        <v>6.2</v>
      </c>
      <c r="AE483" s="2">
        <v>0</v>
      </c>
      <c r="AF483" s="7">
        <f>VLOOKUP(R483,Weights!$A$2:$B$120,2,0)*AE483</f>
        <v>0</v>
      </c>
      <c r="AG483">
        <f t="shared" ca="1" si="119"/>
        <v>38.440000000000005</v>
      </c>
      <c r="AI483" t="str">
        <f t="shared" ca="1" si="121"/>
        <v>Northwestern</v>
      </c>
      <c r="AJ483" t="str">
        <f t="shared" si="122"/>
        <v>Northwestern</v>
      </c>
      <c r="AK483" t="str">
        <f t="shared" si="123"/>
        <v>Northwestern</v>
      </c>
    </row>
    <row r="484" spans="17:37" x14ac:dyDescent="0.25">
      <c r="Q484" t="s">
        <v>3242</v>
      </c>
      <c r="R484" s="6">
        <v>41970</v>
      </c>
      <c r="S484" t="s">
        <v>3195</v>
      </c>
      <c r="T484" t="s">
        <v>3354</v>
      </c>
      <c r="U484" t="s">
        <v>3841</v>
      </c>
      <c r="V484">
        <v>79</v>
      </c>
      <c r="W484">
        <v>58</v>
      </c>
      <c r="Y484" t="s">
        <v>71</v>
      </c>
      <c r="Z484">
        <v>1</v>
      </c>
      <c r="AA484">
        <f t="shared" si="120"/>
        <v>-21</v>
      </c>
      <c r="AB484">
        <f t="shared" ca="1" si="116"/>
        <v>8.5999997999999991</v>
      </c>
      <c r="AC484">
        <f t="shared" ca="1" si="117"/>
        <v>-29.599999799999999</v>
      </c>
      <c r="AD484">
        <f t="shared" ca="1" si="118"/>
        <v>29.599999799999999</v>
      </c>
      <c r="AE484" s="2">
        <v>0</v>
      </c>
      <c r="AF484" s="7">
        <f>VLOOKUP(R484,Weights!$A$2:$B$120,2,0)*AE484</f>
        <v>0</v>
      </c>
      <c r="AG484">
        <f t="shared" ca="1" si="119"/>
        <v>876.15998816000001</v>
      </c>
      <c r="AI484" t="str">
        <f t="shared" ca="1" si="121"/>
        <v>Brown</v>
      </c>
      <c r="AJ484" t="str">
        <f t="shared" si="122"/>
        <v>Austin Peay</v>
      </c>
      <c r="AK484" t="str">
        <f t="shared" si="123"/>
        <v>Austin Peay</v>
      </c>
    </row>
    <row r="485" spans="17:37" x14ac:dyDescent="0.25">
      <c r="Q485" t="s">
        <v>3242</v>
      </c>
      <c r="R485" s="6">
        <v>41971</v>
      </c>
      <c r="S485" t="s">
        <v>3195</v>
      </c>
      <c r="T485" t="s">
        <v>3534</v>
      </c>
      <c r="U485" t="s">
        <v>3842</v>
      </c>
      <c r="V485">
        <v>81</v>
      </c>
      <c r="W485">
        <v>71</v>
      </c>
      <c r="Y485" t="s">
        <v>21</v>
      </c>
      <c r="Z485">
        <v>1</v>
      </c>
      <c r="AA485">
        <f t="shared" si="120"/>
        <v>10</v>
      </c>
      <c r="AB485">
        <f t="shared" ca="1" si="116"/>
        <v>1.6000000000000005</v>
      </c>
      <c r="AC485">
        <f t="shared" ca="1" si="117"/>
        <v>8.3999999999999986</v>
      </c>
      <c r="AD485">
        <f t="shared" ca="1" si="118"/>
        <v>-8.3999999999999986</v>
      </c>
      <c r="AE485" s="2">
        <v>0</v>
      </c>
      <c r="AF485" s="7">
        <f>VLOOKUP(R485,Weights!$A$2:$B$120,2,0)*AE485</f>
        <v>0</v>
      </c>
      <c r="AG485">
        <f t="shared" ca="1" si="119"/>
        <v>70.559999999999974</v>
      </c>
      <c r="AI485" t="str">
        <f t="shared" ca="1" si="121"/>
        <v>Brown</v>
      </c>
      <c r="AJ485" t="str">
        <f t="shared" si="122"/>
        <v>Brown</v>
      </c>
      <c r="AK485">
        <f t="shared" si="123"/>
        <v>0</v>
      </c>
    </row>
    <row r="486" spans="17:37" x14ac:dyDescent="0.25">
      <c r="Q486" t="s">
        <v>3242</v>
      </c>
      <c r="R486" s="6">
        <v>41973</v>
      </c>
      <c r="S486" t="s">
        <v>3194</v>
      </c>
      <c r="T486" t="s">
        <v>3839</v>
      </c>
      <c r="U486" t="s">
        <v>3842</v>
      </c>
      <c r="V486">
        <v>75</v>
      </c>
      <c r="W486">
        <v>65</v>
      </c>
      <c r="Y486" t="s">
        <v>484</v>
      </c>
      <c r="Z486">
        <v>1</v>
      </c>
      <c r="AA486">
        <f t="shared" si="120"/>
        <v>10</v>
      </c>
      <c r="AB486">
        <f t="shared" ca="1" si="116"/>
        <v>27.599999799999999</v>
      </c>
      <c r="AC486">
        <f t="shared" ca="1" si="117"/>
        <v>-17.599999799999999</v>
      </c>
      <c r="AD486">
        <f t="shared" ca="1" si="118"/>
        <v>17.599999799999999</v>
      </c>
      <c r="AE486" s="2">
        <v>0</v>
      </c>
      <c r="AF486" s="7">
        <f>VLOOKUP(R486,Weights!$A$2:$B$120,2,0)*AE486</f>
        <v>0</v>
      </c>
      <c r="AG486">
        <f t="shared" ca="1" si="119"/>
        <v>309.75999296000003</v>
      </c>
      <c r="AI486" t="str">
        <f t="shared" ca="1" si="121"/>
        <v>Brown</v>
      </c>
      <c r="AJ486" t="str">
        <f t="shared" si="122"/>
        <v>Brown</v>
      </c>
      <c r="AK486">
        <f t="shared" si="123"/>
        <v>0</v>
      </c>
    </row>
    <row r="487" spans="17:37" x14ac:dyDescent="0.25">
      <c r="Q487" t="s">
        <v>3242</v>
      </c>
      <c r="R487" s="6">
        <v>41976</v>
      </c>
      <c r="S487" t="s">
        <v>3194</v>
      </c>
      <c r="T487" t="s">
        <v>3520</v>
      </c>
      <c r="U487" t="s">
        <v>3841</v>
      </c>
      <c r="V487">
        <v>66</v>
      </c>
      <c r="W487">
        <v>49</v>
      </c>
      <c r="Y487" t="s">
        <v>25</v>
      </c>
      <c r="Z487">
        <v>1</v>
      </c>
      <c r="AA487">
        <f t="shared" si="120"/>
        <v>-17</v>
      </c>
      <c r="AB487">
        <f t="shared" ca="1" si="116"/>
        <v>2.0000000000000004</v>
      </c>
      <c r="AC487">
        <f t="shared" ca="1" si="117"/>
        <v>-19</v>
      </c>
      <c r="AD487">
        <f t="shared" ca="1" si="118"/>
        <v>19</v>
      </c>
      <c r="AE487" s="2">
        <v>0</v>
      </c>
      <c r="AF487" s="7">
        <f>VLOOKUP(R487,Weights!$A$2:$B$120,2,0)*AE487</f>
        <v>0</v>
      </c>
      <c r="AG487">
        <f t="shared" ca="1" si="119"/>
        <v>361</v>
      </c>
      <c r="AI487" t="str">
        <f t="shared" ca="1" si="121"/>
        <v>Brown</v>
      </c>
      <c r="AJ487" t="str">
        <f t="shared" si="122"/>
        <v>American</v>
      </c>
      <c r="AK487" t="str">
        <f t="shared" si="123"/>
        <v>American</v>
      </c>
    </row>
    <row r="488" spans="17:37" x14ac:dyDescent="0.25">
      <c r="Q488" t="s">
        <v>3242</v>
      </c>
      <c r="R488" s="6">
        <v>41979</v>
      </c>
      <c r="S488" t="s">
        <v>3194</v>
      </c>
      <c r="T488" t="s">
        <v>3227</v>
      </c>
      <c r="U488" t="s">
        <v>3842</v>
      </c>
      <c r="V488">
        <v>69</v>
      </c>
      <c r="W488">
        <v>62</v>
      </c>
      <c r="Y488" t="s">
        <v>27</v>
      </c>
      <c r="Z488">
        <v>1</v>
      </c>
      <c r="AA488">
        <f t="shared" si="120"/>
        <v>7</v>
      </c>
      <c r="AB488">
        <f t="shared" ca="1" si="116"/>
        <v>2.2000000000000002</v>
      </c>
      <c r="AC488">
        <f t="shared" ca="1" si="117"/>
        <v>4.8</v>
      </c>
      <c r="AD488">
        <f t="shared" ca="1" si="118"/>
        <v>-4.8</v>
      </c>
      <c r="AE488" s="2">
        <v>0</v>
      </c>
      <c r="AF488" s="7">
        <f>VLOOKUP(R488,Weights!$A$2:$B$120,2,0)*AE488</f>
        <v>0</v>
      </c>
      <c r="AG488">
        <f t="shared" ca="1" si="119"/>
        <v>23.04</v>
      </c>
      <c r="AI488" t="str">
        <f t="shared" ca="1" si="121"/>
        <v>Brown</v>
      </c>
      <c r="AJ488" t="str">
        <f t="shared" si="122"/>
        <v>Brown</v>
      </c>
      <c r="AK488">
        <f t="shared" si="123"/>
        <v>0</v>
      </c>
    </row>
    <row r="489" spans="17:37" x14ac:dyDescent="0.25">
      <c r="Q489" t="s">
        <v>3242</v>
      </c>
      <c r="R489" s="6">
        <v>42001</v>
      </c>
      <c r="S489" t="s">
        <v>3194</v>
      </c>
      <c r="T489" t="s">
        <v>3230</v>
      </c>
      <c r="U489" t="s">
        <v>3842</v>
      </c>
      <c r="V489">
        <v>79</v>
      </c>
      <c r="W489">
        <v>76</v>
      </c>
      <c r="Y489" t="s">
        <v>182</v>
      </c>
      <c r="Z489">
        <v>1</v>
      </c>
      <c r="AA489">
        <f t="shared" si="120"/>
        <v>3</v>
      </c>
      <c r="AB489">
        <f t="shared" ca="1" si="116"/>
        <v>1.8000000000000003</v>
      </c>
      <c r="AC489">
        <f t="shared" ca="1" si="117"/>
        <v>1.1999999999999997</v>
      </c>
      <c r="AD489">
        <f t="shared" ca="1" si="118"/>
        <v>-1.1999999999999997</v>
      </c>
      <c r="AE489" s="2">
        <v>0</v>
      </c>
      <c r="AF489" s="7">
        <f>VLOOKUP(R489,Weights!$A$2:$B$120,2,0)*AE489</f>
        <v>0</v>
      </c>
      <c r="AG489">
        <f t="shared" ca="1" si="119"/>
        <v>1.4399999999999993</v>
      </c>
      <c r="AI489" t="str">
        <f t="shared" ca="1" si="121"/>
        <v>Brown</v>
      </c>
      <c r="AJ489" t="str">
        <f t="shared" si="122"/>
        <v>Brown</v>
      </c>
      <c r="AK489">
        <f t="shared" si="123"/>
        <v>0</v>
      </c>
    </row>
    <row r="490" spans="17:37" x14ac:dyDescent="0.25">
      <c r="Q490" t="s">
        <v>3242</v>
      </c>
      <c r="R490" s="6">
        <v>42009</v>
      </c>
      <c r="S490" t="s">
        <v>3194</v>
      </c>
      <c r="T490" t="s">
        <v>3205</v>
      </c>
      <c r="U490" t="s">
        <v>3842</v>
      </c>
      <c r="V490">
        <v>58</v>
      </c>
      <c r="W490">
        <v>49</v>
      </c>
      <c r="Y490" t="s">
        <v>1448</v>
      </c>
      <c r="Z490">
        <v>1</v>
      </c>
      <c r="AA490">
        <f t="shared" si="120"/>
        <v>9</v>
      </c>
      <c r="AB490">
        <f t="shared" ca="1" si="116"/>
        <v>7.6</v>
      </c>
      <c r="AC490">
        <f t="shared" ca="1" si="117"/>
        <v>1.4000000000000004</v>
      </c>
      <c r="AD490">
        <f t="shared" ca="1" si="118"/>
        <v>-1.4000000000000004</v>
      </c>
      <c r="AE490" s="2">
        <v>0</v>
      </c>
      <c r="AF490" s="7">
        <f>VLOOKUP(R490,Weights!$A$2:$B$120,2,0)*AE490</f>
        <v>0</v>
      </c>
      <c r="AG490">
        <f t="shared" ca="1" si="119"/>
        <v>1.9600000000000011</v>
      </c>
      <c r="AI490" t="str">
        <f t="shared" ca="1" si="121"/>
        <v>Brown</v>
      </c>
      <c r="AJ490" t="str">
        <f t="shared" si="122"/>
        <v>Brown</v>
      </c>
      <c r="AK490">
        <f t="shared" si="123"/>
        <v>0</v>
      </c>
    </row>
    <row r="491" spans="17:37" x14ac:dyDescent="0.25">
      <c r="Q491" t="s">
        <v>3242</v>
      </c>
      <c r="R491" s="6">
        <v>42016</v>
      </c>
      <c r="S491" t="s">
        <v>3194</v>
      </c>
      <c r="T491" t="s">
        <v>3839</v>
      </c>
      <c r="U491" t="s">
        <v>3842</v>
      </c>
      <c r="V491">
        <v>88</v>
      </c>
      <c r="W491">
        <v>42</v>
      </c>
      <c r="Y491" t="s">
        <v>1823</v>
      </c>
      <c r="Z491">
        <v>1</v>
      </c>
      <c r="AA491">
        <f t="shared" si="120"/>
        <v>46</v>
      </c>
      <c r="AB491">
        <f t="shared" ca="1" si="116"/>
        <v>27.599999799999999</v>
      </c>
      <c r="AC491">
        <f t="shared" ca="1" si="117"/>
        <v>18.400000200000001</v>
      </c>
      <c r="AD491">
        <f t="shared" ca="1" si="118"/>
        <v>-18.400000200000001</v>
      </c>
      <c r="AE491" s="2">
        <v>0</v>
      </c>
      <c r="AF491" s="7">
        <f>VLOOKUP(R491,Weights!$A$2:$B$120,2,0)*AE491</f>
        <v>0</v>
      </c>
      <c r="AG491">
        <f t="shared" ca="1" si="119"/>
        <v>338.5600073600001</v>
      </c>
      <c r="AI491" t="str">
        <f t="shared" ca="1" si="121"/>
        <v>Brown</v>
      </c>
      <c r="AJ491" t="str">
        <f t="shared" si="122"/>
        <v>Brown</v>
      </c>
      <c r="AK491">
        <f t="shared" si="123"/>
        <v>0</v>
      </c>
    </row>
    <row r="492" spans="17:37" x14ac:dyDescent="0.25">
      <c r="Q492" t="s">
        <v>3242</v>
      </c>
      <c r="R492" s="6">
        <v>42021</v>
      </c>
      <c r="S492" t="s">
        <v>3194</v>
      </c>
      <c r="T492" t="s">
        <v>3202</v>
      </c>
      <c r="U492" t="s">
        <v>3841</v>
      </c>
      <c r="V492">
        <v>80</v>
      </c>
      <c r="W492">
        <v>62</v>
      </c>
      <c r="Y492" t="s">
        <v>1824</v>
      </c>
      <c r="Z492">
        <v>1</v>
      </c>
      <c r="AA492">
        <f t="shared" si="120"/>
        <v>-18</v>
      </c>
      <c r="AB492">
        <f t="shared" ca="1" si="116"/>
        <v>-8</v>
      </c>
      <c r="AC492">
        <f t="shared" ca="1" si="117"/>
        <v>-10</v>
      </c>
      <c r="AD492">
        <f t="shared" ca="1" si="118"/>
        <v>10</v>
      </c>
      <c r="AE492" s="2">
        <v>0</v>
      </c>
      <c r="AF492" s="7">
        <f>VLOOKUP(R492,Weights!$A$2:$B$120,2,0)*AE492</f>
        <v>0</v>
      </c>
      <c r="AG492">
        <f t="shared" ca="1" si="119"/>
        <v>100</v>
      </c>
      <c r="AI492" t="str">
        <f t="shared" ca="1" si="121"/>
        <v>Yale</v>
      </c>
      <c r="AJ492" t="str">
        <f t="shared" si="122"/>
        <v>Yale</v>
      </c>
      <c r="AK492" t="str">
        <f t="shared" si="123"/>
        <v>Yale</v>
      </c>
    </row>
    <row r="493" spans="17:37" x14ac:dyDescent="0.25">
      <c r="Q493" t="s">
        <v>3242</v>
      </c>
      <c r="R493" s="6">
        <v>42041</v>
      </c>
      <c r="S493" t="s">
        <v>3194</v>
      </c>
      <c r="T493" t="s">
        <v>3272</v>
      </c>
      <c r="U493" t="s">
        <v>3841</v>
      </c>
      <c r="V493">
        <v>76</v>
      </c>
      <c r="W493">
        <v>74</v>
      </c>
      <c r="X493" t="s">
        <v>3843</v>
      </c>
      <c r="Y493" t="s">
        <v>1826</v>
      </c>
      <c r="Z493">
        <v>1</v>
      </c>
      <c r="AA493">
        <f t="shared" si="120"/>
        <v>-2</v>
      </c>
      <c r="AB493">
        <f t="shared" ca="1" si="116"/>
        <v>-8.1999999999999993</v>
      </c>
      <c r="AC493">
        <f t="shared" ca="1" si="117"/>
        <v>6.1999999999999993</v>
      </c>
      <c r="AD493">
        <f t="shared" ca="1" si="118"/>
        <v>-6.1999999999999993</v>
      </c>
      <c r="AE493" s="2">
        <v>0</v>
      </c>
      <c r="AF493" s="7">
        <f>VLOOKUP(R493,Weights!$A$2:$B$120,2,0)*AE493</f>
        <v>0</v>
      </c>
      <c r="AG493">
        <f t="shared" ca="1" si="119"/>
        <v>38.439999999999991</v>
      </c>
      <c r="AI493" t="str">
        <f t="shared" ca="1" si="121"/>
        <v>Harvard</v>
      </c>
      <c r="AJ493" t="str">
        <f t="shared" si="122"/>
        <v>Harvard</v>
      </c>
      <c r="AK493" t="str">
        <f t="shared" si="123"/>
        <v>Harvard</v>
      </c>
    </row>
    <row r="494" spans="17:37" x14ac:dyDescent="0.25">
      <c r="Q494" t="s">
        <v>3242</v>
      </c>
      <c r="R494" s="6">
        <v>42042</v>
      </c>
      <c r="S494" t="s">
        <v>3194</v>
      </c>
      <c r="T494" t="s">
        <v>3225</v>
      </c>
      <c r="U494" t="s">
        <v>3842</v>
      </c>
      <c r="V494">
        <v>67</v>
      </c>
      <c r="W494">
        <v>64</v>
      </c>
      <c r="Y494" t="s">
        <v>1827</v>
      </c>
      <c r="Z494">
        <v>1</v>
      </c>
      <c r="AA494">
        <f t="shared" si="120"/>
        <v>3</v>
      </c>
      <c r="AB494">
        <f t="shared" ca="1" si="116"/>
        <v>3</v>
      </c>
      <c r="AC494">
        <f t="shared" ca="1" si="117"/>
        <v>0</v>
      </c>
      <c r="AD494">
        <f t="shared" ca="1" si="118"/>
        <v>0</v>
      </c>
      <c r="AE494" s="2">
        <v>0</v>
      </c>
      <c r="AF494" s="7">
        <f>VLOOKUP(R494,Weights!$A$2:$B$120,2,0)*AE494</f>
        <v>0</v>
      </c>
      <c r="AG494">
        <f t="shared" ca="1" si="119"/>
        <v>0</v>
      </c>
      <c r="AI494" t="str">
        <f t="shared" ca="1" si="121"/>
        <v>Brown</v>
      </c>
      <c r="AJ494" t="str">
        <f t="shared" si="122"/>
        <v>Brown</v>
      </c>
      <c r="AK494">
        <f t="shared" si="123"/>
        <v>0</v>
      </c>
    </row>
    <row r="495" spans="17:37" x14ac:dyDescent="0.25">
      <c r="Q495" t="s">
        <v>3242</v>
      </c>
      <c r="R495" s="6">
        <v>42055</v>
      </c>
      <c r="S495" t="s">
        <v>3194</v>
      </c>
      <c r="T495" t="s">
        <v>3237</v>
      </c>
      <c r="U495" t="s">
        <v>3841</v>
      </c>
      <c r="V495">
        <v>76</v>
      </c>
      <c r="W495">
        <v>59</v>
      </c>
      <c r="Y495" t="s">
        <v>1828</v>
      </c>
      <c r="Z495">
        <v>1</v>
      </c>
      <c r="AA495">
        <f t="shared" si="120"/>
        <v>-17</v>
      </c>
      <c r="AB495">
        <f t="shared" ca="1" si="116"/>
        <v>-3.1999999999999997</v>
      </c>
      <c r="AC495">
        <f t="shared" ca="1" si="117"/>
        <v>-13.8</v>
      </c>
      <c r="AD495">
        <f t="shared" ca="1" si="118"/>
        <v>13.8</v>
      </c>
      <c r="AE495" s="2">
        <v>0</v>
      </c>
      <c r="AF495" s="7">
        <f>VLOOKUP(R495,Weights!$A$2:$B$120,2,0)*AE495</f>
        <v>0</v>
      </c>
      <c r="AG495">
        <f t="shared" ca="1" si="119"/>
        <v>190.44000000000003</v>
      </c>
      <c r="AI495" t="str">
        <f t="shared" ca="1" si="121"/>
        <v>Columbia</v>
      </c>
      <c r="AJ495" t="str">
        <f t="shared" si="122"/>
        <v>Columbia</v>
      </c>
      <c r="AK495" t="str">
        <f t="shared" si="123"/>
        <v>Columbia</v>
      </c>
    </row>
    <row r="496" spans="17:37" x14ac:dyDescent="0.25">
      <c r="Q496" t="s">
        <v>3242</v>
      </c>
      <c r="R496" s="6">
        <v>42056</v>
      </c>
      <c r="S496" t="s">
        <v>3194</v>
      </c>
      <c r="T496" t="s">
        <v>3240</v>
      </c>
      <c r="U496" t="s">
        <v>3842</v>
      </c>
      <c r="V496">
        <v>57</v>
      </c>
      <c r="W496">
        <v>56</v>
      </c>
      <c r="Y496" t="s">
        <v>1829</v>
      </c>
      <c r="Z496">
        <v>1</v>
      </c>
      <c r="AA496">
        <f t="shared" si="120"/>
        <v>1</v>
      </c>
      <c r="AB496">
        <f t="shared" ca="1" si="116"/>
        <v>-0.20000001999999961</v>
      </c>
      <c r="AC496">
        <f t="shared" ca="1" si="117"/>
        <v>1.2000000199999996</v>
      </c>
      <c r="AD496">
        <f t="shared" ca="1" si="118"/>
        <v>-1.2000000199999996</v>
      </c>
      <c r="AE496" s="2">
        <v>0</v>
      </c>
      <c r="AF496" s="7">
        <f>VLOOKUP(R496,Weights!$A$2:$B$120,2,0)*AE496</f>
        <v>0</v>
      </c>
      <c r="AG496">
        <f t="shared" ca="1" si="119"/>
        <v>1.4400000479999995</v>
      </c>
      <c r="AI496" t="str">
        <f t="shared" ca="1" si="121"/>
        <v>Cornell</v>
      </c>
      <c r="AJ496" t="str">
        <f t="shared" si="122"/>
        <v>Brown</v>
      </c>
      <c r="AK496">
        <f t="shared" si="123"/>
        <v>0</v>
      </c>
    </row>
    <row r="497" spans="17:37" x14ac:dyDescent="0.25">
      <c r="Q497" t="s">
        <v>3242</v>
      </c>
      <c r="R497" s="6">
        <v>42062</v>
      </c>
      <c r="S497" t="s">
        <v>3194</v>
      </c>
      <c r="T497" t="s">
        <v>3380</v>
      </c>
      <c r="U497" t="s">
        <v>3842</v>
      </c>
      <c r="V497">
        <v>75</v>
      </c>
      <c r="W497">
        <v>69</v>
      </c>
      <c r="Y497" t="s">
        <v>1830</v>
      </c>
      <c r="Z497">
        <v>1</v>
      </c>
      <c r="AA497">
        <f t="shared" si="120"/>
        <v>6</v>
      </c>
      <c r="AB497">
        <f t="shared" ca="1" si="116"/>
        <v>6</v>
      </c>
      <c r="AC497">
        <f t="shared" ca="1" si="117"/>
        <v>0</v>
      </c>
      <c r="AD497">
        <f t="shared" ca="1" si="118"/>
        <v>0</v>
      </c>
      <c r="AE497" s="2">
        <v>0</v>
      </c>
      <c r="AF497" s="7">
        <f>VLOOKUP(R497,Weights!$A$2:$B$120,2,0)*AE497</f>
        <v>0</v>
      </c>
      <c r="AG497">
        <f t="shared" ca="1" si="119"/>
        <v>0</v>
      </c>
      <c r="AI497" t="str">
        <f t="shared" ca="1" si="121"/>
        <v>Brown</v>
      </c>
      <c r="AJ497" t="str">
        <f t="shared" si="122"/>
        <v>Brown</v>
      </c>
      <c r="AK497">
        <f t="shared" si="123"/>
        <v>0</v>
      </c>
    </row>
    <row r="498" spans="17:37" x14ac:dyDescent="0.25">
      <c r="Q498" t="s">
        <v>3242</v>
      </c>
      <c r="R498" s="6">
        <v>42063</v>
      </c>
      <c r="S498" t="s">
        <v>3194</v>
      </c>
      <c r="T498" t="s">
        <v>3235</v>
      </c>
      <c r="U498" t="s">
        <v>3841</v>
      </c>
      <c r="V498">
        <v>80</v>
      </c>
      <c r="W498">
        <v>62</v>
      </c>
      <c r="Y498" t="s">
        <v>1831</v>
      </c>
      <c r="Z498">
        <v>1</v>
      </c>
      <c r="AA498">
        <f t="shared" si="120"/>
        <v>-18</v>
      </c>
      <c r="AB498">
        <f t="shared" ca="1" si="116"/>
        <v>-2.0000000199999999</v>
      </c>
      <c r="AC498">
        <f t="shared" ca="1" si="117"/>
        <v>-15.99999998</v>
      </c>
      <c r="AD498">
        <f t="shared" ca="1" si="118"/>
        <v>15.99999998</v>
      </c>
      <c r="AE498" s="2">
        <v>0</v>
      </c>
      <c r="AF498" s="7">
        <f>VLOOKUP(R498,Weights!$A$2:$B$120,2,0)*AE498</f>
        <v>0</v>
      </c>
      <c r="AG498">
        <f t="shared" ca="1" si="119"/>
        <v>255.99999936</v>
      </c>
      <c r="AI498" t="str">
        <f t="shared" ca="1" si="121"/>
        <v>Princeton</v>
      </c>
      <c r="AJ498" t="str">
        <f t="shared" si="122"/>
        <v>Princeton</v>
      </c>
      <c r="AK498" t="str">
        <f t="shared" si="123"/>
        <v>Princeton</v>
      </c>
    </row>
    <row r="499" spans="17:37" x14ac:dyDescent="0.25">
      <c r="Q499" t="s">
        <v>3227</v>
      </c>
      <c r="R499" s="6">
        <v>41963</v>
      </c>
      <c r="S499" t="s">
        <v>3194</v>
      </c>
      <c r="T499" t="s">
        <v>3204</v>
      </c>
      <c r="U499" t="s">
        <v>3842</v>
      </c>
      <c r="V499">
        <v>72</v>
      </c>
      <c r="W499">
        <v>63</v>
      </c>
      <c r="Y499" t="s">
        <v>11</v>
      </c>
      <c r="Z499">
        <v>1</v>
      </c>
      <c r="AA499">
        <f t="shared" si="120"/>
        <v>9</v>
      </c>
      <c r="AB499">
        <f t="shared" ca="1" si="116"/>
        <v>0.19999998000000035</v>
      </c>
      <c r="AC499">
        <f t="shared" ca="1" si="117"/>
        <v>8.8000000199999988</v>
      </c>
      <c r="AD499">
        <f t="shared" ca="1" si="118"/>
        <v>-8.8000000199999988</v>
      </c>
      <c r="AE499" s="2">
        <v>0</v>
      </c>
      <c r="AF499" s="7">
        <f>VLOOKUP(R499,Weights!$A$2:$B$120,2,0)*AE499</f>
        <v>0</v>
      </c>
      <c r="AG499">
        <f t="shared" ca="1" si="119"/>
        <v>77.440000351999984</v>
      </c>
      <c r="AI499" t="str">
        <f t="shared" ca="1" si="121"/>
        <v>Bryant</v>
      </c>
      <c r="AJ499" t="str">
        <f t="shared" si="122"/>
        <v>Bryant</v>
      </c>
      <c r="AK499">
        <f t="shared" si="123"/>
        <v>0</v>
      </c>
    </row>
    <row r="500" spans="17:37" x14ac:dyDescent="0.25">
      <c r="Q500" t="s">
        <v>3227</v>
      </c>
      <c r="R500" s="6">
        <v>41976</v>
      </c>
      <c r="S500" t="s">
        <v>3194</v>
      </c>
      <c r="T500" t="s">
        <v>3202</v>
      </c>
      <c r="U500" t="s">
        <v>3841</v>
      </c>
      <c r="V500">
        <v>67</v>
      </c>
      <c r="W500">
        <v>60</v>
      </c>
      <c r="Y500" t="s">
        <v>69</v>
      </c>
      <c r="Z500">
        <v>1</v>
      </c>
      <c r="AA500">
        <f t="shared" si="120"/>
        <v>-7</v>
      </c>
      <c r="AB500">
        <f t="shared" ca="1" si="116"/>
        <v>-7</v>
      </c>
      <c r="AC500">
        <f t="shared" ca="1" si="117"/>
        <v>0</v>
      </c>
      <c r="AD500">
        <f t="shared" ca="1" si="118"/>
        <v>0</v>
      </c>
      <c r="AE500" s="2">
        <v>0</v>
      </c>
      <c r="AF500" s="7">
        <f>VLOOKUP(R500,Weights!$A$2:$B$120,2,0)*AE500</f>
        <v>0</v>
      </c>
      <c r="AG500">
        <f t="shared" ca="1" si="119"/>
        <v>0</v>
      </c>
      <c r="AI500" t="str">
        <f t="shared" ca="1" si="121"/>
        <v>Yale</v>
      </c>
      <c r="AJ500" t="str">
        <f t="shared" si="122"/>
        <v>Yale</v>
      </c>
      <c r="AK500" t="str">
        <f t="shared" si="123"/>
        <v>Yale</v>
      </c>
    </row>
    <row r="501" spans="17:37" x14ac:dyDescent="0.25">
      <c r="Q501" t="s">
        <v>3227</v>
      </c>
      <c r="R501" s="6">
        <v>42004</v>
      </c>
      <c r="S501" t="s">
        <v>3194</v>
      </c>
      <c r="T501" t="s">
        <v>3225</v>
      </c>
      <c r="U501" t="s">
        <v>3841</v>
      </c>
      <c r="V501">
        <v>76</v>
      </c>
      <c r="W501">
        <v>59</v>
      </c>
      <c r="Y501" t="s">
        <v>25</v>
      </c>
      <c r="Z501">
        <v>1</v>
      </c>
      <c r="AA501">
        <f t="shared" si="120"/>
        <v>-17</v>
      </c>
      <c r="AB501">
        <f t="shared" ca="1" si="116"/>
        <v>4</v>
      </c>
      <c r="AC501">
        <f t="shared" ca="1" si="117"/>
        <v>-21</v>
      </c>
      <c r="AD501">
        <f t="shared" ca="1" si="118"/>
        <v>21</v>
      </c>
      <c r="AE501" s="2">
        <v>0</v>
      </c>
      <c r="AF501" s="7">
        <f>VLOOKUP(R501,Weights!$A$2:$B$120,2,0)*AE501</f>
        <v>0</v>
      </c>
      <c r="AG501">
        <f t="shared" ca="1" si="119"/>
        <v>441</v>
      </c>
      <c r="AI501" t="str">
        <f t="shared" ca="1" si="121"/>
        <v>Bryant</v>
      </c>
      <c r="AJ501" t="str">
        <f t="shared" si="122"/>
        <v>Dartmouth</v>
      </c>
      <c r="AK501" t="str">
        <f t="shared" si="123"/>
        <v>Dartmouth</v>
      </c>
    </row>
    <row r="502" spans="17:37" x14ac:dyDescent="0.25">
      <c r="Q502" t="s">
        <v>3227</v>
      </c>
      <c r="R502" s="6">
        <v>42012</v>
      </c>
      <c r="S502" t="s">
        <v>3194</v>
      </c>
      <c r="T502" t="s">
        <v>3199</v>
      </c>
      <c r="U502" t="s">
        <v>3842</v>
      </c>
      <c r="V502">
        <v>80</v>
      </c>
      <c r="W502">
        <v>54</v>
      </c>
      <c r="Y502" t="s">
        <v>2029</v>
      </c>
      <c r="Z502">
        <v>1</v>
      </c>
      <c r="AA502">
        <f t="shared" si="120"/>
        <v>26</v>
      </c>
      <c r="AB502">
        <f t="shared" ca="1" si="116"/>
        <v>2.8000000000000003</v>
      </c>
      <c r="AC502">
        <f t="shared" ca="1" si="117"/>
        <v>23.2</v>
      </c>
      <c r="AD502">
        <f t="shared" ca="1" si="118"/>
        <v>-23.2</v>
      </c>
      <c r="AE502" s="2">
        <v>0</v>
      </c>
      <c r="AF502" s="7">
        <f>VLOOKUP(R502,Weights!$A$2:$B$120,2,0)*AE502</f>
        <v>0</v>
      </c>
      <c r="AG502">
        <f t="shared" ca="1" si="119"/>
        <v>538.24</v>
      </c>
      <c r="AI502" t="str">
        <f t="shared" ca="1" si="121"/>
        <v>Bryant</v>
      </c>
      <c r="AJ502" t="str">
        <f t="shared" si="122"/>
        <v>Bryant</v>
      </c>
      <c r="AK502">
        <f t="shared" si="123"/>
        <v>0</v>
      </c>
    </row>
    <row r="503" spans="17:37" x14ac:dyDescent="0.25">
      <c r="Q503" t="s">
        <v>3227</v>
      </c>
      <c r="R503" s="6">
        <v>42014</v>
      </c>
      <c r="S503" t="s">
        <v>3194</v>
      </c>
      <c r="T503" t="s">
        <v>3468</v>
      </c>
      <c r="U503" t="s">
        <v>3842</v>
      </c>
      <c r="V503">
        <v>73</v>
      </c>
      <c r="W503">
        <v>60</v>
      </c>
      <c r="Y503" t="s">
        <v>2345</v>
      </c>
      <c r="Z503">
        <v>1</v>
      </c>
      <c r="AA503">
        <f t="shared" si="120"/>
        <v>13</v>
      </c>
      <c r="AB503">
        <f t="shared" ca="1" si="116"/>
        <v>9.4</v>
      </c>
      <c r="AC503">
        <f t="shared" ca="1" si="117"/>
        <v>3.5999999999999996</v>
      </c>
      <c r="AD503">
        <f t="shared" ca="1" si="118"/>
        <v>-3.5999999999999996</v>
      </c>
      <c r="AE503" s="2">
        <v>0</v>
      </c>
      <c r="AF503" s="7">
        <f>VLOOKUP(R503,Weights!$A$2:$B$120,2,0)*AE503</f>
        <v>0</v>
      </c>
      <c r="AG503">
        <f t="shared" ca="1" si="119"/>
        <v>12.959999999999997</v>
      </c>
      <c r="AI503" t="str">
        <f t="shared" ca="1" si="121"/>
        <v>Bryant</v>
      </c>
      <c r="AJ503" t="str">
        <f t="shared" si="122"/>
        <v>Bryant</v>
      </c>
      <c r="AK503">
        <f t="shared" si="123"/>
        <v>0</v>
      </c>
    </row>
    <row r="504" spans="17:37" x14ac:dyDescent="0.25">
      <c r="Q504" t="s">
        <v>3227</v>
      </c>
      <c r="R504" s="6">
        <v>42019</v>
      </c>
      <c r="S504" t="s">
        <v>3194</v>
      </c>
      <c r="T504" t="s">
        <v>3501</v>
      </c>
      <c r="U504" t="s">
        <v>3842</v>
      </c>
      <c r="V504">
        <v>81</v>
      </c>
      <c r="W504">
        <v>73</v>
      </c>
      <c r="Y504" t="s">
        <v>2346</v>
      </c>
      <c r="Z504">
        <v>1</v>
      </c>
      <c r="AA504">
        <f t="shared" si="120"/>
        <v>8</v>
      </c>
      <c r="AB504">
        <f t="shared" ca="1" si="116"/>
        <v>8.6</v>
      </c>
      <c r="AC504">
        <f t="shared" ca="1" si="117"/>
        <v>-0.59999999999999964</v>
      </c>
      <c r="AD504">
        <f t="shared" ca="1" si="118"/>
        <v>0.59999999999999964</v>
      </c>
      <c r="AE504" s="2">
        <v>0</v>
      </c>
      <c r="AF504" s="7">
        <f>VLOOKUP(R504,Weights!$A$2:$B$120,2,0)*AE504</f>
        <v>0</v>
      </c>
      <c r="AG504">
        <f t="shared" ca="1" si="119"/>
        <v>0.3599999999999996</v>
      </c>
      <c r="AI504" t="str">
        <f t="shared" ca="1" si="121"/>
        <v>Bryant</v>
      </c>
      <c r="AJ504" t="str">
        <f t="shared" si="122"/>
        <v>Bryant</v>
      </c>
      <c r="AK504">
        <f t="shared" si="123"/>
        <v>0</v>
      </c>
    </row>
    <row r="505" spans="17:37" x14ac:dyDescent="0.25">
      <c r="Q505" t="s">
        <v>3227</v>
      </c>
      <c r="R505" s="6">
        <v>42024</v>
      </c>
      <c r="S505" t="s">
        <v>3194</v>
      </c>
      <c r="T505" t="s">
        <v>3272</v>
      </c>
      <c r="U505" t="s">
        <v>3841</v>
      </c>
      <c r="V505">
        <v>66</v>
      </c>
      <c r="W505">
        <v>57</v>
      </c>
      <c r="Y505" t="s">
        <v>1972</v>
      </c>
      <c r="Z505">
        <v>1</v>
      </c>
      <c r="AA505">
        <f t="shared" si="120"/>
        <v>-9</v>
      </c>
      <c r="AB505">
        <f t="shared" ca="1" si="116"/>
        <v>-7.1999999999999993</v>
      </c>
      <c r="AC505">
        <f t="shared" ca="1" si="117"/>
        <v>-1.8000000000000007</v>
      </c>
      <c r="AD505">
        <f t="shared" ca="1" si="118"/>
        <v>1.8000000000000007</v>
      </c>
      <c r="AE505" s="2">
        <v>0</v>
      </c>
      <c r="AF505" s="7">
        <f>VLOOKUP(R505,Weights!$A$2:$B$120,2,0)*AE505</f>
        <v>0</v>
      </c>
      <c r="AG505">
        <f t="shared" ca="1" si="119"/>
        <v>3.2400000000000024</v>
      </c>
      <c r="AI505" t="str">
        <f t="shared" ca="1" si="121"/>
        <v>Harvard</v>
      </c>
      <c r="AJ505" t="str">
        <f t="shared" si="122"/>
        <v>Harvard</v>
      </c>
      <c r="AK505" t="str">
        <f t="shared" si="123"/>
        <v>Harvard</v>
      </c>
    </row>
    <row r="506" spans="17:37" x14ac:dyDescent="0.25">
      <c r="Q506" t="s">
        <v>3227</v>
      </c>
      <c r="R506" s="6">
        <v>42026</v>
      </c>
      <c r="S506" t="s">
        <v>3194</v>
      </c>
      <c r="T506" t="s">
        <v>3228</v>
      </c>
      <c r="U506" t="s">
        <v>3842</v>
      </c>
      <c r="V506">
        <v>74</v>
      </c>
      <c r="W506">
        <v>69</v>
      </c>
      <c r="Y506" t="s">
        <v>2347</v>
      </c>
      <c r="Z506">
        <v>1</v>
      </c>
      <c r="AA506">
        <f t="shared" si="120"/>
        <v>5</v>
      </c>
      <c r="AB506">
        <f t="shared" ca="1" si="116"/>
        <v>5</v>
      </c>
      <c r="AC506">
        <f t="shared" ca="1" si="117"/>
        <v>0</v>
      </c>
      <c r="AD506">
        <f t="shared" ca="1" si="118"/>
        <v>0</v>
      </c>
      <c r="AE506" s="2">
        <v>0</v>
      </c>
      <c r="AF506" s="7">
        <f>VLOOKUP(R506,Weights!$A$2:$B$120,2,0)*AE506</f>
        <v>0</v>
      </c>
      <c r="AG506">
        <f t="shared" ca="1" si="119"/>
        <v>0</v>
      </c>
      <c r="AI506" t="str">
        <f t="shared" ca="1" si="121"/>
        <v>Bryant</v>
      </c>
      <c r="AJ506" t="str">
        <f t="shared" si="122"/>
        <v>Bryant</v>
      </c>
      <c r="AK506">
        <f t="shared" si="123"/>
        <v>0</v>
      </c>
    </row>
    <row r="507" spans="17:37" x14ac:dyDescent="0.25">
      <c r="Q507" t="s">
        <v>3227</v>
      </c>
      <c r="R507" s="6">
        <v>42028</v>
      </c>
      <c r="S507" t="s">
        <v>3194</v>
      </c>
      <c r="T507" t="s">
        <v>3230</v>
      </c>
      <c r="U507" t="s">
        <v>3841</v>
      </c>
      <c r="V507">
        <v>83</v>
      </c>
      <c r="W507">
        <v>66</v>
      </c>
      <c r="Y507" t="s">
        <v>1974</v>
      </c>
      <c r="Z507">
        <v>1</v>
      </c>
      <c r="AA507">
        <f t="shared" si="120"/>
        <v>-17</v>
      </c>
      <c r="AB507">
        <f t="shared" ca="1" si="116"/>
        <v>2.8000000000000003</v>
      </c>
      <c r="AC507">
        <f t="shared" ca="1" si="117"/>
        <v>-19.8</v>
      </c>
      <c r="AD507">
        <f t="shared" ca="1" si="118"/>
        <v>19.8</v>
      </c>
      <c r="AE507" s="2">
        <v>0</v>
      </c>
      <c r="AF507" s="7">
        <f>VLOOKUP(R507,Weights!$A$2:$B$120,2,0)*AE507</f>
        <v>0</v>
      </c>
      <c r="AG507">
        <f t="shared" ca="1" si="119"/>
        <v>392.04</v>
      </c>
      <c r="AI507" t="str">
        <f t="shared" ca="1" si="121"/>
        <v>Bryant</v>
      </c>
      <c r="AJ507" t="str">
        <f t="shared" si="122"/>
        <v>Sacred Heart</v>
      </c>
      <c r="AK507" t="str">
        <f t="shared" si="123"/>
        <v>Sacred Heart</v>
      </c>
    </row>
    <row r="508" spans="17:37" x14ac:dyDescent="0.25">
      <c r="Q508" t="s">
        <v>3227</v>
      </c>
      <c r="R508" s="6">
        <v>42040</v>
      </c>
      <c r="S508" t="s">
        <v>3194</v>
      </c>
      <c r="T508" t="s">
        <v>3217</v>
      </c>
      <c r="U508" t="s">
        <v>3842</v>
      </c>
      <c r="V508">
        <v>55</v>
      </c>
      <c r="W508">
        <v>53</v>
      </c>
      <c r="Y508" t="s">
        <v>2348</v>
      </c>
      <c r="Z508">
        <v>1</v>
      </c>
      <c r="AA508">
        <f t="shared" si="120"/>
        <v>2</v>
      </c>
      <c r="AB508">
        <f t="shared" ca="1" si="116"/>
        <v>1.8000000000000003</v>
      </c>
      <c r="AC508">
        <f t="shared" ca="1" si="117"/>
        <v>0.19999999999999973</v>
      </c>
      <c r="AD508">
        <f t="shared" ca="1" si="118"/>
        <v>-0.19999999999999973</v>
      </c>
      <c r="AE508" s="2">
        <v>0</v>
      </c>
      <c r="AF508" s="7">
        <f>VLOOKUP(R508,Weights!$A$2:$B$120,2,0)*AE508</f>
        <v>0</v>
      </c>
      <c r="AG508">
        <f t="shared" ca="1" si="119"/>
        <v>3.9999999999999897E-2</v>
      </c>
      <c r="AI508" t="str">
        <f t="shared" ca="1" si="121"/>
        <v>Bryant</v>
      </c>
      <c r="AJ508" t="str">
        <f t="shared" si="122"/>
        <v>Bryant</v>
      </c>
      <c r="AK508">
        <f t="shared" si="123"/>
        <v>0</v>
      </c>
    </row>
    <row r="509" spans="17:37" x14ac:dyDescent="0.25">
      <c r="Q509" t="s">
        <v>3227</v>
      </c>
      <c r="R509" s="6">
        <v>42056</v>
      </c>
      <c r="S509" t="s">
        <v>3194</v>
      </c>
      <c r="T509" t="s">
        <v>3296</v>
      </c>
      <c r="U509" t="s">
        <v>3841</v>
      </c>
      <c r="V509">
        <v>76</v>
      </c>
      <c r="W509">
        <v>70</v>
      </c>
      <c r="Y509" t="s">
        <v>2349</v>
      </c>
      <c r="Z509">
        <v>1</v>
      </c>
      <c r="AA509">
        <f t="shared" si="120"/>
        <v>-6</v>
      </c>
      <c r="AB509">
        <f t="shared" ca="1" si="116"/>
        <v>-1.9999999999999996</v>
      </c>
      <c r="AC509">
        <f t="shared" ca="1" si="117"/>
        <v>-4</v>
      </c>
      <c r="AD509">
        <f t="shared" ca="1" si="118"/>
        <v>4</v>
      </c>
      <c r="AE509" s="2">
        <v>0</v>
      </c>
      <c r="AF509" s="7">
        <f>VLOOKUP(R509,Weights!$A$2:$B$120,2,0)*AE509</f>
        <v>0</v>
      </c>
      <c r="AG509">
        <f t="shared" ca="1" si="119"/>
        <v>16</v>
      </c>
      <c r="AI509" t="str">
        <f t="shared" ca="1" si="121"/>
        <v>Robert Morris</v>
      </c>
      <c r="AJ509" t="str">
        <f t="shared" si="122"/>
        <v>Robert Morris</v>
      </c>
      <c r="AK509" t="str">
        <f t="shared" si="123"/>
        <v>Robert Morris</v>
      </c>
    </row>
    <row r="510" spans="17:37" x14ac:dyDescent="0.25">
      <c r="Q510" t="s">
        <v>3227</v>
      </c>
      <c r="R510" s="6">
        <v>42061</v>
      </c>
      <c r="S510" t="s">
        <v>3194</v>
      </c>
      <c r="T510" t="s">
        <v>3249</v>
      </c>
      <c r="U510" t="s">
        <v>3842</v>
      </c>
      <c r="V510">
        <v>77</v>
      </c>
      <c r="W510">
        <v>69</v>
      </c>
      <c r="Y510" t="s">
        <v>2350</v>
      </c>
      <c r="Z510">
        <v>1</v>
      </c>
      <c r="AA510">
        <f t="shared" si="120"/>
        <v>8</v>
      </c>
      <c r="AB510">
        <f t="shared" ca="1" si="116"/>
        <v>13.199999800000001</v>
      </c>
      <c r="AC510">
        <f t="shared" ca="1" si="117"/>
        <v>-5.1999998000000005</v>
      </c>
      <c r="AD510">
        <f t="shared" ca="1" si="118"/>
        <v>5.1999998000000005</v>
      </c>
      <c r="AE510" s="2">
        <v>0</v>
      </c>
      <c r="AF510" s="7">
        <f>VLOOKUP(R510,Weights!$A$2:$B$120,2,0)*AE510</f>
        <v>0</v>
      </c>
      <c r="AG510">
        <f t="shared" ca="1" si="119"/>
        <v>27.039997920000044</v>
      </c>
      <c r="AI510" t="str">
        <f t="shared" ca="1" si="121"/>
        <v>Bryant</v>
      </c>
      <c r="AJ510" t="str">
        <f t="shared" si="122"/>
        <v>Bryant</v>
      </c>
      <c r="AK510">
        <f t="shared" si="123"/>
        <v>0</v>
      </c>
    </row>
    <row r="511" spans="17:37" x14ac:dyDescent="0.25">
      <c r="Q511" t="s">
        <v>3227</v>
      </c>
      <c r="R511" s="6">
        <v>42063</v>
      </c>
      <c r="S511" t="s">
        <v>3194</v>
      </c>
      <c r="T511" t="s">
        <v>3475</v>
      </c>
      <c r="U511" t="s">
        <v>3842</v>
      </c>
      <c r="V511">
        <v>61</v>
      </c>
      <c r="W511">
        <v>51</v>
      </c>
      <c r="Y511" t="s">
        <v>2351</v>
      </c>
      <c r="Z511">
        <v>1</v>
      </c>
      <c r="AA511">
        <f t="shared" si="120"/>
        <v>10</v>
      </c>
      <c r="AB511">
        <f t="shared" ca="1" si="116"/>
        <v>-0.8000000199999997</v>
      </c>
      <c r="AC511">
        <f t="shared" ca="1" si="117"/>
        <v>10.800000019999999</v>
      </c>
      <c r="AD511">
        <f t="shared" ca="1" si="118"/>
        <v>-10.800000019999999</v>
      </c>
      <c r="AE511" s="2">
        <v>0</v>
      </c>
      <c r="AF511" s="7">
        <f>VLOOKUP(R511,Weights!$A$2:$B$120,2,0)*AE511</f>
        <v>0</v>
      </c>
      <c r="AG511">
        <f t="shared" ca="1" si="119"/>
        <v>116.64000043199998</v>
      </c>
      <c r="AI511" t="str">
        <f t="shared" ca="1" si="121"/>
        <v>St. Francis BRK</v>
      </c>
      <c r="AJ511" t="str">
        <f t="shared" si="122"/>
        <v>Bryant</v>
      </c>
      <c r="AK511">
        <f t="shared" si="123"/>
        <v>0</v>
      </c>
    </row>
    <row r="512" spans="17:37" x14ac:dyDescent="0.25">
      <c r="Q512" t="s">
        <v>3227</v>
      </c>
      <c r="R512" s="6">
        <v>42067</v>
      </c>
      <c r="S512" t="s">
        <v>3194</v>
      </c>
      <c r="T512" t="s">
        <v>3230</v>
      </c>
      <c r="U512" t="s">
        <v>3842</v>
      </c>
      <c r="V512">
        <v>91</v>
      </c>
      <c r="W512">
        <v>85</v>
      </c>
      <c r="X512" t="s">
        <v>3844</v>
      </c>
      <c r="Y512" t="s">
        <v>2352</v>
      </c>
      <c r="Z512">
        <v>1</v>
      </c>
      <c r="AA512">
        <f t="shared" si="120"/>
        <v>6</v>
      </c>
      <c r="AB512">
        <f t="shared" ca="1" si="116"/>
        <v>2.8000000000000003</v>
      </c>
      <c r="AC512">
        <f t="shared" ca="1" si="117"/>
        <v>3.1999999999999997</v>
      </c>
      <c r="AD512">
        <f t="shared" ca="1" si="118"/>
        <v>-3.1999999999999997</v>
      </c>
      <c r="AE512" s="2">
        <v>0</v>
      </c>
      <c r="AF512" s="7">
        <f>VLOOKUP(R512,Weights!$A$2:$B$120,2,0)*AE512</f>
        <v>0</v>
      </c>
      <c r="AG512">
        <f t="shared" ca="1" si="119"/>
        <v>10.239999999999998</v>
      </c>
      <c r="AI512" t="str">
        <f t="shared" ca="1" si="121"/>
        <v>Bryant</v>
      </c>
      <c r="AJ512" t="str">
        <f t="shared" si="122"/>
        <v>Bryant</v>
      </c>
      <c r="AK512">
        <f t="shared" si="123"/>
        <v>0</v>
      </c>
    </row>
    <row r="513" spans="17:37" x14ac:dyDescent="0.25">
      <c r="Q513" t="s">
        <v>3200</v>
      </c>
      <c r="R513" s="6">
        <v>41957</v>
      </c>
      <c r="S513" t="s">
        <v>3194</v>
      </c>
      <c r="T513" t="s">
        <v>3309</v>
      </c>
      <c r="U513" t="s">
        <v>3842</v>
      </c>
      <c r="V513">
        <v>75</v>
      </c>
      <c r="W513">
        <v>72</v>
      </c>
      <c r="Y513" t="s">
        <v>176</v>
      </c>
      <c r="Z513">
        <v>1</v>
      </c>
      <c r="AA513">
        <f t="shared" si="120"/>
        <v>3</v>
      </c>
      <c r="AB513">
        <f t="shared" ca="1" si="116"/>
        <v>12.599999800000001</v>
      </c>
      <c r="AC513">
        <f t="shared" ca="1" si="117"/>
        <v>-9.5999998000000009</v>
      </c>
      <c r="AD513">
        <f t="shared" ca="1" si="118"/>
        <v>9.5999998000000009</v>
      </c>
      <c r="AE513" s="2">
        <v>0</v>
      </c>
      <c r="AF513" s="7">
        <f>VLOOKUP(R513,Weights!$A$2:$B$120,2,0)*AE513</f>
        <v>0</v>
      </c>
      <c r="AG513">
        <f t="shared" ca="1" si="119"/>
        <v>92.159996160000063</v>
      </c>
      <c r="AI513" t="str">
        <f t="shared" ca="1" si="121"/>
        <v>Bucknell</v>
      </c>
      <c r="AJ513" t="str">
        <f t="shared" si="122"/>
        <v>Bucknell</v>
      </c>
      <c r="AK513">
        <f t="shared" si="123"/>
        <v>0</v>
      </c>
    </row>
    <row r="514" spans="17:37" x14ac:dyDescent="0.25">
      <c r="Q514" t="s">
        <v>3200</v>
      </c>
      <c r="R514" s="6">
        <v>41965</v>
      </c>
      <c r="S514" t="s">
        <v>3194</v>
      </c>
      <c r="T514" t="s">
        <v>3217</v>
      </c>
      <c r="U514" t="s">
        <v>3841</v>
      </c>
      <c r="V514">
        <v>73</v>
      </c>
      <c r="W514">
        <v>69</v>
      </c>
      <c r="Y514" t="s">
        <v>67</v>
      </c>
      <c r="Z514">
        <v>1</v>
      </c>
      <c r="AA514">
        <f t="shared" si="120"/>
        <v>-4</v>
      </c>
      <c r="AB514">
        <f t="shared" ref="AB514:AB577" ca="1" si="124">Z514*(IF(S514="A",-HomeEdge,IF(S514="H",HomeEdge,0))+VLOOKUP(Q514,TmList,2,0)-VLOOKUP(T514,TmList,2,0))</f>
        <v>3.8</v>
      </c>
      <c r="AC514">
        <f t="shared" ref="AC514:AC577" ca="1" si="125">AA514-AB514</f>
        <v>-7.8</v>
      </c>
      <c r="AD514">
        <f t="shared" ref="AD514:AD577" ca="1" si="126">-AC514</f>
        <v>7.8</v>
      </c>
      <c r="AE514" s="2">
        <v>0</v>
      </c>
      <c r="AF514" s="7">
        <f>VLOOKUP(R514,Weights!$A$2:$B$120,2,0)*AE514</f>
        <v>0</v>
      </c>
      <c r="AG514">
        <f t="shared" ref="AG514:AG577" ca="1" si="127">AC514^2</f>
        <v>60.839999999999996</v>
      </c>
      <c r="AI514" t="str">
        <f t="shared" ca="1" si="121"/>
        <v>Bucknell</v>
      </c>
      <c r="AJ514" t="str">
        <f t="shared" si="122"/>
        <v>Mt. St. Mary's</v>
      </c>
      <c r="AK514" t="str">
        <f t="shared" si="123"/>
        <v>Mt. St. Mary's</v>
      </c>
    </row>
    <row r="515" spans="17:37" x14ac:dyDescent="0.25">
      <c r="Q515" t="s">
        <v>3200</v>
      </c>
      <c r="R515" s="6">
        <v>41971</v>
      </c>
      <c r="S515" t="s">
        <v>3194</v>
      </c>
      <c r="T515" t="s">
        <v>3295</v>
      </c>
      <c r="U515" t="s">
        <v>3841</v>
      </c>
      <c r="V515">
        <v>88</v>
      </c>
      <c r="W515">
        <v>80</v>
      </c>
      <c r="Y515" t="s">
        <v>21</v>
      </c>
      <c r="Z515">
        <v>1</v>
      </c>
      <c r="AA515">
        <f t="shared" ref="AA515:AA578" si="128">Z515*IF(U515="W",(V515-W515),W515-V515)</f>
        <v>-8</v>
      </c>
      <c r="AB515">
        <f t="shared" ca="1" si="124"/>
        <v>-4.8</v>
      </c>
      <c r="AC515">
        <f t="shared" ca="1" si="125"/>
        <v>-3.2</v>
      </c>
      <c r="AD515">
        <f t="shared" ca="1" si="126"/>
        <v>3.2</v>
      </c>
      <c r="AE515" s="2">
        <v>0</v>
      </c>
      <c r="AF515" s="7">
        <f>VLOOKUP(R515,Weights!$A$2:$B$120,2,0)*AE515</f>
        <v>0</v>
      </c>
      <c r="AG515">
        <f t="shared" ca="1" si="127"/>
        <v>10.240000000000002</v>
      </c>
      <c r="AI515" t="str">
        <f t="shared" ref="AI515:AI578" ca="1" si="129">IF(AB515&gt;0,Q515,T515)</f>
        <v>Penn State</v>
      </c>
      <c r="AJ515" t="str">
        <f t="shared" ref="AJ515:AJ578" si="130">IF(AA515&gt;0,Q515,T515)</f>
        <v>Penn State</v>
      </c>
      <c r="AK515" t="str">
        <f t="shared" ref="AK515:AK578" si="131">IF(AA515&lt;0,T515,0)</f>
        <v>Penn State</v>
      </c>
    </row>
    <row r="516" spans="17:37" x14ac:dyDescent="0.25">
      <c r="Q516" t="s">
        <v>3200</v>
      </c>
      <c r="R516" s="6">
        <v>41981</v>
      </c>
      <c r="S516" t="s">
        <v>3194</v>
      </c>
      <c r="T516" t="s">
        <v>3218</v>
      </c>
      <c r="U516" t="s">
        <v>3842</v>
      </c>
      <c r="V516">
        <v>61</v>
      </c>
      <c r="W516">
        <v>58</v>
      </c>
      <c r="Y516" t="s">
        <v>27</v>
      </c>
      <c r="Z516">
        <v>1</v>
      </c>
      <c r="AA516">
        <f t="shared" si="128"/>
        <v>3</v>
      </c>
      <c r="AB516">
        <f t="shared" ca="1" si="124"/>
        <v>-3</v>
      </c>
      <c r="AC516">
        <f t="shared" ca="1" si="125"/>
        <v>6</v>
      </c>
      <c r="AD516">
        <f t="shared" ca="1" si="126"/>
        <v>-6</v>
      </c>
      <c r="AE516" s="2">
        <v>0</v>
      </c>
      <c r="AF516" s="7">
        <f>VLOOKUP(R516,Weights!$A$2:$B$120,2,0)*AE516</f>
        <v>0</v>
      </c>
      <c r="AG516">
        <f t="shared" ca="1" si="127"/>
        <v>36</v>
      </c>
      <c r="AI516" t="str">
        <f t="shared" ca="1" si="129"/>
        <v>Albany</v>
      </c>
      <c r="AJ516" t="str">
        <f t="shared" si="130"/>
        <v>Bucknell</v>
      </c>
      <c r="AK516">
        <f t="shared" si="131"/>
        <v>0</v>
      </c>
    </row>
    <row r="517" spans="17:37" x14ac:dyDescent="0.25">
      <c r="Q517" t="s">
        <v>3200</v>
      </c>
      <c r="R517" s="6">
        <v>41992</v>
      </c>
      <c r="S517" t="s">
        <v>3194</v>
      </c>
      <c r="T517" t="s">
        <v>3839</v>
      </c>
      <c r="U517" t="s">
        <v>3842</v>
      </c>
      <c r="V517">
        <v>88</v>
      </c>
      <c r="W517">
        <v>65</v>
      </c>
      <c r="Y517" t="s">
        <v>29</v>
      </c>
      <c r="Z517">
        <v>1</v>
      </c>
      <c r="AA517">
        <f t="shared" si="128"/>
        <v>23</v>
      </c>
      <c r="AB517">
        <f t="shared" ca="1" si="124"/>
        <v>30.599999799999999</v>
      </c>
      <c r="AC517">
        <f t="shared" ca="1" si="125"/>
        <v>-7.5999997999999991</v>
      </c>
      <c r="AD517">
        <f t="shared" ca="1" si="126"/>
        <v>7.5999997999999991</v>
      </c>
      <c r="AE517" s="2">
        <v>0</v>
      </c>
      <c r="AF517" s="7">
        <f>VLOOKUP(R517,Weights!$A$2:$B$120,2,0)*AE517</f>
        <v>0</v>
      </c>
      <c r="AG517">
        <f t="shared" ca="1" si="127"/>
        <v>57.759996960000024</v>
      </c>
      <c r="AI517" t="str">
        <f t="shared" ca="1" si="129"/>
        <v>Bucknell</v>
      </c>
      <c r="AJ517" t="str">
        <f t="shared" si="130"/>
        <v>Bucknell</v>
      </c>
      <c r="AK517">
        <f t="shared" si="131"/>
        <v>0</v>
      </c>
    </row>
    <row r="518" spans="17:37" x14ac:dyDescent="0.25">
      <c r="Q518" t="s">
        <v>3200</v>
      </c>
      <c r="R518" s="6">
        <v>42004</v>
      </c>
      <c r="S518" t="s">
        <v>3194</v>
      </c>
      <c r="T518" t="s">
        <v>3520</v>
      </c>
      <c r="U518" t="s">
        <v>3842</v>
      </c>
      <c r="V518">
        <v>57</v>
      </c>
      <c r="W518">
        <v>47</v>
      </c>
      <c r="Y518" t="s">
        <v>2542</v>
      </c>
      <c r="Z518">
        <v>1</v>
      </c>
      <c r="AA518">
        <f t="shared" si="128"/>
        <v>10</v>
      </c>
      <c r="AB518">
        <f t="shared" ca="1" si="124"/>
        <v>5</v>
      </c>
      <c r="AC518">
        <f t="shared" ca="1" si="125"/>
        <v>5</v>
      </c>
      <c r="AD518">
        <f t="shared" ca="1" si="126"/>
        <v>-5</v>
      </c>
      <c r="AE518" s="2">
        <v>0</v>
      </c>
      <c r="AF518" s="7">
        <f>VLOOKUP(R518,Weights!$A$2:$B$120,2,0)*AE518</f>
        <v>0</v>
      </c>
      <c r="AG518">
        <f t="shared" ca="1" si="127"/>
        <v>25</v>
      </c>
      <c r="AI518" t="str">
        <f t="shared" ca="1" si="129"/>
        <v>Bucknell</v>
      </c>
      <c r="AJ518" t="str">
        <f t="shared" si="130"/>
        <v>Bucknell</v>
      </c>
      <c r="AK518">
        <f t="shared" si="131"/>
        <v>0</v>
      </c>
    </row>
    <row r="519" spans="17:37" x14ac:dyDescent="0.25">
      <c r="Q519" t="s">
        <v>3200</v>
      </c>
      <c r="R519" s="6">
        <v>42011</v>
      </c>
      <c r="S519" t="s">
        <v>3194</v>
      </c>
      <c r="T519" t="s">
        <v>3487</v>
      </c>
      <c r="U519" t="s">
        <v>3842</v>
      </c>
      <c r="V519">
        <v>79</v>
      </c>
      <c r="W519">
        <v>69</v>
      </c>
      <c r="Y519" t="s">
        <v>1183</v>
      </c>
      <c r="Z519">
        <v>1</v>
      </c>
      <c r="AA519">
        <f t="shared" si="128"/>
        <v>10</v>
      </c>
      <c r="AB519">
        <f t="shared" ca="1" si="124"/>
        <v>2.1999999800000003</v>
      </c>
      <c r="AC519">
        <f t="shared" ca="1" si="125"/>
        <v>7.8000000199999997</v>
      </c>
      <c r="AD519">
        <f t="shared" ca="1" si="126"/>
        <v>-7.8000000199999997</v>
      </c>
      <c r="AE519" s="2">
        <v>0</v>
      </c>
      <c r="AF519" s="7">
        <f>VLOOKUP(R519,Weights!$A$2:$B$120,2,0)*AE519</f>
        <v>0</v>
      </c>
      <c r="AG519">
        <f t="shared" ca="1" si="127"/>
        <v>60.840000311999994</v>
      </c>
      <c r="AI519" t="str">
        <f t="shared" ca="1" si="129"/>
        <v>Bucknell</v>
      </c>
      <c r="AJ519" t="str">
        <f t="shared" si="130"/>
        <v>Bucknell</v>
      </c>
      <c r="AK519">
        <f t="shared" si="131"/>
        <v>0</v>
      </c>
    </row>
    <row r="520" spans="17:37" x14ac:dyDescent="0.25">
      <c r="Q520" t="s">
        <v>3200</v>
      </c>
      <c r="R520" s="6">
        <v>42018</v>
      </c>
      <c r="S520" t="s">
        <v>3194</v>
      </c>
      <c r="T520" t="s">
        <v>3446</v>
      </c>
      <c r="U520" t="s">
        <v>3842</v>
      </c>
      <c r="V520">
        <v>65</v>
      </c>
      <c r="W520">
        <v>63</v>
      </c>
      <c r="Y520" t="s">
        <v>1185</v>
      </c>
      <c r="Z520">
        <v>1</v>
      </c>
      <c r="AA520">
        <f t="shared" si="128"/>
        <v>2</v>
      </c>
      <c r="AB520">
        <f t="shared" ca="1" si="124"/>
        <v>8.4</v>
      </c>
      <c r="AC520">
        <f t="shared" ca="1" si="125"/>
        <v>-6.4</v>
      </c>
      <c r="AD520">
        <f t="shared" ca="1" si="126"/>
        <v>6.4</v>
      </c>
      <c r="AE520" s="2">
        <v>0</v>
      </c>
      <c r="AF520" s="7">
        <f>VLOOKUP(R520,Weights!$A$2:$B$120,2,0)*AE520</f>
        <v>0</v>
      </c>
      <c r="AG520">
        <f t="shared" ca="1" si="127"/>
        <v>40.960000000000008</v>
      </c>
      <c r="AI520" t="str">
        <f t="shared" ca="1" si="129"/>
        <v>Bucknell</v>
      </c>
      <c r="AJ520" t="str">
        <f t="shared" si="130"/>
        <v>Bucknell</v>
      </c>
      <c r="AK520">
        <f t="shared" si="131"/>
        <v>0</v>
      </c>
    </row>
    <row r="521" spans="17:37" x14ac:dyDescent="0.25">
      <c r="Q521" t="s">
        <v>3200</v>
      </c>
      <c r="R521" s="6">
        <v>42021</v>
      </c>
      <c r="S521" t="s">
        <v>3194</v>
      </c>
      <c r="T521" t="s">
        <v>3214</v>
      </c>
      <c r="U521" t="s">
        <v>3842</v>
      </c>
      <c r="V521">
        <v>81</v>
      </c>
      <c r="W521">
        <v>75</v>
      </c>
      <c r="Y521" t="s">
        <v>2308</v>
      </c>
      <c r="Z521">
        <v>1</v>
      </c>
      <c r="AA521">
        <f t="shared" si="128"/>
        <v>6</v>
      </c>
      <c r="AB521">
        <f t="shared" ca="1" si="124"/>
        <v>6</v>
      </c>
      <c r="AC521">
        <f t="shared" ca="1" si="125"/>
        <v>0</v>
      </c>
      <c r="AD521">
        <f t="shared" ca="1" si="126"/>
        <v>0</v>
      </c>
      <c r="AE521" s="2">
        <v>0</v>
      </c>
      <c r="AF521" s="7">
        <f>VLOOKUP(R521,Weights!$A$2:$B$120,2,0)*AE521</f>
        <v>0</v>
      </c>
      <c r="AG521">
        <f t="shared" ca="1" si="127"/>
        <v>0</v>
      </c>
      <c r="AI521" t="str">
        <f t="shared" ca="1" si="129"/>
        <v>Bucknell</v>
      </c>
      <c r="AJ521" t="str">
        <f t="shared" si="130"/>
        <v>Bucknell</v>
      </c>
      <c r="AK521">
        <f t="shared" si="131"/>
        <v>0</v>
      </c>
    </row>
    <row r="522" spans="17:37" x14ac:dyDescent="0.25">
      <c r="Q522" t="s">
        <v>3200</v>
      </c>
      <c r="R522" s="6">
        <v>42032</v>
      </c>
      <c r="S522" t="s">
        <v>3194</v>
      </c>
      <c r="T522" t="s">
        <v>3500</v>
      </c>
      <c r="U522" t="s">
        <v>3842</v>
      </c>
      <c r="V522">
        <v>68</v>
      </c>
      <c r="W522">
        <v>62</v>
      </c>
      <c r="Y522" t="s">
        <v>249</v>
      </c>
      <c r="Z522">
        <v>1</v>
      </c>
      <c r="AA522">
        <f t="shared" si="128"/>
        <v>6</v>
      </c>
      <c r="AB522">
        <f t="shared" ca="1" si="124"/>
        <v>5.2</v>
      </c>
      <c r="AC522">
        <f t="shared" ca="1" si="125"/>
        <v>0.79999999999999982</v>
      </c>
      <c r="AD522">
        <f t="shared" ca="1" si="126"/>
        <v>-0.79999999999999982</v>
      </c>
      <c r="AE522" s="2">
        <v>0</v>
      </c>
      <c r="AF522" s="7">
        <f>VLOOKUP(R522,Weights!$A$2:$B$120,2,0)*AE522</f>
        <v>0</v>
      </c>
      <c r="AG522">
        <f t="shared" ca="1" si="127"/>
        <v>0.63999999999999968</v>
      </c>
      <c r="AI522" t="str">
        <f t="shared" ca="1" si="129"/>
        <v>Bucknell</v>
      </c>
      <c r="AJ522" t="str">
        <f t="shared" si="130"/>
        <v>Bucknell</v>
      </c>
      <c r="AK522">
        <f t="shared" si="131"/>
        <v>0</v>
      </c>
    </row>
    <row r="523" spans="17:37" x14ac:dyDescent="0.25">
      <c r="Q523" t="s">
        <v>3200</v>
      </c>
      <c r="R523" s="6">
        <v>42035</v>
      </c>
      <c r="S523" t="s">
        <v>3194</v>
      </c>
      <c r="T523" t="s">
        <v>3197</v>
      </c>
      <c r="U523" t="s">
        <v>3841</v>
      </c>
      <c r="V523">
        <v>71</v>
      </c>
      <c r="W523">
        <v>69</v>
      </c>
      <c r="Y523" t="s">
        <v>1187</v>
      </c>
      <c r="Z523">
        <v>1</v>
      </c>
      <c r="AA523">
        <f t="shared" si="128"/>
        <v>-2</v>
      </c>
      <c r="AB523">
        <f t="shared" ca="1" si="124"/>
        <v>1.5999999800000002</v>
      </c>
      <c r="AC523">
        <f t="shared" ca="1" si="125"/>
        <v>-3.5999999800000002</v>
      </c>
      <c r="AD523">
        <f t="shared" ca="1" si="126"/>
        <v>3.5999999800000002</v>
      </c>
      <c r="AE523" s="2">
        <v>0</v>
      </c>
      <c r="AF523" s="7">
        <f>VLOOKUP(R523,Weights!$A$2:$B$120,2,0)*AE523</f>
        <v>0</v>
      </c>
      <c r="AG523">
        <f t="shared" ca="1" si="127"/>
        <v>12.959999856000001</v>
      </c>
      <c r="AI523" t="str">
        <f t="shared" ca="1" si="129"/>
        <v>Bucknell</v>
      </c>
      <c r="AJ523" t="str">
        <f t="shared" si="130"/>
        <v>Colgate</v>
      </c>
      <c r="AK523" t="str">
        <f t="shared" si="131"/>
        <v>Colgate</v>
      </c>
    </row>
    <row r="524" spans="17:37" x14ac:dyDescent="0.25">
      <c r="Q524" t="s">
        <v>3200</v>
      </c>
      <c r="R524" s="6">
        <v>42043</v>
      </c>
      <c r="S524" t="s">
        <v>3194</v>
      </c>
      <c r="T524" t="s">
        <v>3220</v>
      </c>
      <c r="U524" t="s">
        <v>3842</v>
      </c>
      <c r="V524">
        <v>70</v>
      </c>
      <c r="W524">
        <v>57</v>
      </c>
      <c r="Y524" t="s">
        <v>1188</v>
      </c>
      <c r="Z524">
        <v>1</v>
      </c>
      <c r="AA524">
        <f t="shared" si="128"/>
        <v>13</v>
      </c>
      <c r="AB524">
        <f t="shared" ca="1" si="124"/>
        <v>7</v>
      </c>
      <c r="AC524">
        <f t="shared" ca="1" si="125"/>
        <v>6</v>
      </c>
      <c r="AD524">
        <f t="shared" ca="1" si="126"/>
        <v>-6</v>
      </c>
      <c r="AE524" s="2">
        <v>0</v>
      </c>
      <c r="AF524" s="7">
        <f>VLOOKUP(R524,Weights!$A$2:$B$120,2,0)*AE524</f>
        <v>0</v>
      </c>
      <c r="AG524">
        <f t="shared" ca="1" si="127"/>
        <v>36</v>
      </c>
      <c r="AI524" t="str">
        <f t="shared" ca="1" si="129"/>
        <v>Bucknell</v>
      </c>
      <c r="AJ524" t="str">
        <f t="shared" si="130"/>
        <v>Bucknell</v>
      </c>
      <c r="AK524">
        <f t="shared" si="131"/>
        <v>0</v>
      </c>
    </row>
    <row r="525" spans="17:37" x14ac:dyDescent="0.25">
      <c r="Q525" t="s">
        <v>3200</v>
      </c>
      <c r="R525" s="6">
        <v>42053</v>
      </c>
      <c r="S525" t="s">
        <v>3194</v>
      </c>
      <c r="T525" t="s">
        <v>3244</v>
      </c>
      <c r="U525" t="s">
        <v>3842</v>
      </c>
      <c r="V525">
        <v>61</v>
      </c>
      <c r="W525">
        <v>50</v>
      </c>
      <c r="Y525" t="s">
        <v>1191</v>
      </c>
      <c r="Z525">
        <v>1</v>
      </c>
      <c r="AA525">
        <f t="shared" si="128"/>
        <v>11</v>
      </c>
      <c r="AB525">
        <f t="shared" ca="1" si="124"/>
        <v>10.6</v>
      </c>
      <c r="AC525">
        <f t="shared" ca="1" si="125"/>
        <v>0.40000000000000036</v>
      </c>
      <c r="AD525">
        <f t="shared" ca="1" si="126"/>
        <v>-0.40000000000000036</v>
      </c>
      <c r="AE525" s="2">
        <v>0</v>
      </c>
      <c r="AF525" s="7">
        <f>VLOOKUP(R525,Weights!$A$2:$B$120,2,0)*AE525</f>
        <v>0</v>
      </c>
      <c r="AG525">
        <f t="shared" ca="1" si="127"/>
        <v>0.16000000000000028</v>
      </c>
      <c r="AI525" t="str">
        <f t="shared" ca="1" si="129"/>
        <v>Bucknell</v>
      </c>
      <c r="AJ525" t="str">
        <f t="shared" si="130"/>
        <v>Bucknell</v>
      </c>
      <c r="AK525">
        <f t="shared" si="131"/>
        <v>0</v>
      </c>
    </row>
    <row r="526" spans="17:37" x14ac:dyDescent="0.25">
      <c r="Q526" t="s">
        <v>3200</v>
      </c>
      <c r="R526" s="6">
        <v>42057</v>
      </c>
      <c r="S526" t="s">
        <v>3194</v>
      </c>
      <c r="T526" t="s">
        <v>3215</v>
      </c>
      <c r="U526" t="s">
        <v>3842</v>
      </c>
      <c r="V526">
        <v>78</v>
      </c>
      <c r="W526">
        <v>69</v>
      </c>
      <c r="Y526" t="s">
        <v>254</v>
      </c>
      <c r="Z526">
        <v>1</v>
      </c>
      <c r="AA526">
        <f t="shared" si="128"/>
        <v>9</v>
      </c>
      <c r="AB526">
        <f t="shared" ca="1" si="124"/>
        <v>5.6000000000000005</v>
      </c>
      <c r="AC526">
        <f t="shared" ca="1" si="125"/>
        <v>3.3999999999999995</v>
      </c>
      <c r="AD526">
        <f t="shared" ca="1" si="126"/>
        <v>-3.3999999999999995</v>
      </c>
      <c r="AE526" s="2">
        <v>0</v>
      </c>
      <c r="AF526" s="7">
        <f>VLOOKUP(R526,Weights!$A$2:$B$120,2,0)*AE526</f>
        <v>0</v>
      </c>
      <c r="AG526">
        <f t="shared" ca="1" si="127"/>
        <v>11.559999999999997</v>
      </c>
      <c r="AI526" t="str">
        <f t="shared" ca="1" si="129"/>
        <v>Bucknell</v>
      </c>
      <c r="AJ526" t="str">
        <f t="shared" si="130"/>
        <v>Bucknell</v>
      </c>
      <c r="AK526">
        <f t="shared" si="131"/>
        <v>0</v>
      </c>
    </row>
    <row r="527" spans="17:37" x14ac:dyDescent="0.25">
      <c r="Q527" t="s">
        <v>3200</v>
      </c>
      <c r="R527" s="6">
        <v>42068</v>
      </c>
      <c r="S527" t="s">
        <v>3194</v>
      </c>
      <c r="T527" t="s">
        <v>3220</v>
      </c>
      <c r="U527" t="s">
        <v>3842</v>
      </c>
      <c r="V527">
        <v>90</v>
      </c>
      <c r="W527">
        <v>83</v>
      </c>
      <c r="X527" t="s">
        <v>3843</v>
      </c>
      <c r="Y527" t="s">
        <v>2543</v>
      </c>
      <c r="Z527">
        <v>1</v>
      </c>
      <c r="AA527">
        <f t="shared" si="128"/>
        <v>7</v>
      </c>
      <c r="AB527">
        <f t="shared" ca="1" si="124"/>
        <v>7</v>
      </c>
      <c r="AC527">
        <f t="shared" ca="1" si="125"/>
        <v>0</v>
      </c>
      <c r="AD527">
        <f t="shared" ca="1" si="126"/>
        <v>0</v>
      </c>
      <c r="AE527" s="2">
        <v>0</v>
      </c>
      <c r="AF527" s="7">
        <f>VLOOKUP(R527,Weights!$A$2:$B$120,2,0)*AE527</f>
        <v>0</v>
      </c>
      <c r="AG527">
        <f t="shared" ca="1" si="127"/>
        <v>0</v>
      </c>
      <c r="AI527" t="str">
        <f t="shared" ca="1" si="129"/>
        <v>Bucknell</v>
      </c>
      <c r="AJ527" t="str">
        <f t="shared" si="130"/>
        <v>Bucknell</v>
      </c>
      <c r="AK527">
        <f t="shared" si="131"/>
        <v>0</v>
      </c>
    </row>
    <row r="528" spans="17:37" x14ac:dyDescent="0.25">
      <c r="Q528" t="s">
        <v>3200</v>
      </c>
      <c r="R528" s="6">
        <v>42071</v>
      </c>
      <c r="S528" t="s">
        <v>3194</v>
      </c>
      <c r="T528" t="s">
        <v>3487</v>
      </c>
      <c r="U528" t="s">
        <v>3841</v>
      </c>
      <c r="V528">
        <v>80</v>
      </c>
      <c r="W528">
        <v>74</v>
      </c>
      <c r="Y528" t="s">
        <v>2544</v>
      </c>
      <c r="Z528">
        <v>1</v>
      </c>
      <c r="AA528">
        <f t="shared" si="128"/>
        <v>-6</v>
      </c>
      <c r="AB528">
        <f t="shared" ca="1" si="124"/>
        <v>2.1999999800000003</v>
      </c>
      <c r="AC528">
        <f t="shared" ca="1" si="125"/>
        <v>-8.1999999800000012</v>
      </c>
      <c r="AD528">
        <f t="shared" ca="1" si="126"/>
        <v>8.1999999800000012</v>
      </c>
      <c r="AE528" s="2">
        <v>0</v>
      </c>
      <c r="AF528" s="7">
        <f>VLOOKUP(R528,Weights!$A$2:$B$120,2,0)*AE528</f>
        <v>0</v>
      </c>
      <c r="AG528">
        <f t="shared" ca="1" si="127"/>
        <v>67.239999672000025</v>
      </c>
      <c r="AI528" t="str">
        <f t="shared" ca="1" si="129"/>
        <v>Bucknell</v>
      </c>
      <c r="AJ528" t="str">
        <f t="shared" si="130"/>
        <v>Lafayette</v>
      </c>
      <c r="AK528" t="str">
        <f t="shared" si="131"/>
        <v>Lafayette</v>
      </c>
    </row>
    <row r="529" spans="17:37" x14ac:dyDescent="0.25">
      <c r="Q529" t="s">
        <v>3405</v>
      </c>
      <c r="R529" s="6">
        <v>41957</v>
      </c>
      <c r="S529" t="s">
        <v>3194</v>
      </c>
      <c r="T529" t="s">
        <v>3394</v>
      </c>
      <c r="U529" t="s">
        <v>3842</v>
      </c>
      <c r="V529">
        <v>69</v>
      </c>
      <c r="W529">
        <v>67</v>
      </c>
      <c r="Y529" t="s">
        <v>176</v>
      </c>
      <c r="Z529">
        <v>1</v>
      </c>
      <c r="AA529">
        <f t="shared" si="128"/>
        <v>2</v>
      </c>
      <c r="AB529">
        <f t="shared" ca="1" si="124"/>
        <v>5.2000000000000011</v>
      </c>
      <c r="AC529">
        <f t="shared" ca="1" si="125"/>
        <v>-3.2000000000000011</v>
      </c>
      <c r="AD529">
        <f t="shared" ca="1" si="126"/>
        <v>3.2000000000000011</v>
      </c>
      <c r="AE529" s="2">
        <v>0</v>
      </c>
      <c r="AF529" s="7">
        <f>VLOOKUP(R529,Weights!$A$2:$B$120,2,0)*AE529</f>
        <v>0</v>
      </c>
      <c r="AG529">
        <f t="shared" ca="1" si="127"/>
        <v>10.240000000000007</v>
      </c>
      <c r="AI529" t="str">
        <f t="shared" ca="1" si="129"/>
        <v>Buffalo</v>
      </c>
      <c r="AJ529" t="str">
        <f t="shared" si="130"/>
        <v>Buffalo</v>
      </c>
      <c r="AK529">
        <f t="shared" si="131"/>
        <v>0</v>
      </c>
    </row>
    <row r="530" spans="17:37" x14ac:dyDescent="0.25">
      <c r="Q530" t="s">
        <v>3405</v>
      </c>
      <c r="R530" s="6">
        <v>41964</v>
      </c>
      <c r="S530" t="s">
        <v>3194</v>
      </c>
      <c r="T530" t="s">
        <v>3387</v>
      </c>
      <c r="U530" t="s">
        <v>3191</v>
      </c>
      <c r="Y530" t="s">
        <v>3191</v>
      </c>
      <c r="Z530">
        <v>0</v>
      </c>
      <c r="AA530">
        <f t="shared" si="128"/>
        <v>0</v>
      </c>
      <c r="AB530">
        <f t="shared" ca="1" si="124"/>
        <v>0</v>
      </c>
      <c r="AC530">
        <f t="shared" ca="1" si="125"/>
        <v>0</v>
      </c>
      <c r="AD530">
        <f t="shared" ca="1" si="126"/>
        <v>0</v>
      </c>
      <c r="AE530" s="2">
        <v>0</v>
      </c>
      <c r="AF530" s="7">
        <f>VLOOKUP(R530,Weights!$A$2:$B$120,2,0)*AE530</f>
        <v>0</v>
      </c>
      <c r="AG530">
        <f t="shared" ca="1" si="127"/>
        <v>0</v>
      </c>
      <c r="AI530" t="str">
        <f t="shared" ca="1" si="129"/>
        <v>Montana St</v>
      </c>
      <c r="AJ530" t="str">
        <f t="shared" si="130"/>
        <v>Montana St</v>
      </c>
      <c r="AK530">
        <f t="shared" si="131"/>
        <v>0</v>
      </c>
    </row>
    <row r="531" spans="17:37" x14ac:dyDescent="0.25">
      <c r="Q531" t="s">
        <v>3405</v>
      </c>
      <c r="R531" s="6">
        <v>41989</v>
      </c>
      <c r="S531" t="s">
        <v>3194</v>
      </c>
      <c r="T531" t="s">
        <v>3302</v>
      </c>
      <c r="U531" t="s">
        <v>3842</v>
      </c>
      <c r="V531">
        <v>80</v>
      </c>
      <c r="W531">
        <v>70</v>
      </c>
      <c r="Y531" t="s">
        <v>196</v>
      </c>
      <c r="Z531">
        <v>1</v>
      </c>
      <c r="AA531">
        <f t="shared" si="128"/>
        <v>10</v>
      </c>
      <c r="AB531">
        <f t="shared" ca="1" si="124"/>
        <v>14.200000000000001</v>
      </c>
      <c r="AC531">
        <f t="shared" ca="1" si="125"/>
        <v>-4.2000000000000011</v>
      </c>
      <c r="AD531">
        <f t="shared" ca="1" si="126"/>
        <v>4.2000000000000011</v>
      </c>
      <c r="AE531" s="2">
        <v>0</v>
      </c>
      <c r="AF531" s="7">
        <f>VLOOKUP(R531,Weights!$A$2:$B$120,2,0)*AE531</f>
        <v>0</v>
      </c>
      <c r="AG531">
        <f t="shared" ca="1" si="127"/>
        <v>17.640000000000008</v>
      </c>
      <c r="AI531" t="str">
        <f t="shared" ca="1" si="129"/>
        <v>Buffalo</v>
      </c>
      <c r="AJ531" t="str">
        <f t="shared" si="130"/>
        <v>Buffalo</v>
      </c>
      <c r="AK531">
        <f t="shared" si="131"/>
        <v>0</v>
      </c>
    </row>
    <row r="532" spans="17:37" x14ac:dyDescent="0.25">
      <c r="Q532" t="s">
        <v>3405</v>
      </c>
      <c r="R532" s="6">
        <v>41992</v>
      </c>
      <c r="S532" t="s">
        <v>3194</v>
      </c>
      <c r="T532" t="s">
        <v>3203</v>
      </c>
      <c r="U532" t="s">
        <v>3842</v>
      </c>
      <c r="V532">
        <v>88</v>
      </c>
      <c r="W532">
        <v>62</v>
      </c>
      <c r="Y532" t="s">
        <v>264</v>
      </c>
      <c r="Z532">
        <v>1</v>
      </c>
      <c r="AA532">
        <f t="shared" si="128"/>
        <v>26</v>
      </c>
      <c r="AB532">
        <f t="shared" ca="1" si="124"/>
        <v>22.199999800000001</v>
      </c>
      <c r="AC532">
        <f t="shared" ca="1" si="125"/>
        <v>3.8000001999999995</v>
      </c>
      <c r="AD532">
        <f t="shared" ca="1" si="126"/>
        <v>-3.8000001999999995</v>
      </c>
      <c r="AE532" s="2">
        <v>0</v>
      </c>
      <c r="AF532" s="7">
        <f>VLOOKUP(R532,Weights!$A$2:$B$120,2,0)*AE532</f>
        <v>0</v>
      </c>
      <c r="AG532">
        <f t="shared" ca="1" si="127"/>
        <v>14.440001520000036</v>
      </c>
      <c r="AI532" t="str">
        <f t="shared" ca="1" si="129"/>
        <v>Buffalo</v>
      </c>
      <c r="AJ532" t="str">
        <f t="shared" si="130"/>
        <v>Buffalo</v>
      </c>
      <c r="AK532">
        <f t="shared" si="131"/>
        <v>0</v>
      </c>
    </row>
    <row r="533" spans="17:37" x14ac:dyDescent="0.25">
      <c r="Q533" t="s">
        <v>3405</v>
      </c>
      <c r="R533" s="6">
        <v>42007</v>
      </c>
      <c r="S533" t="s">
        <v>3194</v>
      </c>
      <c r="T533" t="s">
        <v>3240</v>
      </c>
      <c r="U533" t="s">
        <v>3842</v>
      </c>
      <c r="V533">
        <v>92</v>
      </c>
      <c r="W533">
        <v>73</v>
      </c>
      <c r="Y533" t="s">
        <v>267</v>
      </c>
      <c r="Z533">
        <v>1</v>
      </c>
      <c r="AA533">
        <f t="shared" si="128"/>
        <v>19</v>
      </c>
      <c r="AB533">
        <f t="shared" ca="1" si="124"/>
        <v>10.999999980000002</v>
      </c>
      <c r="AC533">
        <f t="shared" ca="1" si="125"/>
        <v>8.0000000199999981</v>
      </c>
      <c r="AD533">
        <f t="shared" ca="1" si="126"/>
        <v>-8.0000000199999981</v>
      </c>
      <c r="AE533" s="2">
        <v>0</v>
      </c>
      <c r="AF533" s="7">
        <f>VLOOKUP(R533,Weights!$A$2:$B$120,2,0)*AE533</f>
        <v>0</v>
      </c>
      <c r="AG533">
        <f t="shared" ca="1" si="127"/>
        <v>64.00000031999997</v>
      </c>
      <c r="AI533" t="str">
        <f t="shared" ca="1" si="129"/>
        <v>Buffalo</v>
      </c>
      <c r="AJ533" t="str">
        <f t="shared" si="130"/>
        <v>Buffalo</v>
      </c>
      <c r="AK533">
        <f t="shared" si="131"/>
        <v>0</v>
      </c>
    </row>
    <row r="534" spans="17:37" x14ac:dyDescent="0.25">
      <c r="Q534" t="s">
        <v>3405</v>
      </c>
      <c r="R534" s="6">
        <v>42018</v>
      </c>
      <c r="S534" t="s">
        <v>3194</v>
      </c>
      <c r="T534" t="s">
        <v>3224</v>
      </c>
      <c r="U534" t="s">
        <v>3842</v>
      </c>
      <c r="V534">
        <v>82</v>
      </c>
      <c r="W534">
        <v>63</v>
      </c>
      <c r="Y534" t="s">
        <v>270</v>
      </c>
      <c r="Z534">
        <v>1</v>
      </c>
      <c r="AA534">
        <f t="shared" si="128"/>
        <v>19</v>
      </c>
      <c r="AB534">
        <f t="shared" ca="1" si="124"/>
        <v>12.000000000000002</v>
      </c>
      <c r="AC534">
        <f t="shared" ca="1" si="125"/>
        <v>6.9999999999999982</v>
      </c>
      <c r="AD534">
        <f t="shared" ca="1" si="126"/>
        <v>-6.9999999999999982</v>
      </c>
      <c r="AE534" s="2">
        <v>0</v>
      </c>
      <c r="AF534" s="7">
        <f>VLOOKUP(R534,Weights!$A$2:$B$120,2,0)*AE534</f>
        <v>0</v>
      </c>
      <c r="AG534">
        <f t="shared" ca="1" si="127"/>
        <v>48.999999999999972</v>
      </c>
      <c r="AI534" t="str">
        <f t="shared" ca="1" si="129"/>
        <v>Buffalo</v>
      </c>
      <c r="AJ534" t="str">
        <f t="shared" si="130"/>
        <v>Buffalo</v>
      </c>
      <c r="AK534">
        <f t="shared" si="131"/>
        <v>0</v>
      </c>
    </row>
    <row r="535" spans="17:37" x14ac:dyDescent="0.25">
      <c r="Q535" t="s">
        <v>3405</v>
      </c>
      <c r="R535" s="6">
        <v>42021</v>
      </c>
      <c r="S535" t="s">
        <v>3194</v>
      </c>
      <c r="T535" t="s">
        <v>3290</v>
      </c>
      <c r="U535" t="s">
        <v>3842</v>
      </c>
      <c r="V535">
        <v>77</v>
      </c>
      <c r="W535">
        <v>68</v>
      </c>
      <c r="Y535" t="s">
        <v>371</v>
      </c>
      <c r="Z535">
        <v>1</v>
      </c>
      <c r="AA535">
        <f t="shared" si="128"/>
        <v>9</v>
      </c>
      <c r="AB535">
        <f t="shared" ca="1" si="124"/>
        <v>13.400000000000002</v>
      </c>
      <c r="AC535">
        <f t="shared" ca="1" si="125"/>
        <v>-4.4000000000000021</v>
      </c>
      <c r="AD535">
        <f t="shared" ca="1" si="126"/>
        <v>4.4000000000000021</v>
      </c>
      <c r="AE535" s="2">
        <v>0</v>
      </c>
      <c r="AF535" s="7">
        <f>VLOOKUP(R535,Weights!$A$2:$B$120,2,0)*AE535</f>
        <v>0</v>
      </c>
      <c r="AG535">
        <f t="shared" ca="1" si="127"/>
        <v>19.360000000000017</v>
      </c>
      <c r="AI535" t="str">
        <f t="shared" ca="1" si="129"/>
        <v>Buffalo</v>
      </c>
      <c r="AJ535" t="str">
        <f t="shared" si="130"/>
        <v>Buffalo</v>
      </c>
      <c r="AK535">
        <f t="shared" si="131"/>
        <v>0</v>
      </c>
    </row>
    <row r="536" spans="17:37" x14ac:dyDescent="0.25">
      <c r="Q536" t="s">
        <v>3405</v>
      </c>
      <c r="R536" s="6">
        <v>42031</v>
      </c>
      <c r="S536" t="s">
        <v>3194</v>
      </c>
      <c r="T536" t="s">
        <v>3231</v>
      </c>
      <c r="U536" t="s">
        <v>3842</v>
      </c>
      <c r="V536">
        <v>77</v>
      </c>
      <c r="W536">
        <v>71</v>
      </c>
      <c r="Y536" t="s">
        <v>420</v>
      </c>
      <c r="Z536">
        <v>1</v>
      </c>
      <c r="AA536">
        <f t="shared" si="128"/>
        <v>6</v>
      </c>
      <c r="AB536">
        <f t="shared" ca="1" si="124"/>
        <v>9.3999999800000005</v>
      </c>
      <c r="AC536">
        <f t="shared" ca="1" si="125"/>
        <v>-3.3999999800000005</v>
      </c>
      <c r="AD536">
        <f t="shared" ca="1" si="126"/>
        <v>3.3999999800000005</v>
      </c>
      <c r="AE536" s="2">
        <v>0</v>
      </c>
      <c r="AF536" s="7">
        <f>VLOOKUP(R536,Weights!$A$2:$B$120,2,0)*AE536</f>
        <v>0</v>
      </c>
      <c r="AG536">
        <f t="shared" ca="1" si="127"/>
        <v>11.559999864000003</v>
      </c>
      <c r="AI536" t="str">
        <f t="shared" ca="1" si="129"/>
        <v>Buffalo</v>
      </c>
      <c r="AJ536" t="str">
        <f t="shared" si="130"/>
        <v>Buffalo</v>
      </c>
      <c r="AK536">
        <f t="shared" si="131"/>
        <v>0</v>
      </c>
    </row>
    <row r="537" spans="17:37" x14ac:dyDescent="0.25">
      <c r="Q537" t="s">
        <v>3405</v>
      </c>
      <c r="R537" s="6">
        <v>42034</v>
      </c>
      <c r="S537" t="s">
        <v>3194</v>
      </c>
      <c r="T537" t="s">
        <v>3496</v>
      </c>
      <c r="U537" t="s">
        <v>3842</v>
      </c>
      <c r="V537">
        <v>80</v>
      </c>
      <c r="W537">
        <v>55</v>
      </c>
      <c r="Y537" t="s">
        <v>2052</v>
      </c>
      <c r="Z537">
        <v>1</v>
      </c>
      <c r="AA537">
        <f t="shared" si="128"/>
        <v>25</v>
      </c>
      <c r="AB537">
        <f t="shared" ca="1" si="124"/>
        <v>7.4000000000000012</v>
      </c>
      <c r="AC537">
        <f t="shared" ca="1" si="125"/>
        <v>17.599999999999998</v>
      </c>
      <c r="AD537">
        <f t="shared" ca="1" si="126"/>
        <v>-17.599999999999998</v>
      </c>
      <c r="AE537" s="2">
        <v>0</v>
      </c>
      <c r="AF537" s="7">
        <f>VLOOKUP(R537,Weights!$A$2:$B$120,2,0)*AE537</f>
        <v>0</v>
      </c>
      <c r="AG537">
        <f t="shared" ca="1" si="127"/>
        <v>309.75999999999993</v>
      </c>
      <c r="AI537" t="str">
        <f t="shared" ca="1" si="129"/>
        <v>Buffalo</v>
      </c>
      <c r="AJ537" t="str">
        <f t="shared" si="130"/>
        <v>Buffalo</v>
      </c>
      <c r="AK537">
        <f t="shared" si="131"/>
        <v>0</v>
      </c>
    </row>
    <row r="538" spans="17:37" x14ac:dyDescent="0.25">
      <c r="Q538" t="s">
        <v>3405</v>
      </c>
      <c r="R538" s="6">
        <v>42045</v>
      </c>
      <c r="S538" t="s">
        <v>3194</v>
      </c>
      <c r="T538" t="s">
        <v>3410</v>
      </c>
      <c r="U538" t="s">
        <v>3841</v>
      </c>
      <c r="V538">
        <v>92</v>
      </c>
      <c r="W538">
        <v>88</v>
      </c>
      <c r="Y538" t="s">
        <v>2053</v>
      </c>
      <c r="Z538">
        <v>1</v>
      </c>
      <c r="AA538">
        <f t="shared" si="128"/>
        <v>-4</v>
      </c>
      <c r="AB538">
        <f t="shared" ca="1" si="124"/>
        <v>4.4000000000000012</v>
      </c>
      <c r="AC538">
        <f t="shared" ca="1" si="125"/>
        <v>-8.4000000000000021</v>
      </c>
      <c r="AD538">
        <f t="shared" ca="1" si="126"/>
        <v>8.4000000000000021</v>
      </c>
      <c r="AE538" s="2">
        <v>0</v>
      </c>
      <c r="AF538" s="7">
        <f>VLOOKUP(R538,Weights!$A$2:$B$120,2,0)*AE538</f>
        <v>0</v>
      </c>
      <c r="AG538">
        <f t="shared" ca="1" si="127"/>
        <v>70.560000000000031</v>
      </c>
      <c r="AI538" t="str">
        <f t="shared" ca="1" si="129"/>
        <v>Buffalo</v>
      </c>
      <c r="AJ538" t="str">
        <f t="shared" si="130"/>
        <v>Toledo</v>
      </c>
      <c r="AK538" t="str">
        <f t="shared" si="131"/>
        <v>Toledo</v>
      </c>
    </row>
    <row r="539" spans="17:37" x14ac:dyDescent="0.25">
      <c r="Q539" t="s">
        <v>3405</v>
      </c>
      <c r="R539" s="6">
        <v>42049</v>
      </c>
      <c r="S539" t="s">
        <v>3194</v>
      </c>
      <c r="T539" t="s">
        <v>3223</v>
      </c>
      <c r="U539" t="s">
        <v>3841</v>
      </c>
      <c r="V539">
        <v>75</v>
      </c>
      <c r="W539">
        <v>74</v>
      </c>
      <c r="Y539" t="s">
        <v>1103</v>
      </c>
      <c r="Z539">
        <v>1</v>
      </c>
      <c r="AA539">
        <f t="shared" si="128"/>
        <v>-1</v>
      </c>
      <c r="AB539">
        <f t="shared" ca="1" si="124"/>
        <v>0.40000000000000213</v>
      </c>
      <c r="AC539">
        <f t="shared" ca="1" si="125"/>
        <v>-1.4000000000000021</v>
      </c>
      <c r="AD539">
        <f t="shared" ca="1" si="126"/>
        <v>1.4000000000000021</v>
      </c>
      <c r="AE539" s="2">
        <v>0</v>
      </c>
      <c r="AF539" s="7">
        <f>VLOOKUP(R539,Weights!$A$2:$B$120,2,0)*AE539</f>
        <v>0</v>
      </c>
      <c r="AG539">
        <f t="shared" ca="1" si="127"/>
        <v>1.960000000000006</v>
      </c>
      <c r="AI539" t="str">
        <f t="shared" ca="1" si="129"/>
        <v>Buffalo</v>
      </c>
      <c r="AJ539" t="str">
        <f t="shared" si="130"/>
        <v>Central Michigan</v>
      </c>
      <c r="AK539" t="str">
        <f t="shared" si="131"/>
        <v>Central Michigan</v>
      </c>
    </row>
    <row r="540" spans="17:37" x14ac:dyDescent="0.25">
      <c r="Q540" t="s">
        <v>3405</v>
      </c>
      <c r="R540" s="6">
        <v>42059</v>
      </c>
      <c r="S540" t="s">
        <v>3194</v>
      </c>
      <c r="T540" t="s">
        <v>3243</v>
      </c>
      <c r="U540" t="s">
        <v>3842</v>
      </c>
      <c r="V540">
        <v>67</v>
      </c>
      <c r="W540">
        <v>62</v>
      </c>
      <c r="Y540" t="s">
        <v>2055</v>
      </c>
      <c r="Z540">
        <v>1</v>
      </c>
      <c r="AA540">
        <f t="shared" si="128"/>
        <v>5</v>
      </c>
      <c r="AB540">
        <f t="shared" ca="1" si="124"/>
        <v>6.2000000000000011</v>
      </c>
      <c r="AC540">
        <f t="shared" ca="1" si="125"/>
        <v>-1.2000000000000011</v>
      </c>
      <c r="AD540">
        <f t="shared" ca="1" si="126"/>
        <v>1.2000000000000011</v>
      </c>
      <c r="AE540" s="2">
        <v>0</v>
      </c>
      <c r="AF540" s="7">
        <f>VLOOKUP(R540,Weights!$A$2:$B$120,2,0)*AE540</f>
        <v>0</v>
      </c>
      <c r="AG540">
        <f t="shared" ca="1" si="127"/>
        <v>1.4400000000000026</v>
      </c>
      <c r="AI540" t="str">
        <f t="shared" ca="1" si="129"/>
        <v>Buffalo</v>
      </c>
      <c r="AJ540" t="str">
        <f t="shared" si="130"/>
        <v>Buffalo</v>
      </c>
      <c r="AK540">
        <f t="shared" si="131"/>
        <v>0</v>
      </c>
    </row>
    <row r="541" spans="17:37" x14ac:dyDescent="0.25">
      <c r="Q541" t="s">
        <v>3405</v>
      </c>
      <c r="R541" s="6">
        <v>42066</v>
      </c>
      <c r="S541" t="s">
        <v>3194</v>
      </c>
      <c r="T541" t="s">
        <v>3312</v>
      </c>
      <c r="U541" t="s">
        <v>3842</v>
      </c>
      <c r="V541">
        <v>93</v>
      </c>
      <c r="W541">
        <v>66</v>
      </c>
      <c r="Y541" t="s">
        <v>979</v>
      </c>
      <c r="Z541">
        <v>1</v>
      </c>
      <c r="AA541">
        <f t="shared" si="128"/>
        <v>27</v>
      </c>
      <c r="AB541">
        <f t="shared" ca="1" si="124"/>
        <v>16.8</v>
      </c>
      <c r="AC541">
        <f t="shared" ca="1" si="125"/>
        <v>10.199999999999999</v>
      </c>
      <c r="AD541">
        <f t="shared" ca="1" si="126"/>
        <v>-10.199999999999999</v>
      </c>
      <c r="AE541" s="2">
        <v>0</v>
      </c>
      <c r="AF541" s="7">
        <f>VLOOKUP(R541,Weights!$A$2:$B$120,2,0)*AE541</f>
        <v>0</v>
      </c>
      <c r="AG541">
        <f t="shared" ca="1" si="127"/>
        <v>104.03999999999999</v>
      </c>
      <c r="AI541" t="str">
        <f t="shared" ca="1" si="129"/>
        <v>Buffalo</v>
      </c>
      <c r="AJ541" t="str">
        <f t="shared" si="130"/>
        <v>Buffalo</v>
      </c>
      <c r="AK541">
        <f t="shared" si="131"/>
        <v>0</v>
      </c>
    </row>
    <row r="542" spans="17:37" x14ac:dyDescent="0.25">
      <c r="Q542" t="s">
        <v>3405</v>
      </c>
      <c r="R542" s="6">
        <v>42069</v>
      </c>
      <c r="S542" t="s">
        <v>3194</v>
      </c>
      <c r="T542" t="s">
        <v>3488</v>
      </c>
      <c r="U542" t="s">
        <v>3842</v>
      </c>
      <c r="V542">
        <v>77</v>
      </c>
      <c r="W542">
        <v>75</v>
      </c>
      <c r="Y542" t="s">
        <v>980</v>
      </c>
      <c r="Z542">
        <v>1</v>
      </c>
      <c r="AA542">
        <f t="shared" si="128"/>
        <v>2</v>
      </c>
      <c r="AB542">
        <f t="shared" ca="1" si="124"/>
        <v>5.2000000000000011</v>
      </c>
      <c r="AC542">
        <f t="shared" ca="1" si="125"/>
        <v>-3.2000000000000011</v>
      </c>
      <c r="AD542">
        <f t="shared" ca="1" si="126"/>
        <v>3.2000000000000011</v>
      </c>
      <c r="AE542" s="2">
        <v>0</v>
      </c>
      <c r="AF542" s="7">
        <f>VLOOKUP(R542,Weights!$A$2:$B$120,2,0)*AE542</f>
        <v>0</v>
      </c>
      <c r="AG542">
        <f t="shared" ca="1" si="127"/>
        <v>10.240000000000007</v>
      </c>
      <c r="AI542" t="str">
        <f t="shared" ca="1" si="129"/>
        <v>Buffalo</v>
      </c>
      <c r="AJ542" t="str">
        <f t="shared" si="130"/>
        <v>Buffalo</v>
      </c>
      <c r="AK542">
        <f t="shared" si="131"/>
        <v>0</v>
      </c>
    </row>
    <row r="543" spans="17:37" x14ac:dyDescent="0.25">
      <c r="Q543" t="s">
        <v>3222</v>
      </c>
      <c r="R543" s="6">
        <v>41958</v>
      </c>
      <c r="S543" t="s">
        <v>3194</v>
      </c>
      <c r="T543" t="s">
        <v>3209</v>
      </c>
      <c r="U543" t="s">
        <v>3842</v>
      </c>
      <c r="V543">
        <v>99</v>
      </c>
      <c r="W543">
        <v>57</v>
      </c>
      <c r="Y543" t="s">
        <v>176</v>
      </c>
      <c r="Z543">
        <v>1</v>
      </c>
      <c r="AA543">
        <f t="shared" si="128"/>
        <v>42</v>
      </c>
      <c r="AB543">
        <f t="shared" ca="1" si="124"/>
        <v>35</v>
      </c>
      <c r="AC543">
        <f t="shared" ca="1" si="125"/>
        <v>7</v>
      </c>
      <c r="AD543">
        <f t="shared" ca="1" si="126"/>
        <v>-7</v>
      </c>
      <c r="AE543" s="2">
        <v>0</v>
      </c>
      <c r="AF543" s="7">
        <f>VLOOKUP(R543,Weights!$A$2:$B$120,2,0)*AE543</f>
        <v>0</v>
      </c>
      <c r="AG543">
        <f t="shared" ca="1" si="127"/>
        <v>49</v>
      </c>
      <c r="AI543" t="str">
        <f t="shared" ca="1" si="129"/>
        <v>Butler</v>
      </c>
      <c r="AJ543" t="str">
        <f t="shared" si="130"/>
        <v>Butler</v>
      </c>
      <c r="AK543">
        <f t="shared" si="131"/>
        <v>0</v>
      </c>
    </row>
    <row r="544" spans="17:37" x14ac:dyDescent="0.25">
      <c r="Q544" t="s">
        <v>3222</v>
      </c>
      <c r="R544" s="6">
        <v>41961</v>
      </c>
      <c r="S544" t="s">
        <v>3194</v>
      </c>
      <c r="T544" t="s">
        <v>3355</v>
      </c>
      <c r="U544" t="s">
        <v>3842</v>
      </c>
      <c r="V544">
        <v>70</v>
      </c>
      <c r="W544">
        <v>48</v>
      </c>
      <c r="Y544" t="s">
        <v>258</v>
      </c>
      <c r="Z544">
        <v>1</v>
      </c>
      <c r="AA544">
        <f t="shared" si="128"/>
        <v>22</v>
      </c>
      <c r="AB544">
        <f t="shared" ca="1" si="124"/>
        <v>19.400000179999999</v>
      </c>
      <c r="AC544">
        <f t="shared" ca="1" si="125"/>
        <v>2.5999998200000007</v>
      </c>
      <c r="AD544">
        <f t="shared" ca="1" si="126"/>
        <v>-2.5999998200000007</v>
      </c>
      <c r="AE544" s="2">
        <v>0</v>
      </c>
      <c r="AF544" s="7">
        <f>VLOOKUP(R544,Weights!$A$2:$B$120,2,0)*AE544</f>
        <v>0</v>
      </c>
      <c r="AG544">
        <f t="shared" ca="1" si="127"/>
        <v>6.759999064000036</v>
      </c>
      <c r="AI544" t="str">
        <f t="shared" ca="1" si="129"/>
        <v>Butler</v>
      </c>
      <c r="AJ544" t="str">
        <f t="shared" si="130"/>
        <v>Butler</v>
      </c>
      <c r="AK544">
        <f t="shared" si="131"/>
        <v>0</v>
      </c>
    </row>
    <row r="545" spans="17:37" x14ac:dyDescent="0.25">
      <c r="Q545" t="s">
        <v>3222</v>
      </c>
      <c r="R545" s="6">
        <v>41965</v>
      </c>
      <c r="S545" t="s">
        <v>3194</v>
      </c>
      <c r="T545" t="s">
        <v>3244</v>
      </c>
      <c r="U545" t="s">
        <v>3842</v>
      </c>
      <c r="V545">
        <v>80</v>
      </c>
      <c r="W545">
        <v>39</v>
      </c>
      <c r="Y545" t="s">
        <v>259</v>
      </c>
      <c r="Z545">
        <v>1</v>
      </c>
      <c r="AA545">
        <f t="shared" si="128"/>
        <v>41</v>
      </c>
      <c r="AB545">
        <f t="shared" ca="1" si="124"/>
        <v>28.6000002</v>
      </c>
      <c r="AC545">
        <f t="shared" ca="1" si="125"/>
        <v>12.3999998</v>
      </c>
      <c r="AD545">
        <f t="shared" ca="1" si="126"/>
        <v>-12.3999998</v>
      </c>
      <c r="AE545" s="2">
        <v>0</v>
      </c>
      <c r="AF545" s="7">
        <f>VLOOKUP(R545,Weights!$A$2:$B$120,2,0)*AE545</f>
        <v>0</v>
      </c>
      <c r="AG545">
        <f t="shared" ca="1" si="127"/>
        <v>153.75999504000004</v>
      </c>
      <c r="AI545" t="str">
        <f t="shared" ca="1" si="129"/>
        <v>Butler</v>
      </c>
      <c r="AJ545" t="str">
        <f t="shared" si="130"/>
        <v>Butler</v>
      </c>
      <c r="AK545">
        <f t="shared" si="131"/>
        <v>0</v>
      </c>
    </row>
    <row r="546" spans="17:37" x14ac:dyDescent="0.25">
      <c r="Q546" t="s">
        <v>3222</v>
      </c>
      <c r="R546" s="6">
        <v>41971</v>
      </c>
      <c r="S546" t="s">
        <v>3195</v>
      </c>
      <c r="T546" t="s">
        <v>3370</v>
      </c>
      <c r="U546" t="s">
        <v>3842</v>
      </c>
      <c r="V546">
        <v>64</v>
      </c>
      <c r="W546">
        <v>58</v>
      </c>
      <c r="Y546" t="s">
        <v>103</v>
      </c>
      <c r="Z546">
        <v>1</v>
      </c>
      <c r="AA546">
        <f t="shared" si="128"/>
        <v>6</v>
      </c>
      <c r="AB546">
        <f t="shared" ca="1" si="124"/>
        <v>2.8000000000000025</v>
      </c>
      <c r="AC546">
        <f t="shared" ca="1" si="125"/>
        <v>3.1999999999999975</v>
      </c>
      <c r="AD546">
        <f t="shared" ca="1" si="126"/>
        <v>-3.1999999999999975</v>
      </c>
      <c r="AE546" s="2">
        <v>0</v>
      </c>
      <c r="AF546" s="7">
        <f>VLOOKUP(R546,Weights!$A$2:$B$120,2,0)*AE546</f>
        <v>0</v>
      </c>
      <c r="AG546">
        <f t="shared" ca="1" si="127"/>
        <v>10.239999999999984</v>
      </c>
      <c r="AI546" t="str">
        <f t="shared" ca="1" si="129"/>
        <v>Butler</v>
      </c>
      <c r="AJ546" t="str">
        <f t="shared" si="130"/>
        <v>Butler</v>
      </c>
      <c r="AK546">
        <f t="shared" si="131"/>
        <v>0</v>
      </c>
    </row>
    <row r="547" spans="17:37" x14ac:dyDescent="0.25">
      <c r="Q547" t="s">
        <v>3222</v>
      </c>
      <c r="R547" s="6">
        <v>41979</v>
      </c>
      <c r="S547" t="s">
        <v>3194</v>
      </c>
      <c r="T547" t="s">
        <v>3324</v>
      </c>
      <c r="U547" t="s">
        <v>3842</v>
      </c>
      <c r="V547">
        <v>65</v>
      </c>
      <c r="W547">
        <v>56</v>
      </c>
      <c r="Y547" t="s">
        <v>415</v>
      </c>
      <c r="Z547">
        <v>1</v>
      </c>
      <c r="AA547">
        <f t="shared" si="128"/>
        <v>9</v>
      </c>
      <c r="AB547">
        <f t="shared" ca="1" si="124"/>
        <v>14.200000200000002</v>
      </c>
      <c r="AC547">
        <f t="shared" ca="1" si="125"/>
        <v>-5.2000002000000016</v>
      </c>
      <c r="AD547">
        <f t="shared" ca="1" si="126"/>
        <v>5.2000002000000016</v>
      </c>
      <c r="AE547" s="2">
        <v>0</v>
      </c>
      <c r="AF547" s="7">
        <f>VLOOKUP(R547,Weights!$A$2:$B$120,2,0)*AE547</f>
        <v>0</v>
      </c>
      <c r="AG547">
        <f t="shared" ca="1" si="127"/>
        <v>27.040002080000058</v>
      </c>
      <c r="AI547" t="str">
        <f t="shared" ca="1" si="129"/>
        <v>Butler</v>
      </c>
      <c r="AJ547" t="str">
        <f t="shared" si="130"/>
        <v>Butler</v>
      </c>
      <c r="AK547">
        <f t="shared" si="131"/>
        <v>0</v>
      </c>
    </row>
    <row r="548" spans="17:37" x14ac:dyDescent="0.25">
      <c r="Q548" t="s">
        <v>3222</v>
      </c>
      <c r="R548" s="6">
        <v>41981</v>
      </c>
      <c r="S548" t="s">
        <v>3194</v>
      </c>
      <c r="T548" t="s">
        <v>3250</v>
      </c>
      <c r="U548" t="s">
        <v>3842</v>
      </c>
      <c r="V548">
        <v>93</v>
      </c>
      <c r="W548">
        <v>51</v>
      </c>
      <c r="Y548" t="s">
        <v>416</v>
      </c>
      <c r="Z548">
        <v>1</v>
      </c>
      <c r="AA548">
        <f t="shared" si="128"/>
        <v>42</v>
      </c>
      <c r="AB548">
        <f t="shared" ca="1" si="124"/>
        <v>34</v>
      </c>
      <c r="AC548">
        <f t="shared" ca="1" si="125"/>
        <v>8</v>
      </c>
      <c r="AD548">
        <f t="shared" ca="1" si="126"/>
        <v>-8</v>
      </c>
      <c r="AE548" s="2">
        <v>0</v>
      </c>
      <c r="AF548" s="7">
        <f>VLOOKUP(R548,Weights!$A$2:$B$120,2,0)*AE548</f>
        <v>0</v>
      </c>
      <c r="AG548">
        <f t="shared" ca="1" si="127"/>
        <v>64</v>
      </c>
      <c r="AI548" t="str">
        <f t="shared" ca="1" si="129"/>
        <v>Butler</v>
      </c>
      <c r="AJ548" t="str">
        <f t="shared" si="130"/>
        <v>Butler</v>
      </c>
      <c r="AK548">
        <f t="shared" si="131"/>
        <v>0</v>
      </c>
    </row>
    <row r="549" spans="17:37" x14ac:dyDescent="0.25">
      <c r="Q549" t="s">
        <v>3222</v>
      </c>
      <c r="R549" s="6">
        <v>41993</v>
      </c>
      <c r="S549" t="s">
        <v>3195</v>
      </c>
      <c r="T549" t="s">
        <v>3273</v>
      </c>
      <c r="U549" t="s">
        <v>3841</v>
      </c>
      <c r="V549">
        <v>82</v>
      </c>
      <c r="W549">
        <v>73</v>
      </c>
      <c r="Y549" t="s">
        <v>266</v>
      </c>
      <c r="Z549">
        <v>1</v>
      </c>
      <c r="AA549">
        <f t="shared" si="128"/>
        <v>-9</v>
      </c>
      <c r="AB549">
        <f t="shared" ca="1" si="124"/>
        <v>5.2000000000000011</v>
      </c>
      <c r="AC549">
        <f t="shared" ca="1" si="125"/>
        <v>-14.200000000000001</v>
      </c>
      <c r="AD549">
        <f t="shared" ca="1" si="126"/>
        <v>14.200000000000001</v>
      </c>
      <c r="AE549" s="2">
        <v>0</v>
      </c>
      <c r="AF549" s="7">
        <f>VLOOKUP(R549,Weights!$A$2:$B$120,2,0)*AE549</f>
        <v>0</v>
      </c>
      <c r="AG549">
        <f t="shared" ca="1" si="127"/>
        <v>201.64000000000004</v>
      </c>
      <c r="AI549" t="str">
        <f t="shared" ca="1" si="129"/>
        <v>Butler</v>
      </c>
      <c r="AJ549" t="str">
        <f t="shared" si="130"/>
        <v>Indiana</v>
      </c>
      <c r="AK549" t="str">
        <f t="shared" si="131"/>
        <v>Indiana</v>
      </c>
    </row>
    <row r="550" spans="17:37" x14ac:dyDescent="0.25">
      <c r="Q550" t="s">
        <v>3222</v>
      </c>
      <c r="R550" s="6">
        <v>41995</v>
      </c>
      <c r="S550" t="s">
        <v>3194</v>
      </c>
      <c r="T550" t="s">
        <v>3439</v>
      </c>
      <c r="U550" t="s">
        <v>3842</v>
      </c>
      <c r="V550">
        <v>64</v>
      </c>
      <c r="W550">
        <v>37</v>
      </c>
      <c r="Y550" t="s">
        <v>267</v>
      </c>
      <c r="Z550">
        <v>1</v>
      </c>
      <c r="AA550">
        <f t="shared" si="128"/>
        <v>27</v>
      </c>
      <c r="AB550">
        <f t="shared" ca="1" si="124"/>
        <v>21.6000002</v>
      </c>
      <c r="AC550">
        <f t="shared" ca="1" si="125"/>
        <v>5.3999997999999998</v>
      </c>
      <c r="AD550">
        <f t="shared" ca="1" si="126"/>
        <v>-5.3999997999999998</v>
      </c>
      <c r="AE550" s="2">
        <v>0</v>
      </c>
      <c r="AF550" s="7">
        <f>VLOOKUP(R550,Weights!$A$2:$B$120,2,0)*AE550</f>
        <v>0</v>
      </c>
      <c r="AG550">
        <f t="shared" ca="1" si="127"/>
        <v>29.159997840000038</v>
      </c>
      <c r="AI550" t="str">
        <f t="shared" ca="1" si="129"/>
        <v>Butler</v>
      </c>
      <c r="AJ550" t="str">
        <f t="shared" si="130"/>
        <v>Butler</v>
      </c>
      <c r="AK550">
        <f t="shared" si="131"/>
        <v>0</v>
      </c>
    </row>
    <row r="551" spans="17:37" x14ac:dyDescent="0.25">
      <c r="Q551" t="s">
        <v>3222</v>
      </c>
      <c r="R551" s="6">
        <v>42001</v>
      </c>
      <c r="S551" t="s">
        <v>3194</v>
      </c>
      <c r="T551" t="s">
        <v>3351</v>
      </c>
      <c r="U551" t="s">
        <v>3842</v>
      </c>
      <c r="V551">
        <v>67</v>
      </c>
      <c r="W551">
        <v>56</v>
      </c>
      <c r="Y551" t="s">
        <v>528</v>
      </c>
      <c r="Z551">
        <v>1</v>
      </c>
      <c r="AA551">
        <f t="shared" si="128"/>
        <v>11</v>
      </c>
      <c r="AB551">
        <f t="shared" ca="1" si="124"/>
        <v>21.000000200000002</v>
      </c>
      <c r="AC551">
        <f t="shared" ca="1" si="125"/>
        <v>-10.000000200000002</v>
      </c>
      <c r="AD551">
        <f t="shared" ca="1" si="126"/>
        <v>10.000000200000002</v>
      </c>
      <c r="AE551" s="2">
        <v>0</v>
      </c>
      <c r="AF551" s="7">
        <f>VLOOKUP(R551,Weights!$A$2:$B$120,2,0)*AE551</f>
        <v>0</v>
      </c>
      <c r="AG551">
        <f t="shared" ca="1" si="127"/>
        <v>100.00000400000009</v>
      </c>
      <c r="AI551" t="str">
        <f t="shared" ca="1" si="129"/>
        <v>Butler</v>
      </c>
      <c r="AJ551" t="str">
        <f t="shared" si="130"/>
        <v>Butler</v>
      </c>
      <c r="AK551">
        <f t="shared" si="131"/>
        <v>0</v>
      </c>
    </row>
    <row r="552" spans="17:37" x14ac:dyDescent="0.25">
      <c r="Q552" t="s">
        <v>3222</v>
      </c>
      <c r="R552" s="6">
        <v>42010</v>
      </c>
      <c r="S552" t="s">
        <v>3194</v>
      </c>
      <c r="T552" t="s">
        <v>3196</v>
      </c>
      <c r="U552" t="s">
        <v>3841</v>
      </c>
      <c r="V552">
        <v>66</v>
      </c>
      <c r="W552">
        <v>62</v>
      </c>
      <c r="Y552" t="s">
        <v>782</v>
      </c>
      <c r="Z552">
        <v>1</v>
      </c>
      <c r="AA552">
        <f t="shared" si="128"/>
        <v>-4</v>
      </c>
      <c r="AB552">
        <f t="shared" ca="1" si="124"/>
        <v>6.2000000000000011</v>
      </c>
      <c r="AC552">
        <f t="shared" ca="1" si="125"/>
        <v>-10.200000000000001</v>
      </c>
      <c r="AD552">
        <f t="shared" ca="1" si="126"/>
        <v>10.200000000000001</v>
      </c>
      <c r="AE552" s="2">
        <v>0</v>
      </c>
      <c r="AF552" s="7">
        <f>VLOOKUP(R552,Weights!$A$2:$B$120,2,0)*AE552</f>
        <v>0</v>
      </c>
      <c r="AG552">
        <f t="shared" ca="1" si="127"/>
        <v>104.04000000000002</v>
      </c>
      <c r="AI552" t="str">
        <f t="shared" ca="1" si="129"/>
        <v>Butler</v>
      </c>
      <c r="AJ552" t="str">
        <f t="shared" si="130"/>
        <v>Providence</v>
      </c>
      <c r="AK552" t="str">
        <f t="shared" si="131"/>
        <v>Providence</v>
      </c>
    </row>
    <row r="553" spans="17:37" x14ac:dyDescent="0.25">
      <c r="Q553" t="s">
        <v>3222</v>
      </c>
      <c r="R553" s="6">
        <v>42014</v>
      </c>
      <c r="S553" t="s">
        <v>3194</v>
      </c>
      <c r="T553" t="s">
        <v>3331</v>
      </c>
      <c r="U553" t="s">
        <v>3842</v>
      </c>
      <c r="V553">
        <v>88</v>
      </c>
      <c r="W553">
        <v>76</v>
      </c>
      <c r="Y553" t="s">
        <v>735</v>
      </c>
      <c r="Z553">
        <v>1</v>
      </c>
      <c r="AA553">
        <f t="shared" si="128"/>
        <v>12</v>
      </c>
      <c r="AB553">
        <f t="shared" ca="1" si="124"/>
        <v>6.0000000000000018</v>
      </c>
      <c r="AC553">
        <f t="shared" ca="1" si="125"/>
        <v>5.9999999999999982</v>
      </c>
      <c r="AD553">
        <f t="shared" ca="1" si="126"/>
        <v>-5.9999999999999982</v>
      </c>
      <c r="AE553" s="2">
        <v>0</v>
      </c>
      <c r="AF553" s="7">
        <f>VLOOKUP(R553,Weights!$A$2:$B$120,2,0)*AE553</f>
        <v>0</v>
      </c>
      <c r="AG553">
        <f t="shared" ca="1" si="127"/>
        <v>35.999999999999979</v>
      </c>
      <c r="AI553" t="str">
        <f t="shared" ca="1" si="129"/>
        <v>Butler</v>
      </c>
      <c r="AJ553" t="str">
        <f t="shared" si="130"/>
        <v>Butler</v>
      </c>
      <c r="AK553">
        <f t="shared" si="131"/>
        <v>0</v>
      </c>
    </row>
    <row r="554" spans="17:37" x14ac:dyDescent="0.25">
      <c r="Q554" t="s">
        <v>3222</v>
      </c>
      <c r="R554" s="6">
        <v>42025</v>
      </c>
      <c r="S554" t="s">
        <v>3194</v>
      </c>
      <c r="T554" t="s">
        <v>3373</v>
      </c>
      <c r="U554" t="s">
        <v>3842</v>
      </c>
      <c r="V554">
        <v>64</v>
      </c>
      <c r="W554">
        <v>61</v>
      </c>
      <c r="Y554" t="s">
        <v>738</v>
      </c>
      <c r="Z554">
        <v>1</v>
      </c>
      <c r="AA554">
        <f t="shared" si="128"/>
        <v>3</v>
      </c>
      <c r="AB554">
        <f t="shared" ca="1" si="124"/>
        <v>12.000000200000001</v>
      </c>
      <c r="AC554">
        <f t="shared" ca="1" si="125"/>
        <v>-9.0000002000000006</v>
      </c>
      <c r="AD554">
        <f t="shared" ca="1" si="126"/>
        <v>9.0000002000000006</v>
      </c>
      <c r="AE554" s="2">
        <v>0</v>
      </c>
      <c r="AF554" s="7">
        <f>VLOOKUP(R554,Weights!$A$2:$B$120,2,0)*AE554</f>
        <v>0</v>
      </c>
      <c r="AG554">
        <f t="shared" ca="1" si="127"/>
        <v>81.000003600000056</v>
      </c>
      <c r="AI554" t="str">
        <f t="shared" ca="1" si="129"/>
        <v>Butler</v>
      </c>
      <c r="AJ554" t="str">
        <f t="shared" si="130"/>
        <v>Butler</v>
      </c>
      <c r="AK554">
        <f t="shared" si="131"/>
        <v>0</v>
      </c>
    </row>
    <row r="555" spans="17:37" x14ac:dyDescent="0.25">
      <c r="Q555" t="s">
        <v>3222</v>
      </c>
      <c r="R555" s="6">
        <v>42029</v>
      </c>
      <c r="S555" t="s">
        <v>3194</v>
      </c>
      <c r="T555" t="s">
        <v>3226</v>
      </c>
      <c r="U555" t="s">
        <v>3842</v>
      </c>
      <c r="V555">
        <v>77</v>
      </c>
      <c r="W555">
        <v>57</v>
      </c>
      <c r="Y555" t="s">
        <v>1030</v>
      </c>
      <c r="Z555">
        <v>1</v>
      </c>
      <c r="AA555">
        <f t="shared" si="128"/>
        <v>20</v>
      </c>
      <c r="AB555">
        <f t="shared" ca="1" si="124"/>
        <v>10.400000200000001</v>
      </c>
      <c r="AC555">
        <f t="shared" ca="1" si="125"/>
        <v>9.5999997999999991</v>
      </c>
      <c r="AD555">
        <f t="shared" ca="1" si="126"/>
        <v>-9.5999997999999991</v>
      </c>
      <c r="AE555" s="2">
        <v>0</v>
      </c>
      <c r="AF555" s="7">
        <f>VLOOKUP(R555,Weights!$A$2:$B$120,2,0)*AE555</f>
        <v>0</v>
      </c>
      <c r="AG555">
        <f t="shared" ca="1" si="127"/>
        <v>92.15999616000002</v>
      </c>
      <c r="AI555" t="str">
        <f t="shared" ca="1" si="129"/>
        <v>Butler</v>
      </c>
      <c r="AJ555" t="str">
        <f t="shared" si="130"/>
        <v>Butler</v>
      </c>
      <c r="AK555">
        <f t="shared" si="131"/>
        <v>0</v>
      </c>
    </row>
    <row r="556" spans="17:37" x14ac:dyDescent="0.25">
      <c r="Q556" t="s">
        <v>3222</v>
      </c>
      <c r="R556" s="6">
        <v>42038</v>
      </c>
      <c r="S556" t="s">
        <v>3194</v>
      </c>
      <c r="T556" t="s">
        <v>3322</v>
      </c>
      <c r="U556" t="s">
        <v>3842</v>
      </c>
      <c r="V556">
        <v>85</v>
      </c>
      <c r="W556">
        <v>62</v>
      </c>
      <c r="Y556" t="s">
        <v>538</v>
      </c>
      <c r="Z556">
        <v>1</v>
      </c>
      <c r="AA556">
        <f t="shared" si="128"/>
        <v>23</v>
      </c>
      <c r="AB556">
        <f t="shared" ca="1" si="124"/>
        <v>8.2000000000000011</v>
      </c>
      <c r="AC556">
        <f t="shared" ca="1" si="125"/>
        <v>14.799999999999999</v>
      </c>
      <c r="AD556">
        <f t="shared" ca="1" si="126"/>
        <v>-14.799999999999999</v>
      </c>
      <c r="AE556" s="2">
        <v>0</v>
      </c>
      <c r="AF556" s="7">
        <f>VLOOKUP(R556,Weights!$A$2:$B$120,2,0)*AE556</f>
        <v>0</v>
      </c>
      <c r="AG556">
        <f t="shared" ca="1" si="127"/>
        <v>219.03999999999996</v>
      </c>
      <c r="AI556" t="str">
        <f t="shared" ca="1" si="129"/>
        <v>Butler</v>
      </c>
      <c r="AJ556" t="str">
        <f t="shared" si="130"/>
        <v>Butler</v>
      </c>
      <c r="AK556">
        <f t="shared" si="131"/>
        <v>0</v>
      </c>
    </row>
    <row r="557" spans="17:37" x14ac:dyDescent="0.25">
      <c r="Q557" t="s">
        <v>3222</v>
      </c>
      <c r="R557" s="6">
        <v>42042</v>
      </c>
      <c r="S557" t="s">
        <v>3194</v>
      </c>
      <c r="T557" t="s">
        <v>3376</v>
      </c>
      <c r="U557" t="s">
        <v>3842</v>
      </c>
      <c r="V557">
        <v>83</v>
      </c>
      <c r="W557">
        <v>73</v>
      </c>
      <c r="Y557" t="s">
        <v>636</v>
      </c>
      <c r="Z557">
        <v>1</v>
      </c>
      <c r="AA557">
        <f t="shared" si="128"/>
        <v>10</v>
      </c>
      <c r="AB557">
        <f t="shared" ca="1" si="124"/>
        <v>14.000000200000001</v>
      </c>
      <c r="AC557">
        <f t="shared" ca="1" si="125"/>
        <v>-4.0000002000000006</v>
      </c>
      <c r="AD557">
        <f t="shared" ca="1" si="126"/>
        <v>4.0000002000000006</v>
      </c>
      <c r="AE557" s="2">
        <v>0</v>
      </c>
      <c r="AF557" s="7">
        <f>VLOOKUP(R557,Weights!$A$2:$B$120,2,0)*AE557</f>
        <v>0</v>
      </c>
      <c r="AG557">
        <f t="shared" ca="1" si="127"/>
        <v>16.000001600000044</v>
      </c>
      <c r="AI557" t="str">
        <f t="shared" ca="1" si="129"/>
        <v>Butler</v>
      </c>
      <c r="AJ557" t="str">
        <f t="shared" si="130"/>
        <v>Butler</v>
      </c>
      <c r="AK557">
        <f t="shared" si="131"/>
        <v>0</v>
      </c>
    </row>
    <row r="558" spans="17:37" x14ac:dyDescent="0.25">
      <c r="Q558" t="s">
        <v>3222</v>
      </c>
      <c r="R558" s="6">
        <v>42049</v>
      </c>
      <c r="S558" t="s">
        <v>3194</v>
      </c>
      <c r="T558" t="s">
        <v>3829</v>
      </c>
      <c r="U558" t="s">
        <v>3841</v>
      </c>
      <c r="V558">
        <v>68</v>
      </c>
      <c r="W558">
        <v>65</v>
      </c>
      <c r="Y558" t="s">
        <v>762</v>
      </c>
      <c r="Z558">
        <v>1</v>
      </c>
      <c r="AA558">
        <f t="shared" si="128"/>
        <v>-3</v>
      </c>
      <c r="AB558">
        <f t="shared" ca="1" si="124"/>
        <v>-3</v>
      </c>
      <c r="AC558">
        <f t="shared" ca="1" si="125"/>
        <v>0</v>
      </c>
      <c r="AD558">
        <f t="shared" ca="1" si="126"/>
        <v>0</v>
      </c>
      <c r="AE558" s="2">
        <v>0</v>
      </c>
      <c r="AF558" s="7">
        <f>VLOOKUP(R558,Weights!$A$2:$B$120,2,0)*AE558</f>
        <v>0</v>
      </c>
      <c r="AG558">
        <f t="shared" ca="1" si="127"/>
        <v>0</v>
      </c>
      <c r="AI558" t="str">
        <f t="shared" ca="1" si="129"/>
        <v>Villanova</v>
      </c>
      <c r="AJ558" t="str">
        <f t="shared" si="130"/>
        <v>Villanova</v>
      </c>
      <c r="AK558" t="str">
        <f t="shared" si="131"/>
        <v>Villanova</v>
      </c>
    </row>
    <row r="559" spans="17:37" x14ac:dyDescent="0.25">
      <c r="Q559" t="s">
        <v>3222</v>
      </c>
      <c r="R559" s="6">
        <v>42060</v>
      </c>
      <c r="S559" t="s">
        <v>3194</v>
      </c>
      <c r="T559" t="s">
        <v>3375</v>
      </c>
      <c r="U559" t="s">
        <v>3842</v>
      </c>
      <c r="V559">
        <v>73</v>
      </c>
      <c r="W559">
        <v>52</v>
      </c>
      <c r="Y559" t="s">
        <v>1031</v>
      </c>
      <c r="Z559">
        <v>1</v>
      </c>
      <c r="AA559">
        <f t="shared" si="128"/>
        <v>21</v>
      </c>
      <c r="AB559">
        <f t="shared" ca="1" si="124"/>
        <v>11.800000200000001</v>
      </c>
      <c r="AC559">
        <f t="shared" ca="1" si="125"/>
        <v>9.1999997999999987</v>
      </c>
      <c r="AD559">
        <f t="shared" ca="1" si="126"/>
        <v>-9.1999997999999987</v>
      </c>
      <c r="AE559" s="2">
        <v>0</v>
      </c>
      <c r="AF559" s="7">
        <f>VLOOKUP(R559,Weights!$A$2:$B$120,2,0)*AE559</f>
        <v>0</v>
      </c>
      <c r="AG559">
        <f t="shared" ca="1" si="127"/>
        <v>84.639996320000023</v>
      </c>
      <c r="AI559" t="str">
        <f t="shared" ca="1" si="129"/>
        <v>Butler</v>
      </c>
      <c r="AJ559" t="str">
        <f t="shared" si="130"/>
        <v>Butler</v>
      </c>
      <c r="AK559">
        <f t="shared" si="131"/>
        <v>0</v>
      </c>
    </row>
    <row r="560" spans="17:37" x14ac:dyDescent="0.25">
      <c r="Q560" t="s">
        <v>3222</v>
      </c>
      <c r="R560" s="6">
        <v>42066</v>
      </c>
      <c r="S560" t="s">
        <v>3194</v>
      </c>
      <c r="T560" t="s">
        <v>3370</v>
      </c>
      <c r="U560" t="s">
        <v>3841</v>
      </c>
      <c r="V560">
        <v>60</v>
      </c>
      <c r="W560">
        <v>54</v>
      </c>
      <c r="Y560" t="s">
        <v>642</v>
      </c>
      <c r="Z560">
        <v>1</v>
      </c>
      <c r="AA560">
        <f t="shared" si="128"/>
        <v>-6</v>
      </c>
      <c r="AB560">
        <f t="shared" ca="1" si="124"/>
        <v>6.0000000000000018</v>
      </c>
      <c r="AC560">
        <f t="shared" ca="1" si="125"/>
        <v>-12.000000000000002</v>
      </c>
      <c r="AD560">
        <f t="shared" ca="1" si="126"/>
        <v>12.000000000000002</v>
      </c>
      <c r="AE560" s="2">
        <v>0</v>
      </c>
      <c r="AF560" s="7">
        <f>VLOOKUP(R560,Weights!$A$2:$B$120,2,0)*AE560</f>
        <v>0</v>
      </c>
      <c r="AG560">
        <f t="shared" ca="1" si="127"/>
        <v>144.00000000000006</v>
      </c>
      <c r="AI560" t="str">
        <f t="shared" ca="1" si="129"/>
        <v>Butler</v>
      </c>
      <c r="AJ560" t="str">
        <f t="shared" si="130"/>
        <v>Georgetown</v>
      </c>
      <c r="AK560" t="str">
        <f t="shared" si="131"/>
        <v>Georgetown</v>
      </c>
    </row>
    <row r="561" spans="17:37" x14ac:dyDescent="0.25">
      <c r="Q561" t="s">
        <v>3222</v>
      </c>
      <c r="R561" s="6">
        <v>42075</v>
      </c>
      <c r="S561" t="s">
        <v>3195</v>
      </c>
      <c r="T561" t="s">
        <v>3331</v>
      </c>
      <c r="U561" t="s">
        <v>3841</v>
      </c>
      <c r="V561">
        <v>67</v>
      </c>
      <c r="W561">
        <v>61</v>
      </c>
      <c r="X561" t="s">
        <v>3843</v>
      </c>
      <c r="Y561" t="s">
        <v>3147</v>
      </c>
      <c r="Z561">
        <v>1</v>
      </c>
      <c r="AA561">
        <f t="shared" si="128"/>
        <v>-6</v>
      </c>
      <c r="AB561">
        <f t="shared" ca="1" si="124"/>
        <v>2.8000000000000025</v>
      </c>
      <c r="AC561">
        <f t="shared" ca="1" si="125"/>
        <v>-8.8000000000000025</v>
      </c>
      <c r="AD561">
        <f t="shared" ca="1" si="126"/>
        <v>8.8000000000000025</v>
      </c>
      <c r="AE561" s="2">
        <v>0</v>
      </c>
      <c r="AF561" s="7">
        <f>VLOOKUP(R561,Weights!$A$2:$B$120,2,0)*AE561</f>
        <v>0</v>
      </c>
      <c r="AG561">
        <f t="shared" ca="1" si="127"/>
        <v>77.44000000000004</v>
      </c>
      <c r="AI561" t="str">
        <f t="shared" ca="1" si="129"/>
        <v>Butler</v>
      </c>
      <c r="AJ561" t="str">
        <f t="shared" si="130"/>
        <v>Xavier</v>
      </c>
      <c r="AK561" t="str">
        <f t="shared" si="131"/>
        <v>Xavier</v>
      </c>
    </row>
    <row r="562" spans="17:37" x14ac:dyDescent="0.25">
      <c r="Q562" t="s">
        <v>3305</v>
      </c>
      <c r="R562" s="6">
        <v>41957</v>
      </c>
      <c r="S562" t="s">
        <v>3194</v>
      </c>
      <c r="T562" t="s">
        <v>3371</v>
      </c>
      <c r="U562" t="s">
        <v>3842</v>
      </c>
      <c r="V562">
        <v>95</v>
      </c>
      <c r="W562">
        <v>90</v>
      </c>
      <c r="Y562" t="s">
        <v>176</v>
      </c>
      <c r="Z562">
        <v>1</v>
      </c>
      <c r="AA562">
        <f t="shared" si="128"/>
        <v>5</v>
      </c>
      <c r="AB562">
        <f t="shared" ca="1" si="124"/>
        <v>12.800000199999999</v>
      </c>
      <c r="AC562">
        <f t="shared" ca="1" si="125"/>
        <v>-7.8000001999999995</v>
      </c>
      <c r="AD562">
        <f t="shared" ca="1" si="126"/>
        <v>7.8000001999999995</v>
      </c>
      <c r="AE562" s="2">
        <v>0</v>
      </c>
      <c r="AF562" s="7">
        <f>VLOOKUP(R562,Weights!$A$2:$B$120,2,0)*AE562</f>
        <v>0</v>
      </c>
      <c r="AG562">
        <f t="shared" ca="1" si="127"/>
        <v>60.840003120000034</v>
      </c>
      <c r="AI562" t="str">
        <f t="shared" ca="1" si="129"/>
        <v>BYU</v>
      </c>
      <c r="AJ562" t="str">
        <f t="shared" si="130"/>
        <v>BYU</v>
      </c>
      <c r="AK562">
        <f t="shared" si="131"/>
        <v>0</v>
      </c>
    </row>
    <row r="563" spans="17:37" x14ac:dyDescent="0.25">
      <c r="Q563" t="s">
        <v>3305</v>
      </c>
      <c r="R563" s="6">
        <v>41961</v>
      </c>
      <c r="S563" t="s">
        <v>3194</v>
      </c>
      <c r="T563" t="s">
        <v>3281</v>
      </c>
      <c r="U563" t="s">
        <v>3842</v>
      </c>
      <c r="V563">
        <v>91</v>
      </c>
      <c r="W563">
        <v>62</v>
      </c>
      <c r="Y563" t="s">
        <v>258</v>
      </c>
      <c r="Z563">
        <v>1</v>
      </c>
      <c r="AA563">
        <f t="shared" si="128"/>
        <v>29</v>
      </c>
      <c r="AB563">
        <f t="shared" ca="1" si="124"/>
        <v>18.400000200000001</v>
      </c>
      <c r="AC563">
        <f t="shared" ca="1" si="125"/>
        <v>10.599999799999999</v>
      </c>
      <c r="AD563">
        <f t="shared" ca="1" si="126"/>
        <v>-10.599999799999999</v>
      </c>
      <c r="AE563" s="2">
        <v>0</v>
      </c>
      <c r="AF563" s="7">
        <f>VLOOKUP(R563,Weights!$A$2:$B$120,2,0)*AE563</f>
        <v>0</v>
      </c>
      <c r="AG563">
        <f t="shared" ca="1" si="127"/>
        <v>112.35999576000002</v>
      </c>
      <c r="AI563" t="str">
        <f t="shared" ca="1" si="129"/>
        <v>BYU</v>
      </c>
      <c r="AJ563" t="str">
        <f t="shared" si="130"/>
        <v>BYU</v>
      </c>
      <c r="AK563">
        <f t="shared" si="131"/>
        <v>0</v>
      </c>
    </row>
    <row r="564" spans="17:37" x14ac:dyDescent="0.25">
      <c r="Q564" t="s">
        <v>3305</v>
      </c>
      <c r="R564" s="6">
        <v>41962</v>
      </c>
      <c r="S564" t="s">
        <v>3194</v>
      </c>
      <c r="T564" t="s">
        <v>3839</v>
      </c>
      <c r="U564" t="s">
        <v>3842</v>
      </c>
      <c r="V564">
        <v>101</v>
      </c>
      <c r="W564">
        <v>48</v>
      </c>
      <c r="Y564" t="s">
        <v>259</v>
      </c>
      <c r="Z564">
        <v>1</v>
      </c>
      <c r="AA564">
        <f t="shared" si="128"/>
        <v>53</v>
      </c>
      <c r="AB564">
        <f t="shared" ca="1" si="124"/>
        <v>43</v>
      </c>
      <c r="AC564">
        <f t="shared" ca="1" si="125"/>
        <v>10</v>
      </c>
      <c r="AD564">
        <f t="shared" ca="1" si="126"/>
        <v>-10</v>
      </c>
      <c r="AE564" s="2">
        <v>0</v>
      </c>
      <c r="AF564" s="7">
        <f>VLOOKUP(R564,Weights!$A$2:$B$120,2,0)*AE564</f>
        <v>0</v>
      </c>
      <c r="AG564">
        <f t="shared" ca="1" si="127"/>
        <v>100</v>
      </c>
      <c r="AI564" t="str">
        <f t="shared" ca="1" si="129"/>
        <v>BYU</v>
      </c>
      <c r="AJ564" t="str">
        <f t="shared" si="130"/>
        <v>BYU</v>
      </c>
      <c r="AK564">
        <f t="shared" si="131"/>
        <v>0</v>
      </c>
    </row>
    <row r="565" spans="17:37" x14ac:dyDescent="0.25">
      <c r="Q565" t="s">
        <v>3305</v>
      </c>
      <c r="R565" s="6">
        <v>41968</v>
      </c>
      <c r="S565" t="s">
        <v>3195</v>
      </c>
      <c r="T565" t="s">
        <v>3839</v>
      </c>
      <c r="U565" t="s">
        <v>3842</v>
      </c>
      <c r="V565">
        <v>121</v>
      </c>
      <c r="W565">
        <v>85</v>
      </c>
      <c r="Y565" t="s">
        <v>101</v>
      </c>
      <c r="Z565">
        <v>1</v>
      </c>
      <c r="AA565">
        <f t="shared" si="128"/>
        <v>36</v>
      </c>
      <c r="AB565">
        <f t="shared" ca="1" si="124"/>
        <v>39.799999999999997</v>
      </c>
      <c r="AC565">
        <f t="shared" ca="1" si="125"/>
        <v>-3.7999999999999972</v>
      </c>
      <c r="AD565">
        <f t="shared" ca="1" si="126"/>
        <v>3.7999999999999972</v>
      </c>
      <c r="AE565" s="2">
        <v>0</v>
      </c>
      <c r="AF565" s="7">
        <f>VLOOKUP(R565,Weights!$A$2:$B$120,2,0)*AE565</f>
        <v>0</v>
      </c>
      <c r="AG565">
        <f t="shared" ca="1" si="127"/>
        <v>14.439999999999978</v>
      </c>
      <c r="AI565" t="str">
        <f t="shared" ca="1" si="129"/>
        <v>BYU</v>
      </c>
      <c r="AJ565" t="str">
        <f t="shared" si="130"/>
        <v>BYU</v>
      </c>
      <c r="AK565">
        <f t="shared" si="131"/>
        <v>0</v>
      </c>
    </row>
    <row r="566" spans="17:37" x14ac:dyDescent="0.25">
      <c r="Q566" t="s">
        <v>3305</v>
      </c>
      <c r="R566" s="6">
        <v>41972</v>
      </c>
      <c r="S566" t="s">
        <v>3194</v>
      </c>
      <c r="T566" t="s">
        <v>3498</v>
      </c>
      <c r="U566" t="s">
        <v>3842</v>
      </c>
      <c r="V566">
        <v>90</v>
      </c>
      <c r="W566">
        <v>76</v>
      </c>
      <c r="Y566" t="s">
        <v>105</v>
      </c>
      <c r="Z566">
        <v>1</v>
      </c>
      <c r="AA566">
        <f t="shared" si="128"/>
        <v>14</v>
      </c>
      <c r="AB566">
        <f t="shared" ca="1" si="124"/>
        <v>16.400000200000001</v>
      </c>
      <c r="AC566">
        <f t="shared" ca="1" si="125"/>
        <v>-2.4000002000000009</v>
      </c>
      <c r="AD566">
        <f t="shared" ca="1" si="126"/>
        <v>2.4000002000000009</v>
      </c>
      <c r="AE566" s="2">
        <v>0</v>
      </c>
      <c r="AF566" s="7">
        <f>VLOOKUP(R566,Weights!$A$2:$B$120,2,0)*AE566</f>
        <v>0</v>
      </c>
      <c r="AG566">
        <f t="shared" ca="1" si="127"/>
        <v>5.7600009600000446</v>
      </c>
      <c r="AI566" t="str">
        <f t="shared" ca="1" si="129"/>
        <v>BYU</v>
      </c>
      <c r="AJ566" t="str">
        <f t="shared" si="130"/>
        <v>BYU</v>
      </c>
      <c r="AK566">
        <f t="shared" si="131"/>
        <v>0</v>
      </c>
    </row>
    <row r="567" spans="17:37" x14ac:dyDescent="0.25">
      <c r="Q567" t="s">
        <v>3305</v>
      </c>
      <c r="R567" s="6">
        <v>41983</v>
      </c>
      <c r="S567" t="s">
        <v>3194</v>
      </c>
      <c r="T567" t="s">
        <v>3408</v>
      </c>
      <c r="U567" t="s">
        <v>3841</v>
      </c>
      <c r="V567">
        <v>65</v>
      </c>
      <c r="W567">
        <v>61</v>
      </c>
      <c r="Y567" t="s">
        <v>265</v>
      </c>
      <c r="Z567">
        <v>1</v>
      </c>
      <c r="AA567">
        <f t="shared" si="128"/>
        <v>-4</v>
      </c>
      <c r="AB567">
        <f t="shared" ca="1" si="124"/>
        <v>-4</v>
      </c>
      <c r="AC567">
        <f t="shared" ca="1" si="125"/>
        <v>0</v>
      </c>
      <c r="AD567">
        <f t="shared" ca="1" si="126"/>
        <v>0</v>
      </c>
      <c r="AE567" s="2">
        <v>0</v>
      </c>
      <c r="AF567" s="7">
        <f>VLOOKUP(R567,Weights!$A$2:$B$120,2,0)*AE567</f>
        <v>0</v>
      </c>
      <c r="AG567">
        <f t="shared" ca="1" si="127"/>
        <v>0</v>
      </c>
      <c r="AI567" t="str">
        <f t="shared" ca="1" si="129"/>
        <v>Utah</v>
      </c>
      <c r="AJ567" t="str">
        <f t="shared" si="130"/>
        <v>Utah</v>
      </c>
      <c r="AK567" t="str">
        <f t="shared" si="131"/>
        <v>Utah</v>
      </c>
    </row>
    <row r="568" spans="17:37" x14ac:dyDescent="0.25">
      <c r="Q568" t="s">
        <v>3305</v>
      </c>
      <c r="R568" s="6">
        <v>41993</v>
      </c>
      <c r="S568" t="s">
        <v>3194</v>
      </c>
      <c r="T568" t="s">
        <v>3267</v>
      </c>
      <c r="U568" t="s">
        <v>3842</v>
      </c>
      <c r="V568">
        <v>79</v>
      </c>
      <c r="W568">
        <v>77</v>
      </c>
      <c r="Y568" t="s">
        <v>267</v>
      </c>
      <c r="Z568">
        <v>1</v>
      </c>
      <c r="AA568">
        <f t="shared" si="128"/>
        <v>2</v>
      </c>
      <c r="AB568">
        <f t="shared" ca="1" si="124"/>
        <v>5.4000001999999991</v>
      </c>
      <c r="AC568">
        <f t="shared" ca="1" si="125"/>
        <v>-3.4000001999999991</v>
      </c>
      <c r="AD568">
        <f t="shared" ca="1" si="126"/>
        <v>3.4000001999999991</v>
      </c>
      <c r="AE568" s="2">
        <v>0</v>
      </c>
      <c r="AF568" s="7">
        <f>VLOOKUP(R568,Weights!$A$2:$B$120,2,0)*AE568</f>
        <v>0</v>
      </c>
      <c r="AG568">
        <f t="shared" ca="1" si="127"/>
        <v>11.560001360000035</v>
      </c>
      <c r="AI568" t="str">
        <f t="shared" ca="1" si="129"/>
        <v>BYU</v>
      </c>
      <c r="AJ568" t="str">
        <f t="shared" si="130"/>
        <v>BYU</v>
      </c>
      <c r="AK568">
        <f t="shared" si="131"/>
        <v>0</v>
      </c>
    </row>
    <row r="569" spans="17:37" x14ac:dyDescent="0.25">
      <c r="Q569" t="s">
        <v>3305</v>
      </c>
      <c r="R569" s="6">
        <v>41996</v>
      </c>
      <c r="S569" t="s">
        <v>3194</v>
      </c>
      <c r="T569" t="s">
        <v>3286</v>
      </c>
      <c r="U569" t="s">
        <v>3842</v>
      </c>
      <c r="V569">
        <v>77</v>
      </c>
      <c r="W569">
        <v>71</v>
      </c>
      <c r="X569" t="s">
        <v>3843</v>
      </c>
      <c r="Y569" t="s">
        <v>528</v>
      </c>
      <c r="Z569">
        <v>1</v>
      </c>
      <c r="AA569">
        <f t="shared" si="128"/>
        <v>6</v>
      </c>
      <c r="AB569">
        <f t="shared" ca="1" si="124"/>
        <v>9.4000001999999991</v>
      </c>
      <c r="AC569">
        <f t="shared" ca="1" si="125"/>
        <v>-3.4000001999999991</v>
      </c>
      <c r="AD569">
        <f t="shared" ca="1" si="126"/>
        <v>3.4000001999999991</v>
      </c>
      <c r="AE569" s="2">
        <v>0</v>
      </c>
      <c r="AF569" s="7">
        <f>VLOOKUP(R569,Weights!$A$2:$B$120,2,0)*AE569</f>
        <v>0</v>
      </c>
      <c r="AG569">
        <f t="shared" ca="1" si="127"/>
        <v>11.560001360000035</v>
      </c>
      <c r="AI569" t="str">
        <f t="shared" ca="1" si="129"/>
        <v>BYU</v>
      </c>
      <c r="AJ569" t="str">
        <f t="shared" si="130"/>
        <v>BYU</v>
      </c>
      <c r="AK569">
        <f t="shared" si="131"/>
        <v>0</v>
      </c>
    </row>
    <row r="570" spans="17:37" x14ac:dyDescent="0.25">
      <c r="Q570" t="s">
        <v>3305</v>
      </c>
      <c r="R570" s="6">
        <v>42000</v>
      </c>
      <c r="S570" t="s">
        <v>3194</v>
      </c>
      <c r="T570" t="s">
        <v>3828</v>
      </c>
      <c r="U570" t="s">
        <v>3841</v>
      </c>
      <c r="V570">
        <v>87</v>
      </c>
      <c r="W570">
        <v>80</v>
      </c>
      <c r="Y570" t="s">
        <v>733</v>
      </c>
      <c r="Z570">
        <v>1</v>
      </c>
      <c r="AA570">
        <f t="shared" si="128"/>
        <v>-7</v>
      </c>
      <c r="AB570">
        <f t="shared" ca="1" si="124"/>
        <v>-7</v>
      </c>
      <c r="AC570">
        <f t="shared" ca="1" si="125"/>
        <v>0</v>
      </c>
      <c r="AD570">
        <f t="shared" ca="1" si="126"/>
        <v>0</v>
      </c>
      <c r="AE570" s="2">
        <v>0</v>
      </c>
      <c r="AF570" s="7">
        <f>VLOOKUP(R570,Weights!$A$2:$B$120,2,0)*AE570</f>
        <v>0</v>
      </c>
      <c r="AG570">
        <f t="shared" ca="1" si="127"/>
        <v>0</v>
      </c>
      <c r="AI570" t="str">
        <f t="shared" ca="1" si="129"/>
        <v>Gonzaga</v>
      </c>
      <c r="AJ570" t="str">
        <f t="shared" si="130"/>
        <v>Gonzaga</v>
      </c>
      <c r="AK570" t="str">
        <f t="shared" si="131"/>
        <v>Gonzaga</v>
      </c>
    </row>
    <row r="571" spans="17:37" x14ac:dyDescent="0.25">
      <c r="Q571" t="s">
        <v>3305</v>
      </c>
      <c r="R571" s="6">
        <v>42002</v>
      </c>
      <c r="S571" t="s">
        <v>3194</v>
      </c>
      <c r="T571" t="s">
        <v>3407</v>
      </c>
      <c r="U571" t="s">
        <v>3842</v>
      </c>
      <c r="V571">
        <v>97</v>
      </c>
      <c r="W571">
        <v>88</v>
      </c>
      <c r="Y571" t="s">
        <v>734</v>
      </c>
      <c r="Z571">
        <v>1</v>
      </c>
      <c r="AA571">
        <f t="shared" si="128"/>
        <v>9</v>
      </c>
      <c r="AB571">
        <f t="shared" ca="1" si="124"/>
        <v>10.800000199999999</v>
      </c>
      <c r="AC571">
        <f t="shared" ca="1" si="125"/>
        <v>-1.8000001999999995</v>
      </c>
      <c r="AD571">
        <f t="shared" ca="1" si="126"/>
        <v>1.8000001999999995</v>
      </c>
      <c r="AE571" s="2">
        <v>0</v>
      </c>
      <c r="AF571" s="7">
        <f>VLOOKUP(R571,Weights!$A$2:$B$120,2,0)*AE571</f>
        <v>0</v>
      </c>
      <c r="AG571">
        <f t="shared" ca="1" si="127"/>
        <v>3.240000720000038</v>
      </c>
      <c r="AI571" t="str">
        <f t="shared" ca="1" si="129"/>
        <v>BYU</v>
      </c>
      <c r="AJ571" t="str">
        <f t="shared" si="130"/>
        <v>BYU</v>
      </c>
      <c r="AK571">
        <f t="shared" si="131"/>
        <v>0</v>
      </c>
    </row>
    <row r="572" spans="17:37" x14ac:dyDescent="0.25">
      <c r="Q572" t="s">
        <v>3305</v>
      </c>
      <c r="R572" s="6">
        <v>42012</v>
      </c>
      <c r="S572" t="s">
        <v>3194</v>
      </c>
      <c r="T572" t="s">
        <v>3455</v>
      </c>
      <c r="U572" t="s">
        <v>3841</v>
      </c>
      <c r="V572">
        <v>67</v>
      </c>
      <c r="W572">
        <v>61</v>
      </c>
      <c r="Y572" t="s">
        <v>736</v>
      </c>
      <c r="Z572">
        <v>1</v>
      </c>
      <c r="AA572">
        <f t="shared" si="128"/>
        <v>-6</v>
      </c>
      <c r="AB572">
        <f t="shared" ca="1" si="124"/>
        <v>10.000000199999999</v>
      </c>
      <c r="AC572">
        <f t="shared" ca="1" si="125"/>
        <v>-16.000000199999999</v>
      </c>
      <c r="AD572">
        <f t="shared" ca="1" si="126"/>
        <v>16.000000199999999</v>
      </c>
      <c r="AE572" s="2">
        <v>0</v>
      </c>
      <c r="AF572" s="7">
        <f>VLOOKUP(R572,Weights!$A$2:$B$120,2,0)*AE572</f>
        <v>0</v>
      </c>
      <c r="AG572">
        <f t="shared" ca="1" si="127"/>
        <v>256.00000640000002</v>
      </c>
      <c r="AI572" t="str">
        <f t="shared" ca="1" si="129"/>
        <v>BYU</v>
      </c>
      <c r="AJ572" t="str">
        <f t="shared" si="130"/>
        <v>Pepperdine</v>
      </c>
      <c r="AK572" t="str">
        <f t="shared" si="131"/>
        <v>Pepperdine</v>
      </c>
    </row>
    <row r="573" spans="17:37" x14ac:dyDescent="0.25">
      <c r="Q573" t="s">
        <v>3305</v>
      </c>
      <c r="R573" s="6">
        <v>42014</v>
      </c>
      <c r="S573" t="s">
        <v>3194</v>
      </c>
      <c r="T573" t="s">
        <v>3461</v>
      </c>
      <c r="U573" t="s">
        <v>3842</v>
      </c>
      <c r="V573">
        <v>85</v>
      </c>
      <c r="W573">
        <v>72</v>
      </c>
      <c r="Y573" t="s">
        <v>737</v>
      </c>
      <c r="Z573">
        <v>1</v>
      </c>
      <c r="AA573">
        <f t="shared" si="128"/>
        <v>13</v>
      </c>
      <c r="AB573">
        <f t="shared" ca="1" si="124"/>
        <v>16.200000199999998</v>
      </c>
      <c r="AC573">
        <f t="shared" ca="1" si="125"/>
        <v>-3.2000001999999981</v>
      </c>
      <c r="AD573">
        <f t="shared" ca="1" si="126"/>
        <v>3.2000001999999981</v>
      </c>
      <c r="AE573" s="2">
        <v>0</v>
      </c>
      <c r="AF573" s="7">
        <f>VLOOKUP(R573,Weights!$A$2:$B$120,2,0)*AE573</f>
        <v>0</v>
      </c>
      <c r="AG573">
        <f t="shared" ca="1" si="127"/>
        <v>10.240001280000028</v>
      </c>
      <c r="AI573" t="str">
        <f t="shared" ca="1" si="129"/>
        <v>BYU</v>
      </c>
      <c r="AJ573" t="str">
        <f t="shared" si="130"/>
        <v>BYU</v>
      </c>
      <c r="AK573">
        <f t="shared" si="131"/>
        <v>0</v>
      </c>
    </row>
    <row r="574" spans="17:37" x14ac:dyDescent="0.25">
      <c r="Q574" t="s">
        <v>3305</v>
      </c>
      <c r="R574" s="6">
        <v>42033</v>
      </c>
      <c r="S574" t="s">
        <v>3194</v>
      </c>
      <c r="T574" t="s">
        <v>3383</v>
      </c>
      <c r="U574" t="s">
        <v>3842</v>
      </c>
      <c r="V574">
        <v>78</v>
      </c>
      <c r="W574">
        <v>74</v>
      </c>
      <c r="Y574" t="s">
        <v>1350</v>
      </c>
      <c r="Z574">
        <v>1</v>
      </c>
      <c r="AA574">
        <f t="shared" si="128"/>
        <v>4</v>
      </c>
      <c r="AB574">
        <f t="shared" ca="1" si="124"/>
        <v>12.000000199999999</v>
      </c>
      <c r="AC574">
        <f t="shared" ca="1" si="125"/>
        <v>-8.0000001999999988</v>
      </c>
      <c r="AD574">
        <f t="shared" ca="1" si="126"/>
        <v>8.0000001999999988</v>
      </c>
      <c r="AE574" s="2">
        <v>0</v>
      </c>
      <c r="AF574" s="7">
        <f>VLOOKUP(R574,Weights!$A$2:$B$120,2,0)*AE574</f>
        <v>0</v>
      </c>
      <c r="AG574">
        <f t="shared" ca="1" si="127"/>
        <v>64.000003200000023</v>
      </c>
      <c r="AI574" t="str">
        <f t="shared" ca="1" si="129"/>
        <v>BYU</v>
      </c>
      <c r="AJ574" t="str">
        <f t="shared" si="130"/>
        <v>BYU</v>
      </c>
      <c r="AK574">
        <f t="shared" si="131"/>
        <v>0</v>
      </c>
    </row>
    <row r="575" spans="17:37" x14ac:dyDescent="0.25">
      <c r="Q575" t="s">
        <v>3305</v>
      </c>
      <c r="R575" s="6">
        <v>42035</v>
      </c>
      <c r="S575" t="s">
        <v>3194</v>
      </c>
      <c r="T575" t="s">
        <v>3451</v>
      </c>
      <c r="U575" t="s">
        <v>3842</v>
      </c>
      <c r="V575">
        <v>78</v>
      </c>
      <c r="W575">
        <v>57</v>
      </c>
      <c r="Y575" t="s">
        <v>539</v>
      </c>
      <c r="Z575">
        <v>1</v>
      </c>
      <c r="AA575">
        <f t="shared" si="128"/>
        <v>21</v>
      </c>
      <c r="AB575">
        <f t="shared" ca="1" si="124"/>
        <v>15.800000199999999</v>
      </c>
      <c r="AC575">
        <f t="shared" ca="1" si="125"/>
        <v>5.1999998000000005</v>
      </c>
      <c r="AD575">
        <f t="shared" ca="1" si="126"/>
        <v>-5.1999998000000005</v>
      </c>
      <c r="AE575" s="2">
        <v>0</v>
      </c>
      <c r="AF575" s="7">
        <f>VLOOKUP(R575,Weights!$A$2:$B$120,2,0)*AE575</f>
        <v>0</v>
      </c>
      <c r="AG575">
        <f t="shared" ca="1" si="127"/>
        <v>27.039997920000044</v>
      </c>
      <c r="AI575" t="str">
        <f t="shared" ca="1" si="129"/>
        <v>BYU</v>
      </c>
      <c r="AJ575" t="str">
        <f t="shared" si="130"/>
        <v>BYU</v>
      </c>
      <c r="AK575">
        <f t="shared" si="131"/>
        <v>0</v>
      </c>
    </row>
    <row r="576" spans="17:37" x14ac:dyDescent="0.25">
      <c r="Q576" t="s">
        <v>3305</v>
      </c>
      <c r="R576" s="6">
        <v>42047</v>
      </c>
      <c r="S576" t="s">
        <v>3194</v>
      </c>
      <c r="T576" t="s">
        <v>3412</v>
      </c>
      <c r="U576" t="s">
        <v>3842</v>
      </c>
      <c r="V576">
        <v>82</v>
      </c>
      <c r="W576">
        <v>60</v>
      </c>
      <c r="Y576" t="s">
        <v>764</v>
      </c>
      <c r="Z576">
        <v>1</v>
      </c>
      <c r="AA576">
        <f t="shared" si="128"/>
        <v>22</v>
      </c>
      <c r="AB576">
        <f t="shared" ca="1" si="124"/>
        <v>5.4000001999999991</v>
      </c>
      <c r="AC576">
        <f t="shared" ca="1" si="125"/>
        <v>16.599999799999999</v>
      </c>
      <c r="AD576">
        <f t="shared" ca="1" si="126"/>
        <v>-16.599999799999999</v>
      </c>
      <c r="AE576" s="2">
        <v>0</v>
      </c>
      <c r="AF576" s="7">
        <f>VLOOKUP(R576,Weights!$A$2:$B$120,2,0)*AE576</f>
        <v>0</v>
      </c>
      <c r="AG576">
        <f t="shared" ca="1" si="127"/>
        <v>275.55999336000002</v>
      </c>
      <c r="AI576" t="str">
        <f t="shared" ca="1" si="129"/>
        <v>BYU</v>
      </c>
      <c r="AJ576" t="str">
        <f t="shared" si="130"/>
        <v>BYU</v>
      </c>
      <c r="AK576">
        <f t="shared" si="131"/>
        <v>0</v>
      </c>
    </row>
    <row r="577" spans="17:37" x14ac:dyDescent="0.25">
      <c r="Q577" t="s">
        <v>3305</v>
      </c>
      <c r="R577" s="6">
        <v>42049</v>
      </c>
      <c r="S577" t="s">
        <v>3194</v>
      </c>
      <c r="T577" t="s">
        <v>3511</v>
      </c>
      <c r="U577" t="s">
        <v>3842</v>
      </c>
      <c r="V577">
        <v>84</v>
      </c>
      <c r="W577">
        <v>59</v>
      </c>
      <c r="Y577" t="s">
        <v>1031</v>
      </c>
      <c r="Z577">
        <v>1</v>
      </c>
      <c r="AA577">
        <f t="shared" si="128"/>
        <v>25</v>
      </c>
      <c r="AB577">
        <f t="shared" ca="1" si="124"/>
        <v>18.000000199999999</v>
      </c>
      <c r="AC577">
        <f t="shared" ca="1" si="125"/>
        <v>6.9999998000000012</v>
      </c>
      <c r="AD577">
        <f t="shared" ca="1" si="126"/>
        <v>-6.9999998000000012</v>
      </c>
      <c r="AE577" s="2">
        <v>0</v>
      </c>
      <c r="AF577" s="7">
        <f>VLOOKUP(R577,Weights!$A$2:$B$120,2,0)*AE577</f>
        <v>0</v>
      </c>
      <c r="AG577">
        <f t="shared" ca="1" si="127"/>
        <v>48.99999720000006</v>
      </c>
      <c r="AI577" t="str">
        <f t="shared" ca="1" si="129"/>
        <v>BYU</v>
      </c>
      <c r="AJ577" t="str">
        <f t="shared" si="130"/>
        <v>BYU</v>
      </c>
      <c r="AK577">
        <f t="shared" si="131"/>
        <v>0</v>
      </c>
    </row>
    <row r="578" spans="17:37" x14ac:dyDescent="0.25">
      <c r="Q578" t="s">
        <v>3305</v>
      </c>
      <c r="R578" s="6">
        <v>42054</v>
      </c>
      <c r="S578" t="s">
        <v>3194</v>
      </c>
      <c r="T578" t="s">
        <v>3510</v>
      </c>
      <c r="U578" t="s">
        <v>3842</v>
      </c>
      <c r="V578">
        <v>75</v>
      </c>
      <c r="W578">
        <v>62</v>
      </c>
      <c r="Y578" t="s">
        <v>641</v>
      </c>
      <c r="Z578">
        <v>1</v>
      </c>
      <c r="AA578">
        <f t="shared" si="128"/>
        <v>13</v>
      </c>
      <c r="AB578">
        <f t="shared" ref="AB578:AB641" ca="1" si="132">Z578*(IF(S578="A",-HomeEdge,IF(S578="H",HomeEdge,0))+VLOOKUP(Q578,TmList,2,0)-VLOOKUP(T578,TmList,2,0))</f>
        <v>9.8000001999999995</v>
      </c>
      <c r="AC578">
        <f t="shared" ref="AC578:AC641" ca="1" si="133">AA578-AB578</f>
        <v>3.1999998000000005</v>
      </c>
      <c r="AD578">
        <f t="shared" ref="AD578:AD641" ca="1" si="134">-AC578</f>
        <v>-3.1999998000000005</v>
      </c>
      <c r="AE578" s="2">
        <v>0</v>
      </c>
      <c r="AF578" s="7">
        <f>VLOOKUP(R578,Weights!$A$2:$B$120,2,0)*AE578</f>
        <v>0</v>
      </c>
      <c r="AG578">
        <f t="shared" ref="AG578:AG641" ca="1" si="135">AC578^2</f>
        <v>10.239998720000044</v>
      </c>
      <c r="AI578" t="str">
        <f t="shared" ca="1" si="129"/>
        <v>BYU</v>
      </c>
      <c r="AJ578" t="str">
        <f t="shared" si="130"/>
        <v>BYU</v>
      </c>
      <c r="AK578">
        <f t="shared" si="131"/>
        <v>0</v>
      </c>
    </row>
    <row r="579" spans="17:37" x14ac:dyDescent="0.25">
      <c r="Q579" t="s">
        <v>3305</v>
      </c>
      <c r="R579" s="6">
        <v>42070</v>
      </c>
      <c r="S579" t="s">
        <v>3195</v>
      </c>
      <c r="T579" t="s">
        <v>3451</v>
      </c>
      <c r="U579" t="s">
        <v>3842</v>
      </c>
      <c r="V579">
        <v>78</v>
      </c>
      <c r="W579">
        <v>76</v>
      </c>
      <c r="Y579" t="s">
        <v>3015</v>
      </c>
      <c r="Z579">
        <v>1</v>
      </c>
      <c r="AA579">
        <f t="shared" ref="AA579:AA642" si="136">Z579*IF(U579="W",(V579-W579),W579-V579)</f>
        <v>2</v>
      </c>
      <c r="AB579">
        <f t="shared" ca="1" si="132"/>
        <v>12.6000002</v>
      </c>
      <c r="AC579">
        <f t="shared" ca="1" si="133"/>
        <v>-10.6000002</v>
      </c>
      <c r="AD579">
        <f t="shared" ca="1" si="134"/>
        <v>10.6000002</v>
      </c>
      <c r="AE579" s="2">
        <v>0</v>
      </c>
      <c r="AF579" s="7">
        <f>VLOOKUP(R579,Weights!$A$2:$B$120,2,0)*AE579</f>
        <v>0</v>
      </c>
      <c r="AG579">
        <f t="shared" ca="1" si="135"/>
        <v>112.36000424000004</v>
      </c>
      <c r="AI579" t="str">
        <f t="shared" ref="AI579:AI642" ca="1" si="137">IF(AB579&gt;0,Q579,T579)</f>
        <v>BYU</v>
      </c>
      <c r="AJ579" t="str">
        <f t="shared" ref="AJ579:AJ642" si="138">IF(AA579&gt;0,Q579,T579)</f>
        <v>BYU</v>
      </c>
      <c r="AK579">
        <f t="shared" ref="AK579:AK642" si="139">IF(AA579&lt;0,T579,0)</f>
        <v>0</v>
      </c>
    </row>
    <row r="580" spans="17:37" x14ac:dyDescent="0.25">
      <c r="Q580" t="s">
        <v>3305</v>
      </c>
      <c r="R580" s="6">
        <v>42072</v>
      </c>
      <c r="S580" t="s">
        <v>3195</v>
      </c>
      <c r="T580" t="s">
        <v>3407</v>
      </c>
      <c r="U580" t="s">
        <v>3842</v>
      </c>
      <c r="V580">
        <v>84</v>
      </c>
      <c r="W580">
        <v>70</v>
      </c>
      <c r="Y580" t="s">
        <v>3016</v>
      </c>
      <c r="Z580">
        <v>1</v>
      </c>
      <c r="AA580">
        <f t="shared" si="136"/>
        <v>14</v>
      </c>
      <c r="AB580">
        <f t="shared" ca="1" si="132"/>
        <v>7.6000002000000002</v>
      </c>
      <c r="AC580">
        <f t="shared" ca="1" si="133"/>
        <v>6.3999997999999998</v>
      </c>
      <c r="AD580">
        <f t="shared" ca="1" si="134"/>
        <v>-6.3999997999999998</v>
      </c>
      <c r="AE580" s="2">
        <v>0</v>
      </c>
      <c r="AF580" s="7">
        <f>VLOOKUP(R580,Weights!$A$2:$B$120,2,0)*AE580</f>
        <v>0</v>
      </c>
      <c r="AG580">
        <f t="shared" ca="1" si="135"/>
        <v>40.959997440000038</v>
      </c>
      <c r="AI580" t="str">
        <f t="shared" ca="1" si="137"/>
        <v>BYU</v>
      </c>
      <c r="AJ580" t="str">
        <f t="shared" si="138"/>
        <v>BYU</v>
      </c>
      <c r="AK580">
        <f t="shared" si="139"/>
        <v>0</v>
      </c>
    </row>
    <row r="581" spans="17:37" x14ac:dyDescent="0.25">
      <c r="Q581" t="s">
        <v>3305</v>
      </c>
      <c r="R581" s="6">
        <v>42073</v>
      </c>
      <c r="S581" t="s">
        <v>3195</v>
      </c>
      <c r="T581" t="s">
        <v>3828</v>
      </c>
      <c r="U581" t="s">
        <v>3841</v>
      </c>
      <c r="V581">
        <v>91</v>
      </c>
      <c r="W581">
        <v>75</v>
      </c>
      <c r="Y581" t="s">
        <v>3017</v>
      </c>
      <c r="Z581">
        <v>1</v>
      </c>
      <c r="AA581">
        <f t="shared" si="136"/>
        <v>-16</v>
      </c>
      <c r="AB581">
        <f t="shared" ca="1" si="132"/>
        <v>-10.199999999999999</v>
      </c>
      <c r="AC581">
        <f t="shared" ca="1" si="133"/>
        <v>-5.8000000000000007</v>
      </c>
      <c r="AD581">
        <f t="shared" ca="1" si="134"/>
        <v>5.8000000000000007</v>
      </c>
      <c r="AE581" s="2">
        <v>0</v>
      </c>
      <c r="AF581" s="7">
        <f>VLOOKUP(R581,Weights!$A$2:$B$120,2,0)*AE581</f>
        <v>0</v>
      </c>
      <c r="AG581">
        <f t="shared" ca="1" si="135"/>
        <v>33.640000000000008</v>
      </c>
      <c r="AI581" t="str">
        <f t="shared" ca="1" si="137"/>
        <v>Gonzaga</v>
      </c>
      <c r="AJ581" t="str">
        <f t="shared" si="138"/>
        <v>Gonzaga</v>
      </c>
      <c r="AK581" t="str">
        <f t="shared" si="139"/>
        <v>Gonzaga</v>
      </c>
    </row>
    <row r="582" spans="17:37" x14ac:dyDescent="0.25">
      <c r="Q582" t="s">
        <v>3454</v>
      </c>
      <c r="R582" s="6">
        <v>41961</v>
      </c>
      <c r="S582" t="s">
        <v>3194</v>
      </c>
      <c r="T582" t="s">
        <v>3839</v>
      </c>
      <c r="U582" t="s">
        <v>3842</v>
      </c>
      <c r="V582">
        <v>65</v>
      </c>
      <c r="W582">
        <v>44</v>
      </c>
      <c r="Y582" t="s">
        <v>11</v>
      </c>
      <c r="Z582">
        <v>1</v>
      </c>
      <c r="AA582">
        <f t="shared" si="136"/>
        <v>21</v>
      </c>
      <c r="AB582">
        <f t="shared" ca="1" si="132"/>
        <v>32.999999799999998</v>
      </c>
      <c r="AC582">
        <f t="shared" ca="1" si="133"/>
        <v>-11.999999799999998</v>
      </c>
      <c r="AD582">
        <f t="shared" ca="1" si="134"/>
        <v>11.999999799999998</v>
      </c>
      <c r="AE582" s="2">
        <v>0</v>
      </c>
      <c r="AF582" s="7">
        <f>VLOOKUP(R582,Weights!$A$2:$B$120,2,0)*AE582</f>
        <v>0</v>
      </c>
      <c r="AG582">
        <f t="shared" ca="1" si="135"/>
        <v>143.99999519999997</v>
      </c>
      <c r="AI582" t="str">
        <f t="shared" ca="1" si="137"/>
        <v>Cal Poly</v>
      </c>
      <c r="AJ582" t="str">
        <f t="shared" si="138"/>
        <v>Cal Poly</v>
      </c>
      <c r="AK582">
        <f t="shared" si="139"/>
        <v>0</v>
      </c>
    </row>
    <row r="583" spans="17:37" x14ac:dyDescent="0.25">
      <c r="Q583" t="s">
        <v>3454</v>
      </c>
      <c r="R583" s="6">
        <v>41964</v>
      </c>
      <c r="S583" t="s">
        <v>3194</v>
      </c>
      <c r="T583" t="s">
        <v>3278</v>
      </c>
      <c r="U583" t="s">
        <v>3842</v>
      </c>
      <c r="V583">
        <v>78</v>
      </c>
      <c r="W583">
        <v>60</v>
      </c>
      <c r="Y583" t="s">
        <v>99</v>
      </c>
      <c r="Z583">
        <v>1</v>
      </c>
      <c r="AA583">
        <f t="shared" si="136"/>
        <v>18</v>
      </c>
      <c r="AB583">
        <f t="shared" ca="1" si="132"/>
        <v>10.200000000000001</v>
      </c>
      <c r="AC583">
        <f t="shared" ca="1" si="133"/>
        <v>7.7999999999999989</v>
      </c>
      <c r="AD583">
        <f t="shared" ca="1" si="134"/>
        <v>-7.7999999999999989</v>
      </c>
      <c r="AE583" s="2">
        <v>0</v>
      </c>
      <c r="AF583" s="7">
        <f>VLOOKUP(R583,Weights!$A$2:$B$120,2,0)*AE583</f>
        <v>0</v>
      </c>
      <c r="AG583">
        <f t="shared" ca="1" si="135"/>
        <v>60.839999999999982</v>
      </c>
      <c r="AI583" t="str">
        <f t="shared" ca="1" si="137"/>
        <v>Cal Poly</v>
      </c>
      <c r="AJ583" t="str">
        <f t="shared" si="138"/>
        <v>Cal Poly</v>
      </c>
      <c r="AK583">
        <f t="shared" si="139"/>
        <v>0</v>
      </c>
    </row>
    <row r="584" spans="17:37" x14ac:dyDescent="0.25">
      <c r="Q584" t="s">
        <v>3454</v>
      </c>
      <c r="R584" s="6">
        <v>41979</v>
      </c>
      <c r="S584" t="s">
        <v>3194</v>
      </c>
      <c r="T584" t="s">
        <v>3839</v>
      </c>
      <c r="U584" t="s">
        <v>3842</v>
      </c>
      <c r="V584">
        <v>72</v>
      </c>
      <c r="W584">
        <v>35</v>
      </c>
      <c r="Y584" t="s">
        <v>235</v>
      </c>
      <c r="Z584">
        <v>1</v>
      </c>
      <c r="AA584">
        <f t="shared" si="136"/>
        <v>37</v>
      </c>
      <c r="AB584">
        <f t="shared" ca="1" si="132"/>
        <v>32.999999799999998</v>
      </c>
      <c r="AC584">
        <f t="shared" ca="1" si="133"/>
        <v>4.0000002000000023</v>
      </c>
      <c r="AD584">
        <f t="shared" ca="1" si="134"/>
        <v>-4.0000002000000023</v>
      </c>
      <c r="AE584" s="2">
        <v>0</v>
      </c>
      <c r="AF584" s="7">
        <f>VLOOKUP(R584,Weights!$A$2:$B$120,2,0)*AE584</f>
        <v>0</v>
      </c>
      <c r="AG584">
        <f t="shared" ca="1" si="135"/>
        <v>16.000001600000058</v>
      </c>
      <c r="AI584" t="str">
        <f t="shared" ca="1" si="137"/>
        <v>Cal Poly</v>
      </c>
      <c r="AJ584" t="str">
        <f t="shared" si="138"/>
        <v>Cal Poly</v>
      </c>
      <c r="AK584">
        <f t="shared" si="139"/>
        <v>0</v>
      </c>
    </row>
    <row r="585" spans="17:37" x14ac:dyDescent="0.25">
      <c r="Q585" t="s">
        <v>3454</v>
      </c>
      <c r="R585" s="6">
        <v>41990</v>
      </c>
      <c r="S585" t="s">
        <v>3195</v>
      </c>
      <c r="T585" t="s">
        <v>3467</v>
      </c>
      <c r="U585" t="s">
        <v>3842</v>
      </c>
      <c r="V585">
        <v>60</v>
      </c>
      <c r="W585">
        <v>58</v>
      </c>
      <c r="Y585" t="s">
        <v>178</v>
      </c>
      <c r="Z585">
        <v>1</v>
      </c>
      <c r="AA585">
        <f t="shared" si="136"/>
        <v>2</v>
      </c>
      <c r="AB585">
        <f t="shared" ca="1" si="132"/>
        <v>-1.6</v>
      </c>
      <c r="AC585">
        <f t="shared" ca="1" si="133"/>
        <v>3.6</v>
      </c>
      <c r="AD585">
        <f t="shared" ca="1" si="134"/>
        <v>-3.6</v>
      </c>
      <c r="AE585" s="2">
        <v>0</v>
      </c>
      <c r="AF585" s="7">
        <f>VLOOKUP(R585,Weights!$A$2:$B$120,2,0)*AE585</f>
        <v>0</v>
      </c>
      <c r="AG585">
        <f t="shared" ca="1" si="135"/>
        <v>12.96</v>
      </c>
      <c r="AI585" t="str">
        <f t="shared" ca="1" si="137"/>
        <v>Northeastern</v>
      </c>
      <c r="AJ585" t="str">
        <f t="shared" si="138"/>
        <v>Cal Poly</v>
      </c>
      <c r="AK585">
        <f t="shared" si="139"/>
        <v>0</v>
      </c>
    </row>
    <row r="586" spans="17:37" x14ac:dyDescent="0.25">
      <c r="Q586" t="s">
        <v>3454</v>
      </c>
      <c r="R586" s="6">
        <v>41993</v>
      </c>
      <c r="S586" t="s">
        <v>3195</v>
      </c>
      <c r="T586" t="s">
        <v>3828</v>
      </c>
      <c r="U586" t="s">
        <v>3841</v>
      </c>
      <c r="V586">
        <v>63</v>
      </c>
      <c r="W586">
        <v>50</v>
      </c>
      <c r="Y586" t="s">
        <v>179</v>
      </c>
      <c r="Z586">
        <v>1</v>
      </c>
      <c r="AA586">
        <f t="shared" si="136"/>
        <v>-13</v>
      </c>
      <c r="AB586">
        <f t="shared" ca="1" si="132"/>
        <v>-20.200000199999998</v>
      </c>
      <c r="AC586">
        <f t="shared" ca="1" si="133"/>
        <v>7.2000001999999981</v>
      </c>
      <c r="AD586">
        <f t="shared" ca="1" si="134"/>
        <v>-7.2000001999999981</v>
      </c>
      <c r="AE586" s="2">
        <v>0</v>
      </c>
      <c r="AF586" s="7">
        <f>VLOOKUP(R586,Weights!$A$2:$B$120,2,0)*AE586</f>
        <v>0</v>
      </c>
      <c r="AG586">
        <f t="shared" ca="1" si="135"/>
        <v>51.840002880000014</v>
      </c>
      <c r="AI586" t="str">
        <f t="shared" ca="1" si="137"/>
        <v>Gonzaga</v>
      </c>
      <c r="AJ586" t="str">
        <f t="shared" si="138"/>
        <v>Gonzaga</v>
      </c>
      <c r="AK586" t="str">
        <f t="shared" si="139"/>
        <v>Gonzaga</v>
      </c>
    </row>
    <row r="587" spans="17:37" x14ac:dyDescent="0.25">
      <c r="Q587" t="s">
        <v>3454</v>
      </c>
      <c r="R587" s="6">
        <v>42014</v>
      </c>
      <c r="S587" t="s">
        <v>3194</v>
      </c>
      <c r="T587" t="s">
        <v>3254</v>
      </c>
      <c r="U587" t="s">
        <v>3841</v>
      </c>
      <c r="V587">
        <v>50</v>
      </c>
      <c r="W587">
        <v>45</v>
      </c>
      <c r="Y587" t="s">
        <v>1362</v>
      </c>
      <c r="Z587">
        <v>1</v>
      </c>
      <c r="AA587">
        <f t="shared" si="136"/>
        <v>-5</v>
      </c>
      <c r="AB587">
        <f t="shared" ca="1" si="132"/>
        <v>-1.5999999999999996</v>
      </c>
      <c r="AC587">
        <f t="shared" ca="1" si="133"/>
        <v>-3.4000000000000004</v>
      </c>
      <c r="AD587">
        <f t="shared" ca="1" si="134"/>
        <v>3.4000000000000004</v>
      </c>
      <c r="AE587" s="2">
        <v>0</v>
      </c>
      <c r="AF587" s="7">
        <f>VLOOKUP(R587,Weights!$A$2:$B$120,2,0)*AE587</f>
        <v>0</v>
      </c>
      <c r="AG587">
        <f t="shared" ca="1" si="135"/>
        <v>11.560000000000002</v>
      </c>
      <c r="AI587" t="str">
        <f t="shared" ca="1" si="137"/>
        <v>UC Santa Barbara</v>
      </c>
      <c r="AJ587" t="str">
        <f t="shared" si="138"/>
        <v>UC Santa Barbara</v>
      </c>
      <c r="AK587" t="str">
        <f t="shared" si="139"/>
        <v>UC Santa Barbara</v>
      </c>
    </row>
    <row r="588" spans="17:37" x14ac:dyDescent="0.25">
      <c r="Q588" t="s">
        <v>3454</v>
      </c>
      <c r="R588" s="6">
        <v>42026</v>
      </c>
      <c r="S588" t="s">
        <v>3194</v>
      </c>
      <c r="T588" t="s">
        <v>3453</v>
      </c>
      <c r="U588" t="s">
        <v>3842</v>
      </c>
      <c r="V588">
        <v>66</v>
      </c>
      <c r="W588">
        <v>55</v>
      </c>
      <c r="Y588" t="s">
        <v>1439</v>
      </c>
      <c r="Z588">
        <v>1</v>
      </c>
      <c r="AA588">
        <f t="shared" si="136"/>
        <v>11</v>
      </c>
      <c r="AB588">
        <f t="shared" ca="1" si="132"/>
        <v>12</v>
      </c>
      <c r="AC588">
        <f t="shared" ca="1" si="133"/>
        <v>-1</v>
      </c>
      <c r="AD588">
        <f t="shared" ca="1" si="134"/>
        <v>1</v>
      </c>
      <c r="AE588" s="2">
        <v>0</v>
      </c>
      <c r="AF588" s="7">
        <f>VLOOKUP(R588,Weights!$A$2:$B$120,2,0)*AE588</f>
        <v>0</v>
      </c>
      <c r="AG588">
        <f t="shared" ca="1" si="135"/>
        <v>1</v>
      </c>
      <c r="AI588" t="str">
        <f t="shared" ca="1" si="137"/>
        <v>Cal Poly</v>
      </c>
      <c r="AJ588" t="str">
        <f t="shared" si="138"/>
        <v>Cal Poly</v>
      </c>
      <c r="AK588">
        <f t="shared" si="139"/>
        <v>0</v>
      </c>
    </row>
    <row r="589" spans="17:37" x14ac:dyDescent="0.25">
      <c r="Q589" t="s">
        <v>3454</v>
      </c>
      <c r="R589" s="6">
        <v>42028</v>
      </c>
      <c r="S589" t="s">
        <v>3194</v>
      </c>
      <c r="T589" t="s">
        <v>3417</v>
      </c>
      <c r="U589" t="s">
        <v>3842</v>
      </c>
      <c r="V589">
        <v>68</v>
      </c>
      <c r="W589">
        <v>49</v>
      </c>
      <c r="Y589" t="s">
        <v>1440</v>
      </c>
      <c r="Z589">
        <v>1</v>
      </c>
      <c r="AA589">
        <f t="shared" si="136"/>
        <v>19</v>
      </c>
      <c r="AB589">
        <f t="shared" ca="1" si="132"/>
        <v>7.0000000000000009</v>
      </c>
      <c r="AC589">
        <f t="shared" ca="1" si="133"/>
        <v>12</v>
      </c>
      <c r="AD589">
        <f t="shared" ca="1" si="134"/>
        <v>-12</v>
      </c>
      <c r="AE589" s="2">
        <v>0</v>
      </c>
      <c r="AF589" s="7">
        <f>VLOOKUP(R589,Weights!$A$2:$B$120,2,0)*AE589</f>
        <v>0</v>
      </c>
      <c r="AG589">
        <f t="shared" ca="1" si="135"/>
        <v>144</v>
      </c>
      <c r="AI589" t="str">
        <f t="shared" ca="1" si="137"/>
        <v>Cal Poly</v>
      </c>
      <c r="AJ589" t="str">
        <f t="shared" si="138"/>
        <v>Cal Poly</v>
      </c>
      <c r="AK589">
        <f t="shared" si="139"/>
        <v>0</v>
      </c>
    </row>
    <row r="590" spans="17:37" x14ac:dyDescent="0.25">
      <c r="Q590" t="s">
        <v>3454</v>
      </c>
      <c r="R590" s="6">
        <v>42040</v>
      </c>
      <c r="S590" t="s">
        <v>3194</v>
      </c>
      <c r="T590" t="s">
        <v>3329</v>
      </c>
      <c r="U590" t="s">
        <v>3841</v>
      </c>
      <c r="V590">
        <v>59</v>
      </c>
      <c r="W590">
        <v>56</v>
      </c>
      <c r="Y590" t="s">
        <v>1442</v>
      </c>
      <c r="Z590">
        <v>1</v>
      </c>
      <c r="AA590">
        <f t="shared" si="136"/>
        <v>-3</v>
      </c>
      <c r="AB590">
        <f t="shared" ca="1" si="132"/>
        <v>-1.1999999999999993</v>
      </c>
      <c r="AC590">
        <f t="shared" ca="1" si="133"/>
        <v>-1.8000000000000007</v>
      </c>
      <c r="AD590">
        <f t="shared" ca="1" si="134"/>
        <v>1.8000000000000007</v>
      </c>
      <c r="AE590" s="2">
        <v>0</v>
      </c>
      <c r="AF590" s="7">
        <f>VLOOKUP(R590,Weights!$A$2:$B$120,2,0)*AE590</f>
        <v>0</v>
      </c>
      <c r="AG590">
        <f t="shared" ca="1" si="135"/>
        <v>3.2400000000000024</v>
      </c>
      <c r="AI590" t="str">
        <f t="shared" ca="1" si="137"/>
        <v>Hawaii</v>
      </c>
      <c r="AJ590" t="str">
        <f t="shared" si="138"/>
        <v>Hawaii</v>
      </c>
      <c r="AK590" t="str">
        <f t="shared" si="139"/>
        <v>Hawaii</v>
      </c>
    </row>
    <row r="591" spans="17:37" x14ac:dyDescent="0.25">
      <c r="Q591" t="s">
        <v>3454</v>
      </c>
      <c r="R591" s="6">
        <v>42047</v>
      </c>
      <c r="S591" t="s">
        <v>3194</v>
      </c>
      <c r="T591" t="s">
        <v>3404</v>
      </c>
      <c r="U591" t="s">
        <v>3842</v>
      </c>
      <c r="V591">
        <v>70</v>
      </c>
      <c r="W591">
        <v>63</v>
      </c>
      <c r="Y591" t="s">
        <v>1443</v>
      </c>
      <c r="Z591">
        <v>1</v>
      </c>
      <c r="AA591">
        <f t="shared" si="136"/>
        <v>7</v>
      </c>
      <c r="AB591">
        <f t="shared" ca="1" si="132"/>
        <v>10.600000000000001</v>
      </c>
      <c r="AC591">
        <f t="shared" ca="1" si="133"/>
        <v>-3.6000000000000014</v>
      </c>
      <c r="AD591">
        <f t="shared" ca="1" si="134"/>
        <v>3.6000000000000014</v>
      </c>
      <c r="AE591" s="2">
        <v>0</v>
      </c>
      <c r="AF591" s="7">
        <f>VLOOKUP(R591,Weights!$A$2:$B$120,2,0)*AE591</f>
        <v>0</v>
      </c>
      <c r="AG591">
        <f t="shared" ca="1" si="135"/>
        <v>12.96000000000001</v>
      </c>
      <c r="AI591" t="str">
        <f t="shared" ca="1" si="137"/>
        <v>Cal Poly</v>
      </c>
      <c r="AJ591" t="str">
        <f t="shared" si="138"/>
        <v>Cal Poly</v>
      </c>
      <c r="AK591">
        <f t="shared" si="139"/>
        <v>0</v>
      </c>
    </row>
    <row r="592" spans="17:37" x14ac:dyDescent="0.25">
      <c r="Q592" t="s">
        <v>3454</v>
      </c>
      <c r="R592" s="6">
        <v>42049</v>
      </c>
      <c r="S592" t="s">
        <v>3194</v>
      </c>
      <c r="T592" t="s">
        <v>3371</v>
      </c>
      <c r="U592" t="s">
        <v>3842</v>
      </c>
      <c r="V592">
        <v>71</v>
      </c>
      <c r="W592">
        <v>58</v>
      </c>
      <c r="Y592" t="s">
        <v>1444</v>
      </c>
      <c r="Z592">
        <v>1</v>
      </c>
      <c r="AA592">
        <f t="shared" si="136"/>
        <v>13</v>
      </c>
      <c r="AB592">
        <f t="shared" ca="1" si="132"/>
        <v>2.8000000000000007</v>
      </c>
      <c r="AC592">
        <f t="shared" ca="1" si="133"/>
        <v>10.199999999999999</v>
      </c>
      <c r="AD592">
        <f t="shared" ca="1" si="134"/>
        <v>-10.199999999999999</v>
      </c>
      <c r="AE592" s="2">
        <v>0</v>
      </c>
      <c r="AF592" s="7">
        <f>VLOOKUP(R592,Weights!$A$2:$B$120,2,0)*AE592</f>
        <v>0</v>
      </c>
      <c r="AG592">
        <f t="shared" ca="1" si="135"/>
        <v>104.03999999999999</v>
      </c>
      <c r="AI592" t="str">
        <f t="shared" ca="1" si="137"/>
        <v>Cal Poly</v>
      </c>
      <c r="AJ592" t="str">
        <f t="shared" si="138"/>
        <v>Cal Poly</v>
      </c>
      <c r="AK592">
        <f t="shared" si="139"/>
        <v>0</v>
      </c>
    </row>
    <row r="593" spans="17:37" x14ac:dyDescent="0.25">
      <c r="Q593" t="s">
        <v>3454</v>
      </c>
      <c r="R593" s="6">
        <v>42061</v>
      </c>
      <c r="S593" t="s">
        <v>3194</v>
      </c>
      <c r="T593" t="s">
        <v>3418</v>
      </c>
      <c r="U593" t="s">
        <v>3841</v>
      </c>
      <c r="V593">
        <v>63</v>
      </c>
      <c r="W593">
        <v>56</v>
      </c>
      <c r="Y593" t="s">
        <v>1366</v>
      </c>
      <c r="Z593">
        <v>1</v>
      </c>
      <c r="AA593">
        <f t="shared" si="136"/>
        <v>-7</v>
      </c>
      <c r="AB593">
        <f t="shared" ca="1" si="132"/>
        <v>-1.9999999999999991</v>
      </c>
      <c r="AC593">
        <f t="shared" ca="1" si="133"/>
        <v>-5.0000000000000009</v>
      </c>
      <c r="AD593">
        <f t="shared" ca="1" si="134"/>
        <v>5.0000000000000009</v>
      </c>
      <c r="AE593" s="2">
        <v>0</v>
      </c>
      <c r="AF593" s="7">
        <f>VLOOKUP(R593,Weights!$A$2:$B$120,2,0)*AE593</f>
        <v>0</v>
      </c>
      <c r="AG593">
        <f t="shared" ca="1" si="135"/>
        <v>25.000000000000007</v>
      </c>
      <c r="AI593" t="str">
        <f t="shared" ca="1" si="137"/>
        <v>UC Irvine</v>
      </c>
      <c r="AJ593" t="str">
        <f t="shared" si="138"/>
        <v>UC Irvine</v>
      </c>
      <c r="AK593" t="str">
        <f t="shared" si="139"/>
        <v>UC Irvine</v>
      </c>
    </row>
    <row r="594" spans="17:37" x14ac:dyDescent="0.25">
      <c r="Q594" t="s">
        <v>3454</v>
      </c>
      <c r="R594" s="6">
        <v>42063</v>
      </c>
      <c r="S594" t="s">
        <v>3194</v>
      </c>
      <c r="T594" t="s">
        <v>3452</v>
      </c>
      <c r="U594" t="s">
        <v>3841</v>
      </c>
      <c r="V594">
        <v>66</v>
      </c>
      <c r="W594">
        <v>56</v>
      </c>
      <c r="Y594" t="s">
        <v>1445</v>
      </c>
      <c r="Z594">
        <v>1</v>
      </c>
      <c r="AA594">
        <f t="shared" si="136"/>
        <v>-10</v>
      </c>
      <c r="AB594">
        <f t="shared" ca="1" si="132"/>
        <v>8.8817841970012523E-16</v>
      </c>
      <c r="AC594">
        <f t="shared" ca="1" si="133"/>
        <v>-10</v>
      </c>
      <c r="AD594">
        <f t="shared" ca="1" si="134"/>
        <v>10</v>
      </c>
      <c r="AE594" s="2">
        <v>0</v>
      </c>
      <c r="AF594" s="7">
        <f>VLOOKUP(R594,Weights!$A$2:$B$120,2,0)*AE594</f>
        <v>0</v>
      </c>
      <c r="AG594">
        <f t="shared" ca="1" si="135"/>
        <v>100</v>
      </c>
      <c r="AI594" t="str">
        <f t="shared" ca="1" si="137"/>
        <v>Cal Poly</v>
      </c>
      <c r="AJ594" t="str">
        <f t="shared" si="138"/>
        <v>UC Davis</v>
      </c>
      <c r="AK594" t="str">
        <f t="shared" si="139"/>
        <v>UC Davis</v>
      </c>
    </row>
    <row r="595" spans="17:37" x14ac:dyDescent="0.25">
      <c r="Q595" t="s">
        <v>3454</v>
      </c>
      <c r="R595" s="6">
        <v>42075</v>
      </c>
      <c r="S595" t="s">
        <v>3195</v>
      </c>
      <c r="T595" t="s">
        <v>3254</v>
      </c>
      <c r="U595" t="s">
        <v>3841</v>
      </c>
      <c r="V595">
        <v>54</v>
      </c>
      <c r="W595">
        <v>50</v>
      </c>
      <c r="Y595" t="s">
        <v>327</v>
      </c>
      <c r="Z595">
        <v>1</v>
      </c>
      <c r="AA595">
        <f t="shared" si="136"/>
        <v>-4</v>
      </c>
      <c r="AB595">
        <f t="shared" ca="1" si="132"/>
        <v>-4.8000000000000007</v>
      </c>
      <c r="AC595">
        <f t="shared" ca="1" si="133"/>
        <v>0.80000000000000071</v>
      </c>
      <c r="AD595">
        <f t="shared" ca="1" si="134"/>
        <v>-0.80000000000000071</v>
      </c>
      <c r="AE595" s="2">
        <v>0</v>
      </c>
      <c r="AF595" s="7">
        <f>VLOOKUP(R595,Weights!$A$2:$B$120,2,0)*AE595</f>
        <v>0</v>
      </c>
      <c r="AG595">
        <f t="shared" ca="1" si="135"/>
        <v>0.64000000000000112</v>
      </c>
      <c r="AI595" t="str">
        <f t="shared" ca="1" si="137"/>
        <v>UC Santa Barbara</v>
      </c>
      <c r="AJ595" t="str">
        <f t="shared" si="138"/>
        <v>UC Santa Barbara</v>
      </c>
      <c r="AK595" t="str">
        <f t="shared" si="139"/>
        <v>UC Santa Barbara</v>
      </c>
    </row>
    <row r="596" spans="17:37" x14ac:dyDescent="0.25">
      <c r="Q596" t="s">
        <v>3343</v>
      </c>
      <c r="R596" s="6">
        <v>41957</v>
      </c>
      <c r="S596" t="s">
        <v>3194</v>
      </c>
      <c r="T596" t="s">
        <v>3535</v>
      </c>
      <c r="U596" t="s">
        <v>3842</v>
      </c>
      <c r="V596">
        <v>91</v>
      </c>
      <c r="W596">
        <v>57</v>
      </c>
      <c r="Y596" t="s">
        <v>176</v>
      </c>
      <c r="Z596">
        <v>1</v>
      </c>
      <c r="AA596">
        <f t="shared" si="136"/>
        <v>34</v>
      </c>
      <c r="AB596">
        <f t="shared" ca="1" si="132"/>
        <v>27.3999998</v>
      </c>
      <c r="AC596">
        <f t="shared" ca="1" si="133"/>
        <v>6.6000002000000002</v>
      </c>
      <c r="AD596">
        <f t="shared" ca="1" si="134"/>
        <v>-6.6000002000000002</v>
      </c>
      <c r="AE596" s="2">
        <v>0</v>
      </c>
      <c r="AF596" s="7">
        <f>VLOOKUP(R596,Weights!$A$2:$B$120,2,0)*AE596</f>
        <v>0</v>
      </c>
      <c r="AG596">
        <f t="shared" ca="1" si="135"/>
        <v>43.560002640000043</v>
      </c>
      <c r="AI596" t="str">
        <f t="shared" ca="1" si="137"/>
        <v>California</v>
      </c>
      <c r="AJ596" t="str">
        <f t="shared" si="138"/>
        <v>California</v>
      </c>
      <c r="AK596">
        <f t="shared" si="139"/>
        <v>0</v>
      </c>
    </row>
    <row r="597" spans="17:37" x14ac:dyDescent="0.25">
      <c r="Q597" t="s">
        <v>3343</v>
      </c>
      <c r="R597" s="6">
        <v>41959</v>
      </c>
      <c r="S597" t="s">
        <v>3194</v>
      </c>
      <c r="T597" t="s">
        <v>3250</v>
      </c>
      <c r="U597" t="s">
        <v>3842</v>
      </c>
      <c r="V597">
        <v>93</v>
      </c>
      <c r="W597">
        <v>59</v>
      </c>
      <c r="Y597" t="s">
        <v>258</v>
      </c>
      <c r="Z597">
        <v>1</v>
      </c>
      <c r="AA597">
        <f t="shared" si="136"/>
        <v>34</v>
      </c>
      <c r="AB597">
        <f t="shared" ca="1" si="132"/>
        <v>22.599999799999999</v>
      </c>
      <c r="AC597">
        <f t="shared" ca="1" si="133"/>
        <v>11.400000200000001</v>
      </c>
      <c r="AD597">
        <f t="shared" ca="1" si="134"/>
        <v>-11.400000200000001</v>
      </c>
      <c r="AE597" s="2">
        <v>0</v>
      </c>
      <c r="AF597" s="7">
        <f>VLOOKUP(R597,Weights!$A$2:$B$120,2,0)*AE597</f>
        <v>0</v>
      </c>
      <c r="AG597">
        <f t="shared" ca="1" si="135"/>
        <v>129.96000456000007</v>
      </c>
      <c r="AI597" t="str">
        <f t="shared" ca="1" si="137"/>
        <v>California</v>
      </c>
      <c r="AJ597" t="str">
        <f t="shared" si="138"/>
        <v>California</v>
      </c>
      <c r="AK597">
        <f t="shared" si="139"/>
        <v>0</v>
      </c>
    </row>
    <row r="598" spans="17:37" x14ac:dyDescent="0.25">
      <c r="Q598" t="s">
        <v>3343</v>
      </c>
      <c r="R598" s="6">
        <v>41969</v>
      </c>
      <c r="S598" t="s">
        <v>3194</v>
      </c>
      <c r="T598" t="s">
        <v>3454</v>
      </c>
      <c r="U598" t="s">
        <v>3842</v>
      </c>
      <c r="V598">
        <v>72</v>
      </c>
      <c r="W598">
        <v>52</v>
      </c>
      <c r="Y598" t="s">
        <v>101</v>
      </c>
      <c r="Z598">
        <v>1</v>
      </c>
      <c r="AA598">
        <f t="shared" si="136"/>
        <v>20</v>
      </c>
      <c r="AB598">
        <f t="shared" ca="1" si="132"/>
        <v>7.4</v>
      </c>
      <c r="AC598">
        <f t="shared" ca="1" si="133"/>
        <v>12.6</v>
      </c>
      <c r="AD598">
        <f t="shared" ca="1" si="134"/>
        <v>-12.6</v>
      </c>
      <c r="AE598" s="2">
        <v>0</v>
      </c>
      <c r="AF598" s="7">
        <f>VLOOKUP(R598,Weights!$A$2:$B$120,2,0)*AE598</f>
        <v>0</v>
      </c>
      <c r="AG598">
        <f t="shared" ca="1" si="135"/>
        <v>158.76</v>
      </c>
      <c r="AI598" t="str">
        <f t="shared" ca="1" si="137"/>
        <v>California</v>
      </c>
      <c r="AJ598" t="str">
        <f t="shared" si="138"/>
        <v>California</v>
      </c>
      <c r="AK598">
        <f t="shared" si="139"/>
        <v>0</v>
      </c>
    </row>
    <row r="599" spans="17:37" x14ac:dyDescent="0.25">
      <c r="Q599" t="s">
        <v>3343</v>
      </c>
      <c r="R599" s="6">
        <v>41976</v>
      </c>
      <c r="S599" t="s">
        <v>3194</v>
      </c>
      <c r="T599" t="s">
        <v>3284</v>
      </c>
      <c r="U599" t="s">
        <v>3842</v>
      </c>
      <c r="V599">
        <v>78</v>
      </c>
      <c r="W599">
        <v>76</v>
      </c>
      <c r="X599" t="s">
        <v>3844</v>
      </c>
      <c r="Y599" t="s">
        <v>262</v>
      </c>
      <c r="Z599">
        <v>1</v>
      </c>
      <c r="AA599">
        <f t="shared" si="136"/>
        <v>2</v>
      </c>
      <c r="AB599">
        <f t="shared" ca="1" si="132"/>
        <v>8.1999999799999994</v>
      </c>
      <c r="AC599">
        <f t="shared" ca="1" si="133"/>
        <v>-6.1999999799999994</v>
      </c>
      <c r="AD599">
        <f t="shared" ca="1" si="134"/>
        <v>6.1999999799999994</v>
      </c>
      <c r="AE599" s="2">
        <v>0</v>
      </c>
      <c r="AF599" s="7">
        <f>VLOOKUP(R599,Weights!$A$2:$B$120,2,0)*AE599</f>
        <v>0</v>
      </c>
      <c r="AG599">
        <f t="shared" ca="1" si="135"/>
        <v>38.439999751999991</v>
      </c>
      <c r="AI599" t="str">
        <f t="shared" ca="1" si="137"/>
        <v>California</v>
      </c>
      <c r="AJ599" t="str">
        <f t="shared" si="138"/>
        <v>California</v>
      </c>
      <c r="AK599">
        <f t="shared" si="139"/>
        <v>0</v>
      </c>
    </row>
    <row r="600" spans="17:37" x14ac:dyDescent="0.25">
      <c r="Q600" t="s">
        <v>3343</v>
      </c>
      <c r="R600" s="6">
        <v>41983</v>
      </c>
      <c r="S600" t="s">
        <v>3194</v>
      </c>
      <c r="T600" t="s">
        <v>3363</v>
      </c>
      <c r="U600" t="s">
        <v>3842</v>
      </c>
      <c r="V600">
        <v>45</v>
      </c>
      <c r="W600">
        <v>42</v>
      </c>
      <c r="Y600" t="s">
        <v>416</v>
      </c>
      <c r="Z600">
        <v>1</v>
      </c>
      <c r="AA600">
        <f t="shared" si="136"/>
        <v>3</v>
      </c>
      <c r="AB600">
        <f t="shared" ca="1" si="132"/>
        <v>7.5999999799999998</v>
      </c>
      <c r="AC600">
        <f t="shared" ca="1" si="133"/>
        <v>-4.5999999799999998</v>
      </c>
      <c r="AD600">
        <f t="shared" ca="1" si="134"/>
        <v>4.5999999799999998</v>
      </c>
      <c r="AE600" s="2">
        <v>0</v>
      </c>
      <c r="AF600" s="7">
        <f>VLOOKUP(R600,Weights!$A$2:$B$120,2,0)*AE600</f>
        <v>0</v>
      </c>
      <c r="AG600">
        <f t="shared" ca="1" si="135"/>
        <v>21.159999815999999</v>
      </c>
      <c r="AI600" t="str">
        <f t="shared" ca="1" si="137"/>
        <v>California</v>
      </c>
      <c r="AJ600" t="str">
        <f t="shared" si="138"/>
        <v>California</v>
      </c>
      <c r="AK600">
        <f t="shared" si="139"/>
        <v>0</v>
      </c>
    </row>
    <row r="601" spans="17:37" x14ac:dyDescent="0.25">
      <c r="Q601" t="s">
        <v>3343</v>
      </c>
      <c r="R601" s="6">
        <v>41986</v>
      </c>
      <c r="S601" t="s">
        <v>3194</v>
      </c>
      <c r="T601" t="s">
        <v>3235</v>
      </c>
      <c r="U601" t="s">
        <v>3842</v>
      </c>
      <c r="V601">
        <v>67</v>
      </c>
      <c r="W601">
        <v>57</v>
      </c>
      <c r="Y601" t="s">
        <v>418</v>
      </c>
      <c r="Z601">
        <v>1</v>
      </c>
      <c r="AA601">
        <f t="shared" si="136"/>
        <v>10</v>
      </c>
      <c r="AB601">
        <f t="shared" ca="1" si="132"/>
        <v>7.5999999799999998</v>
      </c>
      <c r="AC601">
        <f t="shared" ca="1" si="133"/>
        <v>2.4000000200000002</v>
      </c>
      <c r="AD601">
        <f t="shared" ca="1" si="134"/>
        <v>-2.4000000200000002</v>
      </c>
      <c r="AE601" s="2">
        <v>0</v>
      </c>
      <c r="AF601" s="7">
        <f>VLOOKUP(R601,Weights!$A$2:$B$120,2,0)*AE601</f>
        <v>0</v>
      </c>
      <c r="AG601">
        <f t="shared" ca="1" si="135"/>
        <v>5.7600000960000015</v>
      </c>
      <c r="AI601" t="str">
        <f t="shared" ca="1" si="137"/>
        <v>California</v>
      </c>
      <c r="AJ601" t="str">
        <f t="shared" si="138"/>
        <v>California</v>
      </c>
      <c r="AK601">
        <f t="shared" si="139"/>
        <v>0</v>
      </c>
    </row>
    <row r="602" spans="17:37" x14ac:dyDescent="0.25">
      <c r="Q602" t="s">
        <v>3343</v>
      </c>
      <c r="R602" s="6">
        <v>41992</v>
      </c>
      <c r="S602" t="s">
        <v>3194</v>
      </c>
      <c r="T602" t="s">
        <v>3357</v>
      </c>
      <c r="U602" t="s">
        <v>3842</v>
      </c>
      <c r="V602">
        <v>78</v>
      </c>
      <c r="W602">
        <v>67</v>
      </c>
      <c r="Y602" t="s">
        <v>930</v>
      </c>
      <c r="Z602">
        <v>1</v>
      </c>
      <c r="AA602">
        <f t="shared" si="136"/>
        <v>11</v>
      </c>
      <c r="AB602">
        <f t="shared" ca="1" si="132"/>
        <v>7.4</v>
      </c>
      <c r="AC602">
        <f t="shared" ca="1" si="133"/>
        <v>3.5999999999999996</v>
      </c>
      <c r="AD602">
        <f t="shared" ca="1" si="134"/>
        <v>-3.5999999999999996</v>
      </c>
      <c r="AE602" s="2">
        <v>0</v>
      </c>
      <c r="AF602" s="7">
        <f>VLOOKUP(R602,Weights!$A$2:$B$120,2,0)*AE602</f>
        <v>0</v>
      </c>
      <c r="AG602">
        <f t="shared" ca="1" si="135"/>
        <v>12.959999999999997</v>
      </c>
      <c r="AI602" t="str">
        <f t="shared" ca="1" si="137"/>
        <v>California</v>
      </c>
      <c r="AJ602" t="str">
        <f t="shared" si="138"/>
        <v>California</v>
      </c>
      <c r="AK602">
        <f t="shared" si="139"/>
        <v>0</v>
      </c>
    </row>
    <row r="603" spans="17:37" x14ac:dyDescent="0.25">
      <c r="Q603" t="s">
        <v>3343</v>
      </c>
      <c r="R603" s="6">
        <v>41995</v>
      </c>
      <c r="S603" t="s">
        <v>3194</v>
      </c>
      <c r="T603" t="s">
        <v>3833</v>
      </c>
      <c r="U603" t="s">
        <v>3841</v>
      </c>
      <c r="V603">
        <v>68</v>
      </c>
      <c r="W603">
        <v>56</v>
      </c>
      <c r="Y603" t="s">
        <v>465</v>
      </c>
      <c r="Z603">
        <v>1</v>
      </c>
      <c r="AA603">
        <f t="shared" si="136"/>
        <v>-12</v>
      </c>
      <c r="AB603">
        <f t="shared" ca="1" si="132"/>
        <v>-12.000000199999999</v>
      </c>
      <c r="AC603">
        <f t="shared" ca="1" si="133"/>
        <v>1.9999999878450581E-7</v>
      </c>
      <c r="AD603">
        <f t="shared" ca="1" si="134"/>
        <v>-1.9999999878450581E-7</v>
      </c>
      <c r="AE603" s="2">
        <v>0</v>
      </c>
      <c r="AF603" s="7">
        <f>VLOOKUP(R603,Weights!$A$2:$B$120,2,0)*AE603</f>
        <v>0</v>
      </c>
      <c r="AG603">
        <f t="shared" ca="1" si="135"/>
        <v>3.9999999513802324E-14</v>
      </c>
      <c r="AI603" t="str">
        <f t="shared" ca="1" si="137"/>
        <v>Wisconsin</v>
      </c>
      <c r="AJ603" t="str">
        <f t="shared" si="138"/>
        <v>Wisconsin</v>
      </c>
      <c r="AK603" t="str">
        <f t="shared" si="139"/>
        <v>Wisconsin</v>
      </c>
    </row>
    <row r="604" spans="17:37" x14ac:dyDescent="0.25">
      <c r="Q604" t="s">
        <v>3343</v>
      </c>
      <c r="R604" s="6">
        <v>42001</v>
      </c>
      <c r="S604" t="s">
        <v>3194</v>
      </c>
      <c r="T604" t="s">
        <v>3463</v>
      </c>
      <c r="U604" t="s">
        <v>3841</v>
      </c>
      <c r="V604">
        <v>55</v>
      </c>
      <c r="W604">
        <v>52</v>
      </c>
      <c r="Y604" t="s">
        <v>528</v>
      </c>
      <c r="Z604">
        <v>1</v>
      </c>
      <c r="AA604">
        <f t="shared" si="136"/>
        <v>-3</v>
      </c>
      <c r="AB604">
        <f t="shared" ca="1" si="132"/>
        <v>15.2</v>
      </c>
      <c r="AC604">
        <f t="shared" ca="1" si="133"/>
        <v>-18.2</v>
      </c>
      <c r="AD604">
        <f t="shared" ca="1" si="134"/>
        <v>18.2</v>
      </c>
      <c r="AE604" s="2">
        <v>0</v>
      </c>
      <c r="AF604" s="7">
        <f>VLOOKUP(R604,Weights!$A$2:$B$120,2,0)*AE604</f>
        <v>0</v>
      </c>
      <c r="AG604">
        <f t="shared" ca="1" si="135"/>
        <v>331.23999999999995</v>
      </c>
      <c r="AI604" t="str">
        <f t="shared" ca="1" si="137"/>
        <v>California</v>
      </c>
      <c r="AJ604" t="str">
        <f t="shared" si="138"/>
        <v>CSU Bakersfield</v>
      </c>
      <c r="AK604" t="str">
        <f t="shared" si="139"/>
        <v>CSU Bakersfield</v>
      </c>
    </row>
    <row r="605" spans="17:37" x14ac:dyDescent="0.25">
      <c r="Q605" t="s">
        <v>3343</v>
      </c>
      <c r="R605" s="6">
        <v>42006</v>
      </c>
      <c r="S605" t="s">
        <v>3194</v>
      </c>
      <c r="T605" t="s">
        <v>3516</v>
      </c>
      <c r="U605" t="s">
        <v>3842</v>
      </c>
      <c r="V605">
        <v>81</v>
      </c>
      <c r="W605">
        <v>75</v>
      </c>
      <c r="Y605" t="s">
        <v>529</v>
      </c>
      <c r="Z605">
        <v>1</v>
      </c>
      <c r="AA605">
        <f t="shared" si="136"/>
        <v>6</v>
      </c>
      <c r="AB605">
        <f t="shared" ca="1" si="132"/>
        <v>5</v>
      </c>
      <c r="AC605">
        <f t="shared" ca="1" si="133"/>
        <v>1</v>
      </c>
      <c r="AD605">
        <f t="shared" ca="1" si="134"/>
        <v>-1</v>
      </c>
      <c r="AE605" s="2">
        <v>0</v>
      </c>
      <c r="AF605" s="7">
        <f>VLOOKUP(R605,Weights!$A$2:$B$120,2,0)*AE605</f>
        <v>0</v>
      </c>
      <c r="AG605">
        <f t="shared" ca="1" si="135"/>
        <v>1</v>
      </c>
      <c r="AI605" t="str">
        <f t="shared" ca="1" si="137"/>
        <v>California</v>
      </c>
      <c r="AJ605" t="str">
        <f t="shared" si="138"/>
        <v>California</v>
      </c>
      <c r="AK605">
        <f t="shared" si="139"/>
        <v>0</v>
      </c>
    </row>
    <row r="606" spans="17:37" x14ac:dyDescent="0.25">
      <c r="Q606" t="s">
        <v>3343</v>
      </c>
      <c r="R606" s="6">
        <v>42008</v>
      </c>
      <c r="S606" t="s">
        <v>3194</v>
      </c>
      <c r="T606" t="s">
        <v>3392</v>
      </c>
      <c r="U606" t="s">
        <v>3841</v>
      </c>
      <c r="V606">
        <v>69</v>
      </c>
      <c r="W606">
        <v>66</v>
      </c>
      <c r="Y606" t="s">
        <v>734</v>
      </c>
      <c r="Z606">
        <v>1</v>
      </c>
      <c r="AA606">
        <f t="shared" si="136"/>
        <v>-3</v>
      </c>
      <c r="AB606">
        <f t="shared" ca="1" si="132"/>
        <v>8.9999999800000001</v>
      </c>
      <c r="AC606">
        <f t="shared" ca="1" si="133"/>
        <v>-11.99999998</v>
      </c>
      <c r="AD606">
        <f t="shared" ca="1" si="134"/>
        <v>11.99999998</v>
      </c>
      <c r="AE606" s="2">
        <v>0</v>
      </c>
      <c r="AF606" s="7">
        <f>VLOOKUP(R606,Weights!$A$2:$B$120,2,0)*AE606</f>
        <v>0</v>
      </c>
      <c r="AG606">
        <f t="shared" ca="1" si="135"/>
        <v>143.99999952000002</v>
      </c>
      <c r="AI606" t="str">
        <f t="shared" ca="1" si="137"/>
        <v>California</v>
      </c>
      <c r="AJ606" t="str">
        <f t="shared" si="138"/>
        <v>Washington St</v>
      </c>
      <c r="AK606" t="str">
        <f t="shared" si="139"/>
        <v>Washington St</v>
      </c>
    </row>
    <row r="607" spans="17:37" x14ac:dyDescent="0.25">
      <c r="Q607" t="s">
        <v>3343</v>
      </c>
      <c r="R607" s="6">
        <v>42018</v>
      </c>
      <c r="S607" t="s">
        <v>3194</v>
      </c>
      <c r="T607" t="s">
        <v>3267</v>
      </c>
      <c r="U607" t="s">
        <v>3841</v>
      </c>
      <c r="V607">
        <v>69</v>
      </c>
      <c r="W607">
        <v>59</v>
      </c>
      <c r="Y607" t="s">
        <v>2484</v>
      </c>
      <c r="Z607">
        <v>1</v>
      </c>
      <c r="AA607">
        <f t="shared" si="136"/>
        <v>-10</v>
      </c>
      <c r="AB607">
        <f t="shared" ca="1" si="132"/>
        <v>-0.40000000000000036</v>
      </c>
      <c r="AC607">
        <f t="shared" ca="1" si="133"/>
        <v>-9.6</v>
      </c>
      <c r="AD607">
        <f t="shared" ca="1" si="134"/>
        <v>9.6</v>
      </c>
      <c r="AE607" s="2">
        <v>0</v>
      </c>
      <c r="AF607" s="7">
        <f>VLOOKUP(R607,Weights!$A$2:$B$120,2,0)*AE607</f>
        <v>0</v>
      </c>
      <c r="AG607">
        <f t="shared" ca="1" si="135"/>
        <v>92.16</v>
      </c>
      <c r="AI607" t="str">
        <f t="shared" ca="1" si="137"/>
        <v>Stanford</v>
      </c>
      <c r="AJ607" t="str">
        <f t="shared" si="138"/>
        <v>Stanford</v>
      </c>
      <c r="AK607" t="str">
        <f t="shared" si="139"/>
        <v>Stanford</v>
      </c>
    </row>
    <row r="608" spans="17:37" x14ac:dyDescent="0.25">
      <c r="Q608" t="s">
        <v>3343</v>
      </c>
      <c r="R608" s="6">
        <v>42026</v>
      </c>
      <c r="S608" t="s">
        <v>3194</v>
      </c>
      <c r="T608" t="s">
        <v>3493</v>
      </c>
      <c r="U608" t="s">
        <v>3841</v>
      </c>
      <c r="V608">
        <v>79</v>
      </c>
      <c r="W608">
        <v>44</v>
      </c>
      <c r="Y608" t="s">
        <v>2485</v>
      </c>
      <c r="Z608">
        <v>1</v>
      </c>
      <c r="AA608">
        <f t="shared" si="136"/>
        <v>-35</v>
      </c>
      <c r="AB608">
        <f t="shared" ca="1" si="132"/>
        <v>1.2000000000000002</v>
      </c>
      <c r="AC608">
        <f t="shared" ca="1" si="133"/>
        <v>-36.200000000000003</v>
      </c>
      <c r="AD608">
        <f t="shared" ca="1" si="134"/>
        <v>36.200000000000003</v>
      </c>
      <c r="AE608" s="2">
        <v>0</v>
      </c>
      <c r="AF608" s="7">
        <f>VLOOKUP(R608,Weights!$A$2:$B$120,2,0)*AE608</f>
        <v>0</v>
      </c>
      <c r="AG608">
        <f t="shared" ca="1" si="135"/>
        <v>1310.4400000000003</v>
      </c>
      <c r="AI608" t="str">
        <f t="shared" ca="1" si="137"/>
        <v>California</v>
      </c>
      <c r="AJ608" t="str">
        <f t="shared" si="138"/>
        <v>Arizona St</v>
      </c>
      <c r="AK608" t="str">
        <f t="shared" si="139"/>
        <v>Arizona St</v>
      </c>
    </row>
    <row r="609" spans="17:37" x14ac:dyDescent="0.25">
      <c r="Q609" t="s">
        <v>3343</v>
      </c>
      <c r="R609" s="6">
        <v>42028</v>
      </c>
      <c r="S609" t="s">
        <v>3194</v>
      </c>
      <c r="T609" t="s">
        <v>3836</v>
      </c>
      <c r="U609" t="s">
        <v>3841</v>
      </c>
      <c r="V609">
        <v>73</v>
      </c>
      <c r="W609">
        <v>50</v>
      </c>
      <c r="Y609" t="s">
        <v>1021</v>
      </c>
      <c r="Z609">
        <v>1</v>
      </c>
      <c r="AA609">
        <f t="shared" si="136"/>
        <v>-23</v>
      </c>
      <c r="AB609">
        <f t="shared" ca="1" si="132"/>
        <v>-12.6000002</v>
      </c>
      <c r="AC609">
        <f t="shared" ca="1" si="133"/>
        <v>-10.3999998</v>
      </c>
      <c r="AD609">
        <f t="shared" ca="1" si="134"/>
        <v>10.3999998</v>
      </c>
      <c r="AE609" s="2">
        <v>0</v>
      </c>
      <c r="AF609" s="7">
        <f>VLOOKUP(R609,Weights!$A$2:$B$120,2,0)*AE609</f>
        <v>0</v>
      </c>
      <c r="AG609">
        <f t="shared" ca="1" si="135"/>
        <v>108.15999584000004</v>
      </c>
      <c r="AI609" t="str">
        <f t="shared" ca="1" si="137"/>
        <v>Arizona</v>
      </c>
      <c r="AJ609" t="str">
        <f t="shared" si="138"/>
        <v>Arizona</v>
      </c>
      <c r="AK609" t="str">
        <f t="shared" si="139"/>
        <v>Arizona</v>
      </c>
    </row>
    <row r="610" spans="17:37" x14ac:dyDescent="0.25">
      <c r="Q610" t="s">
        <v>3343</v>
      </c>
      <c r="R610" s="6">
        <v>42040</v>
      </c>
      <c r="S610" t="s">
        <v>3194</v>
      </c>
      <c r="T610" t="s">
        <v>3253</v>
      </c>
      <c r="U610" t="s">
        <v>3842</v>
      </c>
      <c r="V610">
        <v>70</v>
      </c>
      <c r="W610">
        <v>69</v>
      </c>
      <c r="Y610" t="s">
        <v>2486</v>
      </c>
      <c r="Z610">
        <v>1</v>
      </c>
      <c r="AA610">
        <f t="shared" si="136"/>
        <v>1</v>
      </c>
      <c r="AB610">
        <f t="shared" ca="1" si="132"/>
        <v>5.6</v>
      </c>
      <c r="AC610">
        <f t="shared" ca="1" si="133"/>
        <v>-4.5999999999999996</v>
      </c>
      <c r="AD610">
        <f t="shared" ca="1" si="134"/>
        <v>4.5999999999999996</v>
      </c>
      <c r="AE610" s="2">
        <v>0</v>
      </c>
      <c r="AF610" s="7">
        <f>VLOOKUP(R610,Weights!$A$2:$B$120,2,0)*AE610</f>
        <v>0</v>
      </c>
      <c r="AG610">
        <f t="shared" ca="1" si="135"/>
        <v>21.159999999999997</v>
      </c>
      <c r="AI610" t="str">
        <f t="shared" ca="1" si="137"/>
        <v>California</v>
      </c>
      <c r="AJ610" t="str">
        <f t="shared" si="138"/>
        <v>California</v>
      </c>
      <c r="AK610">
        <f t="shared" si="139"/>
        <v>0</v>
      </c>
    </row>
    <row r="611" spans="17:37" x14ac:dyDescent="0.25">
      <c r="Q611" t="s">
        <v>3343</v>
      </c>
      <c r="R611" s="6">
        <v>42042</v>
      </c>
      <c r="S611" t="s">
        <v>3194</v>
      </c>
      <c r="T611" t="s">
        <v>3403</v>
      </c>
      <c r="U611" t="s">
        <v>3842</v>
      </c>
      <c r="V611">
        <v>64</v>
      </c>
      <c r="W611">
        <v>62</v>
      </c>
      <c r="Y611" t="s">
        <v>741</v>
      </c>
      <c r="Z611">
        <v>1</v>
      </c>
      <c r="AA611">
        <f t="shared" si="136"/>
        <v>2</v>
      </c>
      <c r="AB611">
        <f t="shared" ca="1" si="132"/>
        <v>-2.2000001999999999</v>
      </c>
      <c r="AC611">
        <f t="shared" ca="1" si="133"/>
        <v>4.2000001999999999</v>
      </c>
      <c r="AD611">
        <f t="shared" ca="1" si="134"/>
        <v>-4.2000001999999999</v>
      </c>
      <c r="AE611" s="2">
        <v>0</v>
      </c>
      <c r="AF611" s="7">
        <f>VLOOKUP(R611,Weights!$A$2:$B$120,2,0)*AE611</f>
        <v>0</v>
      </c>
      <c r="AG611">
        <f t="shared" ca="1" si="135"/>
        <v>17.64000168000004</v>
      </c>
      <c r="AI611" t="str">
        <f t="shared" ca="1" si="137"/>
        <v>UCLA</v>
      </c>
      <c r="AJ611" t="str">
        <f t="shared" si="138"/>
        <v>California</v>
      </c>
      <c r="AK611">
        <f t="shared" si="139"/>
        <v>0</v>
      </c>
    </row>
    <row r="612" spans="17:37" x14ac:dyDescent="0.25">
      <c r="Q612" t="s">
        <v>3343</v>
      </c>
      <c r="R612" s="6">
        <v>42060</v>
      </c>
      <c r="S612" t="s">
        <v>3194</v>
      </c>
      <c r="T612" t="s">
        <v>3416</v>
      </c>
      <c r="U612" t="s">
        <v>3841</v>
      </c>
      <c r="V612">
        <v>80</v>
      </c>
      <c r="W612">
        <v>69</v>
      </c>
      <c r="Y612" t="s">
        <v>2488</v>
      </c>
      <c r="Z612">
        <v>1</v>
      </c>
      <c r="AA612">
        <f t="shared" si="136"/>
        <v>-11</v>
      </c>
      <c r="AB612">
        <f t="shared" ca="1" si="132"/>
        <v>0.79999999999999982</v>
      </c>
      <c r="AC612">
        <f t="shared" ca="1" si="133"/>
        <v>-11.8</v>
      </c>
      <c r="AD612">
        <f t="shared" ca="1" si="134"/>
        <v>11.8</v>
      </c>
      <c r="AE612" s="2">
        <v>0</v>
      </c>
      <c r="AF612" s="7">
        <f>VLOOKUP(R612,Weights!$A$2:$B$120,2,0)*AE612</f>
        <v>0</v>
      </c>
      <c r="AG612">
        <f t="shared" ca="1" si="135"/>
        <v>139.24</v>
      </c>
      <c r="AI612" t="str">
        <f t="shared" ca="1" si="137"/>
        <v>California</v>
      </c>
      <c r="AJ612" t="str">
        <f t="shared" si="138"/>
        <v>Oregon</v>
      </c>
      <c r="AK612" t="str">
        <f t="shared" si="139"/>
        <v>Oregon</v>
      </c>
    </row>
    <row r="613" spans="17:37" x14ac:dyDescent="0.25">
      <c r="Q613" t="s">
        <v>3343</v>
      </c>
      <c r="R613" s="6">
        <v>42064</v>
      </c>
      <c r="S613" t="s">
        <v>3194</v>
      </c>
      <c r="T613" t="s">
        <v>3379</v>
      </c>
      <c r="U613" t="s">
        <v>3842</v>
      </c>
      <c r="V613">
        <v>73</v>
      </c>
      <c r="W613">
        <v>56</v>
      </c>
      <c r="Y613" t="s">
        <v>2489</v>
      </c>
      <c r="Z613">
        <v>1</v>
      </c>
      <c r="AA613">
        <f t="shared" si="136"/>
        <v>17</v>
      </c>
      <c r="AB613">
        <f t="shared" ca="1" si="132"/>
        <v>7.2</v>
      </c>
      <c r="AC613">
        <f t="shared" ca="1" si="133"/>
        <v>9.8000000000000007</v>
      </c>
      <c r="AD613">
        <f t="shared" ca="1" si="134"/>
        <v>-9.8000000000000007</v>
      </c>
      <c r="AE613" s="2">
        <v>0</v>
      </c>
      <c r="AF613" s="7">
        <f>VLOOKUP(R613,Weights!$A$2:$B$120,2,0)*AE613</f>
        <v>0</v>
      </c>
      <c r="AG613">
        <f t="shared" ca="1" si="135"/>
        <v>96.04000000000002</v>
      </c>
      <c r="AI613" t="str">
        <f t="shared" ca="1" si="137"/>
        <v>California</v>
      </c>
      <c r="AJ613" t="str">
        <f t="shared" si="138"/>
        <v>California</v>
      </c>
      <c r="AK613">
        <f t="shared" si="139"/>
        <v>0</v>
      </c>
    </row>
    <row r="614" spans="17:37" x14ac:dyDescent="0.25">
      <c r="Q614" t="s">
        <v>3343</v>
      </c>
      <c r="R614" s="6">
        <v>42074</v>
      </c>
      <c r="S614" t="s">
        <v>3195</v>
      </c>
      <c r="T614" t="s">
        <v>3392</v>
      </c>
      <c r="U614" t="s">
        <v>3842</v>
      </c>
      <c r="V614">
        <v>84</v>
      </c>
      <c r="W614">
        <v>59</v>
      </c>
      <c r="Y614" t="s">
        <v>3177</v>
      </c>
      <c r="Z614">
        <v>1</v>
      </c>
      <c r="AA614">
        <f t="shared" si="136"/>
        <v>25</v>
      </c>
      <c r="AB614">
        <f t="shared" ca="1" si="132"/>
        <v>5.7999999799999999</v>
      </c>
      <c r="AC614">
        <f t="shared" ca="1" si="133"/>
        <v>19.200000020000001</v>
      </c>
      <c r="AD614">
        <f t="shared" ca="1" si="134"/>
        <v>-19.200000020000001</v>
      </c>
      <c r="AE614" s="2">
        <v>0</v>
      </c>
      <c r="AF614" s="7">
        <f>VLOOKUP(R614,Weights!$A$2:$B$120,2,0)*AE614</f>
        <v>0</v>
      </c>
      <c r="AG614">
        <f t="shared" ca="1" si="135"/>
        <v>368.64000076800005</v>
      </c>
      <c r="AI614" t="str">
        <f t="shared" ca="1" si="137"/>
        <v>California</v>
      </c>
      <c r="AJ614" t="str">
        <f t="shared" si="138"/>
        <v>California</v>
      </c>
      <c r="AK614">
        <f t="shared" si="139"/>
        <v>0</v>
      </c>
    </row>
    <row r="615" spans="17:37" x14ac:dyDescent="0.25">
      <c r="Q615" t="s">
        <v>3433</v>
      </c>
      <c r="R615" s="6">
        <v>41957</v>
      </c>
      <c r="S615" t="s">
        <v>3194</v>
      </c>
      <c r="T615" t="s">
        <v>3839</v>
      </c>
      <c r="U615" t="s">
        <v>3842</v>
      </c>
      <c r="V615">
        <v>97</v>
      </c>
      <c r="W615">
        <v>58</v>
      </c>
      <c r="Y615" t="s">
        <v>176</v>
      </c>
      <c r="Z615">
        <v>1</v>
      </c>
      <c r="AA615">
        <f t="shared" si="136"/>
        <v>39</v>
      </c>
      <c r="AB615">
        <f t="shared" ca="1" si="132"/>
        <v>23.999999800000001</v>
      </c>
      <c r="AC615">
        <f t="shared" ca="1" si="133"/>
        <v>15.000000199999999</v>
      </c>
      <c r="AD615">
        <f t="shared" ca="1" si="134"/>
        <v>-15.000000199999999</v>
      </c>
      <c r="AE615" s="2">
        <v>0</v>
      </c>
      <c r="AF615" s="7">
        <f>VLOOKUP(R615,Weights!$A$2:$B$120,2,0)*AE615</f>
        <v>0</v>
      </c>
      <c r="AG615">
        <f t="shared" ca="1" si="135"/>
        <v>225.00000600000001</v>
      </c>
      <c r="AI615" t="str">
        <f t="shared" ca="1" si="137"/>
        <v>Campbell</v>
      </c>
      <c r="AJ615" t="str">
        <f t="shared" si="138"/>
        <v>Campbell</v>
      </c>
      <c r="AK615">
        <f t="shared" si="139"/>
        <v>0</v>
      </c>
    </row>
    <row r="616" spans="17:37" x14ac:dyDescent="0.25">
      <c r="Q616" t="s">
        <v>3433</v>
      </c>
      <c r="R616" s="6">
        <v>41965</v>
      </c>
      <c r="S616" t="s">
        <v>3194</v>
      </c>
      <c r="T616" t="s">
        <v>3197</v>
      </c>
      <c r="U616" t="s">
        <v>3841</v>
      </c>
      <c r="V616">
        <v>54</v>
      </c>
      <c r="W616">
        <v>48</v>
      </c>
      <c r="Y616" t="s">
        <v>13</v>
      </c>
      <c r="Z616">
        <v>1</v>
      </c>
      <c r="AA616">
        <f t="shared" si="136"/>
        <v>-6</v>
      </c>
      <c r="AB616">
        <f t="shared" ca="1" si="132"/>
        <v>-5.0000000199999999</v>
      </c>
      <c r="AC616">
        <f t="shared" ca="1" si="133"/>
        <v>-0.99999998000000012</v>
      </c>
      <c r="AD616">
        <f t="shared" ca="1" si="134"/>
        <v>0.99999998000000012</v>
      </c>
      <c r="AE616" s="2">
        <v>0</v>
      </c>
      <c r="AF616" s="7">
        <f>VLOOKUP(R616,Weights!$A$2:$B$120,2,0)*AE616</f>
        <v>0</v>
      </c>
      <c r="AG616">
        <f t="shared" ca="1" si="135"/>
        <v>0.99999996000000069</v>
      </c>
      <c r="AI616" t="str">
        <f t="shared" ca="1" si="137"/>
        <v>Colgate</v>
      </c>
      <c r="AJ616" t="str">
        <f t="shared" si="138"/>
        <v>Colgate</v>
      </c>
      <c r="AK616" t="str">
        <f t="shared" si="139"/>
        <v>Colgate</v>
      </c>
    </row>
    <row r="617" spans="17:37" x14ac:dyDescent="0.25">
      <c r="Q617" t="s">
        <v>3433</v>
      </c>
      <c r="R617" s="6">
        <v>41981</v>
      </c>
      <c r="S617" t="s">
        <v>3194</v>
      </c>
      <c r="T617" t="s">
        <v>3839</v>
      </c>
      <c r="U617" t="s">
        <v>3842</v>
      </c>
      <c r="V617">
        <v>63</v>
      </c>
      <c r="W617">
        <v>38</v>
      </c>
      <c r="Y617" t="s">
        <v>21</v>
      </c>
      <c r="Z617">
        <v>1</v>
      </c>
      <c r="AA617">
        <f t="shared" si="136"/>
        <v>25</v>
      </c>
      <c r="AB617">
        <f t="shared" ca="1" si="132"/>
        <v>23.999999800000001</v>
      </c>
      <c r="AC617">
        <f t="shared" ca="1" si="133"/>
        <v>1.0000001999999988</v>
      </c>
      <c r="AD617">
        <f t="shared" ca="1" si="134"/>
        <v>-1.0000001999999988</v>
      </c>
      <c r="AE617" s="2">
        <v>0</v>
      </c>
      <c r="AF617" s="7">
        <f>VLOOKUP(R617,Weights!$A$2:$B$120,2,0)*AE617</f>
        <v>0</v>
      </c>
      <c r="AG617">
        <f t="shared" ca="1" si="135"/>
        <v>1.0000004000000375</v>
      </c>
      <c r="AI617" t="str">
        <f t="shared" ca="1" si="137"/>
        <v>Campbell</v>
      </c>
      <c r="AJ617" t="str">
        <f t="shared" si="138"/>
        <v>Campbell</v>
      </c>
      <c r="AK617">
        <f t="shared" si="139"/>
        <v>0</v>
      </c>
    </row>
    <row r="618" spans="17:37" x14ac:dyDescent="0.25">
      <c r="Q618" t="s">
        <v>3433</v>
      </c>
      <c r="R618" s="6">
        <v>41990</v>
      </c>
      <c r="S618" t="s">
        <v>3194</v>
      </c>
      <c r="T618" t="s">
        <v>3495</v>
      </c>
      <c r="U618" t="s">
        <v>3842</v>
      </c>
      <c r="V618">
        <v>70</v>
      </c>
      <c r="W618">
        <v>65</v>
      </c>
      <c r="Y618" t="s">
        <v>27</v>
      </c>
      <c r="Z618">
        <v>1</v>
      </c>
      <c r="AA618">
        <f t="shared" si="136"/>
        <v>5</v>
      </c>
      <c r="AB618">
        <f t="shared" ca="1" si="132"/>
        <v>0.39999999999999947</v>
      </c>
      <c r="AC618">
        <f t="shared" ca="1" si="133"/>
        <v>4.6000000000000005</v>
      </c>
      <c r="AD618">
        <f t="shared" ca="1" si="134"/>
        <v>-4.6000000000000005</v>
      </c>
      <c r="AE618" s="2">
        <v>0</v>
      </c>
      <c r="AF618" s="7">
        <f>VLOOKUP(R618,Weights!$A$2:$B$120,2,0)*AE618</f>
        <v>0</v>
      </c>
      <c r="AG618">
        <f t="shared" ca="1" si="135"/>
        <v>21.160000000000004</v>
      </c>
      <c r="AI618" t="str">
        <f t="shared" ca="1" si="137"/>
        <v>Campbell</v>
      </c>
      <c r="AJ618" t="str">
        <f t="shared" si="138"/>
        <v>Campbell</v>
      </c>
      <c r="AK618">
        <f t="shared" si="139"/>
        <v>0</v>
      </c>
    </row>
    <row r="619" spans="17:37" x14ac:dyDescent="0.25">
      <c r="Q619" t="s">
        <v>3433</v>
      </c>
      <c r="R619" s="6">
        <v>41993</v>
      </c>
      <c r="S619" t="s">
        <v>3194</v>
      </c>
      <c r="T619" t="s">
        <v>3839</v>
      </c>
      <c r="U619" t="s">
        <v>3842</v>
      </c>
      <c r="V619">
        <v>90</v>
      </c>
      <c r="W619">
        <v>64</v>
      </c>
      <c r="Y619" t="s">
        <v>29</v>
      </c>
      <c r="Z619">
        <v>1</v>
      </c>
      <c r="AA619">
        <f t="shared" si="136"/>
        <v>26</v>
      </c>
      <c r="AB619">
        <f t="shared" ca="1" si="132"/>
        <v>23.999999800000001</v>
      </c>
      <c r="AC619">
        <f t="shared" ca="1" si="133"/>
        <v>2.0000001999999988</v>
      </c>
      <c r="AD619">
        <f t="shared" ca="1" si="134"/>
        <v>-2.0000001999999988</v>
      </c>
      <c r="AE619" s="2">
        <v>0</v>
      </c>
      <c r="AF619" s="7">
        <f>VLOOKUP(R619,Weights!$A$2:$B$120,2,0)*AE619</f>
        <v>0</v>
      </c>
      <c r="AG619">
        <f t="shared" ca="1" si="135"/>
        <v>4.0000008000000351</v>
      </c>
      <c r="AI619" t="str">
        <f t="shared" ca="1" si="137"/>
        <v>Campbell</v>
      </c>
      <c r="AJ619" t="str">
        <f t="shared" si="138"/>
        <v>Campbell</v>
      </c>
      <c r="AK619">
        <f t="shared" si="139"/>
        <v>0</v>
      </c>
    </row>
    <row r="620" spans="17:37" x14ac:dyDescent="0.25">
      <c r="Q620" t="s">
        <v>3433</v>
      </c>
      <c r="R620" s="6">
        <v>41996</v>
      </c>
      <c r="S620" t="s">
        <v>3194</v>
      </c>
      <c r="T620" t="s">
        <v>3269</v>
      </c>
      <c r="U620" t="s">
        <v>3842</v>
      </c>
      <c r="V620">
        <v>69</v>
      </c>
      <c r="W620">
        <v>63</v>
      </c>
      <c r="Y620" t="s">
        <v>156</v>
      </c>
      <c r="Z620">
        <v>1</v>
      </c>
      <c r="AA620">
        <f t="shared" si="136"/>
        <v>6</v>
      </c>
      <c r="AB620">
        <f t="shared" ca="1" si="132"/>
        <v>-4.4000000200000002</v>
      </c>
      <c r="AC620">
        <f t="shared" ca="1" si="133"/>
        <v>10.40000002</v>
      </c>
      <c r="AD620">
        <f t="shared" ca="1" si="134"/>
        <v>-10.40000002</v>
      </c>
      <c r="AE620" s="2">
        <v>0</v>
      </c>
      <c r="AF620" s="7">
        <f>VLOOKUP(R620,Weights!$A$2:$B$120,2,0)*AE620</f>
        <v>0</v>
      </c>
      <c r="AG620">
        <f t="shared" ca="1" si="135"/>
        <v>108.160000416</v>
      </c>
      <c r="AI620" t="str">
        <f t="shared" ca="1" si="137"/>
        <v>UNC Wilmington</v>
      </c>
      <c r="AJ620" t="str">
        <f t="shared" si="138"/>
        <v>Campbell</v>
      </c>
      <c r="AK620">
        <f t="shared" si="139"/>
        <v>0</v>
      </c>
    </row>
    <row r="621" spans="17:37" x14ac:dyDescent="0.25">
      <c r="Q621" t="s">
        <v>3433</v>
      </c>
      <c r="R621" s="6">
        <v>42004</v>
      </c>
      <c r="S621" t="s">
        <v>3194</v>
      </c>
      <c r="T621" t="s">
        <v>3428</v>
      </c>
      <c r="U621" t="s">
        <v>3842</v>
      </c>
      <c r="V621">
        <v>53</v>
      </c>
      <c r="W621">
        <v>46</v>
      </c>
      <c r="Y621" t="s">
        <v>200</v>
      </c>
      <c r="Z621">
        <v>1</v>
      </c>
      <c r="AA621">
        <f t="shared" si="136"/>
        <v>7</v>
      </c>
      <c r="AB621">
        <f t="shared" ca="1" si="132"/>
        <v>9.1999998000000005</v>
      </c>
      <c r="AC621">
        <f t="shared" ca="1" si="133"/>
        <v>-2.1999998000000005</v>
      </c>
      <c r="AD621">
        <f t="shared" ca="1" si="134"/>
        <v>2.1999998000000005</v>
      </c>
      <c r="AE621" s="2">
        <v>0</v>
      </c>
      <c r="AF621" s="7">
        <f>VLOOKUP(R621,Weights!$A$2:$B$120,2,0)*AE621</f>
        <v>0</v>
      </c>
      <c r="AG621">
        <f t="shared" ca="1" si="135"/>
        <v>4.8399991200000425</v>
      </c>
      <c r="AI621" t="str">
        <f t="shared" ca="1" si="137"/>
        <v>Campbell</v>
      </c>
      <c r="AJ621" t="str">
        <f t="shared" si="138"/>
        <v>Campbell</v>
      </c>
      <c r="AK621">
        <f t="shared" si="139"/>
        <v>0</v>
      </c>
    </row>
    <row r="622" spans="17:37" x14ac:dyDescent="0.25">
      <c r="Q622" t="s">
        <v>3433</v>
      </c>
      <c r="R622" s="6">
        <v>42016</v>
      </c>
      <c r="S622" t="s">
        <v>3194</v>
      </c>
      <c r="T622" t="s">
        <v>3429</v>
      </c>
      <c r="U622" t="s">
        <v>3841</v>
      </c>
      <c r="V622">
        <v>70</v>
      </c>
      <c r="W622">
        <v>67</v>
      </c>
      <c r="Y622" t="s">
        <v>385</v>
      </c>
      <c r="Z622">
        <v>1</v>
      </c>
      <c r="AA622">
        <f t="shared" si="136"/>
        <v>-3</v>
      </c>
      <c r="AB622">
        <f t="shared" ca="1" si="132"/>
        <v>-9</v>
      </c>
      <c r="AC622">
        <f t="shared" ca="1" si="133"/>
        <v>6</v>
      </c>
      <c r="AD622">
        <f t="shared" ca="1" si="134"/>
        <v>-6</v>
      </c>
      <c r="AE622" s="2">
        <v>0</v>
      </c>
      <c r="AF622" s="7">
        <f>VLOOKUP(R622,Weights!$A$2:$B$120,2,0)*AE622</f>
        <v>0</v>
      </c>
      <c r="AG622">
        <f t="shared" ca="1" si="135"/>
        <v>36</v>
      </c>
      <c r="AI622" t="str">
        <f t="shared" ca="1" si="137"/>
        <v>Coastal Carolina</v>
      </c>
      <c r="AJ622" t="str">
        <f t="shared" si="138"/>
        <v>Coastal Carolina</v>
      </c>
      <c r="AK622" t="str">
        <f t="shared" si="139"/>
        <v>Coastal Carolina</v>
      </c>
    </row>
    <row r="623" spans="17:37" x14ac:dyDescent="0.25">
      <c r="Q623" t="s">
        <v>3433</v>
      </c>
      <c r="R623" s="6">
        <v>42019</v>
      </c>
      <c r="S623" t="s">
        <v>3194</v>
      </c>
      <c r="T623" t="s">
        <v>3432</v>
      </c>
      <c r="U623" t="s">
        <v>3841</v>
      </c>
      <c r="V623">
        <v>72</v>
      </c>
      <c r="W623">
        <v>55</v>
      </c>
      <c r="Y623" t="s">
        <v>386</v>
      </c>
      <c r="Z623">
        <v>1</v>
      </c>
      <c r="AA623">
        <f t="shared" si="136"/>
        <v>-17</v>
      </c>
      <c r="AB623">
        <f t="shared" ca="1" si="132"/>
        <v>-3</v>
      </c>
      <c r="AC623">
        <f t="shared" ca="1" si="133"/>
        <v>-14</v>
      </c>
      <c r="AD623">
        <f t="shared" ca="1" si="134"/>
        <v>14</v>
      </c>
      <c r="AE623" s="2">
        <v>0</v>
      </c>
      <c r="AF623" s="7">
        <f>VLOOKUP(R623,Weights!$A$2:$B$120,2,0)*AE623</f>
        <v>0</v>
      </c>
      <c r="AG623">
        <f t="shared" ca="1" si="135"/>
        <v>196</v>
      </c>
      <c r="AI623" t="str">
        <f t="shared" ca="1" si="137"/>
        <v>Radford</v>
      </c>
      <c r="AJ623" t="str">
        <f t="shared" si="138"/>
        <v>Radford</v>
      </c>
      <c r="AK623" t="str">
        <f t="shared" si="139"/>
        <v>Radford</v>
      </c>
    </row>
    <row r="624" spans="17:37" x14ac:dyDescent="0.25">
      <c r="Q624" t="s">
        <v>3433</v>
      </c>
      <c r="R624" s="6">
        <v>42021</v>
      </c>
      <c r="S624" t="s">
        <v>3194</v>
      </c>
      <c r="T624" t="s">
        <v>3426</v>
      </c>
      <c r="U624" t="s">
        <v>3841</v>
      </c>
      <c r="V624">
        <v>69</v>
      </c>
      <c r="W624">
        <v>65</v>
      </c>
      <c r="Y624" t="s">
        <v>387</v>
      </c>
      <c r="Z624">
        <v>1</v>
      </c>
      <c r="AA624">
        <f t="shared" si="136"/>
        <v>-4</v>
      </c>
      <c r="AB624">
        <f t="shared" ca="1" si="132"/>
        <v>-0.60000000000000053</v>
      </c>
      <c r="AC624">
        <f t="shared" ca="1" si="133"/>
        <v>-3.3999999999999995</v>
      </c>
      <c r="AD624">
        <f t="shared" ca="1" si="134"/>
        <v>3.3999999999999995</v>
      </c>
      <c r="AE624" s="2">
        <v>0</v>
      </c>
      <c r="AF624" s="7">
        <f>VLOOKUP(R624,Weights!$A$2:$B$120,2,0)*AE624</f>
        <v>0</v>
      </c>
      <c r="AG624">
        <f t="shared" ca="1" si="135"/>
        <v>11.559999999999997</v>
      </c>
      <c r="AI624" t="str">
        <f t="shared" ca="1" si="137"/>
        <v>UNC Asheville</v>
      </c>
      <c r="AJ624" t="str">
        <f t="shared" si="138"/>
        <v>UNC Asheville</v>
      </c>
      <c r="AK624" t="str">
        <f t="shared" si="139"/>
        <v>UNC Asheville</v>
      </c>
    </row>
    <row r="625" spans="17:37" x14ac:dyDescent="0.25">
      <c r="Q625" t="s">
        <v>3433</v>
      </c>
      <c r="R625" s="6">
        <v>42030</v>
      </c>
      <c r="S625" t="s">
        <v>3194</v>
      </c>
      <c r="T625" t="s">
        <v>3427</v>
      </c>
      <c r="U625" t="s">
        <v>3842</v>
      </c>
      <c r="V625">
        <v>78</v>
      </c>
      <c r="W625">
        <v>59</v>
      </c>
      <c r="Y625" t="s">
        <v>1249</v>
      </c>
      <c r="Z625">
        <v>1</v>
      </c>
      <c r="AA625">
        <f t="shared" si="136"/>
        <v>19</v>
      </c>
      <c r="AB625">
        <f t="shared" ca="1" si="132"/>
        <v>-1.6</v>
      </c>
      <c r="AC625">
        <f t="shared" ca="1" si="133"/>
        <v>20.6</v>
      </c>
      <c r="AD625">
        <f t="shared" ca="1" si="134"/>
        <v>-20.6</v>
      </c>
      <c r="AE625" s="2">
        <v>0</v>
      </c>
      <c r="AF625" s="7">
        <f>VLOOKUP(R625,Weights!$A$2:$B$120,2,0)*AE625</f>
        <v>0</v>
      </c>
      <c r="AG625">
        <f t="shared" ca="1" si="135"/>
        <v>424.36000000000007</v>
      </c>
      <c r="AI625" t="str">
        <f t="shared" ca="1" si="137"/>
        <v>Gardner-Webb</v>
      </c>
      <c r="AJ625" t="str">
        <f t="shared" si="138"/>
        <v>Campbell</v>
      </c>
      <c r="AK625">
        <f t="shared" si="139"/>
        <v>0</v>
      </c>
    </row>
    <row r="626" spans="17:37" x14ac:dyDescent="0.25">
      <c r="Q626" t="s">
        <v>3433</v>
      </c>
      <c r="R626" s="6">
        <v>42038</v>
      </c>
      <c r="S626" t="s">
        <v>3194</v>
      </c>
      <c r="T626" t="s">
        <v>3424</v>
      </c>
      <c r="U626" t="s">
        <v>3842</v>
      </c>
      <c r="V626">
        <v>66</v>
      </c>
      <c r="W626">
        <v>53</v>
      </c>
      <c r="Y626" t="s">
        <v>1250</v>
      </c>
      <c r="Z626">
        <v>1</v>
      </c>
      <c r="AA626">
        <f t="shared" si="136"/>
        <v>13</v>
      </c>
      <c r="AB626">
        <f t="shared" ca="1" si="132"/>
        <v>8.7999997999999984</v>
      </c>
      <c r="AC626">
        <f t="shared" ca="1" si="133"/>
        <v>4.2000002000000016</v>
      </c>
      <c r="AD626">
        <f t="shared" ca="1" si="134"/>
        <v>-4.2000002000000016</v>
      </c>
      <c r="AE626" s="2">
        <v>0</v>
      </c>
      <c r="AF626" s="7">
        <f>VLOOKUP(R626,Weights!$A$2:$B$120,2,0)*AE626</f>
        <v>0</v>
      </c>
      <c r="AG626">
        <f t="shared" ca="1" si="135"/>
        <v>17.640001680000054</v>
      </c>
      <c r="AI626" t="str">
        <f t="shared" ca="1" si="137"/>
        <v>Campbell</v>
      </c>
      <c r="AJ626" t="str">
        <f t="shared" si="138"/>
        <v>Campbell</v>
      </c>
      <c r="AK626">
        <f t="shared" si="139"/>
        <v>0</v>
      </c>
    </row>
    <row r="627" spans="17:37" x14ac:dyDescent="0.25">
      <c r="Q627" t="s">
        <v>3433</v>
      </c>
      <c r="R627" s="6">
        <v>42049</v>
      </c>
      <c r="S627" t="s">
        <v>3194</v>
      </c>
      <c r="T627" t="s">
        <v>3423</v>
      </c>
      <c r="U627" t="s">
        <v>3841</v>
      </c>
      <c r="V627">
        <v>63</v>
      </c>
      <c r="W627">
        <v>51</v>
      </c>
      <c r="Y627" t="s">
        <v>1251</v>
      </c>
      <c r="Z627">
        <v>1</v>
      </c>
      <c r="AA627">
        <f t="shared" si="136"/>
        <v>-12</v>
      </c>
      <c r="AB627">
        <f t="shared" ca="1" si="132"/>
        <v>-7.2</v>
      </c>
      <c r="AC627">
        <f t="shared" ca="1" si="133"/>
        <v>-4.8</v>
      </c>
      <c r="AD627">
        <f t="shared" ca="1" si="134"/>
        <v>4.8</v>
      </c>
      <c r="AE627" s="2">
        <v>0</v>
      </c>
      <c r="AF627" s="7">
        <f>VLOOKUP(R627,Weights!$A$2:$B$120,2,0)*AE627</f>
        <v>0</v>
      </c>
      <c r="AG627">
        <f t="shared" ca="1" si="135"/>
        <v>23.04</v>
      </c>
      <c r="AI627" t="str">
        <f t="shared" ca="1" si="137"/>
        <v>High Point</v>
      </c>
      <c r="AJ627" t="str">
        <f t="shared" si="138"/>
        <v>High Point</v>
      </c>
      <c r="AK627" t="str">
        <f t="shared" si="139"/>
        <v>High Point</v>
      </c>
    </row>
    <row r="628" spans="17:37" x14ac:dyDescent="0.25">
      <c r="Q628" t="s">
        <v>3433</v>
      </c>
      <c r="R628" s="6">
        <v>42056</v>
      </c>
      <c r="S628" t="s">
        <v>3194</v>
      </c>
      <c r="T628" t="s">
        <v>3422</v>
      </c>
      <c r="U628" t="s">
        <v>3841</v>
      </c>
      <c r="V628">
        <v>86</v>
      </c>
      <c r="W628">
        <v>57</v>
      </c>
      <c r="Y628" t="s">
        <v>1252</v>
      </c>
      <c r="Z628">
        <v>1</v>
      </c>
      <c r="AA628">
        <f t="shared" si="136"/>
        <v>-29</v>
      </c>
      <c r="AB628">
        <f t="shared" ca="1" si="132"/>
        <v>-4.4000000200000002</v>
      </c>
      <c r="AC628">
        <f t="shared" ca="1" si="133"/>
        <v>-24.59999998</v>
      </c>
      <c r="AD628">
        <f t="shared" ca="1" si="134"/>
        <v>24.59999998</v>
      </c>
      <c r="AE628" s="2">
        <v>0</v>
      </c>
      <c r="AF628" s="7">
        <f>VLOOKUP(R628,Weights!$A$2:$B$120,2,0)*AE628</f>
        <v>0</v>
      </c>
      <c r="AG628">
        <f t="shared" ca="1" si="135"/>
        <v>605.15999901600003</v>
      </c>
      <c r="AI628" t="str">
        <f t="shared" ca="1" si="137"/>
        <v>Charleston Southern</v>
      </c>
      <c r="AJ628" t="str">
        <f t="shared" si="138"/>
        <v>Charleston Southern</v>
      </c>
      <c r="AK628" t="str">
        <f t="shared" si="139"/>
        <v>Charleston Southern</v>
      </c>
    </row>
    <row r="629" spans="17:37" x14ac:dyDescent="0.25">
      <c r="Q629" t="s">
        <v>3433</v>
      </c>
      <c r="R629" s="6">
        <v>42061</v>
      </c>
      <c r="S629" t="s">
        <v>3194</v>
      </c>
      <c r="T629" t="s">
        <v>3425</v>
      </c>
      <c r="U629" t="s">
        <v>3842</v>
      </c>
      <c r="V629">
        <v>65</v>
      </c>
      <c r="W629">
        <v>50</v>
      </c>
      <c r="Y629" t="s">
        <v>1253</v>
      </c>
      <c r="Z629">
        <v>1</v>
      </c>
      <c r="AA629">
        <f t="shared" si="136"/>
        <v>15</v>
      </c>
      <c r="AB629">
        <f t="shared" ca="1" si="132"/>
        <v>-1</v>
      </c>
      <c r="AC629">
        <f t="shared" ca="1" si="133"/>
        <v>16</v>
      </c>
      <c r="AD629">
        <f t="shared" ca="1" si="134"/>
        <v>-16</v>
      </c>
      <c r="AE629" s="2">
        <v>0</v>
      </c>
      <c r="AF629" s="7">
        <f>VLOOKUP(R629,Weights!$A$2:$B$120,2,0)*AE629</f>
        <v>0</v>
      </c>
      <c r="AG629">
        <f t="shared" ca="1" si="135"/>
        <v>256</v>
      </c>
      <c r="AI629" t="str">
        <f t="shared" ca="1" si="137"/>
        <v>Winthrop</v>
      </c>
      <c r="AJ629" t="str">
        <f t="shared" si="138"/>
        <v>Campbell</v>
      </c>
      <c r="AK629">
        <f t="shared" si="139"/>
        <v>0</v>
      </c>
    </row>
    <row r="630" spans="17:37" x14ac:dyDescent="0.25">
      <c r="Q630" t="s">
        <v>3433</v>
      </c>
      <c r="R630" s="6">
        <v>42067</v>
      </c>
      <c r="S630" t="s">
        <v>3195</v>
      </c>
      <c r="T630" t="s">
        <v>3427</v>
      </c>
      <c r="U630" t="s">
        <v>3841</v>
      </c>
      <c r="V630">
        <v>72</v>
      </c>
      <c r="W630">
        <v>64</v>
      </c>
      <c r="Y630" t="s">
        <v>1255</v>
      </c>
      <c r="Z630">
        <v>1</v>
      </c>
      <c r="AA630">
        <f t="shared" si="136"/>
        <v>-8</v>
      </c>
      <c r="AB630">
        <f t="shared" ca="1" si="132"/>
        <v>-4.8000000000000007</v>
      </c>
      <c r="AC630">
        <f t="shared" ca="1" si="133"/>
        <v>-3.1999999999999993</v>
      </c>
      <c r="AD630">
        <f t="shared" ca="1" si="134"/>
        <v>3.1999999999999993</v>
      </c>
      <c r="AE630" s="2">
        <v>0</v>
      </c>
      <c r="AF630" s="7">
        <f>VLOOKUP(R630,Weights!$A$2:$B$120,2,0)*AE630</f>
        <v>0</v>
      </c>
      <c r="AG630">
        <f t="shared" ca="1" si="135"/>
        <v>10.239999999999995</v>
      </c>
      <c r="AI630" t="str">
        <f t="shared" ca="1" si="137"/>
        <v>Gardner-Webb</v>
      </c>
      <c r="AJ630" t="str">
        <f t="shared" si="138"/>
        <v>Gardner-Webb</v>
      </c>
      <c r="AK630" t="str">
        <f t="shared" si="139"/>
        <v>Gardner-Webb</v>
      </c>
    </row>
    <row r="631" spans="17:37" x14ac:dyDescent="0.25">
      <c r="Q631" t="s">
        <v>3236</v>
      </c>
      <c r="R631" s="6">
        <v>41958</v>
      </c>
      <c r="S631" t="s">
        <v>3194</v>
      </c>
      <c r="T631" t="s">
        <v>3208</v>
      </c>
      <c r="U631" t="s">
        <v>3842</v>
      </c>
      <c r="V631">
        <v>64</v>
      </c>
      <c r="W631">
        <v>60</v>
      </c>
      <c r="Y631" t="s">
        <v>176</v>
      </c>
      <c r="Z631">
        <v>1</v>
      </c>
      <c r="AA631">
        <f t="shared" si="136"/>
        <v>4</v>
      </c>
      <c r="AB631">
        <f t="shared" ca="1" si="132"/>
        <v>2.2000000000000006</v>
      </c>
      <c r="AC631">
        <f t="shared" ca="1" si="133"/>
        <v>1.7999999999999994</v>
      </c>
      <c r="AD631">
        <f t="shared" ca="1" si="134"/>
        <v>-1.7999999999999994</v>
      </c>
      <c r="AE631" s="2">
        <v>0</v>
      </c>
      <c r="AF631" s="7">
        <f>VLOOKUP(R631,Weights!$A$2:$B$120,2,0)*AE631</f>
        <v>0</v>
      </c>
      <c r="AG631">
        <f t="shared" ca="1" si="135"/>
        <v>3.2399999999999975</v>
      </c>
      <c r="AI631" t="str">
        <f t="shared" ca="1" si="137"/>
        <v>Canisius</v>
      </c>
      <c r="AJ631" t="str">
        <f t="shared" si="138"/>
        <v>Canisius</v>
      </c>
      <c r="AK631">
        <f t="shared" si="139"/>
        <v>0</v>
      </c>
    </row>
    <row r="632" spans="17:37" x14ac:dyDescent="0.25">
      <c r="Q632" t="s">
        <v>3236</v>
      </c>
      <c r="R632" s="6">
        <v>41972</v>
      </c>
      <c r="S632" t="s">
        <v>3195</v>
      </c>
      <c r="T632" t="s">
        <v>3405</v>
      </c>
      <c r="U632" t="s">
        <v>3841</v>
      </c>
      <c r="V632">
        <v>72</v>
      </c>
      <c r="W632">
        <v>57</v>
      </c>
      <c r="Y632" t="s">
        <v>17</v>
      </c>
      <c r="Z632">
        <v>1</v>
      </c>
      <c r="AA632">
        <f t="shared" si="136"/>
        <v>-15</v>
      </c>
      <c r="AB632">
        <f t="shared" ca="1" si="132"/>
        <v>-5.8000000000000007</v>
      </c>
      <c r="AC632">
        <f t="shared" ca="1" si="133"/>
        <v>-9.1999999999999993</v>
      </c>
      <c r="AD632">
        <f t="shared" ca="1" si="134"/>
        <v>9.1999999999999993</v>
      </c>
      <c r="AE632" s="2">
        <v>0</v>
      </c>
      <c r="AF632" s="7">
        <f>VLOOKUP(R632,Weights!$A$2:$B$120,2,0)*AE632</f>
        <v>0</v>
      </c>
      <c r="AG632">
        <f t="shared" ca="1" si="135"/>
        <v>84.639999999999986</v>
      </c>
      <c r="AI632" t="str">
        <f t="shared" ca="1" si="137"/>
        <v>Buffalo</v>
      </c>
      <c r="AJ632" t="str">
        <f t="shared" si="138"/>
        <v>Buffalo</v>
      </c>
      <c r="AK632" t="str">
        <f t="shared" si="139"/>
        <v>Buffalo</v>
      </c>
    </row>
    <row r="633" spans="17:37" x14ac:dyDescent="0.25">
      <c r="Q633" t="s">
        <v>3236</v>
      </c>
      <c r="R633" s="6">
        <v>41991</v>
      </c>
      <c r="S633" t="s">
        <v>3194</v>
      </c>
      <c r="T633" t="s">
        <v>3206</v>
      </c>
      <c r="U633" t="s">
        <v>3842</v>
      </c>
      <c r="V633">
        <v>60</v>
      </c>
      <c r="W633">
        <v>59</v>
      </c>
      <c r="X633" t="s">
        <v>3843</v>
      </c>
      <c r="Y633" t="s">
        <v>1894</v>
      </c>
      <c r="Z633">
        <v>1</v>
      </c>
      <c r="AA633">
        <f t="shared" si="136"/>
        <v>1</v>
      </c>
      <c r="AB633">
        <f t="shared" ca="1" si="132"/>
        <v>1.2000000000000006</v>
      </c>
      <c r="AC633">
        <f t="shared" ca="1" si="133"/>
        <v>-0.20000000000000062</v>
      </c>
      <c r="AD633">
        <f t="shared" ca="1" si="134"/>
        <v>0.20000000000000062</v>
      </c>
      <c r="AE633" s="2">
        <v>0</v>
      </c>
      <c r="AF633" s="7">
        <f>VLOOKUP(R633,Weights!$A$2:$B$120,2,0)*AE633</f>
        <v>0</v>
      </c>
      <c r="AG633">
        <f t="shared" ca="1" si="135"/>
        <v>4.0000000000000251E-2</v>
      </c>
      <c r="AI633" t="str">
        <f t="shared" ca="1" si="137"/>
        <v>Canisius</v>
      </c>
      <c r="AJ633" t="str">
        <f t="shared" si="138"/>
        <v>Canisius</v>
      </c>
      <c r="AK633">
        <f t="shared" si="139"/>
        <v>0</v>
      </c>
    </row>
    <row r="634" spans="17:37" x14ac:dyDescent="0.25">
      <c r="Q634" t="s">
        <v>3236</v>
      </c>
      <c r="R634" s="6">
        <v>41994</v>
      </c>
      <c r="S634" t="s">
        <v>3194</v>
      </c>
      <c r="T634" t="s">
        <v>3220</v>
      </c>
      <c r="U634" t="s">
        <v>3842</v>
      </c>
      <c r="V634">
        <v>67</v>
      </c>
      <c r="W634">
        <v>48</v>
      </c>
      <c r="Y634" t="s">
        <v>1895</v>
      </c>
      <c r="Z634">
        <v>1</v>
      </c>
      <c r="AA634">
        <f t="shared" si="136"/>
        <v>19</v>
      </c>
      <c r="AB634">
        <f t="shared" ca="1" si="132"/>
        <v>9.4</v>
      </c>
      <c r="AC634">
        <f t="shared" ca="1" si="133"/>
        <v>9.6</v>
      </c>
      <c r="AD634">
        <f t="shared" ca="1" si="134"/>
        <v>-9.6</v>
      </c>
      <c r="AE634" s="2">
        <v>0</v>
      </c>
      <c r="AF634" s="7">
        <f>VLOOKUP(R634,Weights!$A$2:$B$120,2,0)*AE634</f>
        <v>0</v>
      </c>
      <c r="AG634">
        <f t="shared" ca="1" si="135"/>
        <v>92.16</v>
      </c>
      <c r="AI634" t="str">
        <f t="shared" ca="1" si="137"/>
        <v>Canisius</v>
      </c>
      <c r="AJ634" t="str">
        <f t="shared" si="138"/>
        <v>Canisius</v>
      </c>
      <c r="AK634">
        <f t="shared" si="139"/>
        <v>0</v>
      </c>
    </row>
    <row r="635" spans="17:37" x14ac:dyDescent="0.25">
      <c r="Q635" t="s">
        <v>3236</v>
      </c>
      <c r="R635" s="6">
        <v>42003</v>
      </c>
      <c r="S635" t="s">
        <v>3194</v>
      </c>
      <c r="T635" t="s">
        <v>3361</v>
      </c>
      <c r="U635" t="s">
        <v>3842</v>
      </c>
      <c r="V635">
        <v>67</v>
      </c>
      <c r="W635">
        <v>55</v>
      </c>
      <c r="Y635" t="s">
        <v>1896</v>
      </c>
      <c r="Z635">
        <v>1</v>
      </c>
      <c r="AA635">
        <f t="shared" si="136"/>
        <v>12</v>
      </c>
      <c r="AB635">
        <f t="shared" ca="1" si="132"/>
        <v>10.600000000000001</v>
      </c>
      <c r="AC635">
        <f t="shared" ca="1" si="133"/>
        <v>1.3999999999999986</v>
      </c>
      <c r="AD635">
        <f t="shared" ca="1" si="134"/>
        <v>-1.3999999999999986</v>
      </c>
      <c r="AE635" s="2">
        <v>0</v>
      </c>
      <c r="AF635" s="7">
        <f>VLOOKUP(R635,Weights!$A$2:$B$120,2,0)*AE635</f>
        <v>0</v>
      </c>
      <c r="AG635">
        <f t="shared" ca="1" si="135"/>
        <v>1.959999999999996</v>
      </c>
      <c r="AI635" t="str">
        <f t="shared" ca="1" si="137"/>
        <v>Canisius</v>
      </c>
      <c r="AJ635" t="str">
        <f t="shared" si="138"/>
        <v>Canisius</v>
      </c>
      <c r="AK635">
        <f t="shared" si="139"/>
        <v>0</v>
      </c>
    </row>
    <row r="636" spans="17:37" x14ac:dyDescent="0.25">
      <c r="Q636" t="s">
        <v>3236</v>
      </c>
      <c r="R636" s="6">
        <v>42006</v>
      </c>
      <c r="S636" t="s">
        <v>3194</v>
      </c>
      <c r="T636" t="s">
        <v>3448</v>
      </c>
      <c r="U636" t="s">
        <v>3841</v>
      </c>
      <c r="V636">
        <v>73</v>
      </c>
      <c r="W636">
        <v>68</v>
      </c>
      <c r="Y636" t="s">
        <v>1897</v>
      </c>
      <c r="Z636">
        <v>1</v>
      </c>
      <c r="AA636">
        <f t="shared" si="136"/>
        <v>-5</v>
      </c>
      <c r="AB636">
        <f t="shared" ca="1" si="132"/>
        <v>5.8000000000000007</v>
      </c>
      <c r="AC636">
        <f t="shared" ca="1" si="133"/>
        <v>-10.8</v>
      </c>
      <c r="AD636">
        <f t="shared" ca="1" si="134"/>
        <v>10.8</v>
      </c>
      <c r="AE636" s="2">
        <v>0</v>
      </c>
      <c r="AF636" s="7">
        <f>VLOOKUP(R636,Weights!$A$2:$B$120,2,0)*AE636</f>
        <v>0</v>
      </c>
      <c r="AG636">
        <f t="shared" ca="1" si="135"/>
        <v>116.64000000000001</v>
      </c>
      <c r="AI636" t="str">
        <f t="shared" ca="1" si="137"/>
        <v>Canisius</v>
      </c>
      <c r="AJ636" t="str">
        <f t="shared" si="138"/>
        <v>Monmouth</v>
      </c>
      <c r="AK636" t="str">
        <f t="shared" si="139"/>
        <v>Monmouth</v>
      </c>
    </row>
    <row r="637" spans="17:37" x14ac:dyDescent="0.25">
      <c r="Q637" t="s">
        <v>3236</v>
      </c>
      <c r="R637" s="6">
        <v>42008</v>
      </c>
      <c r="S637" t="s">
        <v>3194</v>
      </c>
      <c r="T637" t="s">
        <v>3505</v>
      </c>
      <c r="U637" t="s">
        <v>3841</v>
      </c>
      <c r="V637">
        <v>63</v>
      </c>
      <c r="W637">
        <v>60</v>
      </c>
      <c r="Y637" t="s">
        <v>1898</v>
      </c>
      <c r="Z637">
        <v>1</v>
      </c>
      <c r="AA637">
        <f t="shared" si="136"/>
        <v>-3</v>
      </c>
      <c r="AB637">
        <f t="shared" ca="1" si="132"/>
        <v>4.7999999800000008</v>
      </c>
      <c r="AC637">
        <f t="shared" ca="1" si="133"/>
        <v>-7.7999999800000008</v>
      </c>
      <c r="AD637">
        <f t="shared" ca="1" si="134"/>
        <v>7.7999999800000008</v>
      </c>
      <c r="AE637" s="2">
        <v>0</v>
      </c>
      <c r="AF637" s="7">
        <f>VLOOKUP(R637,Weights!$A$2:$B$120,2,0)*AE637</f>
        <v>0</v>
      </c>
      <c r="AG637">
        <f t="shared" ca="1" si="135"/>
        <v>60.839999688000013</v>
      </c>
      <c r="AI637" t="str">
        <f t="shared" ca="1" si="137"/>
        <v>Canisius</v>
      </c>
      <c r="AJ637" t="str">
        <f t="shared" si="138"/>
        <v>Manhattan</v>
      </c>
      <c r="AK637" t="str">
        <f t="shared" si="139"/>
        <v>Manhattan</v>
      </c>
    </row>
    <row r="638" spans="17:37" x14ac:dyDescent="0.25">
      <c r="Q638" t="s">
        <v>3236</v>
      </c>
      <c r="R638" s="6">
        <v>42020</v>
      </c>
      <c r="S638" t="s">
        <v>3194</v>
      </c>
      <c r="T638" t="s">
        <v>3201</v>
      </c>
      <c r="U638" t="s">
        <v>3842</v>
      </c>
      <c r="V638">
        <v>83</v>
      </c>
      <c r="W638">
        <v>49</v>
      </c>
      <c r="Y638" t="s">
        <v>1900</v>
      </c>
      <c r="Z638">
        <v>1</v>
      </c>
      <c r="AA638">
        <f t="shared" si="136"/>
        <v>34</v>
      </c>
      <c r="AB638">
        <f t="shared" ca="1" si="132"/>
        <v>9.8000000000000007</v>
      </c>
      <c r="AC638">
        <f t="shared" ca="1" si="133"/>
        <v>24.2</v>
      </c>
      <c r="AD638">
        <f t="shared" ca="1" si="134"/>
        <v>-24.2</v>
      </c>
      <c r="AE638" s="2">
        <v>0</v>
      </c>
      <c r="AF638" s="7">
        <f>VLOOKUP(R638,Weights!$A$2:$B$120,2,0)*AE638</f>
        <v>0</v>
      </c>
      <c r="AG638">
        <f t="shared" ca="1" si="135"/>
        <v>585.64</v>
      </c>
      <c r="AI638" t="str">
        <f t="shared" ca="1" si="137"/>
        <v>Canisius</v>
      </c>
      <c r="AJ638" t="str">
        <f t="shared" si="138"/>
        <v>Canisius</v>
      </c>
      <c r="AK638">
        <f t="shared" si="139"/>
        <v>0</v>
      </c>
    </row>
    <row r="639" spans="17:37" x14ac:dyDescent="0.25">
      <c r="Q639" t="s">
        <v>3236</v>
      </c>
      <c r="R639" s="6">
        <v>42022</v>
      </c>
      <c r="S639" t="s">
        <v>3194</v>
      </c>
      <c r="T639" t="s">
        <v>3330</v>
      </c>
      <c r="U639" t="s">
        <v>3842</v>
      </c>
      <c r="V639">
        <v>78</v>
      </c>
      <c r="W639">
        <v>74</v>
      </c>
      <c r="Y639" t="s">
        <v>1901</v>
      </c>
      <c r="Z639">
        <v>1</v>
      </c>
      <c r="AA639">
        <f t="shared" si="136"/>
        <v>4</v>
      </c>
      <c r="AB639">
        <f t="shared" ca="1" si="132"/>
        <v>1.2000000000000006</v>
      </c>
      <c r="AC639">
        <f t="shared" ca="1" si="133"/>
        <v>2.7999999999999994</v>
      </c>
      <c r="AD639">
        <f t="shared" ca="1" si="134"/>
        <v>-2.7999999999999994</v>
      </c>
      <c r="AE639" s="2">
        <v>0</v>
      </c>
      <c r="AF639" s="7">
        <f>VLOOKUP(R639,Weights!$A$2:$B$120,2,0)*AE639</f>
        <v>0</v>
      </c>
      <c r="AG639">
        <f t="shared" ca="1" si="135"/>
        <v>7.8399999999999963</v>
      </c>
      <c r="AI639" t="str">
        <f t="shared" ca="1" si="137"/>
        <v>Canisius</v>
      </c>
      <c r="AJ639" t="str">
        <f t="shared" si="138"/>
        <v>Canisius</v>
      </c>
      <c r="AK639">
        <f t="shared" si="139"/>
        <v>0</v>
      </c>
    </row>
    <row r="640" spans="17:37" x14ac:dyDescent="0.25">
      <c r="Q640" t="s">
        <v>3236</v>
      </c>
      <c r="R640" s="6">
        <v>42034</v>
      </c>
      <c r="S640" t="s">
        <v>3194</v>
      </c>
      <c r="T640" t="s">
        <v>3219</v>
      </c>
      <c r="U640" t="s">
        <v>3842</v>
      </c>
      <c r="V640">
        <v>63</v>
      </c>
      <c r="W640">
        <v>57</v>
      </c>
      <c r="Y640" t="s">
        <v>1902</v>
      </c>
      <c r="Z640">
        <v>1</v>
      </c>
      <c r="AA640">
        <f t="shared" si="136"/>
        <v>6</v>
      </c>
      <c r="AB640">
        <f t="shared" ca="1" si="132"/>
        <v>6.0000000000000009</v>
      </c>
      <c r="AC640">
        <f t="shared" ca="1" si="133"/>
        <v>0</v>
      </c>
      <c r="AD640">
        <f t="shared" ca="1" si="134"/>
        <v>0</v>
      </c>
      <c r="AE640" s="2">
        <v>0</v>
      </c>
      <c r="AF640" s="7">
        <f>VLOOKUP(R640,Weights!$A$2:$B$120,2,0)*AE640</f>
        <v>0</v>
      </c>
      <c r="AG640">
        <f t="shared" ca="1" si="135"/>
        <v>0</v>
      </c>
      <c r="AI640" t="str">
        <f t="shared" ca="1" si="137"/>
        <v>Canisius</v>
      </c>
      <c r="AJ640" t="str">
        <f t="shared" si="138"/>
        <v>Canisius</v>
      </c>
      <c r="AK640">
        <f t="shared" si="139"/>
        <v>0</v>
      </c>
    </row>
    <row r="641" spans="17:37" x14ac:dyDescent="0.25">
      <c r="Q641" t="s">
        <v>3236</v>
      </c>
      <c r="R641" s="6">
        <v>42036</v>
      </c>
      <c r="S641" t="s">
        <v>3194</v>
      </c>
      <c r="T641" t="s">
        <v>3309</v>
      </c>
      <c r="U641" t="s">
        <v>3841</v>
      </c>
      <c r="V641">
        <v>75</v>
      </c>
      <c r="W641">
        <v>67</v>
      </c>
      <c r="Y641" t="s">
        <v>1903</v>
      </c>
      <c r="Z641">
        <v>1</v>
      </c>
      <c r="AA641">
        <f t="shared" si="136"/>
        <v>-8</v>
      </c>
      <c r="AB641">
        <f t="shared" ca="1" si="132"/>
        <v>14.999999800000001</v>
      </c>
      <c r="AC641">
        <f t="shared" ca="1" si="133"/>
        <v>-22.999999800000001</v>
      </c>
      <c r="AD641">
        <f t="shared" ca="1" si="134"/>
        <v>22.999999800000001</v>
      </c>
      <c r="AE641" s="2">
        <v>0</v>
      </c>
      <c r="AF641" s="7">
        <f>VLOOKUP(R641,Weights!$A$2:$B$120,2,0)*AE641</f>
        <v>0</v>
      </c>
      <c r="AG641">
        <f t="shared" ca="1" si="135"/>
        <v>528.99999080000009</v>
      </c>
      <c r="AI641" t="str">
        <f t="shared" ca="1" si="137"/>
        <v>Canisius</v>
      </c>
      <c r="AJ641" t="str">
        <f t="shared" si="138"/>
        <v>Marist</v>
      </c>
      <c r="AK641" t="str">
        <f t="shared" si="139"/>
        <v>Marist</v>
      </c>
    </row>
    <row r="642" spans="17:37" x14ac:dyDescent="0.25">
      <c r="Q642" t="s">
        <v>3236</v>
      </c>
      <c r="R642" s="6">
        <v>42048</v>
      </c>
      <c r="S642" t="s">
        <v>3194</v>
      </c>
      <c r="T642" t="s">
        <v>3504</v>
      </c>
      <c r="U642" t="s">
        <v>3841</v>
      </c>
      <c r="V642">
        <v>60</v>
      </c>
      <c r="W642">
        <v>59</v>
      </c>
      <c r="Y642" t="s">
        <v>1904</v>
      </c>
      <c r="Z642">
        <v>1</v>
      </c>
      <c r="AA642">
        <f t="shared" si="136"/>
        <v>-1</v>
      </c>
      <c r="AB642">
        <f t="shared" ref="AB642:AB705" ca="1" si="140">Z642*(IF(S642="A",-HomeEdge,IF(S642="H",HomeEdge,0))+VLOOKUP(Q642,TmList,2,0)-VLOOKUP(T642,TmList,2,0))</f>
        <v>4.999999980000001</v>
      </c>
      <c r="AC642">
        <f t="shared" ref="AC642:AC705" ca="1" si="141">AA642-AB642</f>
        <v>-5.999999980000001</v>
      </c>
      <c r="AD642">
        <f t="shared" ref="AD642:AD705" ca="1" si="142">-AC642</f>
        <v>5.999999980000001</v>
      </c>
      <c r="AE642" s="2">
        <v>0</v>
      </c>
      <c r="AF642" s="7">
        <f>VLOOKUP(R642,Weights!$A$2:$B$120,2,0)*AE642</f>
        <v>0</v>
      </c>
      <c r="AG642">
        <f t="shared" ref="AG642:AG705" ca="1" si="143">AC642^2</f>
        <v>35.999999760000016</v>
      </c>
      <c r="AI642" t="str">
        <f t="shared" ca="1" si="137"/>
        <v>Canisius</v>
      </c>
      <c r="AJ642" t="str">
        <f t="shared" si="138"/>
        <v>Rider</v>
      </c>
      <c r="AK642" t="str">
        <f t="shared" si="139"/>
        <v>Rider</v>
      </c>
    </row>
    <row r="643" spans="17:37" x14ac:dyDescent="0.25">
      <c r="Q643" t="s">
        <v>3236</v>
      </c>
      <c r="R643" s="6">
        <v>42050</v>
      </c>
      <c r="S643" t="s">
        <v>3194</v>
      </c>
      <c r="T643" t="s">
        <v>3502</v>
      </c>
      <c r="U643" t="s">
        <v>3842</v>
      </c>
      <c r="V643">
        <v>69</v>
      </c>
      <c r="W643">
        <v>55</v>
      </c>
      <c r="Y643" t="s">
        <v>1905</v>
      </c>
      <c r="Z643">
        <v>1</v>
      </c>
      <c r="AA643">
        <f t="shared" ref="AA643:AA706" si="144">Z643*IF(U643="W",(V643-W643),W643-V643)</f>
        <v>14</v>
      </c>
      <c r="AB643">
        <f t="shared" ca="1" si="140"/>
        <v>6.6000000000000005</v>
      </c>
      <c r="AC643">
        <f t="shared" ca="1" si="141"/>
        <v>7.3999999999999995</v>
      </c>
      <c r="AD643">
        <f t="shared" ca="1" si="142"/>
        <v>-7.3999999999999995</v>
      </c>
      <c r="AE643" s="2">
        <v>0</v>
      </c>
      <c r="AF643" s="7">
        <f>VLOOKUP(R643,Weights!$A$2:$B$120,2,0)*AE643</f>
        <v>0</v>
      </c>
      <c r="AG643">
        <f t="shared" ca="1" si="143"/>
        <v>54.759999999999991</v>
      </c>
      <c r="AI643" t="str">
        <f t="shared" ref="AI643:AI706" ca="1" si="145">IF(AB643&gt;0,Q643,T643)</f>
        <v>Canisius</v>
      </c>
      <c r="AJ643" t="str">
        <f t="shared" ref="AJ643:AJ706" si="146">IF(AA643&gt;0,Q643,T643)</f>
        <v>Canisius</v>
      </c>
      <c r="AK643">
        <f t="shared" ref="AK643:AK706" si="147">IF(AA643&lt;0,T643,0)</f>
        <v>0</v>
      </c>
    </row>
    <row r="644" spans="17:37" x14ac:dyDescent="0.25">
      <c r="Q644" t="s">
        <v>3236</v>
      </c>
      <c r="R644" s="6">
        <v>42059</v>
      </c>
      <c r="S644" t="s">
        <v>3194</v>
      </c>
      <c r="T644" t="s">
        <v>3203</v>
      </c>
      <c r="U644" t="s">
        <v>3841</v>
      </c>
      <c r="V644">
        <v>82</v>
      </c>
      <c r="W644">
        <v>71</v>
      </c>
      <c r="Y644" t="s">
        <v>1906</v>
      </c>
      <c r="Z644">
        <v>1</v>
      </c>
      <c r="AA644">
        <f t="shared" si="144"/>
        <v>-11</v>
      </c>
      <c r="AB644">
        <f t="shared" ca="1" si="140"/>
        <v>16.399999800000003</v>
      </c>
      <c r="AC644">
        <f t="shared" ca="1" si="141"/>
        <v>-27.399999800000003</v>
      </c>
      <c r="AD644">
        <f t="shared" ca="1" si="142"/>
        <v>27.399999800000003</v>
      </c>
      <c r="AE644" s="2">
        <v>0</v>
      </c>
      <c r="AF644" s="7">
        <f>VLOOKUP(R644,Weights!$A$2:$B$120,2,0)*AE644</f>
        <v>0</v>
      </c>
      <c r="AG644">
        <f t="shared" ca="1" si="143"/>
        <v>750.75998904000028</v>
      </c>
      <c r="AI644" t="str">
        <f t="shared" ca="1" si="145"/>
        <v>Canisius</v>
      </c>
      <c r="AJ644" t="str">
        <f t="shared" si="146"/>
        <v>Niagara</v>
      </c>
      <c r="AK644" t="str">
        <f t="shared" si="147"/>
        <v>Niagara</v>
      </c>
    </row>
    <row r="645" spans="17:37" x14ac:dyDescent="0.25">
      <c r="Q645" t="s">
        <v>3236</v>
      </c>
      <c r="R645" s="6">
        <v>42062</v>
      </c>
      <c r="S645" t="s">
        <v>3194</v>
      </c>
      <c r="T645" t="s">
        <v>3503</v>
      </c>
      <c r="U645" t="s">
        <v>3842</v>
      </c>
      <c r="V645">
        <v>72</v>
      </c>
      <c r="W645">
        <v>65</v>
      </c>
      <c r="Y645" t="s">
        <v>1907</v>
      </c>
      <c r="Z645">
        <v>1</v>
      </c>
      <c r="AA645">
        <f t="shared" si="144"/>
        <v>7</v>
      </c>
      <c r="AB645">
        <f t="shared" ca="1" si="140"/>
        <v>14</v>
      </c>
      <c r="AC645">
        <f t="shared" ca="1" si="141"/>
        <v>-7</v>
      </c>
      <c r="AD645">
        <f t="shared" ca="1" si="142"/>
        <v>7</v>
      </c>
      <c r="AE645" s="2">
        <v>0</v>
      </c>
      <c r="AF645" s="7">
        <f>VLOOKUP(R645,Weights!$A$2:$B$120,2,0)*AE645</f>
        <v>0</v>
      </c>
      <c r="AG645">
        <f t="shared" ca="1" si="143"/>
        <v>49</v>
      </c>
      <c r="AI645" t="str">
        <f t="shared" ca="1" si="145"/>
        <v>Canisius</v>
      </c>
      <c r="AJ645" t="str">
        <f t="shared" si="146"/>
        <v>Canisius</v>
      </c>
      <c r="AK645">
        <f t="shared" si="147"/>
        <v>0</v>
      </c>
    </row>
    <row r="646" spans="17:37" x14ac:dyDescent="0.25">
      <c r="Q646" t="s">
        <v>3236</v>
      </c>
      <c r="R646" s="6">
        <v>42070</v>
      </c>
      <c r="S646" t="s">
        <v>3195</v>
      </c>
      <c r="T646" t="s">
        <v>3448</v>
      </c>
      <c r="U646" t="s">
        <v>3841</v>
      </c>
      <c r="V646">
        <v>60</v>
      </c>
      <c r="W646">
        <v>54</v>
      </c>
      <c r="Y646" t="s">
        <v>1908</v>
      </c>
      <c r="Z646">
        <v>1</v>
      </c>
      <c r="AA646">
        <f t="shared" si="144"/>
        <v>-6</v>
      </c>
      <c r="AB646">
        <f t="shared" ca="1" si="140"/>
        <v>2.6</v>
      </c>
      <c r="AC646">
        <f t="shared" ca="1" si="141"/>
        <v>-8.6</v>
      </c>
      <c r="AD646">
        <f t="shared" ca="1" si="142"/>
        <v>8.6</v>
      </c>
      <c r="AE646" s="2">
        <v>0</v>
      </c>
      <c r="AF646" s="7">
        <f>VLOOKUP(R646,Weights!$A$2:$B$120,2,0)*AE646</f>
        <v>0</v>
      </c>
      <c r="AG646">
        <f t="shared" ca="1" si="143"/>
        <v>73.959999999999994</v>
      </c>
      <c r="AI646" t="str">
        <f t="shared" ca="1" si="145"/>
        <v>Canisius</v>
      </c>
      <c r="AJ646" t="str">
        <f t="shared" si="146"/>
        <v>Monmouth</v>
      </c>
      <c r="AK646" t="str">
        <f t="shared" si="147"/>
        <v>Monmouth</v>
      </c>
    </row>
    <row r="647" spans="17:37" x14ac:dyDescent="0.25">
      <c r="Q647" t="s">
        <v>3435</v>
      </c>
      <c r="R647" s="6">
        <v>41965</v>
      </c>
      <c r="S647" t="s">
        <v>3194</v>
      </c>
      <c r="T647" t="s">
        <v>3518</v>
      </c>
      <c r="U647" t="s">
        <v>3841</v>
      </c>
      <c r="V647">
        <v>74</v>
      </c>
      <c r="W647">
        <v>68</v>
      </c>
      <c r="Y647" t="s">
        <v>130</v>
      </c>
      <c r="Z647">
        <v>1</v>
      </c>
      <c r="AA647">
        <f t="shared" si="144"/>
        <v>-6</v>
      </c>
      <c r="AB647">
        <f t="shared" ca="1" si="140"/>
        <v>-9.9999997999999994</v>
      </c>
      <c r="AC647">
        <f t="shared" ca="1" si="141"/>
        <v>3.9999997999999994</v>
      </c>
      <c r="AD647">
        <f t="shared" ca="1" si="142"/>
        <v>-3.9999997999999994</v>
      </c>
      <c r="AE647" s="2">
        <v>0</v>
      </c>
      <c r="AF647" s="7">
        <f>VLOOKUP(R647,Weights!$A$2:$B$120,2,0)*AE647</f>
        <v>0</v>
      </c>
      <c r="AG647">
        <f t="shared" ca="1" si="143"/>
        <v>15.999998400000036</v>
      </c>
      <c r="AI647" t="str">
        <f t="shared" ca="1" si="145"/>
        <v>SE Missouri St</v>
      </c>
      <c r="AJ647" t="str">
        <f t="shared" si="146"/>
        <v>SE Missouri St</v>
      </c>
      <c r="AK647" t="str">
        <f t="shared" si="147"/>
        <v>SE Missouri St</v>
      </c>
    </row>
    <row r="648" spans="17:37" x14ac:dyDescent="0.25">
      <c r="Q648" t="s">
        <v>3435</v>
      </c>
      <c r="R648" s="6">
        <v>41974</v>
      </c>
      <c r="S648" t="s">
        <v>3194</v>
      </c>
      <c r="T648" t="s">
        <v>3480</v>
      </c>
      <c r="U648" t="s">
        <v>3841</v>
      </c>
      <c r="V648">
        <v>67</v>
      </c>
      <c r="W648">
        <v>49</v>
      </c>
      <c r="Y648" t="s">
        <v>219</v>
      </c>
      <c r="Z648">
        <v>1</v>
      </c>
      <c r="AA648">
        <f t="shared" si="144"/>
        <v>-18</v>
      </c>
      <c r="AB648">
        <f t="shared" ca="1" si="140"/>
        <v>-6.9999997999999994</v>
      </c>
      <c r="AC648">
        <f t="shared" ca="1" si="141"/>
        <v>-11.000000200000001</v>
      </c>
      <c r="AD648">
        <f t="shared" ca="1" si="142"/>
        <v>11.000000200000001</v>
      </c>
      <c r="AE648" s="2">
        <v>0</v>
      </c>
      <c r="AF648" s="7">
        <f>VLOOKUP(R648,Weights!$A$2:$B$120,2,0)*AE648</f>
        <v>0</v>
      </c>
      <c r="AG648">
        <f t="shared" ca="1" si="143"/>
        <v>121.00000440000005</v>
      </c>
      <c r="AI648" t="str">
        <f t="shared" ca="1" si="145"/>
        <v>Arkansas St</v>
      </c>
      <c r="AJ648" t="str">
        <f t="shared" si="146"/>
        <v>Arkansas St</v>
      </c>
      <c r="AK648" t="str">
        <f t="shared" si="147"/>
        <v>Arkansas St</v>
      </c>
    </row>
    <row r="649" spans="17:37" x14ac:dyDescent="0.25">
      <c r="Q649" t="s">
        <v>3435</v>
      </c>
      <c r="R649" s="6">
        <v>41994</v>
      </c>
      <c r="S649" t="s">
        <v>3194</v>
      </c>
      <c r="T649" t="s">
        <v>3429</v>
      </c>
      <c r="U649" t="s">
        <v>3841</v>
      </c>
      <c r="V649">
        <v>72</v>
      </c>
      <c r="W649">
        <v>55</v>
      </c>
      <c r="Y649" t="s">
        <v>1536</v>
      </c>
      <c r="Z649">
        <v>1</v>
      </c>
      <c r="AA649">
        <f t="shared" si="144"/>
        <v>-17</v>
      </c>
      <c r="AB649">
        <f t="shared" ca="1" si="140"/>
        <v>-18.199999800000001</v>
      </c>
      <c r="AC649">
        <f t="shared" ca="1" si="141"/>
        <v>1.1999998000000005</v>
      </c>
      <c r="AD649">
        <f t="shared" ca="1" si="142"/>
        <v>-1.1999998000000005</v>
      </c>
      <c r="AE649" s="2">
        <v>0</v>
      </c>
      <c r="AF649" s="7">
        <f>VLOOKUP(R649,Weights!$A$2:$B$120,2,0)*AE649</f>
        <v>0</v>
      </c>
      <c r="AG649">
        <f t="shared" ca="1" si="143"/>
        <v>1.4399995200000413</v>
      </c>
      <c r="AI649" t="str">
        <f t="shared" ca="1" si="145"/>
        <v>Coastal Carolina</v>
      </c>
      <c r="AJ649" t="str">
        <f t="shared" si="146"/>
        <v>Coastal Carolina</v>
      </c>
      <c r="AK649" t="str">
        <f t="shared" si="147"/>
        <v>Coastal Carolina</v>
      </c>
    </row>
    <row r="650" spans="17:37" x14ac:dyDescent="0.25">
      <c r="Q650" t="s">
        <v>3435</v>
      </c>
      <c r="R650" s="6">
        <v>42002</v>
      </c>
      <c r="S650" t="s">
        <v>3194</v>
      </c>
      <c r="T650" t="s">
        <v>3359</v>
      </c>
      <c r="U650" t="s">
        <v>3841</v>
      </c>
      <c r="V650">
        <v>95</v>
      </c>
      <c r="W650">
        <v>60</v>
      </c>
      <c r="Y650" t="s">
        <v>2699</v>
      </c>
      <c r="Z650">
        <v>1</v>
      </c>
      <c r="AA650">
        <f t="shared" si="144"/>
        <v>-35</v>
      </c>
      <c r="AB650">
        <f t="shared" ca="1" si="140"/>
        <v>-14.999999799999999</v>
      </c>
      <c r="AC650">
        <f t="shared" ca="1" si="141"/>
        <v>-20.000000200000002</v>
      </c>
      <c r="AD650">
        <f t="shared" ca="1" si="142"/>
        <v>20.000000200000002</v>
      </c>
      <c r="AE650" s="2">
        <v>0</v>
      </c>
      <c r="AF650" s="7">
        <f>VLOOKUP(R650,Weights!$A$2:$B$120,2,0)*AE650</f>
        <v>0</v>
      </c>
      <c r="AG650">
        <f t="shared" ca="1" si="143"/>
        <v>400.00000800000015</v>
      </c>
      <c r="AI650" t="str">
        <f t="shared" ca="1" si="145"/>
        <v>Morehead St</v>
      </c>
      <c r="AJ650" t="str">
        <f t="shared" si="146"/>
        <v>Morehead St</v>
      </c>
      <c r="AK650" t="str">
        <f t="shared" si="147"/>
        <v>Morehead St</v>
      </c>
    </row>
    <row r="651" spans="17:37" x14ac:dyDescent="0.25">
      <c r="Q651" t="s">
        <v>3435</v>
      </c>
      <c r="R651" s="6">
        <v>42010</v>
      </c>
      <c r="S651" t="s">
        <v>3194</v>
      </c>
      <c r="T651" t="s">
        <v>3485</v>
      </c>
      <c r="U651" t="s">
        <v>3841</v>
      </c>
      <c r="V651">
        <v>77</v>
      </c>
      <c r="W651">
        <v>70</v>
      </c>
      <c r="Y651" t="s">
        <v>2700</v>
      </c>
      <c r="Z651">
        <v>1</v>
      </c>
      <c r="AA651">
        <f t="shared" si="144"/>
        <v>-7</v>
      </c>
      <c r="AB651">
        <f t="shared" ca="1" si="140"/>
        <v>-8.5999997999999991</v>
      </c>
      <c r="AC651">
        <f t="shared" ca="1" si="141"/>
        <v>1.5999997999999991</v>
      </c>
      <c r="AD651">
        <f t="shared" ca="1" si="142"/>
        <v>-1.5999997999999991</v>
      </c>
      <c r="AE651" s="2">
        <v>0</v>
      </c>
      <c r="AF651" s="7">
        <f>VLOOKUP(R651,Weights!$A$2:$B$120,2,0)*AE651</f>
        <v>0</v>
      </c>
      <c r="AG651">
        <f t="shared" ca="1" si="143"/>
        <v>2.5599993600000372</v>
      </c>
      <c r="AI651" t="str">
        <f t="shared" ca="1" si="145"/>
        <v>Texas A&amp;M-CC</v>
      </c>
      <c r="AJ651" t="str">
        <f t="shared" si="146"/>
        <v>Texas A&amp;M-CC</v>
      </c>
      <c r="AK651" t="str">
        <f t="shared" si="147"/>
        <v>Texas A&amp;M-CC</v>
      </c>
    </row>
    <row r="652" spans="17:37" x14ac:dyDescent="0.25">
      <c r="Q652" t="s">
        <v>3435</v>
      </c>
      <c r="R652" s="6">
        <v>42017</v>
      </c>
      <c r="S652" t="s">
        <v>3194</v>
      </c>
      <c r="T652" t="s">
        <v>3457</v>
      </c>
      <c r="U652" t="s">
        <v>3841</v>
      </c>
      <c r="V652">
        <v>109</v>
      </c>
      <c r="W652">
        <v>58</v>
      </c>
      <c r="Y652" t="s">
        <v>2701</v>
      </c>
      <c r="Z652">
        <v>1</v>
      </c>
      <c r="AA652">
        <f t="shared" si="144"/>
        <v>-51</v>
      </c>
      <c r="AB652">
        <f t="shared" ca="1" si="140"/>
        <v>-21.599999799999999</v>
      </c>
      <c r="AC652">
        <f t="shared" ca="1" si="141"/>
        <v>-29.400000200000001</v>
      </c>
      <c r="AD652">
        <f t="shared" ca="1" si="142"/>
        <v>29.400000200000001</v>
      </c>
      <c r="AE652" s="2">
        <v>0</v>
      </c>
      <c r="AF652" s="7">
        <f>VLOOKUP(R652,Weights!$A$2:$B$120,2,0)*AE652</f>
        <v>0</v>
      </c>
      <c r="AG652">
        <f t="shared" ca="1" si="143"/>
        <v>864.36001176000013</v>
      </c>
      <c r="AI652" t="str">
        <f t="shared" ca="1" si="145"/>
        <v>Stephen F. Austin</v>
      </c>
      <c r="AJ652" t="str">
        <f t="shared" si="146"/>
        <v>Stephen F. Austin</v>
      </c>
      <c r="AK652" t="str">
        <f t="shared" si="147"/>
        <v>Stephen F. Austin</v>
      </c>
    </row>
    <row r="653" spans="17:37" x14ac:dyDescent="0.25">
      <c r="Q653" t="s">
        <v>3435</v>
      </c>
      <c r="R653" s="6">
        <v>42028</v>
      </c>
      <c r="S653" t="s">
        <v>3194</v>
      </c>
      <c r="T653" t="s">
        <v>3528</v>
      </c>
      <c r="U653" t="s">
        <v>3841</v>
      </c>
      <c r="V653">
        <v>71</v>
      </c>
      <c r="W653">
        <v>61</v>
      </c>
      <c r="Y653" t="s">
        <v>2702</v>
      </c>
      <c r="Z653">
        <v>1</v>
      </c>
      <c r="AA653">
        <f t="shared" si="144"/>
        <v>-10</v>
      </c>
      <c r="AB653">
        <f t="shared" ca="1" si="140"/>
        <v>3.1999999999999993</v>
      </c>
      <c r="AC653">
        <f t="shared" ca="1" si="141"/>
        <v>-13.2</v>
      </c>
      <c r="AD653">
        <f t="shared" ca="1" si="142"/>
        <v>13.2</v>
      </c>
      <c r="AE653" s="2">
        <v>0</v>
      </c>
      <c r="AF653" s="7">
        <f>VLOOKUP(R653,Weights!$A$2:$B$120,2,0)*AE653</f>
        <v>0</v>
      </c>
      <c r="AG653">
        <f t="shared" ca="1" si="143"/>
        <v>174.23999999999998</v>
      </c>
      <c r="AI653" t="str">
        <f t="shared" ca="1" si="145"/>
        <v>Central Arkansas</v>
      </c>
      <c r="AJ653" t="str">
        <f t="shared" si="146"/>
        <v>Nicholls St</v>
      </c>
      <c r="AK653" t="str">
        <f t="shared" si="147"/>
        <v>Nicholls St</v>
      </c>
    </row>
    <row r="654" spans="17:37" x14ac:dyDescent="0.25">
      <c r="Q654" t="s">
        <v>3435</v>
      </c>
      <c r="R654" s="6">
        <v>42038</v>
      </c>
      <c r="S654" t="s">
        <v>3194</v>
      </c>
      <c r="T654" t="s">
        <v>3478</v>
      </c>
      <c r="U654" t="s">
        <v>3841</v>
      </c>
      <c r="V654">
        <v>110</v>
      </c>
      <c r="W654">
        <v>108</v>
      </c>
      <c r="Y654" t="s">
        <v>2703</v>
      </c>
      <c r="Z654">
        <v>1</v>
      </c>
      <c r="AA654">
        <f t="shared" si="144"/>
        <v>-2</v>
      </c>
      <c r="AB654">
        <f t="shared" ca="1" si="140"/>
        <v>-10.3999998</v>
      </c>
      <c r="AC654">
        <f t="shared" ca="1" si="141"/>
        <v>8.3999997999999998</v>
      </c>
      <c r="AD654">
        <f t="shared" ca="1" si="142"/>
        <v>-8.3999997999999998</v>
      </c>
      <c r="AE654" s="2">
        <v>0</v>
      </c>
      <c r="AF654" s="7">
        <f>VLOOKUP(R654,Weights!$A$2:$B$120,2,0)*AE654</f>
        <v>0</v>
      </c>
      <c r="AG654">
        <f t="shared" ca="1" si="143"/>
        <v>70.559996640000037</v>
      </c>
      <c r="AI654" t="str">
        <f t="shared" ca="1" si="145"/>
        <v>Northwestern St</v>
      </c>
      <c r="AJ654" t="str">
        <f t="shared" si="146"/>
        <v>Northwestern St</v>
      </c>
      <c r="AK654" t="str">
        <f t="shared" si="147"/>
        <v>Northwestern St</v>
      </c>
    </row>
    <row r="655" spans="17:37" x14ac:dyDescent="0.25">
      <c r="Q655" t="s">
        <v>3435</v>
      </c>
      <c r="R655" s="6">
        <v>42042</v>
      </c>
      <c r="S655" t="s">
        <v>3194</v>
      </c>
      <c r="T655" t="s">
        <v>3526</v>
      </c>
      <c r="U655" t="s">
        <v>3842</v>
      </c>
      <c r="V655">
        <v>70</v>
      </c>
      <c r="W655">
        <v>67</v>
      </c>
      <c r="Y655" t="s">
        <v>2704</v>
      </c>
      <c r="Z655">
        <v>1</v>
      </c>
      <c r="AA655">
        <f t="shared" si="144"/>
        <v>3</v>
      </c>
      <c r="AB655">
        <f t="shared" ca="1" si="140"/>
        <v>-5.5999997999999991</v>
      </c>
      <c r="AC655">
        <f t="shared" ca="1" si="141"/>
        <v>8.5999997999999991</v>
      </c>
      <c r="AD655">
        <f t="shared" ca="1" si="142"/>
        <v>-8.5999997999999991</v>
      </c>
      <c r="AE655" s="2">
        <v>0</v>
      </c>
      <c r="AF655" s="7">
        <f>VLOOKUP(R655,Weights!$A$2:$B$120,2,0)*AE655</f>
        <v>0</v>
      </c>
      <c r="AG655">
        <f t="shared" ca="1" si="143"/>
        <v>73.959996560000022</v>
      </c>
      <c r="AI655" t="str">
        <f t="shared" ca="1" si="145"/>
        <v>New Orleans</v>
      </c>
      <c r="AJ655" t="str">
        <f t="shared" si="146"/>
        <v>Central Arkansas</v>
      </c>
      <c r="AK655">
        <f t="shared" si="147"/>
        <v>0</v>
      </c>
    </row>
    <row r="656" spans="17:37" x14ac:dyDescent="0.25">
      <c r="Q656" t="s">
        <v>3435</v>
      </c>
      <c r="R656" s="6">
        <v>42048</v>
      </c>
      <c r="S656" t="s">
        <v>3194</v>
      </c>
      <c r="T656" t="s">
        <v>3527</v>
      </c>
      <c r="U656" t="s">
        <v>3841</v>
      </c>
      <c r="V656">
        <v>77</v>
      </c>
      <c r="W656">
        <v>67</v>
      </c>
      <c r="Y656" t="s">
        <v>2705</v>
      </c>
      <c r="Z656">
        <v>1</v>
      </c>
      <c r="AA656">
        <f t="shared" si="144"/>
        <v>-10</v>
      </c>
      <c r="AB656">
        <f t="shared" ca="1" si="140"/>
        <v>-9.9999997999999994</v>
      </c>
      <c r="AC656">
        <f t="shared" ca="1" si="141"/>
        <v>-2.0000000056086265E-7</v>
      </c>
      <c r="AD656">
        <f t="shared" ca="1" si="142"/>
        <v>2.0000000056086265E-7</v>
      </c>
      <c r="AE656" s="2">
        <v>0</v>
      </c>
      <c r="AF656" s="7">
        <f>VLOOKUP(R656,Weights!$A$2:$B$120,2,0)*AE656</f>
        <v>0</v>
      </c>
      <c r="AG656">
        <f t="shared" ca="1" si="143"/>
        <v>4.0000000224345055E-14</v>
      </c>
      <c r="AI656" t="str">
        <f t="shared" ca="1" si="145"/>
        <v>Incarnate Word</v>
      </c>
      <c r="AJ656" t="str">
        <f t="shared" si="146"/>
        <v>Incarnate Word</v>
      </c>
      <c r="AK656" t="str">
        <f t="shared" si="147"/>
        <v>Incarnate Word</v>
      </c>
    </row>
    <row r="657" spans="17:37" x14ac:dyDescent="0.25">
      <c r="Q657" t="s">
        <v>3435</v>
      </c>
      <c r="R657" s="6">
        <v>42056</v>
      </c>
      <c r="S657" t="s">
        <v>3194</v>
      </c>
      <c r="T657" t="s">
        <v>3384</v>
      </c>
      <c r="U657" t="s">
        <v>3841</v>
      </c>
      <c r="V657">
        <v>70</v>
      </c>
      <c r="W657">
        <v>42</v>
      </c>
      <c r="Y657" t="s">
        <v>2706</v>
      </c>
      <c r="Z657">
        <v>1</v>
      </c>
      <c r="AA657">
        <f t="shared" si="144"/>
        <v>-28</v>
      </c>
      <c r="AB657">
        <f t="shared" ca="1" si="140"/>
        <v>-20.3999998</v>
      </c>
      <c r="AC657">
        <f t="shared" ca="1" si="141"/>
        <v>-7.6000002000000002</v>
      </c>
      <c r="AD657">
        <f t="shared" ca="1" si="142"/>
        <v>7.6000002000000002</v>
      </c>
      <c r="AE657" s="2">
        <v>0</v>
      </c>
      <c r="AF657" s="7">
        <f>VLOOKUP(R657,Weights!$A$2:$B$120,2,0)*AE657</f>
        <v>0</v>
      </c>
      <c r="AG657">
        <f t="shared" ca="1" si="143"/>
        <v>57.760003040000043</v>
      </c>
      <c r="AI657" t="str">
        <f t="shared" ca="1" si="145"/>
        <v>Sam Houston St</v>
      </c>
      <c r="AJ657" t="str">
        <f t="shared" si="146"/>
        <v>Sam Houston St</v>
      </c>
      <c r="AK657" t="str">
        <f t="shared" si="147"/>
        <v>Sam Houston St</v>
      </c>
    </row>
    <row r="658" spans="17:37" x14ac:dyDescent="0.25">
      <c r="Q658" t="s">
        <v>3435</v>
      </c>
      <c r="R658" s="6">
        <v>42059</v>
      </c>
      <c r="S658" t="s">
        <v>3194</v>
      </c>
      <c r="T658" t="s">
        <v>3508</v>
      </c>
      <c r="U658" t="s">
        <v>3841</v>
      </c>
      <c r="V658">
        <v>77</v>
      </c>
      <c r="W658">
        <v>60</v>
      </c>
      <c r="Y658" t="s">
        <v>2707</v>
      </c>
      <c r="Z658">
        <v>1</v>
      </c>
      <c r="AA658">
        <f t="shared" si="144"/>
        <v>-17</v>
      </c>
      <c r="AB658">
        <f t="shared" ca="1" si="140"/>
        <v>-4.1999998000000005</v>
      </c>
      <c r="AC658">
        <f t="shared" ca="1" si="141"/>
        <v>-12.800000199999999</v>
      </c>
      <c r="AD658">
        <f t="shared" ca="1" si="142"/>
        <v>12.800000199999999</v>
      </c>
      <c r="AE658" s="2">
        <v>0</v>
      </c>
      <c r="AF658" s="7">
        <f>VLOOKUP(R658,Weights!$A$2:$B$120,2,0)*AE658</f>
        <v>0</v>
      </c>
      <c r="AG658">
        <f t="shared" ca="1" si="143"/>
        <v>163.84000512000003</v>
      </c>
      <c r="AI658" t="str">
        <f t="shared" ca="1" si="145"/>
        <v>McNeese St</v>
      </c>
      <c r="AJ658" t="str">
        <f t="shared" si="146"/>
        <v>McNeese St</v>
      </c>
      <c r="AK658" t="str">
        <f t="shared" si="147"/>
        <v>McNeese St</v>
      </c>
    </row>
    <row r="659" spans="17:37" x14ac:dyDescent="0.25">
      <c r="Q659" t="s">
        <v>3435</v>
      </c>
      <c r="R659" s="6">
        <v>42063</v>
      </c>
      <c r="S659" t="s">
        <v>3194</v>
      </c>
      <c r="T659" t="s">
        <v>3443</v>
      </c>
      <c r="U659" t="s">
        <v>3842</v>
      </c>
      <c r="V659">
        <v>74</v>
      </c>
      <c r="W659">
        <v>72</v>
      </c>
      <c r="Y659" t="s">
        <v>2708</v>
      </c>
      <c r="Z659">
        <v>1</v>
      </c>
      <c r="AA659">
        <f t="shared" si="144"/>
        <v>2</v>
      </c>
      <c r="AB659">
        <f t="shared" ca="1" si="140"/>
        <v>-2.7999999999999989</v>
      </c>
      <c r="AC659">
        <f t="shared" ca="1" si="141"/>
        <v>4.7999999999999989</v>
      </c>
      <c r="AD659">
        <f t="shared" ca="1" si="142"/>
        <v>-4.7999999999999989</v>
      </c>
      <c r="AE659" s="2">
        <v>0</v>
      </c>
      <c r="AF659" s="7">
        <f>VLOOKUP(R659,Weights!$A$2:$B$120,2,0)*AE659</f>
        <v>0</v>
      </c>
      <c r="AG659">
        <f t="shared" ca="1" si="143"/>
        <v>23.039999999999988</v>
      </c>
      <c r="AI659" t="str">
        <f t="shared" ca="1" si="145"/>
        <v>SE Louisiana</v>
      </c>
      <c r="AJ659" t="str">
        <f t="shared" si="146"/>
        <v>Central Arkansas</v>
      </c>
      <c r="AK659">
        <f t="shared" si="147"/>
        <v>0</v>
      </c>
    </row>
    <row r="660" spans="17:37" x14ac:dyDescent="0.25">
      <c r="Q660" t="s">
        <v>3249</v>
      </c>
      <c r="R660" s="6">
        <v>41983</v>
      </c>
      <c r="S660" t="s">
        <v>3194</v>
      </c>
      <c r="T660" t="s">
        <v>3212</v>
      </c>
      <c r="U660" t="s">
        <v>3842</v>
      </c>
      <c r="V660">
        <v>65</v>
      </c>
      <c r="W660">
        <v>53</v>
      </c>
      <c r="Y660" t="s">
        <v>841</v>
      </c>
      <c r="Z660">
        <v>1</v>
      </c>
      <c r="AA660">
        <f t="shared" si="144"/>
        <v>12</v>
      </c>
      <c r="AB660">
        <f t="shared" ca="1" si="140"/>
        <v>2.4000000000000004</v>
      </c>
      <c r="AC660">
        <f t="shared" ca="1" si="141"/>
        <v>9.6</v>
      </c>
      <c r="AD660">
        <f t="shared" ca="1" si="142"/>
        <v>-9.6</v>
      </c>
      <c r="AE660" s="2">
        <v>0</v>
      </c>
      <c r="AF660" s="7">
        <f>VLOOKUP(R660,Weights!$A$2:$B$120,2,0)*AE660</f>
        <v>0</v>
      </c>
      <c r="AG660">
        <f t="shared" ca="1" si="143"/>
        <v>92.16</v>
      </c>
      <c r="AI660" t="str">
        <f t="shared" ca="1" si="145"/>
        <v>Central Connecticut St</v>
      </c>
      <c r="AJ660" t="str">
        <f t="shared" si="146"/>
        <v>Central Connecticut St</v>
      </c>
      <c r="AK660">
        <f t="shared" si="147"/>
        <v>0</v>
      </c>
    </row>
    <row r="661" spans="17:37" x14ac:dyDescent="0.25">
      <c r="Q661" t="s">
        <v>3249</v>
      </c>
      <c r="R661" s="6">
        <v>41993</v>
      </c>
      <c r="S661" t="s">
        <v>3194</v>
      </c>
      <c r="T661" t="s">
        <v>3211</v>
      </c>
      <c r="U661" t="s">
        <v>3841</v>
      </c>
      <c r="V661">
        <v>84</v>
      </c>
      <c r="W661">
        <v>76</v>
      </c>
      <c r="Y661" t="s">
        <v>842</v>
      </c>
      <c r="Z661">
        <v>1</v>
      </c>
      <c r="AA661">
        <f t="shared" si="144"/>
        <v>-8</v>
      </c>
      <c r="AB661">
        <f t="shared" ca="1" si="140"/>
        <v>-9.1999998199999986</v>
      </c>
      <c r="AC661">
        <f t="shared" ca="1" si="141"/>
        <v>1.1999998199999986</v>
      </c>
      <c r="AD661">
        <f t="shared" ca="1" si="142"/>
        <v>-1.1999998199999986</v>
      </c>
      <c r="AE661" s="2">
        <v>0</v>
      </c>
      <c r="AF661" s="7">
        <f>VLOOKUP(R661,Weights!$A$2:$B$120,2,0)*AE661</f>
        <v>0</v>
      </c>
      <c r="AG661">
        <f t="shared" ca="1" si="143"/>
        <v>1.439999568000029</v>
      </c>
      <c r="AI661" t="str">
        <f t="shared" ca="1" si="145"/>
        <v>N.J.I.T.</v>
      </c>
      <c r="AJ661" t="str">
        <f t="shared" si="146"/>
        <v>N.J.I.T.</v>
      </c>
      <c r="AK661" t="str">
        <f t="shared" si="147"/>
        <v>N.J.I.T.</v>
      </c>
    </row>
    <row r="662" spans="17:37" x14ac:dyDescent="0.25">
      <c r="Q662" t="s">
        <v>3249</v>
      </c>
      <c r="R662" s="6">
        <v>41995</v>
      </c>
      <c r="S662" t="s">
        <v>3194</v>
      </c>
      <c r="T662" t="s">
        <v>3242</v>
      </c>
      <c r="U662" t="s">
        <v>3841</v>
      </c>
      <c r="V662">
        <v>67</v>
      </c>
      <c r="W662">
        <v>55</v>
      </c>
      <c r="Y662" t="s">
        <v>221</v>
      </c>
      <c r="Z662">
        <v>1</v>
      </c>
      <c r="AA662">
        <f t="shared" si="144"/>
        <v>-12</v>
      </c>
      <c r="AB662">
        <f t="shared" ca="1" si="140"/>
        <v>-5.7999997999999993</v>
      </c>
      <c r="AC662">
        <f t="shared" ca="1" si="141"/>
        <v>-6.2000002000000007</v>
      </c>
      <c r="AD662">
        <f t="shared" ca="1" si="142"/>
        <v>6.2000002000000007</v>
      </c>
      <c r="AE662" s="2">
        <v>0</v>
      </c>
      <c r="AF662" s="7">
        <f>VLOOKUP(R662,Weights!$A$2:$B$120,2,0)*AE662</f>
        <v>0</v>
      </c>
      <c r="AG662">
        <f t="shared" ca="1" si="143"/>
        <v>38.440002480000047</v>
      </c>
      <c r="AI662" t="str">
        <f t="shared" ca="1" si="145"/>
        <v>Brown</v>
      </c>
      <c r="AJ662" t="str">
        <f t="shared" si="146"/>
        <v>Brown</v>
      </c>
      <c r="AK662" t="str">
        <f t="shared" si="147"/>
        <v>Brown</v>
      </c>
    </row>
    <row r="663" spans="17:37" x14ac:dyDescent="0.25">
      <c r="Q663" t="s">
        <v>3249</v>
      </c>
      <c r="R663" s="6">
        <v>42004</v>
      </c>
      <c r="S663" t="s">
        <v>3194</v>
      </c>
      <c r="T663" t="s">
        <v>3233</v>
      </c>
      <c r="U663" t="s">
        <v>3841</v>
      </c>
      <c r="V663">
        <v>84</v>
      </c>
      <c r="W663">
        <v>56</v>
      </c>
      <c r="Y663" t="s">
        <v>223</v>
      </c>
      <c r="Z663">
        <v>1</v>
      </c>
      <c r="AA663">
        <f t="shared" si="144"/>
        <v>-28</v>
      </c>
      <c r="AB663">
        <f t="shared" ca="1" si="140"/>
        <v>-13.999999799999999</v>
      </c>
      <c r="AC663">
        <f t="shared" ca="1" si="141"/>
        <v>-14.000000200000001</v>
      </c>
      <c r="AD663">
        <f t="shared" ca="1" si="142"/>
        <v>14.000000200000001</v>
      </c>
      <c r="AE663" s="2">
        <v>0</v>
      </c>
      <c r="AF663" s="7">
        <f>VLOOKUP(R663,Weights!$A$2:$B$120,2,0)*AE663</f>
        <v>0</v>
      </c>
      <c r="AG663">
        <f t="shared" ca="1" si="143"/>
        <v>196.00000560000007</v>
      </c>
      <c r="AI663" t="str">
        <f t="shared" ca="1" si="145"/>
        <v>Hofstra</v>
      </c>
      <c r="AJ663" t="str">
        <f t="shared" si="146"/>
        <v>Hofstra</v>
      </c>
      <c r="AK663" t="str">
        <f t="shared" si="147"/>
        <v>Hofstra</v>
      </c>
    </row>
    <row r="664" spans="17:37" x14ac:dyDescent="0.25">
      <c r="Q664" t="s">
        <v>3249</v>
      </c>
      <c r="R664" s="6">
        <v>42007</v>
      </c>
      <c r="S664" t="s">
        <v>3194</v>
      </c>
      <c r="T664" t="s">
        <v>3468</v>
      </c>
      <c r="U664" t="s">
        <v>3841</v>
      </c>
      <c r="V664">
        <v>73</v>
      </c>
      <c r="W664">
        <v>67</v>
      </c>
      <c r="Y664" t="s">
        <v>224</v>
      </c>
      <c r="Z664">
        <v>1</v>
      </c>
      <c r="AA664">
        <f t="shared" si="144"/>
        <v>-6</v>
      </c>
      <c r="AB664">
        <f t="shared" ca="1" si="140"/>
        <v>-0.59999979999999908</v>
      </c>
      <c r="AC664">
        <f t="shared" ca="1" si="141"/>
        <v>-5.4000002000000009</v>
      </c>
      <c r="AD664">
        <f t="shared" ca="1" si="142"/>
        <v>5.4000002000000009</v>
      </c>
      <c r="AE664" s="2">
        <v>0</v>
      </c>
      <c r="AF664" s="7">
        <f>VLOOKUP(R664,Weights!$A$2:$B$120,2,0)*AE664</f>
        <v>0</v>
      </c>
      <c r="AG664">
        <f t="shared" ca="1" si="143"/>
        <v>29.160002160000051</v>
      </c>
      <c r="AI664" t="str">
        <f t="shared" ca="1" si="145"/>
        <v>Fairleigh Dickinson</v>
      </c>
      <c r="AJ664" t="str">
        <f t="shared" si="146"/>
        <v>Fairleigh Dickinson</v>
      </c>
      <c r="AK664" t="str">
        <f t="shared" si="147"/>
        <v>Fairleigh Dickinson</v>
      </c>
    </row>
    <row r="665" spans="17:37" x14ac:dyDescent="0.25">
      <c r="Q665" t="s">
        <v>3249</v>
      </c>
      <c r="R665" s="6">
        <v>42014</v>
      </c>
      <c r="S665" t="s">
        <v>3194</v>
      </c>
      <c r="T665" t="s">
        <v>3296</v>
      </c>
      <c r="U665" t="s">
        <v>3841</v>
      </c>
      <c r="V665">
        <v>72</v>
      </c>
      <c r="W665">
        <v>60</v>
      </c>
      <c r="Y665" t="s">
        <v>227</v>
      </c>
      <c r="Z665">
        <v>1</v>
      </c>
      <c r="AA665">
        <f t="shared" si="144"/>
        <v>-12</v>
      </c>
      <c r="AB665">
        <f t="shared" ca="1" si="140"/>
        <v>-11.999999799999999</v>
      </c>
      <c r="AC665">
        <f t="shared" ca="1" si="141"/>
        <v>-2.0000000056086265E-7</v>
      </c>
      <c r="AD665">
        <f t="shared" ca="1" si="142"/>
        <v>2.0000000056086265E-7</v>
      </c>
      <c r="AE665" s="2">
        <v>0</v>
      </c>
      <c r="AF665" s="7">
        <f>VLOOKUP(R665,Weights!$A$2:$B$120,2,0)*AE665</f>
        <v>0</v>
      </c>
      <c r="AG665">
        <f t="shared" ca="1" si="143"/>
        <v>4.0000000224345055E-14</v>
      </c>
      <c r="AI665" t="str">
        <f t="shared" ca="1" si="145"/>
        <v>Robert Morris</v>
      </c>
      <c r="AJ665" t="str">
        <f t="shared" si="146"/>
        <v>Robert Morris</v>
      </c>
      <c r="AK665" t="str">
        <f t="shared" si="147"/>
        <v>Robert Morris</v>
      </c>
    </row>
    <row r="666" spans="17:37" x14ac:dyDescent="0.25">
      <c r="Q666" t="s">
        <v>3249</v>
      </c>
      <c r="R666" s="6">
        <v>42019</v>
      </c>
      <c r="S666" t="s">
        <v>3194</v>
      </c>
      <c r="T666" t="s">
        <v>3228</v>
      </c>
      <c r="U666" t="s">
        <v>3841</v>
      </c>
      <c r="V666">
        <v>71</v>
      </c>
      <c r="W666">
        <v>66</v>
      </c>
      <c r="Y666" t="s">
        <v>228</v>
      </c>
      <c r="Z666">
        <v>1</v>
      </c>
      <c r="AA666">
        <f t="shared" si="144"/>
        <v>-5</v>
      </c>
      <c r="AB666">
        <f t="shared" ca="1" si="140"/>
        <v>-4.9999997999999994</v>
      </c>
      <c r="AC666">
        <f t="shared" ca="1" si="141"/>
        <v>-2.0000000056086265E-7</v>
      </c>
      <c r="AD666">
        <f t="shared" ca="1" si="142"/>
        <v>2.0000000056086265E-7</v>
      </c>
      <c r="AE666" s="2">
        <v>0</v>
      </c>
      <c r="AF666" s="7">
        <f>VLOOKUP(R666,Weights!$A$2:$B$120,2,0)*AE666</f>
        <v>0</v>
      </c>
      <c r="AG666">
        <f t="shared" ca="1" si="143"/>
        <v>4.0000000224345055E-14</v>
      </c>
      <c r="AI666" t="str">
        <f t="shared" ca="1" si="145"/>
        <v>LIU Brooklyn</v>
      </c>
      <c r="AJ666" t="str">
        <f t="shared" si="146"/>
        <v>LIU Brooklyn</v>
      </c>
      <c r="AK666" t="str">
        <f t="shared" si="147"/>
        <v>LIU Brooklyn</v>
      </c>
    </row>
    <row r="667" spans="17:37" x14ac:dyDescent="0.25">
      <c r="Q667" t="s">
        <v>3249</v>
      </c>
      <c r="R667" s="6">
        <v>42021</v>
      </c>
      <c r="S667" t="s">
        <v>3194</v>
      </c>
      <c r="T667" t="s">
        <v>3227</v>
      </c>
      <c r="U667" t="s">
        <v>3841</v>
      </c>
      <c r="V667">
        <v>70</v>
      </c>
      <c r="W667">
        <v>54</v>
      </c>
      <c r="Y667" t="s">
        <v>2354</v>
      </c>
      <c r="Z667">
        <v>1</v>
      </c>
      <c r="AA667">
        <f t="shared" si="144"/>
        <v>-16</v>
      </c>
      <c r="AB667">
        <f t="shared" ca="1" si="140"/>
        <v>-6.7999997999999993</v>
      </c>
      <c r="AC667">
        <f t="shared" ca="1" si="141"/>
        <v>-9.2000002000000016</v>
      </c>
      <c r="AD667">
        <f t="shared" ca="1" si="142"/>
        <v>9.2000002000000016</v>
      </c>
      <c r="AE667" s="2">
        <v>0</v>
      </c>
      <c r="AF667" s="7">
        <f>VLOOKUP(R667,Weights!$A$2:$B$120,2,0)*AE667</f>
        <v>0</v>
      </c>
      <c r="AG667">
        <f t="shared" ca="1" si="143"/>
        <v>84.640003680000063</v>
      </c>
      <c r="AI667" t="str">
        <f t="shared" ca="1" si="145"/>
        <v>Bryant</v>
      </c>
      <c r="AJ667" t="str">
        <f t="shared" si="146"/>
        <v>Bryant</v>
      </c>
      <c r="AK667" t="str">
        <f t="shared" si="147"/>
        <v>Bryant</v>
      </c>
    </row>
    <row r="668" spans="17:37" x14ac:dyDescent="0.25">
      <c r="Q668" t="s">
        <v>3249</v>
      </c>
      <c r="R668" s="6">
        <v>42025</v>
      </c>
      <c r="S668" t="s">
        <v>3195</v>
      </c>
      <c r="T668" t="s">
        <v>3475</v>
      </c>
      <c r="U668" t="s">
        <v>3841</v>
      </c>
      <c r="V668">
        <v>63</v>
      </c>
      <c r="W668">
        <v>51</v>
      </c>
      <c r="Y668" t="s">
        <v>2355</v>
      </c>
      <c r="Z668">
        <v>1</v>
      </c>
      <c r="AA668">
        <f t="shared" si="144"/>
        <v>-12</v>
      </c>
      <c r="AB668">
        <f t="shared" ca="1" si="140"/>
        <v>-13.999999819999999</v>
      </c>
      <c r="AC668">
        <f t="shared" ca="1" si="141"/>
        <v>1.9999998199999993</v>
      </c>
      <c r="AD668">
        <f t="shared" ca="1" si="142"/>
        <v>-1.9999998199999993</v>
      </c>
      <c r="AE668" s="2">
        <v>0</v>
      </c>
      <c r="AF668" s="7">
        <f>VLOOKUP(R668,Weights!$A$2:$B$120,2,0)*AE668</f>
        <v>0</v>
      </c>
      <c r="AG668">
        <f t="shared" ca="1" si="143"/>
        <v>3.9999992800000297</v>
      </c>
      <c r="AI668" t="str">
        <f t="shared" ca="1" si="145"/>
        <v>St. Francis BRK</v>
      </c>
      <c r="AJ668" t="str">
        <f t="shared" si="146"/>
        <v>St. Francis BRK</v>
      </c>
      <c r="AK668" t="str">
        <f t="shared" si="147"/>
        <v>St. Francis BRK</v>
      </c>
    </row>
    <row r="669" spans="17:37" x14ac:dyDescent="0.25">
      <c r="Q669" t="s">
        <v>3249</v>
      </c>
      <c r="R669" s="6">
        <v>42028</v>
      </c>
      <c r="S669" t="s">
        <v>3194</v>
      </c>
      <c r="T669" t="s">
        <v>3501</v>
      </c>
      <c r="U669" t="s">
        <v>3842</v>
      </c>
      <c r="V669">
        <v>53</v>
      </c>
      <c r="W669">
        <v>50</v>
      </c>
      <c r="Y669" t="s">
        <v>229</v>
      </c>
      <c r="Z669">
        <v>1</v>
      </c>
      <c r="AA669">
        <f t="shared" si="144"/>
        <v>3</v>
      </c>
      <c r="AB669">
        <f t="shared" ca="1" si="140"/>
        <v>-1.3999997999999998</v>
      </c>
      <c r="AC669">
        <f t="shared" ca="1" si="141"/>
        <v>4.3999997999999998</v>
      </c>
      <c r="AD669">
        <f t="shared" ca="1" si="142"/>
        <v>-4.3999997999999998</v>
      </c>
      <c r="AE669" s="2">
        <v>0</v>
      </c>
      <c r="AF669" s="7">
        <f>VLOOKUP(R669,Weights!$A$2:$B$120,2,0)*AE669</f>
        <v>0</v>
      </c>
      <c r="AG669">
        <f t="shared" ca="1" si="143"/>
        <v>19.359998240000039</v>
      </c>
      <c r="AI669" t="str">
        <f t="shared" ca="1" si="145"/>
        <v>Wagner</v>
      </c>
      <c r="AJ669" t="str">
        <f t="shared" si="146"/>
        <v>Central Connecticut St</v>
      </c>
      <c r="AK669">
        <f t="shared" si="147"/>
        <v>0</v>
      </c>
    </row>
    <row r="670" spans="17:37" x14ac:dyDescent="0.25">
      <c r="Q670" t="s">
        <v>3249</v>
      </c>
      <c r="R670" s="6">
        <v>42040</v>
      </c>
      <c r="S670" t="s">
        <v>3194</v>
      </c>
      <c r="T670" t="s">
        <v>3475</v>
      </c>
      <c r="U670" t="s">
        <v>3841</v>
      </c>
      <c r="V670">
        <v>90</v>
      </c>
      <c r="W670">
        <v>81</v>
      </c>
      <c r="Y670" t="s">
        <v>230</v>
      </c>
      <c r="Z670">
        <v>1</v>
      </c>
      <c r="AA670">
        <f t="shared" si="144"/>
        <v>-9</v>
      </c>
      <c r="AB670">
        <f t="shared" ca="1" si="140"/>
        <v>-10.79999982</v>
      </c>
      <c r="AC670">
        <f t="shared" ca="1" si="141"/>
        <v>1.79999982</v>
      </c>
      <c r="AD670">
        <f t="shared" ca="1" si="142"/>
        <v>-1.79999982</v>
      </c>
      <c r="AE670" s="2">
        <v>0</v>
      </c>
      <c r="AF670" s="7">
        <f>VLOOKUP(R670,Weights!$A$2:$B$120,2,0)*AE670</f>
        <v>0</v>
      </c>
      <c r="AG670">
        <f t="shared" ca="1" si="143"/>
        <v>3.2399993520000323</v>
      </c>
      <c r="AI670" t="str">
        <f t="shared" ca="1" si="145"/>
        <v>St. Francis BRK</v>
      </c>
      <c r="AJ670" t="str">
        <f t="shared" si="146"/>
        <v>St. Francis BRK</v>
      </c>
      <c r="AK670" t="str">
        <f t="shared" si="147"/>
        <v>St. Francis BRK</v>
      </c>
    </row>
    <row r="671" spans="17:37" x14ac:dyDescent="0.25">
      <c r="Q671" t="s">
        <v>3249</v>
      </c>
      <c r="R671" s="6">
        <v>42042</v>
      </c>
      <c r="S671" t="s">
        <v>3194</v>
      </c>
      <c r="T671" t="s">
        <v>3217</v>
      </c>
      <c r="U671" t="s">
        <v>3841</v>
      </c>
      <c r="V671">
        <v>63</v>
      </c>
      <c r="W671">
        <v>46</v>
      </c>
      <c r="Y671" t="s">
        <v>231</v>
      </c>
      <c r="Z671">
        <v>1</v>
      </c>
      <c r="AA671">
        <f t="shared" si="144"/>
        <v>-17</v>
      </c>
      <c r="AB671">
        <f t="shared" ca="1" si="140"/>
        <v>-8.1999997999999987</v>
      </c>
      <c r="AC671">
        <f t="shared" ca="1" si="141"/>
        <v>-8.8000002000000013</v>
      </c>
      <c r="AD671">
        <f t="shared" ca="1" si="142"/>
        <v>8.8000002000000013</v>
      </c>
      <c r="AE671" s="2">
        <v>0</v>
      </c>
      <c r="AF671" s="7">
        <f>VLOOKUP(R671,Weights!$A$2:$B$120,2,0)*AE671</f>
        <v>0</v>
      </c>
      <c r="AG671">
        <f t="shared" ca="1" si="143"/>
        <v>77.440003520000062</v>
      </c>
      <c r="AI671" t="str">
        <f t="shared" ca="1" si="145"/>
        <v>Mt. St. Mary's</v>
      </c>
      <c r="AJ671" t="str">
        <f t="shared" si="146"/>
        <v>Mt. St. Mary's</v>
      </c>
      <c r="AK671" t="str">
        <f t="shared" si="147"/>
        <v>Mt. St. Mary's</v>
      </c>
    </row>
    <row r="672" spans="17:37" x14ac:dyDescent="0.25">
      <c r="Q672" t="s">
        <v>3249</v>
      </c>
      <c r="R672" s="6">
        <v>42054</v>
      </c>
      <c r="S672" t="s">
        <v>3194</v>
      </c>
      <c r="T672" t="s">
        <v>3199</v>
      </c>
      <c r="U672" t="s">
        <v>3842</v>
      </c>
      <c r="V672">
        <v>53</v>
      </c>
      <c r="W672">
        <v>50</v>
      </c>
      <c r="Y672" t="s">
        <v>233</v>
      </c>
      <c r="Z672">
        <v>1</v>
      </c>
      <c r="AA672">
        <f t="shared" si="144"/>
        <v>3</v>
      </c>
      <c r="AB672">
        <f t="shared" ca="1" si="140"/>
        <v>-7.1999997999999987</v>
      </c>
      <c r="AC672">
        <f t="shared" ca="1" si="141"/>
        <v>10.199999799999999</v>
      </c>
      <c r="AD672">
        <f t="shared" ca="1" si="142"/>
        <v>-10.199999799999999</v>
      </c>
      <c r="AE672" s="2">
        <v>0</v>
      </c>
      <c r="AF672" s="7">
        <f>VLOOKUP(R672,Weights!$A$2:$B$120,2,0)*AE672</f>
        <v>0</v>
      </c>
      <c r="AG672">
        <f t="shared" ca="1" si="143"/>
        <v>104.03999592000001</v>
      </c>
      <c r="AI672" t="str">
        <f t="shared" ca="1" si="145"/>
        <v>St. Francis (PA)</v>
      </c>
      <c r="AJ672" t="str">
        <f t="shared" si="146"/>
        <v>Central Connecticut St</v>
      </c>
      <c r="AK672">
        <f t="shared" si="147"/>
        <v>0</v>
      </c>
    </row>
    <row r="673" spans="17:37" x14ac:dyDescent="0.25">
      <c r="Q673" t="s">
        <v>3249</v>
      </c>
      <c r="R673" s="6">
        <v>42056</v>
      </c>
      <c r="S673" t="s">
        <v>3194</v>
      </c>
      <c r="T673" t="s">
        <v>3230</v>
      </c>
      <c r="U673" t="s">
        <v>3842</v>
      </c>
      <c r="V673">
        <v>76</v>
      </c>
      <c r="W673">
        <v>73</v>
      </c>
      <c r="X673" t="s">
        <v>3843</v>
      </c>
      <c r="Y673" t="s">
        <v>2356</v>
      </c>
      <c r="Z673">
        <v>1</v>
      </c>
      <c r="AA673">
        <f t="shared" si="144"/>
        <v>3</v>
      </c>
      <c r="AB673">
        <f t="shared" ca="1" si="140"/>
        <v>-7.1999997999999987</v>
      </c>
      <c r="AC673">
        <f t="shared" ca="1" si="141"/>
        <v>10.199999799999999</v>
      </c>
      <c r="AD673">
        <f t="shared" ca="1" si="142"/>
        <v>-10.199999799999999</v>
      </c>
      <c r="AE673" s="2">
        <v>0</v>
      </c>
      <c r="AF673" s="7">
        <f>VLOOKUP(R673,Weights!$A$2:$B$120,2,0)*AE673</f>
        <v>0</v>
      </c>
      <c r="AG673">
        <f t="shared" ca="1" si="143"/>
        <v>104.03999592000001</v>
      </c>
      <c r="AI673" t="str">
        <f t="shared" ca="1" si="145"/>
        <v>Sacred Heart</v>
      </c>
      <c r="AJ673" t="str">
        <f t="shared" si="146"/>
        <v>Central Connecticut St</v>
      </c>
      <c r="AK673">
        <f t="shared" si="147"/>
        <v>0</v>
      </c>
    </row>
    <row r="674" spans="17:37" x14ac:dyDescent="0.25">
      <c r="Q674" t="s">
        <v>3223</v>
      </c>
      <c r="R674" s="6">
        <v>41957</v>
      </c>
      <c r="S674" t="s">
        <v>3194</v>
      </c>
      <c r="T674" t="s">
        <v>3839</v>
      </c>
      <c r="U674" t="s">
        <v>3842</v>
      </c>
      <c r="V674">
        <v>106</v>
      </c>
      <c r="W674">
        <v>64</v>
      </c>
      <c r="Y674" t="s">
        <v>176</v>
      </c>
      <c r="Z674">
        <v>1</v>
      </c>
      <c r="AA674">
        <f t="shared" si="144"/>
        <v>42</v>
      </c>
      <c r="AB674">
        <f t="shared" ca="1" si="140"/>
        <v>41.599999799999999</v>
      </c>
      <c r="AC674">
        <f t="shared" ca="1" si="141"/>
        <v>0.40000020000000092</v>
      </c>
      <c r="AD674">
        <f t="shared" ca="1" si="142"/>
        <v>-0.40000020000000092</v>
      </c>
      <c r="AE674" s="2">
        <v>0</v>
      </c>
      <c r="AF674" s="7">
        <f>VLOOKUP(R674,Weights!$A$2:$B$120,2,0)*AE674</f>
        <v>0</v>
      </c>
      <c r="AG674">
        <f t="shared" ca="1" si="143"/>
        <v>0.16000016000004072</v>
      </c>
      <c r="AI674" t="str">
        <f t="shared" ca="1" si="145"/>
        <v>Central Michigan</v>
      </c>
      <c r="AJ674" t="str">
        <f t="shared" si="146"/>
        <v>Central Michigan</v>
      </c>
      <c r="AK674">
        <f t="shared" si="147"/>
        <v>0</v>
      </c>
    </row>
    <row r="675" spans="17:37" x14ac:dyDescent="0.25">
      <c r="Q675" t="s">
        <v>3223</v>
      </c>
      <c r="R675" s="6">
        <v>41961</v>
      </c>
      <c r="S675" t="s">
        <v>3194</v>
      </c>
      <c r="T675" t="s">
        <v>3347</v>
      </c>
      <c r="U675" t="s">
        <v>3842</v>
      </c>
      <c r="V675">
        <v>75</v>
      </c>
      <c r="W675">
        <v>63</v>
      </c>
      <c r="Y675" t="s">
        <v>258</v>
      </c>
      <c r="Z675">
        <v>1</v>
      </c>
      <c r="AA675">
        <f t="shared" si="144"/>
        <v>12</v>
      </c>
      <c r="AB675">
        <f t="shared" ca="1" si="140"/>
        <v>20.399999999999999</v>
      </c>
      <c r="AC675">
        <f t="shared" ca="1" si="141"/>
        <v>-8.3999999999999986</v>
      </c>
      <c r="AD675">
        <f t="shared" ca="1" si="142"/>
        <v>8.3999999999999986</v>
      </c>
      <c r="AE675" s="2">
        <v>0</v>
      </c>
      <c r="AF675" s="7">
        <f>VLOOKUP(R675,Weights!$A$2:$B$120,2,0)*AE675</f>
        <v>0</v>
      </c>
      <c r="AG675">
        <f t="shared" ca="1" si="143"/>
        <v>70.559999999999974</v>
      </c>
      <c r="AI675" t="str">
        <f t="shared" ca="1" si="145"/>
        <v>Central Michigan</v>
      </c>
      <c r="AJ675" t="str">
        <f t="shared" si="146"/>
        <v>Central Michigan</v>
      </c>
      <c r="AK675">
        <f t="shared" si="147"/>
        <v>0</v>
      </c>
    </row>
    <row r="676" spans="17:37" x14ac:dyDescent="0.25">
      <c r="Q676" t="s">
        <v>3223</v>
      </c>
      <c r="R676" s="6">
        <v>41964</v>
      </c>
      <c r="S676" t="s">
        <v>3194</v>
      </c>
      <c r="T676" t="s">
        <v>3209</v>
      </c>
      <c r="U676" t="s">
        <v>3842</v>
      </c>
      <c r="V676">
        <v>76</v>
      </c>
      <c r="W676">
        <v>48</v>
      </c>
      <c r="Y676" t="s">
        <v>259</v>
      </c>
      <c r="Z676">
        <v>1</v>
      </c>
      <c r="AA676">
        <f t="shared" si="144"/>
        <v>28</v>
      </c>
      <c r="AB676">
        <f t="shared" ca="1" si="140"/>
        <v>27.999999799999998</v>
      </c>
      <c r="AC676">
        <f t="shared" ca="1" si="141"/>
        <v>2.0000000233721948E-7</v>
      </c>
      <c r="AD676">
        <f t="shared" ca="1" si="142"/>
        <v>-2.0000000233721948E-7</v>
      </c>
      <c r="AE676" s="2">
        <v>0</v>
      </c>
      <c r="AF676" s="7">
        <f>VLOOKUP(R676,Weights!$A$2:$B$120,2,0)*AE676</f>
        <v>0</v>
      </c>
      <c r="AG676">
        <f t="shared" ca="1" si="143"/>
        <v>4.0000000934887799E-14</v>
      </c>
      <c r="AI676" t="str">
        <f t="shared" ca="1" si="145"/>
        <v>Central Michigan</v>
      </c>
      <c r="AJ676" t="str">
        <f t="shared" si="146"/>
        <v>Central Michigan</v>
      </c>
      <c r="AK676">
        <f t="shared" si="147"/>
        <v>0</v>
      </c>
    </row>
    <row r="677" spans="17:37" x14ac:dyDescent="0.25">
      <c r="Q677" t="s">
        <v>3223</v>
      </c>
      <c r="R677" s="6">
        <v>41966</v>
      </c>
      <c r="S677" t="s">
        <v>3194</v>
      </c>
      <c r="T677" t="s">
        <v>3533</v>
      </c>
      <c r="U677" t="s">
        <v>3842</v>
      </c>
      <c r="V677">
        <v>75</v>
      </c>
      <c r="W677">
        <v>43</v>
      </c>
      <c r="Y677" t="s">
        <v>260</v>
      </c>
      <c r="Z677">
        <v>1</v>
      </c>
      <c r="AA677">
        <f t="shared" si="144"/>
        <v>32</v>
      </c>
      <c r="AB677">
        <f t="shared" ca="1" si="140"/>
        <v>26.399999799999996</v>
      </c>
      <c r="AC677">
        <f t="shared" ca="1" si="141"/>
        <v>5.6000002000000038</v>
      </c>
      <c r="AD677">
        <f t="shared" ca="1" si="142"/>
        <v>-5.6000002000000038</v>
      </c>
      <c r="AE677" s="2">
        <v>0</v>
      </c>
      <c r="AF677" s="7">
        <f>VLOOKUP(R677,Weights!$A$2:$B$120,2,0)*AE677</f>
        <v>0</v>
      </c>
      <c r="AG677">
        <f t="shared" ca="1" si="143"/>
        <v>31.360002240000082</v>
      </c>
      <c r="AI677" t="str">
        <f t="shared" ca="1" si="145"/>
        <v>Central Michigan</v>
      </c>
      <c r="AJ677" t="str">
        <f t="shared" si="146"/>
        <v>Central Michigan</v>
      </c>
      <c r="AK677">
        <f t="shared" si="147"/>
        <v>0</v>
      </c>
    </row>
    <row r="678" spans="17:37" x14ac:dyDescent="0.25">
      <c r="Q678" t="s">
        <v>3223</v>
      </c>
      <c r="R678" s="6">
        <v>41972</v>
      </c>
      <c r="S678" t="s">
        <v>3194</v>
      </c>
      <c r="T678" t="s">
        <v>3396</v>
      </c>
      <c r="U678" t="s">
        <v>3842</v>
      </c>
      <c r="V678">
        <v>79</v>
      </c>
      <c r="W678">
        <v>77</v>
      </c>
      <c r="Y678" t="s">
        <v>261</v>
      </c>
      <c r="Z678">
        <v>1</v>
      </c>
      <c r="AA678">
        <f t="shared" si="144"/>
        <v>2</v>
      </c>
      <c r="AB678">
        <f t="shared" ca="1" si="140"/>
        <v>21</v>
      </c>
      <c r="AC678">
        <f t="shared" ca="1" si="141"/>
        <v>-19</v>
      </c>
      <c r="AD678">
        <f t="shared" ca="1" si="142"/>
        <v>19</v>
      </c>
      <c r="AE678" s="2">
        <v>0</v>
      </c>
      <c r="AF678" s="7">
        <f>VLOOKUP(R678,Weights!$A$2:$B$120,2,0)*AE678</f>
        <v>0</v>
      </c>
      <c r="AG678">
        <f t="shared" ca="1" si="143"/>
        <v>361</v>
      </c>
      <c r="AI678" t="str">
        <f t="shared" ca="1" si="145"/>
        <v>Central Michigan</v>
      </c>
      <c r="AJ678" t="str">
        <f t="shared" si="146"/>
        <v>Central Michigan</v>
      </c>
      <c r="AK678">
        <f t="shared" si="147"/>
        <v>0</v>
      </c>
    </row>
    <row r="679" spans="17:37" x14ac:dyDescent="0.25">
      <c r="Q679" t="s">
        <v>3223</v>
      </c>
      <c r="R679" s="6">
        <v>41979</v>
      </c>
      <c r="S679" t="s">
        <v>3194</v>
      </c>
      <c r="T679" t="s">
        <v>3495</v>
      </c>
      <c r="U679" t="s">
        <v>3842</v>
      </c>
      <c r="V679">
        <v>94</v>
      </c>
      <c r="W679">
        <v>61</v>
      </c>
      <c r="Y679" t="s">
        <v>262</v>
      </c>
      <c r="Z679">
        <v>1</v>
      </c>
      <c r="AA679">
        <f t="shared" si="144"/>
        <v>33</v>
      </c>
      <c r="AB679">
        <f t="shared" ca="1" si="140"/>
        <v>18</v>
      </c>
      <c r="AC679">
        <f t="shared" ca="1" si="141"/>
        <v>15</v>
      </c>
      <c r="AD679">
        <f t="shared" ca="1" si="142"/>
        <v>-15</v>
      </c>
      <c r="AE679" s="2">
        <v>0</v>
      </c>
      <c r="AF679" s="7">
        <f>VLOOKUP(R679,Weights!$A$2:$B$120,2,0)*AE679</f>
        <v>0</v>
      </c>
      <c r="AG679">
        <f t="shared" ca="1" si="143"/>
        <v>225</v>
      </c>
      <c r="AI679" t="str">
        <f t="shared" ca="1" si="145"/>
        <v>Central Michigan</v>
      </c>
      <c r="AJ679" t="str">
        <f t="shared" si="146"/>
        <v>Central Michigan</v>
      </c>
      <c r="AK679">
        <f t="shared" si="147"/>
        <v>0</v>
      </c>
    </row>
    <row r="680" spans="17:37" x14ac:dyDescent="0.25">
      <c r="Q680" t="s">
        <v>3223</v>
      </c>
      <c r="R680" s="6">
        <v>41992</v>
      </c>
      <c r="S680" t="s">
        <v>3194</v>
      </c>
      <c r="T680" t="s">
        <v>3839</v>
      </c>
      <c r="U680" t="s">
        <v>3842</v>
      </c>
      <c r="V680">
        <v>97</v>
      </c>
      <c r="W680">
        <v>60</v>
      </c>
      <c r="Y680" t="s">
        <v>416</v>
      </c>
      <c r="Z680">
        <v>1</v>
      </c>
      <c r="AA680">
        <f t="shared" si="144"/>
        <v>37</v>
      </c>
      <c r="AB680">
        <f t="shared" ca="1" si="140"/>
        <v>41.599999799999999</v>
      </c>
      <c r="AC680">
        <f t="shared" ca="1" si="141"/>
        <v>-4.5999997999999991</v>
      </c>
      <c r="AD680">
        <f t="shared" ca="1" si="142"/>
        <v>4.5999997999999991</v>
      </c>
      <c r="AE680" s="2">
        <v>0</v>
      </c>
      <c r="AF680" s="7">
        <f>VLOOKUP(R680,Weights!$A$2:$B$120,2,0)*AE680</f>
        <v>0</v>
      </c>
      <c r="AG680">
        <f t="shared" ca="1" si="143"/>
        <v>21.159998160000033</v>
      </c>
      <c r="AI680" t="str">
        <f t="shared" ca="1" si="145"/>
        <v>Central Michigan</v>
      </c>
      <c r="AJ680" t="str">
        <f t="shared" si="146"/>
        <v>Central Michigan</v>
      </c>
      <c r="AK680">
        <f t="shared" si="147"/>
        <v>0</v>
      </c>
    </row>
    <row r="681" spans="17:37" x14ac:dyDescent="0.25">
      <c r="Q681" t="s">
        <v>3223</v>
      </c>
      <c r="R681" s="6">
        <v>42006</v>
      </c>
      <c r="S681" t="s">
        <v>3194</v>
      </c>
      <c r="T681" t="s">
        <v>3839</v>
      </c>
      <c r="U681" t="s">
        <v>3842</v>
      </c>
      <c r="V681">
        <v>125</v>
      </c>
      <c r="W681">
        <v>80</v>
      </c>
      <c r="Y681" t="s">
        <v>930</v>
      </c>
      <c r="Z681">
        <v>1</v>
      </c>
      <c r="AA681">
        <f t="shared" si="144"/>
        <v>45</v>
      </c>
      <c r="AB681">
        <f t="shared" ca="1" si="140"/>
        <v>41.599999799999999</v>
      </c>
      <c r="AC681">
        <f t="shared" ca="1" si="141"/>
        <v>3.4000002000000009</v>
      </c>
      <c r="AD681">
        <f t="shared" ca="1" si="142"/>
        <v>-3.4000002000000009</v>
      </c>
      <c r="AE681" s="2">
        <v>0</v>
      </c>
      <c r="AF681" s="7">
        <f>VLOOKUP(R681,Weights!$A$2:$B$120,2,0)*AE681</f>
        <v>0</v>
      </c>
      <c r="AG681">
        <f t="shared" ca="1" si="143"/>
        <v>11.560001360000046</v>
      </c>
      <c r="AI681" t="str">
        <f t="shared" ca="1" si="145"/>
        <v>Central Michigan</v>
      </c>
      <c r="AJ681" t="str">
        <f t="shared" si="146"/>
        <v>Central Michigan</v>
      </c>
      <c r="AK681">
        <f t="shared" si="147"/>
        <v>0</v>
      </c>
    </row>
    <row r="682" spans="17:37" x14ac:dyDescent="0.25">
      <c r="Q682" t="s">
        <v>3223</v>
      </c>
      <c r="R682" s="6">
        <v>42018</v>
      </c>
      <c r="S682" t="s">
        <v>3194</v>
      </c>
      <c r="T682" t="s">
        <v>3290</v>
      </c>
      <c r="U682" t="s">
        <v>3842</v>
      </c>
      <c r="V682">
        <v>105</v>
      </c>
      <c r="W682">
        <v>77</v>
      </c>
      <c r="Y682" t="s">
        <v>2058</v>
      </c>
      <c r="Z682">
        <v>1</v>
      </c>
      <c r="AA682">
        <f t="shared" si="144"/>
        <v>28</v>
      </c>
      <c r="AB682">
        <f t="shared" ca="1" si="140"/>
        <v>16.2</v>
      </c>
      <c r="AC682">
        <f t="shared" ca="1" si="141"/>
        <v>11.8</v>
      </c>
      <c r="AD682">
        <f t="shared" ca="1" si="142"/>
        <v>-11.8</v>
      </c>
      <c r="AE682" s="2">
        <v>0</v>
      </c>
      <c r="AF682" s="7">
        <f>VLOOKUP(R682,Weights!$A$2:$B$120,2,0)*AE682</f>
        <v>0</v>
      </c>
      <c r="AG682">
        <f t="shared" ca="1" si="143"/>
        <v>139.24</v>
      </c>
      <c r="AI682" t="str">
        <f t="shared" ca="1" si="145"/>
        <v>Central Michigan</v>
      </c>
      <c r="AJ682" t="str">
        <f t="shared" si="146"/>
        <v>Central Michigan</v>
      </c>
      <c r="AK682">
        <f t="shared" si="147"/>
        <v>0</v>
      </c>
    </row>
    <row r="683" spans="17:37" x14ac:dyDescent="0.25">
      <c r="Q683" t="s">
        <v>3223</v>
      </c>
      <c r="R683" s="6">
        <v>42025</v>
      </c>
      <c r="S683" t="s">
        <v>3194</v>
      </c>
      <c r="T683" t="s">
        <v>3405</v>
      </c>
      <c r="U683" t="s">
        <v>3842</v>
      </c>
      <c r="V683">
        <v>84</v>
      </c>
      <c r="W683">
        <v>73</v>
      </c>
      <c r="Y683" t="s">
        <v>2059</v>
      </c>
      <c r="Z683">
        <v>1</v>
      </c>
      <c r="AA683">
        <f t="shared" si="144"/>
        <v>11</v>
      </c>
      <c r="AB683">
        <f t="shared" ca="1" si="140"/>
        <v>5.9999999999999982</v>
      </c>
      <c r="AC683">
        <f t="shared" ca="1" si="141"/>
        <v>5.0000000000000018</v>
      </c>
      <c r="AD683">
        <f t="shared" ca="1" si="142"/>
        <v>-5.0000000000000018</v>
      </c>
      <c r="AE683" s="2">
        <v>0</v>
      </c>
      <c r="AF683" s="7">
        <f>VLOOKUP(R683,Weights!$A$2:$B$120,2,0)*AE683</f>
        <v>0</v>
      </c>
      <c r="AG683">
        <f t="shared" ca="1" si="143"/>
        <v>25.000000000000018</v>
      </c>
      <c r="AI683" t="str">
        <f t="shared" ca="1" si="145"/>
        <v>Central Michigan</v>
      </c>
      <c r="AJ683" t="str">
        <f t="shared" si="146"/>
        <v>Central Michigan</v>
      </c>
      <c r="AK683">
        <f t="shared" si="147"/>
        <v>0</v>
      </c>
    </row>
    <row r="684" spans="17:37" x14ac:dyDescent="0.25">
      <c r="Q684" t="s">
        <v>3223</v>
      </c>
      <c r="R684" s="6">
        <v>42028</v>
      </c>
      <c r="S684" t="s">
        <v>3194</v>
      </c>
      <c r="T684" t="s">
        <v>3436</v>
      </c>
      <c r="U684" t="s">
        <v>3842</v>
      </c>
      <c r="V684">
        <v>65</v>
      </c>
      <c r="W684">
        <v>51</v>
      </c>
      <c r="Y684" t="s">
        <v>2060</v>
      </c>
      <c r="Z684">
        <v>1</v>
      </c>
      <c r="AA684">
        <f t="shared" si="144"/>
        <v>14</v>
      </c>
      <c r="AB684">
        <f t="shared" ca="1" si="140"/>
        <v>12.999999979999998</v>
      </c>
      <c r="AC684">
        <f t="shared" ca="1" si="141"/>
        <v>1.0000000200000017</v>
      </c>
      <c r="AD684">
        <f t="shared" ca="1" si="142"/>
        <v>-1.0000000200000017</v>
      </c>
      <c r="AE684" s="2">
        <v>0</v>
      </c>
      <c r="AF684" s="7">
        <f>VLOOKUP(R684,Weights!$A$2:$B$120,2,0)*AE684</f>
        <v>0</v>
      </c>
      <c r="AG684">
        <f t="shared" ca="1" si="143"/>
        <v>1.0000000400000038</v>
      </c>
      <c r="AI684" t="str">
        <f t="shared" ca="1" si="145"/>
        <v>Central Michigan</v>
      </c>
      <c r="AJ684" t="str">
        <f t="shared" si="146"/>
        <v>Central Michigan</v>
      </c>
      <c r="AK684">
        <f t="shared" si="147"/>
        <v>0</v>
      </c>
    </row>
    <row r="685" spans="17:37" x14ac:dyDescent="0.25">
      <c r="Q685" t="s">
        <v>3223</v>
      </c>
      <c r="R685" s="6">
        <v>42035</v>
      </c>
      <c r="S685" t="s">
        <v>3194</v>
      </c>
      <c r="T685" t="s">
        <v>3312</v>
      </c>
      <c r="U685" t="s">
        <v>3842</v>
      </c>
      <c r="V685">
        <v>74</v>
      </c>
      <c r="W685">
        <v>69</v>
      </c>
      <c r="Y685" t="s">
        <v>2061</v>
      </c>
      <c r="Z685">
        <v>1</v>
      </c>
      <c r="AA685">
        <f t="shared" si="144"/>
        <v>5</v>
      </c>
      <c r="AB685">
        <f t="shared" ca="1" si="140"/>
        <v>19.599999999999998</v>
      </c>
      <c r="AC685">
        <f t="shared" ca="1" si="141"/>
        <v>-14.599999999999998</v>
      </c>
      <c r="AD685">
        <f t="shared" ca="1" si="142"/>
        <v>14.599999999999998</v>
      </c>
      <c r="AE685" s="2">
        <v>0</v>
      </c>
      <c r="AF685" s="7">
        <f>VLOOKUP(R685,Weights!$A$2:$B$120,2,0)*AE685</f>
        <v>0</v>
      </c>
      <c r="AG685">
        <f t="shared" ca="1" si="143"/>
        <v>213.15999999999994</v>
      </c>
      <c r="AI685" t="str">
        <f t="shared" ca="1" si="145"/>
        <v>Central Michigan</v>
      </c>
      <c r="AJ685" t="str">
        <f t="shared" si="146"/>
        <v>Central Michigan</v>
      </c>
      <c r="AK685">
        <f t="shared" si="147"/>
        <v>0</v>
      </c>
    </row>
    <row r="686" spans="17:37" x14ac:dyDescent="0.25">
      <c r="Q686" t="s">
        <v>3223</v>
      </c>
      <c r="R686" s="6">
        <v>42039</v>
      </c>
      <c r="S686" t="s">
        <v>3194</v>
      </c>
      <c r="T686" t="s">
        <v>3488</v>
      </c>
      <c r="U686" t="s">
        <v>3841</v>
      </c>
      <c r="V686">
        <v>76</v>
      </c>
      <c r="W686">
        <v>74</v>
      </c>
      <c r="X686" t="s">
        <v>3843</v>
      </c>
      <c r="Y686" t="s">
        <v>2062</v>
      </c>
      <c r="Z686">
        <v>1</v>
      </c>
      <c r="AA686">
        <f t="shared" si="144"/>
        <v>-2</v>
      </c>
      <c r="AB686">
        <f t="shared" ca="1" si="140"/>
        <v>7.9999999999999982</v>
      </c>
      <c r="AC686">
        <f t="shared" ca="1" si="141"/>
        <v>-9.9999999999999982</v>
      </c>
      <c r="AD686">
        <f t="shared" ca="1" si="142"/>
        <v>9.9999999999999982</v>
      </c>
      <c r="AE686" s="2">
        <v>0</v>
      </c>
      <c r="AF686" s="7">
        <f>VLOOKUP(R686,Weights!$A$2:$B$120,2,0)*AE686</f>
        <v>0</v>
      </c>
      <c r="AG686">
        <f t="shared" ca="1" si="143"/>
        <v>99.999999999999972</v>
      </c>
      <c r="AI686" t="str">
        <f t="shared" ca="1" si="145"/>
        <v>Central Michigan</v>
      </c>
      <c r="AJ686" t="str">
        <f t="shared" si="146"/>
        <v>Bowling Green</v>
      </c>
      <c r="AK686" t="str">
        <f t="shared" si="147"/>
        <v>Bowling Green</v>
      </c>
    </row>
    <row r="687" spans="17:37" x14ac:dyDescent="0.25">
      <c r="Q687" t="s">
        <v>3223</v>
      </c>
      <c r="R687" s="6">
        <v>42042</v>
      </c>
      <c r="S687" t="s">
        <v>3194</v>
      </c>
      <c r="T687" t="s">
        <v>3231</v>
      </c>
      <c r="U687" t="s">
        <v>3842</v>
      </c>
      <c r="V687">
        <v>70</v>
      </c>
      <c r="W687">
        <v>65</v>
      </c>
      <c r="Y687" t="s">
        <v>2063</v>
      </c>
      <c r="Z687">
        <v>1</v>
      </c>
      <c r="AA687">
        <f t="shared" si="144"/>
        <v>5</v>
      </c>
      <c r="AB687">
        <f t="shared" ca="1" si="140"/>
        <v>12.199999979999998</v>
      </c>
      <c r="AC687">
        <f t="shared" ca="1" si="141"/>
        <v>-7.1999999799999976</v>
      </c>
      <c r="AD687">
        <f t="shared" ca="1" si="142"/>
        <v>7.1999999799999976</v>
      </c>
      <c r="AE687" s="2">
        <v>0</v>
      </c>
      <c r="AF687" s="7">
        <f>VLOOKUP(R687,Weights!$A$2:$B$120,2,0)*AE687</f>
        <v>0</v>
      </c>
      <c r="AG687">
        <f t="shared" ca="1" si="143"/>
        <v>51.839999711999965</v>
      </c>
      <c r="AI687" t="str">
        <f t="shared" ca="1" si="145"/>
        <v>Central Michigan</v>
      </c>
      <c r="AJ687" t="str">
        <f t="shared" si="146"/>
        <v>Central Michigan</v>
      </c>
      <c r="AK687">
        <f t="shared" si="147"/>
        <v>0</v>
      </c>
    </row>
    <row r="688" spans="17:37" x14ac:dyDescent="0.25">
      <c r="Q688" t="s">
        <v>3223</v>
      </c>
      <c r="R688" s="6">
        <v>42053</v>
      </c>
      <c r="S688" t="s">
        <v>3194</v>
      </c>
      <c r="T688" t="s">
        <v>3224</v>
      </c>
      <c r="U688" t="s">
        <v>3842</v>
      </c>
      <c r="V688">
        <v>68</v>
      </c>
      <c r="W688">
        <v>66</v>
      </c>
      <c r="Y688" t="s">
        <v>2064</v>
      </c>
      <c r="Z688">
        <v>1</v>
      </c>
      <c r="AA688">
        <f t="shared" si="144"/>
        <v>2</v>
      </c>
      <c r="AB688">
        <f t="shared" ca="1" si="140"/>
        <v>14.799999999999999</v>
      </c>
      <c r="AC688">
        <f t="shared" ca="1" si="141"/>
        <v>-12.799999999999999</v>
      </c>
      <c r="AD688">
        <f t="shared" ca="1" si="142"/>
        <v>12.799999999999999</v>
      </c>
      <c r="AE688" s="2">
        <v>0</v>
      </c>
      <c r="AF688" s="7">
        <f>VLOOKUP(R688,Weights!$A$2:$B$120,2,0)*AE688</f>
        <v>0</v>
      </c>
      <c r="AG688">
        <f t="shared" ca="1" si="143"/>
        <v>163.83999999999997</v>
      </c>
      <c r="AI688" t="str">
        <f t="shared" ca="1" si="145"/>
        <v>Central Michigan</v>
      </c>
      <c r="AJ688" t="str">
        <f t="shared" si="146"/>
        <v>Central Michigan</v>
      </c>
      <c r="AK688">
        <f t="shared" si="147"/>
        <v>0</v>
      </c>
    </row>
    <row r="689" spans="17:37" x14ac:dyDescent="0.25">
      <c r="Q689" t="s">
        <v>3223</v>
      </c>
      <c r="R689" s="6">
        <v>42056</v>
      </c>
      <c r="S689" t="s">
        <v>3194</v>
      </c>
      <c r="T689" t="s">
        <v>3437</v>
      </c>
      <c r="U689" t="s">
        <v>3842</v>
      </c>
      <c r="V689">
        <v>83</v>
      </c>
      <c r="W689">
        <v>60</v>
      </c>
      <c r="Y689" t="s">
        <v>2065</v>
      </c>
      <c r="Z689">
        <v>1</v>
      </c>
      <c r="AA689">
        <f t="shared" si="144"/>
        <v>23</v>
      </c>
      <c r="AB689">
        <f t="shared" ca="1" si="140"/>
        <v>17.799999999999997</v>
      </c>
      <c r="AC689">
        <f t="shared" ca="1" si="141"/>
        <v>5.2000000000000028</v>
      </c>
      <c r="AD689">
        <f t="shared" ca="1" si="142"/>
        <v>-5.2000000000000028</v>
      </c>
      <c r="AE689" s="2">
        <v>0</v>
      </c>
      <c r="AF689" s="7">
        <f>VLOOKUP(R689,Weights!$A$2:$B$120,2,0)*AE689</f>
        <v>0</v>
      </c>
      <c r="AG689">
        <f t="shared" ca="1" si="143"/>
        <v>27.040000000000031</v>
      </c>
      <c r="AI689" t="str">
        <f t="shared" ca="1" si="145"/>
        <v>Central Michigan</v>
      </c>
      <c r="AJ689" t="str">
        <f t="shared" si="146"/>
        <v>Central Michigan</v>
      </c>
      <c r="AK689">
        <f t="shared" si="147"/>
        <v>0</v>
      </c>
    </row>
    <row r="690" spans="17:37" x14ac:dyDescent="0.25">
      <c r="Q690" t="s">
        <v>3223</v>
      </c>
      <c r="R690" s="6">
        <v>42066</v>
      </c>
      <c r="S690" t="s">
        <v>3194</v>
      </c>
      <c r="T690" t="s">
        <v>3410</v>
      </c>
      <c r="U690" t="s">
        <v>3842</v>
      </c>
      <c r="V690">
        <v>85</v>
      </c>
      <c r="W690">
        <v>77</v>
      </c>
      <c r="Y690" t="s">
        <v>2066</v>
      </c>
      <c r="Z690">
        <v>1</v>
      </c>
      <c r="AA690">
        <f t="shared" si="144"/>
        <v>8</v>
      </c>
      <c r="AB690">
        <f t="shared" ca="1" si="140"/>
        <v>7.1999999999999984</v>
      </c>
      <c r="AC690">
        <f t="shared" ca="1" si="141"/>
        <v>0.8000000000000016</v>
      </c>
      <c r="AD690">
        <f t="shared" ca="1" si="142"/>
        <v>-0.8000000000000016</v>
      </c>
      <c r="AE690" s="2">
        <v>0</v>
      </c>
      <c r="AF690" s="7">
        <f>VLOOKUP(R690,Weights!$A$2:$B$120,2,0)*AE690</f>
        <v>0</v>
      </c>
      <c r="AG690">
        <f t="shared" ca="1" si="143"/>
        <v>0.64000000000000257</v>
      </c>
      <c r="AI690" t="str">
        <f t="shared" ca="1" si="145"/>
        <v>Central Michigan</v>
      </c>
      <c r="AJ690" t="str">
        <f t="shared" si="146"/>
        <v>Central Michigan</v>
      </c>
      <c r="AK690">
        <f t="shared" si="147"/>
        <v>0</v>
      </c>
    </row>
    <row r="691" spans="17:37" x14ac:dyDescent="0.25">
      <c r="Q691" t="s">
        <v>3223</v>
      </c>
      <c r="R691" s="6">
        <v>42076</v>
      </c>
      <c r="S691" t="s">
        <v>3195</v>
      </c>
      <c r="T691" t="s">
        <v>3410</v>
      </c>
      <c r="U691" t="s">
        <v>3191</v>
      </c>
      <c r="Y691" t="s">
        <v>3191</v>
      </c>
      <c r="Z691">
        <v>0</v>
      </c>
      <c r="AA691">
        <f t="shared" si="144"/>
        <v>0</v>
      </c>
      <c r="AB691">
        <f t="shared" ca="1" si="140"/>
        <v>0</v>
      </c>
      <c r="AC691">
        <f t="shared" ca="1" si="141"/>
        <v>0</v>
      </c>
      <c r="AD691">
        <f t="shared" ca="1" si="142"/>
        <v>0</v>
      </c>
      <c r="AE691" s="2">
        <v>0</v>
      </c>
      <c r="AF691" s="7">
        <f>VLOOKUP(R691,Weights!$A$2:$B$120,2,0)*AE691</f>
        <v>0</v>
      </c>
      <c r="AG691">
        <f t="shared" ca="1" si="143"/>
        <v>0</v>
      </c>
      <c r="AI691" t="str">
        <f t="shared" ca="1" si="145"/>
        <v>Toledo</v>
      </c>
      <c r="AJ691" t="str">
        <f t="shared" si="146"/>
        <v>Toledo</v>
      </c>
      <c r="AK691">
        <f t="shared" si="147"/>
        <v>0</v>
      </c>
    </row>
    <row r="692" spans="17:37" x14ac:dyDescent="0.25">
      <c r="Q692" t="s">
        <v>3285</v>
      </c>
      <c r="R692" s="6">
        <v>41960</v>
      </c>
      <c r="S692" t="s">
        <v>3194</v>
      </c>
      <c r="T692" t="s">
        <v>3427</v>
      </c>
      <c r="U692" t="s">
        <v>3841</v>
      </c>
      <c r="V692">
        <v>80</v>
      </c>
      <c r="W692">
        <v>67</v>
      </c>
      <c r="Y692" t="s">
        <v>11</v>
      </c>
      <c r="Z692">
        <v>1</v>
      </c>
      <c r="AA692">
        <f t="shared" si="144"/>
        <v>-13</v>
      </c>
      <c r="AB692">
        <f t="shared" ca="1" si="140"/>
        <v>0.60000000000000009</v>
      </c>
      <c r="AC692">
        <f t="shared" ca="1" si="141"/>
        <v>-13.6</v>
      </c>
      <c r="AD692">
        <f t="shared" ca="1" si="142"/>
        <v>13.6</v>
      </c>
      <c r="AE692" s="2">
        <v>0</v>
      </c>
      <c r="AF692" s="7">
        <f>VLOOKUP(R692,Weights!$A$2:$B$120,2,0)*AE692</f>
        <v>0</v>
      </c>
      <c r="AG692">
        <f t="shared" ca="1" si="143"/>
        <v>184.95999999999998</v>
      </c>
      <c r="AI692" t="str">
        <f t="shared" ca="1" si="145"/>
        <v>Charleston</v>
      </c>
      <c r="AJ692" t="str">
        <f t="shared" si="146"/>
        <v>Gardner-Webb</v>
      </c>
      <c r="AK692" t="str">
        <f t="shared" si="147"/>
        <v>Gardner-Webb</v>
      </c>
    </row>
    <row r="693" spans="17:37" x14ac:dyDescent="0.25">
      <c r="Q693" t="s">
        <v>3285</v>
      </c>
      <c r="R693" s="6">
        <v>41964</v>
      </c>
      <c r="S693" t="s">
        <v>3195</v>
      </c>
      <c r="T693" t="s">
        <v>3221</v>
      </c>
      <c r="U693" t="s">
        <v>3841</v>
      </c>
      <c r="V693">
        <v>59</v>
      </c>
      <c r="W693">
        <v>50</v>
      </c>
      <c r="Y693" t="s">
        <v>67</v>
      </c>
      <c r="Z693">
        <v>1</v>
      </c>
      <c r="AA693">
        <f t="shared" si="144"/>
        <v>-9</v>
      </c>
      <c r="AB693">
        <f t="shared" ca="1" si="140"/>
        <v>-14.600000000000001</v>
      </c>
      <c r="AC693">
        <f t="shared" ca="1" si="141"/>
        <v>5.6000000000000014</v>
      </c>
      <c r="AD693">
        <f t="shared" ca="1" si="142"/>
        <v>-5.6000000000000014</v>
      </c>
      <c r="AE693" s="2">
        <v>0</v>
      </c>
      <c r="AF693" s="7">
        <f>VLOOKUP(R693,Weights!$A$2:$B$120,2,0)*AE693</f>
        <v>0</v>
      </c>
      <c r="AG693">
        <f t="shared" ca="1" si="143"/>
        <v>31.360000000000017</v>
      </c>
      <c r="AI693" t="str">
        <f t="shared" ca="1" si="145"/>
        <v>Texas A&amp;M</v>
      </c>
      <c r="AJ693" t="str">
        <f t="shared" si="146"/>
        <v>Texas A&amp;M</v>
      </c>
      <c r="AK693" t="str">
        <f t="shared" si="147"/>
        <v>Texas A&amp;M</v>
      </c>
    </row>
    <row r="694" spans="17:37" x14ac:dyDescent="0.25">
      <c r="Q694" t="s">
        <v>3285</v>
      </c>
      <c r="R694" s="6">
        <v>41975</v>
      </c>
      <c r="S694" t="s">
        <v>3194</v>
      </c>
      <c r="T694" t="s">
        <v>3512</v>
      </c>
      <c r="U694" t="s">
        <v>3842</v>
      </c>
      <c r="V694">
        <v>59</v>
      </c>
      <c r="W694">
        <v>55</v>
      </c>
      <c r="Y694" t="s">
        <v>350</v>
      </c>
      <c r="Z694">
        <v>1</v>
      </c>
      <c r="AA694">
        <f t="shared" si="144"/>
        <v>4</v>
      </c>
      <c r="AB694">
        <f t="shared" ca="1" si="140"/>
        <v>5.2</v>
      </c>
      <c r="AC694">
        <f t="shared" ca="1" si="141"/>
        <v>-1.2000000000000002</v>
      </c>
      <c r="AD694">
        <f t="shared" ca="1" si="142"/>
        <v>1.2000000000000002</v>
      </c>
      <c r="AE694" s="2">
        <v>0</v>
      </c>
      <c r="AF694" s="7">
        <f>VLOOKUP(R694,Weights!$A$2:$B$120,2,0)*AE694</f>
        <v>0</v>
      </c>
      <c r="AG694">
        <f t="shared" ca="1" si="143"/>
        <v>1.4400000000000004</v>
      </c>
      <c r="AI694" t="str">
        <f t="shared" ca="1" si="145"/>
        <v>Charleston</v>
      </c>
      <c r="AJ694" t="str">
        <f t="shared" si="146"/>
        <v>Charleston</v>
      </c>
      <c r="AK694">
        <f t="shared" si="147"/>
        <v>0</v>
      </c>
    </row>
    <row r="695" spans="17:37" x14ac:dyDescent="0.25">
      <c r="Q695" t="s">
        <v>3285</v>
      </c>
      <c r="R695" s="6">
        <v>41984</v>
      </c>
      <c r="S695" t="s">
        <v>3194</v>
      </c>
      <c r="T695" t="s">
        <v>3434</v>
      </c>
      <c r="U695" t="s">
        <v>3842</v>
      </c>
      <c r="V695">
        <v>50</v>
      </c>
      <c r="W695">
        <v>47</v>
      </c>
      <c r="Y695" t="s">
        <v>291</v>
      </c>
      <c r="Z695">
        <v>1</v>
      </c>
      <c r="AA695">
        <f t="shared" si="144"/>
        <v>3</v>
      </c>
      <c r="AB695">
        <f t="shared" ca="1" si="140"/>
        <v>8.7999998000000001</v>
      </c>
      <c r="AC695">
        <f t="shared" ca="1" si="141"/>
        <v>-5.7999998000000001</v>
      </c>
      <c r="AD695">
        <f t="shared" ca="1" si="142"/>
        <v>5.7999998000000001</v>
      </c>
      <c r="AE695" s="2">
        <v>0</v>
      </c>
      <c r="AF695" s="7">
        <f>VLOOKUP(R695,Weights!$A$2:$B$120,2,0)*AE695</f>
        <v>0</v>
      </c>
      <c r="AG695">
        <f t="shared" ca="1" si="143"/>
        <v>33.639997680000043</v>
      </c>
      <c r="AI695" t="str">
        <f t="shared" ca="1" si="145"/>
        <v>Charleston</v>
      </c>
      <c r="AJ695" t="str">
        <f t="shared" si="146"/>
        <v>Charleston</v>
      </c>
      <c r="AK695">
        <f t="shared" si="147"/>
        <v>0</v>
      </c>
    </row>
    <row r="696" spans="17:37" x14ac:dyDescent="0.25">
      <c r="Q696" t="s">
        <v>3285</v>
      </c>
      <c r="R696" s="6">
        <v>41987</v>
      </c>
      <c r="S696" t="s">
        <v>3194</v>
      </c>
      <c r="T696" t="s">
        <v>3433</v>
      </c>
      <c r="U696" t="s">
        <v>3842</v>
      </c>
      <c r="V696">
        <v>58</v>
      </c>
      <c r="W696">
        <v>47</v>
      </c>
      <c r="Y696" t="s">
        <v>178</v>
      </c>
      <c r="Z696">
        <v>1</v>
      </c>
      <c r="AA696">
        <f t="shared" si="144"/>
        <v>11</v>
      </c>
      <c r="AB696">
        <f t="shared" ca="1" si="140"/>
        <v>5.4</v>
      </c>
      <c r="AC696">
        <f t="shared" ca="1" si="141"/>
        <v>5.6</v>
      </c>
      <c r="AD696">
        <f t="shared" ca="1" si="142"/>
        <v>-5.6</v>
      </c>
      <c r="AE696" s="2">
        <v>0</v>
      </c>
      <c r="AF696" s="7">
        <f>VLOOKUP(R696,Weights!$A$2:$B$120,2,0)*AE696</f>
        <v>0</v>
      </c>
      <c r="AG696">
        <f t="shared" ca="1" si="143"/>
        <v>31.359999999999996</v>
      </c>
      <c r="AI696" t="str">
        <f t="shared" ca="1" si="145"/>
        <v>Charleston</v>
      </c>
      <c r="AJ696" t="str">
        <f t="shared" si="146"/>
        <v>Charleston</v>
      </c>
      <c r="AK696">
        <f t="shared" si="147"/>
        <v>0</v>
      </c>
    </row>
    <row r="697" spans="17:37" x14ac:dyDescent="0.25">
      <c r="Q697" t="s">
        <v>3285</v>
      </c>
      <c r="R697" s="6">
        <v>41993</v>
      </c>
      <c r="S697" t="s">
        <v>3194</v>
      </c>
      <c r="T697" t="s">
        <v>3293</v>
      </c>
      <c r="U697" t="s">
        <v>3841</v>
      </c>
      <c r="V697">
        <v>80</v>
      </c>
      <c r="W697">
        <v>68</v>
      </c>
      <c r="Y697" t="s">
        <v>29</v>
      </c>
      <c r="Z697">
        <v>1</v>
      </c>
      <c r="AA697">
        <f t="shared" si="144"/>
        <v>-12</v>
      </c>
      <c r="AB697">
        <f t="shared" ca="1" si="140"/>
        <v>-16.400000200000001</v>
      </c>
      <c r="AC697">
        <f t="shared" ca="1" si="141"/>
        <v>4.4000002000000009</v>
      </c>
      <c r="AD697">
        <f t="shared" ca="1" si="142"/>
        <v>-4.4000002000000009</v>
      </c>
      <c r="AE697" s="2">
        <v>0</v>
      </c>
      <c r="AF697" s="7">
        <f>VLOOKUP(R697,Weights!$A$2:$B$120,2,0)*AE697</f>
        <v>0</v>
      </c>
      <c r="AG697">
        <f t="shared" ca="1" si="143"/>
        <v>19.360001760000049</v>
      </c>
      <c r="AI697" t="str">
        <f t="shared" ca="1" si="145"/>
        <v>Davidson</v>
      </c>
      <c r="AJ697" t="str">
        <f t="shared" si="146"/>
        <v>Davidson</v>
      </c>
      <c r="AK697" t="str">
        <f t="shared" si="147"/>
        <v>Davidson</v>
      </c>
    </row>
    <row r="698" spans="17:37" x14ac:dyDescent="0.25">
      <c r="Q698" t="s">
        <v>3285</v>
      </c>
      <c r="R698" s="6">
        <v>42009</v>
      </c>
      <c r="S698" t="s">
        <v>3194</v>
      </c>
      <c r="T698" t="s">
        <v>3308</v>
      </c>
      <c r="U698" t="s">
        <v>3841</v>
      </c>
      <c r="V698">
        <v>61</v>
      </c>
      <c r="W698">
        <v>50</v>
      </c>
      <c r="Y698" t="s">
        <v>1523</v>
      </c>
      <c r="Z698">
        <v>1</v>
      </c>
      <c r="AA698">
        <f t="shared" si="144"/>
        <v>-11</v>
      </c>
      <c r="AB698">
        <f t="shared" ca="1" si="140"/>
        <v>-0.60000000000000009</v>
      </c>
      <c r="AC698">
        <f t="shared" ca="1" si="141"/>
        <v>-10.4</v>
      </c>
      <c r="AD698">
        <f t="shared" ca="1" si="142"/>
        <v>10.4</v>
      </c>
      <c r="AE698" s="2">
        <v>0</v>
      </c>
      <c r="AF698" s="7">
        <f>VLOOKUP(R698,Weights!$A$2:$B$120,2,0)*AE698</f>
        <v>0</v>
      </c>
      <c r="AG698">
        <f t="shared" ca="1" si="143"/>
        <v>108.16000000000001</v>
      </c>
      <c r="AI698" t="str">
        <f t="shared" ca="1" si="145"/>
        <v>James Madison</v>
      </c>
      <c r="AJ698" t="str">
        <f t="shared" si="146"/>
        <v>James Madison</v>
      </c>
      <c r="AK698" t="str">
        <f t="shared" si="147"/>
        <v>James Madison</v>
      </c>
    </row>
    <row r="699" spans="17:37" x14ac:dyDescent="0.25">
      <c r="Q699" t="s">
        <v>3285</v>
      </c>
      <c r="R699" s="6">
        <v>42012</v>
      </c>
      <c r="S699" t="s">
        <v>3194</v>
      </c>
      <c r="T699" t="s">
        <v>3233</v>
      </c>
      <c r="U699" t="s">
        <v>3841</v>
      </c>
      <c r="V699">
        <v>71</v>
      </c>
      <c r="W699">
        <v>66</v>
      </c>
      <c r="Y699" t="s">
        <v>1524</v>
      </c>
      <c r="Z699">
        <v>1</v>
      </c>
      <c r="AA699">
        <f t="shared" si="144"/>
        <v>-5</v>
      </c>
      <c r="AB699">
        <f t="shared" ca="1" si="140"/>
        <v>-6.4</v>
      </c>
      <c r="AC699">
        <f t="shared" ca="1" si="141"/>
        <v>1.4000000000000004</v>
      </c>
      <c r="AD699">
        <f t="shared" ca="1" si="142"/>
        <v>-1.4000000000000004</v>
      </c>
      <c r="AE699" s="2">
        <v>0</v>
      </c>
      <c r="AF699" s="7">
        <f>VLOOKUP(R699,Weights!$A$2:$B$120,2,0)*AE699</f>
        <v>0</v>
      </c>
      <c r="AG699">
        <f t="shared" ca="1" si="143"/>
        <v>1.9600000000000011</v>
      </c>
      <c r="AI699" t="str">
        <f t="shared" ca="1" si="145"/>
        <v>Hofstra</v>
      </c>
      <c r="AJ699" t="str">
        <f t="shared" si="146"/>
        <v>Hofstra</v>
      </c>
      <c r="AK699" t="str">
        <f t="shared" si="147"/>
        <v>Hofstra</v>
      </c>
    </row>
    <row r="700" spans="17:37" x14ac:dyDescent="0.25">
      <c r="Q700" t="s">
        <v>3285</v>
      </c>
      <c r="R700" s="6">
        <v>42014</v>
      </c>
      <c r="S700" t="s">
        <v>3194</v>
      </c>
      <c r="T700" t="s">
        <v>3278</v>
      </c>
      <c r="U700" t="s">
        <v>3841</v>
      </c>
      <c r="V700">
        <v>64</v>
      </c>
      <c r="W700">
        <v>58</v>
      </c>
      <c r="Y700" t="s">
        <v>1525</v>
      </c>
      <c r="Z700">
        <v>1</v>
      </c>
      <c r="AA700">
        <f t="shared" si="144"/>
        <v>-6</v>
      </c>
      <c r="AB700">
        <f t="shared" ca="1" si="140"/>
        <v>3.4000000000000004</v>
      </c>
      <c r="AC700">
        <f t="shared" ca="1" si="141"/>
        <v>-9.4</v>
      </c>
      <c r="AD700">
        <f t="shared" ca="1" si="142"/>
        <v>9.4</v>
      </c>
      <c r="AE700" s="2">
        <v>0</v>
      </c>
      <c r="AF700" s="7">
        <f>VLOOKUP(R700,Weights!$A$2:$B$120,2,0)*AE700</f>
        <v>0</v>
      </c>
      <c r="AG700">
        <f t="shared" ca="1" si="143"/>
        <v>88.360000000000014</v>
      </c>
      <c r="AI700" t="str">
        <f t="shared" ca="1" si="145"/>
        <v>Charleston</v>
      </c>
      <c r="AJ700" t="str">
        <f t="shared" si="146"/>
        <v>Delaware</v>
      </c>
      <c r="AK700" t="str">
        <f t="shared" si="147"/>
        <v>Delaware</v>
      </c>
    </row>
    <row r="701" spans="17:37" x14ac:dyDescent="0.25">
      <c r="Q701" t="s">
        <v>3285</v>
      </c>
      <c r="R701" s="6">
        <v>42025</v>
      </c>
      <c r="S701" t="s">
        <v>3194</v>
      </c>
      <c r="T701" t="s">
        <v>3269</v>
      </c>
      <c r="U701" t="s">
        <v>3841</v>
      </c>
      <c r="V701">
        <v>58</v>
      </c>
      <c r="W701">
        <v>56</v>
      </c>
      <c r="X701" t="s">
        <v>3843</v>
      </c>
      <c r="Y701" t="s">
        <v>1527</v>
      </c>
      <c r="Z701">
        <v>1</v>
      </c>
      <c r="AA701">
        <f t="shared" si="144"/>
        <v>-2</v>
      </c>
      <c r="AB701">
        <f t="shared" ca="1" si="140"/>
        <v>-2.2000000200000001</v>
      </c>
      <c r="AC701">
        <f t="shared" ca="1" si="141"/>
        <v>0.20000002000000006</v>
      </c>
      <c r="AD701">
        <f t="shared" ca="1" si="142"/>
        <v>-0.20000002000000006</v>
      </c>
      <c r="AE701" s="2">
        <v>0</v>
      </c>
      <c r="AF701" s="7">
        <f>VLOOKUP(R701,Weights!$A$2:$B$120,2,0)*AE701</f>
        <v>0</v>
      </c>
      <c r="AG701">
        <f t="shared" ca="1" si="143"/>
        <v>4.000000800000042E-2</v>
      </c>
      <c r="AI701" t="str">
        <f t="shared" ca="1" si="145"/>
        <v>UNC Wilmington</v>
      </c>
      <c r="AJ701" t="str">
        <f t="shared" si="146"/>
        <v>UNC Wilmington</v>
      </c>
      <c r="AK701" t="str">
        <f t="shared" si="147"/>
        <v>UNC Wilmington</v>
      </c>
    </row>
    <row r="702" spans="17:37" x14ac:dyDescent="0.25">
      <c r="Q702" t="s">
        <v>3285</v>
      </c>
      <c r="R702" s="6">
        <v>42040</v>
      </c>
      <c r="S702" t="s">
        <v>3194</v>
      </c>
      <c r="T702" t="s">
        <v>3465</v>
      </c>
      <c r="U702" t="s">
        <v>3842</v>
      </c>
      <c r="V702">
        <v>80</v>
      </c>
      <c r="W702">
        <v>72</v>
      </c>
      <c r="Y702" t="s">
        <v>1528</v>
      </c>
      <c r="Z702">
        <v>1</v>
      </c>
      <c r="AA702">
        <f t="shared" si="144"/>
        <v>8</v>
      </c>
      <c r="AB702">
        <f t="shared" ca="1" si="140"/>
        <v>-7.2</v>
      </c>
      <c r="AC702">
        <f t="shared" ca="1" si="141"/>
        <v>15.2</v>
      </c>
      <c r="AD702">
        <f t="shared" ca="1" si="142"/>
        <v>-15.2</v>
      </c>
      <c r="AE702" s="2">
        <v>0</v>
      </c>
      <c r="AF702" s="7">
        <f>VLOOKUP(R702,Weights!$A$2:$B$120,2,0)*AE702</f>
        <v>0</v>
      </c>
      <c r="AG702">
        <f t="shared" ca="1" si="143"/>
        <v>231.04</v>
      </c>
      <c r="AI702" t="str">
        <f t="shared" ca="1" si="145"/>
        <v>William &amp; Mary</v>
      </c>
      <c r="AJ702" t="str">
        <f t="shared" si="146"/>
        <v>Charleston</v>
      </c>
      <c r="AK702">
        <f t="shared" si="147"/>
        <v>0</v>
      </c>
    </row>
    <row r="703" spans="17:37" x14ac:dyDescent="0.25">
      <c r="Q703" t="s">
        <v>3285</v>
      </c>
      <c r="R703" s="6">
        <v>42042</v>
      </c>
      <c r="S703" t="s">
        <v>3194</v>
      </c>
      <c r="T703" t="s">
        <v>3302</v>
      </c>
      <c r="U703" t="s">
        <v>3841</v>
      </c>
      <c r="V703">
        <v>59</v>
      </c>
      <c r="W703">
        <v>45</v>
      </c>
      <c r="Y703" t="s">
        <v>1529</v>
      </c>
      <c r="Z703">
        <v>1</v>
      </c>
      <c r="AA703">
        <f t="shared" si="144"/>
        <v>-14</v>
      </c>
      <c r="AB703">
        <f t="shared" ca="1" si="140"/>
        <v>1.5999999999999996</v>
      </c>
      <c r="AC703">
        <f t="shared" ca="1" si="141"/>
        <v>-15.6</v>
      </c>
      <c r="AD703">
        <f t="shared" ca="1" si="142"/>
        <v>15.6</v>
      </c>
      <c r="AE703" s="2">
        <v>0</v>
      </c>
      <c r="AF703" s="7">
        <f>VLOOKUP(R703,Weights!$A$2:$B$120,2,0)*AE703</f>
        <v>0</v>
      </c>
      <c r="AG703">
        <f t="shared" ca="1" si="143"/>
        <v>243.35999999999999</v>
      </c>
      <c r="AI703" t="str">
        <f t="shared" ca="1" si="145"/>
        <v>Charleston</v>
      </c>
      <c r="AJ703" t="str">
        <f t="shared" si="146"/>
        <v>Drexel</v>
      </c>
      <c r="AK703" t="str">
        <f t="shared" si="147"/>
        <v>Drexel</v>
      </c>
    </row>
    <row r="704" spans="17:37" x14ac:dyDescent="0.25">
      <c r="Q704" t="s">
        <v>3285</v>
      </c>
      <c r="R704" s="6">
        <v>42050</v>
      </c>
      <c r="S704" t="s">
        <v>3194</v>
      </c>
      <c r="T704" t="s">
        <v>3303</v>
      </c>
      <c r="U704" t="s">
        <v>3841</v>
      </c>
      <c r="V704">
        <v>53</v>
      </c>
      <c r="W704">
        <v>50</v>
      </c>
      <c r="Y704" t="s">
        <v>1530</v>
      </c>
      <c r="Z704">
        <v>1</v>
      </c>
      <c r="AA704">
        <f t="shared" si="144"/>
        <v>-3</v>
      </c>
      <c r="AB704">
        <f t="shared" ca="1" si="140"/>
        <v>2.4000000000000004</v>
      </c>
      <c r="AC704">
        <f t="shared" ca="1" si="141"/>
        <v>-5.4</v>
      </c>
      <c r="AD704">
        <f t="shared" ca="1" si="142"/>
        <v>5.4</v>
      </c>
      <c r="AE704" s="2">
        <v>0</v>
      </c>
      <c r="AF704" s="7">
        <f>VLOOKUP(R704,Weights!$A$2:$B$120,2,0)*AE704</f>
        <v>0</v>
      </c>
      <c r="AG704">
        <f t="shared" ca="1" si="143"/>
        <v>29.160000000000004</v>
      </c>
      <c r="AI704" t="str">
        <f t="shared" ca="1" si="145"/>
        <v>Charleston</v>
      </c>
      <c r="AJ704" t="str">
        <f t="shared" si="146"/>
        <v>Towson</v>
      </c>
      <c r="AK704" t="str">
        <f t="shared" si="147"/>
        <v>Towson</v>
      </c>
    </row>
    <row r="705" spans="17:37" x14ac:dyDescent="0.25">
      <c r="Q705" t="s">
        <v>3285</v>
      </c>
      <c r="R705" s="6">
        <v>42053</v>
      </c>
      <c r="S705" t="s">
        <v>3194</v>
      </c>
      <c r="T705" t="s">
        <v>3466</v>
      </c>
      <c r="U705" t="s">
        <v>3842</v>
      </c>
      <c r="V705">
        <v>77</v>
      </c>
      <c r="W705">
        <v>63</v>
      </c>
      <c r="Y705" t="s">
        <v>1531</v>
      </c>
      <c r="Z705">
        <v>1</v>
      </c>
      <c r="AA705">
        <f t="shared" si="144"/>
        <v>14</v>
      </c>
      <c r="AB705">
        <f t="shared" ca="1" si="140"/>
        <v>1.5999999999999996</v>
      </c>
      <c r="AC705">
        <f t="shared" ca="1" si="141"/>
        <v>12.4</v>
      </c>
      <c r="AD705">
        <f t="shared" ca="1" si="142"/>
        <v>-12.4</v>
      </c>
      <c r="AE705" s="2">
        <v>0</v>
      </c>
      <c r="AF705" s="7">
        <f>VLOOKUP(R705,Weights!$A$2:$B$120,2,0)*AE705</f>
        <v>0</v>
      </c>
      <c r="AG705">
        <f t="shared" ca="1" si="143"/>
        <v>153.76000000000002</v>
      </c>
      <c r="AI705" t="str">
        <f t="shared" ca="1" si="145"/>
        <v>Charleston</v>
      </c>
      <c r="AJ705" t="str">
        <f t="shared" si="146"/>
        <v>Charleston</v>
      </c>
      <c r="AK705">
        <f t="shared" si="147"/>
        <v>0</v>
      </c>
    </row>
    <row r="706" spans="17:37" x14ac:dyDescent="0.25">
      <c r="Q706" t="s">
        <v>3285</v>
      </c>
      <c r="R706" s="6">
        <v>42063</v>
      </c>
      <c r="S706" t="s">
        <v>3194</v>
      </c>
      <c r="T706" t="s">
        <v>3467</v>
      </c>
      <c r="U706" t="s">
        <v>3841</v>
      </c>
      <c r="V706">
        <v>65</v>
      </c>
      <c r="W706">
        <v>56</v>
      </c>
      <c r="Y706" t="s">
        <v>1532</v>
      </c>
      <c r="Z706">
        <v>1</v>
      </c>
      <c r="AA706">
        <f t="shared" si="144"/>
        <v>-9</v>
      </c>
      <c r="AB706">
        <f t="shared" ref="AB706:AB769" ca="1" si="148">Z706*(IF(S706="A",-HomeEdge,IF(S706="H",HomeEdge,0))+VLOOKUP(Q706,TmList,2,0)-VLOOKUP(T706,TmList,2,0))</f>
        <v>-5.2</v>
      </c>
      <c r="AC706">
        <f t="shared" ref="AC706:AC769" ca="1" si="149">AA706-AB706</f>
        <v>-3.8</v>
      </c>
      <c r="AD706">
        <f t="shared" ref="AD706:AD769" ca="1" si="150">-AC706</f>
        <v>3.8</v>
      </c>
      <c r="AE706" s="2">
        <v>0</v>
      </c>
      <c r="AF706" s="7">
        <f>VLOOKUP(R706,Weights!$A$2:$B$120,2,0)*AE706</f>
        <v>0</v>
      </c>
      <c r="AG706">
        <f t="shared" ref="AG706:AG769" ca="1" si="151">AC706^2</f>
        <v>14.44</v>
      </c>
      <c r="AI706" t="str">
        <f t="shared" ca="1" si="145"/>
        <v>Northeastern</v>
      </c>
      <c r="AJ706" t="str">
        <f t="shared" si="146"/>
        <v>Northeastern</v>
      </c>
      <c r="AK706" t="str">
        <f t="shared" si="147"/>
        <v>Northeastern</v>
      </c>
    </row>
    <row r="707" spans="17:37" x14ac:dyDescent="0.25">
      <c r="Q707" t="s">
        <v>3285</v>
      </c>
      <c r="R707" s="6">
        <v>42069</v>
      </c>
      <c r="S707" t="s">
        <v>3195</v>
      </c>
      <c r="T707" t="s">
        <v>3302</v>
      </c>
      <c r="U707" t="s">
        <v>3842</v>
      </c>
      <c r="V707">
        <v>56</v>
      </c>
      <c r="W707">
        <v>48</v>
      </c>
      <c r="Y707" t="s">
        <v>1533</v>
      </c>
      <c r="Z707">
        <v>1</v>
      </c>
      <c r="AA707">
        <f t="shared" ref="AA707:AA770" si="152">Z707*IF(U707="W",(V707-W707),W707-V707)</f>
        <v>8</v>
      </c>
      <c r="AB707">
        <f t="shared" ca="1" si="148"/>
        <v>-1.6000000000000005</v>
      </c>
      <c r="AC707">
        <f t="shared" ca="1" si="149"/>
        <v>9.6000000000000014</v>
      </c>
      <c r="AD707">
        <f t="shared" ca="1" si="150"/>
        <v>-9.6000000000000014</v>
      </c>
      <c r="AE707" s="2">
        <v>0</v>
      </c>
      <c r="AF707" s="7">
        <f>VLOOKUP(R707,Weights!$A$2:$B$120,2,0)*AE707</f>
        <v>0</v>
      </c>
      <c r="AG707">
        <f t="shared" ca="1" si="151"/>
        <v>92.160000000000025</v>
      </c>
      <c r="AI707" t="str">
        <f t="shared" ref="AI707:AI770" ca="1" si="153">IF(AB707&gt;0,Q707,T707)</f>
        <v>Drexel</v>
      </c>
      <c r="AJ707" t="str">
        <f t="shared" ref="AJ707:AJ770" si="154">IF(AA707&gt;0,Q707,T707)</f>
        <v>Charleston</v>
      </c>
      <c r="AK707">
        <f t="shared" ref="AK707:AK770" si="155">IF(AA707&lt;0,T707,0)</f>
        <v>0</v>
      </c>
    </row>
    <row r="708" spans="17:37" x14ac:dyDescent="0.25">
      <c r="Q708" t="s">
        <v>3285</v>
      </c>
      <c r="R708" s="6">
        <v>42070</v>
      </c>
      <c r="S708" t="s">
        <v>3195</v>
      </c>
      <c r="T708" t="s">
        <v>3269</v>
      </c>
      <c r="U708" t="s">
        <v>3841</v>
      </c>
      <c r="V708">
        <v>79</v>
      </c>
      <c r="W708">
        <v>53</v>
      </c>
      <c r="Y708" t="s">
        <v>1534</v>
      </c>
      <c r="Z708">
        <v>1</v>
      </c>
      <c r="AA708">
        <f t="shared" si="152"/>
        <v>-26</v>
      </c>
      <c r="AB708">
        <f t="shared" ca="1" si="148"/>
        <v>-5.4000000200000002</v>
      </c>
      <c r="AC708">
        <f t="shared" ca="1" si="149"/>
        <v>-20.59999998</v>
      </c>
      <c r="AD708">
        <f t="shared" ca="1" si="150"/>
        <v>20.59999998</v>
      </c>
      <c r="AE708" s="2">
        <v>0</v>
      </c>
      <c r="AF708" s="7">
        <f>VLOOKUP(R708,Weights!$A$2:$B$120,2,0)*AE708</f>
        <v>0</v>
      </c>
      <c r="AG708">
        <f t="shared" ca="1" si="151"/>
        <v>424.35999917599997</v>
      </c>
      <c r="AI708" t="str">
        <f t="shared" ca="1" si="153"/>
        <v>UNC Wilmington</v>
      </c>
      <c r="AJ708" t="str">
        <f t="shared" si="154"/>
        <v>UNC Wilmington</v>
      </c>
      <c r="AK708" t="str">
        <f t="shared" si="155"/>
        <v>UNC Wilmington</v>
      </c>
    </row>
    <row r="709" spans="17:37" x14ac:dyDescent="0.25">
      <c r="Q709" t="s">
        <v>3422</v>
      </c>
      <c r="R709" s="6">
        <v>41960</v>
      </c>
      <c r="S709" t="s">
        <v>3194</v>
      </c>
      <c r="T709" t="s">
        <v>3839</v>
      </c>
      <c r="U709" t="s">
        <v>3842</v>
      </c>
      <c r="V709">
        <v>92</v>
      </c>
      <c r="W709">
        <v>50</v>
      </c>
      <c r="Y709" t="s">
        <v>258</v>
      </c>
      <c r="Z709">
        <v>1</v>
      </c>
      <c r="AA709">
        <f t="shared" si="152"/>
        <v>42</v>
      </c>
      <c r="AB709">
        <f t="shared" ca="1" si="148"/>
        <v>31.599999820000001</v>
      </c>
      <c r="AC709">
        <f t="shared" ca="1" si="149"/>
        <v>10.400000179999999</v>
      </c>
      <c r="AD709">
        <f t="shared" ca="1" si="150"/>
        <v>-10.400000179999999</v>
      </c>
      <c r="AE709" s="2">
        <v>0</v>
      </c>
      <c r="AF709" s="7">
        <f>VLOOKUP(R709,Weights!$A$2:$B$120,2,0)*AE709</f>
        <v>0</v>
      </c>
      <c r="AG709">
        <f t="shared" ca="1" si="151"/>
        <v>108.16000374400002</v>
      </c>
      <c r="AI709" t="str">
        <f t="shared" ca="1" si="153"/>
        <v>Charleston Southern</v>
      </c>
      <c r="AJ709" t="str">
        <f t="shared" si="154"/>
        <v>Charleston Southern</v>
      </c>
      <c r="AK709">
        <f t="shared" si="155"/>
        <v>0</v>
      </c>
    </row>
    <row r="710" spans="17:37" x14ac:dyDescent="0.25">
      <c r="Q710" t="s">
        <v>3422</v>
      </c>
      <c r="R710" s="6">
        <v>41965</v>
      </c>
      <c r="S710" t="s">
        <v>3194</v>
      </c>
      <c r="T710" t="s">
        <v>3300</v>
      </c>
      <c r="U710" t="s">
        <v>3841</v>
      </c>
      <c r="V710">
        <v>86</v>
      </c>
      <c r="W710">
        <v>79</v>
      </c>
      <c r="Y710" t="s">
        <v>99</v>
      </c>
      <c r="Z710">
        <v>1</v>
      </c>
      <c r="AA710">
        <f t="shared" si="152"/>
        <v>-7</v>
      </c>
      <c r="AB710">
        <f t="shared" ca="1" si="148"/>
        <v>11.800000020000001</v>
      </c>
      <c r="AC710">
        <f t="shared" ca="1" si="149"/>
        <v>-18.800000019999999</v>
      </c>
      <c r="AD710">
        <f t="shared" ca="1" si="150"/>
        <v>18.800000019999999</v>
      </c>
      <c r="AE710" s="2">
        <v>0</v>
      </c>
      <c r="AF710" s="7">
        <f>VLOOKUP(R710,Weights!$A$2:$B$120,2,0)*AE710</f>
        <v>0</v>
      </c>
      <c r="AG710">
        <f t="shared" ca="1" si="151"/>
        <v>353.44000075199995</v>
      </c>
      <c r="AI710" t="str">
        <f t="shared" ca="1" si="153"/>
        <v>Charleston Southern</v>
      </c>
      <c r="AJ710" t="str">
        <f t="shared" si="154"/>
        <v>Wright St</v>
      </c>
      <c r="AK710" t="str">
        <f t="shared" si="155"/>
        <v>Wright St</v>
      </c>
    </row>
    <row r="711" spans="17:37" x14ac:dyDescent="0.25">
      <c r="Q711" t="s">
        <v>3422</v>
      </c>
      <c r="R711" s="6">
        <v>41968</v>
      </c>
      <c r="S711" t="s">
        <v>3194</v>
      </c>
      <c r="T711" t="s">
        <v>3435</v>
      </c>
      <c r="U711" t="s">
        <v>3842</v>
      </c>
      <c r="V711">
        <v>80</v>
      </c>
      <c r="W711">
        <v>67</v>
      </c>
      <c r="Y711" t="s">
        <v>100</v>
      </c>
      <c r="Z711">
        <v>1</v>
      </c>
      <c r="AA711">
        <f t="shared" si="152"/>
        <v>13</v>
      </c>
      <c r="AB711">
        <f t="shared" ca="1" si="148"/>
        <v>19.999999819999999</v>
      </c>
      <c r="AC711">
        <f t="shared" ca="1" si="149"/>
        <v>-6.9999998199999993</v>
      </c>
      <c r="AD711">
        <f t="shared" ca="1" si="150"/>
        <v>6.9999998199999993</v>
      </c>
      <c r="AE711" s="2">
        <v>0</v>
      </c>
      <c r="AF711" s="7">
        <f>VLOOKUP(R711,Weights!$A$2:$B$120,2,0)*AE711</f>
        <v>0</v>
      </c>
      <c r="AG711">
        <f t="shared" ca="1" si="151"/>
        <v>48.999997480000026</v>
      </c>
      <c r="AI711" t="str">
        <f t="shared" ca="1" si="153"/>
        <v>Charleston Southern</v>
      </c>
      <c r="AJ711" t="str">
        <f t="shared" si="154"/>
        <v>Charleston Southern</v>
      </c>
      <c r="AK711">
        <f t="shared" si="155"/>
        <v>0</v>
      </c>
    </row>
    <row r="712" spans="17:37" x14ac:dyDescent="0.25">
      <c r="Q712" t="s">
        <v>3422</v>
      </c>
      <c r="R712" s="6">
        <v>41974</v>
      </c>
      <c r="S712" t="s">
        <v>3194</v>
      </c>
      <c r="T712" t="s">
        <v>3491</v>
      </c>
      <c r="U712" t="s">
        <v>3842</v>
      </c>
      <c r="V712">
        <v>72</v>
      </c>
      <c r="W712">
        <v>66</v>
      </c>
      <c r="Y712" t="s">
        <v>151</v>
      </c>
      <c r="Z712">
        <v>1</v>
      </c>
      <c r="AA712">
        <f t="shared" si="152"/>
        <v>6</v>
      </c>
      <c r="AB712">
        <f t="shared" ca="1" si="148"/>
        <v>7.2000000200000001</v>
      </c>
      <c r="AC712">
        <f t="shared" ca="1" si="149"/>
        <v>-1.2000000200000001</v>
      </c>
      <c r="AD712">
        <f t="shared" ca="1" si="150"/>
        <v>1.2000000200000001</v>
      </c>
      <c r="AE712" s="2">
        <v>0</v>
      </c>
      <c r="AF712" s="7">
        <f>VLOOKUP(R712,Weights!$A$2:$B$120,2,0)*AE712</f>
        <v>0</v>
      </c>
      <c r="AG712">
        <f t="shared" ca="1" si="151"/>
        <v>1.4400000480000006</v>
      </c>
      <c r="AI712" t="str">
        <f t="shared" ca="1" si="153"/>
        <v>Charleston Southern</v>
      </c>
      <c r="AJ712" t="str">
        <f t="shared" si="154"/>
        <v>Charleston Southern</v>
      </c>
      <c r="AK712">
        <f t="shared" si="155"/>
        <v>0</v>
      </c>
    </row>
    <row r="713" spans="17:37" x14ac:dyDescent="0.25">
      <c r="Q713" t="s">
        <v>3422</v>
      </c>
      <c r="R713" s="6">
        <v>41977</v>
      </c>
      <c r="S713" t="s">
        <v>3194</v>
      </c>
      <c r="T713" t="s">
        <v>3839</v>
      </c>
      <c r="U713" t="s">
        <v>3842</v>
      </c>
      <c r="V713">
        <v>105</v>
      </c>
      <c r="W713">
        <v>55</v>
      </c>
      <c r="Y713" t="s">
        <v>105</v>
      </c>
      <c r="Z713">
        <v>1</v>
      </c>
      <c r="AA713">
        <f t="shared" si="152"/>
        <v>50</v>
      </c>
      <c r="AB713">
        <f t="shared" ca="1" si="148"/>
        <v>31.599999820000001</v>
      </c>
      <c r="AC713">
        <f t="shared" ca="1" si="149"/>
        <v>18.400000179999999</v>
      </c>
      <c r="AD713">
        <f t="shared" ca="1" si="150"/>
        <v>-18.400000179999999</v>
      </c>
      <c r="AE713" s="2">
        <v>0</v>
      </c>
      <c r="AF713" s="7">
        <f>VLOOKUP(R713,Weights!$A$2:$B$120,2,0)*AE713</f>
        <v>0</v>
      </c>
      <c r="AG713">
        <f t="shared" ca="1" si="151"/>
        <v>338.56000662399998</v>
      </c>
      <c r="AI713" t="str">
        <f t="shared" ca="1" si="153"/>
        <v>Charleston Southern</v>
      </c>
      <c r="AJ713" t="str">
        <f t="shared" si="154"/>
        <v>Charleston Southern</v>
      </c>
      <c r="AK713">
        <f t="shared" si="155"/>
        <v>0</v>
      </c>
    </row>
    <row r="714" spans="17:37" x14ac:dyDescent="0.25">
      <c r="Q714" t="s">
        <v>3422</v>
      </c>
      <c r="R714" s="6">
        <v>42002</v>
      </c>
      <c r="S714" t="s">
        <v>3194</v>
      </c>
      <c r="T714" t="s">
        <v>3839</v>
      </c>
      <c r="U714" t="s">
        <v>3842</v>
      </c>
      <c r="V714">
        <v>81</v>
      </c>
      <c r="W714">
        <v>47</v>
      </c>
      <c r="Y714" t="s">
        <v>155</v>
      </c>
      <c r="Z714">
        <v>1</v>
      </c>
      <c r="AA714">
        <f t="shared" si="152"/>
        <v>34</v>
      </c>
      <c r="AB714">
        <f t="shared" ca="1" si="148"/>
        <v>31.599999820000001</v>
      </c>
      <c r="AC714">
        <f t="shared" ca="1" si="149"/>
        <v>2.4000001799999993</v>
      </c>
      <c r="AD714">
        <f t="shared" ca="1" si="150"/>
        <v>-2.4000001799999993</v>
      </c>
      <c r="AE714" s="2">
        <v>0</v>
      </c>
      <c r="AF714" s="7">
        <f>VLOOKUP(R714,Weights!$A$2:$B$120,2,0)*AE714</f>
        <v>0</v>
      </c>
      <c r="AG714">
        <f t="shared" ca="1" si="151"/>
        <v>5.7600008640000286</v>
      </c>
      <c r="AI714" t="str">
        <f t="shared" ca="1" si="153"/>
        <v>Charleston Southern</v>
      </c>
      <c r="AJ714" t="str">
        <f t="shared" si="154"/>
        <v>Charleston Southern</v>
      </c>
      <c r="AK714">
        <f t="shared" si="155"/>
        <v>0</v>
      </c>
    </row>
    <row r="715" spans="17:37" x14ac:dyDescent="0.25">
      <c r="Q715" t="s">
        <v>3422</v>
      </c>
      <c r="R715" s="6">
        <v>42009</v>
      </c>
      <c r="S715" t="s">
        <v>3194</v>
      </c>
      <c r="T715" t="s">
        <v>3433</v>
      </c>
      <c r="U715" t="s">
        <v>3842</v>
      </c>
      <c r="V715">
        <v>74</v>
      </c>
      <c r="W715">
        <v>71</v>
      </c>
      <c r="Y715" t="s">
        <v>1257</v>
      </c>
      <c r="Z715">
        <v>1</v>
      </c>
      <c r="AA715">
        <f t="shared" si="152"/>
        <v>3</v>
      </c>
      <c r="AB715">
        <f t="shared" ca="1" si="148"/>
        <v>10.800000020000001</v>
      </c>
      <c r="AC715">
        <f t="shared" ca="1" si="149"/>
        <v>-7.8000000200000006</v>
      </c>
      <c r="AD715">
        <f t="shared" ca="1" si="150"/>
        <v>7.8000000200000006</v>
      </c>
      <c r="AE715" s="2">
        <v>0</v>
      </c>
      <c r="AF715" s="7">
        <f>VLOOKUP(R715,Weights!$A$2:$B$120,2,0)*AE715</f>
        <v>0</v>
      </c>
      <c r="AG715">
        <f t="shared" ca="1" si="151"/>
        <v>60.840000312000008</v>
      </c>
      <c r="AI715" t="str">
        <f t="shared" ca="1" si="153"/>
        <v>Charleston Southern</v>
      </c>
      <c r="AJ715" t="str">
        <f t="shared" si="154"/>
        <v>Charleston Southern</v>
      </c>
      <c r="AK715">
        <f t="shared" si="155"/>
        <v>0</v>
      </c>
    </row>
    <row r="716" spans="17:37" x14ac:dyDescent="0.25">
      <c r="Q716" t="s">
        <v>3422</v>
      </c>
      <c r="R716" s="6">
        <v>42014</v>
      </c>
      <c r="S716" t="s">
        <v>3194</v>
      </c>
      <c r="T716" t="s">
        <v>3430</v>
      </c>
      <c r="U716" t="s">
        <v>3842</v>
      </c>
      <c r="V716">
        <v>68</v>
      </c>
      <c r="W716">
        <v>54</v>
      </c>
      <c r="Y716" t="s">
        <v>1258</v>
      </c>
      <c r="Z716">
        <v>1</v>
      </c>
      <c r="AA716">
        <f t="shared" si="152"/>
        <v>14</v>
      </c>
      <c r="AB716">
        <f t="shared" ca="1" si="148"/>
        <v>13.39999982</v>
      </c>
      <c r="AC716">
        <f t="shared" ca="1" si="149"/>
        <v>0.60000018000000033</v>
      </c>
      <c r="AD716">
        <f t="shared" ca="1" si="150"/>
        <v>-0.60000018000000033</v>
      </c>
      <c r="AE716" s="2">
        <v>0</v>
      </c>
      <c r="AF716" s="7">
        <f>VLOOKUP(R716,Weights!$A$2:$B$120,2,0)*AE716</f>
        <v>0</v>
      </c>
      <c r="AG716">
        <f t="shared" ca="1" si="151"/>
        <v>0.36000021600003279</v>
      </c>
      <c r="AI716" t="str">
        <f t="shared" ca="1" si="153"/>
        <v>Charleston Southern</v>
      </c>
      <c r="AJ716" t="str">
        <f t="shared" si="154"/>
        <v>Charleston Southern</v>
      </c>
      <c r="AK716">
        <f t="shared" si="155"/>
        <v>0</v>
      </c>
    </row>
    <row r="717" spans="17:37" x14ac:dyDescent="0.25">
      <c r="Q717" t="s">
        <v>3422</v>
      </c>
      <c r="R717" s="6">
        <v>42018</v>
      </c>
      <c r="S717" t="s">
        <v>3194</v>
      </c>
      <c r="T717" t="s">
        <v>3428</v>
      </c>
      <c r="U717" t="s">
        <v>3842</v>
      </c>
      <c r="V717">
        <v>80</v>
      </c>
      <c r="W717">
        <v>58</v>
      </c>
      <c r="Y717" t="s">
        <v>1259</v>
      </c>
      <c r="Z717">
        <v>1</v>
      </c>
      <c r="AA717">
        <f t="shared" si="152"/>
        <v>22</v>
      </c>
      <c r="AB717">
        <f t="shared" ca="1" si="148"/>
        <v>16.79999982</v>
      </c>
      <c r="AC717">
        <f t="shared" ca="1" si="149"/>
        <v>5.20000018</v>
      </c>
      <c r="AD717">
        <f t="shared" ca="1" si="150"/>
        <v>-5.20000018</v>
      </c>
      <c r="AE717" s="2">
        <v>0</v>
      </c>
      <c r="AF717" s="7">
        <f>VLOOKUP(R717,Weights!$A$2:$B$120,2,0)*AE717</f>
        <v>0</v>
      </c>
      <c r="AG717">
        <f t="shared" ca="1" si="151"/>
        <v>27.040001872000033</v>
      </c>
      <c r="AI717" t="str">
        <f t="shared" ca="1" si="153"/>
        <v>Charleston Southern</v>
      </c>
      <c r="AJ717" t="str">
        <f t="shared" si="154"/>
        <v>Charleston Southern</v>
      </c>
      <c r="AK717">
        <f t="shared" si="155"/>
        <v>0</v>
      </c>
    </row>
    <row r="718" spans="17:37" x14ac:dyDescent="0.25">
      <c r="Q718" t="s">
        <v>3422</v>
      </c>
      <c r="R718" s="6">
        <v>42023</v>
      </c>
      <c r="S718" t="s">
        <v>3194</v>
      </c>
      <c r="T718" t="s">
        <v>3426</v>
      </c>
      <c r="U718" t="s">
        <v>3842</v>
      </c>
      <c r="V718">
        <v>82</v>
      </c>
      <c r="W718">
        <v>75</v>
      </c>
      <c r="Y718" t="s">
        <v>1261</v>
      </c>
      <c r="Z718">
        <v>1</v>
      </c>
      <c r="AA718">
        <f t="shared" si="152"/>
        <v>7</v>
      </c>
      <c r="AB718">
        <f t="shared" ca="1" si="148"/>
        <v>7.0000000199999999</v>
      </c>
      <c r="AC718">
        <f t="shared" ca="1" si="149"/>
        <v>-1.9999999878450581E-8</v>
      </c>
      <c r="AD718">
        <f t="shared" ca="1" si="150"/>
        <v>1.9999999878450581E-8</v>
      </c>
      <c r="AE718" s="2">
        <v>0</v>
      </c>
      <c r="AF718" s="7">
        <f>VLOOKUP(R718,Weights!$A$2:$B$120,2,0)*AE718</f>
        <v>0</v>
      </c>
      <c r="AG718">
        <f t="shared" ca="1" si="151"/>
        <v>3.9999999513802324E-16</v>
      </c>
      <c r="AI718" t="str">
        <f t="shared" ca="1" si="153"/>
        <v>Charleston Southern</v>
      </c>
      <c r="AJ718" t="str">
        <f t="shared" si="154"/>
        <v>Charleston Southern</v>
      </c>
      <c r="AK718">
        <f t="shared" si="155"/>
        <v>0</v>
      </c>
    </row>
    <row r="719" spans="17:37" x14ac:dyDescent="0.25">
      <c r="Q719" t="s">
        <v>3422</v>
      </c>
      <c r="R719" s="6">
        <v>42028</v>
      </c>
      <c r="S719" t="s">
        <v>3194</v>
      </c>
      <c r="T719" t="s">
        <v>3427</v>
      </c>
      <c r="U719" t="s">
        <v>3842</v>
      </c>
      <c r="V719">
        <v>93</v>
      </c>
      <c r="W719">
        <v>80</v>
      </c>
      <c r="Y719" t="s">
        <v>1262</v>
      </c>
      <c r="Z719">
        <v>1</v>
      </c>
      <c r="AA719">
        <f t="shared" si="152"/>
        <v>13</v>
      </c>
      <c r="AB719">
        <f t="shared" ca="1" si="148"/>
        <v>6.0000000199999999</v>
      </c>
      <c r="AC719">
        <f t="shared" ca="1" si="149"/>
        <v>6.9999999800000001</v>
      </c>
      <c r="AD719">
        <f t="shared" ca="1" si="150"/>
        <v>-6.9999999800000001</v>
      </c>
      <c r="AE719" s="2">
        <v>0</v>
      </c>
      <c r="AF719" s="7">
        <f>VLOOKUP(R719,Weights!$A$2:$B$120,2,0)*AE719</f>
        <v>0</v>
      </c>
      <c r="AG719">
        <f t="shared" ca="1" si="151"/>
        <v>48.999999720000005</v>
      </c>
      <c r="AI719" t="str">
        <f t="shared" ca="1" si="153"/>
        <v>Charleston Southern</v>
      </c>
      <c r="AJ719" t="str">
        <f t="shared" si="154"/>
        <v>Charleston Southern</v>
      </c>
      <c r="AK719">
        <f t="shared" si="155"/>
        <v>0</v>
      </c>
    </row>
    <row r="720" spans="17:37" x14ac:dyDescent="0.25">
      <c r="Q720" t="s">
        <v>3422</v>
      </c>
      <c r="R720" s="6">
        <v>42032</v>
      </c>
      <c r="S720" t="s">
        <v>3194</v>
      </c>
      <c r="T720" t="s">
        <v>3432</v>
      </c>
      <c r="U720" t="s">
        <v>3841</v>
      </c>
      <c r="V720">
        <v>84</v>
      </c>
      <c r="W720">
        <v>77</v>
      </c>
      <c r="Y720" t="s">
        <v>1263</v>
      </c>
      <c r="Z720">
        <v>1</v>
      </c>
      <c r="AA720">
        <f t="shared" si="152"/>
        <v>-7</v>
      </c>
      <c r="AB720">
        <f t="shared" ca="1" si="148"/>
        <v>4.6000000200000004</v>
      </c>
      <c r="AC720">
        <f t="shared" ca="1" si="149"/>
        <v>-11.60000002</v>
      </c>
      <c r="AD720">
        <f t="shared" ca="1" si="150"/>
        <v>11.60000002</v>
      </c>
      <c r="AE720" s="2">
        <v>0</v>
      </c>
      <c r="AF720" s="7">
        <f>VLOOKUP(R720,Weights!$A$2:$B$120,2,0)*AE720</f>
        <v>0</v>
      </c>
      <c r="AG720">
        <f t="shared" ca="1" si="151"/>
        <v>134.56000046399998</v>
      </c>
      <c r="AI720" t="str">
        <f t="shared" ca="1" si="153"/>
        <v>Charleston Southern</v>
      </c>
      <c r="AJ720" t="str">
        <f t="shared" si="154"/>
        <v>Radford</v>
      </c>
      <c r="AK720" t="str">
        <f t="shared" si="155"/>
        <v>Radford</v>
      </c>
    </row>
    <row r="721" spans="17:37" x14ac:dyDescent="0.25">
      <c r="Q721" t="s">
        <v>3422</v>
      </c>
      <c r="R721" s="6">
        <v>42046</v>
      </c>
      <c r="S721" t="s">
        <v>3194</v>
      </c>
      <c r="T721" t="s">
        <v>3429</v>
      </c>
      <c r="U721" t="s">
        <v>3842</v>
      </c>
      <c r="V721">
        <v>83</v>
      </c>
      <c r="W721">
        <v>72</v>
      </c>
      <c r="Y721" t="s">
        <v>1265</v>
      </c>
      <c r="Z721">
        <v>1</v>
      </c>
      <c r="AA721">
        <f t="shared" si="152"/>
        <v>11</v>
      </c>
      <c r="AB721">
        <f t="shared" ca="1" si="148"/>
        <v>-1.3999999799999996</v>
      </c>
      <c r="AC721">
        <f t="shared" ca="1" si="149"/>
        <v>12.39999998</v>
      </c>
      <c r="AD721">
        <f t="shared" ca="1" si="150"/>
        <v>-12.39999998</v>
      </c>
      <c r="AE721" s="2">
        <v>0</v>
      </c>
      <c r="AF721" s="7">
        <f>VLOOKUP(R721,Weights!$A$2:$B$120,2,0)*AE721</f>
        <v>0</v>
      </c>
      <c r="AG721">
        <f t="shared" ca="1" si="151"/>
        <v>153.75999950400001</v>
      </c>
      <c r="AI721" t="str">
        <f t="shared" ca="1" si="153"/>
        <v>Coastal Carolina</v>
      </c>
      <c r="AJ721" t="str">
        <f t="shared" si="154"/>
        <v>Charleston Southern</v>
      </c>
      <c r="AK721">
        <f t="shared" si="155"/>
        <v>0</v>
      </c>
    </row>
    <row r="722" spans="17:37" x14ac:dyDescent="0.25">
      <c r="Q722" t="s">
        <v>3422</v>
      </c>
      <c r="R722" s="6">
        <v>42053</v>
      </c>
      <c r="S722" t="s">
        <v>3194</v>
      </c>
      <c r="T722" t="s">
        <v>3424</v>
      </c>
      <c r="U722" t="s">
        <v>3842</v>
      </c>
      <c r="V722">
        <v>75</v>
      </c>
      <c r="W722">
        <v>49</v>
      </c>
      <c r="Y722" t="s">
        <v>1267</v>
      </c>
      <c r="Z722">
        <v>1</v>
      </c>
      <c r="AA722">
        <f t="shared" si="152"/>
        <v>26</v>
      </c>
      <c r="AB722">
        <f t="shared" ca="1" si="148"/>
        <v>16.399999819999998</v>
      </c>
      <c r="AC722">
        <f t="shared" ca="1" si="149"/>
        <v>9.6000001800000021</v>
      </c>
      <c r="AD722">
        <f t="shared" ca="1" si="150"/>
        <v>-9.6000001800000021</v>
      </c>
      <c r="AE722" s="2">
        <v>0</v>
      </c>
      <c r="AF722" s="7">
        <f>VLOOKUP(R722,Weights!$A$2:$B$120,2,0)*AE722</f>
        <v>0</v>
      </c>
      <c r="AG722">
        <f t="shared" ca="1" si="151"/>
        <v>92.160003456000069</v>
      </c>
      <c r="AI722" t="str">
        <f t="shared" ca="1" si="153"/>
        <v>Charleston Southern</v>
      </c>
      <c r="AJ722" t="str">
        <f t="shared" si="154"/>
        <v>Charleston Southern</v>
      </c>
      <c r="AK722">
        <f t="shared" si="155"/>
        <v>0</v>
      </c>
    </row>
    <row r="723" spans="17:37" x14ac:dyDescent="0.25">
      <c r="Q723" t="s">
        <v>3422</v>
      </c>
      <c r="R723" s="6">
        <v>42063</v>
      </c>
      <c r="S723" t="s">
        <v>3194</v>
      </c>
      <c r="T723" t="s">
        <v>3423</v>
      </c>
      <c r="U723" t="s">
        <v>3842</v>
      </c>
      <c r="V723">
        <v>97</v>
      </c>
      <c r="W723">
        <v>93</v>
      </c>
      <c r="X723" t="s">
        <v>3845</v>
      </c>
      <c r="Y723" t="s">
        <v>1229</v>
      </c>
      <c r="Z723">
        <v>1</v>
      </c>
      <c r="AA723">
        <f t="shared" si="152"/>
        <v>4</v>
      </c>
      <c r="AB723">
        <f t="shared" ca="1" si="148"/>
        <v>0.40000002000000023</v>
      </c>
      <c r="AC723">
        <f t="shared" ca="1" si="149"/>
        <v>3.5999999799999998</v>
      </c>
      <c r="AD723">
        <f t="shared" ca="1" si="150"/>
        <v>-3.5999999799999998</v>
      </c>
      <c r="AE723" s="2">
        <v>0</v>
      </c>
      <c r="AF723" s="7">
        <f>VLOOKUP(R723,Weights!$A$2:$B$120,2,0)*AE723</f>
        <v>0</v>
      </c>
      <c r="AG723">
        <f t="shared" ca="1" si="151"/>
        <v>12.959999856</v>
      </c>
      <c r="AI723" t="str">
        <f t="shared" ca="1" si="153"/>
        <v>Charleston Southern</v>
      </c>
      <c r="AJ723" t="str">
        <f t="shared" si="154"/>
        <v>Charleston Southern</v>
      </c>
      <c r="AK723">
        <f t="shared" si="155"/>
        <v>0</v>
      </c>
    </row>
    <row r="724" spans="17:37" x14ac:dyDescent="0.25">
      <c r="Q724" t="s">
        <v>3422</v>
      </c>
      <c r="R724" s="6">
        <v>42069</v>
      </c>
      <c r="S724" t="s">
        <v>3195</v>
      </c>
      <c r="T724" t="s">
        <v>3430</v>
      </c>
      <c r="U724" t="s">
        <v>3841</v>
      </c>
      <c r="V724">
        <v>68</v>
      </c>
      <c r="W724">
        <v>60</v>
      </c>
      <c r="Y724" t="s">
        <v>1269</v>
      </c>
      <c r="Z724">
        <v>1</v>
      </c>
      <c r="AA724">
        <f t="shared" si="152"/>
        <v>-8</v>
      </c>
      <c r="AB724">
        <f t="shared" ca="1" si="148"/>
        <v>10.199999819999999</v>
      </c>
      <c r="AC724">
        <f t="shared" ca="1" si="149"/>
        <v>-18.199999819999999</v>
      </c>
      <c r="AD724">
        <f t="shared" ca="1" si="150"/>
        <v>18.199999819999999</v>
      </c>
      <c r="AE724" s="2">
        <v>0</v>
      </c>
      <c r="AF724" s="7">
        <f>VLOOKUP(R724,Weights!$A$2:$B$120,2,0)*AE724</f>
        <v>0</v>
      </c>
      <c r="AG724">
        <f t="shared" ca="1" si="151"/>
        <v>331.23999344800001</v>
      </c>
      <c r="AI724" t="str">
        <f t="shared" ca="1" si="153"/>
        <v>Charleston Southern</v>
      </c>
      <c r="AJ724" t="str">
        <f t="shared" si="154"/>
        <v>Longwood</v>
      </c>
      <c r="AK724" t="str">
        <f t="shared" si="155"/>
        <v>Longwood</v>
      </c>
    </row>
    <row r="725" spans="17:37" x14ac:dyDescent="0.25">
      <c r="Q725" t="s">
        <v>3326</v>
      </c>
      <c r="R725" s="6">
        <v>41964</v>
      </c>
      <c r="S725" t="s">
        <v>3195</v>
      </c>
      <c r="T725" t="s">
        <v>3320</v>
      </c>
      <c r="U725" t="s">
        <v>3842</v>
      </c>
      <c r="V725">
        <v>65</v>
      </c>
      <c r="W725">
        <v>63</v>
      </c>
      <c r="Y725" t="s">
        <v>259</v>
      </c>
      <c r="Z725">
        <v>1</v>
      </c>
      <c r="AA725">
        <f t="shared" si="152"/>
        <v>2</v>
      </c>
      <c r="AB725">
        <f t="shared" ca="1" si="148"/>
        <v>-5.4</v>
      </c>
      <c r="AC725">
        <f t="shared" ca="1" si="149"/>
        <v>7.4</v>
      </c>
      <c r="AD725">
        <f t="shared" ca="1" si="150"/>
        <v>-7.4</v>
      </c>
      <c r="AE725" s="2">
        <v>0</v>
      </c>
      <c r="AF725" s="7">
        <f>VLOOKUP(R725,Weights!$A$2:$B$120,2,0)*AE725</f>
        <v>0</v>
      </c>
      <c r="AG725">
        <f t="shared" ca="1" si="151"/>
        <v>54.760000000000005</v>
      </c>
      <c r="AI725" t="str">
        <f t="shared" ca="1" si="153"/>
        <v>South Carolina</v>
      </c>
      <c r="AJ725" t="str">
        <f t="shared" si="154"/>
        <v>Charlotte</v>
      </c>
      <c r="AK725">
        <f t="shared" si="155"/>
        <v>0</v>
      </c>
    </row>
    <row r="726" spans="17:37" x14ac:dyDescent="0.25">
      <c r="Q726" t="s">
        <v>3326</v>
      </c>
      <c r="R726" s="6">
        <v>41968</v>
      </c>
      <c r="S726" t="s">
        <v>3194</v>
      </c>
      <c r="T726" t="s">
        <v>3315</v>
      </c>
      <c r="U726" t="s">
        <v>3841</v>
      </c>
      <c r="V726">
        <v>77</v>
      </c>
      <c r="W726">
        <v>74</v>
      </c>
      <c r="Y726" t="s">
        <v>150</v>
      </c>
      <c r="Z726">
        <v>1</v>
      </c>
      <c r="AA726">
        <f t="shared" si="152"/>
        <v>-3</v>
      </c>
      <c r="AB726">
        <f t="shared" ca="1" si="148"/>
        <v>-9.0000002000000006</v>
      </c>
      <c r="AC726">
        <f t="shared" ca="1" si="149"/>
        <v>6.0000002000000006</v>
      </c>
      <c r="AD726">
        <f t="shared" ca="1" si="150"/>
        <v>-6.0000002000000006</v>
      </c>
      <c r="AE726" s="2">
        <v>0</v>
      </c>
      <c r="AF726" s="7">
        <f>VLOOKUP(R726,Weights!$A$2:$B$120,2,0)*AE726</f>
        <v>0</v>
      </c>
      <c r="AG726">
        <f t="shared" ca="1" si="151"/>
        <v>36.000002400000049</v>
      </c>
      <c r="AI726" t="str">
        <f t="shared" ca="1" si="153"/>
        <v>Miami (FL)</v>
      </c>
      <c r="AJ726" t="str">
        <f t="shared" si="154"/>
        <v>Miami (FL)</v>
      </c>
      <c r="AK726" t="str">
        <f t="shared" si="155"/>
        <v>Miami (FL)</v>
      </c>
    </row>
    <row r="727" spans="17:37" x14ac:dyDescent="0.25">
      <c r="Q727" t="s">
        <v>3326</v>
      </c>
      <c r="R727" s="6">
        <v>41989</v>
      </c>
      <c r="S727" t="s">
        <v>3194</v>
      </c>
      <c r="T727" t="s">
        <v>3285</v>
      </c>
      <c r="U727" t="s">
        <v>3842</v>
      </c>
      <c r="V727">
        <v>90</v>
      </c>
      <c r="W727">
        <v>85</v>
      </c>
      <c r="X727" t="s">
        <v>3843</v>
      </c>
      <c r="Y727" t="s">
        <v>178</v>
      </c>
      <c r="Z727">
        <v>1</v>
      </c>
      <c r="AA727">
        <f t="shared" si="152"/>
        <v>5</v>
      </c>
      <c r="AB727">
        <f t="shared" ca="1" si="148"/>
        <v>10.199999999999999</v>
      </c>
      <c r="AC727">
        <f t="shared" ca="1" si="149"/>
        <v>-5.1999999999999993</v>
      </c>
      <c r="AD727">
        <f t="shared" ca="1" si="150"/>
        <v>5.1999999999999993</v>
      </c>
      <c r="AE727" s="2">
        <v>0</v>
      </c>
      <c r="AF727" s="7">
        <f>VLOOKUP(R727,Weights!$A$2:$B$120,2,0)*AE727</f>
        <v>0</v>
      </c>
      <c r="AG727">
        <f t="shared" ca="1" si="151"/>
        <v>27.039999999999992</v>
      </c>
      <c r="AI727" t="str">
        <f t="shared" ca="1" si="153"/>
        <v>Charlotte</v>
      </c>
      <c r="AJ727" t="str">
        <f t="shared" si="154"/>
        <v>Charlotte</v>
      </c>
      <c r="AK727">
        <f t="shared" si="155"/>
        <v>0</v>
      </c>
    </row>
    <row r="728" spans="17:37" x14ac:dyDescent="0.25">
      <c r="Q728" t="s">
        <v>3326</v>
      </c>
      <c r="R728" s="6">
        <v>41991</v>
      </c>
      <c r="S728" t="s">
        <v>3194</v>
      </c>
      <c r="T728" t="s">
        <v>3470</v>
      </c>
      <c r="U728" t="s">
        <v>3842</v>
      </c>
      <c r="V728">
        <v>75</v>
      </c>
      <c r="W728">
        <v>65</v>
      </c>
      <c r="Y728" t="s">
        <v>154</v>
      </c>
      <c r="Z728">
        <v>1</v>
      </c>
      <c r="AA728">
        <f t="shared" si="152"/>
        <v>10</v>
      </c>
      <c r="AB728">
        <f t="shared" ca="1" si="148"/>
        <v>12.4</v>
      </c>
      <c r="AC728">
        <f t="shared" ca="1" si="149"/>
        <v>-2.4000000000000004</v>
      </c>
      <c r="AD728">
        <f t="shared" ca="1" si="150"/>
        <v>2.4000000000000004</v>
      </c>
      <c r="AE728" s="2">
        <v>0</v>
      </c>
      <c r="AF728" s="7">
        <f>VLOOKUP(R728,Weights!$A$2:$B$120,2,0)*AE728</f>
        <v>0</v>
      </c>
      <c r="AG728">
        <f t="shared" ca="1" si="151"/>
        <v>5.7600000000000016</v>
      </c>
      <c r="AI728" t="str">
        <f t="shared" ca="1" si="153"/>
        <v>Charlotte</v>
      </c>
      <c r="AJ728" t="str">
        <f t="shared" si="154"/>
        <v>Charlotte</v>
      </c>
      <c r="AK728">
        <f t="shared" si="155"/>
        <v>0</v>
      </c>
    </row>
    <row r="729" spans="17:37" x14ac:dyDescent="0.25">
      <c r="Q729" t="s">
        <v>3326</v>
      </c>
      <c r="R729" s="6">
        <v>42008</v>
      </c>
      <c r="S729" t="s">
        <v>3194</v>
      </c>
      <c r="T729" t="s">
        <v>3307</v>
      </c>
      <c r="U729" t="s">
        <v>3841</v>
      </c>
      <c r="V729">
        <v>61</v>
      </c>
      <c r="W729">
        <v>54</v>
      </c>
      <c r="Y729" t="s">
        <v>157</v>
      </c>
      <c r="Z729">
        <v>1</v>
      </c>
      <c r="AA729">
        <f t="shared" si="152"/>
        <v>-7</v>
      </c>
      <c r="AB729">
        <f t="shared" ca="1" si="148"/>
        <v>-4</v>
      </c>
      <c r="AC729">
        <f t="shared" ca="1" si="149"/>
        <v>-3</v>
      </c>
      <c r="AD729">
        <f t="shared" ca="1" si="150"/>
        <v>3</v>
      </c>
      <c r="AE729" s="2">
        <v>0</v>
      </c>
      <c r="AF729" s="7">
        <f>VLOOKUP(R729,Weights!$A$2:$B$120,2,0)*AE729</f>
        <v>0</v>
      </c>
      <c r="AG729">
        <f t="shared" ca="1" si="151"/>
        <v>9</v>
      </c>
      <c r="AI729" t="str">
        <f t="shared" ca="1" si="153"/>
        <v>Old Dominion</v>
      </c>
      <c r="AJ729" t="str">
        <f t="shared" si="154"/>
        <v>Old Dominion</v>
      </c>
      <c r="AK729" t="str">
        <f t="shared" si="155"/>
        <v>Old Dominion</v>
      </c>
    </row>
    <row r="730" spans="17:37" x14ac:dyDescent="0.25">
      <c r="Q730" t="s">
        <v>3326</v>
      </c>
      <c r="R730" s="6">
        <v>42019</v>
      </c>
      <c r="S730" t="s">
        <v>3194</v>
      </c>
      <c r="T730" t="s">
        <v>3377</v>
      </c>
      <c r="U730" t="s">
        <v>3842</v>
      </c>
      <c r="V730">
        <v>73</v>
      </c>
      <c r="W730">
        <v>57</v>
      </c>
      <c r="Y730" t="s">
        <v>1601</v>
      </c>
      <c r="Z730">
        <v>1</v>
      </c>
      <c r="AA730">
        <f t="shared" si="152"/>
        <v>16</v>
      </c>
      <c r="AB730">
        <f t="shared" ca="1" si="148"/>
        <v>12</v>
      </c>
      <c r="AC730">
        <f t="shared" ca="1" si="149"/>
        <v>4</v>
      </c>
      <c r="AD730">
        <f t="shared" ca="1" si="150"/>
        <v>-4</v>
      </c>
      <c r="AE730" s="2">
        <v>0</v>
      </c>
      <c r="AF730" s="7">
        <f>VLOOKUP(R730,Weights!$A$2:$B$120,2,0)*AE730</f>
        <v>0</v>
      </c>
      <c r="AG730">
        <f t="shared" ca="1" si="151"/>
        <v>16</v>
      </c>
      <c r="AI730" t="str">
        <f t="shared" ca="1" si="153"/>
        <v>Charlotte</v>
      </c>
      <c r="AJ730" t="str">
        <f t="shared" si="154"/>
        <v>Charlotte</v>
      </c>
      <c r="AK730">
        <f t="shared" si="155"/>
        <v>0</v>
      </c>
    </row>
    <row r="731" spans="17:37" x14ac:dyDescent="0.25">
      <c r="Q731" t="s">
        <v>3326</v>
      </c>
      <c r="R731" s="6">
        <v>42021</v>
      </c>
      <c r="S731" t="s">
        <v>3194</v>
      </c>
      <c r="T731" t="s">
        <v>3473</v>
      </c>
      <c r="U731" t="s">
        <v>3841</v>
      </c>
      <c r="V731">
        <v>73</v>
      </c>
      <c r="W731">
        <v>68</v>
      </c>
      <c r="X731" t="s">
        <v>3843</v>
      </c>
      <c r="Y731" t="s">
        <v>1602</v>
      </c>
      <c r="Z731">
        <v>1</v>
      </c>
      <c r="AA731">
        <f t="shared" si="152"/>
        <v>-5</v>
      </c>
      <c r="AB731">
        <f t="shared" ca="1" si="148"/>
        <v>9</v>
      </c>
      <c r="AC731">
        <f t="shared" ca="1" si="149"/>
        <v>-14</v>
      </c>
      <c r="AD731">
        <f t="shared" ca="1" si="150"/>
        <v>14</v>
      </c>
      <c r="AE731" s="2">
        <v>0</v>
      </c>
      <c r="AF731" s="7">
        <f>VLOOKUP(R731,Weights!$A$2:$B$120,2,0)*AE731</f>
        <v>0</v>
      </c>
      <c r="AG731">
        <f t="shared" ca="1" si="151"/>
        <v>196</v>
      </c>
      <c r="AI731" t="str">
        <f t="shared" ca="1" si="153"/>
        <v>Charlotte</v>
      </c>
      <c r="AJ731" t="str">
        <f t="shared" si="154"/>
        <v>Rice</v>
      </c>
      <c r="AK731" t="str">
        <f t="shared" si="155"/>
        <v>Rice</v>
      </c>
    </row>
    <row r="732" spans="17:37" x14ac:dyDescent="0.25">
      <c r="Q732" t="s">
        <v>3326</v>
      </c>
      <c r="R732" s="6">
        <v>42033</v>
      </c>
      <c r="S732" t="s">
        <v>3194</v>
      </c>
      <c r="T732" t="s">
        <v>3268</v>
      </c>
      <c r="U732" t="s">
        <v>3842</v>
      </c>
      <c r="V732">
        <v>86</v>
      </c>
      <c r="W732">
        <v>61</v>
      </c>
      <c r="Y732" t="s">
        <v>599</v>
      </c>
      <c r="Z732">
        <v>1</v>
      </c>
      <c r="AA732">
        <f t="shared" si="152"/>
        <v>25</v>
      </c>
      <c r="AB732">
        <f t="shared" ca="1" si="148"/>
        <v>11.4</v>
      </c>
      <c r="AC732">
        <f t="shared" ca="1" si="149"/>
        <v>13.6</v>
      </c>
      <c r="AD732">
        <f t="shared" ca="1" si="150"/>
        <v>-13.6</v>
      </c>
      <c r="AE732" s="2">
        <v>0</v>
      </c>
      <c r="AF732" s="7">
        <f>VLOOKUP(R732,Weights!$A$2:$B$120,2,0)*AE732</f>
        <v>0</v>
      </c>
      <c r="AG732">
        <f t="shared" ca="1" si="151"/>
        <v>184.95999999999998</v>
      </c>
      <c r="AI732" t="str">
        <f t="shared" ca="1" si="153"/>
        <v>Charlotte</v>
      </c>
      <c r="AJ732" t="str">
        <f t="shared" si="154"/>
        <v>Charlotte</v>
      </c>
      <c r="AK732">
        <f t="shared" si="155"/>
        <v>0</v>
      </c>
    </row>
    <row r="733" spans="17:37" x14ac:dyDescent="0.25">
      <c r="Q733" t="s">
        <v>3326</v>
      </c>
      <c r="R733" s="6">
        <v>42035</v>
      </c>
      <c r="S733" t="s">
        <v>3194</v>
      </c>
      <c r="T733" t="s">
        <v>3346</v>
      </c>
      <c r="U733" t="s">
        <v>3841</v>
      </c>
      <c r="V733">
        <v>78</v>
      </c>
      <c r="W733">
        <v>70</v>
      </c>
      <c r="Y733" t="s">
        <v>600</v>
      </c>
      <c r="Z733">
        <v>1</v>
      </c>
      <c r="AA733">
        <f t="shared" si="152"/>
        <v>-8</v>
      </c>
      <c r="AB733">
        <f t="shared" ca="1" si="148"/>
        <v>11.4</v>
      </c>
      <c r="AC733">
        <f t="shared" ca="1" si="149"/>
        <v>-19.399999999999999</v>
      </c>
      <c r="AD733">
        <f t="shared" ca="1" si="150"/>
        <v>19.399999999999999</v>
      </c>
      <c r="AE733" s="2">
        <v>0</v>
      </c>
      <c r="AF733" s="7">
        <f>VLOOKUP(R733,Weights!$A$2:$B$120,2,0)*AE733</f>
        <v>0</v>
      </c>
      <c r="AG733">
        <f t="shared" ca="1" si="151"/>
        <v>376.35999999999996</v>
      </c>
      <c r="AI733" t="str">
        <f t="shared" ca="1" si="153"/>
        <v>Charlotte</v>
      </c>
      <c r="AJ733" t="str">
        <f t="shared" si="154"/>
        <v>Florida International</v>
      </c>
      <c r="AK733" t="str">
        <f t="shared" si="155"/>
        <v>Florida International</v>
      </c>
    </row>
    <row r="734" spans="17:37" x14ac:dyDescent="0.25">
      <c r="Q734" t="s">
        <v>3326</v>
      </c>
      <c r="R734" s="6">
        <v>42039</v>
      </c>
      <c r="S734" t="s">
        <v>3194</v>
      </c>
      <c r="T734" t="s">
        <v>3360</v>
      </c>
      <c r="U734" t="s">
        <v>3842</v>
      </c>
      <c r="V734">
        <v>77</v>
      </c>
      <c r="W734">
        <v>61</v>
      </c>
      <c r="Y734" t="s">
        <v>1585</v>
      </c>
      <c r="Z734">
        <v>1</v>
      </c>
      <c r="AA734">
        <f t="shared" si="152"/>
        <v>16</v>
      </c>
      <c r="AB734">
        <f t="shared" ca="1" si="148"/>
        <v>15.999999799999999</v>
      </c>
      <c r="AC734">
        <f t="shared" ca="1" si="149"/>
        <v>2.0000000056086265E-7</v>
      </c>
      <c r="AD734">
        <f t="shared" ca="1" si="150"/>
        <v>-2.0000000056086265E-7</v>
      </c>
      <c r="AE734" s="2">
        <v>0</v>
      </c>
      <c r="AF734" s="7">
        <f>VLOOKUP(R734,Weights!$A$2:$B$120,2,0)*AE734</f>
        <v>0</v>
      </c>
      <c r="AG734">
        <f t="shared" ca="1" si="151"/>
        <v>4.0000000224345055E-14</v>
      </c>
      <c r="AI734" t="str">
        <f t="shared" ca="1" si="153"/>
        <v>Charlotte</v>
      </c>
      <c r="AJ734" t="str">
        <f t="shared" si="154"/>
        <v>Charlotte</v>
      </c>
      <c r="AK734">
        <f t="shared" si="155"/>
        <v>0</v>
      </c>
    </row>
    <row r="735" spans="17:37" x14ac:dyDescent="0.25">
      <c r="Q735" t="s">
        <v>3326</v>
      </c>
      <c r="R735" s="6">
        <v>42054</v>
      </c>
      <c r="S735" t="s">
        <v>3194</v>
      </c>
      <c r="T735" t="s">
        <v>3438</v>
      </c>
      <c r="U735" t="s">
        <v>3841</v>
      </c>
      <c r="V735">
        <v>83</v>
      </c>
      <c r="W735">
        <v>82</v>
      </c>
      <c r="X735" t="s">
        <v>3843</v>
      </c>
      <c r="Y735" t="s">
        <v>324</v>
      </c>
      <c r="Z735">
        <v>1</v>
      </c>
      <c r="AA735">
        <f t="shared" si="152"/>
        <v>-1</v>
      </c>
      <c r="AB735">
        <f t="shared" ca="1" si="148"/>
        <v>-1</v>
      </c>
      <c r="AC735">
        <f t="shared" ca="1" si="149"/>
        <v>0</v>
      </c>
      <c r="AD735">
        <f t="shared" ca="1" si="150"/>
        <v>0</v>
      </c>
      <c r="AE735" s="2">
        <v>0</v>
      </c>
      <c r="AF735" s="7">
        <f>VLOOKUP(R735,Weights!$A$2:$B$120,2,0)*AE735</f>
        <v>0</v>
      </c>
      <c r="AG735">
        <f t="shared" ca="1" si="151"/>
        <v>0</v>
      </c>
      <c r="AI735" t="str">
        <f t="shared" ca="1" si="153"/>
        <v>Louisiana Tech</v>
      </c>
      <c r="AJ735" t="str">
        <f t="shared" si="154"/>
        <v>Louisiana Tech</v>
      </c>
      <c r="AK735" t="str">
        <f t="shared" si="155"/>
        <v>Louisiana Tech</v>
      </c>
    </row>
    <row r="736" spans="17:37" x14ac:dyDescent="0.25">
      <c r="Q736" t="s">
        <v>3326</v>
      </c>
      <c r="R736" s="6">
        <v>42056</v>
      </c>
      <c r="S736" t="s">
        <v>3194</v>
      </c>
      <c r="T736" t="s">
        <v>3306</v>
      </c>
      <c r="U736" t="s">
        <v>3842</v>
      </c>
      <c r="V736">
        <v>71</v>
      </c>
      <c r="W736">
        <v>43</v>
      </c>
      <c r="Y736" t="s">
        <v>325</v>
      </c>
      <c r="Z736">
        <v>1</v>
      </c>
      <c r="AA736">
        <f t="shared" si="152"/>
        <v>28</v>
      </c>
      <c r="AB736">
        <f t="shared" ca="1" si="148"/>
        <v>13.4</v>
      </c>
      <c r="AC736">
        <f t="shared" ca="1" si="149"/>
        <v>14.6</v>
      </c>
      <c r="AD736">
        <f t="shared" ca="1" si="150"/>
        <v>-14.6</v>
      </c>
      <c r="AE736" s="2">
        <v>0</v>
      </c>
      <c r="AF736" s="7">
        <f>VLOOKUP(R736,Weights!$A$2:$B$120,2,0)*AE736</f>
        <v>0</v>
      </c>
      <c r="AG736">
        <f t="shared" ca="1" si="151"/>
        <v>213.16</v>
      </c>
      <c r="AI736" t="str">
        <f t="shared" ca="1" si="153"/>
        <v>Charlotte</v>
      </c>
      <c r="AJ736" t="str">
        <f t="shared" si="154"/>
        <v>Charlotte</v>
      </c>
      <c r="AK736">
        <f t="shared" si="155"/>
        <v>0</v>
      </c>
    </row>
    <row r="737" spans="17:37" x14ac:dyDescent="0.25">
      <c r="Q737" t="s">
        <v>3326</v>
      </c>
      <c r="R737" s="6">
        <v>42068</v>
      </c>
      <c r="S737" t="s">
        <v>3194</v>
      </c>
      <c r="T737" t="s">
        <v>3325</v>
      </c>
      <c r="U737" t="s">
        <v>3841</v>
      </c>
      <c r="V737">
        <v>88</v>
      </c>
      <c r="W737">
        <v>84</v>
      </c>
      <c r="X737" t="s">
        <v>3843</v>
      </c>
      <c r="Y737" t="s">
        <v>328</v>
      </c>
      <c r="Z737">
        <v>1</v>
      </c>
      <c r="AA737">
        <f t="shared" si="152"/>
        <v>-4</v>
      </c>
      <c r="AB737">
        <f t="shared" ca="1" si="148"/>
        <v>5.1999999800000003</v>
      </c>
      <c r="AC737">
        <f t="shared" ca="1" si="149"/>
        <v>-9.1999999800000012</v>
      </c>
      <c r="AD737">
        <f t="shared" ca="1" si="150"/>
        <v>9.1999999800000012</v>
      </c>
      <c r="AE737" s="2">
        <v>0</v>
      </c>
      <c r="AF737" s="7">
        <f>VLOOKUP(R737,Weights!$A$2:$B$120,2,0)*AE737</f>
        <v>0</v>
      </c>
      <c r="AG737">
        <f t="shared" ca="1" si="151"/>
        <v>84.639999632000027</v>
      </c>
      <c r="AI737" t="str">
        <f t="shared" ca="1" si="153"/>
        <v>Charlotte</v>
      </c>
      <c r="AJ737" t="str">
        <f t="shared" si="154"/>
        <v>Western Kentucky</v>
      </c>
      <c r="AK737" t="str">
        <f t="shared" si="155"/>
        <v>Western Kentucky</v>
      </c>
    </row>
    <row r="738" spans="17:37" x14ac:dyDescent="0.25">
      <c r="Q738" t="s">
        <v>3326</v>
      </c>
      <c r="R738" s="6">
        <v>42070</v>
      </c>
      <c r="S738" t="s">
        <v>3194</v>
      </c>
      <c r="T738" t="s">
        <v>3447</v>
      </c>
      <c r="U738" t="s">
        <v>3842</v>
      </c>
      <c r="V738">
        <v>86</v>
      </c>
      <c r="W738">
        <v>73</v>
      </c>
      <c r="Y738" t="s">
        <v>1604</v>
      </c>
      <c r="Z738">
        <v>1</v>
      </c>
      <c r="AA738">
        <f t="shared" si="152"/>
        <v>13</v>
      </c>
      <c r="AB738">
        <f t="shared" ca="1" si="148"/>
        <v>12.2</v>
      </c>
      <c r="AC738">
        <f t="shared" ca="1" si="149"/>
        <v>0.80000000000000071</v>
      </c>
      <c r="AD738">
        <f t="shared" ca="1" si="150"/>
        <v>-0.80000000000000071</v>
      </c>
      <c r="AE738" s="2">
        <v>0</v>
      </c>
      <c r="AF738" s="7">
        <f>VLOOKUP(R738,Weights!$A$2:$B$120,2,0)*AE738</f>
        <v>0</v>
      </c>
      <c r="AG738">
        <f t="shared" ca="1" si="151"/>
        <v>0.64000000000000112</v>
      </c>
      <c r="AI738" t="str">
        <f t="shared" ca="1" si="153"/>
        <v>Charlotte</v>
      </c>
      <c r="AJ738" t="str">
        <f t="shared" si="154"/>
        <v>Charlotte</v>
      </c>
      <c r="AK738">
        <f t="shared" si="155"/>
        <v>0</v>
      </c>
    </row>
    <row r="739" spans="17:37" x14ac:dyDescent="0.25">
      <c r="Q739" t="s">
        <v>3326</v>
      </c>
      <c r="R739" s="6">
        <v>42074</v>
      </c>
      <c r="S739" t="s">
        <v>3195</v>
      </c>
      <c r="T739" t="s">
        <v>3411</v>
      </c>
      <c r="U739" t="s">
        <v>3841</v>
      </c>
      <c r="V739">
        <v>63</v>
      </c>
      <c r="W739">
        <v>60</v>
      </c>
      <c r="Y739" t="s">
        <v>3065</v>
      </c>
      <c r="Z739">
        <v>1</v>
      </c>
      <c r="AA739">
        <f t="shared" si="152"/>
        <v>-3</v>
      </c>
      <c r="AB739">
        <f t="shared" ca="1" si="148"/>
        <v>3.4000000000000004</v>
      </c>
      <c r="AC739">
        <f t="shared" ca="1" si="149"/>
        <v>-6.4</v>
      </c>
      <c r="AD739">
        <f t="shared" ca="1" si="150"/>
        <v>6.4</v>
      </c>
      <c r="AE739" s="2">
        <v>0</v>
      </c>
      <c r="AF739" s="7">
        <f>VLOOKUP(R739,Weights!$A$2:$B$120,2,0)*AE739</f>
        <v>0</v>
      </c>
      <c r="AG739">
        <f t="shared" ca="1" si="151"/>
        <v>40.960000000000008</v>
      </c>
      <c r="AI739" t="str">
        <f t="shared" ca="1" si="153"/>
        <v>Charlotte</v>
      </c>
      <c r="AJ739" t="str">
        <f t="shared" si="154"/>
        <v>Middle Tennessee</v>
      </c>
      <c r="AK739" t="str">
        <f t="shared" si="155"/>
        <v>Middle Tennessee</v>
      </c>
    </row>
    <row r="740" spans="17:37" x14ac:dyDescent="0.25">
      <c r="Q740" t="s">
        <v>3355</v>
      </c>
      <c r="R740" s="6">
        <v>41957</v>
      </c>
      <c r="S740" t="s">
        <v>3194</v>
      </c>
      <c r="T740" t="s">
        <v>3839</v>
      </c>
      <c r="U740" t="s">
        <v>3842</v>
      </c>
      <c r="V740">
        <v>110</v>
      </c>
      <c r="W740">
        <v>53</v>
      </c>
      <c r="Y740" t="s">
        <v>176</v>
      </c>
      <c r="Z740">
        <v>1</v>
      </c>
      <c r="AA740">
        <f t="shared" si="152"/>
        <v>57</v>
      </c>
      <c r="AB740">
        <f t="shared" ca="1" si="148"/>
        <v>32.399999819999998</v>
      </c>
      <c r="AC740">
        <f t="shared" ca="1" si="149"/>
        <v>24.600000180000002</v>
      </c>
      <c r="AD740">
        <f t="shared" ca="1" si="150"/>
        <v>-24.600000180000002</v>
      </c>
      <c r="AE740" s="2">
        <v>0</v>
      </c>
      <c r="AF740" s="7">
        <f>VLOOKUP(R740,Weights!$A$2:$B$120,2,0)*AE740</f>
        <v>0</v>
      </c>
      <c r="AG740">
        <f t="shared" ca="1" si="151"/>
        <v>605.1600088560001</v>
      </c>
      <c r="AI740" t="str">
        <f t="shared" ca="1" si="153"/>
        <v>Chattanooga</v>
      </c>
      <c r="AJ740" t="str">
        <f t="shared" si="154"/>
        <v>Chattanooga</v>
      </c>
      <c r="AK740">
        <f t="shared" si="155"/>
        <v>0</v>
      </c>
    </row>
    <row r="741" spans="17:37" x14ac:dyDescent="0.25">
      <c r="Q741" t="s">
        <v>3355</v>
      </c>
      <c r="R741" s="6">
        <v>41969</v>
      </c>
      <c r="S741" t="s">
        <v>3194</v>
      </c>
      <c r="T741" t="s">
        <v>3296</v>
      </c>
      <c r="U741" t="s">
        <v>3842</v>
      </c>
      <c r="V741">
        <v>61</v>
      </c>
      <c r="W741">
        <v>46</v>
      </c>
      <c r="Y741" t="s">
        <v>17</v>
      </c>
      <c r="Z741">
        <v>1</v>
      </c>
      <c r="AA741">
        <f t="shared" si="152"/>
        <v>15</v>
      </c>
      <c r="AB741">
        <f t="shared" ca="1" si="148"/>
        <v>1.8000000200000001</v>
      </c>
      <c r="AC741">
        <f t="shared" ca="1" si="149"/>
        <v>13.199999979999999</v>
      </c>
      <c r="AD741">
        <f t="shared" ca="1" si="150"/>
        <v>-13.199999979999999</v>
      </c>
      <c r="AE741" s="2">
        <v>0</v>
      </c>
      <c r="AF741" s="7">
        <f>VLOOKUP(R741,Weights!$A$2:$B$120,2,0)*AE741</f>
        <v>0</v>
      </c>
      <c r="AG741">
        <f t="shared" ca="1" si="151"/>
        <v>174.23999947199999</v>
      </c>
      <c r="AI741" t="str">
        <f t="shared" ca="1" si="153"/>
        <v>Chattanooga</v>
      </c>
      <c r="AJ741" t="str">
        <f t="shared" si="154"/>
        <v>Chattanooga</v>
      </c>
      <c r="AK741">
        <f t="shared" si="155"/>
        <v>0</v>
      </c>
    </row>
    <row r="742" spans="17:37" x14ac:dyDescent="0.25">
      <c r="Q742" t="s">
        <v>3355</v>
      </c>
      <c r="R742" s="6">
        <v>41970</v>
      </c>
      <c r="S742" t="s">
        <v>3194</v>
      </c>
      <c r="T742" t="s">
        <v>3429</v>
      </c>
      <c r="U742" t="s">
        <v>3842</v>
      </c>
      <c r="V742">
        <v>78</v>
      </c>
      <c r="W742">
        <v>67</v>
      </c>
      <c r="Y742" t="s">
        <v>235</v>
      </c>
      <c r="Z742">
        <v>1</v>
      </c>
      <c r="AA742">
        <f t="shared" si="152"/>
        <v>11</v>
      </c>
      <c r="AB742">
        <f t="shared" ca="1" si="148"/>
        <v>-0.59999997999999977</v>
      </c>
      <c r="AC742">
        <f t="shared" ca="1" si="149"/>
        <v>11.59999998</v>
      </c>
      <c r="AD742">
        <f t="shared" ca="1" si="150"/>
        <v>-11.59999998</v>
      </c>
      <c r="AE742" s="2">
        <v>0</v>
      </c>
      <c r="AF742" s="7">
        <f>VLOOKUP(R742,Weights!$A$2:$B$120,2,0)*AE742</f>
        <v>0</v>
      </c>
      <c r="AG742">
        <f t="shared" ca="1" si="151"/>
        <v>134.55999953599999</v>
      </c>
      <c r="AI742" t="str">
        <f t="shared" ca="1" si="153"/>
        <v>Coastal Carolina</v>
      </c>
      <c r="AJ742" t="str">
        <f t="shared" si="154"/>
        <v>Chattanooga</v>
      </c>
      <c r="AK742">
        <f t="shared" si="155"/>
        <v>0</v>
      </c>
    </row>
    <row r="743" spans="17:37" x14ac:dyDescent="0.25">
      <c r="Q743" t="s">
        <v>3355</v>
      </c>
      <c r="R743" s="6">
        <v>41975</v>
      </c>
      <c r="S743" t="s">
        <v>3194</v>
      </c>
      <c r="T743" t="s">
        <v>3232</v>
      </c>
      <c r="U743" t="s">
        <v>3841</v>
      </c>
      <c r="V743">
        <v>86</v>
      </c>
      <c r="W743">
        <v>55</v>
      </c>
      <c r="Y743" t="s">
        <v>484</v>
      </c>
      <c r="Z743">
        <v>1</v>
      </c>
      <c r="AA743">
        <f t="shared" si="152"/>
        <v>-31</v>
      </c>
      <c r="AB743">
        <f t="shared" ca="1" si="148"/>
        <v>-7.4000001800000001</v>
      </c>
      <c r="AC743">
        <f t="shared" ca="1" si="149"/>
        <v>-23.599999820000001</v>
      </c>
      <c r="AD743">
        <f t="shared" ca="1" si="150"/>
        <v>23.599999820000001</v>
      </c>
      <c r="AE743" s="2">
        <v>0</v>
      </c>
      <c r="AF743" s="7">
        <f>VLOOKUP(R743,Weights!$A$2:$B$120,2,0)*AE743</f>
        <v>0</v>
      </c>
      <c r="AG743">
        <f t="shared" ca="1" si="151"/>
        <v>556.95999150400007</v>
      </c>
      <c r="AI743" t="str">
        <f t="shared" ca="1" si="153"/>
        <v>Georgia</v>
      </c>
      <c r="AJ743" t="str">
        <f t="shared" si="154"/>
        <v>Georgia</v>
      </c>
      <c r="AK743" t="str">
        <f t="shared" si="155"/>
        <v>Georgia</v>
      </c>
    </row>
    <row r="744" spans="17:37" x14ac:dyDescent="0.25">
      <c r="Q744" t="s">
        <v>3355</v>
      </c>
      <c r="R744" s="6">
        <v>41981</v>
      </c>
      <c r="S744" t="s">
        <v>3194</v>
      </c>
      <c r="T744" t="s">
        <v>3839</v>
      </c>
      <c r="U744" t="s">
        <v>3842</v>
      </c>
      <c r="V744">
        <v>104</v>
      </c>
      <c r="W744">
        <v>50</v>
      </c>
      <c r="Y744" t="s">
        <v>315</v>
      </c>
      <c r="Z744">
        <v>1</v>
      </c>
      <c r="AA744">
        <f t="shared" si="152"/>
        <v>54</v>
      </c>
      <c r="AB744">
        <f t="shared" ca="1" si="148"/>
        <v>32.399999819999998</v>
      </c>
      <c r="AC744">
        <f t="shared" ca="1" si="149"/>
        <v>21.600000180000002</v>
      </c>
      <c r="AD744">
        <f t="shared" ca="1" si="150"/>
        <v>-21.600000180000002</v>
      </c>
      <c r="AE744" s="2">
        <v>0</v>
      </c>
      <c r="AF744" s="7">
        <f>VLOOKUP(R744,Weights!$A$2:$B$120,2,0)*AE744</f>
        <v>0</v>
      </c>
      <c r="AG744">
        <f t="shared" ca="1" si="151"/>
        <v>466.56000777600013</v>
      </c>
      <c r="AI744" t="str">
        <f t="shared" ca="1" si="153"/>
        <v>Chattanooga</v>
      </c>
      <c r="AJ744" t="str">
        <f t="shared" si="154"/>
        <v>Chattanooga</v>
      </c>
      <c r="AK744">
        <f t="shared" si="155"/>
        <v>0</v>
      </c>
    </row>
    <row r="745" spans="17:37" x14ac:dyDescent="0.25">
      <c r="Q745" t="s">
        <v>3355</v>
      </c>
      <c r="R745" s="6">
        <v>41989</v>
      </c>
      <c r="S745" t="s">
        <v>3194</v>
      </c>
      <c r="T745" t="s">
        <v>3335</v>
      </c>
      <c r="U745" t="s">
        <v>3842</v>
      </c>
      <c r="V745">
        <v>93</v>
      </c>
      <c r="W745">
        <v>81</v>
      </c>
      <c r="Y745" t="s">
        <v>2638</v>
      </c>
      <c r="Z745">
        <v>1</v>
      </c>
      <c r="AA745">
        <f t="shared" si="152"/>
        <v>12</v>
      </c>
      <c r="AB745">
        <f t="shared" ca="1" si="148"/>
        <v>12.000000020000002</v>
      </c>
      <c r="AC745">
        <f t="shared" ca="1" si="149"/>
        <v>-2.000000165480742E-8</v>
      </c>
      <c r="AD745">
        <f t="shared" ca="1" si="150"/>
        <v>2.000000165480742E-8</v>
      </c>
      <c r="AE745" s="2">
        <v>0</v>
      </c>
      <c r="AF745" s="7">
        <f>VLOOKUP(R745,Weights!$A$2:$B$120,2,0)*AE745</f>
        <v>0</v>
      </c>
      <c r="AG745">
        <f t="shared" ca="1" si="151"/>
        <v>4.0000006619229954E-16</v>
      </c>
      <c r="AI745" t="str">
        <f t="shared" ca="1" si="153"/>
        <v>Chattanooga</v>
      </c>
      <c r="AJ745" t="str">
        <f t="shared" si="154"/>
        <v>Chattanooga</v>
      </c>
      <c r="AK745">
        <f t="shared" si="155"/>
        <v>0</v>
      </c>
    </row>
    <row r="746" spans="17:37" x14ac:dyDescent="0.25">
      <c r="Q746" t="s">
        <v>3355</v>
      </c>
      <c r="R746" s="6">
        <v>41995</v>
      </c>
      <c r="S746" t="s">
        <v>3194</v>
      </c>
      <c r="T746" t="s">
        <v>3275</v>
      </c>
      <c r="U746" t="s">
        <v>3842</v>
      </c>
      <c r="V746">
        <v>83</v>
      </c>
      <c r="W746">
        <v>67</v>
      </c>
      <c r="Y746" t="s">
        <v>198</v>
      </c>
      <c r="Z746">
        <v>1</v>
      </c>
      <c r="AA746">
        <f t="shared" si="152"/>
        <v>16</v>
      </c>
      <c r="AB746">
        <f t="shared" ca="1" si="148"/>
        <v>4.8000000200000006</v>
      </c>
      <c r="AC746">
        <f t="shared" ca="1" si="149"/>
        <v>11.199999979999999</v>
      </c>
      <c r="AD746">
        <f t="shared" ca="1" si="150"/>
        <v>-11.199999979999999</v>
      </c>
      <c r="AE746" s="2">
        <v>0</v>
      </c>
      <c r="AF746" s="7">
        <f>VLOOKUP(R746,Weights!$A$2:$B$120,2,0)*AE746</f>
        <v>0</v>
      </c>
      <c r="AG746">
        <f t="shared" ca="1" si="151"/>
        <v>125.43999955199999</v>
      </c>
      <c r="AI746" t="str">
        <f t="shared" ca="1" si="153"/>
        <v>Chattanooga</v>
      </c>
      <c r="AJ746" t="str">
        <f t="shared" si="154"/>
        <v>Chattanooga</v>
      </c>
      <c r="AK746">
        <f t="shared" si="155"/>
        <v>0</v>
      </c>
    </row>
    <row r="747" spans="17:37" x14ac:dyDescent="0.25">
      <c r="Q747" t="s">
        <v>3355</v>
      </c>
      <c r="R747" s="6">
        <v>42002</v>
      </c>
      <c r="S747" t="s">
        <v>3194</v>
      </c>
      <c r="T747" t="s">
        <v>3336</v>
      </c>
      <c r="U747" t="s">
        <v>3842</v>
      </c>
      <c r="V747">
        <v>78</v>
      </c>
      <c r="W747">
        <v>60</v>
      </c>
      <c r="Y747" t="s">
        <v>1567</v>
      </c>
      <c r="Z747">
        <v>1</v>
      </c>
      <c r="AA747">
        <f t="shared" si="152"/>
        <v>18</v>
      </c>
      <c r="AB747">
        <f t="shared" ca="1" si="148"/>
        <v>13.79999982</v>
      </c>
      <c r="AC747">
        <f t="shared" ca="1" si="149"/>
        <v>4.20000018</v>
      </c>
      <c r="AD747">
        <f t="shared" ca="1" si="150"/>
        <v>-4.20000018</v>
      </c>
      <c r="AE747" s="2">
        <v>0</v>
      </c>
      <c r="AF747" s="7">
        <f>VLOOKUP(R747,Weights!$A$2:$B$120,2,0)*AE747</f>
        <v>0</v>
      </c>
      <c r="AG747">
        <f t="shared" ca="1" si="151"/>
        <v>17.640001512000033</v>
      </c>
      <c r="AI747" t="str">
        <f t="shared" ca="1" si="153"/>
        <v>Chattanooga</v>
      </c>
      <c r="AJ747" t="str">
        <f t="shared" si="154"/>
        <v>Chattanooga</v>
      </c>
      <c r="AK747">
        <f t="shared" si="155"/>
        <v>0</v>
      </c>
    </row>
    <row r="748" spans="17:37" x14ac:dyDescent="0.25">
      <c r="Q748" t="s">
        <v>3355</v>
      </c>
      <c r="R748" s="6">
        <v>42007</v>
      </c>
      <c r="S748" t="s">
        <v>3194</v>
      </c>
      <c r="T748" t="s">
        <v>3459</v>
      </c>
      <c r="U748" t="s">
        <v>3842</v>
      </c>
      <c r="V748">
        <v>72</v>
      </c>
      <c r="W748">
        <v>60</v>
      </c>
      <c r="Y748" t="s">
        <v>1568</v>
      </c>
      <c r="Z748">
        <v>1</v>
      </c>
      <c r="AA748">
        <f t="shared" si="152"/>
        <v>12</v>
      </c>
      <c r="AB748">
        <f t="shared" ca="1" si="148"/>
        <v>7.2000000200000001</v>
      </c>
      <c r="AC748">
        <f t="shared" ca="1" si="149"/>
        <v>4.7999999799999999</v>
      </c>
      <c r="AD748">
        <f t="shared" ca="1" si="150"/>
        <v>-4.7999999799999999</v>
      </c>
      <c r="AE748" s="2">
        <v>0</v>
      </c>
      <c r="AF748" s="7">
        <f>VLOOKUP(R748,Weights!$A$2:$B$120,2,0)*AE748</f>
        <v>0</v>
      </c>
      <c r="AG748">
        <f t="shared" ca="1" si="151"/>
        <v>23.039999808000001</v>
      </c>
      <c r="AI748" t="str">
        <f t="shared" ca="1" si="153"/>
        <v>Chattanooga</v>
      </c>
      <c r="AJ748" t="str">
        <f t="shared" si="154"/>
        <v>Chattanooga</v>
      </c>
      <c r="AK748">
        <f t="shared" si="155"/>
        <v>0</v>
      </c>
    </row>
    <row r="749" spans="17:37" x14ac:dyDescent="0.25">
      <c r="Q749" t="s">
        <v>3355</v>
      </c>
      <c r="R749" s="6">
        <v>42009</v>
      </c>
      <c r="S749" t="s">
        <v>3194</v>
      </c>
      <c r="T749" t="s">
        <v>3431</v>
      </c>
      <c r="U749" t="s">
        <v>3841</v>
      </c>
      <c r="V749">
        <v>68</v>
      </c>
      <c r="W749">
        <v>64</v>
      </c>
      <c r="Y749" t="s">
        <v>114</v>
      </c>
      <c r="Z749">
        <v>1</v>
      </c>
      <c r="AA749">
        <f t="shared" si="152"/>
        <v>-4</v>
      </c>
      <c r="AB749">
        <f t="shared" ca="1" si="148"/>
        <v>0.20000002000000006</v>
      </c>
      <c r="AC749">
        <f t="shared" ca="1" si="149"/>
        <v>-4.2000000200000001</v>
      </c>
      <c r="AD749">
        <f t="shared" ca="1" si="150"/>
        <v>4.2000000200000001</v>
      </c>
      <c r="AE749" s="2">
        <v>0</v>
      </c>
      <c r="AF749" s="7">
        <f>VLOOKUP(R749,Weights!$A$2:$B$120,2,0)*AE749</f>
        <v>0</v>
      </c>
      <c r="AG749">
        <f t="shared" ca="1" si="151"/>
        <v>17.640000168</v>
      </c>
      <c r="AI749" t="str">
        <f t="shared" ca="1" si="153"/>
        <v>Chattanooga</v>
      </c>
      <c r="AJ749" t="str">
        <f t="shared" si="154"/>
        <v>Wofford</v>
      </c>
      <c r="AK749" t="str">
        <f t="shared" si="155"/>
        <v>Wofford</v>
      </c>
    </row>
    <row r="750" spans="17:37" x14ac:dyDescent="0.25">
      <c r="Q750" t="s">
        <v>3355</v>
      </c>
      <c r="R750" s="6">
        <v>42012</v>
      </c>
      <c r="S750" t="s">
        <v>3194</v>
      </c>
      <c r="T750" t="s">
        <v>3491</v>
      </c>
      <c r="U750" t="s">
        <v>3842</v>
      </c>
      <c r="V750">
        <v>66</v>
      </c>
      <c r="W750">
        <v>60</v>
      </c>
      <c r="Y750" t="s">
        <v>115</v>
      </c>
      <c r="Z750">
        <v>1</v>
      </c>
      <c r="AA750">
        <f t="shared" si="152"/>
        <v>6</v>
      </c>
      <c r="AB750">
        <f t="shared" ca="1" si="148"/>
        <v>8.0000000199999999</v>
      </c>
      <c r="AC750">
        <f t="shared" ca="1" si="149"/>
        <v>-2.0000000199999999</v>
      </c>
      <c r="AD750">
        <f t="shared" ca="1" si="150"/>
        <v>2.0000000199999999</v>
      </c>
      <c r="AE750" s="2">
        <v>0</v>
      </c>
      <c r="AF750" s="7">
        <f>VLOOKUP(R750,Weights!$A$2:$B$120,2,0)*AE750</f>
        <v>0</v>
      </c>
      <c r="AG750">
        <f t="shared" ca="1" si="151"/>
        <v>4.0000000799999995</v>
      </c>
      <c r="AI750" t="str">
        <f t="shared" ca="1" si="153"/>
        <v>Chattanooga</v>
      </c>
      <c r="AJ750" t="str">
        <f t="shared" si="154"/>
        <v>Chattanooga</v>
      </c>
      <c r="AK750">
        <f t="shared" si="155"/>
        <v>0</v>
      </c>
    </row>
    <row r="751" spans="17:37" x14ac:dyDescent="0.25">
      <c r="Q751" t="s">
        <v>3355</v>
      </c>
      <c r="R751" s="6">
        <v>42026</v>
      </c>
      <c r="S751" t="s">
        <v>3194</v>
      </c>
      <c r="T751" t="s">
        <v>3472</v>
      </c>
      <c r="U751" t="s">
        <v>3842</v>
      </c>
      <c r="V751">
        <v>86</v>
      </c>
      <c r="W751">
        <v>64</v>
      </c>
      <c r="Y751" t="s">
        <v>2639</v>
      </c>
      <c r="Z751">
        <v>1</v>
      </c>
      <c r="AA751">
        <f t="shared" si="152"/>
        <v>22</v>
      </c>
      <c r="AB751">
        <f t="shared" ca="1" si="148"/>
        <v>10.40000002</v>
      </c>
      <c r="AC751">
        <f t="shared" ca="1" si="149"/>
        <v>11.59999998</v>
      </c>
      <c r="AD751">
        <f t="shared" ca="1" si="150"/>
        <v>-11.59999998</v>
      </c>
      <c r="AE751" s="2">
        <v>0</v>
      </c>
      <c r="AF751" s="7">
        <f>VLOOKUP(R751,Weights!$A$2:$B$120,2,0)*AE751</f>
        <v>0</v>
      </c>
      <c r="AG751">
        <f t="shared" ca="1" si="151"/>
        <v>134.55999953599999</v>
      </c>
      <c r="AI751" t="str">
        <f t="shared" ca="1" si="153"/>
        <v>Chattanooga</v>
      </c>
      <c r="AJ751" t="str">
        <f t="shared" si="154"/>
        <v>Chattanooga</v>
      </c>
      <c r="AK751">
        <f t="shared" si="155"/>
        <v>0</v>
      </c>
    </row>
    <row r="752" spans="17:37" x14ac:dyDescent="0.25">
      <c r="Q752" t="s">
        <v>3355</v>
      </c>
      <c r="R752" s="6">
        <v>42028</v>
      </c>
      <c r="S752" t="s">
        <v>3194</v>
      </c>
      <c r="T752" t="s">
        <v>3328</v>
      </c>
      <c r="U752" t="s">
        <v>3842</v>
      </c>
      <c r="V752">
        <v>81</v>
      </c>
      <c r="W752">
        <v>72</v>
      </c>
      <c r="Y752" t="s">
        <v>2640</v>
      </c>
      <c r="Z752">
        <v>1</v>
      </c>
      <c r="AA752">
        <f t="shared" si="152"/>
        <v>9</v>
      </c>
      <c r="AB752">
        <f t="shared" ca="1" si="148"/>
        <v>12.000000020000002</v>
      </c>
      <c r="AC752">
        <f t="shared" ca="1" si="149"/>
        <v>-3.0000000200000017</v>
      </c>
      <c r="AD752">
        <f t="shared" ca="1" si="150"/>
        <v>3.0000000200000017</v>
      </c>
      <c r="AE752" s="2">
        <v>0</v>
      </c>
      <c r="AF752" s="7">
        <f>VLOOKUP(R752,Weights!$A$2:$B$120,2,0)*AE752</f>
        <v>0</v>
      </c>
      <c r="AG752">
        <f t="shared" ca="1" si="151"/>
        <v>9.0000001200000099</v>
      </c>
      <c r="AI752" t="str">
        <f t="shared" ca="1" si="153"/>
        <v>Chattanooga</v>
      </c>
      <c r="AJ752" t="str">
        <f t="shared" si="154"/>
        <v>Chattanooga</v>
      </c>
      <c r="AK752">
        <f t="shared" si="155"/>
        <v>0</v>
      </c>
    </row>
    <row r="753" spans="17:37" x14ac:dyDescent="0.25">
      <c r="Q753" t="s">
        <v>3355</v>
      </c>
      <c r="R753" s="6">
        <v>42035</v>
      </c>
      <c r="S753" t="s">
        <v>3194</v>
      </c>
      <c r="T753" t="s">
        <v>3512</v>
      </c>
      <c r="U753" t="s">
        <v>3842</v>
      </c>
      <c r="V753">
        <v>78</v>
      </c>
      <c r="W753">
        <v>73</v>
      </c>
      <c r="Y753" t="s">
        <v>2641</v>
      </c>
      <c r="Z753">
        <v>1</v>
      </c>
      <c r="AA753">
        <f t="shared" si="152"/>
        <v>5</v>
      </c>
      <c r="AB753">
        <f t="shared" ca="1" si="148"/>
        <v>11.40000002</v>
      </c>
      <c r="AC753">
        <f t="shared" ca="1" si="149"/>
        <v>-6.4000000200000002</v>
      </c>
      <c r="AD753">
        <f t="shared" ca="1" si="150"/>
        <v>6.4000000200000002</v>
      </c>
      <c r="AE753" s="2">
        <v>0</v>
      </c>
      <c r="AF753" s="7">
        <f>VLOOKUP(R753,Weights!$A$2:$B$120,2,0)*AE753</f>
        <v>0</v>
      </c>
      <c r="AG753">
        <f t="shared" ca="1" si="151"/>
        <v>40.960000256000001</v>
      </c>
      <c r="AI753" t="str">
        <f t="shared" ca="1" si="153"/>
        <v>Chattanooga</v>
      </c>
      <c r="AJ753" t="str">
        <f t="shared" si="154"/>
        <v>Chattanooga</v>
      </c>
      <c r="AK753">
        <f t="shared" si="155"/>
        <v>0</v>
      </c>
    </row>
    <row r="754" spans="17:37" x14ac:dyDescent="0.25">
      <c r="Q754" t="s">
        <v>3355</v>
      </c>
      <c r="R754" s="6">
        <v>42049</v>
      </c>
      <c r="S754" t="s">
        <v>3194</v>
      </c>
      <c r="T754" t="s">
        <v>3339</v>
      </c>
      <c r="U754" t="s">
        <v>3842</v>
      </c>
      <c r="V754">
        <v>79</v>
      </c>
      <c r="W754">
        <v>72</v>
      </c>
      <c r="Y754" t="s">
        <v>2642</v>
      </c>
      <c r="Z754">
        <v>1</v>
      </c>
      <c r="AA754">
        <f t="shared" si="152"/>
        <v>7</v>
      </c>
      <c r="AB754">
        <f t="shared" ca="1" si="148"/>
        <v>8.0000000199999999</v>
      </c>
      <c r="AC754">
        <f t="shared" ca="1" si="149"/>
        <v>-1.0000000199999999</v>
      </c>
      <c r="AD754">
        <f t="shared" ca="1" si="150"/>
        <v>1.0000000199999999</v>
      </c>
      <c r="AE754" s="2">
        <v>0</v>
      </c>
      <c r="AF754" s="7">
        <f>VLOOKUP(R754,Weights!$A$2:$B$120,2,0)*AE754</f>
        <v>0</v>
      </c>
      <c r="AG754">
        <f t="shared" ca="1" si="151"/>
        <v>1.0000000400000002</v>
      </c>
      <c r="AI754" t="str">
        <f t="shared" ca="1" si="153"/>
        <v>Chattanooga</v>
      </c>
      <c r="AJ754" t="str">
        <f t="shared" si="154"/>
        <v>Chattanooga</v>
      </c>
      <c r="AK754">
        <f t="shared" si="155"/>
        <v>0</v>
      </c>
    </row>
    <row r="755" spans="17:37" x14ac:dyDescent="0.25">
      <c r="Q755" t="s">
        <v>3355</v>
      </c>
      <c r="R755" s="6">
        <v>42054</v>
      </c>
      <c r="S755" t="s">
        <v>3194</v>
      </c>
      <c r="T755" t="s">
        <v>3344</v>
      </c>
      <c r="U755" t="s">
        <v>3842</v>
      </c>
      <c r="V755">
        <v>74</v>
      </c>
      <c r="W755">
        <v>61</v>
      </c>
      <c r="Y755" t="s">
        <v>2643</v>
      </c>
      <c r="Z755">
        <v>1</v>
      </c>
      <c r="AA755">
        <f t="shared" si="152"/>
        <v>13</v>
      </c>
      <c r="AB755">
        <f t="shared" ca="1" si="148"/>
        <v>3.8</v>
      </c>
      <c r="AC755">
        <f t="shared" ca="1" si="149"/>
        <v>9.1999999999999993</v>
      </c>
      <c r="AD755">
        <f t="shared" ca="1" si="150"/>
        <v>-9.1999999999999993</v>
      </c>
      <c r="AE755" s="2">
        <v>0</v>
      </c>
      <c r="AF755" s="7">
        <f>VLOOKUP(R755,Weights!$A$2:$B$120,2,0)*AE755</f>
        <v>0</v>
      </c>
      <c r="AG755">
        <f t="shared" ca="1" si="151"/>
        <v>84.639999999999986</v>
      </c>
      <c r="AI755" t="str">
        <f t="shared" ca="1" si="153"/>
        <v>Chattanooga</v>
      </c>
      <c r="AJ755" t="str">
        <f t="shared" si="154"/>
        <v>Chattanooga</v>
      </c>
      <c r="AK755">
        <f t="shared" si="155"/>
        <v>0</v>
      </c>
    </row>
    <row r="756" spans="17:37" x14ac:dyDescent="0.25">
      <c r="Q756" t="s">
        <v>3355</v>
      </c>
      <c r="R756" s="6">
        <v>42056</v>
      </c>
      <c r="S756" t="s">
        <v>3194</v>
      </c>
      <c r="T756" t="s">
        <v>3440</v>
      </c>
      <c r="U756" t="s">
        <v>3842</v>
      </c>
      <c r="V756">
        <v>67</v>
      </c>
      <c r="W756">
        <v>59</v>
      </c>
      <c r="Y756" t="s">
        <v>2644</v>
      </c>
      <c r="Z756">
        <v>1</v>
      </c>
      <c r="AA756">
        <f t="shared" si="152"/>
        <v>8</v>
      </c>
      <c r="AB756">
        <f t="shared" ca="1" si="148"/>
        <v>5.0000000199999999</v>
      </c>
      <c r="AC756">
        <f t="shared" ca="1" si="149"/>
        <v>2.9999999800000001</v>
      </c>
      <c r="AD756">
        <f t="shared" ca="1" si="150"/>
        <v>-2.9999999800000001</v>
      </c>
      <c r="AE756" s="2">
        <v>0</v>
      </c>
      <c r="AF756" s="7">
        <f>VLOOKUP(R756,Weights!$A$2:$B$120,2,0)*AE756</f>
        <v>0</v>
      </c>
      <c r="AG756">
        <f t="shared" ca="1" si="151"/>
        <v>8.9999998800000007</v>
      </c>
      <c r="AI756" t="str">
        <f t="shared" ca="1" si="153"/>
        <v>Chattanooga</v>
      </c>
      <c r="AJ756" t="str">
        <f t="shared" si="154"/>
        <v>Chattanooga</v>
      </c>
      <c r="AK756">
        <f t="shared" si="155"/>
        <v>0</v>
      </c>
    </row>
    <row r="757" spans="17:37" x14ac:dyDescent="0.25">
      <c r="Q757" t="s">
        <v>3355</v>
      </c>
      <c r="R757" s="6">
        <v>42070</v>
      </c>
      <c r="S757" t="s">
        <v>3195</v>
      </c>
      <c r="T757" t="s">
        <v>3459</v>
      </c>
      <c r="U757" t="s">
        <v>3841</v>
      </c>
      <c r="V757">
        <v>69</v>
      </c>
      <c r="W757">
        <v>67</v>
      </c>
      <c r="Y757" t="s">
        <v>2406</v>
      </c>
      <c r="Z757">
        <v>1</v>
      </c>
      <c r="AA757">
        <f t="shared" si="152"/>
        <v>-2</v>
      </c>
      <c r="AB757">
        <f t="shared" ca="1" si="148"/>
        <v>4.0000000199999999</v>
      </c>
      <c r="AC757">
        <f t="shared" ca="1" si="149"/>
        <v>-6.0000000199999999</v>
      </c>
      <c r="AD757">
        <f t="shared" ca="1" si="150"/>
        <v>6.0000000199999999</v>
      </c>
      <c r="AE757" s="2">
        <v>0</v>
      </c>
      <c r="AF757" s="7">
        <f>VLOOKUP(R757,Weights!$A$2:$B$120,2,0)*AE757</f>
        <v>0</v>
      </c>
      <c r="AG757">
        <f t="shared" ca="1" si="151"/>
        <v>36.000000239999999</v>
      </c>
      <c r="AI757" t="str">
        <f t="shared" ca="1" si="153"/>
        <v>Chattanooga</v>
      </c>
      <c r="AJ757" t="str">
        <f t="shared" si="154"/>
        <v>Furman</v>
      </c>
      <c r="AK757" t="str">
        <f t="shared" si="155"/>
        <v>Furman</v>
      </c>
    </row>
    <row r="758" spans="17:37" x14ac:dyDescent="0.25">
      <c r="Q758" t="s">
        <v>3378</v>
      </c>
      <c r="R758" s="6">
        <v>41961</v>
      </c>
      <c r="S758" t="s">
        <v>3194</v>
      </c>
      <c r="T758" t="s">
        <v>3839</v>
      </c>
      <c r="U758" t="s">
        <v>3842</v>
      </c>
      <c r="V758">
        <v>102</v>
      </c>
      <c r="W758">
        <v>51</v>
      </c>
      <c r="Y758" t="s">
        <v>13</v>
      </c>
      <c r="Z758">
        <v>1</v>
      </c>
      <c r="AA758">
        <f t="shared" si="152"/>
        <v>51</v>
      </c>
      <c r="AB758">
        <f t="shared" ca="1" si="148"/>
        <v>19.400000000000002</v>
      </c>
      <c r="AC758">
        <f t="shared" ca="1" si="149"/>
        <v>31.599999999999998</v>
      </c>
      <c r="AD758">
        <f t="shared" ca="1" si="150"/>
        <v>-31.599999999999998</v>
      </c>
      <c r="AE758" s="2">
        <v>0</v>
      </c>
      <c r="AF758" s="7">
        <f>VLOOKUP(R758,Weights!$A$2:$B$120,2,0)*AE758</f>
        <v>0</v>
      </c>
      <c r="AG758">
        <f t="shared" ca="1" si="151"/>
        <v>998.55999999999983</v>
      </c>
      <c r="AI758" t="str">
        <f t="shared" ca="1" si="153"/>
        <v>Chicago St</v>
      </c>
      <c r="AJ758" t="str">
        <f t="shared" si="154"/>
        <v>Chicago St</v>
      </c>
      <c r="AK758">
        <f t="shared" si="155"/>
        <v>0</v>
      </c>
    </row>
    <row r="759" spans="17:37" x14ac:dyDescent="0.25">
      <c r="Q759" t="s">
        <v>3378</v>
      </c>
      <c r="R759" s="6">
        <v>41965</v>
      </c>
      <c r="S759" t="s">
        <v>3194</v>
      </c>
      <c r="T759" t="s">
        <v>3839</v>
      </c>
      <c r="U759" t="s">
        <v>3842</v>
      </c>
      <c r="V759">
        <v>75</v>
      </c>
      <c r="W759">
        <v>52</v>
      </c>
      <c r="Y759" t="s">
        <v>15</v>
      </c>
      <c r="Z759">
        <v>1</v>
      </c>
      <c r="AA759">
        <f t="shared" si="152"/>
        <v>23</v>
      </c>
      <c r="AB759">
        <f t="shared" ca="1" si="148"/>
        <v>19.400000000000002</v>
      </c>
      <c r="AC759">
        <f t="shared" ca="1" si="149"/>
        <v>3.5999999999999979</v>
      </c>
      <c r="AD759">
        <f t="shared" ca="1" si="150"/>
        <v>-3.5999999999999979</v>
      </c>
      <c r="AE759" s="2">
        <v>0</v>
      </c>
      <c r="AF759" s="7">
        <f>VLOOKUP(R759,Weights!$A$2:$B$120,2,0)*AE759</f>
        <v>0</v>
      </c>
      <c r="AG759">
        <f t="shared" ca="1" si="151"/>
        <v>12.959999999999985</v>
      </c>
      <c r="AI759" t="str">
        <f t="shared" ca="1" si="153"/>
        <v>Chicago St</v>
      </c>
      <c r="AJ759" t="str">
        <f t="shared" si="154"/>
        <v>Chicago St</v>
      </c>
      <c r="AK759">
        <f t="shared" si="155"/>
        <v>0</v>
      </c>
    </row>
    <row r="760" spans="17:37" x14ac:dyDescent="0.25">
      <c r="Q760" t="s">
        <v>3378</v>
      </c>
      <c r="R760" s="6">
        <v>41977</v>
      </c>
      <c r="S760" t="s">
        <v>3194</v>
      </c>
      <c r="T760" t="s">
        <v>3376</v>
      </c>
      <c r="U760" t="s">
        <v>3841</v>
      </c>
      <c r="V760">
        <v>84</v>
      </c>
      <c r="W760">
        <v>60</v>
      </c>
      <c r="Y760" t="s">
        <v>841</v>
      </c>
      <c r="Z760">
        <v>1</v>
      </c>
      <c r="AA760">
        <f t="shared" si="152"/>
        <v>-24</v>
      </c>
      <c r="AB760">
        <f t="shared" ca="1" si="148"/>
        <v>-15.199999799999999</v>
      </c>
      <c r="AC760">
        <f t="shared" ca="1" si="149"/>
        <v>-8.8000002000000013</v>
      </c>
      <c r="AD760">
        <f t="shared" ca="1" si="150"/>
        <v>8.8000002000000013</v>
      </c>
      <c r="AE760" s="2">
        <v>0</v>
      </c>
      <c r="AF760" s="7">
        <f>VLOOKUP(R760,Weights!$A$2:$B$120,2,0)*AE760</f>
        <v>0</v>
      </c>
      <c r="AG760">
        <f t="shared" ca="1" si="151"/>
        <v>77.440003520000062</v>
      </c>
      <c r="AI760" t="str">
        <f t="shared" ca="1" si="153"/>
        <v>DePaul</v>
      </c>
      <c r="AJ760" t="str">
        <f t="shared" si="154"/>
        <v>DePaul</v>
      </c>
      <c r="AK760" t="str">
        <f t="shared" si="155"/>
        <v>DePaul</v>
      </c>
    </row>
    <row r="761" spans="17:37" x14ac:dyDescent="0.25">
      <c r="Q761" t="s">
        <v>3378</v>
      </c>
      <c r="R761" s="6">
        <v>41993</v>
      </c>
      <c r="S761" t="s">
        <v>3194</v>
      </c>
      <c r="T761" t="s">
        <v>3839</v>
      </c>
      <c r="U761" t="s">
        <v>3842</v>
      </c>
      <c r="V761">
        <v>76</v>
      </c>
      <c r="W761">
        <v>54</v>
      </c>
      <c r="Y761" t="s">
        <v>919</v>
      </c>
      <c r="Z761">
        <v>1</v>
      </c>
      <c r="AA761">
        <f t="shared" si="152"/>
        <v>22</v>
      </c>
      <c r="AB761">
        <f t="shared" ca="1" si="148"/>
        <v>19.400000000000002</v>
      </c>
      <c r="AC761">
        <f t="shared" ca="1" si="149"/>
        <v>2.5999999999999979</v>
      </c>
      <c r="AD761">
        <f t="shared" ca="1" si="150"/>
        <v>-2.5999999999999979</v>
      </c>
      <c r="AE761" s="2">
        <v>0</v>
      </c>
      <c r="AF761" s="7">
        <f>VLOOKUP(R761,Weights!$A$2:$B$120,2,0)*AE761</f>
        <v>0</v>
      </c>
      <c r="AG761">
        <f t="shared" ca="1" si="151"/>
        <v>6.7599999999999891</v>
      </c>
      <c r="AI761" t="str">
        <f t="shared" ca="1" si="153"/>
        <v>Chicago St</v>
      </c>
      <c r="AJ761" t="str">
        <f t="shared" si="154"/>
        <v>Chicago St</v>
      </c>
      <c r="AK761">
        <f t="shared" si="155"/>
        <v>0</v>
      </c>
    </row>
    <row r="762" spans="17:37" x14ac:dyDescent="0.25">
      <c r="Q762" t="s">
        <v>3378</v>
      </c>
      <c r="R762" s="6">
        <v>42002</v>
      </c>
      <c r="S762" t="s">
        <v>3194</v>
      </c>
      <c r="T762" t="s">
        <v>3415</v>
      </c>
      <c r="U762" t="s">
        <v>3842</v>
      </c>
      <c r="V762">
        <v>69</v>
      </c>
      <c r="W762">
        <v>66</v>
      </c>
      <c r="Y762" t="s">
        <v>859</v>
      </c>
      <c r="Z762">
        <v>1</v>
      </c>
      <c r="AA762">
        <f t="shared" si="152"/>
        <v>3</v>
      </c>
      <c r="AB762">
        <f t="shared" ca="1" si="148"/>
        <v>-3.5999997999999982</v>
      </c>
      <c r="AC762">
        <f t="shared" ca="1" si="149"/>
        <v>6.5999997999999982</v>
      </c>
      <c r="AD762">
        <f t="shared" ca="1" si="150"/>
        <v>-6.5999997999999982</v>
      </c>
      <c r="AE762" s="2">
        <v>0</v>
      </c>
      <c r="AF762" s="7">
        <f>VLOOKUP(R762,Weights!$A$2:$B$120,2,0)*AE762</f>
        <v>0</v>
      </c>
      <c r="AG762">
        <f t="shared" ca="1" si="151"/>
        <v>43.559997360000018</v>
      </c>
      <c r="AI762" t="str">
        <f t="shared" ca="1" si="153"/>
        <v>Omaha</v>
      </c>
      <c r="AJ762" t="str">
        <f t="shared" si="154"/>
        <v>Chicago St</v>
      </c>
      <c r="AK762">
        <f t="shared" si="155"/>
        <v>0</v>
      </c>
    </row>
    <row r="763" spans="17:37" x14ac:dyDescent="0.25">
      <c r="Q763" t="s">
        <v>3378</v>
      </c>
      <c r="R763" s="6">
        <v>42026</v>
      </c>
      <c r="S763" t="s">
        <v>3194</v>
      </c>
      <c r="T763" t="s">
        <v>3382</v>
      </c>
      <c r="U763" t="s">
        <v>3841</v>
      </c>
      <c r="V763">
        <v>75</v>
      </c>
      <c r="W763">
        <v>67</v>
      </c>
      <c r="Y763" t="s">
        <v>3068</v>
      </c>
      <c r="Z763">
        <v>1</v>
      </c>
      <c r="AA763">
        <f t="shared" si="152"/>
        <v>-8</v>
      </c>
      <c r="AB763">
        <f t="shared" ca="1" si="148"/>
        <v>-2.399999799999998</v>
      </c>
      <c r="AC763">
        <f t="shared" ca="1" si="149"/>
        <v>-5.600000200000002</v>
      </c>
      <c r="AD763">
        <f t="shared" ca="1" si="150"/>
        <v>5.600000200000002</v>
      </c>
      <c r="AE763" s="2">
        <v>0</v>
      </c>
      <c r="AF763" s="7">
        <f>VLOOKUP(R763,Weights!$A$2:$B$120,2,0)*AE763</f>
        <v>0</v>
      </c>
      <c r="AG763">
        <f t="shared" ca="1" si="151"/>
        <v>31.36000224000006</v>
      </c>
      <c r="AI763" t="str">
        <f t="shared" ca="1" si="153"/>
        <v>Seattle</v>
      </c>
      <c r="AJ763" t="str">
        <f t="shared" si="154"/>
        <v>Seattle</v>
      </c>
      <c r="AK763" t="str">
        <f t="shared" si="155"/>
        <v>Seattle</v>
      </c>
    </row>
    <row r="764" spans="17:37" x14ac:dyDescent="0.25">
      <c r="Q764" t="s">
        <v>3378</v>
      </c>
      <c r="R764" s="6">
        <v>42028</v>
      </c>
      <c r="S764" t="s">
        <v>3194</v>
      </c>
      <c r="T764" t="s">
        <v>3463</v>
      </c>
      <c r="U764" t="s">
        <v>3841</v>
      </c>
      <c r="V764">
        <v>57</v>
      </c>
      <c r="W764">
        <v>41</v>
      </c>
      <c r="Y764" t="s">
        <v>3069</v>
      </c>
      <c r="Z764">
        <v>1</v>
      </c>
      <c r="AA764">
        <f t="shared" si="152"/>
        <v>-16</v>
      </c>
      <c r="AB764">
        <f t="shared" ca="1" si="148"/>
        <v>-2.5999997999999982</v>
      </c>
      <c r="AC764">
        <f t="shared" ca="1" si="149"/>
        <v>-13.400000200000001</v>
      </c>
      <c r="AD764">
        <f t="shared" ca="1" si="150"/>
        <v>13.400000200000001</v>
      </c>
      <c r="AE764" s="2">
        <v>0</v>
      </c>
      <c r="AF764" s="7">
        <f>VLOOKUP(R764,Weights!$A$2:$B$120,2,0)*AE764</f>
        <v>0</v>
      </c>
      <c r="AG764">
        <f t="shared" ca="1" si="151"/>
        <v>179.56000536000008</v>
      </c>
      <c r="AI764" t="str">
        <f t="shared" ca="1" si="153"/>
        <v>CSU Bakersfield</v>
      </c>
      <c r="AJ764" t="str">
        <f t="shared" si="154"/>
        <v>CSU Bakersfield</v>
      </c>
      <c r="AK764" t="str">
        <f t="shared" si="155"/>
        <v>CSU Bakersfield</v>
      </c>
    </row>
    <row r="765" spans="17:37" x14ac:dyDescent="0.25">
      <c r="Q765" t="s">
        <v>3378</v>
      </c>
      <c r="R765" s="6">
        <v>42040</v>
      </c>
      <c r="S765" t="s">
        <v>3194</v>
      </c>
      <c r="T765" t="s">
        <v>3362</v>
      </c>
      <c r="U765" t="s">
        <v>3841</v>
      </c>
      <c r="V765">
        <v>69</v>
      </c>
      <c r="W765">
        <v>61</v>
      </c>
      <c r="X765" t="s">
        <v>3843</v>
      </c>
      <c r="Y765" t="s">
        <v>3070</v>
      </c>
      <c r="Z765">
        <v>1</v>
      </c>
      <c r="AA765">
        <f t="shared" si="152"/>
        <v>-8</v>
      </c>
      <c r="AB765">
        <f t="shared" ca="1" si="148"/>
        <v>-15.399999799999998</v>
      </c>
      <c r="AC765">
        <f t="shared" ca="1" si="149"/>
        <v>7.399999799999998</v>
      </c>
      <c r="AD765">
        <f t="shared" ca="1" si="150"/>
        <v>-7.399999799999998</v>
      </c>
      <c r="AE765" s="2">
        <v>0</v>
      </c>
      <c r="AF765" s="7">
        <f>VLOOKUP(R765,Weights!$A$2:$B$120,2,0)*AE765</f>
        <v>0</v>
      </c>
      <c r="AG765">
        <f t="shared" ca="1" si="151"/>
        <v>54.759997040000009</v>
      </c>
      <c r="AI765" t="str">
        <f t="shared" ca="1" si="153"/>
        <v>New Mexico St</v>
      </c>
      <c r="AJ765" t="str">
        <f t="shared" si="154"/>
        <v>New Mexico St</v>
      </c>
      <c r="AK765" t="str">
        <f t="shared" si="155"/>
        <v>New Mexico St</v>
      </c>
    </row>
    <row r="766" spans="17:37" x14ac:dyDescent="0.25">
      <c r="Q766" t="s">
        <v>3378</v>
      </c>
      <c r="R766" s="6">
        <v>42042</v>
      </c>
      <c r="S766" t="s">
        <v>3194</v>
      </c>
      <c r="T766" t="s">
        <v>3486</v>
      </c>
      <c r="U766" t="s">
        <v>3842</v>
      </c>
      <c r="V766">
        <v>78</v>
      </c>
      <c r="W766">
        <v>73</v>
      </c>
      <c r="Y766" t="s">
        <v>3071</v>
      </c>
      <c r="Z766">
        <v>1</v>
      </c>
      <c r="AA766">
        <f t="shared" si="152"/>
        <v>5</v>
      </c>
      <c r="AB766">
        <f t="shared" ca="1" si="148"/>
        <v>5.0000000000000018</v>
      </c>
      <c r="AC766">
        <f t="shared" ca="1" si="149"/>
        <v>0</v>
      </c>
      <c r="AD766">
        <f t="shared" ca="1" si="150"/>
        <v>0</v>
      </c>
      <c r="AE766" s="2">
        <v>0</v>
      </c>
      <c r="AF766" s="7">
        <f>VLOOKUP(R766,Weights!$A$2:$B$120,2,0)*AE766</f>
        <v>0</v>
      </c>
      <c r="AG766">
        <f t="shared" ca="1" si="151"/>
        <v>0</v>
      </c>
      <c r="AI766" t="str">
        <f t="shared" ca="1" si="153"/>
        <v>Chicago St</v>
      </c>
      <c r="AJ766" t="str">
        <f t="shared" si="154"/>
        <v>Chicago St</v>
      </c>
      <c r="AK766">
        <f t="shared" si="155"/>
        <v>0</v>
      </c>
    </row>
    <row r="767" spans="17:37" x14ac:dyDescent="0.25">
      <c r="Q767" t="s">
        <v>3378</v>
      </c>
      <c r="R767" s="6">
        <v>42049</v>
      </c>
      <c r="S767" t="s">
        <v>3194</v>
      </c>
      <c r="T767" t="s">
        <v>3361</v>
      </c>
      <c r="U767" t="s">
        <v>3841</v>
      </c>
      <c r="V767">
        <v>61</v>
      </c>
      <c r="W767">
        <v>50</v>
      </c>
      <c r="Y767" t="s">
        <v>3072</v>
      </c>
      <c r="Z767">
        <v>1</v>
      </c>
      <c r="AA767">
        <f t="shared" si="152"/>
        <v>-11</v>
      </c>
      <c r="AB767">
        <f t="shared" ca="1" si="148"/>
        <v>-2.9999997999999986</v>
      </c>
      <c r="AC767">
        <f t="shared" ca="1" si="149"/>
        <v>-8.0000002000000023</v>
      </c>
      <c r="AD767">
        <f t="shared" ca="1" si="150"/>
        <v>8.0000002000000023</v>
      </c>
      <c r="AE767" s="2">
        <v>0</v>
      </c>
      <c r="AF767" s="7">
        <f>VLOOKUP(R767,Weights!$A$2:$B$120,2,0)*AE767</f>
        <v>0</v>
      </c>
      <c r="AG767">
        <f t="shared" ca="1" si="151"/>
        <v>64.00000320000008</v>
      </c>
      <c r="AI767" t="str">
        <f t="shared" ca="1" si="153"/>
        <v>UMKC</v>
      </c>
      <c r="AJ767" t="str">
        <f t="shared" si="154"/>
        <v>UMKC</v>
      </c>
      <c r="AK767" t="str">
        <f t="shared" si="155"/>
        <v>UMKC</v>
      </c>
    </row>
    <row r="768" spans="17:37" x14ac:dyDescent="0.25">
      <c r="Q768" t="s">
        <v>3378</v>
      </c>
      <c r="R768" s="6">
        <v>42061</v>
      </c>
      <c r="S768" t="s">
        <v>3194</v>
      </c>
      <c r="T768" t="s">
        <v>3396</v>
      </c>
      <c r="U768" t="s">
        <v>3842</v>
      </c>
      <c r="V768">
        <v>74</v>
      </c>
      <c r="W768">
        <v>70</v>
      </c>
      <c r="Y768" t="s">
        <v>3073</v>
      </c>
      <c r="Z768">
        <v>1</v>
      </c>
      <c r="AA768">
        <f t="shared" si="152"/>
        <v>4</v>
      </c>
      <c r="AB768">
        <f t="shared" ca="1" si="148"/>
        <v>-1.1999997999999987</v>
      </c>
      <c r="AC768">
        <f t="shared" ca="1" si="149"/>
        <v>5.1999997999999987</v>
      </c>
      <c r="AD768">
        <f t="shared" ca="1" si="150"/>
        <v>-5.1999997999999987</v>
      </c>
      <c r="AE768" s="2">
        <v>0</v>
      </c>
      <c r="AF768" s="7">
        <f>VLOOKUP(R768,Weights!$A$2:$B$120,2,0)*AE768</f>
        <v>0</v>
      </c>
      <c r="AG768">
        <f t="shared" ca="1" si="151"/>
        <v>27.039997920000026</v>
      </c>
      <c r="AI768" t="str">
        <f t="shared" ca="1" si="153"/>
        <v>Grand Canyon</v>
      </c>
      <c r="AJ768" t="str">
        <f t="shared" si="154"/>
        <v>Chicago St</v>
      </c>
      <c r="AK768">
        <f t="shared" si="155"/>
        <v>0</v>
      </c>
    </row>
    <row r="769" spans="17:37" x14ac:dyDescent="0.25">
      <c r="Q769" t="s">
        <v>3378</v>
      </c>
      <c r="R769" s="6">
        <v>42063</v>
      </c>
      <c r="S769" t="s">
        <v>3194</v>
      </c>
      <c r="T769" t="s">
        <v>3398</v>
      </c>
      <c r="U769" t="s">
        <v>3842</v>
      </c>
      <c r="V769">
        <v>65</v>
      </c>
      <c r="W769">
        <v>44</v>
      </c>
      <c r="Y769" t="s">
        <v>3074</v>
      </c>
      <c r="Z769">
        <v>1</v>
      </c>
      <c r="AA769">
        <f t="shared" si="152"/>
        <v>21</v>
      </c>
      <c r="AB769">
        <f t="shared" ca="1" si="148"/>
        <v>0.80000000000000249</v>
      </c>
      <c r="AC769">
        <f t="shared" ca="1" si="149"/>
        <v>20.199999999999996</v>
      </c>
      <c r="AD769">
        <f t="shared" ca="1" si="150"/>
        <v>-20.199999999999996</v>
      </c>
      <c r="AE769" s="2">
        <v>0</v>
      </c>
      <c r="AF769" s="7">
        <f>VLOOKUP(R769,Weights!$A$2:$B$120,2,0)*AE769</f>
        <v>0</v>
      </c>
      <c r="AG769">
        <f t="shared" ca="1" si="151"/>
        <v>408.03999999999985</v>
      </c>
      <c r="AI769" t="str">
        <f t="shared" ca="1" si="153"/>
        <v>Chicago St</v>
      </c>
      <c r="AJ769" t="str">
        <f t="shared" si="154"/>
        <v>Chicago St</v>
      </c>
      <c r="AK769">
        <f t="shared" si="155"/>
        <v>0</v>
      </c>
    </row>
    <row r="770" spans="17:37" x14ac:dyDescent="0.25">
      <c r="Q770" t="s">
        <v>3378</v>
      </c>
      <c r="R770" s="6">
        <v>42075</v>
      </c>
      <c r="S770" t="s">
        <v>3195</v>
      </c>
      <c r="T770" t="s">
        <v>3382</v>
      </c>
      <c r="U770" t="s">
        <v>3841</v>
      </c>
      <c r="V770">
        <v>49</v>
      </c>
      <c r="W770">
        <v>45</v>
      </c>
      <c r="Y770" t="s">
        <v>3187</v>
      </c>
      <c r="Z770">
        <v>1</v>
      </c>
      <c r="AA770">
        <f t="shared" si="152"/>
        <v>-4</v>
      </c>
      <c r="AB770">
        <f t="shared" ref="AB770:AB833" ca="1" si="156">Z770*(IF(S770="A",-HomeEdge,IF(S770="H",HomeEdge,0))+VLOOKUP(Q770,TmList,2,0)-VLOOKUP(T770,TmList,2,0))</f>
        <v>-5.5999997999999991</v>
      </c>
      <c r="AC770">
        <f t="shared" ref="AC770:AC833" ca="1" si="157">AA770-AB770</f>
        <v>1.5999997999999991</v>
      </c>
      <c r="AD770">
        <f t="shared" ref="AD770:AD833" ca="1" si="158">-AC770</f>
        <v>-1.5999997999999991</v>
      </c>
      <c r="AE770" s="2">
        <v>0</v>
      </c>
      <c r="AF770" s="7">
        <f>VLOOKUP(R770,Weights!$A$2:$B$120,2,0)*AE770</f>
        <v>0</v>
      </c>
      <c r="AG770">
        <f t="shared" ref="AG770:AG833" ca="1" si="159">AC770^2</f>
        <v>2.5599993600000372</v>
      </c>
      <c r="AI770" t="str">
        <f t="shared" ca="1" si="153"/>
        <v>Seattle</v>
      </c>
      <c r="AJ770" t="str">
        <f t="shared" si="154"/>
        <v>Seattle</v>
      </c>
      <c r="AK770" t="str">
        <f t="shared" si="155"/>
        <v>Seattle</v>
      </c>
    </row>
    <row r="771" spans="17:37" x14ac:dyDescent="0.25">
      <c r="Q771" t="s">
        <v>3234</v>
      </c>
      <c r="R771" s="6">
        <v>41957</v>
      </c>
      <c r="S771" t="s">
        <v>3194</v>
      </c>
      <c r="T771" t="s">
        <v>3199</v>
      </c>
      <c r="U771" t="s">
        <v>3842</v>
      </c>
      <c r="V771">
        <v>52</v>
      </c>
      <c r="W771">
        <v>37</v>
      </c>
      <c r="Y771" t="s">
        <v>176</v>
      </c>
      <c r="Z771">
        <v>1</v>
      </c>
      <c r="AA771">
        <f t="shared" ref="AA771:AA834" si="160">Z771*IF(U771="W",(V771-W771),W771-V771)</f>
        <v>15</v>
      </c>
      <c r="AB771">
        <f t="shared" ca="1" si="156"/>
        <v>15.000000000000002</v>
      </c>
      <c r="AC771">
        <f t="shared" ca="1" si="157"/>
        <v>0</v>
      </c>
      <c r="AD771">
        <f t="shared" ca="1" si="158"/>
        <v>0</v>
      </c>
      <c r="AE771" s="2">
        <v>0</v>
      </c>
      <c r="AF771" s="7">
        <f>VLOOKUP(R771,Weights!$A$2:$B$120,2,0)*AE771</f>
        <v>0</v>
      </c>
      <c r="AG771">
        <f t="shared" ca="1" si="159"/>
        <v>0</v>
      </c>
      <c r="AI771" t="str">
        <f t="shared" ref="AI771:AI834" ca="1" si="161">IF(AB771&gt;0,Q771,T771)</f>
        <v>Cincinnati</v>
      </c>
      <c r="AJ771" t="str">
        <f t="shared" ref="AJ771:AJ834" si="162">IF(AA771&gt;0,Q771,T771)</f>
        <v>Cincinnati</v>
      </c>
      <c r="AK771">
        <f t="shared" ref="AK771:AK834" si="163">IF(AA771&lt;0,T771,0)</f>
        <v>0</v>
      </c>
    </row>
    <row r="772" spans="17:37" x14ac:dyDescent="0.25">
      <c r="Q772" t="s">
        <v>3234</v>
      </c>
      <c r="R772" s="6">
        <v>41962</v>
      </c>
      <c r="S772" t="s">
        <v>3194</v>
      </c>
      <c r="T772" t="s">
        <v>3359</v>
      </c>
      <c r="U772" t="s">
        <v>3842</v>
      </c>
      <c r="V772">
        <v>69</v>
      </c>
      <c r="W772">
        <v>61</v>
      </c>
      <c r="Y772" t="s">
        <v>258</v>
      </c>
      <c r="Z772">
        <v>1</v>
      </c>
      <c r="AA772">
        <f t="shared" si="160"/>
        <v>8</v>
      </c>
      <c r="AB772">
        <f t="shared" ca="1" si="156"/>
        <v>11.000000000000002</v>
      </c>
      <c r="AC772">
        <f t="shared" ca="1" si="157"/>
        <v>-3.0000000000000018</v>
      </c>
      <c r="AD772">
        <f t="shared" ca="1" si="158"/>
        <v>3.0000000000000018</v>
      </c>
      <c r="AE772" s="2">
        <v>0</v>
      </c>
      <c r="AF772" s="7">
        <f>VLOOKUP(R772,Weights!$A$2:$B$120,2,0)*AE772</f>
        <v>0</v>
      </c>
      <c r="AG772">
        <f t="shared" ca="1" si="159"/>
        <v>9.0000000000000107</v>
      </c>
      <c r="AI772" t="str">
        <f t="shared" ca="1" si="161"/>
        <v>Cincinnati</v>
      </c>
      <c r="AJ772" t="str">
        <f t="shared" si="162"/>
        <v>Cincinnati</v>
      </c>
      <c r="AK772">
        <f t="shared" si="163"/>
        <v>0</v>
      </c>
    </row>
    <row r="773" spans="17:37" x14ac:dyDescent="0.25">
      <c r="Q773" t="s">
        <v>3234</v>
      </c>
      <c r="R773" s="6">
        <v>41966</v>
      </c>
      <c r="S773" t="s">
        <v>3194</v>
      </c>
      <c r="T773" t="s">
        <v>3458</v>
      </c>
      <c r="U773" t="s">
        <v>3842</v>
      </c>
      <c r="V773">
        <v>54</v>
      </c>
      <c r="W773">
        <v>49</v>
      </c>
      <c r="Y773" t="s">
        <v>259</v>
      </c>
      <c r="Z773">
        <v>1</v>
      </c>
      <c r="AA773">
        <f t="shared" si="160"/>
        <v>5</v>
      </c>
      <c r="AB773">
        <f t="shared" ca="1" si="156"/>
        <v>14.200000000000001</v>
      </c>
      <c r="AC773">
        <f t="shared" ca="1" si="157"/>
        <v>-9.2000000000000011</v>
      </c>
      <c r="AD773">
        <f t="shared" ca="1" si="158"/>
        <v>9.2000000000000011</v>
      </c>
      <c r="AE773" s="2">
        <v>0</v>
      </c>
      <c r="AF773" s="7">
        <f>VLOOKUP(R773,Weights!$A$2:$B$120,2,0)*AE773</f>
        <v>0</v>
      </c>
      <c r="AG773">
        <f t="shared" ca="1" si="159"/>
        <v>84.640000000000015</v>
      </c>
      <c r="AI773" t="str">
        <f t="shared" ca="1" si="161"/>
        <v>Cincinnati</v>
      </c>
      <c r="AJ773" t="str">
        <f t="shared" si="162"/>
        <v>Cincinnati</v>
      </c>
      <c r="AK773">
        <f t="shared" si="163"/>
        <v>0</v>
      </c>
    </row>
    <row r="774" spans="17:37" x14ac:dyDescent="0.25">
      <c r="Q774" t="s">
        <v>3234</v>
      </c>
      <c r="R774" s="6">
        <v>41968</v>
      </c>
      <c r="S774" t="s">
        <v>3194</v>
      </c>
      <c r="T774" t="s">
        <v>3513</v>
      </c>
      <c r="U774" t="s">
        <v>3842</v>
      </c>
      <c r="V774">
        <v>59</v>
      </c>
      <c r="W774">
        <v>50</v>
      </c>
      <c r="Y774" t="s">
        <v>260</v>
      </c>
      <c r="Z774">
        <v>1</v>
      </c>
      <c r="AA774">
        <f t="shared" si="160"/>
        <v>9</v>
      </c>
      <c r="AB774">
        <f t="shared" ca="1" si="156"/>
        <v>6.4000000000000012</v>
      </c>
      <c r="AC774">
        <f t="shared" ca="1" si="157"/>
        <v>2.5999999999999988</v>
      </c>
      <c r="AD774">
        <f t="shared" ca="1" si="158"/>
        <v>-2.5999999999999988</v>
      </c>
      <c r="AE774" s="2">
        <v>0</v>
      </c>
      <c r="AF774" s="7">
        <f>VLOOKUP(R774,Weights!$A$2:$B$120,2,0)*AE774</f>
        <v>0</v>
      </c>
      <c r="AG774">
        <f t="shared" ca="1" si="159"/>
        <v>6.7599999999999936</v>
      </c>
      <c r="AI774" t="str">
        <f t="shared" ca="1" si="161"/>
        <v>Cincinnati</v>
      </c>
      <c r="AJ774" t="str">
        <f t="shared" si="162"/>
        <v>Cincinnati</v>
      </c>
      <c r="AK774">
        <f t="shared" si="163"/>
        <v>0</v>
      </c>
    </row>
    <row r="775" spans="17:37" x14ac:dyDescent="0.25">
      <c r="Q775" t="s">
        <v>3234</v>
      </c>
      <c r="R775" s="6">
        <v>41971</v>
      </c>
      <c r="S775" t="s">
        <v>3195</v>
      </c>
      <c r="T775" t="s">
        <v>3411</v>
      </c>
      <c r="U775" t="s">
        <v>3842</v>
      </c>
      <c r="V775">
        <v>69</v>
      </c>
      <c r="W775">
        <v>51</v>
      </c>
      <c r="Y775" t="s">
        <v>261</v>
      </c>
      <c r="Z775">
        <v>1</v>
      </c>
      <c r="AA775">
        <f t="shared" si="160"/>
        <v>18</v>
      </c>
      <c r="AB775">
        <f t="shared" ca="1" si="156"/>
        <v>11</v>
      </c>
      <c r="AC775">
        <f t="shared" ca="1" si="157"/>
        <v>7</v>
      </c>
      <c r="AD775">
        <f t="shared" ca="1" si="158"/>
        <v>-7</v>
      </c>
      <c r="AE775" s="2">
        <v>0</v>
      </c>
      <c r="AF775" s="7">
        <f>VLOOKUP(R775,Weights!$A$2:$B$120,2,0)*AE775</f>
        <v>0</v>
      </c>
      <c r="AG775">
        <f t="shared" ca="1" si="159"/>
        <v>49</v>
      </c>
      <c r="AI775" t="str">
        <f t="shared" ca="1" si="161"/>
        <v>Cincinnati</v>
      </c>
      <c r="AJ775" t="str">
        <f t="shared" si="162"/>
        <v>Cincinnati</v>
      </c>
      <c r="AK775">
        <f t="shared" si="163"/>
        <v>0</v>
      </c>
    </row>
    <row r="776" spans="17:37" x14ac:dyDescent="0.25">
      <c r="Q776" t="s">
        <v>3234</v>
      </c>
      <c r="R776" s="6">
        <v>41972</v>
      </c>
      <c r="S776" t="s">
        <v>3195</v>
      </c>
      <c r="T776" t="s">
        <v>3374</v>
      </c>
      <c r="U776" t="s">
        <v>3841</v>
      </c>
      <c r="V776">
        <v>66</v>
      </c>
      <c r="W776">
        <v>54</v>
      </c>
      <c r="Y776" t="s">
        <v>103</v>
      </c>
      <c r="Z776">
        <v>1</v>
      </c>
      <c r="AA776">
        <f t="shared" si="160"/>
        <v>-12</v>
      </c>
      <c r="AB776">
        <f t="shared" ca="1" si="156"/>
        <v>0</v>
      </c>
      <c r="AC776">
        <f t="shared" ca="1" si="157"/>
        <v>-12</v>
      </c>
      <c r="AD776">
        <f t="shared" ca="1" si="158"/>
        <v>12</v>
      </c>
      <c r="AE776" s="2">
        <v>0</v>
      </c>
      <c r="AF776" s="7">
        <f>VLOOKUP(R776,Weights!$A$2:$B$120,2,0)*AE776</f>
        <v>0</v>
      </c>
      <c r="AG776">
        <f t="shared" ca="1" si="159"/>
        <v>144</v>
      </c>
      <c r="AI776" t="str">
        <f t="shared" ca="1" si="161"/>
        <v>Ole Miss</v>
      </c>
      <c r="AJ776" t="str">
        <f t="shared" si="162"/>
        <v>Ole Miss</v>
      </c>
      <c r="AK776" t="str">
        <f t="shared" si="163"/>
        <v>Ole Miss</v>
      </c>
    </row>
    <row r="777" spans="17:37" x14ac:dyDescent="0.25">
      <c r="Q777" t="s">
        <v>3234</v>
      </c>
      <c r="R777" s="6">
        <v>41975</v>
      </c>
      <c r="S777" t="s">
        <v>3194</v>
      </c>
      <c r="T777" t="s">
        <v>3206</v>
      </c>
      <c r="U777" t="s">
        <v>3842</v>
      </c>
      <c r="V777">
        <v>78</v>
      </c>
      <c r="W777">
        <v>52</v>
      </c>
      <c r="Y777" t="s">
        <v>262</v>
      </c>
      <c r="Z777">
        <v>1</v>
      </c>
      <c r="AA777">
        <f t="shared" si="160"/>
        <v>26</v>
      </c>
      <c r="AB777">
        <f t="shared" ca="1" si="156"/>
        <v>9.0000000000000018</v>
      </c>
      <c r="AC777">
        <f t="shared" ca="1" si="157"/>
        <v>17</v>
      </c>
      <c r="AD777">
        <f t="shared" ca="1" si="158"/>
        <v>-17</v>
      </c>
      <c r="AE777" s="2">
        <v>0</v>
      </c>
      <c r="AF777" s="7">
        <f>VLOOKUP(R777,Weights!$A$2:$B$120,2,0)*AE777</f>
        <v>0</v>
      </c>
      <c r="AG777">
        <f t="shared" ca="1" si="159"/>
        <v>289</v>
      </c>
      <c r="AI777" t="str">
        <f t="shared" ca="1" si="161"/>
        <v>Cincinnati</v>
      </c>
      <c r="AJ777" t="str">
        <f t="shared" si="162"/>
        <v>Cincinnati</v>
      </c>
      <c r="AK777">
        <f t="shared" si="163"/>
        <v>0</v>
      </c>
    </row>
    <row r="778" spans="17:37" x14ac:dyDescent="0.25">
      <c r="Q778" t="s">
        <v>3234</v>
      </c>
      <c r="R778" s="6">
        <v>41990</v>
      </c>
      <c r="S778" t="s">
        <v>3194</v>
      </c>
      <c r="T778" t="s">
        <v>3464</v>
      </c>
      <c r="U778" t="s">
        <v>3842</v>
      </c>
      <c r="V778">
        <v>71</v>
      </c>
      <c r="W778">
        <v>62</v>
      </c>
      <c r="X778" t="s">
        <v>3843</v>
      </c>
      <c r="Y778" t="s">
        <v>264</v>
      </c>
      <c r="Z778">
        <v>1</v>
      </c>
      <c r="AA778">
        <f t="shared" si="160"/>
        <v>9</v>
      </c>
      <c r="AB778">
        <f t="shared" ca="1" si="156"/>
        <v>1.5999998000000009</v>
      </c>
      <c r="AC778">
        <f t="shared" ca="1" si="157"/>
        <v>7.4000001999999991</v>
      </c>
      <c r="AD778">
        <f t="shared" ca="1" si="158"/>
        <v>-7.4000001999999991</v>
      </c>
      <c r="AE778" s="2">
        <v>0</v>
      </c>
      <c r="AF778" s="7">
        <f>VLOOKUP(R778,Weights!$A$2:$B$120,2,0)*AE778</f>
        <v>0</v>
      </c>
      <c r="AG778">
        <f t="shared" ca="1" si="159"/>
        <v>54.76000296000003</v>
      </c>
      <c r="AI778" t="str">
        <f t="shared" ca="1" si="161"/>
        <v>Cincinnati</v>
      </c>
      <c r="AJ778" t="str">
        <f t="shared" si="162"/>
        <v>Cincinnati</v>
      </c>
      <c r="AK778">
        <f t="shared" si="163"/>
        <v>0</v>
      </c>
    </row>
    <row r="779" spans="17:37" x14ac:dyDescent="0.25">
      <c r="Q779" t="s">
        <v>3234</v>
      </c>
      <c r="R779" s="6">
        <v>41993</v>
      </c>
      <c r="S779" t="s">
        <v>3194</v>
      </c>
      <c r="T779" t="s">
        <v>3301</v>
      </c>
      <c r="U779" t="s">
        <v>3841</v>
      </c>
      <c r="V779">
        <v>68</v>
      </c>
      <c r="W779">
        <v>47</v>
      </c>
      <c r="Y779" t="s">
        <v>265</v>
      </c>
      <c r="Z779">
        <v>1</v>
      </c>
      <c r="AA779">
        <f t="shared" si="160"/>
        <v>-21</v>
      </c>
      <c r="AB779">
        <f t="shared" ca="1" si="156"/>
        <v>0.59999980000000086</v>
      </c>
      <c r="AC779">
        <f t="shared" ca="1" si="157"/>
        <v>-21.599999799999999</v>
      </c>
      <c r="AD779">
        <f t="shared" ca="1" si="158"/>
        <v>21.599999799999999</v>
      </c>
      <c r="AE779" s="2">
        <v>0</v>
      </c>
      <c r="AF779" s="7">
        <f>VLOOKUP(R779,Weights!$A$2:$B$120,2,0)*AE779</f>
        <v>0</v>
      </c>
      <c r="AG779">
        <f t="shared" ca="1" si="159"/>
        <v>466.55999136000003</v>
      </c>
      <c r="AI779" t="str">
        <f t="shared" ca="1" si="161"/>
        <v>Cincinnati</v>
      </c>
      <c r="AJ779" t="str">
        <f t="shared" si="162"/>
        <v>Virginia Commonwealth</v>
      </c>
      <c r="AK779" t="str">
        <f t="shared" si="163"/>
        <v>Virginia Commonwealth</v>
      </c>
    </row>
    <row r="780" spans="17:37" x14ac:dyDescent="0.25">
      <c r="Q780" t="s">
        <v>3234</v>
      </c>
      <c r="R780" s="6">
        <v>41996</v>
      </c>
      <c r="S780" t="s">
        <v>3194</v>
      </c>
      <c r="T780" t="s">
        <v>3501</v>
      </c>
      <c r="U780" t="s">
        <v>3842</v>
      </c>
      <c r="V780">
        <v>72</v>
      </c>
      <c r="W780">
        <v>48</v>
      </c>
      <c r="Y780" t="s">
        <v>266</v>
      </c>
      <c r="Z780">
        <v>1</v>
      </c>
      <c r="AA780">
        <f t="shared" si="160"/>
        <v>24</v>
      </c>
      <c r="AB780">
        <f t="shared" ca="1" si="156"/>
        <v>20.8</v>
      </c>
      <c r="AC780">
        <f t="shared" ca="1" si="157"/>
        <v>3.1999999999999993</v>
      </c>
      <c r="AD780">
        <f t="shared" ca="1" si="158"/>
        <v>-3.1999999999999993</v>
      </c>
      <c r="AE780" s="2">
        <v>0</v>
      </c>
      <c r="AF780" s="7">
        <f>VLOOKUP(R780,Weights!$A$2:$B$120,2,0)*AE780</f>
        <v>0</v>
      </c>
      <c r="AG780">
        <f t="shared" ca="1" si="159"/>
        <v>10.239999999999995</v>
      </c>
      <c r="AI780" t="str">
        <f t="shared" ca="1" si="161"/>
        <v>Cincinnati</v>
      </c>
      <c r="AJ780" t="str">
        <f t="shared" si="162"/>
        <v>Cincinnati</v>
      </c>
      <c r="AK780">
        <f t="shared" si="163"/>
        <v>0</v>
      </c>
    </row>
    <row r="781" spans="17:37" x14ac:dyDescent="0.25">
      <c r="Q781" t="s">
        <v>3234</v>
      </c>
      <c r="R781" s="6">
        <v>42007</v>
      </c>
      <c r="S781" t="s">
        <v>3194</v>
      </c>
      <c r="T781" t="s">
        <v>3270</v>
      </c>
      <c r="U781" t="s">
        <v>3842</v>
      </c>
      <c r="V781">
        <v>56</v>
      </c>
      <c r="W781">
        <v>50</v>
      </c>
      <c r="Y781" t="s">
        <v>268</v>
      </c>
      <c r="Z781">
        <v>1</v>
      </c>
      <c r="AA781">
        <f t="shared" si="160"/>
        <v>6</v>
      </c>
      <c r="AB781">
        <f t="shared" ca="1" si="156"/>
        <v>3.4000000000000021</v>
      </c>
      <c r="AC781">
        <f t="shared" ca="1" si="157"/>
        <v>2.5999999999999979</v>
      </c>
      <c r="AD781">
        <f t="shared" ca="1" si="158"/>
        <v>-2.5999999999999979</v>
      </c>
      <c r="AE781" s="2">
        <v>0</v>
      </c>
      <c r="AF781" s="7">
        <f>VLOOKUP(R781,Weights!$A$2:$B$120,2,0)*AE781</f>
        <v>0</v>
      </c>
      <c r="AG781">
        <f t="shared" ca="1" si="159"/>
        <v>6.7599999999999891</v>
      </c>
      <c r="AI781" t="str">
        <f t="shared" ca="1" si="161"/>
        <v>Cincinnati</v>
      </c>
      <c r="AJ781" t="str">
        <f t="shared" si="162"/>
        <v>Cincinnati</v>
      </c>
      <c r="AK781">
        <f t="shared" si="163"/>
        <v>0</v>
      </c>
    </row>
    <row r="782" spans="17:37" x14ac:dyDescent="0.25">
      <c r="Q782" t="s">
        <v>3234</v>
      </c>
      <c r="R782" s="6">
        <v>42010</v>
      </c>
      <c r="S782" t="s">
        <v>3194</v>
      </c>
      <c r="T782" t="s">
        <v>3260</v>
      </c>
      <c r="U782" t="s">
        <v>3842</v>
      </c>
      <c r="V782">
        <v>69</v>
      </c>
      <c r="W782">
        <v>48</v>
      </c>
      <c r="Y782" t="s">
        <v>269</v>
      </c>
      <c r="Z782">
        <v>1</v>
      </c>
      <c r="AA782">
        <f t="shared" si="160"/>
        <v>21</v>
      </c>
      <c r="AB782">
        <f t="shared" ca="1" si="156"/>
        <v>15.200000000000001</v>
      </c>
      <c r="AC782">
        <f t="shared" ca="1" si="157"/>
        <v>5.7999999999999989</v>
      </c>
      <c r="AD782">
        <f t="shared" ca="1" si="158"/>
        <v>-5.7999999999999989</v>
      </c>
      <c r="AE782" s="2">
        <v>0</v>
      </c>
      <c r="AF782" s="7">
        <f>VLOOKUP(R782,Weights!$A$2:$B$120,2,0)*AE782</f>
        <v>0</v>
      </c>
      <c r="AG782">
        <f t="shared" ca="1" si="159"/>
        <v>33.639999999999986</v>
      </c>
      <c r="AI782" t="str">
        <f t="shared" ca="1" si="161"/>
        <v>Cincinnati</v>
      </c>
      <c r="AJ782" t="str">
        <f t="shared" si="162"/>
        <v>Cincinnati</v>
      </c>
      <c r="AK782">
        <f t="shared" si="163"/>
        <v>0</v>
      </c>
    </row>
    <row r="783" spans="17:37" x14ac:dyDescent="0.25">
      <c r="Q783" t="s">
        <v>3234</v>
      </c>
      <c r="R783" s="6">
        <v>42021</v>
      </c>
      <c r="S783" t="s">
        <v>3194</v>
      </c>
      <c r="T783" t="s">
        <v>3261</v>
      </c>
      <c r="U783" t="s">
        <v>3842</v>
      </c>
      <c r="V783">
        <v>84</v>
      </c>
      <c r="W783">
        <v>53</v>
      </c>
      <c r="Y783" t="s">
        <v>273</v>
      </c>
      <c r="Z783">
        <v>1</v>
      </c>
      <c r="AA783">
        <f t="shared" si="160"/>
        <v>31</v>
      </c>
      <c r="AB783">
        <f t="shared" ca="1" si="156"/>
        <v>7.6000000000000014</v>
      </c>
      <c r="AC783">
        <f t="shared" ca="1" si="157"/>
        <v>23.4</v>
      </c>
      <c r="AD783">
        <f t="shared" ca="1" si="158"/>
        <v>-23.4</v>
      </c>
      <c r="AE783" s="2">
        <v>0</v>
      </c>
      <c r="AF783" s="7">
        <f>VLOOKUP(R783,Weights!$A$2:$B$120,2,0)*AE783</f>
        <v>0</v>
      </c>
      <c r="AG783">
        <f t="shared" ca="1" si="159"/>
        <v>547.55999999999995</v>
      </c>
      <c r="AI783" t="str">
        <f t="shared" ca="1" si="161"/>
        <v>Cincinnati</v>
      </c>
      <c r="AJ783" t="str">
        <f t="shared" si="162"/>
        <v>Cincinnati</v>
      </c>
      <c r="AK783">
        <f t="shared" si="163"/>
        <v>0</v>
      </c>
    </row>
    <row r="784" spans="17:37" x14ac:dyDescent="0.25">
      <c r="Q784" t="s">
        <v>3234</v>
      </c>
      <c r="R784" s="6">
        <v>42025</v>
      </c>
      <c r="S784" t="s">
        <v>3194</v>
      </c>
      <c r="T784" t="s">
        <v>3262</v>
      </c>
      <c r="U784" t="s">
        <v>3842</v>
      </c>
      <c r="V784">
        <v>67</v>
      </c>
      <c r="W784">
        <v>54</v>
      </c>
      <c r="Y784" t="s">
        <v>275</v>
      </c>
      <c r="Z784">
        <v>1</v>
      </c>
      <c r="AA784">
        <f t="shared" si="160"/>
        <v>13</v>
      </c>
      <c r="AB784">
        <f t="shared" ca="1" si="156"/>
        <v>16.400000000000002</v>
      </c>
      <c r="AC784">
        <f t="shared" ca="1" si="157"/>
        <v>-3.4000000000000021</v>
      </c>
      <c r="AD784">
        <f t="shared" ca="1" si="158"/>
        <v>3.4000000000000021</v>
      </c>
      <c r="AE784" s="2">
        <v>0</v>
      </c>
      <c r="AF784" s="7">
        <f>VLOOKUP(R784,Weights!$A$2:$B$120,2,0)*AE784</f>
        <v>0</v>
      </c>
      <c r="AG784">
        <f t="shared" ca="1" si="159"/>
        <v>11.560000000000015</v>
      </c>
      <c r="AI784" t="str">
        <f t="shared" ca="1" si="161"/>
        <v>Cincinnati</v>
      </c>
      <c r="AJ784" t="str">
        <f t="shared" si="162"/>
        <v>Cincinnati</v>
      </c>
      <c r="AK784">
        <f t="shared" si="163"/>
        <v>0</v>
      </c>
    </row>
    <row r="785" spans="17:37" x14ac:dyDescent="0.25">
      <c r="Q785" t="s">
        <v>3234</v>
      </c>
      <c r="R785" s="6">
        <v>42033</v>
      </c>
      <c r="S785" t="s">
        <v>3194</v>
      </c>
      <c r="T785" t="s">
        <v>3257</v>
      </c>
      <c r="U785" t="s">
        <v>3842</v>
      </c>
      <c r="V785">
        <v>70</v>
      </c>
      <c r="W785">
        <v>58</v>
      </c>
      <c r="Y785" t="s">
        <v>278</v>
      </c>
      <c r="Z785">
        <v>1</v>
      </c>
      <c r="AA785">
        <f t="shared" si="160"/>
        <v>12</v>
      </c>
      <c r="AB785">
        <f t="shared" ca="1" si="156"/>
        <v>5.4000000000000012</v>
      </c>
      <c r="AC785">
        <f t="shared" ca="1" si="157"/>
        <v>6.5999999999999988</v>
      </c>
      <c r="AD785">
        <f t="shared" ca="1" si="158"/>
        <v>-6.5999999999999988</v>
      </c>
      <c r="AE785" s="2">
        <v>0</v>
      </c>
      <c r="AF785" s="7">
        <f>VLOOKUP(R785,Weights!$A$2:$B$120,2,0)*AE785</f>
        <v>0</v>
      </c>
      <c r="AG785">
        <f t="shared" ca="1" si="159"/>
        <v>43.559999999999981</v>
      </c>
      <c r="AI785" t="str">
        <f t="shared" ca="1" si="161"/>
        <v>Cincinnati</v>
      </c>
      <c r="AJ785" t="str">
        <f t="shared" si="162"/>
        <v>Cincinnati</v>
      </c>
      <c r="AK785">
        <f t="shared" si="163"/>
        <v>0</v>
      </c>
    </row>
    <row r="786" spans="17:37" x14ac:dyDescent="0.25">
      <c r="Q786" t="s">
        <v>3234</v>
      </c>
      <c r="R786" s="6">
        <v>42042</v>
      </c>
      <c r="S786" t="s">
        <v>3194</v>
      </c>
      <c r="T786" t="s">
        <v>3266</v>
      </c>
      <c r="U786" t="s">
        <v>3842</v>
      </c>
      <c r="V786">
        <v>63</v>
      </c>
      <c r="W786">
        <v>58</v>
      </c>
      <c r="Y786" t="s">
        <v>281</v>
      </c>
      <c r="Z786">
        <v>1</v>
      </c>
      <c r="AA786">
        <f t="shared" si="160"/>
        <v>5</v>
      </c>
      <c r="AB786">
        <f t="shared" ca="1" si="156"/>
        <v>19.200000000000003</v>
      </c>
      <c r="AC786">
        <f t="shared" ca="1" si="157"/>
        <v>-14.200000000000003</v>
      </c>
      <c r="AD786">
        <f t="shared" ca="1" si="158"/>
        <v>14.200000000000003</v>
      </c>
      <c r="AE786" s="2">
        <v>0</v>
      </c>
      <c r="AF786" s="7">
        <f>VLOOKUP(R786,Weights!$A$2:$B$120,2,0)*AE786</f>
        <v>0</v>
      </c>
      <c r="AG786">
        <f t="shared" ca="1" si="159"/>
        <v>201.64000000000007</v>
      </c>
      <c r="AI786" t="str">
        <f t="shared" ca="1" si="161"/>
        <v>Cincinnati</v>
      </c>
      <c r="AJ786" t="str">
        <f t="shared" si="162"/>
        <v>Cincinnati</v>
      </c>
      <c r="AK786">
        <f t="shared" si="163"/>
        <v>0</v>
      </c>
    </row>
    <row r="787" spans="17:37" x14ac:dyDescent="0.25">
      <c r="Q787" t="s">
        <v>3234</v>
      </c>
      <c r="R787" s="6">
        <v>42049</v>
      </c>
      <c r="S787" t="s">
        <v>3194</v>
      </c>
      <c r="T787" t="s">
        <v>3263</v>
      </c>
      <c r="U787" t="s">
        <v>3841</v>
      </c>
      <c r="V787">
        <v>50</v>
      </c>
      <c r="W787">
        <v>49</v>
      </c>
      <c r="Y787" t="s">
        <v>283</v>
      </c>
      <c r="Z787">
        <v>1</v>
      </c>
      <c r="AA787">
        <f t="shared" si="160"/>
        <v>-1</v>
      </c>
      <c r="AB787">
        <f t="shared" ca="1" si="156"/>
        <v>16.400000000000002</v>
      </c>
      <c r="AC787">
        <f t="shared" ca="1" si="157"/>
        <v>-17.400000000000002</v>
      </c>
      <c r="AD787">
        <f t="shared" ca="1" si="158"/>
        <v>17.400000000000002</v>
      </c>
      <c r="AE787" s="2">
        <v>0</v>
      </c>
      <c r="AF787" s="7">
        <f>VLOOKUP(R787,Weights!$A$2:$B$120,2,0)*AE787</f>
        <v>0</v>
      </c>
      <c r="AG787">
        <f t="shared" ca="1" si="159"/>
        <v>302.76000000000005</v>
      </c>
      <c r="AI787" t="str">
        <f t="shared" ca="1" si="161"/>
        <v>Cincinnati</v>
      </c>
      <c r="AJ787" t="str">
        <f t="shared" si="162"/>
        <v>Tulane</v>
      </c>
      <c r="AK787" t="str">
        <f t="shared" si="163"/>
        <v>Tulane</v>
      </c>
    </row>
    <row r="788" spans="17:37" x14ac:dyDescent="0.25">
      <c r="Q788" t="s">
        <v>3234</v>
      </c>
      <c r="R788" s="6">
        <v>42053</v>
      </c>
      <c r="S788" t="s">
        <v>3194</v>
      </c>
      <c r="T788" t="s">
        <v>3331</v>
      </c>
      <c r="U788" t="s">
        <v>3841</v>
      </c>
      <c r="V788">
        <v>59</v>
      </c>
      <c r="W788">
        <v>57</v>
      </c>
      <c r="Y788" t="s">
        <v>284</v>
      </c>
      <c r="Z788">
        <v>1</v>
      </c>
      <c r="AA788">
        <f t="shared" si="160"/>
        <v>-2</v>
      </c>
      <c r="AB788">
        <f t="shared" ca="1" si="156"/>
        <v>-1.8000001999999977</v>
      </c>
      <c r="AC788">
        <f t="shared" ca="1" si="157"/>
        <v>-0.19999980000000228</v>
      </c>
      <c r="AD788">
        <f t="shared" ca="1" si="158"/>
        <v>0.19999980000000228</v>
      </c>
      <c r="AE788" s="2">
        <v>0</v>
      </c>
      <c r="AF788" s="7">
        <f>VLOOKUP(R788,Weights!$A$2:$B$120,2,0)*AE788</f>
        <v>0</v>
      </c>
      <c r="AG788">
        <f t="shared" ca="1" si="159"/>
        <v>3.9999920000040913E-2</v>
      </c>
      <c r="AI788" t="str">
        <f t="shared" ca="1" si="161"/>
        <v>Xavier</v>
      </c>
      <c r="AJ788" t="str">
        <f t="shared" si="162"/>
        <v>Xavier</v>
      </c>
      <c r="AK788" t="str">
        <f t="shared" si="163"/>
        <v>Xavier</v>
      </c>
    </row>
    <row r="789" spans="17:37" x14ac:dyDescent="0.25">
      <c r="Q789" t="s">
        <v>3234</v>
      </c>
      <c r="R789" s="6">
        <v>42060</v>
      </c>
      <c r="S789" t="s">
        <v>3194</v>
      </c>
      <c r="T789" t="s">
        <v>3259</v>
      </c>
      <c r="U789" t="s">
        <v>3842</v>
      </c>
      <c r="V789">
        <v>83</v>
      </c>
      <c r="W789">
        <v>60</v>
      </c>
      <c r="Y789" t="s">
        <v>285</v>
      </c>
      <c r="Z789">
        <v>1</v>
      </c>
      <c r="AA789">
        <f t="shared" si="160"/>
        <v>23</v>
      </c>
      <c r="AB789">
        <f t="shared" ca="1" si="156"/>
        <v>18.8</v>
      </c>
      <c r="AC789">
        <f t="shared" ca="1" si="157"/>
        <v>4.1999999999999993</v>
      </c>
      <c r="AD789">
        <f t="shared" ca="1" si="158"/>
        <v>-4.1999999999999993</v>
      </c>
      <c r="AE789" s="2">
        <v>0</v>
      </c>
      <c r="AF789" s="7">
        <f>VLOOKUP(R789,Weights!$A$2:$B$120,2,0)*AE789</f>
        <v>0</v>
      </c>
      <c r="AG789">
        <f t="shared" ca="1" si="159"/>
        <v>17.639999999999993</v>
      </c>
      <c r="AI789" t="str">
        <f t="shared" ca="1" si="161"/>
        <v>Cincinnati</v>
      </c>
      <c r="AJ789" t="str">
        <f t="shared" si="162"/>
        <v>Cincinnati</v>
      </c>
      <c r="AK789">
        <f t="shared" si="163"/>
        <v>0</v>
      </c>
    </row>
    <row r="790" spans="17:37" x14ac:dyDescent="0.25">
      <c r="Q790" t="s">
        <v>3234</v>
      </c>
      <c r="R790" s="6">
        <v>42071</v>
      </c>
      <c r="S790" t="s">
        <v>3194</v>
      </c>
      <c r="T790" t="s">
        <v>3258</v>
      </c>
      <c r="U790" t="s">
        <v>3842</v>
      </c>
      <c r="V790">
        <v>77</v>
      </c>
      <c r="W790">
        <v>65</v>
      </c>
      <c r="Y790" t="s">
        <v>287</v>
      </c>
      <c r="Z790">
        <v>1</v>
      </c>
      <c r="AA790">
        <f t="shared" si="160"/>
        <v>12</v>
      </c>
      <c r="AB790">
        <f t="shared" ca="1" si="156"/>
        <v>5.6000000000000014</v>
      </c>
      <c r="AC790">
        <f t="shared" ca="1" si="157"/>
        <v>6.3999999999999986</v>
      </c>
      <c r="AD790">
        <f t="shared" ca="1" si="158"/>
        <v>-6.3999999999999986</v>
      </c>
      <c r="AE790" s="2">
        <v>0</v>
      </c>
      <c r="AF790" s="7">
        <f>VLOOKUP(R790,Weights!$A$2:$B$120,2,0)*AE790</f>
        <v>0</v>
      </c>
      <c r="AG790">
        <f t="shared" ca="1" si="159"/>
        <v>40.95999999999998</v>
      </c>
      <c r="AI790" t="str">
        <f t="shared" ca="1" si="161"/>
        <v>Cincinnati</v>
      </c>
      <c r="AJ790" t="str">
        <f t="shared" si="162"/>
        <v>Cincinnati</v>
      </c>
      <c r="AK790">
        <f t="shared" si="163"/>
        <v>0</v>
      </c>
    </row>
    <row r="791" spans="17:37" x14ac:dyDescent="0.25">
      <c r="Q791" t="s">
        <v>3234</v>
      </c>
      <c r="R791" s="6">
        <v>42076</v>
      </c>
      <c r="S791" t="s">
        <v>3195</v>
      </c>
      <c r="T791" t="s">
        <v>3257</v>
      </c>
      <c r="U791" t="s">
        <v>3191</v>
      </c>
      <c r="Y791" t="s">
        <v>3191</v>
      </c>
      <c r="Z791">
        <v>0</v>
      </c>
      <c r="AA791">
        <f t="shared" si="160"/>
        <v>0</v>
      </c>
      <c r="AB791">
        <f t="shared" ca="1" si="156"/>
        <v>0</v>
      </c>
      <c r="AC791">
        <f t="shared" ca="1" si="157"/>
        <v>0</v>
      </c>
      <c r="AD791">
        <f t="shared" ca="1" si="158"/>
        <v>0</v>
      </c>
      <c r="AE791" s="2">
        <v>0</v>
      </c>
      <c r="AF791" s="7">
        <f>VLOOKUP(R791,Weights!$A$2:$B$120,2,0)*AE791</f>
        <v>0</v>
      </c>
      <c r="AG791">
        <f t="shared" ca="1" si="159"/>
        <v>0</v>
      </c>
      <c r="AI791" t="str">
        <f t="shared" ca="1" si="161"/>
        <v>Connecticut</v>
      </c>
      <c r="AJ791" t="str">
        <f t="shared" si="162"/>
        <v>Connecticut</v>
      </c>
      <c r="AK791">
        <f t="shared" si="163"/>
        <v>0</v>
      </c>
    </row>
    <row r="792" spans="17:37" x14ac:dyDescent="0.25">
      <c r="Q792" t="s">
        <v>3318</v>
      </c>
      <c r="R792" s="6">
        <v>41957</v>
      </c>
      <c r="S792" t="s">
        <v>3194</v>
      </c>
      <c r="T792" t="s">
        <v>3341</v>
      </c>
      <c r="U792" t="s">
        <v>3842</v>
      </c>
      <c r="V792">
        <v>86</v>
      </c>
      <c r="W792">
        <v>41</v>
      </c>
      <c r="Y792" t="s">
        <v>176</v>
      </c>
      <c r="Z792">
        <v>1</v>
      </c>
      <c r="AA792">
        <f t="shared" si="160"/>
        <v>45</v>
      </c>
      <c r="AB792">
        <f t="shared" ca="1" si="156"/>
        <v>28.799999800000002</v>
      </c>
      <c r="AC792">
        <f t="shared" ca="1" si="157"/>
        <v>16.200000199999998</v>
      </c>
      <c r="AD792">
        <f t="shared" ca="1" si="158"/>
        <v>-16.200000199999998</v>
      </c>
      <c r="AE792" s="2">
        <v>0</v>
      </c>
      <c r="AF792" s="7">
        <f>VLOOKUP(R792,Weights!$A$2:$B$120,2,0)*AE792</f>
        <v>0</v>
      </c>
      <c r="AG792">
        <f t="shared" ca="1" si="159"/>
        <v>262.44000647999997</v>
      </c>
      <c r="AI792" t="str">
        <f t="shared" ca="1" si="161"/>
        <v>Clemson</v>
      </c>
      <c r="AJ792" t="str">
        <f t="shared" si="162"/>
        <v>Clemson</v>
      </c>
      <c r="AK792">
        <f t="shared" si="163"/>
        <v>0</v>
      </c>
    </row>
    <row r="793" spans="17:37" x14ac:dyDescent="0.25">
      <c r="Q793" t="s">
        <v>3318</v>
      </c>
      <c r="R793" s="6">
        <v>41960</v>
      </c>
      <c r="S793" t="s">
        <v>3194</v>
      </c>
      <c r="T793" t="s">
        <v>3425</v>
      </c>
      <c r="U793" t="s">
        <v>3841</v>
      </c>
      <c r="V793">
        <v>77</v>
      </c>
      <c r="W793">
        <v>74</v>
      </c>
      <c r="Y793" t="s">
        <v>11</v>
      </c>
      <c r="Z793">
        <v>1</v>
      </c>
      <c r="AA793">
        <f t="shared" si="160"/>
        <v>-3</v>
      </c>
      <c r="AB793">
        <f t="shared" ca="1" si="156"/>
        <v>12.600000000000001</v>
      </c>
      <c r="AC793">
        <f t="shared" ca="1" si="157"/>
        <v>-15.600000000000001</v>
      </c>
      <c r="AD793">
        <f t="shared" ca="1" si="158"/>
        <v>15.600000000000001</v>
      </c>
      <c r="AE793" s="2">
        <v>0</v>
      </c>
      <c r="AF793" s="7">
        <f>VLOOKUP(R793,Weights!$A$2:$B$120,2,0)*AE793</f>
        <v>0</v>
      </c>
      <c r="AG793">
        <f t="shared" ca="1" si="159"/>
        <v>243.36000000000004</v>
      </c>
      <c r="AI793" t="str">
        <f t="shared" ca="1" si="161"/>
        <v>Clemson</v>
      </c>
      <c r="AJ793" t="str">
        <f t="shared" si="162"/>
        <v>Winthrop</v>
      </c>
      <c r="AK793" t="str">
        <f t="shared" si="163"/>
        <v>Winthrop</v>
      </c>
    </row>
    <row r="794" spans="17:37" x14ac:dyDescent="0.25">
      <c r="Q794" t="s">
        <v>3318</v>
      </c>
      <c r="R794" s="6">
        <v>41964</v>
      </c>
      <c r="S794" t="s">
        <v>3195</v>
      </c>
      <c r="T794" t="s">
        <v>3427</v>
      </c>
      <c r="U794" t="s">
        <v>3841</v>
      </c>
      <c r="V794">
        <v>72</v>
      </c>
      <c r="W794">
        <v>70</v>
      </c>
      <c r="Y794" t="s">
        <v>13</v>
      </c>
      <c r="Z794">
        <v>1</v>
      </c>
      <c r="AA794">
        <f t="shared" si="160"/>
        <v>-2</v>
      </c>
      <c r="AB794">
        <f t="shared" ca="1" si="156"/>
        <v>8.8000000000000007</v>
      </c>
      <c r="AC794">
        <f t="shared" ca="1" si="157"/>
        <v>-10.8</v>
      </c>
      <c r="AD794">
        <f t="shared" ca="1" si="158"/>
        <v>10.8</v>
      </c>
      <c r="AE794" s="2">
        <v>0</v>
      </c>
      <c r="AF794" s="7">
        <f>VLOOKUP(R794,Weights!$A$2:$B$120,2,0)*AE794</f>
        <v>0</v>
      </c>
      <c r="AG794">
        <f t="shared" ca="1" si="159"/>
        <v>116.64000000000001</v>
      </c>
      <c r="AI794" t="str">
        <f t="shared" ca="1" si="161"/>
        <v>Clemson</v>
      </c>
      <c r="AJ794" t="str">
        <f t="shared" si="162"/>
        <v>Gardner-Webb</v>
      </c>
      <c r="AK794" t="str">
        <f t="shared" si="163"/>
        <v>Gardner-Webb</v>
      </c>
    </row>
    <row r="795" spans="17:37" x14ac:dyDescent="0.25">
      <c r="Q795" t="s">
        <v>3318</v>
      </c>
      <c r="R795" s="6">
        <v>41965</v>
      </c>
      <c r="S795" t="s">
        <v>3195</v>
      </c>
      <c r="T795" t="s">
        <v>3449</v>
      </c>
      <c r="U795" t="s">
        <v>3842</v>
      </c>
      <c r="V795">
        <v>59</v>
      </c>
      <c r="W795">
        <v>50</v>
      </c>
      <c r="Y795" t="s">
        <v>15</v>
      </c>
      <c r="Z795">
        <v>1</v>
      </c>
      <c r="AA795">
        <f t="shared" si="160"/>
        <v>9</v>
      </c>
      <c r="AB795">
        <f t="shared" ca="1" si="156"/>
        <v>14</v>
      </c>
      <c r="AC795">
        <f t="shared" ca="1" si="157"/>
        <v>-5</v>
      </c>
      <c r="AD795">
        <f t="shared" ca="1" si="158"/>
        <v>5</v>
      </c>
      <c r="AE795" s="2">
        <v>0</v>
      </c>
      <c r="AF795" s="7">
        <f>VLOOKUP(R795,Weights!$A$2:$B$120,2,0)*AE795</f>
        <v>0</v>
      </c>
      <c r="AG795">
        <f t="shared" ca="1" si="159"/>
        <v>25</v>
      </c>
      <c r="AI795" t="str">
        <f t="shared" ca="1" si="161"/>
        <v>Clemson</v>
      </c>
      <c r="AJ795" t="str">
        <f t="shared" si="162"/>
        <v>Clemson</v>
      </c>
      <c r="AK795">
        <f t="shared" si="163"/>
        <v>0</v>
      </c>
    </row>
    <row r="796" spans="17:37" x14ac:dyDescent="0.25">
      <c r="Q796" t="s">
        <v>3318</v>
      </c>
      <c r="R796" s="6">
        <v>41967</v>
      </c>
      <c r="S796" t="s">
        <v>3195</v>
      </c>
      <c r="T796" t="s">
        <v>3304</v>
      </c>
      <c r="U796" t="s">
        <v>3842</v>
      </c>
      <c r="V796">
        <v>64</v>
      </c>
      <c r="W796">
        <v>61</v>
      </c>
      <c r="Y796" t="s">
        <v>150</v>
      </c>
      <c r="Z796">
        <v>1</v>
      </c>
      <c r="AA796">
        <f t="shared" si="160"/>
        <v>3</v>
      </c>
      <c r="AB796">
        <f t="shared" ca="1" si="156"/>
        <v>-5.200000199999999</v>
      </c>
      <c r="AC796">
        <f t="shared" ca="1" si="157"/>
        <v>8.2000001999999981</v>
      </c>
      <c r="AD796">
        <f t="shared" ca="1" si="158"/>
        <v>-8.2000001999999981</v>
      </c>
      <c r="AE796" s="2">
        <v>0</v>
      </c>
      <c r="AF796" s="7">
        <f>VLOOKUP(R796,Weights!$A$2:$B$120,2,0)*AE796</f>
        <v>0</v>
      </c>
      <c r="AG796">
        <f t="shared" ca="1" si="159"/>
        <v>67.24000328000001</v>
      </c>
      <c r="AI796" t="str">
        <f t="shared" ca="1" si="161"/>
        <v>LSU</v>
      </c>
      <c r="AJ796" t="str">
        <f t="shared" si="162"/>
        <v>Clemson</v>
      </c>
      <c r="AK796">
        <f t="shared" si="163"/>
        <v>0</v>
      </c>
    </row>
    <row r="797" spans="17:37" x14ac:dyDescent="0.25">
      <c r="Q797" t="s">
        <v>3318</v>
      </c>
      <c r="R797" s="6">
        <v>41971</v>
      </c>
      <c r="S797" t="s">
        <v>3194</v>
      </c>
      <c r="T797" t="s">
        <v>3423</v>
      </c>
      <c r="U797" t="s">
        <v>3842</v>
      </c>
      <c r="V797">
        <v>62</v>
      </c>
      <c r="W797">
        <v>59</v>
      </c>
      <c r="Y797" t="s">
        <v>151</v>
      </c>
      <c r="Z797">
        <v>1</v>
      </c>
      <c r="AA797">
        <f t="shared" si="160"/>
        <v>3</v>
      </c>
      <c r="AB797">
        <f t="shared" ca="1" si="156"/>
        <v>6.4</v>
      </c>
      <c r="AC797">
        <f t="shared" ca="1" si="157"/>
        <v>-3.4000000000000004</v>
      </c>
      <c r="AD797">
        <f t="shared" ca="1" si="158"/>
        <v>3.4000000000000004</v>
      </c>
      <c r="AE797" s="2">
        <v>0</v>
      </c>
      <c r="AF797" s="7">
        <f>VLOOKUP(R797,Weights!$A$2:$B$120,2,0)*AE797</f>
        <v>0</v>
      </c>
      <c r="AG797">
        <f t="shared" ca="1" si="159"/>
        <v>11.560000000000002</v>
      </c>
      <c r="AI797" t="str">
        <f t="shared" ca="1" si="161"/>
        <v>Clemson</v>
      </c>
      <c r="AJ797" t="str">
        <f t="shared" si="162"/>
        <v>Clemson</v>
      </c>
      <c r="AK797">
        <f t="shared" si="163"/>
        <v>0</v>
      </c>
    </row>
    <row r="798" spans="17:37" x14ac:dyDescent="0.25">
      <c r="Q798" t="s">
        <v>3318</v>
      </c>
      <c r="R798" s="6">
        <v>41974</v>
      </c>
      <c r="S798" t="s">
        <v>3194</v>
      </c>
      <c r="T798" t="s">
        <v>3229</v>
      </c>
      <c r="U798" t="s">
        <v>3841</v>
      </c>
      <c r="V798">
        <v>69</v>
      </c>
      <c r="W798">
        <v>64</v>
      </c>
      <c r="Y798" t="s">
        <v>290</v>
      </c>
      <c r="Z798">
        <v>1</v>
      </c>
      <c r="AA798">
        <f t="shared" si="160"/>
        <v>-5</v>
      </c>
      <c r="AB798">
        <f t="shared" ca="1" si="156"/>
        <v>8.3999999800000005</v>
      </c>
      <c r="AC798">
        <f t="shared" ca="1" si="157"/>
        <v>-13.39999998</v>
      </c>
      <c r="AD798">
        <f t="shared" ca="1" si="158"/>
        <v>13.39999998</v>
      </c>
      <c r="AE798" s="2">
        <v>0</v>
      </c>
      <c r="AF798" s="7">
        <f>VLOOKUP(R798,Weights!$A$2:$B$120,2,0)*AE798</f>
        <v>0</v>
      </c>
      <c r="AG798">
        <f t="shared" ca="1" si="159"/>
        <v>179.55999946400001</v>
      </c>
      <c r="AI798" t="str">
        <f t="shared" ca="1" si="161"/>
        <v>Clemson</v>
      </c>
      <c r="AJ798" t="str">
        <f t="shared" si="162"/>
        <v>Rutgers</v>
      </c>
      <c r="AK798" t="str">
        <f t="shared" si="163"/>
        <v>Rutgers</v>
      </c>
    </row>
    <row r="799" spans="17:37" x14ac:dyDescent="0.25">
      <c r="Q799" t="s">
        <v>3318</v>
      </c>
      <c r="R799" s="6">
        <v>41980</v>
      </c>
      <c r="S799" t="s">
        <v>3194</v>
      </c>
      <c r="T799" t="s">
        <v>3291</v>
      </c>
      <c r="U799" t="s">
        <v>3842</v>
      </c>
      <c r="V799">
        <v>68</v>
      </c>
      <c r="W799">
        <v>65</v>
      </c>
      <c r="X799" t="s">
        <v>3843</v>
      </c>
      <c r="Y799" t="s">
        <v>152</v>
      </c>
      <c r="Z799">
        <v>1</v>
      </c>
      <c r="AA799">
        <f t="shared" si="160"/>
        <v>3</v>
      </c>
      <c r="AB799">
        <f t="shared" ca="1" si="156"/>
        <v>-2.8000001999999995</v>
      </c>
      <c r="AC799">
        <f t="shared" ca="1" si="157"/>
        <v>5.8000001999999995</v>
      </c>
      <c r="AD799">
        <f t="shared" ca="1" si="158"/>
        <v>-5.8000001999999995</v>
      </c>
      <c r="AE799" s="2">
        <v>0</v>
      </c>
      <c r="AF799" s="7">
        <f>VLOOKUP(R799,Weights!$A$2:$B$120,2,0)*AE799</f>
        <v>0</v>
      </c>
      <c r="AG799">
        <f t="shared" ca="1" si="159"/>
        <v>33.640002320000036</v>
      </c>
      <c r="AI799" t="str">
        <f t="shared" ca="1" si="161"/>
        <v>Arkansas</v>
      </c>
      <c r="AJ799" t="str">
        <f t="shared" si="162"/>
        <v>Clemson</v>
      </c>
      <c r="AK799">
        <f t="shared" si="163"/>
        <v>0</v>
      </c>
    </row>
    <row r="800" spans="17:37" x14ac:dyDescent="0.25">
      <c r="Q800" t="s">
        <v>3318</v>
      </c>
      <c r="R800" s="6">
        <v>41987</v>
      </c>
      <c r="S800" t="s">
        <v>3194</v>
      </c>
      <c r="T800" t="s">
        <v>3381</v>
      </c>
      <c r="U800" t="s">
        <v>3842</v>
      </c>
      <c r="V800">
        <v>72</v>
      </c>
      <c r="W800">
        <v>61</v>
      </c>
      <c r="Y800" t="s">
        <v>153</v>
      </c>
      <c r="Z800">
        <v>1</v>
      </c>
      <c r="AA800">
        <f t="shared" si="160"/>
        <v>11</v>
      </c>
      <c r="AB800">
        <f t="shared" ca="1" si="156"/>
        <v>8.3999999800000005</v>
      </c>
      <c r="AC800">
        <f t="shared" ca="1" si="157"/>
        <v>2.6000000199999995</v>
      </c>
      <c r="AD800">
        <f t="shared" ca="1" si="158"/>
        <v>-2.6000000199999995</v>
      </c>
      <c r="AE800" s="2">
        <v>0</v>
      </c>
      <c r="AF800" s="7">
        <f>VLOOKUP(R800,Weights!$A$2:$B$120,2,0)*AE800</f>
        <v>0</v>
      </c>
      <c r="AG800">
        <f t="shared" ca="1" si="159"/>
        <v>6.7600001039999977</v>
      </c>
      <c r="AI800" t="str">
        <f t="shared" ca="1" si="161"/>
        <v>Clemson</v>
      </c>
      <c r="AJ800" t="str">
        <f t="shared" si="162"/>
        <v>Clemson</v>
      </c>
      <c r="AK800">
        <f t="shared" si="163"/>
        <v>0</v>
      </c>
    </row>
    <row r="801" spans="17:37" x14ac:dyDescent="0.25">
      <c r="Q801" t="s">
        <v>3318</v>
      </c>
      <c r="R801" s="6">
        <v>41995</v>
      </c>
      <c r="S801" t="s">
        <v>3194</v>
      </c>
      <c r="T801" t="s">
        <v>3490</v>
      </c>
      <c r="U801" t="s">
        <v>3842</v>
      </c>
      <c r="V801">
        <v>70</v>
      </c>
      <c r="W801">
        <v>60</v>
      </c>
      <c r="Y801" t="s">
        <v>332</v>
      </c>
      <c r="Z801">
        <v>1</v>
      </c>
      <c r="AA801">
        <f t="shared" si="160"/>
        <v>10</v>
      </c>
      <c r="AB801">
        <f t="shared" ca="1" si="156"/>
        <v>8.5999999799999998</v>
      </c>
      <c r="AC801">
        <f t="shared" ca="1" si="157"/>
        <v>1.4000000200000002</v>
      </c>
      <c r="AD801">
        <f t="shared" ca="1" si="158"/>
        <v>-1.4000000200000002</v>
      </c>
      <c r="AE801" s="2">
        <v>0</v>
      </c>
      <c r="AF801" s="7">
        <f>VLOOKUP(R801,Weights!$A$2:$B$120,2,0)*AE801</f>
        <v>0</v>
      </c>
      <c r="AG801">
        <f t="shared" ca="1" si="159"/>
        <v>1.960000056000001</v>
      </c>
      <c r="AI801" t="str">
        <f t="shared" ca="1" si="161"/>
        <v>Clemson</v>
      </c>
      <c r="AJ801" t="str">
        <f t="shared" si="162"/>
        <v>Clemson</v>
      </c>
      <c r="AK801">
        <f t="shared" si="163"/>
        <v>0</v>
      </c>
    </row>
    <row r="802" spans="17:37" x14ac:dyDescent="0.25">
      <c r="Q802" t="s">
        <v>3318</v>
      </c>
      <c r="R802" s="6">
        <v>42003</v>
      </c>
      <c r="S802" t="s">
        <v>3194</v>
      </c>
      <c r="T802" t="s">
        <v>3296</v>
      </c>
      <c r="U802" t="s">
        <v>3842</v>
      </c>
      <c r="V802">
        <v>64</v>
      </c>
      <c r="W802">
        <v>57</v>
      </c>
      <c r="Y802" t="s">
        <v>398</v>
      </c>
      <c r="Z802">
        <v>1</v>
      </c>
      <c r="AA802">
        <f t="shared" si="160"/>
        <v>7</v>
      </c>
      <c r="AB802">
        <f t="shared" ca="1" si="156"/>
        <v>7</v>
      </c>
      <c r="AC802">
        <f t="shared" ca="1" si="157"/>
        <v>0</v>
      </c>
      <c r="AD802">
        <f t="shared" ca="1" si="158"/>
        <v>0</v>
      </c>
      <c r="AE802" s="2">
        <v>0</v>
      </c>
      <c r="AF802" s="7">
        <f>VLOOKUP(R802,Weights!$A$2:$B$120,2,0)*AE802</f>
        <v>0</v>
      </c>
      <c r="AG802">
        <f t="shared" ca="1" si="159"/>
        <v>0</v>
      </c>
      <c r="AI802" t="str">
        <f t="shared" ca="1" si="161"/>
        <v>Clemson</v>
      </c>
      <c r="AJ802" t="str">
        <f t="shared" si="162"/>
        <v>Clemson</v>
      </c>
      <c r="AK802">
        <f t="shared" si="163"/>
        <v>0</v>
      </c>
    </row>
    <row r="803" spans="17:37" x14ac:dyDescent="0.25">
      <c r="Q803" t="s">
        <v>3318</v>
      </c>
      <c r="R803" s="6">
        <v>42007</v>
      </c>
      <c r="S803" t="s">
        <v>3194</v>
      </c>
      <c r="T803" t="s">
        <v>3826</v>
      </c>
      <c r="U803" t="s">
        <v>3841</v>
      </c>
      <c r="V803">
        <v>74</v>
      </c>
      <c r="W803">
        <v>50</v>
      </c>
      <c r="Y803" t="s">
        <v>656</v>
      </c>
      <c r="Z803">
        <v>1</v>
      </c>
      <c r="AA803">
        <f t="shared" si="160"/>
        <v>-24</v>
      </c>
      <c r="AB803">
        <f t="shared" ca="1" si="156"/>
        <v>-10.2000002</v>
      </c>
      <c r="AC803">
        <f t="shared" ca="1" si="157"/>
        <v>-13.7999998</v>
      </c>
      <c r="AD803">
        <f t="shared" ca="1" si="158"/>
        <v>13.7999998</v>
      </c>
      <c r="AE803" s="2">
        <v>0</v>
      </c>
      <c r="AF803" s="7">
        <f>VLOOKUP(R803,Weights!$A$2:$B$120,2,0)*AE803</f>
        <v>0</v>
      </c>
      <c r="AG803">
        <f t="shared" ca="1" si="159"/>
        <v>190.43999448000005</v>
      </c>
      <c r="AI803" t="str">
        <f t="shared" ca="1" si="161"/>
        <v>North Carolina</v>
      </c>
      <c r="AJ803" t="str">
        <f t="shared" si="162"/>
        <v>North Carolina</v>
      </c>
      <c r="AK803" t="str">
        <f t="shared" si="163"/>
        <v>North Carolina</v>
      </c>
    </row>
    <row r="804" spans="17:37" x14ac:dyDescent="0.25">
      <c r="Q804" t="s">
        <v>3318</v>
      </c>
      <c r="R804" s="6">
        <v>42021</v>
      </c>
      <c r="S804" t="s">
        <v>3194</v>
      </c>
      <c r="T804" t="s">
        <v>3316</v>
      </c>
      <c r="U804" t="s">
        <v>3842</v>
      </c>
      <c r="V804">
        <v>66</v>
      </c>
      <c r="W804">
        <v>53</v>
      </c>
      <c r="Y804" t="s">
        <v>660</v>
      </c>
      <c r="Z804">
        <v>1</v>
      </c>
      <c r="AA804">
        <f t="shared" si="160"/>
        <v>13</v>
      </c>
      <c r="AB804">
        <f t="shared" ca="1" si="156"/>
        <v>0</v>
      </c>
      <c r="AC804">
        <f t="shared" ca="1" si="157"/>
        <v>13</v>
      </c>
      <c r="AD804">
        <f t="shared" ca="1" si="158"/>
        <v>-13</v>
      </c>
      <c r="AE804" s="2">
        <v>0</v>
      </c>
      <c r="AF804" s="7">
        <f>VLOOKUP(R804,Weights!$A$2:$B$120,2,0)*AE804</f>
        <v>0</v>
      </c>
      <c r="AG804">
        <f t="shared" ca="1" si="159"/>
        <v>169</v>
      </c>
      <c r="AI804" t="str">
        <f t="shared" ca="1" si="161"/>
        <v>Syracuse</v>
      </c>
      <c r="AJ804" t="str">
        <f t="shared" si="162"/>
        <v>Clemson</v>
      </c>
      <c r="AK804">
        <f t="shared" si="163"/>
        <v>0</v>
      </c>
    </row>
    <row r="805" spans="17:37" x14ac:dyDescent="0.25">
      <c r="Q805" t="s">
        <v>3318</v>
      </c>
      <c r="R805" s="6">
        <v>42023</v>
      </c>
      <c r="S805" t="s">
        <v>3194</v>
      </c>
      <c r="T805" t="s">
        <v>3282</v>
      </c>
      <c r="U805" t="s">
        <v>3841</v>
      </c>
      <c r="V805">
        <v>59</v>
      </c>
      <c r="W805">
        <v>55</v>
      </c>
      <c r="Y805" t="s">
        <v>661</v>
      </c>
      <c r="Z805">
        <v>1</v>
      </c>
      <c r="AA805">
        <f t="shared" si="160"/>
        <v>-4</v>
      </c>
      <c r="AB805">
        <f t="shared" ca="1" si="156"/>
        <v>1.2000000000000002</v>
      </c>
      <c r="AC805">
        <f t="shared" ca="1" si="157"/>
        <v>-5.2</v>
      </c>
      <c r="AD805">
        <f t="shared" ca="1" si="158"/>
        <v>5.2</v>
      </c>
      <c r="AE805" s="2">
        <v>0</v>
      </c>
      <c r="AF805" s="7">
        <f>VLOOKUP(R805,Weights!$A$2:$B$120,2,0)*AE805</f>
        <v>0</v>
      </c>
      <c r="AG805">
        <f t="shared" ca="1" si="159"/>
        <v>27.040000000000003</v>
      </c>
      <c r="AI805" t="str">
        <f t="shared" ca="1" si="161"/>
        <v>Clemson</v>
      </c>
      <c r="AJ805" t="str">
        <f t="shared" si="162"/>
        <v>Florida St</v>
      </c>
      <c r="AK805" t="str">
        <f t="shared" si="163"/>
        <v>Florida St</v>
      </c>
    </row>
    <row r="806" spans="17:37" x14ac:dyDescent="0.25">
      <c r="Q806" t="s">
        <v>3318</v>
      </c>
      <c r="R806" s="6">
        <v>42028</v>
      </c>
      <c r="S806" t="s">
        <v>3194</v>
      </c>
      <c r="T806" t="s">
        <v>3321</v>
      </c>
      <c r="U806" t="s">
        <v>3842</v>
      </c>
      <c r="V806">
        <v>59</v>
      </c>
      <c r="W806">
        <v>57</v>
      </c>
      <c r="Y806" t="s">
        <v>662</v>
      </c>
      <c r="Z806">
        <v>1</v>
      </c>
      <c r="AA806">
        <f t="shared" si="160"/>
        <v>2</v>
      </c>
      <c r="AB806">
        <f t="shared" ca="1" si="156"/>
        <v>4.8000000000000007</v>
      </c>
      <c r="AC806">
        <f t="shared" ca="1" si="157"/>
        <v>-2.8000000000000007</v>
      </c>
      <c r="AD806">
        <f t="shared" ca="1" si="158"/>
        <v>2.8000000000000007</v>
      </c>
      <c r="AE806" s="2">
        <v>0</v>
      </c>
      <c r="AF806" s="7">
        <f>VLOOKUP(R806,Weights!$A$2:$B$120,2,0)*AE806</f>
        <v>0</v>
      </c>
      <c r="AG806">
        <f t="shared" ca="1" si="159"/>
        <v>7.8400000000000043</v>
      </c>
      <c r="AI806" t="str">
        <f t="shared" ca="1" si="161"/>
        <v>Clemson</v>
      </c>
      <c r="AJ806" t="str">
        <f t="shared" si="162"/>
        <v>Clemson</v>
      </c>
      <c r="AK806">
        <f t="shared" si="163"/>
        <v>0</v>
      </c>
    </row>
    <row r="807" spans="17:37" x14ac:dyDescent="0.25">
      <c r="Q807" t="s">
        <v>3318</v>
      </c>
      <c r="R807" s="6">
        <v>42035</v>
      </c>
      <c r="S807" t="s">
        <v>3194</v>
      </c>
      <c r="T807" t="s">
        <v>3216</v>
      </c>
      <c r="U807" t="s">
        <v>3842</v>
      </c>
      <c r="V807">
        <v>64</v>
      </c>
      <c r="W807">
        <v>49</v>
      </c>
      <c r="Y807" t="s">
        <v>664</v>
      </c>
      <c r="Z807">
        <v>1</v>
      </c>
      <c r="AA807">
        <f t="shared" si="160"/>
        <v>15</v>
      </c>
      <c r="AB807">
        <f t="shared" ca="1" si="156"/>
        <v>4.8000000000000007</v>
      </c>
      <c r="AC807">
        <f t="shared" ca="1" si="157"/>
        <v>10.199999999999999</v>
      </c>
      <c r="AD807">
        <f t="shared" ca="1" si="158"/>
        <v>-10.199999999999999</v>
      </c>
      <c r="AE807" s="2">
        <v>0</v>
      </c>
      <c r="AF807" s="7">
        <f>VLOOKUP(R807,Weights!$A$2:$B$120,2,0)*AE807</f>
        <v>0</v>
      </c>
      <c r="AG807">
        <f t="shared" ca="1" si="159"/>
        <v>104.03999999999999</v>
      </c>
      <c r="AI807" t="str">
        <f t="shared" ca="1" si="161"/>
        <v>Clemson</v>
      </c>
      <c r="AJ807" t="str">
        <f t="shared" si="162"/>
        <v>Clemson</v>
      </c>
      <c r="AK807">
        <f t="shared" si="163"/>
        <v>0</v>
      </c>
    </row>
    <row r="808" spans="17:37" x14ac:dyDescent="0.25">
      <c r="Q808" t="s">
        <v>3318</v>
      </c>
      <c r="R808" s="6">
        <v>42045</v>
      </c>
      <c r="S808" t="s">
        <v>3194</v>
      </c>
      <c r="T808" t="s">
        <v>3213</v>
      </c>
      <c r="U808" t="s">
        <v>3841</v>
      </c>
      <c r="V808">
        <v>60</v>
      </c>
      <c r="W808">
        <v>58</v>
      </c>
      <c r="Y808" t="s">
        <v>666</v>
      </c>
      <c r="Z808">
        <v>1</v>
      </c>
      <c r="AA808">
        <f t="shared" si="160"/>
        <v>-2</v>
      </c>
      <c r="AB808">
        <f t="shared" ca="1" si="156"/>
        <v>-9.0000002000000006</v>
      </c>
      <c r="AC808">
        <f t="shared" ca="1" si="157"/>
        <v>7.0000002000000006</v>
      </c>
      <c r="AD808">
        <f t="shared" ca="1" si="158"/>
        <v>-7.0000002000000006</v>
      </c>
      <c r="AE808" s="2">
        <v>0</v>
      </c>
      <c r="AF808" s="7">
        <f>VLOOKUP(R808,Weights!$A$2:$B$120,2,0)*AE808</f>
        <v>0</v>
      </c>
      <c r="AG808">
        <f t="shared" ca="1" si="159"/>
        <v>49.000002800000047</v>
      </c>
      <c r="AI808" t="str">
        <f t="shared" ca="1" si="161"/>
        <v>Notre Dame</v>
      </c>
      <c r="AJ808" t="str">
        <f t="shared" si="162"/>
        <v>Notre Dame</v>
      </c>
      <c r="AK808" t="str">
        <f t="shared" si="163"/>
        <v>Notre Dame</v>
      </c>
    </row>
    <row r="809" spans="17:37" x14ac:dyDescent="0.25">
      <c r="Q809" t="s">
        <v>3318</v>
      </c>
      <c r="R809" s="6">
        <v>42049</v>
      </c>
      <c r="S809" t="s">
        <v>3194</v>
      </c>
      <c r="T809" t="s">
        <v>3319</v>
      </c>
      <c r="U809" t="s">
        <v>3842</v>
      </c>
      <c r="V809">
        <v>75</v>
      </c>
      <c r="W809">
        <v>54</v>
      </c>
      <c r="Y809" t="s">
        <v>667</v>
      </c>
      <c r="Z809">
        <v>1</v>
      </c>
      <c r="AA809">
        <f t="shared" si="160"/>
        <v>21</v>
      </c>
      <c r="AB809">
        <f t="shared" ca="1" si="156"/>
        <v>5.4</v>
      </c>
      <c r="AC809">
        <f t="shared" ca="1" si="157"/>
        <v>15.6</v>
      </c>
      <c r="AD809">
        <f t="shared" ca="1" si="158"/>
        <v>-15.6</v>
      </c>
      <c r="AE809" s="2">
        <v>0</v>
      </c>
      <c r="AF809" s="7">
        <f>VLOOKUP(R809,Weights!$A$2:$B$120,2,0)*AE809</f>
        <v>0</v>
      </c>
      <c r="AG809">
        <f t="shared" ca="1" si="159"/>
        <v>243.35999999999999</v>
      </c>
      <c r="AI809" t="str">
        <f t="shared" ca="1" si="161"/>
        <v>Clemson</v>
      </c>
      <c r="AJ809" t="str">
        <f t="shared" si="162"/>
        <v>Clemson</v>
      </c>
      <c r="AK809">
        <f t="shared" si="163"/>
        <v>0</v>
      </c>
    </row>
    <row r="810" spans="17:37" x14ac:dyDescent="0.25">
      <c r="Q810" t="s">
        <v>3318</v>
      </c>
      <c r="R810" s="6">
        <v>42063</v>
      </c>
      <c r="S810" t="s">
        <v>3194</v>
      </c>
      <c r="T810" t="s">
        <v>3317</v>
      </c>
      <c r="U810" t="s">
        <v>3842</v>
      </c>
      <c r="V810">
        <v>70</v>
      </c>
      <c r="W810">
        <v>63</v>
      </c>
      <c r="X810" t="s">
        <v>3843</v>
      </c>
      <c r="Y810" t="s">
        <v>669</v>
      </c>
      <c r="Z810">
        <v>1</v>
      </c>
      <c r="AA810">
        <f t="shared" si="160"/>
        <v>7</v>
      </c>
      <c r="AB810">
        <f t="shared" ca="1" si="156"/>
        <v>4.2</v>
      </c>
      <c r="AC810">
        <f t="shared" ca="1" si="157"/>
        <v>2.8</v>
      </c>
      <c r="AD810">
        <f t="shared" ca="1" si="158"/>
        <v>-2.8</v>
      </c>
      <c r="AE810" s="2">
        <v>0</v>
      </c>
      <c r="AF810" s="7">
        <f>VLOOKUP(R810,Weights!$A$2:$B$120,2,0)*AE810</f>
        <v>0</v>
      </c>
      <c r="AG810">
        <f t="shared" ca="1" si="159"/>
        <v>7.839999999999999</v>
      </c>
      <c r="AI810" t="str">
        <f t="shared" ca="1" si="161"/>
        <v>Clemson</v>
      </c>
      <c r="AJ810" t="str">
        <f t="shared" si="162"/>
        <v>Clemson</v>
      </c>
      <c r="AK810">
        <f t="shared" si="163"/>
        <v>0</v>
      </c>
    </row>
    <row r="811" spans="17:37" x14ac:dyDescent="0.25">
      <c r="Q811" t="s">
        <v>3318</v>
      </c>
      <c r="R811" s="6">
        <v>42066</v>
      </c>
      <c r="S811" t="s">
        <v>3194</v>
      </c>
      <c r="T811" t="s">
        <v>3256</v>
      </c>
      <c r="U811" t="s">
        <v>3841</v>
      </c>
      <c r="V811">
        <v>66</v>
      </c>
      <c r="W811">
        <v>61</v>
      </c>
      <c r="Y811" t="s">
        <v>670</v>
      </c>
      <c r="Z811">
        <v>1</v>
      </c>
      <c r="AA811">
        <f t="shared" si="160"/>
        <v>-5</v>
      </c>
      <c r="AB811">
        <f t="shared" ca="1" si="156"/>
        <v>-5.0000001999999988</v>
      </c>
      <c r="AC811">
        <f t="shared" ca="1" si="157"/>
        <v>1.9999999878450581E-7</v>
      </c>
      <c r="AD811">
        <f t="shared" ca="1" si="158"/>
        <v>-1.9999999878450581E-7</v>
      </c>
      <c r="AE811" s="2">
        <v>0</v>
      </c>
      <c r="AF811" s="7">
        <f>VLOOKUP(R811,Weights!$A$2:$B$120,2,0)*AE811</f>
        <v>0</v>
      </c>
      <c r="AG811">
        <f t="shared" ca="1" si="159"/>
        <v>3.9999999513802324E-14</v>
      </c>
      <c r="AI811" t="str">
        <f t="shared" ca="1" si="161"/>
        <v>NC State</v>
      </c>
      <c r="AJ811" t="str">
        <f t="shared" si="162"/>
        <v>NC State</v>
      </c>
      <c r="AK811" t="str">
        <f t="shared" si="163"/>
        <v>NC State</v>
      </c>
    </row>
    <row r="812" spans="17:37" x14ac:dyDescent="0.25">
      <c r="Q812" t="s">
        <v>3318</v>
      </c>
      <c r="R812" s="6">
        <v>42074</v>
      </c>
      <c r="S812" t="s">
        <v>3195</v>
      </c>
      <c r="T812" t="s">
        <v>3282</v>
      </c>
      <c r="U812" t="s">
        <v>3841</v>
      </c>
      <c r="V812">
        <v>76</v>
      </c>
      <c r="W812">
        <v>73</v>
      </c>
      <c r="Y812" t="s">
        <v>563</v>
      </c>
      <c r="Z812">
        <v>1</v>
      </c>
      <c r="AA812">
        <f t="shared" si="160"/>
        <v>-3</v>
      </c>
      <c r="AB812">
        <f t="shared" ca="1" si="156"/>
        <v>-2</v>
      </c>
      <c r="AC812">
        <f t="shared" ca="1" si="157"/>
        <v>-1</v>
      </c>
      <c r="AD812">
        <f t="shared" ca="1" si="158"/>
        <v>1</v>
      </c>
      <c r="AE812" s="2">
        <v>0</v>
      </c>
      <c r="AF812" s="7">
        <f>VLOOKUP(R812,Weights!$A$2:$B$120,2,0)*AE812</f>
        <v>0</v>
      </c>
      <c r="AG812">
        <f t="shared" ca="1" si="159"/>
        <v>1</v>
      </c>
      <c r="AI812" t="str">
        <f t="shared" ca="1" si="161"/>
        <v>Florida St</v>
      </c>
      <c r="AJ812" t="str">
        <f t="shared" si="162"/>
        <v>Florida St</v>
      </c>
      <c r="AK812" t="str">
        <f t="shared" si="163"/>
        <v>Florida St</v>
      </c>
    </row>
    <row r="813" spans="17:37" x14ac:dyDescent="0.25">
      <c r="Q813" t="s">
        <v>3494</v>
      </c>
      <c r="R813" s="6">
        <v>41960</v>
      </c>
      <c r="S813" t="s">
        <v>3194</v>
      </c>
      <c r="T813" t="s">
        <v>3839</v>
      </c>
      <c r="U813" t="s">
        <v>3842</v>
      </c>
      <c r="V813">
        <v>85</v>
      </c>
      <c r="W813">
        <v>56</v>
      </c>
      <c r="Y813" t="s">
        <v>11</v>
      </c>
      <c r="Z813">
        <v>1</v>
      </c>
      <c r="AA813">
        <f t="shared" si="160"/>
        <v>29</v>
      </c>
      <c r="AB813">
        <f t="shared" ca="1" si="156"/>
        <v>33.199999800000001</v>
      </c>
      <c r="AC813">
        <f t="shared" ca="1" si="157"/>
        <v>-4.1999998000000005</v>
      </c>
      <c r="AD813">
        <f t="shared" ca="1" si="158"/>
        <v>4.1999998000000005</v>
      </c>
      <c r="AE813" s="2">
        <v>0</v>
      </c>
      <c r="AF813" s="7">
        <f>VLOOKUP(R813,Weights!$A$2:$B$120,2,0)*AE813</f>
        <v>0</v>
      </c>
      <c r="AG813">
        <f t="shared" ca="1" si="159"/>
        <v>17.639998320000043</v>
      </c>
      <c r="AI813" t="str">
        <f t="shared" ca="1" si="161"/>
        <v>Cleveland St</v>
      </c>
      <c r="AJ813" t="str">
        <f t="shared" si="162"/>
        <v>Cleveland St</v>
      </c>
      <c r="AK813">
        <f t="shared" si="163"/>
        <v>0</v>
      </c>
    </row>
    <row r="814" spans="17:37" x14ac:dyDescent="0.25">
      <c r="Q814" t="s">
        <v>3494</v>
      </c>
      <c r="R814" s="6">
        <v>41962</v>
      </c>
      <c r="S814" t="s">
        <v>3194</v>
      </c>
      <c r="T814" t="s">
        <v>3441</v>
      </c>
      <c r="U814" t="s">
        <v>3842</v>
      </c>
      <c r="V814">
        <v>60</v>
      </c>
      <c r="W814">
        <v>46</v>
      </c>
      <c r="Y814" t="s">
        <v>99</v>
      </c>
      <c r="Z814">
        <v>1</v>
      </c>
      <c r="AA814">
        <f t="shared" si="160"/>
        <v>14</v>
      </c>
      <c r="AB814">
        <f t="shared" ca="1" si="156"/>
        <v>14.999999799999999</v>
      </c>
      <c r="AC814">
        <f t="shared" ca="1" si="157"/>
        <v>-0.99999979999999944</v>
      </c>
      <c r="AD814">
        <f t="shared" ca="1" si="158"/>
        <v>0.99999979999999944</v>
      </c>
      <c r="AE814" s="2">
        <v>0</v>
      </c>
      <c r="AF814" s="7">
        <f>VLOOKUP(R814,Weights!$A$2:$B$120,2,0)*AE814</f>
        <v>0</v>
      </c>
      <c r="AG814">
        <f t="shared" ca="1" si="159"/>
        <v>0.99999960000003885</v>
      </c>
      <c r="AI814" t="str">
        <f t="shared" ca="1" si="161"/>
        <v>Cleveland St</v>
      </c>
      <c r="AJ814" t="str">
        <f t="shared" si="162"/>
        <v>Cleveland St</v>
      </c>
      <c r="AK814">
        <f t="shared" si="163"/>
        <v>0</v>
      </c>
    </row>
    <row r="815" spans="17:37" x14ac:dyDescent="0.25">
      <c r="Q815" t="s">
        <v>3494</v>
      </c>
      <c r="R815" s="6">
        <v>41976</v>
      </c>
      <c r="S815" t="s">
        <v>3194</v>
      </c>
      <c r="T815" t="s">
        <v>3410</v>
      </c>
      <c r="U815" t="s">
        <v>3841</v>
      </c>
      <c r="V815">
        <v>59</v>
      </c>
      <c r="W815">
        <v>54</v>
      </c>
      <c r="Y815" t="s">
        <v>350</v>
      </c>
      <c r="Z815">
        <v>1</v>
      </c>
      <c r="AA815">
        <f t="shared" si="160"/>
        <v>-5</v>
      </c>
      <c r="AB815">
        <f t="shared" ca="1" si="156"/>
        <v>-1.2000000000000002</v>
      </c>
      <c r="AC815">
        <f t="shared" ca="1" si="157"/>
        <v>-3.8</v>
      </c>
      <c r="AD815">
        <f t="shared" ca="1" si="158"/>
        <v>3.8</v>
      </c>
      <c r="AE815" s="2">
        <v>0</v>
      </c>
      <c r="AF815" s="7">
        <f>VLOOKUP(R815,Weights!$A$2:$B$120,2,0)*AE815</f>
        <v>0</v>
      </c>
      <c r="AG815">
        <f t="shared" ca="1" si="159"/>
        <v>14.44</v>
      </c>
      <c r="AI815" t="str">
        <f t="shared" ca="1" si="161"/>
        <v>Toledo</v>
      </c>
      <c r="AJ815" t="str">
        <f t="shared" si="162"/>
        <v>Toledo</v>
      </c>
      <c r="AK815" t="str">
        <f t="shared" si="163"/>
        <v>Toledo</v>
      </c>
    </row>
    <row r="816" spans="17:37" x14ac:dyDescent="0.25">
      <c r="Q816" t="s">
        <v>3494</v>
      </c>
      <c r="R816" s="6">
        <v>41980</v>
      </c>
      <c r="S816" t="s">
        <v>3194</v>
      </c>
      <c r="T816" t="s">
        <v>3393</v>
      </c>
      <c r="U816" t="s">
        <v>3842</v>
      </c>
      <c r="V816">
        <v>76</v>
      </c>
      <c r="W816">
        <v>54</v>
      </c>
      <c r="Y816" t="s">
        <v>291</v>
      </c>
      <c r="Z816">
        <v>1</v>
      </c>
      <c r="AA816">
        <f t="shared" si="160"/>
        <v>22</v>
      </c>
      <c r="AB816">
        <f t="shared" ca="1" si="156"/>
        <v>15.7999998</v>
      </c>
      <c r="AC816">
        <f t="shared" ca="1" si="157"/>
        <v>6.2000001999999999</v>
      </c>
      <c r="AD816">
        <f t="shared" ca="1" si="158"/>
        <v>-6.2000001999999999</v>
      </c>
      <c r="AE816" s="2">
        <v>0</v>
      </c>
      <c r="AF816" s="7">
        <f>VLOOKUP(R816,Weights!$A$2:$B$120,2,0)*AE816</f>
        <v>0</v>
      </c>
      <c r="AG816">
        <f t="shared" ca="1" si="159"/>
        <v>38.440002480000039</v>
      </c>
      <c r="AI816" t="str">
        <f t="shared" ca="1" si="161"/>
        <v>Cleveland St</v>
      </c>
      <c r="AJ816" t="str">
        <f t="shared" si="162"/>
        <v>Cleveland St</v>
      </c>
      <c r="AK816">
        <f t="shared" si="163"/>
        <v>0</v>
      </c>
    </row>
    <row r="817" spans="17:37" x14ac:dyDescent="0.25">
      <c r="Q817" t="s">
        <v>3494</v>
      </c>
      <c r="R817" s="6">
        <v>41988</v>
      </c>
      <c r="S817" t="s">
        <v>3194</v>
      </c>
      <c r="T817" t="s">
        <v>3839</v>
      </c>
      <c r="U817" t="s">
        <v>3842</v>
      </c>
      <c r="V817">
        <v>86</v>
      </c>
      <c r="W817">
        <v>40</v>
      </c>
      <c r="Y817" t="s">
        <v>179</v>
      </c>
      <c r="Z817">
        <v>1</v>
      </c>
      <c r="AA817">
        <f t="shared" si="160"/>
        <v>46</v>
      </c>
      <c r="AB817">
        <f t="shared" ca="1" si="156"/>
        <v>33.199999800000001</v>
      </c>
      <c r="AC817">
        <f t="shared" ca="1" si="157"/>
        <v>12.800000199999999</v>
      </c>
      <c r="AD817">
        <f t="shared" ca="1" si="158"/>
        <v>-12.800000199999999</v>
      </c>
      <c r="AE817" s="2">
        <v>0</v>
      </c>
      <c r="AF817" s="7">
        <f>VLOOKUP(R817,Weights!$A$2:$B$120,2,0)*AE817</f>
        <v>0</v>
      </c>
      <c r="AG817">
        <f t="shared" ca="1" si="159"/>
        <v>163.84000512000003</v>
      </c>
      <c r="AI817" t="str">
        <f t="shared" ca="1" si="161"/>
        <v>Cleveland St</v>
      </c>
      <c r="AJ817" t="str">
        <f t="shared" si="162"/>
        <v>Cleveland St</v>
      </c>
      <c r="AK817">
        <f t="shared" si="163"/>
        <v>0</v>
      </c>
    </row>
    <row r="818" spans="17:37" x14ac:dyDescent="0.25">
      <c r="Q818" t="s">
        <v>3494</v>
      </c>
      <c r="R818" s="6">
        <v>41994</v>
      </c>
      <c r="S818" t="s">
        <v>3194</v>
      </c>
      <c r="T818" t="s">
        <v>3383</v>
      </c>
      <c r="U818" t="s">
        <v>3842</v>
      </c>
      <c r="V818">
        <v>69</v>
      </c>
      <c r="W818">
        <v>65</v>
      </c>
      <c r="X818" t="s">
        <v>3843</v>
      </c>
      <c r="Y818" t="s">
        <v>156</v>
      </c>
      <c r="Z818">
        <v>1</v>
      </c>
      <c r="AA818">
        <f t="shared" si="160"/>
        <v>4</v>
      </c>
      <c r="AB818">
        <f t="shared" ca="1" si="156"/>
        <v>2.2000000000000002</v>
      </c>
      <c r="AC818">
        <f t="shared" ca="1" si="157"/>
        <v>1.7999999999999998</v>
      </c>
      <c r="AD818">
        <f t="shared" ca="1" si="158"/>
        <v>-1.7999999999999998</v>
      </c>
      <c r="AE818" s="2">
        <v>0</v>
      </c>
      <c r="AF818" s="7">
        <f>VLOOKUP(R818,Weights!$A$2:$B$120,2,0)*AE818</f>
        <v>0</v>
      </c>
      <c r="AG818">
        <f t="shared" ca="1" si="159"/>
        <v>3.2399999999999993</v>
      </c>
      <c r="AI818" t="str">
        <f t="shared" ca="1" si="161"/>
        <v>Cleveland St</v>
      </c>
      <c r="AJ818" t="str">
        <f t="shared" si="162"/>
        <v>Cleveland St</v>
      </c>
      <c r="AK818">
        <f t="shared" si="163"/>
        <v>0</v>
      </c>
    </row>
    <row r="819" spans="17:37" x14ac:dyDescent="0.25">
      <c r="Q819" t="s">
        <v>3494</v>
      </c>
      <c r="R819" s="6">
        <v>41996</v>
      </c>
      <c r="S819" t="s">
        <v>3194</v>
      </c>
      <c r="T819" t="s">
        <v>3458</v>
      </c>
      <c r="U819" t="s">
        <v>3841</v>
      </c>
      <c r="V819">
        <v>67</v>
      </c>
      <c r="W819">
        <v>65</v>
      </c>
      <c r="Y819" t="s">
        <v>381</v>
      </c>
      <c r="Z819">
        <v>1</v>
      </c>
      <c r="AA819">
        <f t="shared" si="160"/>
        <v>-2</v>
      </c>
      <c r="AB819">
        <f t="shared" ca="1" si="156"/>
        <v>6.6</v>
      </c>
      <c r="AC819">
        <f t="shared" ca="1" si="157"/>
        <v>-8.6</v>
      </c>
      <c r="AD819">
        <f t="shared" ca="1" si="158"/>
        <v>8.6</v>
      </c>
      <c r="AE819" s="2">
        <v>0</v>
      </c>
      <c r="AF819" s="7">
        <f>VLOOKUP(R819,Weights!$A$2:$B$120,2,0)*AE819</f>
        <v>0</v>
      </c>
      <c r="AG819">
        <f t="shared" ca="1" si="159"/>
        <v>73.959999999999994</v>
      </c>
      <c r="AI819" t="str">
        <f t="shared" ca="1" si="161"/>
        <v>Cleveland St</v>
      </c>
      <c r="AJ819" t="str">
        <f t="shared" si="162"/>
        <v>Eastern Illinois</v>
      </c>
      <c r="AK819" t="str">
        <f t="shared" si="163"/>
        <v>Eastern Illinois</v>
      </c>
    </row>
    <row r="820" spans="17:37" x14ac:dyDescent="0.25">
      <c r="Q820" t="s">
        <v>3494</v>
      </c>
      <c r="R820" s="6">
        <v>42006</v>
      </c>
      <c r="S820" t="s">
        <v>3194</v>
      </c>
      <c r="T820" t="s">
        <v>3402</v>
      </c>
      <c r="U820" t="s">
        <v>3842</v>
      </c>
      <c r="V820">
        <v>84</v>
      </c>
      <c r="W820">
        <v>57</v>
      </c>
      <c r="Y820" t="s">
        <v>1722</v>
      </c>
      <c r="Z820">
        <v>1</v>
      </c>
      <c r="AA820">
        <f t="shared" si="160"/>
        <v>27</v>
      </c>
      <c r="AB820">
        <f t="shared" ca="1" si="156"/>
        <v>10.8</v>
      </c>
      <c r="AC820">
        <f t="shared" ca="1" si="157"/>
        <v>16.2</v>
      </c>
      <c r="AD820">
        <f t="shared" ca="1" si="158"/>
        <v>-16.2</v>
      </c>
      <c r="AE820" s="2">
        <v>0</v>
      </c>
      <c r="AF820" s="7">
        <f>VLOOKUP(R820,Weights!$A$2:$B$120,2,0)*AE820</f>
        <v>0</v>
      </c>
      <c r="AG820">
        <f t="shared" ca="1" si="159"/>
        <v>262.44</v>
      </c>
      <c r="AI820" t="str">
        <f t="shared" ca="1" si="161"/>
        <v>Cleveland St</v>
      </c>
      <c r="AJ820" t="str">
        <f t="shared" si="162"/>
        <v>Cleveland St</v>
      </c>
      <c r="AK820">
        <f t="shared" si="163"/>
        <v>0</v>
      </c>
    </row>
    <row r="821" spans="17:37" x14ac:dyDescent="0.25">
      <c r="Q821" t="s">
        <v>3494</v>
      </c>
      <c r="R821" s="6">
        <v>42012</v>
      </c>
      <c r="S821" t="s">
        <v>3194</v>
      </c>
      <c r="T821" t="s">
        <v>3490</v>
      </c>
      <c r="U821" t="s">
        <v>3842</v>
      </c>
      <c r="V821">
        <v>65</v>
      </c>
      <c r="W821">
        <v>61</v>
      </c>
      <c r="Y821" t="s">
        <v>1723</v>
      </c>
      <c r="Z821">
        <v>1</v>
      </c>
      <c r="AA821">
        <f t="shared" si="160"/>
        <v>4</v>
      </c>
      <c r="AB821">
        <f t="shared" ca="1" si="156"/>
        <v>4.1999999800000003</v>
      </c>
      <c r="AC821">
        <f t="shared" ca="1" si="157"/>
        <v>-0.1999999800000003</v>
      </c>
      <c r="AD821">
        <f t="shared" ca="1" si="158"/>
        <v>0.1999999800000003</v>
      </c>
      <c r="AE821" s="2">
        <v>0</v>
      </c>
      <c r="AF821" s="7">
        <f>VLOOKUP(R821,Weights!$A$2:$B$120,2,0)*AE821</f>
        <v>0</v>
      </c>
      <c r="AG821">
        <f t="shared" ca="1" si="159"/>
        <v>3.9999992000000519E-2</v>
      </c>
      <c r="AI821" t="str">
        <f t="shared" ca="1" si="161"/>
        <v>Cleveland St</v>
      </c>
      <c r="AJ821" t="str">
        <f t="shared" si="162"/>
        <v>Cleveland St</v>
      </c>
      <c r="AK821">
        <f t="shared" si="163"/>
        <v>0</v>
      </c>
    </row>
    <row r="822" spans="17:37" x14ac:dyDescent="0.25">
      <c r="Q822" t="s">
        <v>3494</v>
      </c>
      <c r="R822" s="6">
        <v>42027</v>
      </c>
      <c r="S822" t="s">
        <v>3194</v>
      </c>
      <c r="T822" t="s">
        <v>3277</v>
      </c>
      <c r="U822" t="s">
        <v>3842</v>
      </c>
      <c r="V822">
        <v>70</v>
      </c>
      <c r="W822">
        <v>66</v>
      </c>
      <c r="Y822" t="s">
        <v>1725</v>
      </c>
      <c r="Z822">
        <v>1</v>
      </c>
      <c r="AA822">
        <f t="shared" si="160"/>
        <v>4</v>
      </c>
      <c r="AB822">
        <f t="shared" ca="1" si="156"/>
        <v>5.3999999800000005</v>
      </c>
      <c r="AC822">
        <f t="shared" ca="1" si="157"/>
        <v>-1.3999999800000005</v>
      </c>
      <c r="AD822">
        <f t="shared" ca="1" si="158"/>
        <v>1.3999999800000005</v>
      </c>
      <c r="AE822" s="2">
        <v>0</v>
      </c>
      <c r="AF822" s="7">
        <f>VLOOKUP(R822,Weights!$A$2:$B$120,2,0)*AE822</f>
        <v>0</v>
      </c>
      <c r="AG822">
        <f t="shared" ca="1" si="159"/>
        <v>1.9599999440000018</v>
      </c>
      <c r="AI822" t="str">
        <f t="shared" ca="1" si="161"/>
        <v>Cleveland St</v>
      </c>
      <c r="AJ822" t="str">
        <f t="shared" si="162"/>
        <v>Cleveland St</v>
      </c>
      <c r="AK822">
        <f t="shared" si="163"/>
        <v>0</v>
      </c>
    </row>
    <row r="823" spans="17:37" x14ac:dyDescent="0.25">
      <c r="Q823" t="s">
        <v>3494</v>
      </c>
      <c r="R823" s="6">
        <v>42035</v>
      </c>
      <c r="S823" t="s">
        <v>3194</v>
      </c>
      <c r="T823" t="s">
        <v>3492</v>
      </c>
      <c r="U823" t="s">
        <v>3842</v>
      </c>
      <c r="V823">
        <v>76</v>
      </c>
      <c r="W823">
        <v>62</v>
      </c>
      <c r="Y823" t="s">
        <v>1727</v>
      </c>
      <c r="Z823">
        <v>1</v>
      </c>
      <c r="AA823">
        <f t="shared" si="160"/>
        <v>14</v>
      </c>
      <c r="AB823">
        <f t="shared" ca="1" si="156"/>
        <v>0.20000000000000018</v>
      </c>
      <c r="AC823">
        <f t="shared" ca="1" si="157"/>
        <v>13.8</v>
      </c>
      <c r="AD823">
        <f t="shared" ca="1" si="158"/>
        <v>-13.8</v>
      </c>
      <c r="AE823" s="2">
        <v>0</v>
      </c>
      <c r="AF823" s="7">
        <f>VLOOKUP(R823,Weights!$A$2:$B$120,2,0)*AE823</f>
        <v>0</v>
      </c>
      <c r="AG823">
        <f t="shared" ca="1" si="159"/>
        <v>190.44000000000003</v>
      </c>
      <c r="AI823" t="str">
        <f t="shared" ca="1" si="161"/>
        <v>Cleveland St</v>
      </c>
      <c r="AJ823" t="str">
        <f t="shared" si="162"/>
        <v>Cleveland St</v>
      </c>
      <c r="AK823">
        <f t="shared" si="163"/>
        <v>0</v>
      </c>
    </row>
    <row r="824" spans="17:37" x14ac:dyDescent="0.25">
      <c r="Q824" t="s">
        <v>3494</v>
      </c>
      <c r="R824" s="6">
        <v>42039</v>
      </c>
      <c r="S824" t="s">
        <v>3194</v>
      </c>
      <c r="T824" t="s">
        <v>3347</v>
      </c>
      <c r="U824" t="s">
        <v>3842</v>
      </c>
      <c r="V824">
        <v>73</v>
      </c>
      <c r="W824">
        <v>60</v>
      </c>
      <c r="Y824" t="s">
        <v>1728</v>
      </c>
      <c r="Z824">
        <v>1</v>
      </c>
      <c r="AA824">
        <f t="shared" si="160"/>
        <v>13</v>
      </c>
      <c r="AB824">
        <f t="shared" ca="1" si="156"/>
        <v>12</v>
      </c>
      <c r="AC824">
        <f t="shared" ca="1" si="157"/>
        <v>1</v>
      </c>
      <c r="AD824">
        <f t="shared" ca="1" si="158"/>
        <v>-1</v>
      </c>
      <c r="AE824" s="2">
        <v>0</v>
      </c>
      <c r="AF824" s="7">
        <f>VLOOKUP(R824,Weights!$A$2:$B$120,2,0)*AE824</f>
        <v>0</v>
      </c>
      <c r="AG824">
        <f t="shared" ca="1" si="159"/>
        <v>1</v>
      </c>
      <c r="AI824" t="str">
        <f t="shared" ca="1" si="161"/>
        <v>Cleveland St</v>
      </c>
      <c r="AJ824" t="str">
        <f t="shared" si="162"/>
        <v>Cleveland St</v>
      </c>
      <c r="AK824">
        <f t="shared" si="163"/>
        <v>0</v>
      </c>
    </row>
    <row r="825" spans="17:37" x14ac:dyDescent="0.25">
      <c r="Q825" t="s">
        <v>3494</v>
      </c>
      <c r="R825" s="6">
        <v>42042</v>
      </c>
      <c r="S825" t="s">
        <v>3194</v>
      </c>
      <c r="T825" t="s">
        <v>3300</v>
      </c>
      <c r="U825" t="s">
        <v>3842</v>
      </c>
      <c r="V825">
        <v>88</v>
      </c>
      <c r="W825">
        <v>72</v>
      </c>
      <c r="Y825" t="s">
        <v>1729</v>
      </c>
      <c r="Z825">
        <v>1</v>
      </c>
      <c r="AA825">
        <f t="shared" si="160"/>
        <v>16</v>
      </c>
      <c r="AB825">
        <f t="shared" ca="1" si="156"/>
        <v>13.4</v>
      </c>
      <c r="AC825">
        <f t="shared" ca="1" si="157"/>
        <v>2.5999999999999996</v>
      </c>
      <c r="AD825">
        <f t="shared" ca="1" si="158"/>
        <v>-2.5999999999999996</v>
      </c>
      <c r="AE825" s="2">
        <v>0</v>
      </c>
      <c r="AF825" s="7">
        <f>VLOOKUP(R825,Weights!$A$2:$B$120,2,0)*AE825</f>
        <v>0</v>
      </c>
      <c r="AG825">
        <f t="shared" ca="1" si="159"/>
        <v>6.759999999999998</v>
      </c>
      <c r="AI825" t="str">
        <f t="shared" ca="1" si="161"/>
        <v>Cleveland St</v>
      </c>
      <c r="AJ825" t="str">
        <f t="shared" si="162"/>
        <v>Cleveland St</v>
      </c>
      <c r="AK825">
        <f t="shared" si="163"/>
        <v>0</v>
      </c>
    </row>
    <row r="826" spans="17:37" x14ac:dyDescent="0.25">
      <c r="Q826" t="s">
        <v>3494</v>
      </c>
      <c r="R826" s="6">
        <v>42050</v>
      </c>
      <c r="S826" t="s">
        <v>3194</v>
      </c>
      <c r="T826" t="s">
        <v>3283</v>
      </c>
      <c r="U826" t="s">
        <v>3842</v>
      </c>
      <c r="V826">
        <v>67</v>
      </c>
      <c r="W826">
        <v>59</v>
      </c>
      <c r="Y826" t="s">
        <v>1730</v>
      </c>
      <c r="Z826">
        <v>1</v>
      </c>
      <c r="AA826">
        <f t="shared" si="160"/>
        <v>8</v>
      </c>
      <c r="AB826">
        <f t="shared" ca="1" si="156"/>
        <v>13.6</v>
      </c>
      <c r="AC826">
        <f t="shared" ca="1" si="157"/>
        <v>-5.6</v>
      </c>
      <c r="AD826">
        <f t="shared" ca="1" si="158"/>
        <v>5.6</v>
      </c>
      <c r="AE826" s="2">
        <v>0</v>
      </c>
      <c r="AF826" s="7">
        <f>VLOOKUP(R826,Weights!$A$2:$B$120,2,0)*AE826</f>
        <v>0</v>
      </c>
      <c r="AG826">
        <f t="shared" ca="1" si="159"/>
        <v>31.359999999999996</v>
      </c>
      <c r="AI826" t="str">
        <f t="shared" ca="1" si="161"/>
        <v>Cleveland St</v>
      </c>
      <c r="AJ826" t="str">
        <f t="shared" si="162"/>
        <v>Cleveland St</v>
      </c>
      <c r="AK826">
        <f t="shared" si="163"/>
        <v>0</v>
      </c>
    </row>
    <row r="827" spans="17:37" x14ac:dyDescent="0.25">
      <c r="Q827" t="s">
        <v>3494</v>
      </c>
      <c r="R827" s="6">
        <v>42062</v>
      </c>
      <c r="S827" t="s">
        <v>3194</v>
      </c>
      <c r="T827" t="s">
        <v>3489</v>
      </c>
      <c r="U827" t="s">
        <v>3841</v>
      </c>
      <c r="V827">
        <v>56</v>
      </c>
      <c r="W827">
        <v>53</v>
      </c>
      <c r="Y827" t="s">
        <v>1732</v>
      </c>
      <c r="Z827">
        <v>1</v>
      </c>
      <c r="AA827">
        <f t="shared" si="160"/>
        <v>-3</v>
      </c>
      <c r="AB827">
        <f t="shared" ca="1" si="156"/>
        <v>0.20000000000000018</v>
      </c>
      <c r="AC827">
        <f t="shared" ca="1" si="157"/>
        <v>-3.2</v>
      </c>
      <c r="AD827">
        <f t="shared" ca="1" si="158"/>
        <v>3.2</v>
      </c>
      <c r="AE827" s="2">
        <v>0</v>
      </c>
      <c r="AF827" s="7">
        <f>VLOOKUP(R827,Weights!$A$2:$B$120,2,0)*AE827</f>
        <v>0</v>
      </c>
      <c r="AG827">
        <f t="shared" ca="1" si="159"/>
        <v>10.240000000000002</v>
      </c>
      <c r="AI827" t="str">
        <f t="shared" ca="1" si="161"/>
        <v>Cleveland St</v>
      </c>
      <c r="AJ827" t="str">
        <f t="shared" si="162"/>
        <v>Valparaiso</v>
      </c>
      <c r="AK827" t="str">
        <f t="shared" si="163"/>
        <v>Valparaiso</v>
      </c>
    </row>
    <row r="828" spans="17:37" x14ac:dyDescent="0.25">
      <c r="Q828" t="s">
        <v>3494</v>
      </c>
      <c r="R828" s="6">
        <v>42069</v>
      </c>
      <c r="S828" t="s">
        <v>3195</v>
      </c>
      <c r="T828" t="s">
        <v>3277</v>
      </c>
      <c r="U828" t="s">
        <v>3842</v>
      </c>
      <c r="V828">
        <v>70</v>
      </c>
      <c r="W828">
        <v>53</v>
      </c>
      <c r="Y828" t="s">
        <v>1733</v>
      </c>
      <c r="Z828">
        <v>1</v>
      </c>
      <c r="AA828">
        <f t="shared" si="160"/>
        <v>17</v>
      </c>
      <c r="AB828">
        <f t="shared" ca="1" si="156"/>
        <v>2.1999999800000003</v>
      </c>
      <c r="AC828">
        <f t="shared" ca="1" si="157"/>
        <v>14.800000019999999</v>
      </c>
      <c r="AD828">
        <f t="shared" ca="1" si="158"/>
        <v>-14.800000019999999</v>
      </c>
      <c r="AE828" s="2">
        <v>0</v>
      </c>
      <c r="AF828" s="7">
        <f>VLOOKUP(R828,Weights!$A$2:$B$120,2,0)*AE828</f>
        <v>0</v>
      </c>
      <c r="AG828">
        <f t="shared" ca="1" si="159"/>
        <v>219.04000059199996</v>
      </c>
      <c r="AI828" t="str">
        <f t="shared" ca="1" si="161"/>
        <v>Cleveland St</v>
      </c>
      <c r="AJ828" t="str">
        <f t="shared" si="162"/>
        <v>Cleveland St</v>
      </c>
      <c r="AK828">
        <f t="shared" si="163"/>
        <v>0</v>
      </c>
    </row>
    <row r="829" spans="17:37" x14ac:dyDescent="0.25">
      <c r="Q829" t="s">
        <v>3494</v>
      </c>
      <c r="R829" s="6">
        <v>42070</v>
      </c>
      <c r="S829" t="s">
        <v>3195</v>
      </c>
      <c r="T829" t="s">
        <v>3489</v>
      </c>
      <c r="U829" t="s">
        <v>3841</v>
      </c>
      <c r="V829">
        <v>60</v>
      </c>
      <c r="W829">
        <v>55</v>
      </c>
      <c r="Y829" t="s">
        <v>1734</v>
      </c>
      <c r="Z829">
        <v>1</v>
      </c>
      <c r="AA829">
        <f t="shared" si="160"/>
        <v>-5</v>
      </c>
      <c r="AB829">
        <f t="shared" ca="1" si="156"/>
        <v>-3</v>
      </c>
      <c r="AC829">
        <f t="shared" ca="1" si="157"/>
        <v>-2</v>
      </c>
      <c r="AD829">
        <f t="shared" ca="1" si="158"/>
        <v>2</v>
      </c>
      <c r="AE829" s="2">
        <v>0</v>
      </c>
      <c r="AF829" s="7">
        <f>VLOOKUP(R829,Weights!$A$2:$B$120,2,0)*AE829</f>
        <v>0</v>
      </c>
      <c r="AG829">
        <f t="shared" ca="1" si="159"/>
        <v>4</v>
      </c>
      <c r="AI829" t="str">
        <f t="shared" ca="1" si="161"/>
        <v>Valparaiso</v>
      </c>
      <c r="AJ829" t="str">
        <f t="shared" si="162"/>
        <v>Valparaiso</v>
      </c>
      <c r="AK829" t="str">
        <f t="shared" si="163"/>
        <v>Valparaiso</v>
      </c>
    </row>
    <row r="830" spans="17:37" x14ac:dyDescent="0.25">
      <c r="Q830" t="s">
        <v>3429</v>
      </c>
      <c r="R830" s="6">
        <v>41957</v>
      </c>
      <c r="S830" t="s">
        <v>3194</v>
      </c>
      <c r="T830" t="s">
        <v>3839</v>
      </c>
      <c r="U830" t="s">
        <v>3842</v>
      </c>
      <c r="V830">
        <v>79</v>
      </c>
      <c r="W830">
        <v>36</v>
      </c>
      <c r="Y830" t="s">
        <v>176</v>
      </c>
      <c r="Z830">
        <v>1</v>
      </c>
      <c r="AA830">
        <f t="shared" si="160"/>
        <v>43</v>
      </c>
      <c r="AB830">
        <f t="shared" ca="1" si="156"/>
        <v>36.199999800000001</v>
      </c>
      <c r="AC830">
        <f t="shared" ca="1" si="157"/>
        <v>6.8000001999999995</v>
      </c>
      <c r="AD830">
        <f t="shared" ca="1" si="158"/>
        <v>-6.8000001999999995</v>
      </c>
      <c r="AE830" s="2">
        <v>0</v>
      </c>
      <c r="AF830" s="7">
        <f>VLOOKUP(R830,Weights!$A$2:$B$120,2,0)*AE830</f>
        <v>0</v>
      </c>
      <c r="AG830">
        <f t="shared" ca="1" si="159"/>
        <v>46.240002720000035</v>
      </c>
      <c r="AI830" t="str">
        <f t="shared" ca="1" si="161"/>
        <v>Coastal Carolina</v>
      </c>
      <c r="AJ830" t="str">
        <f t="shared" si="162"/>
        <v>Coastal Carolina</v>
      </c>
      <c r="AK830">
        <f t="shared" si="163"/>
        <v>0</v>
      </c>
    </row>
    <row r="831" spans="17:37" x14ac:dyDescent="0.25">
      <c r="Q831" t="s">
        <v>3429</v>
      </c>
      <c r="R831" s="6">
        <v>41961</v>
      </c>
      <c r="S831" t="s">
        <v>3194</v>
      </c>
      <c r="T831" t="s">
        <v>3839</v>
      </c>
      <c r="U831" t="s">
        <v>3842</v>
      </c>
      <c r="V831">
        <v>82</v>
      </c>
      <c r="W831">
        <v>51</v>
      </c>
      <c r="Y831" t="s">
        <v>99</v>
      </c>
      <c r="Z831">
        <v>1</v>
      </c>
      <c r="AA831">
        <f t="shared" si="160"/>
        <v>31</v>
      </c>
      <c r="AB831">
        <f t="shared" ca="1" si="156"/>
        <v>36.199999800000001</v>
      </c>
      <c r="AC831">
        <f t="shared" ca="1" si="157"/>
        <v>-5.1999998000000005</v>
      </c>
      <c r="AD831">
        <f t="shared" ca="1" si="158"/>
        <v>5.1999998000000005</v>
      </c>
      <c r="AE831" s="2">
        <v>0</v>
      </c>
      <c r="AF831" s="7">
        <f>VLOOKUP(R831,Weights!$A$2:$B$120,2,0)*AE831</f>
        <v>0</v>
      </c>
      <c r="AG831">
        <f t="shared" ca="1" si="159"/>
        <v>27.039997920000044</v>
      </c>
      <c r="AI831" t="str">
        <f t="shared" ca="1" si="161"/>
        <v>Coastal Carolina</v>
      </c>
      <c r="AJ831" t="str">
        <f t="shared" si="162"/>
        <v>Coastal Carolina</v>
      </c>
      <c r="AK831">
        <f t="shared" si="163"/>
        <v>0</v>
      </c>
    </row>
    <row r="832" spans="17:37" x14ac:dyDescent="0.25">
      <c r="Q832" t="s">
        <v>3429</v>
      </c>
      <c r="R832" s="6">
        <v>41965</v>
      </c>
      <c r="S832" t="s">
        <v>3194</v>
      </c>
      <c r="T832" t="s">
        <v>3839</v>
      </c>
      <c r="U832" t="s">
        <v>3842</v>
      </c>
      <c r="V832">
        <v>76</v>
      </c>
      <c r="W832">
        <v>33</v>
      </c>
      <c r="Y832" t="s">
        <v>100</v>
      </c>
      <c r="Z832">
        <v>1</v>
      </c>
      <c r="AA832">
        <f t="shared" si="160"/>
        <v>43</v>
      </c>
      <c r="AB832">
        <f t="shared" ca="1" si="156"/>
        <v>36.199999800000001</v>
      </c>
      <c r="AC832">
        <f t="shared" ca="1" si="157"/>
        <v>6.8000001999999995</v>
      </c>
      <c r="AD832">
        <f t="shared" ca="1" si="158"/>
        <v>-6.8000001999999995</v>
      </c>
      <c r="AE832" s="2">
        <v>0</v>
      </c>
      <c r="AF832" s="7">
        <f>VLOOKUP(R832,Weights!$A$2:$B$120,2,0)*AE832</f>
        <v>0</v>
      </c>
      <c r="AG832">
        <f t="shared" ca="1" si="159"/>
        <v>46.240002720000035</v>
      </c>
      <c r="AI832" t="str">
        <f t="shared" ca="1" si="161"/>
        <v>Coastal Carolina</v>
      </c>
      <c r="AJ832" t="str">
        <f t="shared" si="162"/>
        <v>Coastal Carolina</v>
      </c>
      <c r="AK832">
        <f t="shared" si="163"/>
        <v>0</v>
      </c>
    </row>
    <row r="833" spans="17:37" x14ac:dyDescent="0.25">
      <c r="Q833" t="s">
        <v>3429</v>
      </c>
      <c r="R833" s="6">
        <v>41969</v>
      </c>
      <c r="S833" t="s">
        <v>3195</v>
      </c>
      <c r="T833" t="s">
        <v>3532</v>
      </c>
      <c r="U833" t="s">
        <v>3842</v>
      </c>
      <c r="V833">
        <v>61</v>
      </c>
      <c r="W833">
        <v>48</v>
      </c>
      <c r="Y833" t="s">
        <v>101</v>
      </c>
      <c r="Z833">
        <v>1</v>
      </c>
      <c r="AA833">
        <f t="shared" si="160"/>
        <v>13</v>
      </c>
      <c r="AB833">
        <f t="shared" ca="1" si="156"/>
        <v>6.1999999999999993</v>
      </c>
      <c r="AC833">
        <f t="shared" ca="1" si="157"/>
        <v>6.8000000000000007</v>
      </c>
      <c r="AD833">
        <f t="shared" ca="1" si="158"/>
        <v>-6.8000000000000007</v>
      </c>
      <c r="AE833" s="2">
        <v>0</v>
      </c>
      <c r="AF833" s="7">
        <f>VLOOKUP(R833,Weights!$A$2:$B$120,2,0)*AE833</f>
        <v>0</v>
      </c>
      <c r="AG833">
        <f t="shared" ca="1" si="159"/>
        <v>46.240000000000009</v>
      </c>
      <c r="AI833" t="str">
        <f t="shared" ca="1" si="161"/>
        <v>Coastal Carolina</v>
      </c>
      <c r="AJ833" t="str">
        <f t="shared" si="162"/>
        <v>Coastal Carolina</v>
      </c>
      <c r="AK833">
        <f t="shared" si="163"/>
        <v>0</v>
      </c>
    </row>
    <row r="834" spans="17:37" x14ac:dyDescent="0.25">
      <c r="Q834" t="s">
        <v>3429</v>
      </c>
      <c r="R834" s="6">
        <v>41975</v>
      </c>
      <c r="S834" t="s">
        <v>3194</v>
      </c>
      <c r="T834" t="s">
        <v>3434</v>
      </c>
      <c r="U834" t="s">
        <v>3842</v>
      </c>
      <c r="V834">
        <v>66</v>
      </c>
      <c r="W834">
        <v>52</v>
      </c>
      <c r="Y834" t="s">
        <v>105</v>
      </c>
      <c r="Z834">
        <v>1</v>
      </c>
      <c r="AA834">
        <f t="shared" si="160"/>
        <v>14</v>
      </c>
      <c r="AB834">
        <f t="shared" ref="AB834:AB897" ca="1" si="164">Z834*(IF(S834="A",-HomeEdge,IF(S834="H",HomeEdge,0))+VLOOKUP(Q834,TmList,2,0)-VLOOKUP(T834,TmList,2,0))</f>
        <v>18.799999800000002</v>
      </c>
      <c r="AC834">
        <f t="shared" ref="AC834:AC897" ca="1" si="165">AA834-AB834</f>
        <v>-4.7999998000000019</v>
      </c>
      <c r="AD834">
        <f t="shared" ref="AD834:AD897" ca="1" si="166">-AC834</f>
        <v>4.7999998000000019</v>
      </c>
      <c r="AE834" s="2">
        <v>0</v>
      </c>
      <c r="AF834" s="7">
        <f>VLOOKUP(R834,Weights!$A$2:$B$120,2,0)*AE834</f>
        <v>0</v>
      </c>
      <c r="AG834">
        <f t="shared" ref="AG834:AG897" ca="1" si="167">AC834^2</f>
        <v>23.039998080000057</v>
      </c>
      <c r="AI834" t="str">
        <f t="shared" ca="1" si="161"/>
        <v>Coastal Carolina</v>
      </c>
      <c r="AJ834" t="str">
        <f t="shared" si="162"/>
        <v>Coastal Carolina</v>
      </c>
      <c r="AK834">
        <f t="shared" si="163"/>
        <v>0</v>
      </c>
    </row>
    <row r="835" spans="17:37" x14ac:dyDescent="0.25">
      <c r="Q835" t="s">
        <v>3429</v>
      </c>
      <c r="R835" s="6">
        <v>41984</v>
      </c>
      <c r="S835" t="s">
        <v>3194</v>
      </c>
      <c r="T835" t="s">
        <v>3839</v>
      </c>
      <c r="U835" t="s">
        <v>3842</v>
      </c>
      <c r="V835">
        <v>85</v>
      </c>
      <c r="W835">
        <v>40</v>
      </c>
      <c r="Y835" t="s">
        <v>264</v>
      </c>
      <c r="Z835">
        <v>1</v>
      </c>
      <c r="AA835">
        <f t="shared" ref="AA835:AA898" si="168">Z835*IF(U835="W",(V835-W835),W835-V835)</f>
        <v>45</v>
      </c>
      <c r="AB835">
        <f t="shared" ca="1" si="164"/>
        <v>36.199999800000001</v>
      </c>
      <c r="AC835">
        <f t="shared" ca="1" si="165"/>
        <v>8.8000001999999995</v>
      </c>
      <c r="AD835">
        <f t="shared" ca="1" si="166"/>
        <v>-8.8000001999999995</v>
      </c>
      <c r="AE835" s="2">
        <v>0</v>
      </c>
      <c r="AF835" s="7">
        <f>VLOOKUP(R835,Weights!$A$2:$B$120,2,0)*AE835</f>
        <v>0</v>
      </c>
      <c r="AG835">
        <f t="shared" ca="1" si="167"/>
        <v>77.440003520000033</v>
      </c>
      <c r="AI835" t="str">
        <f t="shared" ref="AI835:AI898" ca="1" si="169">IF(AB835&gt;0,Q835,T835)</f>
        <v>Coastal Carolina</v>
      </c>
      <c r="AJ835" t="str">
        <f t="shared" ref="AJ835:AJ898" si="170">IF(AA835&gt;0,Q835,T835)</f>
        <v>Coastal Carolina</v>
      </c>
      <c r="AK835">
        <f t="shared" ref="AK835:AK898" si="171">IF(AA835&lt;0,T835,0)</f>
        <v>0</v>
      </c>
    </row>
    <row r="836" spans="17:37" x14ac:dyDescent="0.25">
      <c r="Q836" t="s">
        <v>3429</v>
      </c>
      <c r="R836" s="6">
        <v>42007</v>
      </c>
      <c r="S836" t="s">
        <v>3194</v>
      </c>
      <c r="T836" t="s">
        <v>3422</v>
      </c>
      <c r="U836" t="s">
        <v>3842</v>
      </c>
      <c r="V836">
        <v>83</v>
      </c>
      <c r="W836">
        <v>74</v>
      </c>
      <c r="Y836" t="s">
        <v>269</v>
      </c>
      <c r="Z836">
        <v>1</v>
      </c>
      <c r="AA836">
        <f t="shared" si="168"/>
        <v>9</v>
      </c>
      <c r="AB836">
        <f t="shared" ca="1" si="164"/>
        <v>7.7999999799999999</v>
      </c>
      <c r="AC836">
        <f t="shared" ca="1" si="165"/>
        <v>1.2000000200000001</v>
      </c>
      <c r="AD836">
        <f t="shared" ca="1" si="166"/>
        <v>-1.2000000200000001</v>
      </c>
      <c r="AE836" s="2">
        <v>0</v>
      </c>
      <c r="AF836" s="7">
        <f>VLOOKUP(R836,Weights!$A$2:$B$120,2,0)*AE836</f>
        <v>0</v>
      </c>
      <c r="AG836">
        <f t="shared" ca="1" si="167"/>
        <v>1.4400000480000006</v>
      </c>
      <c r="AI836" t="str">
        <f t="shared" ca="1" si="169"/>
        <v>Coastal Carolina</v>
      </c>
      <c r="AJ836" t="str">
        <f t="shared" si="170"/>
        <v>Coastal Carolina</v>
      </c>
      <c r="AK836">
        <f t="shared" si="171"/>
        <v>0</v>
      </c>
    </row>
    <row r="837" spans="17:37" x14ac:dyDescent="0.25">
      <c r="Q837" t="s">
        <v>3429</v>
      </c>
      <c r="R837" s="6">
        <v>42012</v>
      </c>
      <c r="S837" t="s">
        <v>3194</v>
      </c>
      <c r="T837" t="s">
        <v>3430</v>
      </c>
      <c r="U837" t="s">
        <v>3842</v>
      </c>
      <c r="V837">
        <v>76</v>
      </c>
      <c r="W837">
        <v>70</v>
      </c>
      <c r="Y837" t="s">
        <v>1271</v>
      </c>
      <c r="Z837">
        <v>1</v>
      </c>
      <c r="AA837">
        <f t="shared" si="168"/>
        <v>6</v>
      </c>
      <c r="AB837">
        <f t="shared" ca="1" si="164"/>
        <v>17.999999799999998</v>
      </c>
      <c r="AC837">
        <f t="shared" ca="1" si="165"/>
        <v>-11.999999799999998</v>
      </c>
      <c r="AD837">
        <f t="shared" ca="1" si="166"/>
        <v>11.999999799999998</v>
      </c>
      <c r="AE837" s="2">
        <v>0</v>
      </c>
      <c r="AF837" s="7">
        <f>VLOOKUP(R837,Weights!$A$2:$B$120,2,0)*AE837</f>
        <v>0</v>
      </c>
      <c r="AG837">
        <f t="shared" ca="1" si="167"/>
        <v>143.99999519999997</v>
      </c>
      <c r="AI837" t="str">
        <f t="shared" ca="1" si="169"/>
        <v>Coastal Carolina</v>
      </c>
      <c r="AJ837" t="str">
        <f t="shared" si="170"/>
        <v>Coastal Carolina</v>
      </c>
      <c r="AK837">
        <f t="shared" si="171"/>
        <v>0</v>
      </c>
    </row>
    <row r="838" spans="17:37" x14ac:dyDescent="0.25">
      <c r="Q838" t="s">
        <v>3429</v>
      </c>
      <c r="R838" s="6">
        <v>42021</v>
      </c>
      <c r="S838" t="s">
        <v>3194</v>
      </c>
      <c r="T838" t="s">
        <v>3427</v>
      </c>
      <c r="U838" t="s">
        <v>3841</v>
      </c>
      <c r="V838">
        <v>82</v>
      </c>
      <c r="W838">
        <v>67</v>
      </c>
      <c r="Y838" t="s">
        <v>373</v>
      </c>
      <c r="Z838">
        <v>1</v>
      </c>
      <c r="AA838">
        <f t="shared" si="168"/>
        <v>-15</v>
      </c>
      <c r="AB838">
        <f t="shared" ca="1" si="164"/>
        <v>10.6</v>
      </c>
      <c r="AC838">
        <f t="shared" ca="1" si="165"/>
        <v>-25.6</v>
      </c>
      <c r="AD838">
        <f t="shared" ca="1" si="166"/>
        <v>25.6</v>
      </c>
      <c r="AE838" s="2">
        <v>0</v>
      </c>
      <c r="AF838" s="7">
        <f>VLOOKUP(R838,Weights!$A$2:$B$120,2,0)*AE838</f>
        <v>0</v>
      </c>
      <c r="AG838">
        <f t="shared" ca="1" si="167"/>
        <v>655.36000000000013</v>
      </c>
      <c r="AI838" t="str">
        <f t="shared" ca="1" si="169"/>
        <v>Coastal Carolina</v>
      </c>
      <c r="AJ838" t="str">
        <f t="shared" si="170"/>
        <v>Gardner-Webb</v>
      </c>
      <c r="AK838" t="str">
        <f t="shared" si="171"/>
        <v>Gardner-Webb</v>
      </c>
    </row>
    <row r="839" spans="17:37" x14ac:dyDescent="0.25">
      <c r="Q839" t="s">
        <v>3429</v>
      </c>
      <c r="R839" s="6">
        <v>42028</v>
      </c>
      <c r="S839" t="s">
        <v>3194</v>
      </c>
      <c r="T839" t="s">
        <v>3424</v>
      </c>
      <c r="U839" t="s">
        <v>3842</v>
      </c>
      <c r="V839">
        <v>63</v>
      </c>
      <c r="W839">
        <v>52</v>
      </c>
      <c r="Y839" t="s">
        <v>278</v>
      </c>
      <c r="Z839">
        <v>1</v>
      </c>
      <c r="AA839">
        <f t="shared" si="168"/>
        <v>11</v>
      </c>
      <c r="AB839">
        <f t="shared" ca="1" si="164"/>
        <v>20.999999799999998</v>
      </c>
      <c r="AC839">
        <f t="shared" ca="1" si="165"/>
        <v>-9.9999997999999977</v>
      </c>
      <c r="AD839">
        <f t="shared" ca="1" si="166"/>
        <v>9.9999997999999977</v>
      </c>
      <c r="AE839" s="2">
        <v>0</v>
      </c>
      <c r="AF839" s="7">
        <f>VLOOKUP(R839,Weights!$A$2:$B$120,2,0)*AE839</f>
        <v>0</v>
      </c>
      <c r="AG839">
        <f t="shared" ca="1" si="167"/>
        <v>99.999995999999996</v>
      </c>
      <c r="AI839" t="str">
        <f t="shared" ca="1" si="169"/>
        <v>Coastal Carolina</v>
      </c>
      <c r="AJ839" t="str">
        <f t="shared" si="170"/>
        <v>Coastal Carolina</v>
      </c>
      <c r="AK839">
        <f t="shared" si="171"/>
        <v>0</v>
      </c>
    </row>
    <row r="840" spans="17:37" x14ac:dyDescent="0.25">
      <c r="Q840" t="s">
        <v>3429</v>
      </c>
      <c r="R840" s="6">
        <v>42032</v>
      </c>
      <c r="S840" t="s">
        <v>3194</v>
      </c>
      <c r="T840" t="s">
        <v>3425</v>
      </c>
      <c r="U840" t="s">
        <v>3841</v>
      </c>
      <c r="V840">
        <v>75</v>
      </c>
      <c r="W840">
        <v>68</v>
      </c>
      <c r="Y840" t="s">
        <v>280</v>
      </c>
      <c r="Z840">
        <v>1</v>
      </c>
      <c r="AA840">
        <f t="shared" si="168"/>
        <v>-7</v>
      </c>
      <c r="AB840">
        <f t="shared" ca="1" si="164"/>
        <v>11.2</v>
      </c>
      <c r="AC840">
        <f t="shared" ca="1" si="165"/>
        <v>-18.2</v>
      </c>
      <c r="AD840">
        <f t="shared" ca="1" si="166"/>
        <v>18.2</v>
      </c>
      <c r="AE840" s="2">
        <v>0</v>
      </c>
      <c r="AF840" s="7">
        <f>VLOOKUP(R840,Weights!$A$2:$B$120,2,0)*AE840</f>
        <v>0</v>
      </c>
      <c r="AG840">
        <f t="shared" ca="1" si="167"/>
        <v>331.23999999999995</v>
      </c>
      <c r="AI840" t="str">
        <f t="shared" ca="1" si="169"/>
        <v>Coastal Carolina</v>
      </c>
      <c r="AJ840" t="str">
        <f t="shared" si="170"/>
        <v>Winthrop</v>
      </c>
      <c r="AK840" t="str">
        <f t="shared" si="171"/>
        <v>Winthrop</v>
      </c>
    </row>
    <row r="841" spans="17:37" x14ac:dyDescent="0.25">
      <c r="Q841" t="s">
        <v>3429</v>
      </c>
      <c r="R841" s="6">
        <v>42038</v>
      </c>
      <c r="S841" t="s">
        <v>3194</v>
      </c>
      <c r="T841" t="s">
        <v>3426</v>
      </c>
      <c r="U841" t="s">
        <v>3842</v>
      </c>
      <c r="V841">
        <v>68</v>
      </c>
      <c r="W841">
        <v>56</v>
      </c>
      <c r="Y841" t="s">
        <v>976</v>
      </c>
      <c r="Z841">
        <v>1</v>
      </c>
      <c r="AA841">
        <f t="shared" si="168"/>
        <v>12</v>
      </c>
      <c r="AB841">
        <f t="shared" ca="1" si="164"/>
        <v>11.6</v>
      </c>
      <c r="AC841">
        <f t="shared" ca="1" si="165"/>
        <v>0.40000000000000036</v>
      </c>
      <c r="AD841">
        <f t="shared" ca="1" si="166"/>
        <v>-0.40000000000000036</v>
      </c>
      <c r="AE841" s="2">
        <v>0</v>
      </c>
      <c r="AF841" s="7">
        <f>VLOOKUP(R841,Weights!$A$2:$B$120,2,0)*AE841</f>
        <v>0</v>
      </c>
      <c r="AG841">
        <f t="shared" ca="1" si="167"/>
        <v>0.16000000000000028</v>
      </c>
      <c r="AI841" t="str">
        <f t="shared" ca="1" si="169"/>
        <v>Coastal Carolina</v>
      </c>
      <c r="AJ841" t="str">
        <f t="shared" si="170"/>
        <v>Coastal Carolina</v>
      </c>
      <c r="AK841">
        <f t="shared" si="171"/>
        <v>0</v>
      </c>
    </row>
    <row r="842" spans="17:37" x14ac:dyDescent="0.25">
      <c r="Q842" t="s">
        <v>3429</v>
      </c>
      <c r="R842" s="6">
        <v>42041</v>
      </c>
      <c r="S842" t="s">
        <v>3194</v>
      </c>
      <c r="T842" t="s">
        <v>3423</v>
      </c>
      <c r="U842" t="s">
        <v>3842</v>
      </c>
      <c r="V842">
        <v>65</v>
      </c>
      <c r="W842">
        <v>60</v>
      </c>
      <c r="Y842" t="s">
        <v>282</v>
      </c>
      <c r="Z842">
        <v>1</v>
      </c>
      <c r="AA842">
        <f t="shared" si="168"/>
        <v>5</v>
      </c>
      <c r="AB842">
        <f t="shared" ca="1" si="164"/>
        <v>5</v>
      </c>
      <c r="AC842">
        <f t="shared" ca="1" si="165"/>
        <v>0</v>
      </c>
      <c r="AD842">
        <f t="shared" ca="1" si="166"/>
        <v>0</v>
      </c>
      <c r="AE842" s="2">
        <v>0</v>
      </c>
      <c r="AF842" s="7">
        <f>VLOOKUP(R842,Weights!$A$2:$B$120,2,0)*AE842</f>
        <v>0</v>
      </c>
      <c r="AG842">
        <f t="shared" ca="1" si="167"/>
        <v>0</v>
      </c>
      <c r="AI842" t="str">
        <f t="shared" ca="1" si="169"/>
        <v>Coastal Carolina</v>
      </c>
      <c r="AJ842" t="str">
        <f t="shared" si="170"/>
        <v>Coastal Carolina</v>
      </c>
      <c r="AK842">
        <f t="shared" si="171"/>
        <v>0</v>
      </c>
    </row>
    <row r="843" spans="17:37" x14ac:dyDescent="0.25">
      <c r="Q843" t="s">
        <v>3429</v>
      </c>
      <c r="R843" s="6">
        <v>42049</v>
      </c>
      <c r="S843" t="s">
        <v>3194</v>
      </c>
      <c r="T843" t="s">
        <v>3428</v>
      </c>
      <c r="U843" t="s">
        <v>3842</v>
      </c>
      <c r="V843">
        <v>96</v>
      </c>
      <c r="W843">
        <v>56</v>
      </c>
      <c r="Y843" t="s">
        <v>977</v>
      </c>
      <c r="Z843">
        <v>1</v>
      </c>
      <c r="AA843">
        <f t="shared" si="168"/>
        <v>40</v>
      </c>
      <c r="AB843">
        <f t="shared" ca="1" si="164"/>
        <v>21.3999998</v>
      </c>
      <c r="AC843">
        <f t="shared" ca="1" si="165"/>
        <v>18.6000002</v>
      </c>
      <c r="AD843">
        <f t="shared" ca="1" si="166"/>
        <v>-18.6000002</v>
      </c>
      <c r="AE843" s="2">
        <v>0</v>
      </c>
      <c r="AF843" s="7">
        <f>VLOOKUP(R843,Weights!$A$2:$B$120,2,0)*AE843</f>
        <v>0</v>
      </c>
      <c r="AG843">
        <f t="shared" ca="1" si="167"/>
        <v>345.96000744000003</v>
      </c>
      <c r="AI843" t="str">
        <f t="shared" ca="1" si="169"/>
        <v>Coastal Carolina</v>
      </c>
      <c r="AJ843" t="str">
        <f t="shared" si="170"/>
        <v>Coastal Carolina</v>
      </c>
      <c r="AK843">
        <f t="shared" si="171"/>
        <v>0</v>
      </c>
    </row>
    <row r="844" spans="17:37" x14ac:dyDescent="0.25">
      <c r="Q844" t="s">
        <v>3429</v>
      </c>
      <c r="R844" s="6">
        <v>42054</v>
      </c>
      <c r="S844" t="s">
        <v>3194</v>
      </c>
      <c r="T844" t="s">
        <v>3433</v>
      </c>
      <c r="U844" t="s">
        <v>3842</v>
      </c>
      <c r="V844">
        <v>81</v>
      </c>
      <c r="W844">
        <v>57</v>
      </c>
      <c r="Y844" t="s">
        <v>978</v>
      </c>
      <c r="Z844">
        <v>1</v>
      </c>
      <c r="AA844">
        <f t="shared" si="168"/>
        <v>24</v>
      </c>
      <c r="AB844">
        <f t="shared" ca="1" si="164"/>
        <v>15.4</v>
      </c>
      <c r="AC844">
        <f t="shared" ca="1" si="165"/>
        <v>8.6</v>
      </c>
      <c r="AD844">
        <f t="shared" ca="1" si="166"/>
        <v>-8.6</v>
      </c>
      <c r="AE844" s="2">
        <v>0</v>
      </c>
      <c r="AF844" s="7">
        <f>VLOOKUP(R844,Weights!$A$2:$B$120,2,0)*AE844</f>
        <v>0</v>
      </c>
      <c r="AG844">
        <f t="shared" ca="1" si="167"/>
        <v>73.959999999999994</v>
      </c>
      <c r="AI844" t="str">
        <f t="shared" ca="1" si="169"/>
        <v>Coastal Carolina</v>
      </c>
      <c r="AJ844" t="str">
        <f t="shared" si="170"/>
        <v>Coastal Carolina</v>
      </c>
      <c r="AK844">
        <f t="shared" si="171"/>
        <v>0</v>
      </c>
    </row>
    <row r="845" spans="17:37" x14ac:dyDescent="0.25">
      <c r="Q845" t="s">
        <v>3429</v>
      </c>
      <c r="R845" s="6">
        <v>42069</v>
      </c>
      <c r="S845" t="s">
        <v>3195</v>
      </c>
      <c r="T845" t="s">
        <v>3426</v>
      </c>
      <c r="U845" t="s">
        <v>3842</v>
      </c>
      <c r="V845">
        <v>74</v>
      </c>
      <c r="W845">
        <v>57</v>
      </c>
      <c r="Y845" t="s">
        <v>643</v>
      </c>
      <c r="Z845">
        <v>1</v>
      </c>
      <c r="AA845">
        <f t="shared" si="168"/>
        <v>17</v>
      </c>
      <c r="AB845">
        <f t="shared" ca="1" si="164"/>
        <v>8.3999999999999986</v>
      </c>
      <c r="AC845">
        <f t="shared" ca="1" si="165"/>
        <v>8.6000000000000014</v>
      </c>
      <c r="AD845">
        <f t="shared" ca="1" si="166"/>
        <v>-8.6000000000000014</v>
      </c>
      <c r="AE845" s="2">
        <v>0</v>
      </c>
      <c r="AF845" s="7">
        <f>VLOOKUP(R845,Weights!$A$2:$B$120,2,0)*AE845</f>
        <v>0</v>
      </c>
      <c r="AG845">
        <f t="shared" ca="1" si="167"/>
        <v>73.960000000000022</v>
      </c>
      <c r="AI845" t="str">
        <f t="shared" ca="1" si="169"/>
        <v>Coastal Carolina</v>
      </c>
      <c r="AJ845" t="str">
        <f t="shared" si="170"/>
        <v>Coastal Carolina</v>
      </c>
      <c r="AK845">
        <f t="shared" si="171"/>
        <v>0</v>
      </c>
    </row>
    <row r="846" spans="17:37" x14ac:dyDescent="0.25">
      <c r="Q846" t="s">
        <v>3429</v>
      </c>
      <c r="R846" s="6">
        <v>42070</v>
      </c>
      <c r="S846" t="s">
        <v>3195</v>
      </c>
      <c r="T846" t="s">
        <v>3427</v>
      </c>
      <c r="U846" t="s">
        <v>3842</v>
      </c>
      <c r="V846">
        <v>73</v>
      </c>
      <c r="W846">
        <v>70</v>
      </c>
      <c r="Y846" t="s">
        <v>1272</v>
      </c>
      <c r="Z846">
        <v>1</v>
      </c>
      <c r="AA846">
        <f t="shared" si="168"/>
        <v>3</v>
      </c>
      <c r="AB846">
        <f t="shared" ca="1" si="164"/>
        <v>7.4</v>
      </c>
      <c r="AC846">
        <f t="shared" ca="1" si="165"/>
        <v>-4.4000000000000004</v>
      </c>
      <c r="AD846">
        <f t="shared" ca="1" si="166"/>
        <v>4.4000000000000004</v>
      </c>
      <c r="AE846" s="2">
        <v>0</v>
      </c>
      <c r="AF846" s="7">
        <f>VLOOKUP(R846,Weights!$A$2:$B$120,2,0)*AE846</f>
        <v>0</v>
      </c>
      <c r="AG846">
        <f t="shared" ca="1" si="167"/>
        <v>19.360000000000003</v>
      </c>
      <c r="AI846" t="str">
        <f t="shared" ca="1" si="169"/>
        <v>Coastal Carolina</v>
      </c>
      <c r="AJ846" t="str">
        <f t="shared" si="170"/>
        <v>Coastal Carolina</v>
      </c>
      <c r="AK846">
        <f t="shared" si="171"/>
        <v>0</v>
      </c>
    </row>
    <row r="847" spans="17:37" x14ac:dyDescent="0.25">
      <c r="Q847" t="s">
        <v>3429</v>
      </c>
      <c r="R847" s="6">
        <v>42071</v>
      </c>
      <c r="S847" t="s">
        <v>3195</v>
      </c>
      <c r="T847" t="s">
        <v>3425</v>
      </c>
      <c r="U847" t="s">
        <v>3842</v>
      </c>
      <c r="V847">
        <v>81</v>
      </c>
      <c r="W847">
        <v>70</v>
      </c>
      <c r="Y847" t="s">
        <v>1273</v>
      </c>
      <c r="Z847">
        <v>1</v>
      </c>
      <c r="AA847">
        <f t="shared" si="168"/>
        <v>11</v>
      </c>
      <c r="AB847">
        <f t="shared" ca="1" si="164"/>
        <v>8</v>
      </c>
      <c r="AC847">
        <f t="shared" ca="1" si="165"/>
        <v>3</v>
      </c>
      <c r="AD847">
        <f t="shared" ca="1" si="166"/>
        <v>-3</v>
      </c>
      <c r="AE847" s="2">
        <v>0</v>
      </c>
      <c r="AF847" s="7">
        <f>VLOOKUP(R847,Weights!$A$2:$B$120,2,0)*AE847</f>
        <v>0</v>
      </c>
      <c r="AG847">
        <f t="shared" ca="1" si="167"/>
        <v>9</v>
      </c>
      <c r="AI847" t="str">
        <f t="shared" ca="1" si="169"/>
        <v>Coastal Carolina</v>
      </c>
      <c r="AJ847" t="str">
        <f t="shared" si="170"/>
        <v>Coastal Carolina</v>
      </c>
      <c r="AK847">
        <f t="shared" si="171"/>
        <v>0</v>
      </c>
    </row>
    <row r="848" spans="17:37" x14ac:dyDescent="0.25">
      <c r="Q848" t="s">
        <v>3197</v>
      </c>
      <c r="R848" s="6">
        <v>41969</v>
      </c>
      <c r="S848" t="s">
        <v>3194</v>
      </c>
      <c r="T848" t="s">
        <v>3218</v>
      </c>
      <c r="U848" t="s">
        <v>3841</v>
      </c>
      <c r="V848">
        <v>75</v>
      </c>
      <c r="W848">
        <v>71</v>
      </c>
      <c r="Y848" t="s">
        <v>69</v>
      </c>
      <c r="Z848">
        <v>1</v>
      </c>
      <c r="AA848">
        <f t="shared" si="168"/>
        <v>-4</v>
      </c>
      <c r="AB848">
        <f t="shared" ca="1" si="164"/>
        <v>-1.39999998</v>
      </c>
      <c r="AC848">
        <f t="shared" ca="1" si="165"/>
        <v>-2.60000002</v>
      </c>
      <c r="AD848">
        <f t="shared" ca="1" si="166"/>
        <v>2.60000002</v>
      </c>
      <c r="AE848" s="2">
        <v>0</v>
      </c>
      <c r="AF848" s="7">
        <f>VLOOKUP(R848,Weights!$A$2:$B$120,2,0)*AE848</f>
        <v>0</v>
      </c>
      <c r="AG848">
        <f t="shared" ca="1" si="167"/>
        <v>6.7600001040000004</v>
      </c>
      <c r="AI848" t="str">
        <f t="shared" ca="1" si="169"/>
        <v>Albany</v>
      </c>
      <c r="AJ848" t="str">
        <f t="shared" si="170"/>
        <v>Albany</v>
      </c>
      <c r="AK848" t="str">
        <f t="shared" si="171"/>
        <v>Albany</v>
      </c>
    </row>
    <row r="849" spans="17:37" x14ac:dyDescent="0.25">
      <c r="Q849" t="s">
        <v>3197</v>
      </c>
      <c r="R849" s="6">
        <v>41976</v>
      </c>
      <c r="S849" t="s">
        <v>3194</v>
      </c>
      <c r="T849" t="s">
        <v>3230</v>
      </c>
      <c r="U849" t="s">
        <v>3841</v>
      </c>
      <c r="V849">
        <v>71</v>
      </c>
      <c r="W849">
        <v>70</v>
      </c>
      <c r="Y849" t="s">
        <v>72</v>
      </c>
      <c r="Z849">
        <v>1</v>
      </c>
      <c r="AA849">
        <f t="shared" si="168"/>
        <v>-1</v>
      </c>
      <c r="AB849">
        <f t="shared" ca="1" si="164"/>
        <v>6.4000000200000002</v>
      </c>
      <c r="AC849">
        <f t="shared" ca="1" si="165"/>
        <v>-7.4000000200000002</v>
      </c>
      <c r="AD849">
        <f t="shared" ca="1" si="166"/>
        <v>7.4000000200000002</v>
      </c>
      <c r="AE849" s="2">
        <v>0</v>
      </c>
      <c r="AF849" s="7">
        <f>VLOOKUP(R849,Weights!$A$2:$B$120,2,0)*AE849</f>
        <v>0</v>
      </c>
      <c r="AG849">
        <f t="shared" ca="1" si="167"/>
        <v>54.760000296000001</v>
      </c>
      <c r="AI849" t="str">
        <f t="shared" ca="1" si="169"/>
        <v>Colgate</v>
      </c>
      <c r="AJ849" t="str">
        <f t="shared" si="170"/>
        <v>Sacred Heart</v>
      </c>
      <c r="AK849" t="str">
        <f t="shared" si="171"/>
        <v>Sacred Heart</v>
      </c>
    </row>
    <row r="850" spans="17:37" x14ac:dyDescent="0.25">
      <c r="Q850" t="s">
        <v>3197</v>
      </c>
      <c r="R850" s="6">
        <v>41982</v>
      </c>
      <c r="S850" t="s">
        <v>3194</v>
      </c>
      <c r="T850" t="s">
        <v>3839</v>
      </c>
      <c r="U850" t="s">
        <v>3842</v>
      </c>
      <c r="V850">
        <v>88</v>
      </c>
      <c r="W850">
        <v>52</v>
      </c>
      <c r="Y850" t="s">
        <v>841</v>
      </c>
      <c r="Z850">
        <v>1</v>
      </c>
      <c r="AA850">
        <f t="shared" si="168"/>
        <v>36</v>
      </c>
      <c r="AB850">
        <f t="shared" ca="1" si="164"/>
        <v>32.199999820000002</v>
      </c>
      <c r="AC850">
        <f t="shared" ca="1" si="165"/>
        <v>3.8000001799999978</v>
      </c>
      <c r="AD850">
        <f t="shared" ca="1" si="166"/>
        <v>-3.8000001799999978</v>
      </c>
      <c r="AE850" s="2">
        <v>0</v>
      </c>
      <c r="AF850" s="7">
        <f>VLOOKUP(R850,Weights!$A$2:$B$120,2,0)*AE850</f>
        <v>0</v>
      </c>
      <c r="AG850">
        <f t="shared" ca="1" si="167"/>
        <v>14.440001368000017</v>
      </c>
      <c r="AI850" t="str">
        <f t="shared" ca="1" si="169"/>
        <v>Colgate</v>
      </c>
      <c r="AJ850" t="str">
        <f t="shared" si="170"/>
        <v>Colgate</v>
      </c>
      <c r="AK850">
        <f t="shared" si="171"/>
        <v>0</v>
      </c>
    </row>
    <row r="851" spans="17:37" x14ac:dyDescent="0.25">
      <c r="Q851" t="s">
        <v>3197</v>
      </c>
      <c r="R851" s="6">
        <v>41984</v>
      </c>
      <c r="S851" t="s">
        <v>3194</v>
      </c>
      <c r="T851" t="s">
        <v>3210</v>
      </c>
      <c r="U851" t="s">
        <v>3842</v>
      </c>
      <c r="V851">
        <v>65</v>
      </c>
      <c r="W851">
        <v>44</v>
      </c>
      <c r="Y851" t="s">
        <v>856</v>
      </c>
      <c r="Z851">
        <v>1</v>
      </c>
      <c r="AA851">
        <f t="shared" si="168"/>
        <v>21</v>
      </c>
      <c r="AB851">
        <f t="shared" ca="1" si="164"/>
        <v>13.999999819999999</v>
      </c>
      <c r="AC851">
        <f t="shared" ca="1" si="165"/>
        <v>7.0000001800000007</v>
      </c>
      <c r="AD851">
        <f t="shared" ca="1" si="166"/>
        <v>-7.0000001800000007</v>
      </c>
      <c r="AE851" s="2">
        <v>0</v>
      </c>
      <c r="AF851" s="7">
        <f>VLOOKUP(R851,Weights!$A$2:$B$120,2,0)*AE851</f>
        <v>0</v>
      </c>
      <c r="AG851">
        <f t="shared" ca="1" si="167"/>
        <v>49.000002520000045</v>
      </c>
      <c r="AI851" t="str">
        <f t="shared" ca="1" si="169"/>
        <v>Colgate</v>
      </c>
      <c r="AJ851" t="str">
        <f t="shared" si="170"/>
        <v>Colgate</v>
      </c>
      <c r="AK851">
        <f t="shared" si="171"/>
        <v>0</v>
      </c>
    </row>
    <row r="852" spans="17:37" x14ac:dyDescent="0.25">
      <c r="Q852" t="s">
        <v>3197</v>
      </c>
      <c r="R852" s="6">
        <v>42007</v>
      </c>
      <c r="S852" t="s">
        <v>3194</v>
      </c>
      <c r="T852" t="s">
        <v>3200</v>
      </c>
      <c r="U852" t="s">
        <v>3842</v>
      </c>
      <c r="V852">
        <v>68</v>
      </c>
      <c r="W852">
        <v>62</v>
      </c>
      <c r="Y852" t="s">
        <v>2546</v>
      </c>
      <c r="Z852">
        <v>1</v>
      </c>
      <c r="AA852">
        <f t="shared" si="168"/>
        <v>6</v>
      </c>
      <c r="AB852">
        <f t="shared" ca="1" si="164"/>
        <v>4.8000000200000006</v>
      </c>
      <c r="AC852">
        <f t="shared" ca="1" si="165"/>
        <v>1.1999999799999994</v>
      </c>
      <c r="AD852">
        <f t="shared" ca="1" si="166"/>
        <v>-1.1999999799999994</v>
      </c>
      <c r="AE852" s="2">
        <v>0</v>
      </c>
      <c r="AF852" s="7">
        <f>VLOOKUP(R852,Weights!$A$2:$B$120,2,0)*AE852</f>
        <v>0</v>
      </c>
      <c r="AG852">
        <f t="shared" ca="1" si="167"/>
        <v>1.4399999519999991</v>
      </c>
      <c r="AI852" t="str">
        <f t="shared" ca="1" si="169"/>
        <v>Colgate</v>
      </c>
      <c r="AJ852" t="str">
        <f t="shared" si="170"/>
        <v>Colgate</v>
      </c>
      <c r="AK852">
        <f t="shared" si="171"/>
        <v>0</v>
      </c>
    </row>
    <row r="853" spans="17:37" x14ac:dyDescent="0.25">
      <c r="Q853" t="s">
        <v>3197</v>
      </c>
      <c r="R853" s="6">
        <v>42011</v>
      </c>
      <c r="S853" t="s">
        <v>3194</v>
      </c>
      <c r="T853" t="s">
        <v>3220</v>
      </c>
      <c r="U853" t="s">
        <v>3842</v>
      </c>
      <c r="V853">
        <v>74</v>
      </c>
      <c r="W853">
        <v>60</v>
      </c>
      <c r="Y853" t="s">
        <v>2547</v>
      </c>
      <c r="Z853">
        <v>1</v>
      </c>
      <c r="AA853">
        <f t="shared" si="168"/>
        <v>14</v>
      </c>
      <c r="AB853">
        <f t="shared" ca="1" si="164"/>
        <v>8.6000000199999995</v>
      </c>
      <c r="AC853">
        <f t="shared" ca="1" si="165"/>
        <v>5.3999999800000005</v>
      </c>
      <c r="AD853">
        <f t="shared" ca="1" si="166"/>
        <v>-5.3999999800000005</v>
      </c>
      <c r="AE853" s="2">
        <v>0</v>
      </c>
      <c r="AF853" s="7">
        <f>VLOOKUP(R853,Weights!$A$2:$B$120,2,0)*AE853</f>
        <v>0</v>
      </c>
      <c r="AG853">
        <f t="shared" ca="1" si="167"/>
        <v>29.159999784000007</v>
      </c>
      <c r="AI853" t="str">
        <f t="shared" ca="1" si="169"/>
        <v>Colgate</v>
      </c>
      <c r="AJ853" t="str">
        <f t="shared" si="170"/>
        <v>Colgate</v>
      </c>
      <c r="AK853">
        <f t="shared" si="171"/>
        <v>0</v>
      </c>
    </row>
    <row r="854" spans="17:37" x14ac:dyDescent="0.25">
      <c r="Q854" t="s">
        <v>3197</v>
      </c>
      <c r="R854" s="6">
        <v>42018</v>
      </c>
      <c r="S854" t="s">
        <v>3194</v>
      </c>
      <c r="T854" t="s">
        <v>3215</v>
      </c>
      <c r="U854" t="s">
        <v>3842</v>
      </c>
      <c r="V854">
        <v>62</v>
      </c>
      <c r="W854">
        <v>53</v>
      </c>
      <c r="Y854" t="s">
        <v>2548</v>
      </c>
      <c r="Z854">
        <v>1</v>
      </c>
      <c r="AA854">
        <f t="shared" si="168"/>
        <v>9</v>
      </c>
      <c r="AB854">
        <f t="shared" ca="1" si="164"/>
        <v>7.2000000200000009</v>
      </c>
      <c r="AC854">
        <f t="shared" ca="1" si="165"/>
        <v>1.7999999799999991</v>
      </c>
      <c r="AD854">
        <f t="shared" ca="1" si="166"/>
        <v>-1.7999999799999991</v>
      </c>
      <c r="AE854" s="2">
        <v>0</v>
      </c>
      <c r="AF854" s="7">
        <f>VLOOKUP(R854,Weights!$A$2:$B$120,2,0)*AE854</f>
        <v>0</v>
      </c>
      <c r="AG854">
        <f t="shared" ca="1" si="167"/>
        <v>3.2399999279999969</v>
      </c>
      <c r="AI854" t="str">
        <f t="shared" ca="1" si="169"/>
        <v>Colgate</v>
      </c>
      <c r="AJ854" t="str">
        <f t="shared" si="170"/>
        <v>Colgate</v>
      </c>
      <c r="AK854">
        <f t="shared" si="171"/>
        <v>0</v>
      </c>
    </row>
    <row r="855" spans="17:37" x14ac:dyDescent="0.25">
      <c r="Q855" t="s">
        <v>3197</v>
      </c>
      <c r="R855" s="6">
        <v>42028</v>
      </c>
      <c r="S855" t="s">
        <v>3194</v>
      </c>
      <c r="T855" t="s">
        <v>3244</v>
      </c>
      <c r="U855" t="s">
        <v>3842</v>
      </c>
      <c r="V855">
        <v>59</v>
      </c>
      <c r="W855">
        <v>58</v>
      </c>
      <c r="Y855" t="s">
        <v>2549</v>
      </c>
      <c r="Z855">
        <v>1</v>
      </c>
      <c r="AA855">
        <f t="shared" si="168"/>
        <v>1</v>
      </c>
      <c r="AB855">
        <f t="shared" ca="1" si="164"/>
        <v>12.200000019999999</v>
      </c>
      <c r="AC855">
        <f t="shared" ca="1" si="165"/>
        <v>-11.200000019999999</v>
      </c>
      <c r="AD855">
        <f t="shared" ca="1" si="166"/>
        <v>11.200000019999999</v>
      </c>
      <c r="AE855" s="2">
        <v>0</v>
      </c>
      <c r="AF855" s="7">
        <f>VLOOKUP(R855,Weights!$A$2:$B$120,2,0)*AE855</f>
        <v>0</v>
      </c>
      <c r="AG855">
        <f t="shared" ca="1" si="167"/>
        <v>125.44000044799998</v>
      </c>
      <c r="AI855" t="str">
        <f t="shared" ca="1" si="169"/>
        <v>Colgate</v>
      </c>
      <c r="AJ855" t="str">
        <f t="shared" si="170"/>
        <v>Colgate</v>
      </c>
      <c r="AK855">
        <f t="shared" si="171"/>
        <v>0</v>
      </c>
    </row>
    <row r="856" spans="17:37" x14ac:dyDescent="0.25">
      <c r="Q856" t="s">
        <v>3197</v>
      </c>
      <c r="R856" s="6">
        <v>42032</v>
      </c>
      <c r="S856" t="s">
        <v>3194</v>
      </c>
      <c r="T856" t="s">
        <v>3487</v>
      </c>
      <c r="U856" t="s">
        <v>3841</v>
      </c>
      <c r="V856">
        <v>59</v>
      </c>
      <c r="W856">
        <v>54</v>
      </c>
      <c r="Y856" t="s">
        <v>2550</v>
      </c>
      <c r="Z856">
        <v>1</v>
      </c>
      <c r="AA856">
        <f t="shared" si="168"/>
        <v>-5</v>
      </c>
      <c r="AB856">
        <f t="shared" ca="1" si="164"/>
        <v>3.8000000000000003</v>
      </c>
      <c r="AC856">
        <f t="shared" ca="1" si="165"/>
        <v>-8.8000000000000007</v>
      </c>
      <c r="AD856">
        <f t="shared" ca="1" si="166"/>
        <v>8.8000000000000007</v>
      </c>
      <c r="AE856" s="2">
        <v>0</v>
      </c>
      <c r="AF856" s="7">
        <f>VLOOKUP(R856,Weights!$A$2:$B$120,2,0)*AE856</f>
        <v>0</v>
      </c>
      <c r="AG856">
        <f t="shared" ca="1" si="167"/>
        <v>77.440000000000012</v>
      </c>
      <c r="AI856" t="str">
        <f t="shared" ca="1" si="169"/>
        <v>Colgate</v>
      </c>
      <c r="AJ856" t="str">
        <f t="shared" si="170"/>
        <v>Lafayette</v>
      </c>
      <c r="AK856" t="str">
        <f t="shared" si="171"/>
        <v>Lafayette</v>
      </c>
    </row>
    <row r="857" spans="17:37" x14ac:dyDescent="0.25">
      <c r="Q857" t="s">
        <v>3197</v>
      </c>
      <c r="R857" s="6">
        <v>42042</v>
      </c>
      <c r="S857" t="s">
        <v>3194</v>
      </c>
      <c r="T857" t="s">
        <v>3520</v>
      </c>
      <c r="U857" t="s">
        <v>3842</v>
      </c>
      <c r="V857">
        <v>59</v>
      </c>
      <c r="W857">
        <v>43</v>
      </c>
      <c r="Y857" t="s">
        <v>2551</v>
      </c>
      <c r="Z857">
        <v>1</v>
      </c>
      <c r="AA857">
        <f t="shared" si="168"/>
        <v>16</v>
      </c>
      <c r="AB857">
        <f t="shared" ca="1" si="164"/>
        <v>6.6000000200000004</v>
      </c>
      <c r="AC857">
        <f t="shared" ca="1" si="165"/>
        <v>9.3999999800000005</v>
      </c>
      <c r="AD857">
        <f t="shared" ca="1" si="166"/>
        <v>-9.3999999800000005</v>
      </c>
      <c r="AE857" s="2">
        <v>0</v>
      </c>
      <c r="AF857" s="7">
        <f>VLOOKUP(R857,Weights!$A$2:$B$120,2,0)*AE857</f>
        <v>0</v>
      </c>
      <c r="AG857">
        <f t="shared" ca="1" si="167"/>
        <v>88.359999624000011</v>
      </c>
      <c r="AI857" t="str">
        <f t="shared" ca="1" si="169"/>
        <v>Colgate</v>
      </c>
      <c r="AJ857" t="str">
        <f t="shared" si="170"/>
        <v>Colgate</v>
      </c>
      <c r="AK857">
        <f t="shared" si="171"/>
        <v>0</v>
      </c>
    </row>
    <row r="858" spans="17:37" x14ac:dyDescent="0.25">
      <c r="Q858" t="s">
        <v>3197</v>
      </c>
      <c r="R858" s="6">
        <v>42049</v>
      </c>
      <c r="S858" t="s">
        <v>3194</v>
      </c>
      <c r="T858" t="s">
        <v>3446</v>
      </c>
      <c r="U858" t="s">
        <v>3841</v>
      </c>
      <c r="V858">
        <v>70</v>
      </c>
      <c r="W858">
        <v>69</v>
      </c>
      <c r="Y858" t="s">
        <v>2552</v>
      </c>
      <c r="Z858">
        <v>1</v>
      </c>
      <c r="AA858">
        <f t="shared" si="168"/>
        <v>-1</v>
      </c>
      <c r="AB858">
        <f t="shared" ca="1" si="164"/>
        <v>10.00000002</v>
      </c>
      <c r="AC858">
        <f t="shared" ca="1" si="165"/>
        <v>-11.00000002</v>
      </c>
      <c r="AD858">
        <f t="shared" ca="1" si="166"/>
        <v>11.00000002</v>
      </c>
      <c r="AE858" s="2">
        <v>0</v>
      </c>
      <c r="AF858" s="7">
        <f>VLOOKUP(R858,Weights!$A$2:$B$120,2,0)*AE858</f>
        <v>0</v>
      </c>
      <c r="AG858">
        <f t="shared" ca="1" si="167"/>
        <v>121.00000043999999</v>
      </c>
      <c r="AI858" t="str">
        <f t="shared" ca="1" si="169"/>
        <v>Colgate</v>
      </c>
      <c r="AJ858" t="str">
        <f t="shared" si="170"/>
        <v>Navy</v>
      </c>
      <c r="AK858" t="str">
        <f t="shared" si="171"/>
        <v>Navy</v>
      </c>
    </row>
    <row r="859" spans="17:37" x14ac:dyDescent="0.25">
      <c r="Q859" t="s">
        <v>3197</v>
      </c>
      <c r="R859" s="6">
        <v>42053</v>
      </c>
      <c r="S859" t="s">
        <v>3194</v>
      </c>
      <c r="T859" t="s">
        <v>3214</v>
      </c>
      <c r="U859" t="s">
        <v>3842</v>
      </c>
      <c r="V859">
        <v>84</v>
      </c>
      <c r="W859">
        <v>69</v>
      </c>
      <c r="Y859" t="s">
        <v>2553</v>
      </c>
      <c r="Z859">
        <v>1</v>
      </c>
      <c r="AA859">
        <f t="shared" si="168"/>
        <v>15</v>
      </c>
      <c r="AB859">
        <f t="shared" ca="1" si="164"/>
        <v>7.6000000199999995</v>
      </c>
      <c r="AC859">
        <f t="shared" ca="1" si="165"/>
        <v>7.3999999800000005</v>
      </c>
      <c r="AD859">
        <f t="shared" ca="1" si="166"/>
        <v>-7.3999999800000005</v>
      </c>
      <c r="AE859" s="2">
        <v>0</v>
      </c>
      <c r="AF859" s="7">
        <f>VLOOKUP(R859,Weights!$A$2:$B$120,2,0)*AE859</f>
        <v>0</v>
      </c>
      <c r="AG859">
        <f t="shared" ca="1" si="167"/>
        <v>54.759999704000009</v>
      </c>
      <c r="AI859" t="str">
        <f t="shared" ca="1" si="169"/>
        <v>Colgate</v>
      </c>
      <c r="AJ859" t="str">
        <f t="shared" si="170"/>
        <v>Colgate</v>
      </c>
      <c r="AK859">
        <f t="shared" si="171"/>
        <v>0</v>
      </c>
    </row>
    <row r="860" spans="17:37" x14ac:dyDescent="0.25">
      <c r="Q860" t="s">
        <v>3197</v>
      </c>
      <c r="R860" s="6">
        <v>42063</v>
      </c>
      <c r="S860" t="s">
        <v>3194</v>
      </c>
      <c r="T860" t="s">
        <v>3500</v>
      </c>
      <c r="U860" t="s">
        <v>3842</v>
      </c>
      <c r="V860">
        <v>61</v>
      </c>
      <c r="W860">
        <v>55</v>
      </c>
      <c r="Y860" t="s">
        <v>2554</v>
      </c>
      <c r="Z860">
        <v>1</v>
      </c>
      <c r="AA860">
        <f t="shared" si="168"/>
        <v>6</v>
      </c>
      <c r="AB860">
        <f t="shared" ca="1" si="164"/>
        <v>6.8000000200000006</v>
      </c>
      <c r="AC860">
        <f t="shared" ca="1" si="165"/>
        <v>-0.80000002000000059</v>
      </c>
      <c r="AD860">
        <f t="shared" ca="1" si="166"/>
        <v>0.80000002000000059</v>
      </c>
      <c r="AE860" s="2">
        <v>0</v>
      </c>
      <c r="AF860" s="7">
        <f>VLOOKUP(R860,Weights!$A$2:$B$120,2,0)*AE860</f>
        <v>0</v>
      </c>
      <c r="AG860">
        <f t="shared" ca="1" si="167"/>
        <v>0.64000003200000133</v>
      </c>
      <c r="AI860" t="str">
        <f t="shared" ca="1" si="169"/>
        <v>Colgate</v>
      </c>
      <c r="AJ860" t="str">
        <f t="shared" si="170"/>
        <v>Colgate</v>
      </c>
      <c r="AK860">
        <f t="shared" si="171"/>
        <v>0</v>
      </c>
    </row>
    <row r="861" spans="17:37" x14ac:dyDescent="0.25">
      <c r="Q861" t="s">
        <v>3197</v>
      </c>
      <c r="R861" s="6">
        <v>42068</v>
      </c>
      <c r="S861" t="s">
        <v>3194</v>
      </c>
      <c r="T861" t="s">
        <v>3446</v>
      </c>
      <c r="U861" t="s">
        <v>3842</v>
      </c>
      <c r="V861">
        <v>72</v>
      </c>
      <c r="W861">
        <v>62</v>
      </c>
      <c r="Y861" t="s">
        <v>2555</v>
      </c>
      <c r="Z861">
        <v>1</v>
      </c>
      <c r="AA861">
        <f t="shared" si="168"/>
        <v>10</v>
      </c>
      <c r="AB861">
        <f t="shared" ca="1" si="164"/>
        <v>10.00000002</v>
      </c>
      <c r="AC861">
        <f t="shared" ca="1" si="165"/>
        <v>-1.9999999878450581E-8</v>
      </c>
      <c r="AD861">
        <f t="shared" ca="1" si="166"/>
        <v>1.9999999878450581E-8</v>
      </c>
      <c r="AE861" s="2">
        <v>0</v>
      </c>
      <c r="AF861" s="7">
        <f>VLOOKUP(R861,Weights!$A$2:$B$120,2,0)*AE861</f>
        <v>0</v>
      </c>
      <c r="AG861">
        <f t="shared" ca="1" si="167"/>
        <v>3.9999999513802324E-16</v>
      </c>
      <c r="AI861" t="str">
        <f t="shared" ca="1" si="169"/>
        <v>Colgate</v>
      </c>
      <c r="AJ861" t="str">
        <f t="shared" si="170"/>
        <v>Colgate</v>
      </c>
      <c r="AK861">
        <f t="shared" si="171"/>
        <v>0</v>
      </c>
    </row>
    <row r="862" spans="17:37" x14ac:dyDescent="0.25">
      <c r="Q862" t="s">
        <v>3197</v>
      </c>
      <c r="R862" s="6">
        <v>42071</v>
      </c>
      <c r="S862" t="s">
        <v>3194</v>
      </c>
      <c r="T862" t="s">
        <v>3520</v>
      </c>
      <c r="U862" t="s">
        <v>3841</v>
      </c>
      <c r="V862">
        <v>73</v>
      </c>
      <c r="W862">
        <v>62</v>
      </c>
      <c r="Y862" t="s">
        <v>2556</v>
      </c>
      <c r="Z862">
        <v>1</v>
      </c>
      <c r="AA862">
        <f t="shared" si="168"/>
        <v>-11</v>
      </c>
      <c r="AB862">
        <f t="shared" ca="1" si="164"/>
        <v>6.6000000200000004</v>
      </c>
      <c r="AC862">
        <f t="shared" ca="1" si="165"/>
        <v>-17.60000002</v>
      </c>
      <c r="AD862">
        <f t="shared" ca="1" si="166"/>
        <v>17.60000002</v>
      </c>
      <c r="AE862" s="2">
        <v>0</v>
      </c>
      <c r="AF862" s="7">
        <f>VLOOKUP(R862,Weights!$A$2:$B$120,2,0)*AE862</f>
        <v>0</v>
      </c>
      <c r="AG862">
        <f t="shared" ca="1" si="167"/>
        <v>309.76000070399999</v>
      </c>
      <c r="AI862" t="str">
        <f t="shared" ca="1" si="169"/>
        <v>Colgate</v>
      </c>
      <c r="AJ862" t="str">
        <f t="shared" si="170"/>
        <v>American</v>
      </c>
      <c r="AK862" t="str">
        <f t="shared" si="171"/>
        <v>American</v>
      </c>
    </row>
    <row r="863" spans="17:37" x14ac:dyDescent="0.25">
      <c r="Q863" t="s">
        <v>3352</v>
      </c>
      <c r="R863" s="6">
        <v>41957</v>
      </c>
      <c r="S863" t="s">
        <v>3194</v>
      </c>
      <c r="T863" t="s">
        <v>3302</v>
      </c>
      <c r="U863" t="s">
        <v>3842</v>
      </c>
      <c r="V863">
        <v>65</v>
      </c>
      <c r="W863">
        <v>48</v>
      </c>
      <c r="Y863" t="s">
        <v>176</v>
      </c>
      <c r="Z863">
        <v>1</v>
      </c>
      <c r="AA863">
        <f t="shared" si="168"/>
        <v>17</v>
      </c>
      <c r="AB863">
        <f t="shared" ca="1" si="164"/>
        <v>13</v>
      </c>
      <c r="AC863">
        <f t="shared" ca="1" si="165"/>
        <v>4</v>
      </c>
      <c r="AD863">
        <f t="shared" ca="1" si="166"/>
        <v>-4</v>
      </c>
      <c r="AE863" s="2">
        <v>0</v>
      </c>
      <c r="AF863" s="7">
        <f>VLOOKUP(R863,Weights!$A$2:$B$120,2,0)*AE863</f>
        <v>0</v>
      </c>
      <c r="AG863">
        <f t="shared" ca="1" si="167"/>
        <v>16</v>
      </c>
      <c r="AI863" t="str">
        <f t="shared" ca="1" si="169"/>
        <v>Colorado</v>
      </c>
      <c r="AJ863" t="str">
        <f t="shared" si="170"/>
        <v>Colorado</v>
      </c>
      <c r="AK863">
        <f t="shared" si="171"/>
        <v>0</v>
      </c>
    </row>
    <row r="864" spans="17:37" x14ac:dyDescent="0.25">
      <c r="Q864" t="s">
        <v>3352</v>
      </c>
      <c r="R864" s="6">
        <v>41961</v>
      </c>
      <c r="S864" t="s">
        <v>3194</v>
      </c>
      <c r="T864" t="s">
        <v>3381</v>
      </c>
      <c r="U864" t="s">
        <v>3842</v>
      </c>
      <c r="V864">
        <v>90</v>
      </c>
      <c r="W864">
        <v>59</v>
      </c>
      <c r="Y864" t="s">
        <v>258</v>
      </c>
      <c r="Z864">
        <v>1</v>
      </c>
      <c r="AA864">
        <f t="shared" si="168"/>
        <v>31</v>
      </c>
      <c r="AB864">
        <f t="shared" ca="1" si="164"/>
        <v>8.3999999800000005</v>
      </c>
      <c r="AC864">
        <f t="shared" ca="1" si="165"/>
        <v>22.60000002</v>
      </c>
      <c r="AD864">
        <f t="shared" ca="1" si="166"/>
        <v>-22.60000002</v>
      </c>
      <c r="AE864" s="2">
        <v>0</v>
      </c>
      <c r="AF864" s="7">
        <f>VLOOKUP(R864,Weights!$A$2:$B$120,2,0)*AE864</f>
        <v>0</v>
      </c>
      <c r="AG864">
        <f t="shared" ca="1" si="167"/>
        <v>510.76000090399998</v>
      </c>
      <c r="AI864" t="str">
        <f t="shared" ca="1" si="169"/>
        <v>Colorado</v>
      </c>
      <c r="AJ864" t="str">
        <f t="shared" si="170"/>
        <v>Colorado</v>
      </c>
      <c r="AK864">
        <f t="shared" si="171"/>
        <v>0</v>
      </c>
    </row>
    <row r="865" spans="17:37" x14ac:dyDescent="0.25">
      <c r="Q865" t="s">
        <v>3352</v>
      </c>
      <c r="R865" s="6">
        <v>41968</v>
      </c>
      <c r="S865" t="s">
        <v>3194</v>
      </c>
      <c r="T865" t="s">
        <v>3460</v>
      </c>
      <c r="U865" t="s">
        <v>3842</v>
      </c>
      <c r="V865">
        <v>68</v>
      </c>
      <c r="W865">
        <v>53</v>
      </c>
      <c r="Y865" t="s">
        <v>100</v>
      </c>
      <c r="Z865">
        <v>1</v>
      </c>
      <c r="AA865">
        <f t="shared" si="168"/>
        <v>15</v>
      </c>
      <c r="AB865">
        <f t="shared" ca="1" si="164"/>
        <v>11.4</v>
      </c>
      <c r="AC865">
        <f t="shared" ca="1" si="165"/>
        <v>3.5999999999999996</v>
      </c>
      <c r="AD865">
        <f t="shared" ca="1" si="166"/>
        <v>-3.5999999999999996</v>
      </c>
      <c r="AE865" s="2">
        <v>0</v>
      </c>
      <c r="AF865" s="7">
        <f>VLOOKUP(R865,Weights!$A$2:$B$120,2,0)*AE865</f>
        <v>0</v>
      </c>
      <c r="AG865">
        <f t="shared" ca="1" si="167"/>
        <v>12.959999999999997</v>
      </c>
      <c r="AI865" t="str">
        <f t="shared" ca="1" si="169"/>
        <v>Colorado</v>
      </c>
      <c r="AJ865" t="str">
        <f t="shared" si="170"/>
        <v>Colorado</v>
      </c>
      <c r="AK865">
        <f t="shared" si="171"/>
        <v>0</v>
      </c>
    </row>
    <row r="866" spans="17:37" x14ac:dyDescent="0.25">
      <c r="Q866" t="s">
        <v>3352</v>
      </c>
      <c r="R866" s="6">
        <v>41973</v>
      </c>
      <c r="S866" t="s">
        <v>3194</v>
      </c>
      <c r="T866" t="s">
        <v>3336</v>
      </c>
      <c r="U866" t="s">
        <v>3842</v>
      </c>
      <c r="V866">
        <v>84</v>
      </c>
      <c r="W866">
        <v>75</v>
      </c>
      <c r="Y866" t="s">
        <v>101</v>
      </c>
      <c r="Z866">
        <v>1</v>
      </c>
      <c r="AA866">
        <f t="shared" si="168"/>
        <v>9</v>
      </c>
      <c r="AB866">
        <f t="shared" ca="1" si="164"/>
        <v>18.999999800000001</v>
      </c>
      <c r="AC866">
        <f t="shared" ca="1" si="165"/>
        <v>-9.9999998000000012</v>
      </c>
      <c r="AD866">
        <f t="shared" ca="1" si="166"/>
        <v>9.9999998000000012</v>
      </c>
      <c r="AE866" s="2">
        <v>0</v>
      </c>
      <c r="AF866" s="7">
        <f>VLOOKUP(R866,Weights!$A$2:$B$120,2,0)*AE866</f>
        <v>0</v>
      </c>
      <c r="AG866">
        <f t="shared" ca="1" si="167"/>
        <v>99.999996000000067</v>
      </c>
      <c r="AI866" t="str">
        <f t="shared" ca="1" si="169"/>
        <v>Colorado</v>
      </c>
      <c r="AJ866" t="str">
        <f t="shared" si="170"/>
        <v>Colorado</v>
      </c>
      <c r="AK866">
        <f t="shared" si="171"/>
        <v>0</v>
      </c>
    </row>
    <row r="867" spans="17:37" x14ac:dyDescent="0.25">
      <c r="Q867" t="s">
        <v>3352</v>
      </c>
      <c r="R867" s="6">
        <v>41976</v>
      </c>
      <c r="S867" t="s">
        <v>3194</v>
      </c>
      <c r="T867" t="s">
        <v>3383</v>
      </c>
      <c r="U867" t="s">
        <v>3842</v>
      </c>
      <c r="V867">
        <v>72</v>
      </c>
      <c r="W867">
        <v>55</v>
      </c>
      <c r="Y867" t="s">
        <v>103</v>
      </c>
      <c r="Z867">
        <v>1</v>
      </c>
      <c r="AA867">
        <f t="shared" si="168"/>
        <v>17</v>
      </c>
      <c r="AB867">
        <f t="shared" ca="1" si="164"/>
        <v>6.6000000000000005</v>
      </c>
      <c r="AC867">
        <f t="shared" ca="1" si="165"/>
        <v>10.399999999999999</v>
      </c>
      <c r="AD867">
        <f t="shared" ca="1" si="166"/>
        <v>-10.399999999999999</v>
      </c>
      <c r="AE867" s="2">
        <v>0</v>
      </c>
      <c r="AF867" s="7">
        <f>VLOOKUP(R867,Weights!$A$2:$B$120,2,0)*AE867</f>
        <v>0</v>
      </c>
      <c r="AG867">
        <f t="shared" ca="1" si="167"/>
        <v>108.15999999999997</v>
      </c>
      <c r="AI867" t="str">
        <f t="shared" ca="1" si="169"/>
        <v>Colorado</v>
      </c>
      <c r="AJ867" t="str">
        <f t="shared" si="170"/>
        <v>Colorado</v>
      </c>
      <c r="AK867">
        <f t="shared" si="171"/>
        <v>0</v>
      </c>
    </row>
    <row r="868" spans="17:37" x14ac:dyDescent="0.25">
      <c r="Q868" t="s">
        <v>3352</v>
      </c>
      <c r="R868" s="6">
        <v>41983</v>
      </c>
      <c r="S868" t="s">
        <v>3194</v>
      </c>
      <c r="T868" t="s">
        <v>3400</v>
      </c>
      <c r="U868" t="s">
        <v>3841</v>
      </c>
      <c r="V868">
        <v>62</v>
      </c>
      <c r="W868">
        <v>60</v>
      </c>
      <c r="Y868" t="s">
        <v>152</v>
      </c>
      <c r="Z868">
        <v>1</v>
      </c>
      <c r="AA868">
        <f t="shared" si="168"/>
        <v>-2</v>
      </c>
      <c r="AB868">
        <f t="shared" ca="1" si="164"/>
        <v>0.40000000000000036</v>
      </c>
      <c r="AC868">
        <f t="shared" ca="1" si="165"/>
        <v>-2.4000000000000004</v>
      </c>
      <c r="AD868">
        <f t="shared" ca="1" si="166"/>
        <v>2.4000000000000004</v>
      </c>
      <c r="AE868" s="2">
        <v>0</v>
      </c>
      <c r="AF868" s="7">
        <f>VLOOKUP(R868,Weights!$A$2:$B$120,2,0)*AE868</f>
        <v>0</v>
      </c>
      <c r="AG868">
        <f t="shared" ca="1" si="167"/>
        <v>5.7600000000000016</v>
      </c>
      <c r="AI868" t="str">
        <f t="shared" ca="1" si="169"/>
        <v>Colorado</v>
      </c>
      <c r="AJ868" t="str">
        <f t="shared" si="170"/>
        <v>Colorado St</v>
      </c>
      <c r="AK868" t="str">
        <f t="shared" si="171"/>
        <v>Colorado St</v>
      </c>
    </row>
    <row r="869" spans="17:37" x14ac:dyDescent="0.25">
      <c r="Q869" t="s">
        <v>3352</v>
      </c>
      <c r="R869" s="6">
        <v>41986</v>
      </c>
      <c r="S869" t="s">
        <v>3194</v>
      </c>
      <c r="T869" t="s">
        <v>3364</v>
      </c>
      <c r="U869" t="s">
        <v>3842</v>
      </c>
      <c r="V869">
        <v>93</v>
      </c>
      <c r="W869">
        <v>68</v>
      </c>
      <c r="Y869" t="s">
        <v>153</v>
      </c>
      <c r="Z869">
        <v>1</v>
      </c>
      <c r="AA869">
        <f t="shared" si="168"/>
        <v>25</v>
      </c>
      <c r="AB869">
        <f t="shared" ca="1" si="164"/>
        <v>13.8</v>
      </c>
      <c r="AC869">
        <f t="shared" ca="1" si="165"/>
        <v>11.2</v>
      </c>
      <c r="AD869">
        <f t="shared" ca="1" si="166"/>
        <v>-11.2</v>
      </c>
      <c r="AE869" s="2">
        <v>0</v>
      </c>
      <c r="AF869" s="7">
        <f>VLOOKUP(R869,Weights!$A$2:$B$120,2,0)*AE869</f>
        <v>0</v>
      </c>
      <c r="AG869">
        <f t="shared" ca="1" si="167"/>
        <v>125.43999999999998</v>
      </c>
      <c r="AI869" t="str">
        <f t="shared" ca="1" si="169"/>
        <v>Colorado</v>
      </c>
      <c r="AJ869" t="str">
        <f t="shared" si="170"/>
        <v>Colorado</v>
      </c>
      <c r="AK869">
        <f t="shared" si="171"/>
        <v>0</v>
      </c>
    </row>
    <row r="870" spans="17:37" x14ac:dyDescent="0.25">
      <c r="Q870" t="s">
        <v>3352</v>
      </c>
      <c r="R870" s="6">
        <v>42006</v>
      </c>
      <c r="S870" t="s">
        <v>3194</v>
      </c>
      <c r="T870" t="s">
        <v>3403</v>
      </c>
      <c r="U870" t="s">
        <v>3842</v>
      </c>
      <c r="V870">
        <v>62</v>
      </c>
      <c r="W870">
        <v>56</v>
      </c>
      <c r="Y870" t="s">
        <v>430</v>
      </c>
      <c r="Z870">
        <v>1</v>
      </c>
      <c r="AA870">
        <f t="shared" si="168"/>
        <v>6</v>
      </c>
      <c r="AB870">
        <f t="shared" ca="1" si="164"/>
        <v>-1.8000001999999995</v>
      </c>
      <c r="AC870">
        <f t="shared" ca="1" si="165"/>
        <v>7.8000001999999995</v>
      </c>
      <c r="AD870">
        <f t="shared" ca="1" si="166"/>
        <v>-7.8000001999999995</v>
      </c>
      <c r="AE870" s="2">
        <v>0</v>
      </c>
      <c r="AF870" s="7">
        <f>VLOOKUP(R870,Weights!$A$2:$B$120,2,0)*AE870</f>
        <v>0</v>
      </c>
      <c r="AG870">
        <f t="shared" ca="1" si="167"/>
        <v>60.840003120000034</v>
      </c>
      <c r="AI870" t="str">
        <f t="shared" ca="1" si="169"/>
        <v>UCLA</v>
      </c>
      <c r="AJ870" t="str">
        <f t="shared" si="170"/>
        <v>Colorado</v>
      </c>
      <c r="AK870">
        <f t="shared" si="171"/>
        <v>0</v>
      </c>
    </row>
    <row r="871" spans="17:37" x14ac:dyDescent="0.25">
      <c r="Q871" t="s">
        <v>3352</v>
      </c>
      <c r="R871" s="6">
        <v>42008</v>
      </c>
      <c r="S871" t="s">
        <v>3194</v>
      </c>
      <c r="T871" t="s">
        <v>3253</v>
      </c>
      <c r="U871" t="s">
        <v>3842</v>
      </c>
      <c r="V871">
        <v>86</v>
      </c>
      <c r="W871">
        <v>65</v>
      </c>
      <c r="Y871" t="s">
        <v>431</v>
      </c>
      <c r="Z871">
        <v>1</v>
      </c>
      <c r="AA871">
        <f t="shared" si="168"/>
        <v>21</v>
      </c>
      <c r="AB871">
        <f t="shared" ca="1" si="164"/>
        <v>6</v>
      </c>
      <c r="AC871">
        <f t="shared" ca="1" si="165"/>
        <v>15</v>
      </c>
      <c r="AD871">
        <f t="shared" ca="1" si="166"/>
        <v>-15</v>
      </c>
      <c r="AE871" s="2">
        <v>0</v>
      </c>
      <c r="AF871" s="7">
        <f>VLOOKUP(R871,Weights!$A$2:$B$120,2,0)*AE871</f>
        <v>0</v>
      </c>
      <c r="AG871">
        <f t="shared" ca="1" si="167"/>
        <v>225</v>
      </c>
      <c r="AI871" t="str">
        <f t="shared" ca="1" si="169"/>
        <v>Colorado</v>
      </c>
      <c r="AJ871" t="str">
        <f t="shared" si="170"/>
        <v>Colorado</v>
      </c>
      <c r="AK871">
        <f t="shared" si="171"/>
        <v>0</v>
      </c>
    </row>
    <row r="872" spans="17:37" x14ac:dyDescent="0.25">
      <c r="Q872" t="s">
        <v>3352</v>
      </c>
      <c r="R872" s="6">
        <v>42026</v>
      </c>
      <c r="S872" t="s">
        <v>3194</v>
      </c>
      <c r="T872" t="s">
        <v>3516</v>
      </c>
      <c r="U872" t="s">
        <v>3841</v>
      </c>
      <c r="V872">
        <v>52</v>
      </c>
      <c r="W872">
        <v>50</v>
      </c>
      <c r="Y872" t="s">
        <v>2493</v>
      </c>
      <c r="Z872">
        <v>1</v>
      </c>
      <c r="AA872">
        <f t="shared" si="168"/>
        <v>-2</v>
      </c>
      <c r="AB872">
        <f t="shared" ca="1" si="164"/>
        <v>5.4</v>
      </c>
      <c r="AC872">
        <f t="shared" ca="1" si="165"/>
        <v>-7.4</v>
      </c>
      <c r="AD872">
        <f t="shared" ca="1" si="166"/>
        <v>7.4</v>
      </c>
      <c r="AE872" s="2">
        <v>0</v>
      </c>
      <c r="AF872" s="7">
        <f>VLOOKUP(R872,Weights!$A$2:$B$120,2,0)*AE872</f>
        <v>0</v>
      </c>
      <c r="AG872">
        <f t="shared" ca="1" si="167"/>
        <v>54.760000000000005</v>
      </c>
      <c r="AI872" t="str">
        <f t="shared" ca="1" si="169"/>
        <v>Colorado</v>
      </c>
      <c r="AJ872" t="str">
        <f t="shared" si="170"/>
        <v>Washington</v>
      </c>
      <c r="AK872" t="str">
        <f t="shared" si="171"/>
        <v>Washington</v>
      </c>
    </row>
    <row r="873" spans="17:37" x14ac:dyDescent="0.25">
      <c r="Q873" t="s">
        <v>3352</v>
      </c>
      <c r="R873" s="6">
        <v>42028</v>
      </c>
      <c r="S873" t="s">
        <v>3194</v>
      </c>
      <c r="T873" t="s">
        <v>3392</v>
      </c>
      <c r="U873" t="s">
        <v>3842</v>
      </c>
      <c r="V873">
        <v>90</v>
      </c>
      <c r="W873">
        <v>58</v>
      </c>
      <c r="Y873" t="s">
        <v>1441</v>
      </c>
      <c r="Z873">
        <v>1</v>
      </c>
      <c r="AA873">
        <f t="shared" si="168"/>
        <v>32</v>
      </c>
      <c r="AB873">
        <f t="shared" ca="1" si="164"/>
        <v>9.3999999800000005</v>
      </c>
      <c r="AC873">
        <f t="shared" ca="1" si="165"/>
        <v>22.60000002</v>
      </c>
      <c r="AD873">
        <f t="shared" ca="1" si="166"/>
        <v>-22.60000002</v>
      </c>
      <c r="AE873" s="2">
        <v>0</v>
      </c>
      <c r="AF873" s="7">
        <f>VLOOKUP(R873,Weights!$A$2:$B$120,2,0)*AE873</f>
        <v>0</v>
      </c>
      <c r="AG873">
        <f t="shared" ca="1" si="167"/>
        <v>510.76000090399998</v>
      </c>
      <c r="AI873" t="str">
        <f t="shared" ca="1" si="169"/>
        <v>Colorado</v>
      </c>
      <c r="AJ873" t="str">
        <f t="shared" si="170"/>
        <v>Colorado</v>
      </c>
      <c r="AK873">
        <f t="shared" si="171"/>
        <v>0</v>
      </c>
    </row>
    <row r="874" spans="17:37" x14ac:dyDescent="0.25">
      <c r="Q874" t="s">
        <v>3352</v>
      </c>
      <c r="R874" s="6">
        <v>42042</v>
      </c>
      <c r="S874" t="s">
        <v>3194</v>
      </c>
      <c r="T874" t="s">
        <v>3408</v>
      </c>
      <c r="U874" t="s">
        <v>3841</v>
      </c>
      <c r="V874">
        <v>79</v>
      </c>
      <c r="W874">
        <v>51</v>
      </c>
      <c r="Y874" t="s">
        <v>1443</v>
      </c>
      <c r="Z874">
        <v>1</v>
      </c>
      <c r="AA874">
        <f t="shared" si="168"/>
        <v>-28</v>
      </c>
      <c r="AB874">
        <f t="shared" ca="1" si="164"/>
        <v>-9.4000001999999991</v>
      </c>
      <c r="AC874">
        <f t="shared" ca="1" si="165"/>
        <v>-18.599999799999999</v>
      </c>
      <c r="AD874">
        <f t="shared" ca="1" si="166"/>
        <v>18.599999799999999</v>
      </c>
      <c r="AE874" s="2">
        <v>0</v>
      </c>
      <c r="AF874" s="7">
        <f>VLOOKUP(R874,Weights!$A$2:$B$120,2,0)*AE874</f>
        <v>0</v>
      </c>
      <c r="AG874">
        <f t="shared" ca="1" si="167"/>
        <v>345.95999255999999</v>
      </c>
      <c r="AI874" t="str">
        <f t="shared" ca="1" si="169"/>
        <v>Utah</v>
      </c>
      <c r="AJ874" t="str">
        <f t="shared" si="170"/>
        <v>Utah</v>
      </c>
      <c r="AK874" t="str">
        <f t="shared" si="171"/>
        <v>Utah</v>
      </c>
    </row>
    <row r="875" spans="17:37" x14ac:dyDescent="0.25">
      <c r="Q875" t="s">
        <v>3352</v>
      </c>
      <c r="R875" s="6">
        <v>42047</v>
      </c>
      <c r="S875" t="s">
        <v>3194</v>
      </c>
      <c r="T875" t="s">
        <v>3343</v>
      </c>
      <c r="U875" t="s">
        <v>3841</v>
      </c>
      <c r="V875">
        <v>68</v>
      </c>
      <c r="W875">
        <v>61</v>
      </c>
      <c r="Y875" t="s">
        <v>2494</v>
      </c>
      <c r="Z875">
        <v>1</v>
      </c>
      <c r="AA875">
        <f t="shared" si="168"/>
        <v>-7</v>
      </c>
      <c r="AB875">
        <f t="shared" ca="1" si="164"/>
        <v>3.6000000000000005</v>
      </c>
      <c r="AC875">
        <f t="shared" ca="1" si="165"/>
        <v>-10.600000000000001</v>
      </c>
      <c r="AD875">
        <f t="shared" ca="1" si="166"/>
        <v>10.600000000000001</v>
      </c>
      <c r="AE875" s="2">
        <v>0</v>
      </c>
      <c r="AF875" s="7">
        <f>VLOOKUP(R875,Weights!$A$2:$B$120,2,0)*AE875</f>
        <v>0</v>
      </c>
      <c r="AG875">
        <f t="shared" ca="1" si="167"/>
        <v>112.36000000000003</v>
      </c>
      <c r="AI875" t="str">
        <f t="shared" ca="1" si="169"/>
        <v>Colorado</v>
      </c>
      <c r="AJ875" t="str">
        <f t="shared" si="170"/>
        <v>California</v>
      </c>
      <c r="AK875" t="str">
        <f t="shared" si="171"/>
        <v>California</v>
      </c>
    </row>
    <row r="876" spans="17:37" x14ac:dyDescent="0.25">
      <c r="Q876" t="s">
        <v>3352</v>
      </c>
      <c r="R876" s="6">
        <v>42050</v>
      </c>
      <c r="S876" t="s">
        <v>3194</v>
      </c>
      <c r="T876" t="s">
        <v>3267</v>
      </c>
      <c r="U876" t="s">
        <v>3842</v>
      </c>
      <c r="V876">
        <v>64</v>
      </c>
      <c r="W876">
        <v>58</v>
      </c>
      <c r="Y876" t="s">
        <v>2495</v>
      </c>
      <c r="Z876">
        <v>1</v>
      </c>
      <c r="AA876">
        <f t="shared" si="168"/>
        <v>6</v>
      </c>
      <c r="AB876">
        <f t="shared" ca="1" si="164"/>
        <v>0</v>
      </c>
      <c r="AC876">
        <f t="shared" ca="1" si="165"/>
        <v>6</v>
      </c>
      <c r="AD876">
        <f t="shared" ca="1" si="166"/>
        <v>-6</v>
      </c>
      <c r="AE876" s="2">
        <v>0</v>
      </c>
      <c r="AF876" s="7">
        <f>VLOOKUP(R876,Weights!$A$2:$B$120,2,0)*AE876</f>
        <v>0</v>
      </c>
      <c r="AG876">
        <f t="shared" ca="1" si="167"/>
        <v>36</v>
      </c>
      <c r="AI876" t="str">
        <f t="shared" ca="1" si="169"/>
        <v>Stanford</v>
      </c>
      <c r="AJ876" t="str">
        <f t="shared" si="170"/>
        <v>Colorado</v>
      </c>
      <c r="AK876">
        <f t="shared" si="171"/>
        <v>0</v>
      </c>
    </row>
    <row r="877" spans="17:37" x14ac:dyDescent="0.25">
      <c r="Q877" t="s">
        <v>3352</v>
      </c>
      <c r="R877" s="6">
        <v>42061</v>
      </c>
      <c r="S877" t="s">
        <v>3194</v>
      </c>
      <c r="T877" t="s">
        <v>3836</v>
      </c>
      <c r="U877" t="s">
        <v>3841</v>
      </c>
      <c r="V877">
        <v>82</v>
      </c>
      <c r="W877">
        <v>54</v>
      </c>
      <c r="Y877" t="s">
        <v>2496</v>
      </c>
      <c r="Z877">
        <v>1</v>
      </c>
      <c r="AA877">
        <f t="shared" si="168"/>
        <v>-28</v>
      </c>
      <c r="AB877">
        <f t="shared" ca="1" si="164"/>
        <v>-12.2000002</v>
      </c>
      <c r="AC877">
        <f t="shared" ca="1" si="165"/>
        <v>-15.7999998</v>
      </c>
      <c r="AD877">
        <f t="shared" ca="1" si="166"/>
        <v>15.7999998</v>
      </c>
      <c r="AE877" s="2">
        <v>0</v>
      </c>
      <c r="AF877" s="7">
        <f>VLOOKUP(R877,Weights!$A$2:$B$120,2,0)*AE877</f>
        <v>0</v>
      </c>
      <c r="AG877">
        <f t="shared" ca="1" si="167"/>
        <v>249.63999368000003</v>
      </c>
      <c r="AI877" t="str">
        <f t="shared" ca="1" si="169"/>
        <v>Arizona</v>
      </c>
      <c r="AJ877" t="str">
        <f t="shared" si="170"/>
        <v>Arizona</v>
      </c>
      <c r="AK877" t="str">
        <f t="shared" si="171"/>
        <v>Arizona</v>
      </c>
    </row>
    <row r="878" spans="17:37" x14ac:dyDescent="0.25">
      <c r="Q878" t="s">
        <v>3352</v>
      </c>
      <c r="R878" s="6">
        <v>42064</v>
      </c>
      <c r="S878" t="s">
        <v>3194</v>
      </c>
      <c r="T878" t="s">
        <v>3493</v>
      </c>
      <c r="U878" t="s">
        <v>3842</v>
      </c>
      <c r="V878">
        <v>87</v>
      </c>
      <c r="W878">
        <v>81</v>
      </c>
      <c r="Y878" t="s">
        <v>1446</v>
      </c>
      <c r="Z878">
        <v>1</v>
      </c>
      <c r="AA878">
        <f t="shared" si="168"/>
        <v>6</v>
      </c>
      <c r="AB878">
        <f t="shared" ca="1" si="164"/>
        <v>1.6000000000000005</v>
      </c>
      <c r="AC878">
        <f t="shared" ca="1" si="165"/>
        <v>4.3999999999999995</v>
      </c>
      <c r="AD878">
        <f t="shared" ca="1" si="166"/>
        <v>-4.3999999999999995</v>
      </c>
      <c r="AE878" s="2">
        <v>0</v>
      </c>
      <c r="AF878" s="7">
        <f>VLOOKUP(R878,Weights!$A$2:$B$120,2,0)*AE878</f>
        <v>0</v>
      </c>
      <c r="AG878">
        <f t="shared" ca="1" si="167"/>
        <v>19.359999999999996</v>
      </c>
      <c r="AI878" t="str">
        <f t="shared" ca="1" si="169"/>
        <v>Colorado</v>
      </c>
      <c r="AJ878" t="str">
        <f t="shared" si="170"/>
        <v>Colorado</v>
      </c>
      <c r="AK878">
        <f t="shared" si="171"/>
        <v>0</v>
      </c>
    </row>
    <row r="879" spans="17:37" x14ac:dyDescent="0.25">
      <c r="Q879" t="s">
        <v>3352</v>
      </c>
      <c r="R879" s="6">
        <v>42074</v>
      </c>
      <c r="S879" t="s">
        <v>3195</v>
      </c>
      <c r="T879" t="s">
        <v>3379</v>
      </c>
      <c r="U879" t="s">
        <v>3842</v>
      </c>
      <c r="V879">
        <v>78</v>
      </c>
      <c r="W879">
        <v>71</v>
      </c>
      <c r="Y879" t="s">
        <v>3174</v>
      </c>
      <c r="Z879">
        <v>1</v>
      </c>
      <c r="AA879">
        <f t="shared" si="168"/>
        <v>7</v>
      </c>
      <c r="AB879">
        <f t="shared" ca="1" si="164"/>
        <v>4.4000000000000004</v>
      </c>
      <c r="AC879">
        <f t="shared" ca="1" si="165"/>
        <v>2.5999999999999996</v>
      </c>
      <c r="AD879">
        <f t="shared" ca="1" si="166"/>
        <v>-2.5999999999999996</v>
      </c>
      <c r="AE879" s="2">
        <v>0</v>
      </c>
      <c r="AF879" s="7">
        <f>VLOOKUP(R879,Weights!$A$2:$B$120,2,0)*AE879</f>
        <v>0</v>
      </c>
      <c r="AG879">
        <f t="shared" ca="1" si="167"/>
        <v>6.759999999999998</v>
      </c>
      <c r="AI879" t="str">
        <f t="shared" ca="1" si="169"/>
        <v>Colorado</v>
      </c>
      <c r="AJ879" t="str">
        <f t="shared" si="170"/>
        <v>Colorado</v>
      </c>
      <c r="AK879">
        <f t="shared" si="171"/>
        <v>0</v>
      </c>
    </row>
    <row r="880" spans="17:37" x14ac:dyDescent="0.25">
      <c r="Q880" t="s">
        <v>3352</v>
      </c>
      <c r="R880" s="6">
        <v>42075</v>
      </c>
      <c r="S880" t="s">
        <v>3195</v>
      </c>
      <c r="T880" t="s">
        <v>3416</v>
      </c>
      <c r="U880" t="s">
        <v>3841</v>
      </c>
      <c r="V880">
        <v>93</v>
      </c>
      <c r="W880">
        <v>85</v>
      </c>
      <c r="Y880" t="s">
        <v>3178</v>
      </c>
      <c r="Z880">
        <v>1</v>
      </c>
      <c r="AA880">
        <f t="shared" si="168"/>
        <v>-8</v>
      </c>
      <c r="AB880">
        <f t="shared" ca="1" si="164"/>
        <v>-2</v>
      </c>
      <c r="AC880">
        <f t="shared" ca="1" si="165"/>
        <v>-6</v>
      </c>
      <c r="AD880">
        <f t="shared" ca="1" si="166"/>
        <v>6</v>
      </c>
      <c r="AE880" s="2">
        <v>0</v>
      </c>
      <c r="AF880" s="7">
        <f>VLOOKUP(R880,Weights!$A$2:$B$120,2,0)*AE880</f>
        <v>0</v>
      </c>
      <c r="AG880">
        <f t="shared" ca="1" si="167"/>
        <v>36</v>
      </c>
      <c r="AI880" t="str">
        <f t="shared" ca="1" si="169"/>
        <v>Oregon</v>
      </c>
      <c r="AJ880" t="str">
        <f t="shared" si="170"/>
        <v>Oregon</v>
      </c>
      <c r="AK880" t="str">
        <f t="shared" si="171"/>
        <v>Oregon</v>
      </c>
    </row>
    <row r="881" spans="17:37" x14ac:dyDescent="0.25">
      <c r="Q881" t="s">
        <v>3400</v>
      </c>
      <c r="R881" s="6">
        <v>41958</v>
      </c>
      <c r="S881" t="s">
        <v>3194</v>
      </c>
      <c r="T881" t="s">
        <v>3284</v>
      </c>
      <c r="U881" t="s">
        <v>3842</v>
      </c>
      <c r="V881">
        <v>83</v>
      </c>
      <c r="W881">
        <v>66</v>
      </c>
      <c r="Y881" t="s">
        <v>176</v>
      </c>
      <c r="Z881">
        <v>1</v>
      </c>
      <c r="AA881">
        <f t="shared" si="168"/>
        <v>17</v>
      </c>
      <c r="AB881">
        <f t="shared" ca="1" si="164"/>
        <v>11.399999979999999</v>
      </c>
      <c r="AC881">
        <f t="shared" ca="1" si="165"/>
        <v>5.6000000200000013</v>
      </c>
      <c r="AD881">
        <f t="shared" ca="1" si="166"/>
        <v>-5.6000000200000013</v>
      </c>
      <c r="AE881" s="2">
        <v>0</v>
      </c>
      <c r="AF881" s="7">
        <f>VLOOKUP(R881,Weights!$A$2:$B$120,2,0)*AE881</f>
        <v>0</v>
      </c>
      <c r="AG881">
        <f t="shared" ca="1" si="167"/>
        <v>31.360000224000014</v>
      </c>
      <c r="AI881" t="str">
        <f t="shared" ca="1" si="169"/>
        <v>Colorado St</v>
      </c>
      <c r="AJ881" t="str">
        <f t="shared" si="170"/>
        <v>Colorado St</v>
      </c>
      <c r="AK881">
        <f t="shared" si="171"/>
        <v>0</v>
      </c>
    </row>
    <row r="882" spans="17:37" x14ac:dyDescent="0.25">
      <c r="Q882" t="s">
        <v>3400</v>
      </c>
      <c r="R882" s="6">
        <v>41964</v>
      </c>
      <c r="S882" t="s">
        <v>3194</v>
      </c>
      <c r="T882" t="s">
        <v>3484</v>
      </c>
      <c r="U882" t="s">
        <v>3842</v>
      </c>
      <c r="V882">
        <v>80</v>
      </c>
      <c r="W882">
        <v>70</v>
      </c>
      <c r="Y882" t="s">
        <v>258</v>
      </c>
      <c r="Z882">
        <v>1</v>
      </c>
      <c r="AA882">
        <f t="shared" si="168"/>
        <v>10</v>
      </c>
      <c r="AB882">
        <f t="shared" ca="1" si="164"/>
        <v>3.9999999999999991</v>
      </c>
      <c r="AC882">
        <f t="shared" ca="1" si="165"/>
        <v>6.0000000000000009</v>
      </c>
      <c r="AD882">
        <f t="shared" ca="1" si="166"/>
        <v>-6.0000000000000009</v>
      </c>
      <c r="AE882" s="2">
        <v>0</v>
      </c>
      <c r="AF882" s="7">
        <f>VLOOKUP(R882,Weights!$A$2:$B$120,2,0)*AE882</f>
        <v>0</v>
      </c>
      <c r="AG882">
        <f t="shared" ca="1" si="167"/>
        <v>36.000000000000014</v>
      </c>
      <c r="AI882" t="str">
        <f t="shared" ca="1" si="169"/>
        <v>Colorado St</v>
      </c>
      <c r="AJ882" t="str">
        <f t="shared" si="170"/>
        <v>Colorado St</v>
      </c>
      <c r="AK882">
        <f t="shared" si="171"/>
        <v>0</v>
      </c>
    </row>
    <row r="883" spans="17:37" x14ac:dyDescent="0.25">
      <c r="Q883" t="s">
        <v>3400</v>
      </c>
      <c r="R883" s="6">
        <v>41966</v>
      </c>
      <c r="S883" t="s">
        <v>3194</v>
      </c>
      <c r="T883" t="s">
        <v>3344</v>
      </c>
      <c r="U883" t="s">
        <v>3842</v>
      </c>
      <c r="V883">
        <v>75</v>
      </c>
      <c r="W883">
        <v>62</v>
      </c>
      <c r="Y883" t="s">
        <v>259</v>
      </c>
      <c r="Z883">
        <v>1</v>
      </c>
      <c r="AA883">
        <f t="shared" si="168"/>
        <v>13</v>
      </c>
      <c r="AB883">
        <f t="shared" ca="1" si="164"/>
        <v>11.799999979999999</v>
      </c>
      <c r="AC883">
        <f t="shared" ca="1" si="165"/>
        <v>1.2000000200000009</v>
      </c>
      <c r="AD883">
        <f t="shared" ca="1" si="166"/>
        <v>-1.2000000200000009</v>
      </c>
      <c r="AE883" s="2">
        <v>0</v>
      </c>
      <c r="AF883" s="7">
        <f>VLOOKUP(R883,Weights!$A$2:$B$120,2,0)*AE883</f>
        <v>0</v>
      </c>
      <c r="AG883">
        <f t="shared" ca="1" si="167"/>
        <v>1.4400000480000026</v>
      </c>
      <c r="AI883" t="str">
        <f t="shared" ca="1" si="169"/>
        <v>Colorado St</v>
      </c>
      <c r="AJ883" t="str">
        <f t="shared" si="170"/>
        <v>Colorado St</v>
      </c>
      <c r="AK883">
        <f t="shared" si="171"/>
        <v>0</v>
      </c>
    </row>
    <row r="884" spans="17:37" x14ac:dyDescent="0.25">
      <c r="Q884" t="s">
        <v>3400</v>
      </c>
      <c r="R884" s="6">
        <v>41971</v>
      </c>
      <c r="S884" t="s">
        <v>3195</v>
      </c>
      <c r="T884" t="s">
        <v>3511</v>
      </c>
      <c r="U884" t="s">
        <v>3842</v>
      </c>
      <c r="V884">
        <v>75</v>
      </c>
      <c r="W884">
        <v>64</v>
      </c>
      <c r="Y884" t="s">
        <v>261</v>
      </c>
      <c r="Z884">
        <v>1</v>
      </c>
      <c r="AA884">
        <f t="shared" si="168"/>
        <v>11</v>
      </c>
      <c r="AB884">
        <f t="shared" ca="1" si="164"/>
        <v>12.2</v>
      </c>
      <c r="AC884">
        <f t="shared" ca="1" si="165"/>
        <v>-1.1999999999999993</v>
      </c>
      <c r="AD884">
        <f t="shared" ca="1" si="166"/>
        <v>1.1999999999999993</v>
      </c>
      <c r="AE884" s="2">
        <v>0</v>
      </c>
      <c r="AF884" s="7">
        <f>VLOOKUP(R884,Weights!$A$2:$B$120,2,0)*AE884</f>
        <v>0</v>
      </c>
      <c r="AG884">
        <f t="shared" ca="1" si="167"/>
        <v>1.4399999999999984</v>
      </c>
      <c r="AI884" t="str">
        <f t="shared" ca="1" si="169"/>
        <v>Colorado St</v>
      </c>
      <c r="AJ884" t="str">
        <f t="shared" si="170"/>
        <v>Colorado St</v>
      </c>
      <c r="AK884">
        <f t="shared" si="171"/>
        <v>0</v>
      </c>
    </row>
    <row r="885" spans="17:37" x14ac:dyDescent="0.25">
      <c r="Q885" t="s">
        <v>3400</v>
      </c>
      <c r="R885" s="6">
        <v>41976</v>
      </c>
      <c r="S885" t="s">
        <v>3194</v>
      </c>
      <c r="T885" t="s">
        <v>3474</v>
      </c>
      <c r="U885" t="s">
        <v>3842</v>
      </c>
      <c r="V885">
        <v>65</v>
      </c>
      <c r="W885">
        <v>62</v>
      </c>
      <c r="Y885" t="s">
        <v>674</v>
      </c>
      <c r="Z885">
        <v>1</v>
      </c>
      <c r="AA885">
        <f t="shared" si="168"/>
        <v>3</v>
      </c>
      <c r="AB885">
        <f t="shared" ca="1" si="164"/>
        <v>7.7999999999999989</v>
      </c>
      <c r="AC885">
        <f t="shared" ca="1" si="165"/>
        <v>-4.7999999999999989</v>
      </c>
      <c r="AD885">
        <f t="shared" ca="1" si="166"/>
        <v>4.7999999999999989</v>
      </c>
      <c r="AE885" s="2">
        <v>0</v>
      </c>
      <c r="AF885" s="7">
        <f>VLOOKUP(R885,Weights!$A$2:$B$120,2,0)*AE885</f>
        <v>0</v>
      </c>
      <c r="AG885">
        <f t="shared" ca="1" si="167"/>
        <v>23.039999999999988</v>
      </c>
      <c r="AI885" t="str">
        <f t="shared" ca="1" si="169"/>
        <v>Colorado St</v>
      </c>
      <c r="AJ885" t="str">
        <f t="shared" si="170"/>
        <v>Colorado St</v>
      </c>
      <c r="AK885">
        <f t="shared" si="171"/>
        <v>0</v>
      </c>
    </row>
    <row r="886" spans="17:37" x14ac:dyDescent="0.25">
      <c r="Q886" t="s">
        <v>3400</v>
      </c>
      <c r="R886" s="6">
        <v>41980</v>
      </c>
      <c r="S886" t="s">
        <v>3194</v>
      </c>
      <c r="T886" t="s">
        <v>3364</v>
      </c>
      <c r="U886" t="s">
        <v>3842</v>
      </c>
      <c r="V886">
        <v>66</v>
      </c>
      <c r="W886">
        <v>58</v>
      </c>
      <c r="Y886" t="s">
        <v>675</v>
      </c>
      <c r="Z886">
        <v>1</v>
      </c>
      <c r="AA886">
        <f t="shared" si="168"/>
        <v>8</v>
      </c>
      <c r="AB886">
        <f t="shared" ca="1" si="164"/>
        <v>16.600000000000001</v>
      </c>
      <c r="AC886">
        <f t="shared" ca="1" si="165"/>
        <v>-8.6000000000000014</v>
      </c>
      <c r="AD886">
        <f t="shared" ca="1" si="166"/>
        <v>8.6000000000000014</v>
      </c>
      <c r="AE886" s="2">
        <v>0</v>
      </c>
      <c r="AF886" s="7">
        <f>VLOOKUP(R886,Weights!$A$2:$B$120,2,0)*AE886</f>
        <v>0</v>
      </c>
      <c r="AG886">
        <f t="shared" ca="1" si="167"/>
        <v>73.960000000000022</v>
      </c>
      <c r="AI886" t="str">
        <f t="shared" ca="1" si="169"/>
        <v>Colorado St</v>
      </c>
      <c r="AJ886" t="str">
        <f t="shared" si="170"/>
        <v>Colorado St</v>
      </c>
      <c r="AK886">
        <f t="shared" si="171"/>
        <v>0</v>
      </c>
    </row>
    <row r="887" spans="17:37" x14ac:dyDescent="0.25">
      <c r="Q887" t="s">
        <v>3400</v>
      </c>
      <c r="R887" s="6">
        <v>41986</v>
      </c>
      <c r="S887" t="s">
        <v>3194</v>
      </c>
      <c r="T887" t="s">
        <v>3839</v>
      </c>
      <c r="U887" t="s">
        <v>3842</v>
      </c>
      <c r="V887">
        <v>88</v>
      </c>
      <c r="W887">
        <v>60</v>
      </c>
      <c r="Y887" t="s">
        <v>677</v>
      </c>
      <c r="Z887">
        <v>1</v>
      </c>
      <c r="AA887">
        <f t="shared" si="168"/>
        <v>28</v>
      </c>
      <c r="AB887">
        <f t="shared" ca="1" si="164"/>
        <v>40.399999800000003</v>
      </c>
      <c r="AC887">
        <f t="shared" ca="1" si="165"/>
        <v>-12.399999800000003</v>
      </c>
      <c r="AD887">
        <f t="shared" ca="1" si="166"/>
        <v>12.399999800000003</v>
      </c>
      <c r="AE887" s="2">
        <v>0</v>
      </c>
      <c r="AF887" s="7">
        <f>VLOOKUP(R887,Weights!$A$2:$B$120,2,0)*AE887</f>
        <v>0</v>
      </c>
      <c r="AG887">
        <f t="shared" ca="1" si="167"/>
        <v>153.75999504000012</v>
      </c>
      <c r="AI887" t="str">
        <f t="shared" ca="1" si="169"/>
        <v>Colorado St</v>
      </c>
      <c r="AJ887" t="str">
        <f t="shared" si="170"/>
        <v>Colorado St</v>
      </c>
      <c r="AK887">
        <f t="shared" si="171"/>
        <v>0</v>
      </c>
    </row>
    <row r="888" spans="17:37" x14ac:dyDescent="0.25">
      <c r="Q888" t="s">
        <v>3400</v>
      </c>
      <c r="R888" s="6">
        <v>41995</v>
      </c>
      <c r="S888" t="s">
        <v>3194</v>
      </c>
      <c r="T888" t="s">
        <v>3422</v>
      </c>
      <c r="U888" t="s">
        <v>3842</v>
      </c>
      <c r="V888">
        <v>75</v>
      </c>
      <c r="W888">
        <v>54</v>
      </c>
      <c r="Y888" t="s">
        <v>679</v>
      </c>
      <c r="Z888">
        <v>1</v>
      </c>
      <c r="AA888">
        <f t="shared" si="168"/>
        <v>21</v>
      </c>
      <c r="AB888">
        <f t="shared" ca="1" si="164"/>
        <v>11.99999998</v>
      </c>
      <c r="AC888">
        <f t="shared" ca="1" si="165"/>
        <v>9.0000000199999999</v>
      </c>
      <c r="AD888">
        <f t="shared" ca="1" si="166"/>
        <v>-9.0000000199999999</v>
      </c>
      <c r="AE888" s="2">
        <v>0</v>
      </c>
      <c r="AF888" s="7">
        <f>VLOOKUP(R888,Weights!$A$2:$B$120,2,0)*AE888</f>
        <v>0</v>
      </c>
      <c r="AG888">
        <f t="shared" ca="1" si="167"/>
        <v>81.000000360000001</v>
      </c>
      <c r="AI888" t="str">
        <f t="shared" ca="1" si="169"/>
        <v>Colorado St</v>
      </c>
      <c r="AJ888" t="str">
        <f t="shared" si="170"/>
        <v>Colorado St</v>
      </c>
      <c r="AK888">
        <f t="shared" si="171"/>
        <v>0</v>
      </c>
    </row>
    <row r="889" spans="17:37" x14ac:dyDescent="0.25">
      <c r="Q889" t="s">
        <v>3400</v>
      </c>
      <c r="R889" s="6">
        <v>42004</v>
      </c>
      <c r="S889" t="s">
        <v>3194</v>
      </c>
      <c r="T889" t="s">
        <v>3401</v>
      </c>
      <c r="U889" t="s">
        <v>3842</v>
      </c>
      <c r="V889">
        <v>71</v>
      </c>
      <c r="W889">
        <v>65</v>
      </c>
      <c r="Y889" t="s">
        <v>2299</v>
      </c>
      <c r="Z889">
        <v>1</v>
      </c>
      <c r="AA889">
        <f t="shared" si="168"/>
        <v>6</v>
      </c>
      <c r="AB889">
        <f t="shared" ca="1" si="164"/>
        <v>2.3999999999999986</v>
      </c>
      <c r="AC889">
        <f t="shared" ca="1" si="165"/>
        <v>3.6000000000000014</v>
      </c>
      <c r="AD889">
        <f t="shared" ca="1" si="166"/>
        <v>-3.6000000000000014</v>
      </c>
      <c r="AE889" s="2">
        <v>0</v>
      </c>
      <c r="AF889" s="7">
        <f>VLOOKUP(R889,Weights!$A$2:$B$120,2,0)*AE889</f>
        <v>0</v>
      </c>
      <c r="AG889">
        <f t="shared" ca="1" si="167"/>
        <v>12.96000000000001</v>
      </c>
      <c r="AI889" t="str">
        <f t="shared" ca="1" si="169"/>
        <v>Colorado St</v>
      </c>
      <c r="AJ889" t="str">
        <f t="shared" si="170"/>
        <v>Colorado St</v>
      </c>
      <c r="AK889">
        <f t="shared" si="171"/>
        <v>0</v>
      </c>
    </row>
    <row r="890" spans="17:37" x14ac:dyDescent="0.25">
      <c r="Q890" t="s">
        <v>3400</v>
      </c>
      <c r="R890" s="6">
        <v>42011</v>
      </c>
      <c r="S890" t="s">
        <v>3194</v>
      </c>
      <c r="T890" t="s">
        <v>3363</v>
      </c>
      <c r="U890" t="s">
        <v>3841</v>
      </c>
      <c r="V890">
        <v>60</v>
      </c>
      <c r="W890">
        <v>54</v>
      </c>
      <c r="Y890" t="s">
        <v>2300</v>
      </c>
      <c r="Z890">
        <v>1</v>
      </c>
      <c r="AA890">
        <f t="shared" si="168"/>
        <v>-6</v>
      </c>
      <c r="AB890">
        <f t="shared" ca="1" si="164"/>
        <v>10.799999979999999</v>
      </c>
      <c r="AC890">
        <f t="shared" ca="1" si="165"/>
        <v>-16.799999979999999</v>
      </c>
      <c r="AD890">
        <f t="shared" ca="1" si="166"/>
        <v>16.799999979999999</v>
      </c>
      <c r="AE890" s="2">
        <v>0</v>
      </c>
      <c r="AF890" s="7">
        <f>VLOOKUP(R890,Weights!$A$2:$B$120,2,0)*AE890</f>
        <v>0</v>
      </c>
      <c r="AG890">
        <f t="shared" ca="1" si="167"/>
        <v>282.23999932799995</v>
      </c>
      <c r="AI890" t="str">
        <f t="shared" ca="1" si="169"/>
        <v>Colorado St</v>
      </c>
      <c r="AJ890" t="str">
        <f t="shared" si="170"/>
        <v>Wyoming</v>
      </c>
      <c r="AK890" t="str">
        <f t="shared" si="171"/>
        <v>Wyoming</v>
      </c>
    </row>
    <row r="891" spans="17:37" x14ac:dyDescent="0.25">
      <c r="Q891" t="s">
        <v>3400</v>
      </c>
      <c r="R891" s="6">
        <v>42018</v>
      </c>
      <c r="S891" t="s">
        <v>3194</v>
      </c>
      <c r="T891" t="s">
        <v>3449</v>
      </c>
      <c r="U891" t="s">
        <v>3842</v>
      </c>
      <c r="V891">
        <v>98</v>
      </c>
      <c r="W891">
        <v>42</v>
      </c>
      <c r="Y891" t="s">
        <v>2301</v>
      </c>
      <c r="Z891">
        <v>1</v>
      </c>
      <c r="AA891">
        <f t="shared" si="168"/>
        <v>56</v>
      </c>
      <c r="AB891">
        <f t="shared" ca="1" si="164"/>
        <v>20</v>
      </c>
      <c r="AC891">
        <f t="shared" ca="1" si="165"/>
        <v>36</v>
      </c>
      <c r="AD891">
        <f t="shared" ca="1" si="166"/>
        <v>-36</v>
      </c>
      <c r="AE891" s="2">
        <v>0</v>
      </c>
      <c r="AF891" s="7">
        <f>VLOOKUP(R891,Weights!$A$2:$B$120,2,0)*AE891</f>
        <v>0</v>
      </c>
      <c r="AG891">
        <f t="shared" ca="1" si="167"/>
        <v>1296</v>
      </c>
      <c r="AI891" t="str">
        <f t="shared" ca="1" si="169"/>
        <v>Colorado St</v>
      </c>
      <c r="AJ891" t="str">
        <f t="shared" si="170"/>
        <v>Colorado St</v>
      </c>
      <c r="AK891">
        <f t="shared" si="171"/>
        <v>0</v>
      </c>
    </row>
    <row r="892" spans="17:37" x14ac:dyDescent="0.25">
      <c r="Q892" t="s">
        <v>3400</v>
      </c>
      <c r="R892" s="6">
        <v>42028</v>
      </c>
      <c r="S892" t="s">
        <v>3194</v>
      </c>
      <c r="T892" t="s">
        <v>3464</v>
      </c>
      <c r="U892" t="s">
        <v>3842</v>
      </c>
      <c r="V892">
        <v>79</v>
      </c>
      <c r="W892">
        <v>73</v>
      </c>
      <c r="Y892" t="s">
        <v>1094</v>
      </c>
      <c r="Z892">
        <v>1</v>
      </c>
      <c r="AA892">
        <f t="shared" si="168"/>
        <v>6</v>
      </c>
      <c r="AB892">
        <f t="shared" ca="1" si="164"/>
        <v>1.1999997999999987</v>
      </c>
      <c r="AC892">
        <f t="shared" ca="1" si="165"/>
        <v>4.8000002000000013</v>
      </c>
      <c r="AD892">
        <f t="shared" ca="1" si="166"/>
        <v>-4.8000002000000013</v>
      </c>
      <c r="AE892" s="2">
        <v>0</v>
      </c>
      <c r="AF892" s="7">
        <f>VLOOKUP(R892,Weights!$A$2:$B$120,2,0)*AE892</f>
        <v>0</v>
      </c>
      <c r="AG892">
        <f t="shared" ca="1" si="167"/>
        <v>23.040001920000051</v>
      </c>
      <c r="AI892" t="str">
        <f t="shared" ca="1" si="169"/>
        <v>Colorado St</v>
      </c>
      <c r="AJ892" t="str">
        <f t="shared" si="170"/>
        <v>Colorado St</v>
      </c>
      <c r="AK892">
        <f t="shared" si="171"/>
        <v>0</v>
      </c>
    </row>
    <row r="893" spans="17:37" x14ac:dyDescent="0.25">
      <c r="Q893" t="s">
        <v>3400</v>
      </c>
      <c r="R893" s="6">
        <v>42035</v>
      </c>
      <c r="S893" t="s">
        <v>3194</v>
      </c>
      <c r="T893" t="s">
        <v>3450</v>
      </c>
      <c r="U893" t="s">
        <v>3842</v>
      </c>
      <c r="V893">
        <v>80</v>
      </c>
      <c r="W893">
        <v>57</v>
      </c>
      <c r="Y893" t="s">
        <v>684</v>
      </c>
      <c r="Z893">
        <v>1</v>
      </c>
      <c r="AA893">
        <f t="shared" si="168"/>
        <v>23</v>
      </c>
      <c r="AB893">
        <f t="shared" ca="1" si="164"/>
        <v>15.2</v>
      </c>
      <c r="AC893">
        <f t="shared" ca="1" si="165"/>
        <v>7.8000000000000007</v>
      </c>
      <c r="AD893">
        <f t="shared" ca="1" si="166"/>
        <v>-7.8000000000000007</v>
      </c>
      <c r="AE893" s="2">
        <v>0</v>
      </c>
      <c r="AF893" s="7">
        <f>VLOOKUP(R893,Weights!$A$2:$B$120,2,0)*AE893</f>
        <v>0</v>
      </c>
      <c r="AG893">
        <f t="shared" ca="1" si="167"/>
        <v>60.840000000000011</v>
      </c>
      <c r="AI893" t="str">
        <f t="shared" ca="1" si="169"/>
        <v>Colorado St</v>
      </c>
      <c r="AJ893" t="str">
        <f t="shared" si="170"/>
        <v>Colorado St</v>
      </c>
      <c r="AK893">
        <f t="shared" si="171"/>
        <v>0</v>
      </c>
    </row>
    <row r="894" spans="17:37" x14ac:dyDescent="0.25">
      <c r="Q894" t="s">
        <v>3400</v>
      </c>
      <c r="R894" s="6">
        <v>42042</v>
      </c>
      <c r="S894" t="s">
        <v>3194</v>
      </c>
      <c r="T894" t="s">
        <v>3198</v>
      </c>
      <c r="U894" t="s">
        <v>3842</v>
      </c>
      <c r="V894">
        <v>83</v>
      </c>
      <c r="W894">
        <v>82</v>
      </c>
      <c r="Y894" t="s">
        <v>2302</v>
      </c>
      <c r="Z894">
        <v>1</v>
      </c>
      <c r="AA894">
        <f t="shared" si="168"/>
        <v>1</v>
      </c>
      <c r="AB894">
        <f t="shared" ca="1" si="164"/>
        <v>6.3999999999999995</v>
      </c>
      <c r="AC894">
        <f t="shared" ca="1" si="165"/>
        <v>-5.3999999999999995</v>
      </c>
      <c r="AD894">
        <f t="shared" ca="1" si="166"/>
        <v>5.3999999999999995</v>
      </c>
      <c r="AE894" s="2">
        <v>0</v>
      </c>
      <c r="AF894" s="7">
        <f>VLOOKUP(R894,Weights!$A$2:$B$120,2,0)*AE894</f>
        <v>0</v>
      </c>
      <c r="AG894">
        <f t="shared" ca="1" si="167"/>
        <v>29.159999999999993</v>
      </c>
      <c r="AI894" t="str">
        <f t="shared" ca="1" si="169"/>
        <v>Colorado St</v>
      </c>
      <c r="AJ894" t="str">
        <f t="shared" si="170"/>
        <v>Colorado St</v>
      </c>
      <c r="AK894">
        <f t="shared" si="171"/>
        <v>0</v>
      </c>
    </row>
    <row r="895" spans="17:37" x14ac:dyDescent="0.25">
      <c r="Q895" t="s">
        <v>3400</v>
      </c>
      <c r="R895" s="6">
        <v>42045</v>
      </c>
      <c r="S895" t="s">
        <v>3194</v>
      </c>
      <c r="T895" t="s">
        <v>3395</v>
      </c>
      <c r="U895" t="s">
        <v>3842</v>
      </c>
      <c r="V895">
        <v>70</v>
      </c>
      <c r="W895">
        <v>59</v>
      </c>
      <c r="Y895" t="s">
        <v>2303</v>
      </c>
      <c r="Z895">
        <v>1</v>
      </c>
      <c r="AA895">
        <f t="shared" si="168"/>
        <v>11</v>
      </c>
      <c r="AB895">
        <f t="shared" ca="1" si="164"/>
        <v>10.999999979999998</v>
      </c>
      <c r="AC895">
        <f t="shared" ca="1" si="165"/>
        <v>2.000000165480742E-8</v>
      </c>
      <c r="AD895">
        <f t="shared" ca="1" si="166"/>
        <v>-2.000000165480742E-8</v>
      </c>
      <c r="AE895" s="2">
        <v>0</v>
      </c>
      <c r="AF895" s="7">
        <f>VLOOKUP(R895,Weights!$A$2:$B$120,2,0)*AE895</f>
        <v>0</v>
      </c>
      <c r="AG895">
        <f t="shared" ca="1" si="167"/>
        <v>4.0000006619229954E-16</v>
      </c>
      <c r="AI895" t="str">
        <f t="shared" ca="1" si="169"/>
        <v>Colorado St</v>
      </c>
      <c r="AJ895" t="str">
        <f t="shared" si="170"/>
        <v>Colorado St</v>
      </c>
      <c r="AK895">
        <f t="shared" si="171"/>
        <v>0</v>
      </c>
    </row>
    <row r="896" spans="17:37" x14ac:dyDescent="0.25">
      <c r="Q896" t="s">
        <v>3400</v>
      </c>
      <c r="R896" s="6">
        <v>42056</v>
      </c>
      <c r="S896" t="s">
        <v>3194</v>
      </c>
      <c r="T896" t="s">
        <v>3460</v>
      </c>
      <c r="U896" t="s">
        <v>3842</v>
      </c>
      <c r="V896">
        <v>66</v>
      </c>
      <c r="W896">
        <v>53</v>
      </c>
      <c r="Y896" t="s">
        <v>2304</v>
      </c>
      <c r="Z896">
        <v>1</v>
      </c>
      <c r="AA896">
        <f t="shared" si="168"/>
        <v>13</v>
      </c>
      <c r="AB896">
        <f t="shared" ca="1" si="164"/>
        <v>14.2</v>
      </c>
      <c r="AC896">
        <f t="shared" ca="1" si="165"/>
        <v>-1.1999999999999993</v>
      </c>
      <c r="AD896">
        <f t="shared" ca="1" si="166"/>
        <v>1.1999999999999993</v>
      </c>
      <c r="AE896" s="2">
        <v>0</v>
      </c>
      <c r="AF896" s="7">
        <f>VLOOKUP(R896,Weights!$A$2:$B$120,2,0)*AE896</f>
        <v>0</v>
      </c>
      <c r="AG896">
        <f t="shared" ca="1" si="167"/>
        <v>1.4399999999999984</v>
      </c>
      <c r="AI896" t="str">
        <f t="shared" ca="1" si="169"/>
        <v>Colorado St</v>
      </c>
      <c r="AJ896" t="str">
        <f t="shared" si="170"/>
        <v>Colorado St</v>
      </c>
      <c r="AK896">
        <f t="shared" si="171"/>
        <v>0</v>
      </c>
    </row>
    <row r="897" spans="17:37" x14ac:dyDescent="0.25">
      <c r="Q897" t="s">
        <v>3400</v>
      </c>
      <c r="R897" s="6">
        <v>42060</v>
      </c>
      <c r="S897" t="s">
        <v>3194</v>
      </c>
      <c r="T897" t="s">
        <v>3838</v>
      </c>
      <c r="U897" t="s">
        <v>3842</v>
      </c>
      <c r="V897">
        <v>72</v>
      </c>
      <c r="W897">
        <v>56</v>
      </c>
      <c r="Y897" t="s">
        <v>2305</v>
      </c>
      <c r="Z897">
        <v>1</v>
      </c>
      <c r="AA897">
        <f t="shared" si="168"/>
        <v>16</v>
      </c>
      <c r="AB897">
        <f t="shared" ca="1" si="164"/>
        <v>29.3999998</v>
      </c>
      <c r="AC897">
        <f t="shared" ca="1" si="165"/>
        <v>-13.3999998</v>
      </c>
      <c r="AD897">
        <f t="shared" ca="1" si="166"/>
        <v>13.3999998</v>
      </c>
      <c r="AE897" s="2">
        <v>0</v>
      </c>
      <c r="AF897" s="7">
        <f>VLOOKUP(R897,Weights!$A$2:$B$120,2,0)*AE897</f>
        <v>0</v>
      </c>
      <c r="AG897">
        <f t="shared" ca="1" si="167"/>
        <v>179.55999464000004</v>
      </c>
      <c r="AI897" t="str">
        <f t="shared" ca="1" si="169"/>
        <v>Colorado St</v>
      </c>
      <c r="AJ897" t="str">
        <f t="shared" si="170"/>
        <v>Colorado St</v>
      </c>
      <c r="AK897">
        <f t="shared" si="171"/>
        <v>0</v>
      </c>
    </row>
    <row r="898" spans="17:37" x14ac:dyDescent="0.25">
      <c r="Q898" t="s">
        <v>3400</v>
      </c>
      <c r="R898" s="6">
        <v>42075</v>
      </c>
      <c r="S898" t="s">
        <v>3195</v>
      </c>
      <c r="T898" t="s">
        <v>3450</v>
      </c>
      <c r="U898" t="s">
        <v>3842</v>
      </c>
      <c r="V898">
        <v>71</v>
      </c>
      <c r="W898">
        <v>59</v>
      </c>
      <c r="Y898" t="s">
        <v>3173</v>
      </c>
      <c r="Z898">
        <v>1</v>
      </c>
      <c r="AA898">
        <f t="shared" si="168"/>
        <v>12</v>
      </c>
      <c r="AB898">
        <f t="shared" ref="AB898:AB961" ca="1" si="172">Z898*(IF(S898="A",-HomeEdge,IF(S898="H",HomeEdge,0))+VLOOKUP(Q898,TmList,2,0)-VLOOKUP(T898,TmList,2,0))</f>
        <v>12</v>
      </c>
      <c r="AC898">
        <f t="shared" ref="AC898:AC961" ca="1" si="173">AA898-AB898</f>
        <v>0</v>
      </c>
      <c r="AD898">
        <f t="shared" ref="AD898:AD961" ca="1" si="174">-AC898</f>
        <v>0</v>
      </c>
      <c r="AE898" s="2">
        <v>0</v>
      </c>
      <c r="AF898" s="7">
        <f>VLOOKUP(R898,Weights!$A$2:$B$120,2,0)*AE898</f>
        <v>0</v>
      </c>
      <c r="AG898">
        <f t="shared" ref="AG898:AG961" ca="1" si="175">AC898^2</f>
        <v>0</v>
      </c>
      <c r="AI898" t="str">
        <f t="shared" ca="1" si="169"/>
        <v>Colorado St</v>
      </c>
      <c r="AJ898" t="str">
        <f t="shared" si="170"/>
        <v>Colorado St</v>
      </c>
      <c r="AK898">
        <f t="shared" si="171"/>
        <v>0</v>
      </c>
    </row>
    <row r="899" spans="17:37" x14ac:dyDescent="0.25">
      <c r="Q899" t="s">
        <v>3400</v>
      </c>
      <c r="R899" s="6">
        <v>42076</v>
      </c>
      <c r="S899" t="s">
        <v>3195</v>
      </c>
      <c r="T899" t="s">
        <v>3464</v>
      </c>
      <c r="U899" t="s">
        <v>3191</v>
      </c>
      <c r="Y899" t="s">
        <v>3191</v>
      </c>
      <c r="Z899">
        <v>0</v>
      </c>
      <c r="AA899">
        <f t="shared" ref="AA899:AA962" si="176">Z899*IF(U899="W",(V899-W899),W899-V899)</f>
        <v>0</v>
      </c>
      <c r="AB899">
        <f t="shared" ca="1" si="172"/>
        <v>0</v>
      </c>
      <c r="AC899">
        <f t="shared" ca="1" si="173"/>
        <v>0</v>
      </c>
      <c r="AD899">
        <f t="shared" ca="1" si="174"/>
        <v>0</v>
      </c>
      <c r="AE899" s="2">
        <v>0</v>
      </c>
      <c r="AF899" s="7">
        <f>VLOOKUP(R899,Weights!$A$2:$B$120,2,0)*AE899</f>
        <v>0</v>
      </c>
      <c r="AG899">
        <f t="shared" ca="1" si="175"/>
        <v>0</v>
      </c>
      <c r="AI899" t="str">
        <f t="shared" ref="AI899:AI962" ca="1" si="177">IF(AB899&gt;0,Q899,T899)</f>
        <v>San Diego St</v>
      </c>
      <c r="AJ899" t="str">
        <f t="shared" ref="AJ899:AJ962" si="178">IF(AA899&gt;0,Q899,T899)</f>
        <v>San Diego St</v>
      </c>
      <c r="AK899">
        <f t="shared" ref="AK899:AK962" si="179">IF(AA899&lt;0,T899,0)</f>
        <v>0</v>
      </c>
    </row>
    <row r="900" spans="17:37" x14ac:dyDescent="0.25">
      <c r="Q900" t="s">
        <v>3237</v>
      </c>
      <c r="R900" s="6">
        <v>41961</v>
      </c>
      <c r="S900" t="s">
        <v>3194</v>
      </c>
      <c r="T900" t="s">
        <v>3501</v>
      </c>
      <c r="U900" t="s">
        <v>3842</v>
      </c>
      <c r="V900">
        <v>70</v>
      </c>
      <c r="W900">
        <v>56</v>
      </c>
      <c r="Y900" t="s">
        <v>11</v>
      </c>
      <c r="Z900">
        <v>1</v>
      </c>
      <c r="AA900">
        <f t="shared" si="176"/>
        <v>14</v>
      </c>
      <c r="AB900">
        <f t="shared" ca="1" si="172"/>
        <v>14</v>
      </c>
      <c r="AC900">
        <f t="shared" ca="1" si="173"/>
        <v>0</v>
      </c>
      <c r="AD900">
        <f t="shared" ca="1" si="174"/>
        <v>0</v>
      </c>
      <c r="AE900" s="2">
        <v>0</v>
      </c>
      <c r="AF900" s="7">
        <f>VLOOKUP(R900,Weights!$A$2:$B$120,2,0)*AE900</f>
        <v>0</v>
      </c>
      <c r="AG900">
        <f t="shared" ca="1" si="175"/>
        <v>0</v>
      </c>
      <c r="AI900" t="str">
        <f t="shared" ca="1" si="177"/>
        <v>Columbia</v>
      </c>
      <c r="AJ900" t="str">
        <f t="shared" si="178"/>
        <v>Columbia</v>
      </c>
      <c r="AK900">
        <f t="shared" si="179"/>
        <v>0</v>
      </c>
    </row>
    <row r="901" spans="17:37" x14ac:dyDescent="0.25">
      <c r="Q901" t="s">
        <v>3237</v>
      </c>
      <c r="R901" s="6">
        <v>41968</v>
      </c>
      <c r="S901" t="s">
        <v>3194</v>
      </c>
      <c r="T901" t="s">
        <v>3468</v>
      </c>
      <c r="U901" t="s">
        <v>3842</v>
      </c>
      <c r="V901">
        <v>57</v>
      </c>
      <c r="W901">
        <v>47</v>
      </c>
      <c r="Y901" t="s">
        <v>100</v>
      </c>
      <c r="Z901">
        <v>1</v>
      </c>
      <c r="AA901">
        <f t="shared" si="176"/>
        <v>10</v>
      </c>
      <c r="AB901">
        <f t="shared" ca="1" si="172"/>
        <v>14.8</v>
      </c>
      <c r="AC901">
        <f t="shared" ca="1" si="173"/>
        <v>-4.8000000000000007</v>
      </c>
      <c r="AD901">
        <f t="shared" ca="1" si="174"/>
        <v>4.8000000000000007</v>
      </c>
      <c r="AE901" s="2">
        <v>0</v>
      </c>
      <c r="AF901" s="7">
        <f>VLOOKUP(R901,Weights!$A$2:$B$120,2,0)*AE901</f>
        <v>0</v>
      </c>
      <c r="AG901">
        <f t="shared" ca="1" si="175"/>
        <v>23.040000000000006</v>
      </c>
      <c r="AI901" t="str">
        <f t="shared" ca="1" si="177"/>
        <v>Columbia</v>
      </c>
      <c r="AJ901" t="str">
        <f t="shared" si="178"/>
        <v>Columbia</v>
      </c>
      <c r="AK901">
        <f t="shared" si="179"/>
        <v>0</v>
      </c>
    </row>
    <row r="902" spans="17:37" x14ac:dyDescent="0.25">
      <c r="Q902" t="s">
        <v>3237</v>
      </c>
      <c r="R902" s="6">
        <v>41972</v>
      </c>
      <c r="S902" t="s">
        <v>3194</v>
      </c>
      <c r="T902" t="s">
        <v>3520</v>
      </c>
      <c r="U902" t="s">
        <v>3842</v>
      </c>
      <c r="V902">
        <v>52</v>
      </c>
      <c r="W902">
        <v>43</v>
      </c>
      <c r="Y902" t="s">
        <v>101</v>
      </c>
      <c r="Z902">
        <v>1</v>
      </c>
      <c r="AA902">
        <f t="shared" si="176"/>
        <v>9</v>
      </c>
      <c r="AB902">
        <f t="shared" ca="1" si="172"/>
        <v>8.4</v>
      </c>
      <c r="AC902">
        <f t="shared" ca="1" si="173"/>
        <v>0.59999999999999964</v>
      </c>
      <c r="AD902">
        <f t="shared" ca="1" si="174"/>
        <v>-0.59999999999999964</v>
      </c>
      <c r="AE902" s="2">
        <v>0</v>
      </c>
      <c r="AF902" s="7">
        <f>VLOOKUP(R902,Weights!$A$2:$B$120,2,0)*AE902</f>
        <v>0</v>
      </c>
      <c r="AG902">
        <f t="shared" ca="1" si="175"/>
        <v>0.3599999999999996</v>
      </c>
      <c r="AI902" t="str">
        <f t="shared" ca="1" si="177"/>
        <v>Columbia</v>
      </c>
      <c r="AJ902" t="str">
        <f t="shared" si="178"/>
        <v>Columbia</v>
      </c>
      <c r="AK902">
        <f t="shared" si="179"/>
        <v>0</v>
      </c>
    </row>
    <row r="903" spans="17:37" x14ac:dyDescent="0.25">
      <c r="Q903" t="s">
        <v>3237</v>
      </c>
      <c r="R903" s="6">
        <v>41975</v>
      </c>
      <c r="S903" t="s">
        <v>3194</v>
      </c>
      <c r="T903" t="s">
        <v>3244</v>
      </c>
      <c r="U903" t="s">
        <v>3841</v>
      </c>
      <c r="V903">
        <v>64</v>
      </c>
      <c r="W903">
        <v>62</v>
      </c>
      <c r="Y903" t="s">
        <v>151</v>
      </c>
      <c r="Z903">
        <v>1</v>
      </c>
      <c r="AA903">
        <f t="shared" si="176"/>
        <v>-2</v>
      </c>
      <c r="AB903">
        <f t="shared" ca="1" si="172"/>
        <v>14</v>
      </c>
      <c r="AC903">
        <f t="shared" ca="1" si="173"/>
        <v>-16</v>
      </c>
      <c r="AD903">
        <f t="shared" ca="1" si="174"/>
        <v>16</v>
      </c>
      <c r="AE903" s="2">
        <v>0</v>
      </c>
      <c r="AF903" s="7">
        <f>VLOOKUP(R903,Weights!$A$2:$B$120,2,0)*AE903</f>
        <v>0</v>
      </c>
      <c r="AG903">
        <f t="shared" ca="1" si="175"/>
        <v>256</v>
      </c>
      <c r="AI903" t="str">
        <f t="shared" ca="1" si="177"/>
        <v>Columbia</v>
      </c>
      <c r="AJ903" t="str">
        <f t="shared" si="178"/>
        <v>Loyola (MD)</v>
      </c>
      <c r="AK903" t="str">
        <f t="shared" si="179"/>
        <v>Loyola (MD)</v>
      </c>
    </row>
    <row r="904" spans="17:37" x14ac:dyDescent="0.25">
      <c r="Q904" t="s">
        <v>3237</v>
      </c>
      <c r="R904" s="6">
        <v>41979</v>
      </c>
      <c r="S904" t="s">
        <v>3194</v>
      </c>
      <c r="T904" t="s">
        <v>3200</v>
      </c>
      <c r="U904" t="s">
        <v>3842</v>
      </c>
      <c r="V904">
        <v>62</v>
      </c>
      <c r="W904">
        <v>39</v>
      </c>
      <c r="Y904" t="s">
        <v>105</v>
      </c>
      <c r="Z904">
        <v>1</v>
      </c>
      <c r="AA904">
        <f t="shared" si="176"/>
        <v>23</v>
      </c>
      <c r="AB904">
        <f t="shared" ca="1" si="172"/>
        <v>6.6000000000000005</v>
      </c>
      <c r="AC904">
        <f t="shared" ca="1" si="173"/>
        <v>16.399999999999999</v>
      </c>
      <c r="AD904">
        <f t="shared" ca="1" si="174"/>
        <v>-16.399999999999999</v>
      </c>
      <c r="AE904" s="2">
        <v>0</v>
      </c>
      <c r="AF904" s="7">
        <f>VLOOKUP(R904,Weights!$A$2:$B$120,2,0)*AE904</f>
        <v>0</v>
      </c>
      <c r="AG904">
        <f t="shared" ca="1" si="175"/>
        <v>268.95999999999998</v>
      </c>
      <c r="AI904" t="str">
        <f t="shared" ca="1" si="177"/>
        <v>Columbia</v>
      </c>
      <c r="AJ904" t="str">
        <f t="shared" si="178"/>
        <v>Columbia</v>
      </c>
      <c r="AK904">
        <f t="shared" si="179"/>
        <v>0</v>
      </c>
    </row>
    <row r="905" spans="17:37" x14ac:dyDescent="0.25">
      <c r="Q905" t="s">
        <v>3237</v>
      </c>
      <c r="R905" s="6">
        <v>41993</v>
      </c>
      <c r="S905" t="s">
        <v>3194</v>
      </c>
      <c r="T905" t="s">
        <v>3233</v>
      </c>
      <c r="U905" t="s">
        <v>3842</v>
      </c>
      <c r="V905">
        <v>82</v>
      </c>
      <c r="W905">
        <v>77</v>
      </c>
      <c r="Y905" t="s">
        <v>153</v>
      </c>
      <c r="Z905">
        <v>1</v>
      </c>
      <c r="AA905">
        <f t="shared" si="176"/>
        <v>5</v>
      </c>
      <c r="AB905">
        <f t="shared" ca="1" si="172"/>
        <v>1.4000000000000008</v>
      </c>
      <c r="AC905">
        <f t="shared" ca="1" si="173"/>
        <v>3.5999999999999992</v>
      </c>
      <c r="AD905">
        <f t="shared" ca="1" si="174"/>
        <v>-3.5999999999999992</v>
      </c>
      <c r="AE905" s="2">
        <v>0</v>
      </c>
      <c r="AF905" s="7">
        <f>VLOOKUP(R905,Weights!$A$2:$B$120,2,0)*AE905</f>
        <v>0</v>
      </c>
      <c r="AG905">
        <f t="shared" ca="1" si="175"/>
        <v>12.959999999999994</v>
      </c>
      <c r="AI905" t="str">
        <f t="shared" ca="1" si="177"/>
        <v>Columbia</v>
      </c>
      <c r="AJ905" t="str">
        <f t="shared" si="178"/>
        <v>Columbia</v>
      </c>
      <c r="AK905">
        <f t="shared" si="179"/>
        <v>0</v>
      </c>
    </row>
    <row r="906" spans="17:37" x14ac:dyDescent="0.25">
      <c r="Q906" t="s">
        <v>3237</v>
      </c>
      <c r="R906" s="6">
        <v>42001</v>
      </c>
      <c r="S906" t="s">
        <v>3194</v>
      </c>
      <c r="T906" t="s">
        <v>3197</v>
      </c>
      <c r="U906" t="s">
        <v>3842</v>
      </c>
      <c r="V906">
        <v>69</v>
      </c>
      <c r="W906">
        <v>64</v>
      </c>
      <c r="Y906" t="s">
        <v>332</v>
      </c>
      <c r="Z906">
        <v>1</v>
      </c>
      <c r="AA906">
        <f t="shared" si="176"/>
        <v>5</v>
      </c>
      <c r="AB906">
        <f t="shared" ca="1" si="172"/>
        <v>4.999999980000001</v>
      </c>
      <c r="AC906">
        <f t="shared" ca="1" si="173"/>
        <v>1.9999998990272161E-8</v>
      </c>
      <c r="AD906">
        <f t="shared" ca="1" si="174"/>
        <v>-1.9999998990272161E-8</v>
      </c>
      <c r="AE906" s="2">
        <v>0</v>
      </c>
      <c r="AF906" s="7">
        <f>VLOOKUP(R906,Weights!$A$2:$B$120,2,0)*AE906</f>
        <v>0</v>
      </c>
      <c r="AG906">
        <f t="shared" ca="1" si="175"/>
        <v>3.9999995961088745E-16</v>
      </c>
      <c r="AI906" t="str">
        <f t="shared" ca="1" si="177"/>
        <v>Columbia</v>
      </c>
      <c r="AJ906" t="str">
        <f t="shared" si="178"/>
        <v>Columbia</v>
      </c>
      <c r="AK906">
        <f t="shared" si="179"/>
        <v>0</v>
      </c>
    </row>
    <row r="907" spans="17:37" x14ac:dyDescent="0.25">
      <c r="Q907" t="s">
        <v>3237</v>
      </c>
      <c r="R907" s="6">
        <v>42010</v>
      </c>
      <c r="S907" t="s">
        <v>3194</v>
      </c>
      <c r="T907" t="s">
        <v>3206</v>
      </c>
      <c r="U907" t="s">
        <v>3841</v>
      </c>
      <c r="V907">
        <v>70</v>
      </c>
      <c r="W907">
        <v>61</v>
      </c>
      <c r="Y907" t="s">
        <v>182</v>
      </c>
      <c r="Z907">
        <v>1</v>
      </c>
      <c r="AA907">
        <f t="shared" si="176"/>
        <v>-9</v>
      </c>
      <c r="AB907">
        <f t="shared" ca="1" si="172"/>
        <v>2.2000000000000006</v>
      </c>
      <c r="AC907">
        <f t="shared" ca="1" si="173"/>
        <v>-11.200000000000001</v>
      </c>
      <c r="AD907">
        <f t="shared" ca="1" si="174"/>
        <v>11.200000000000001</v>
      </c>
      <c r="AE907" s="2">
        <v>0</v>
      </c>
      <c r="AF907" s="7">
        <f>VLOOKUP(R907,Weights!$A$2:$B$120,2,0)*AE907</f>
        <v>0</v>
      </c>
      <c r="AG907">
        <f t="shared" ca="1" si="175"/>
        <v>125.44000000000003</v>
      </c>
      <c r="AI907" t="str">
        <f t="shared" ca="1" si="177"/>
        <v>Columbia</v>
      </c>
      <c r="AJ907" t="str">
        <f t="shared" si="178"/>
        <v>Stony Brook</v>
      </c>
      <c r="AK907" t="str">
        <f t="shared" si="179"/>
        <v>Stony Brook</v>
      </c>
    </row>
    <row r="908" spans="17:37" x14ac:dyDescent="0.25">
      <c r="Q908" t="s">
        <v>3237</v>
      </c>
      <c r="R908" s="6">
        <v>42014</v>
      </c>
      <c r="S908" t="s">
        <v>3194</v>
      </c>
      <c r="T908" t="s">
        <v>3839</v>
      </c>
      <c r="U908" t="s">
        <v>3842</v>
      </c>
      <c r="V908">
        <v>112</v>
      </c>
      <c r="W908">
        <v>63</v>
      </c>
      <c r="Y908" t="s">
        <v>184</v>
      </c>
      <c r="Z908">
        <v>1</v>
      </c>
      <c r="AA908">
        <f t="shared" si="176"/>
        <v>49</v>
      </c>
      <c r="AB908">
        <f t="shared" ca="1" si="172"/>
        <v>33.999999799999998</v>
      </c>
      <c r="AC908">
        <f t="shared" ca="1" si="173"/>
        <v>15.000000200000002</v>
      </c>
      <c r="AD908">
        <f t="shared" ca="1" si="174"/>
        <v>-15.000000200000002</v>
      </c>
      <c r="AE908" s="2">
        <v>0</v>
      </c>
      <c r="AF908" s="7">
        <f>VLOOKUP(R908,Weights!$A$2:$B$120,2,0)*AE908</f>
        <v>0</v>
      </c>
      <c r="AG908">
        <f t="shared" ca="1" si="175"/>
        <v>225.0000060000001</v>
      </c>
      <c r="AI908" t="str">
        <f t="shared" ca="1" si="177"/>
        <v>Columbia</v>
      </c>
      <c r="AJ908" t="str">
        <f t="shared" si="178"/>
        <v>Columbia</v>
      </c>
      <c r="AK908">
        <f t="shared" si="179"/>
        <v>0</v>
      </c>
    </row>
    <row r="909" spans="17:37" x14ac:dyDescent="0.25">
      <c r="Q909" t="s">
        <v>3237</v>
      </c>
      <c r="R909" s="6">
        <v>42028</v>
      </c>
      <c r="S909" t="s">
        <v>3194</v>
      </c>
      <c r="T909" t="s">
        <v>3240</v>
      </c>
      <c r="U909" t="s">
        <v>3841</v>
      </c>
      <c r="V909">
        <v>57</v>
      </c>
      <c r="W909">
        <v>47</v>
      </c>
      <c r="Y909" t="s">
        <v>1803</v>
      </c>
      <c r="Z909">
        <v>1</v>
      </c>
      <c r="AA909">
        <f t="shared" si="176"/>
        <v>-10</v>
      </c>
      <c r="AB909">
        <f t="shared" ca="1" si="172"/>
        <v>6.1999999800000012</v>
      </c>
      <c r="AC909">
        <f t="shared" ca="1" si="173"/>
        <v>-16.199999980000001</v>
      </c>
      <c r="AD909">
        <f t="shared" ca="1" si="174"/>
        <v>16.199999980000001</v>
      </c>
      <c r="AE909" s="2">
        <v>0</v>
      </c>
      <c r="AF909" s="7">
        <f>VLOOKUP(R909,Weights!$A$2:$B$120,2,0)*AE909</f>
        <v>0</v>
      </c>
      <c r="AG909">
        <f t="shared" ca="1" si="175"/>
        <v>262.43999935200003</v>
      </c>
      <c r="AI909" t="str">
        <f t="shared" ca="1" si="177"/>
        <v>Columbia</v>
      </c>
      <c r="AJ909" t="str">
        <f t="shared" si="178"/>
        <v>Cornell</v>
      </c>
      <c r="AK909" t="str">
        <f t="shared" si="179"/>
        <v>Cornell</v>
      </c>
    </row>
    <row r="910" spans="17:37" x14ac:dyDescent="0.25">
      <c r="Q910" t="s">
        <v>3237</v>
      </c>
      <c r="R910" s="6">
        <v>42034</v>
      </c>
      <c r="S910" t="s">
        <v>3194</v>
      </c>
      <c r="T910" t="s">
        <v>3202</v>
      </c>
      <c r="U910" t="s">
        <v>3841</v>
      </c>
      <c r="V910">
        <v>63</v>
      </c>
      <c r="W910">
        <v>59</v>
      </c>
      <c r="Y910" t="s">
        <v>1833</v>
      </c>
      <c r="Z910">
        <v>1</v>
      </c>
      <c r="AA910">
        <f t="shared" si="176"/>
        <v>-4</v>
      </c>
      <c r="AB910">
        <f t="shared" ca="1" si="172"/>
        <v>-1.5999999999999996</v>
      </c>
      <c r="AC910">
        <f t="shared" ca="1" si="173"/>
        <v>-2.4000000000000004</v>
      </c>
      <c r="AD910">
        <f t="shared" ca="1" si="174"/>
        <v>2.4000000000000004</v>
      </c>
      <c r="AE910" s="2">
        <v>0</v>
      </c>
      <c r="AF910" s="7">
        <f>VLOOKUP(R910,Weights!$A$2:$B$120,2,0)*AE910</f>
        <v>0</v>
      </c>
      <c r="AG910">
        <f t="shared" ca="1" si="175"/>
        <v>5.7600000000000016</v>
      </c>
      <c r="AI910" t="str">
        <f t="shared" ca="1" si="177"/>
        <v>Yale</v>
      </c>
      <c r="AJ910" t="str">
        <f t="shared" si="178"/>
        <v>Yale</v>
      </c>
      <c r="AK910" t="str">
        <f t="shared" si="179"/>
        <v>Yale</v>
      </c>
    </row>
    <row r="911" spans="17:37" x14ac:dyDescent="0.25">
      <c r="Q911" t="s">
        <v>3237</v>
      </c>
      <c r="R911" s="6">
        <v>42035</v>
      </c>
      <c r="S911" t="s">
        <v>3194</v>
      </c>
      <c r="T911" t="s">
        <v>3242</v>
      </c>
      <c r="U911" t="s">
        <v>3842</v>
      </c>
      <c r="V911">
        <v>86</v>
      </c>
      <c r="W911">
        <v>65</v>
      </c>
      <c r="Y911" t="s">
        <v>1804</v>
      </c>
      <c r="Z911">
        <v>1</v>
      </c>
      <c r="AA911">
        <f t="shared" si="176"/>
        <v>21</v>
      </c>
      <c r="AB911">
        <f t="shared" ca="1" si="172"/>
        <v>9.6000000000000014</v>
      </c>
      <c r="AC911">
        <f t="shared" ca="1" si="173"/>
        <v>11.399999999999999</v>
      </c>
      <c r="AD911">
        <f t="shared" ca="1" si="174"/>
        <v>-11.399999999999999</v>
      </c>
      <c r="AE911" s="2">
        <v>0</v>
      </c>
      <c r="AF911" s="7">
        <f>VLOOKUP(R911,Weights!$A$2:$B$120,2,0)*AE911</f>
        <v>0</v>
      </c>
      <c r="AG911">
        <f t="shared" ca="1" si="175"/>
        <v>129.95999999999998</v>
      </c>
      <c r="AI911" t="str">
        <f t="shared" ca="1" si="177"/>
        <v>Columbia</v>
      </c>
      <c r="AJ911" t="str">
        <f t="shared" si="178"/>
        <v>Columbia</v>
      </c>
      <c r="AK911">
        <f t="shared" si="179"/>
        <v>0</v>
      </c>
    </row>
    <row r="912" spans="17:37" x14ac:dyDescent="0.25">
      <c r="Q912" t="s">
        <v>3237</v>
      </c>
      <c r="R912" s="6">
        <v>42041</v>
      </c>
      <c r="S912" t="s">
        <v>3194</v>
      </c>
      <c r="T912" t="s">
        <v>3235</v>
      </c>
      <c r="U912" t="s">
        <v>3841</v>
      </c>
      <c r="V912">
        <v>74</v>
      </c>
      <c r="W912">
        <v>62</v>
      </c>
      <c r="Y912" t="s">
        <v>1805</v>
      </c>
      <c r="Z912">
        <v>1</v>
      </c>
      <c r="AA912">
        <f t="shared" si="176"/>
        <v>-12</v>
      </c>
      <c r="AB912">
        <f t="shared" ca="1" si="172"/>
        <v>4.3999999800000005</v>
      </c>
      <c r="AC912">
        <f t="shared" ca="1" si="173"/>
        <v>-16.39999998</v>
      </c>
      <c r="AD912">
        <f t="shared" ca="1" si="174"/>
        <v>16.39999998</v>
      </c>
      <c r="AE912" s="2">
        <v>0</v>
      </c>
      <c r="AF912" s="7">
        <f>VLOOKUP(R912,Weights!$A$2:$B$120,2,0)*AE912</f>
        <v>0</v>
      </c>
      <c r="AG912">
        <f t="shared" ca="1" si="175"/>
        <v>268.95999934400004</v>
      </c>
      <c r="AI912" t="str">
        <f t="shared" ca="1" si="177"/>
        <v>Columbia</v>
      </c>
      <c r="AJ912" t="str">
        <f t="shared" si="178"/>
        <v>Princeton</v>
      </c>
      <c r="AK912" t="str">
        <f t="shared" si="179"/>
        <v>Princeton</v>
      </c>
    </row>
    <row r="913" spans="17:37" x14ac:dyDescent="0.25">
      <c r="Q913" t="s">
        <v>3237</v>
      </c>
      <c r="R913" s="6">
        <v>42042</v>
      </c>
      <c r="S913" t="s">
        <v>3194</v>
      </c>
      <c r="T913" t="s">
        <v>3380</v>
      </c>
      <c r="U913" t="s">
        <v>3842</v>
      </c>
      <c r="V913">
        <v>83</v>
      </c>
      <c r="W913">
        <v>56</v>
      </c>
      <c r="Y913" t="s">
        <v>1834</v>
      </c>
      <c r="Z913">
        <v>1</v>
      </c>
      <c r="AA913">
        <f t="shared" si="176"/>
        <v>27</v>
      </c>
      <c r="AB913">
        <f t="shared" ca="1" si="172"/>
        <v>12.4</v>
      </c>
      <c r="AC913">
        <f t="shared" ca="1" si="173"/>
        <v>14.6</v>
      </c>
      <c r="AD913">
        <f t="shared" ca="1" si="174"/>
        <v>-14.6</v>
      </c>
      <c r="AE913" s="2">
        <v>0</v>
      </c>
      <c r="AF913" s="7">
        <f>VLOOKUP(R913,Weights!$A$2:$B$120,2,0)*AE913</f>
        <v>0</v>
      </c>
      <c r="AG913">
        <f t="shared" ca="1" si="175"/>
        <v>213.16</v>
      </c>
      <c r="AI913" t="str">
        <f t="shared" ca="1" si="177"/>
        <v>Columbia</v>
      </c>
      <c r="AJ913" t="str">
        <f t="shared" si="178"/>
        <v>Columbia</v>
      </c>
      <c r="AK913">
        <f t="shared" si="179"/>
        <v>0</v>
      </c>
    </row>
    <row r="914" spans="17:37" x14ac:dyDescent="0.25">
      <c r="Q914" t="s">
        <v>3237</v>
      </c>
      <c r="R914" s="6">
        <v>42062</v>
      </c>
      <c r="S914" t="s">
        <v>3194</v>
      </c>
      <c r="T914" t="s">
        <v>3225</v>
      </c>
      <c r="U914" t="s">
        <v>3841</v>
      </c>
      <c r="V914">
        <v>84</v>
      </c>
      <c r="W914">
        <v>71</v>
      </c>
      <c r="Y914" t="s">
        <v>1835</v>
      </c>
      <c r="Z914">
        <v>1</v>
      </c>
      <c r="AA914">
        <f t="shared" si="176"/>
        <v>-13</v>
      </c>
      <c r="AB914">
        <f t="shared" ca="1" si="172"/>
        <v>9.4</v>
      </c>
      <c r="AC914">
        <f t="shared" ca="1" si="173"/>
        <v>-22.4</v>
      </c>
      <c r="AD914">
        <f t="shared" ca="1" si="174"/>
        <v>22.4</v>
      </c>
      <c r="AE914" s="2">
        <v>0</v>
      </c>
      <c r="AF914" s="7">
        <f>VLOOKUP(R914,Weights!$A$2:$B$120,2,0)*AE914</f>
        <v>0</v>
      </c>
      <c r="AG914">
        <f t="shared" ca="1" si="175"/>
        <v>501.75999999999993</v>
      </c>
      <c r="AI914" t="str">
        <f t="shared" ca="1" si="177"/>
        <v>Columbia</v>
      </c>
      <c r="AJ914" t="str">
        <f t="shared" si="178"/>
        <v>Dartmouth</v>
      </c>
      <c r="AK914" t="str">
        <f t="shared" si="179"/>
        <v>Dartmouth</v>
      </c>
    </row>
    <row r="915" spans="17:37" x14ac:dyDescent="0.25">
      <c r="Q915" t="s">
        <v>3237</v>
      </c>
      <c r="R915" s="6">
        <v>42063</v>
      </c>
      <c r="S915" t="s">
        <v>3194</v>
      </c>
      <c r="T915" t="s">
        <v>3272</v>
      </c>
      <c r="U915" t="s">
        <v>3841</v>
      </c>
      <c r="V915">
        <v>80</v>
      </c>
      <c r="W915">
        <v>70</v>
      </c>
      <c r="Y915" t="s">
        <v>1836</v>
      </c>
      <c r="Z915">
        <v>1</v>
      </c>
      <c r="AA915">
        <f t="shared" si="176"/>
        <v>-10</v>
      </c>
      <c r="AB915">
        <f t="shared" ca="1" si="172"/>
        <v>-1.7999999999999989</v>
      </c>
      <c r="AC915">
        <f t="shared" ca="1" si="173"/>
        <v>-8.2000000000000011</v>
      </c>
      <c r="AD915">
        <f t="shared" ca="1" si="174"/>
        <v>8.2000000000000011</v>
      </c>
      <c r="AE915" s="2">
        <v>0</v>
      </c>
      <c r="AF915" s="7">
        <f>VLOOKUP(R915,Weights!$A$2:$B$120,2,0)*AE915</f>
        <v>0</v>
      </c>
      <c r="AG915">
        <f t="shared" ca="1" si="175"/>
        <v>67.240000000000023</v>
      </c>
      <c r="AI915" t="str">
        <f t="shared" ca="1" si="177"/>
        <v>Harvard</v>
      </c>
      <c r="AJ915" t="str">
        <f t="shared" si="178"/>
        <v>Harvard</v>
      </c>
      <c r="AK915" t="str">
        <f t="shared" si="179"/>
        <v>Harvard</v>
      </c>
    </row>
    <row r="916" spans="17:37" x14ac:dyDescent="0.25">
      <c r="Q916" t="s">
        <v>3257</v>
      </c>
      <c r="R916" s="6">
        <v>41957</v>
      </c>
      <c r="S916" t="s">
        <v>3194</v>
      </c>
      <c r="T916" t="s">
        <v>3227</v>
      </c>
      <c r="U916" t="s">
        <v>3842</v>
      </c>
      <c r="V916">
        <v>66</v>
      </c>
      <c r="W916">
        <v>53</v>
      </c>
      <c r="Y916" t="s">
        <v>176</v>
      </c>
      <c r="Z916">
        <v>1</v>
      </c>
      <c r="AA916">
        <f t="shared" si="176"/>
        <v>13</v>
      </c>
      <c r="AB916">
        <f t="shared" ca="1" si="172"/>
        <v>13.2</v>
      </c>
      <c r="AC916">
        <f t="shared" ca="1" si="173"/>
        <v>-0.19999999999999929</v>
      </c>
      <c r="AD916">
        <f t="shared" ca="1" si="174"/>
        <v>0.19999999999999929</v>
      </c>
      <c r="AE916" s="2">
        <v>0</v>
      </c>
      <c r="AF916" s="7">
        <f>VLOOKUP(R916,Weights!$A$2:$B$120,2,0)*AE916</f>
        <v>0</v>
      </c>
      <c r="AG916">
        <f t="shared" ca="1" si="175"/>
        <v>3.9999999999999716E-2</v>
      </c>
      <c r="AI916" t="str">
        <f t="shared" ca="1" si="177"/>
        <v>Connecticut</v>
      </c>
      <c r="AJ916" t="str">
        <f t="shared" si="178"/>
        <v>Connecticut</v>
      </c>
      <c r="AK916">
        <f t="shared" si="179"/>
        <v>0</v>
      </c>
    </row>
    <row r="917" spans="17:37" x14ac:dyDescent="0.25">
      <c r="Q917" t="s">
        <v>3257</v>
      </c>
      <c r="R917" s="6">
        <v>41963</v>
      </c>
      <c r="S917" t="s">
        <v>3195</v>
      </c>
      <c r="T917" t="s">
        <v>3285</v>
      </c>
      <c r="U917" t="s">
        <v>3842</v>
      </c>
      <c r="V917">
        <v>65</v>
      </c>
      <c r="W917">
        <v>57</v>
      </c>
      <c r="Y917" t="s">
        <v>258</v>
      </c>
      <c r="Z917">
        <v>1</v>
      </c>
      <c r="AA917">
        <f t="shared" si="176"/>
        <v>8</v>
      </c>
      <c r="AB917">
        <f t="shared" ca="1" si="172"/>
        <v>12.4</v>
      </c>
      <c r="AC917">
        <f t="shared" ca="1" si="173"/>
        <v>-4.4000000000000004</v>
      </c>
      <c r="AD917">
        <f t="shared" ca="1" si="174"/>
        <v>4.4000000000000004</v>
      </c>
      <c r="AE917" s="2">
        <v>0</v>
      </c>
      <c r="AF917" s="7">
        <f>VLOOKUP(R917,Weights!$A$2:$B$120,2,0)*AE917</f>
        <v>0</v>
      </c>
      <c r="AG917">
        <f t="shared" ca="1" si="175"/>
        <v>19.360000000000003</v>
      </c>
      <c r="AI917" t="str">
        <f t="shared" ca="1" si="177"/>
        <v>Connecticut</v>
      </c>
      <c r="AJ917" t="str">
        <f t="shared" si="178"/>
        <v>Connecticut</v>
      </c>
      <c r="AK917">
        <f t="shared" si="179"/>
        <v>0</v>
      </c>
    </row>
    <row r="918" spans="17:37" x14ac:dyDescent="0.25">
      <c r="Q918" t="s">
        <v>3257</v>
      </c>
      <c r="R918" s="6">
        <v>41964</v>
      </c>
      <c r="S918" t="s">
        <v>3195</v>
      </c>
      <c r="T918" t="s">
        <v>3297</v>
      </c>
      <c r="U918" t="s">
        <v>3842</v>
      </c>
      <c r="V918">
        <v>75</v>
      </c>
      <c r="W918">
        <v>64</v>
      </c>
      <c r="Y918" t="s">
        <v>259</v>
      </c>
      <c r="Z918">
        <v>1</v>
      </c>
      <c r="AA918">
        <f t="shared" si="176"/>
        <v>11</v>
      </c>
      <c r="AB918">
        <f t="shared" ca="1" si="172"/>
        <v>-2.3999999999999995</v>
      </c>
      <c r="AC918">
        <f t="shared" ca="1" si="173"/>
        <v>13.399999999999999</v>
      </c>
      <c r="AD918">
        <f t="shared" ca="1" si="174"/>
        <v>-13.399999999999999</v>
      </c>
      <c r="AE918" s="2">
        <v>0</v>
      </c>
      <c r="AF918" s="7">
        <f>VLOOKUP(R918,Weights!$A$2:$B$120,2,0)*AE918</f>
        <v>0</v>
      </c>
      <c r="AG918">
        <f t="shared" ca="1" si="175"/>
        <v>179.55999999999997</v>
      </c>
      <c r="AI918" t="str">
        <f t="shared" ca="1" si="177"/>
        <v>Dayton</v>
      </c>
      <c r="AJ918" t="str">
        <f t="shared" si="178"/>
        <v>Connecticut</v>
      </c>
      <c r="AK918">
        <f t="shared" si="179"/>
        <v>0</v>
      </c>
    </row>
    <row r="919" spans="17:37" x14ac:dyDescent="0.25">
      <c r="Q919" t="s">
        <v>3257</v>
      </c>
      <c r="R919" s="6">
        <v>41966</v>
      </c>
      <c r="S919" t="s">
        <v>3195</v>
      </c>
      <c r="T919" t="s">
        <v>3506</v>
      </c>
      <c r="U919" t="s">
        <v>3841</v>
      </c>
      <c r="V919">
        <v>78</v>
      </c>
      <c r="W919">
        <v>68</v>
      </c>
      <c r="Y919" t="s">
        <v>100</v>
      </c>
      <c r="Z919">
        <v>1</v>
      </c>
      <c r="AA919">
        <f t="shared" si="176"/>
        <v>-10</v>
      </c>
      <c r="AB919">
        <f t="shared" ca="1" si="172"/>
        <v>-11.6000002</v>
      </c>
      <c r="AC919">
        <f t="shared" ca="1" si="173"/>
        <v>1.6000002000000002</v>
      </c>
      <c r="AD919">
        <f t="shared" ca="1" si="174"/>
        <v>-1.6000002000000002</v>
      </c>
      <c r="AE919" s="2">
        <v>0</v>
      </c>
      <c r="AF919" s="7">
        <f>VLOOKUP(R919,Weights!$A$2:$B$120,2,0)*AE919</f>
        <v>0</v>
      </c>
      <c r="AG919">
        <f t="shared" ca="1" si="175"/>
        <v>2.5600006400000406</v>
      </c>
      <c r="AI919" t="str">
        <f t="shared" ca="1" si="177"/>
        <v>West Virginia</v>
      </c>
      <c r="AJ919" t="str">
        <f t="shared" si="178"/>
        <v>West Virginia</v>
      </c>
      <c r="AK919" t="str">
        <f t="shared" si="179"/>
        <v>West Virginia</v>
      </c>
    </row>
    <row r="920" spans="17:37" x14ac:dyDescent="0.25">
      <c r="Q920" t="s">
        <v>3257</v>
      </c>
      <c r="R920" s="6">
        <v>41973</v>
      </c>
      <c r="S920" t="s">
        <v>3194</v>
      </c>
      <c r="T920" t="s">
        <v>3369</v>
      </c>
      <c r="U920" t="s">
        <v>3841</v>
      </c>
      <c r="V920">
        <v>55</v>
      </c>
      <c r="W920">
        <v>54</v>
      </c>
      <c r="Y920" t="s">
        <v>150</v>
      </c>
      <c r="Z920">
        <v>1</v>
      </c>
      <c r="AA920">
        <f t="shared" si="176"/>
        <v>-1</v>
      </c>
      <c r="AB920">
        <f t="shared" ca="1" si="172"/>
        <v>-6.4000001999999991</v>
      </c>
      <c r="AC920">
        <f t="shared" ca="1" si="173"/>
        <v>5.4000001999999991</v>
      </c>
      <c r="AD920">
        <f t="shared" ca="1" si="174"/>
        <v>-5.4000001999999991</v>
      </c>
      <c r="AE920" s="2">
        <v>0</v>
      </c>
      <c r="AF920" s="7">
        <f>VLOOKUP(R920,Weights!$A$2:$B$120,2,0)*AE920</f>
        <v>0</v>
      </c>
      <c r="AG920">
        <f t="shared" ca="1" si="175"/>
        <v>29.16000216000003</v>
      </c>
      <c r="AI920" t="str">
        <f t="shared" ca="1" si="177"/>
        <v>Texas</v>
      </c>
      <c r="AJ920" t="str">
        <f t="shared" si="178"/>
        <v>Texas</v>
      </c>
      <c r="AK920" t="str">
        <f t="shared" si="179"/>
        <v>Texas</v>
      </c>
    </row>
    <row r="921" spans="17:37" x14ac:dyDescent="0.25">
      <c r="Q921" t="s">
        <v>3257</v>
      </c>
      <c r="R921" s="6">
        <v>41978</v>
      </c>
      <c r="S921" t="s">
        <v>3194</v>
      </c>
      <c r="T921" t="s">
        <v>3202</v>
      </c>
      <c r="U921" t="s">
        <v>3841</v>
      </c>
      <c r="V921">
        <v>45</v>
      </c>
      <c r="W921">
        <v>44</v>
      </c>
      <c r="Y921" t="s">
        <v>235</v>
      </c>
      <c r="Z921">
        <v>1</v>
      </c>
      <c r="AA921">
        <f t="shared" si="176"/>
        <v>-1</v>
      </c>
      <c r="AB921">
        <f t="shared" ca="1" si="172"/>
        <v>3</v>
      </c>
      <c r="AC921">
        <f t="shared" ca="1" si="173"/>
        <v>-4</v>
      </c>
      <c r="AD921">
        <f t="shared" ca="1" si="174"/>
        <v>4</v>
      </c>
      <c r="AE921" s="2">
        <v>0</v>
      </c>
      <c r="AF921" s="7">
        <f>VLOOKUP(R921,Weights!$A$2:$B$120,2,0)*AE921</f>
        <v>0</v>
      </c>
      <c r="AG921">
        <f t="shared" ca="1" si="175"/>
        <v>16</v>
      </c>
      <c r="AI921" t="str">
        <f t="shared" ca="1" si="177"/>
        <v>Connecticut</v>
      </c>
      <c r="AJ921" t="str">
        <f t="shared" si="178"/>
        <v>Yale</v>
      </c>
      <c r="AK921" t="str">
        <f t="shared" si="179"/>
        <v>Yale</v>
      </c>
    </row>
    <row r="922" spans="17:37" x14ac:dyDescent="0.25">
      <c r="Q922" t="s">
        <v>3257</v>
      </c>
      <c r="R922" s="6">
        <v>41987</v>
      </c>
      <c r="S922" t="s">
        <v>3194</v>
      </c>
      <c r="T922" t="s">
        <v>3471</v>
      </c>
      <c r="U922" t="s">
        <v>3842</v>
      </c>
      <c r="V922">
        <v>106</v>
      </c>
      <c r="W922">
        <v>85</v>
      </c>
      <c r="Y922" t="s">
        <v>290</v>
      </c>
      <c r="Z922">
        <v>1</v>
      </c>
      <c r="AA922">
        <f t="shared" si="176"/>
        <v>21</v>
      </c>
      <c r="AB922">
        <f t="shared" ca="1" si="172"/>
        <v>20.999999800000001</v>
      </c>
      <c r="AC922">
        <f t="shared" ca="1" si="173"/>
        <v>1.9999999878450581E-7</v>
      </c>
      <c r="AD922">
        <f t="shared" ca="1" si="174"/>
        <v>-1.9999999878450581E-7</v>
      </c>
      <c r="AE922" s="2">
        <v>0</v>
      </c>
      <c r="AF922" s="7">
        <f>VLOOKUP(R922,Weights!$A$2:$B$120,2,0)*AE922</f>
        <v>0</v>
      </c>
      <c r="AG922">
        <f t="shared" ca="1" si="175"/>
        <v>3.9999999513802324E-14</v>
      </c>
      <c r="AI922" t="str">
        <f t="shared" ca="1" si="177"/>
        <v>Connecticut</v>
      </c>
      <c r="AJ922" t="str">
        <f t="shared" si="178"/>
        <v>Connecticut</v>
      </c>
      <c r="AK922">
        <f t="shared" si="179"/>
        <v>0</v>
      </c>
    </row>
    <row r="923" spans="17:37" x14ac:dyDescent="0.25">
      <c r="Q923" t="s">
        <v>3257</v>
      </c>
      <c r="R923" s="6">
        <v>41991</v>
      </c>
      <c r="S923" t="s">
        <v>3195</v>
      </c>
      <c r="T923" t="s">
        <v>3825</v>
      </c>
      <c r="U923" t="s">
        <v>3841</v>
      </c>
      <c r="V923">
        <v>66</v>
      </c>
      <c r="W923">
        <v>56</v>
      </c>
      <c r="Y923" t="s">
        <v>291</v>
      </c>
      <c r="Z923">
        <v>1</v>
      </c>
      <c r="AA923">
        <f t="shared" si="176"/>
        <v>-10</v>
      </c>
      <c r="AB923">
        <f t="shared" ca="1" si="172"/>
        <v>-17.200000200000002</v>
      </c>
      <c r="AC923">
        <f t="shared" ca="1" si="173"/>
        <v>7.2000002000000016</v>
      </c>
      <c r="AD923">
        <f t="shared" ca="1" si="174"/>
        <v>-7.2000002000000016</v>
      </c>
      <c r="AE923" s="2">
        <v>0</v>
      </c>
      <c r="AF923" s="7">
        <f>VLOOKUP(R923,Weights!$A$2:$B$120,2,0)*AE923</f>
        <v>0</v>
      </c>
      <c r="AG923">
        <f t="shared" ca="1" si="175"/>
        <v>51.840002880000064</v>
      </c>
      <c r="AI923" t="str">
        <f t="shared" ca="1" si="177"/>
        <v>Duke</v>
      </c>
      <c r="AJ923" t="str">
        <f t="shared" si="178"/>
        <v>Duke</v>
      </c>
      <c r="AK923" t="str">
        <f t="shared" si="179"/>
        <v>Duke</v>
      </c>
    </row>
    <row r="924" spans="17:37" x14ac:dyDescent="0.25">
      <c r="Q924" t="s">
        <v>3257</v>
      </c>
      <c r="R924" s="6">
        <v>41995</v>
      </c>
      <c r="S924" t="s">
        <v>3195</v>
      </c>
      <c r="T924" t="s">
        <v>3237</v>
      </c>
      <c r="U924" t="s">
        <v>3842</v>
      </c>
      <c r="V924">
        <v>80</v>
      </c>
      <c r="W924">
        <v>65</v>
      </c>
      <c r="Y924" t="s">
        <v>178</v>
      </c>
      <c r="Z924">
        <v>1</v>
      </c>
      <c r="AA924">
        <f t="shared" si="176"/>
        <v>15</v>
      </c>
      <c r="AB924">
        <f t="shared" ca="1" si="172"/>
        <v>4.5999999999999996</v>
      </c>
      <c r="AC924">
        <f t="shared" ca="1" si="173"/>
        <v>10.4</v>
      </c>
      <c r="AD924">
        <f t="shared" ca="1" si="174"/>
        <v>-10.4</v>
      </c>
      <c r="AE924" s="2">
        <v>0</v>
      </c>
      <c r="AF924" s="7">
        <f>VLOOKUP(R924,Weights!$A$2:$B$120,2,0)*AE924</f>
        <v>0</v>
      </c>
      <c r="AG924">
        <f t="shared" ca="1" si="175"/>
        <v>108.16000000000001</v>
      </c>
      <c r="AI924" t="str">
        <f t="shared" ca="1" si="177"/>
        <v>Connecticut</v>
      </c>
      <c r="AJ924" t="str">
        <f t="shared" si="178"/>
        <v>Connecticut</v>
      </c>
      <c r="AK924">
        <f t="shared" si="179"/>
        <v>0</v>
      </c>
    </row>
    <row r="925" spans="17:37" x14ac:dyDescent="0.25">
      <c r="Q925" t="s">
        <v>3257</v>
      </c>
      <c r="R925" s="6">
        <v>42001</v>
      </c>
      <c r="S925" t="s">
        <v>3194</v>
      </c>
      <c r="T925" t="s">
        <v>3249</v>
      </c>
      <c r="U925" t="s">
        <v>3842</v>
      </c>
      <c r="V925">
        <v>81</v>
      </c>
      <c r="W925">
        <v>48</v>
      </c>
      <c r="Y925" t="s">
        <v>154</v>
      </c>
      <c r="Z925">
        <v>1</v>
      </c>
      <c r="AA925">
        <f t="shared" si="176"/>
        <v>33</v>
      </c>
      <c r="AB925">
        <f t="shared" ca="1" si="172"/>
        <v>23.199999800000001</v>
      </c>
      <c r="AC925">
        <f t="shared" ca="1" si="173"/>
        <v>9.8000001999999995</v>
      </c>
      <c r="AD925">
        <f t="shared" ca="1" si="174"/>
        <v>-9.8000001999999995</v>
      </c>
      <c r="AE925" s="2">
        <v>0</v>
      </c>
      <c r="AF925" s="7">
        <f>VLOOKUP(R925,Weights!$A$2:$B$120,2,0)*AE925</f>
        <v>0</v>
      </c>
      <c r="AG925">
        <f t="shared" ca="1" si="175"/>
        <v>96.040003920000032</v>
      </c>
      <c r="AI925" t="str">
        <f t="shared" ca="1" si="177"/>
        <v>Connecticut</v>
      </c>
      <c r="AJ925" t="str">
        <f t="shared" si="178"/>
        <v>Connecticut</v>
      </c>
      <c r="AK925">
        <f t="shared" si="179"/>
        <v>0</v>
      </c>
    </row>
    <row r="926" spans="17:37" x14ac:dyDescent="0.25">
      <c r="Q926" t="s">
        <v>3257</v>
      </c>
      <c r="R926" s="6">
        <v>42004</v>
      </c>
      <c r="S926" t="s">
        <v>3194</v>
      </c>
      <c r="T926" t="s">
        <v>3261</v>
      </c>
      <c r="U926" t="s">
        <v>3841</v>
      </c>
      <c r="V926">
        <v>57</v>
      </c>
      <c r="W926">
        <v>53</v>
      </c>
      <c r="X926" t="s">
        <v>3843</v>
      </c>
      <c r="Y926" t="s">
        <v>108</v>
      </c>
      <c r="Z926">
        <v>1</v>
      </c>
      <c r="AA926">
        <f t="shared" si="176"/>
        <v>-4</v>
      </c>
      <c r="AB926">
        <f t="shared" ca="1" si="172"/>
        <v>5.4</v>
      </c>
      <c r="AC926">
        <f t="shared" ca="1" si="173"/>
        <v>-9.4</v>
      </c>
      <c r="AD926">
        <f t="shared" ca="1" si="174"/>
        <v>9.4</v>
      </c>
      <c r="AE926" s="2">
        <v>0</v>
      </c>
      <c r="AF926" s="7">
        <f>VLOOKUP(R926,Weights!$A$2:$B$120,2,0)*AE926</f>
        <v>0</v>
      </c>
      <c r="AG926">
        <f t="shared" ca="1" si="175"/>
        <v>88.360000000000014</v>
      </c>
      <c r="AI926" t="str">
        <f t="shared" ca="1" si="177"/>
        <v>Connecticut</v>
      </c>
      <c r="AJ926" t="str">
        <f t="shared" si="178"/>
        <v>Temple</v>
      </c>
      <c r="AK926" t="str">
        <f t="shared" si="179"/>
        <v>Temple</v>
      </c>
    </row>
    <row r="927" spans="17:37" x14ac:dyDescent="0.25">
      <c r="Q927" t="s">
        <v>3257</v>
      </c>
      <c r="R927" s="6">
        <v>42014</v>
      </c>
      <c r="S927" t="s">
        <v>3194</v>
      </c>
      <c r="T927" t="s">
        <v>3234</v>
      </c>
      <c r="U927" t="s">
        <v>3842</v>
      </c>
      <c r="V927">
        <v>62</v>
      </c>
      <c r="W927">
        <v>56</v>
      </c>
      <c r="Y927" t="s">
        <v>294</v>
      </c>
      <c r="Z927">
        <v>1</v>
      </c>
      <c r="AA927">
        <f t="shared" si="176"/>
        <v>6</v>
      </c>
      <c r="AB927">
        <f t="shared" ca="1" si="172"/>
        <v>1</v>
      </c>
      <c r="AC927">
        <f t="shared" ca="1" si="173"/>
        <v>5</v>
      </c>
      <c r="AD927">
        <f t="shared" ca="1" si="174"/>
        <v>-5</v>
      </c>
      <c r="AE927" s="2">
        <v>0</v>
      </c>
      <c r="AF927" s="7">
        <f>VLOOKUP(R927,Weights!$A$2:$B$120,2,0)*AE927</f>
        <v>0</v>
      </c>
      <c r="AG927">
        <f t="shared" ca="1" si="175"/>
        <v>25</v>
      </c>
      <c r="AI927" t="str">
        <f t="shared" ca="1" si="177"/>
        <v>Connecticut</v>
      </c>
      <c r="AJ927" t="str">
        <f t="shared" si="178"/>
        <v>Connecticut</v>
      </c>
      <c r="AK927">
        <f t="shared" si="179"/>
        <v>0</v>
      </c>
    </row>
    <row r="928" spans="17:37" x14ac:dyDescent="0.25">
      <c r="Q928" t="s">
        <v>3257</v>
      </c>
      <c r="R928" s="6">
        <v>42026</v>
      </c>
      <c r="S928" t="s">
        <v>3194</v>
      </c>
      <c r="T928" t="s">
        <v>3259</v>
      </c>
      <c r="U928" t="s">
        <v>3842</v>
      </c>
      <c r="V928">
        <v>67</v>
      </c>
      <c r="W928">
        <v>60</v>
      </c>
      <c r="Y928" t="s">
        <v>296</v>
      </c>
      <c r="Z928">
        <v>1</v>
      </c>
      <c r="AA928">
        <f t="shared" si="176"/>
        <v>7</v>
      </c>
      <c r="AB928">
        <f t="shared" ca="1" si="172"/>
        <v>16.600000000000001</v>
      </c>
      <c r="AC928">
        <f t="shared" ca="1" si="173"/>
        <v>-9.6000000000000014</v>
      </c>
      <c r="AD928">
        <f t="shared" ca="1" si="174"/>
        <v>9.6000000000000014</v>
      </c>
      <c r="AE928" s="2">
        <v>0</v>
      </c>
      <c r="AF928" s="7">
        <f>VLOOKUP(R928,Weights!$A$2:$B$120,2,0)*AE928</f>
        <v>0</v>
      </c>
      <c r="AG928">
        <f t="shared" ca="1" si="175"/>
        <v>92.160000000000025</v>
      </c>
      <c r="AI928" t="str">
        <f t="shared" ca="1" si="177"/>
        <v>Connecticut</v>
      </c>
      <c r="AJ928" t="str">
        <f t="shared" si="178"/>
        <v>Connecticut</v>
      </c>
      <c r="AK928">
        <f t="shared" si="179"/>
        <v>0</v>
      </c>
    </row>
    <row r="929" spans="17:37" x14ac:dyDescent="0.25">
      <c r="Q929" t="s">
        <v>3257</v>
      </c>
      <c r="R929" s="6">
        <v>42029</v>
      </c>
      <c r="S929" t="s">
        <v>3194</v>
      </c>
      <c r="T929" t="s">
        <v>3266</v>
      </c>
      <c r="U929" t="s">
        <v>3842</v>
      </c>
      <c r="V929">
        <v>66</v>
      </c>
      <c r="W929">
        <v>53</v>
      </c>
      <c r="Y929" t="s">
        <v>297</v>
      </c>
      <c r="Z929">
        <v>1</v>
      </c>
      <c r="AA929">
        <f t="shared" si="176"/>
        <v>13</v>
      </c>
      <c r="AB929">
        <f t="shared" ca="1" si="172"/>
        <v>17</v>
      </c>
      <c r="AC929">
        <f t="shared" ca="1" si="173"/>
        <v>-4</v>
      </c>
      <c r="AD929">
        <f t="shared" ca="1" si="174"/>
        <v>4</v>
      </c>
      <c r="AE929" s="2">
        <v>0</v>
      </c>
      <c r="AF929" s="7">
        <f>VLOOKUP(R929,Weights!$A$2:$B$120,2,0)*AE929</f>
        <v>0</v>
      </c>
      <c r="AG929">
        <f t="shared" ca="1" si="175"/>
        <v>16</v>
      </c>
      <c r="AI929" t="str">
        <f t="shared" ca="1" si="177"/>
        <v>Connecticut</v>
      </c>
      <c r="AJ929" t="str">
        <f t="shared" si="178"/>
        <v>Connecticut</v>
      </c>
      <c r="AK929">
        <f t="shared" si="179"/>
        <v>0</v>
      </c>
    </row>
    <row r="930" spans="17:37" x14ac:dyDescent="0.25">
      <c r="Q930" t="s">
        <v>3257</v>
      </c>
      <c r="R930" s="6">
        <v>42039</v>
      </c>
      <c r="S930" t="s">
        <v>3194</v>
      </c>
      <c r="T930" t="s">
        <v>3260</v>
      </c>
      <c r="U930" t="s">
        <v>3842</v>
      </c>
      <c r="V930">
        <v>65</v>
      </c>
      <c r="W930">
        <v>52</v>
      </c>
      <c r="Y930" t="s">
        <v>299</v>
      </c>
      <c r="Z930">
        <v>1</v>
      </c>
      <c r="AA930">
        <f t="shared" si="176"/>
        <v>13</v>
      </c>
      <c r="AB930">
        <f t="shared" ca="1" si="172"/>
        <v>13</v>
      </c>
      <c r="AC930">
        <f t="shared" ca="1" si="173"/>
        <v>0</v>
      </c>
      <c r="AD930">
        <f t="shared" ca="1" si="174"/>
        <v>0</v>
      </c>
      <c r="AE930" s="2">
        <v>0</v>
      </c>
      <c r="AF930" s="7">
        <f>VLOOKUP(R930,Weights!$A$2:$B$120,2,0)*AE930</f>
        <v>0</v>
      </c>
      <c r="AG930">
        <f t="shared" ca="1" si="175"/>
        <v>0</v>
      </c>
      <c r="AI930" t="str">
        <f t="shared" ca="1" si="177"/>
        <v>Connecticut</v>
      </c>
      <c r="AJ930" t="str">
        <f t="shared" si="178"/>
        <v>Connecticut</v>
      </c>
      <c r="AK930">
        <f t="shared" si="179"/>
        <v>0</v>
      </c>
    </row>
    <row r="931" spans="17:37" x14ac:dyDescent="0.25">
      <c r="Q931" t="s">
        <v>3257</v>
      </c>
      <c r="R931" s="6">
        <v>42047</v>
      </c>
      <c r="S931" t="s">
        <v>3194</v>
      </c>
      <c r="T931" t="s">
        <v>3264</v>
      </c>
      <c r="U931" t="s">
        <v>3842</v>
      </c>
      <c r="V931">
        <v>70</v>
      </c>
      <c r="W931">
        <v>45</v>
      </c>
      <c r="Y931" t="s">
        <v>301</v>
      </c>
      <c r="Z931">
        <v>1</v>
      </c>
      <c r="AA931">
        <f t="shared" si="176"/>
        <v>25</v>
      </c>
      <c r="AB931">
        <f t="shared" ca="1" si="172"/>
        <v>4</v>
      </c>
      <c r="AC931">
        <f t="shared" ca="1" si="173"/>
        <v>21</v>
      </c>
      <c r="AD931">
        <f t="shared" ca="1" si="174"/>
        <v>-21</v>
      </c>
      <c r="AE931" s="2">
        <v>0</v>
      </c>
      <c r="AF931" s="7">
        <f>VLOOKUP(R931,Weights!$A$2:$B$120,2,0)*AE931</f>
        <v>0</v>
      </c>
      <c r="AG931">
        <f t="shared" ca="1" si="175"/>
        <v>441</v>
      </c>
      <c r="AI931" t="str">
        <f t="shared" ca="1" si="177"/>
        <v>Connecticut</v>
      </c>
      <c r="AJ931" t="str">
        <f t="shared" si="178"/>
        <v>Connecticut</v>
      </c>
      <c r="AK931">
        <f t="shared" si="179"/>
        <v>0</v>
      </c>
    </row>
    <row r="932" spans="17:37" x14ac:dyDescent="0.25">
      <c r="Q932" t="s">
        <v>3257</v>
      </c>
      <c r="R932" s="6">
        <v>42057</v>
      </c>
      <c r="S932" t="s">
        <v>3194</v>
      </c>
      <c r="T932" t="s">
        <v>3263</v>
      </c>
      <c r="U932" t="s">
        <v>3842</v>
      </c>
      <c r="V932">
        <v>67</v>
      </c>
      <c r="W932">
        <v>60</v>
      </c>
      <c r="Y932" t="s">
        <v>305</v>
      </c>
      <c r="Z932">
        <v>1</v>
      </c>
      <c r="AA932">
        <f t="shared" si="176"/>
        <v>7</v>
      </c>
      <c r="AB932">
        <f t="shared" ca="1" si="172"/>
        <v>14.2</v>
      </c>
      <c r="AC932">
        <f t="shared" ca="1" si="173"/>
        <v>-7.1999999999999993</v>
      </c>
      <c r="AD932">
        <f t="shared" ca="1" si="174"/>
        <v>7.1999999999999993</v>
      </c>
      <c r="AE932" s="2">
        <v>0</v>
      </c>
      <c r="AF932" s="7">
        <f>VLOOKUP(R932,Weights!$A$2:$B$120,2,0)*AE932</f>
        <v>0</v>
      </c>
      <c r="AG932">
        <f t="shared" ca="1" si="175"/>
        <v>51.839999999999989</v>
      </c>
      <c r="AI932" t="str">
        <f t="shared" ca="1" si="177"/>
        <v>Connecticut</v>
      </c>
      <c r="AJ932" t="str">
        <f t="shared" si="178"/>
        <v>Connecticut</v>
      </c>
      <c r="AK932">
        <f t="shared" si="179"/>
        <v>0</v>
      </c>
    </row>
    <row r="933" spans="17:37" x14ac:dyDescent="0.25">
      <c r="Q933" t="s">
        <v>3257</v>
      </c>
      <c r="R933" s="6">
        <v>42064</v>
      </c>
      <c r="S933" t="s">
        <v>3194</v>
      </c>
      <c r="T933" t="s">
        <v>3270</v>
      </c>
      <c r="U933" t="s">
        <v>3842</v>
      </c>
      <c r="V933">
        <v>81</v>
      </c>
      <c r="W933">
        <v>73</v>
      </c>
      <c r="Y933" t="s">
        <v>307</v>
      </c>
      <c r="Z933">
        <v>1</v>
      </c>
      <c r="AA933">
        <f t="shared" si="176"/>
        <v>8</v>
      </c>
      <c r="AB933">
        <f t="shared" ca="1" si="172"/>
        <v>1.2000000000000011</v>
      </c>
      <c r="AC933">
        <f t="shared" ca="1" si="173"/>
        <v>6.7999999999999989</v>
      </c>
      <c r="AD933">
        <f t="shared" ca="1" si="174"/>
        <v>-6.7999999999999989</v>
      </c>
      <c r="AE933" s="2">
        <v>0</v>
      </c>
      <c r="AF933" s="7">
        <f>VLOOKUP(R933,Weights!$A$2:$B$120,2,0)*AE933</f>
        <v>0</v>
      </c>
      <c r="AG933">
        <f t="shared" ca="1" si="175"/>
        <v>46.239999999999988</v>
      </c>
      <c r="AI933" t="str">
        <f t="shared" ca="1" si="177"/>
        <v>Connecticut</v>
      </c>
      <c r="AJ933" t="str">
        <f t="shared" si="178"/>
        <v>Connecticut</v>
      </c>
      <c r="AK933">
        <f t="shared" si="179"/>
        <v>0</v>
      </c>
    </row>
    <row r="934" spans="17:37" x14ac:dyDescent="0.25">
      <c r="Q934" t="s">
        <v>3257</v>
      </c>
      <c r="R934" s="6">
        <v>42068</v>
      </c>
      <c r="S934" t="s">
        <v>3194</v>
      </c>
      <c r="T934" t="s">
        <v>3258</v>
      </c>
      <c r="U934" t="s">
        <v>3841</v>
      </c>
      <c r="V934">
        <v>54</v>
      </c>
      <c r="W934">
        <v>53</v>
      </c>
      <c r="Y934" t="s">
        <v>309</v>
      </c>
      <c r="Z934">
        <v>1</v>
      </c>
      <c r="AA934">
        <f t="shared" si="176"/>
        <v>-1</v>
      </c>
      <c r="AB934">
        <f t="shared" ca="1" si="172"/>
        <v>3.4000000000000004</v>
      </c>
      <c r="AC934">
        <f t="shared" ca="1" si="173"/>
        <v>-4.4000000000000004</v>
      </c>
      <c r="AD934">
        <f t="shared" ca="1" si="174"/>
        <v>4.4000000000000004</v>
      </c>
      <c r="AE934" s="2">
        <v>0</v>
      </c>
      <c r="AF934" s="7">
        <f>VLOOKUP(R934,Weights!$A$2:$B$120,2,0)*AE934</f>
        <v>0</v>
      </c>
      <c r="AG934">
        <f t="shared" ca="1" si="175"/>
        <v>19.360000000000003</v>
      </c>
      <c r="AI934" t="str">
        <f t="shared" ca="1" si="177"/>
        <v>Connecticut</v>
      </c>
      <c r="AJ934" t="str">
        <f t="shared" si="178"/>
        <v>Memphis</v>
      </c>
      <c r="AK934" t="str">
        <f t="shared" si="179"/>
        <v>Memphis</v>
      </c>
    </row>
    <row r="935" spans="17:37" x14ac:dyDescent="0.25">
      <c r="Q935" t="s">
        <v>3257</v>
      </c>
      <c r="R935" s="6">
        <v>42075</v>
      </c>
      <c r="S935" t="s">
        <v>3195</v>
      </c>
      <c r="T935" t="s">
        <v>3266</v>
      </c>
      <c r="U935" t="s">
        <v>3842</v>
      </c>
      <c r="V935">
        <v>69</v>
      </c>
      <c r="W935">
        <v>43</v>
      </c>
      <c r="Y935" t="s">
        <v>367</v>
      </c>
      <c r="Z935">
        <v>1</v>
      </c>
      <c r="AA935">
        <f t="shared" si="176"/>
        <v>26</v>
      </c>
      <c r="AB935">
        <f t="shared" ca="1" si="172"/>
        <v>13.8</v>
      </c>
      <c r="AC935">
        <f t="shared" ca="1" si="173"/>
        <v>12.2</v>
      </c>
      <c r="AD935">
        <f t="shared" ca="1" si="174"/>
        <v>-12.2</v>
      </c>
      <c r="AE935" s="2">
        <v>0</v>
      </c>
      <c r="AF935" s="7">
        <f>VLOOKUP(R935,Weights!$A$2:$B$120,2,0)*AE935</f>
        <v>0</v>
      </c>
      <c r="AG935">
        <f t="shared" ca="1" si="175"/>
        <v>148.83999999999997</v>
      </c>
      <c r="AI935" t="str">
        <f t="shared" ca="1" si="177"/>
        <v>Connecticut</v>
      </c>
      <c r="AJ935" t="str">
        <f t="shared" si="178"/>
        <v>Connecticut</v>
      </c>
      <c r="AK935">
        <f t="shared" si="179"/>
        <v>0</v>
      </c>
    </row>
    <row r="936" spans="17:37" x14ac:dyDescent="0.25">
      <c r="Q936" t="s">
        <v>3471</v>
      </c>
      <c r="R936" s="6">
        <v>41974</v>
      </c>
      <c r="S936" t="s">
        <v>3194</v>
      </c>
      <c r="T936" t="s">
        <v>3839</v>
      </c>
      <c r="U936" t="s">
        <v>3842</v>
      </c>
      <c r="V936">
        <v>103</v>
      </c>
      <c r="W936">
        <v>50</v>
      </c>
      <c r="Y936" t="s">
        <v>69</v>
      </c>
      <c r="Z936">
        <v>1</v>
      </c>
      <c r="AA936">
        <f t="shared" si="176"/>
        <v>53</v>
      </c>
      <c r="AB936">
        <f t="shared" ca="1" si="172"/>
        <v>20.8</v>
      </c>
      <c r="AC936">
        <f t="shared" ca="1" si="173"/>
        <v>32.200000000000003</v>
      </c>
      <c r="AD936">
        <f t="shared" ca="1" si="174"/>
        <v>-32.200000000000003</v>
      </c>
      <c r="AE936" s="2">
        <v>0</v>
      </c>
      <c r="AF936" s="7">
        <f>VLOOKUP(R936,Weights!$A$2:$B$120,2,0)*AE936</f>
        <v>0</v>
      </c>
      <c r="AG936">
        <f t="shared" ca="1" si="175"/>
        <v>1036.8400000000001</v>
      </c>
      <c r="AI936" t="str">
        <f t="shared" ca="1" si="177"/>
        <v>Coppin St</v>
      </c>
      <c r="AJ936" t="str">
        <f t="shared" si="178"/>
        <v>Coppin St</v>
      </c>
      <c r="AK936">
        <f t="shared" si="179"/>
        <v>0</v>
      </c>
    </row>
    <row r="937" spans="17:37" x14ac:dyDescent="0.25">
      <c r="Q937" t="s">
        <v>3471</v>
      </c>
      <c r="R937" s="6">
        <v>41983</v>
      </c>
      <c r="S937" t="s">
        <v>3194</v>
      </c>
      <c r="T937" t="s">
        <v>3233</v>
      </c>
      <c r="U937" t="s">
        <v>3841</v>
      </c>
      <c r="V937">
        <v>105</v>
      </c>
      <c r="W937">
        <v>64</v>
      </c>
      <c r="Y937" t="s">
        <v>1958</v>
      </c>
      <c r="Z937">
        <v>1</v>
      </c>
      <c r="AA937">
        <f t="shared" si="176"/>
        <v>-41</v>
      </c>
      <c r="AB937">
        <f t="shared" ca="1" si="172"/>
        <v>-11.7999998</v>
      </c>
      <c r="AC937">
        <f t="shared" ca="1" si="173"/>
        <v>-29.200000199999998</v>
      </c>
      <c r="AD937">
        <f t="shared" ca="1" si="174"/>
        <v>29.200000199999998</v>
      </c>
      <c r="AE937" s="2">
        <v>0</v>
      </c>
      <c r="AF937" s="7">
        <f>VLOOKUP(R937,Weights!$A$2:$B$120,2,0)*AE937</f>
        <v>0</v>
      </c>
      <c r="AG937">
        <f t="shared" ca="1" si="175"/>
        <v>852.64001167999993</v>
      </c>
      <c r="AI937" t="str">
        <f t="shared" ca="1" si="177"/>
        <v>Hofstra</v>
      </c>
      <c r="AJ937" t="str">
        <f t="shared" si="178"/>
        <v>Hofstra</v>
      </c>
      <c r="AK937" t="str">
        <f t="shared" si="179"/>
        <v>Hofstra</v>
      </c>
    </row>
    <row r="938" spans="17:37" x14ac:dyDescent="0.25">
      <c r="Q938" t="s">
        <v>3471</v>
      </c>
      <c r="R938" s="6">
        <v>42003</v>
      </c>
      <c r="S938" t="s">
        <v>3194</v>
      </c>
      <c r="T938" t="s">
        <v>3498</v>
      </c>
      <c r="U938" t="s">
        <v>3841</v>
      </c>
      <c r="V938">
        <v>66</v>
      </c>
      <c r="W938">
        <v>63</v>
      </c>
      <c r="Y938" t="s">
        <v>136</v>
      </c>
      <c r="Z938">
        <v>1</v>
      </c>
      <c r="AA938">
        <f t="shared" si="176"/>
        <v>-3</v>
      </c>
      <c r="AB938">
        <f t="shared" ca="1" si="172"/>
        <v>-5.7999998000000001</v>
      </c>
      <c r="AC938">
        <f t="shared" ca="1" si="173"/>
        <v>2.7999998000000001</v>
      </c>
      <c r="AD938">
        <f t="shared" ca="1" si="174"/>
        <v>-2.7999998000000001</v>
      </c>
      <c r="AE938" s="2">
        <v>0</v>
      </c>
      <c r="AF938" s="7">
        <f>VLOOKUP(R938,Weights!$A$2:$B$120,2,0)*AE938</f>
        <v>0</v>
      </c>
      <c r="AG938">
        <f t="shared" ca="1" si="175"/>
        <v>7.8399988800000404</v>
      </c>
      <c r="AI938" t="str">
        <f t="shared" ca="1" si="177"/>
        <v>Eastern Kentucky</v>
      </c>
      <c r="AJ938" t="str">
        <f t="shared" si="178"/>
        <v>Eastern Kentucky</v>
      </c>
      <c r="AK938" t="str">
        <f t="shared" si="179"/>
        <v>Eastern Kentucky</v>
      </c>
    </row>
    <row r="939" spans="17:37" x14ac:dyDescent="0.25">
      <c r="Q939" t="s">
        <v>3471</v>
      </c>
      <c r="R939" s="6">
        <v>42021</v>
      </c>
      <c r="S939" t="s">
        <v>3194</v>
      </c>
      <c r="T939" t="s">
        <v>3340</v>
      </c>
      <c r="U939" t="s">
        <v>3841</v>
      </c>
      <c r="V939">
        <v>58</v>
      </c>
      <c r="W939">
        <v>53</v>
      </c>
      <c r="Y939" t="s">
        <v>2106</v>
      </c>
      <c r="Z939">
        <v>1</v>
      </c>
      <c r="AA939">
        <f t="shared" si="176"/>
        <v>-5</v>
      </c>
      <c r="AB939">
        <f t="shared" ca="1" si="172"/>
        <v>3.5999999999999988</v>
      </c>
      <c r="AC939">
        <f t="shared" ca="1" si="173"/>
        <v>-8.5999999999999979</v>
      </c>
      <c r="AD939">
        <f t="shared" ca="1" si="174"/>
        <v>8.5999999999999979</v>
      </c>
      <c r="AE939" s="2">
        <v>0</v>
      </c>
      <c r="AF939" s="7">
        <f>VLOOKUP(R939,Weights!$A$2:$B$120,2,0)*AE939</f>
        <v>0</v>
      </c>
      <c r="AG939">
        <f t="shared" ca="1" si="175"/>
        <v>73.959999999999965</v>
      </c>
      <c r="AI939" t="str">
        <f t="shared" ca="1" si="177"/>
        <v>Coppin St</v>
      </c>
      <c r="AJ939" t="str">
        <f t="shared" si="178"/>
        <v>Bethune-Cookman</v>
      </c>
      <c r="AK939" t="str">
        <f t="shared" si="179"/>
        <v>Bethune-Cookman</v>
      </c>
    </row>
    <row r="940" spans="17:37" x14ac:dyDescent="0.25">
      <c r="Q940" t="s">
        <v>3471</v>
      </c>
      <c r="R940" s="6">
        <v>42023</v>
      </c>
      <c r="S940" t="s">
        <v>3194</v>
      </c>
      <c r="T940" t="s">
        <v>3341</v>
      </c>
      <c r="U940" t="s">
        <v>3842</v>
      </c>
      <c r="V940">
        <v>87</v>
      </c>
      <c r="W940">
        <v>75</v>
      </c>
      <c r="Y940" t="s">
        <v>2107</v>
      </c>
      <c r="Z940">
        <v>1</v>
      </c>
      <c r="AA940">
        <f t="shared" si="176"/>
        <v>12</v>
      </c>
      <c r="AB940">
        <f t="shared" ca="1" si="172"/>
        <v>12</v>
      </c>
      <c r="AC940">
        <f t="shared" ca="1" si="173"/>
        <v>0</v>
      </c>
      <c r="AD940">
        <f t="shared" ca="1" si="174"/>
        <v>0</v>
      </c>
      <c r="AE940" s="2">
        <v>0</v>
      </c>
      <c r="AF940" s="7">
        <f>VLOOKUP(R940,Weights!$A$2:$B$120,2,0)*AE940</f>
        <v>0</v>
      </c>
      <c r="AG940">
        <f t="shared" ca="1" si="175"/>
        <v>0</v>
      </c>
      <c r="AI940" t="str">
        <f t="shared" ca="1" si="177"/>
        <v>Coppin St</v>
      </c>
      <c r="AJ940" t="str">
        <f t="shared" si="178"/>
        <v>Coppin St</v>
      </c>
      <c r="AK940">
        <f t="shared" si="179"/>
        <v>0</v>
      </c>
    </row>
    <row r="941" spans="17:37" x14ac:dyDescent="0.25">
      <c r="Q941" t="s">
        <v>3471</v>
      </c>
      <c r="R941" s="6">
        <v>42037</v>
      </c>
      <c r="S941" t="s">
        <v>3194</v>
      </c>
      <c r="T941" t="s">
        <v>3462</v>
      </c>
      <c r="U941" t="s">
        <v>3842</v>
      </c>
      <c r="V941">
        <v>80</v>
      </c>
      <c r="W941">
        <v>67</v>
      </c>
      <c r="Y941" t="s">
        <v>2110</v>
      </c>
      <c r="Z941">
        <v>1</v>
      </c>
      <c r="AA941">
        <f t="shared" si="176"/>
        <v>13</v>
      </c>
      <c r="AB941">
        <f t="shared" ca="1" si="172"/>
        <v>5.2</v>
      </c>
      <c r="AC941">
        <f t="shared" ca="1" si="173"/>
        <v>7.8</v>
      </c>
      <c r="AD941">
        <f t="shared" ca="1" si="174"/>
        <v>-7.8</v>
      </c>
      <c r="AE941" s="2">
        <v>0</v>
      </c>
      <c r="AF941" s="7">
        <f>VLOOKUP(R941,Weights!$A$2:$B$120,2,0)*AE941</f>
        <v>0</v>
      </c>
      <c r="AG941">
        <f t="shared" ca="1" si="175"/>
        <v>60.839999999999996</v>
      </c>
      <c r="AI941" t="str">
        <f t="shared" ca="1" si="177"/>
        <v>Coppin St</v>
      </c>
      <c r="AJ941" t="str">
        <f t="shared" si="178"/>
        <v>Coppin St</v>
      </c>
      <c r="AK941">
        <f t="shared" si="179"/>
        <v>0</v>
      </c>
    </row>
    <row r="942" spans="17:37" x14ac:dyDescent="0.25">
      <c r="Q942" t="s">
        <v>3471</v>
      </c>
      <c r="R942" s="6">
        <v>42042</v>
      </c>
      <c r="S942" t="s">
        <v>3194</v>
      </c>
      <c r="T942" t="s">
        <v>3434</v>
      </c>
      <c r="U942" t="s">
        <v>3842</v>
      </c>
      <c r="V942">
        <v>77</v>
      </c>
      <c r="W942">
        <v>74</v>
      </c>
      <c r="Y942" t="s">
        <v>2111</v>
      </c>
      <c r="Z942">
        <v>1</v>
      </c>
      <c r="AA942">
        <f t="shared" si="176"/>
        <v>3</v>
      </c>
      <c r="AB942">
        <f t="shared" ca="1" si="172"/>
        <v>3.3999999999999995</v>
      </c>
      <c r="AC942">
        <f t="shared" ca="1" si="173"/>
        <v>-0.39999999999999947</v>
      </c>
      <c r="AD942">
        <f t="shared" ca="1" si="174"/>
        <v>0.39999999999999947</v>
      </c>
      <c r="AE942" s="2">
        <v>0</v>
      </c>
      <c r="AF942" s="7">
        <f>VLOOKUP(R942,Weights!$A$2:$B$120,2,0)*AE942</f>
        <v>0</v>
      </c>
      <c r="AG942">
        <f t="shared" ca="1" si="175"/>
        <v>0.15999999999999959</v>
      </c>
      <c r="AI942" t="str">
        <f t="shared" ca="1" si="177"/>
        <v>Coppin St</v>
      </c>
      <c r="AJ942" t="str">
        <f t="shared" si="178"/>
        <v>Coppin St</v>
      </c>
      <c r="AK942">
        <f t="shared" si="179"/>
        <v>0</v>
      </c>
    </row>
    <row r="943" spans="17:37" x14ac:dyDescent="0.25">
      <c r="Q943" t="s">
        <v>3471</v>
      </c>
      <c r="R943" s="6">
        <v>42044</v>
      </c>
      <c r="S943" t="s">
        <v>3194</v>
      </c>
      <c r="T943" t="s">
        <v>3442</v>
      </c>
      <c r="U943" t="s">
        <v>3841</v>
      </c>
      <c r="V943">
        <v>73</v>
      </c>
      <c r="W943">
        <v>70</v>
      </c>
      <c r="Y943" t="s">
        <v>2112</v>
      </c>
      <c r="Z943">
        <v>1</v>
      </c>
      <c r="AA943">
        <f t="shared" si="176"/>
        <v>-3</v>
      </c>
      <c r="AB943">
        <f t="shared" ca="1" si="172"/>
        <v>4.2</v>
      </c>
      <c r="AC943">
        <f t="shared" ca="1" si="173"/>
        <v>-7.2</v>
      </c>
      <c r="AD943">
        <f t="shared" ca="1" si="174"/>
        <v>7.2</v>
      </c>
      <c r="AE943" s="2">
        <v>0</v>
      </c>
      <c r="AF943" s="7">
        <f>VLOOKUP(R943,Weights!$A$2:$B$120,2,0)*AE943</f>
        <v>0</v>
      </c>
      <c r="AG943">
        <f t="shared" ca="1" si="175"/>
        <v>51.84</v>
      </c>
      <c r="AI943" t="str">
        <f t="shared" ca="1" si="177"/>
        <v>Coppin St</v>
      </c>
      <c r="AJ943" t="str">
        <f t="shared" si="178"/>
        <v>Savannah St</v>
      </c>
      <c r="AK943" t="str">
        <f t="shared" si="179"/>
        <v>Savannah St</v>
      </c>
    </row>
    <row r="944" spans="17:37" x14ac:dyDescent="0.25">
      <c r="Q944" t="s">
        <v>3471</v>
      </c>
      <c r="R944" s="6">
        <v>42049</v>
      </c>
      <c r="S944" t="s">
        <v>3194</v>
      </c>
      <c r="T944" t="s">
        <v>3514</v>
      </c>
      <c r="U944" t="s">
        <v>3841</v>
      </c>
      <c r="V944">
        <v>77</v>
      </c>
      <c r="W944">
        <v>60</v>
      </c>
      <c r="Y944" t="s">
        <v>2113</v>
      </c>
      <c r="Z944">
        <v>1</v>
      </c>
      <c r="AA944">
        <f t="shared" si="176"/>
        <v>-17</v>
      </c>
      <c r="AB944">
        <f t="shared" ca="1" si="172"/>
        <v>-1.1999998000000005</v>
      </c>
      <c r="AC944">
        <f t="shared" ca="1" si="173"/>
        <v>-15.800000199999999</v>
      </c>
      <c r="AD944">
        <f t="shared" ca="1" si="174"/>
        <v>15.800000199999999</v>
      </c>
      <c r="AE944" s="2">
        <v>0</v>
      </c>
      <c r="AF944" s="7">
        <f>VLOOKUP(R944,Weights!$A$2:$B$120,2,0)*AE944</f>
        <v>0</v>
      </c>
      <c r="AG944">
        <f t="shared" ca="1" si="175"/>
        <v>249.64000632000003</v>
      </c>
      <c r="AI944" t="str">
        <f t="shared" ca="1" si="177"/>
        <v>Howard</v>
      </c>
      <c r="AJ944" t="str">
        <f t="shared" si="178"/>
        <v>Howard</v>
      </c>
      <c r="AK944" t="str">
        <f t="shared" si="179"/>
        <v>Howard</v>
      </c>
    </row>
    <row r="945" spans="17:37" x14ac:dyDescent="0.25">
      <c r="Q945" t="s">
        <v>3471</v>
      </c>
      <c r="R945" s="6">
        <v>42056</v>
      </c>
      <c r="S945" t="s">
        <v>3194</v>
      </c>
      <c r="T945" t="s">
        <v>3413</v>
      </c>
      <c r="U945" t="s">
        <v>3841</v>
      </c>
      <c r="V945">
        <v>99</v>
      </c>
      <c r="W945">
        <v>81</v>
      </c>
      <c r="Y945" t="s">
        <v>2114</v>
      </c>
      <c r="Z945">
        <v>1</v>
      </c>
      <c r="AA945">
        <f t="shared" si="176"/>
        <v>-18</v>
      </c>
      <c r="AB945">
        <f t="shared" ca="1" si="172"/>
        <v>-10.599999800000001</v>
      </c>
      <c r="AC945">
        <f t="shared" ca="1" si="173"/>
        <v>-7.4000001999999991</v>
      </c>
      <c r="AD945">
        <f t="shared" ca="1" si="174"/>
        <v>7.4000001999999991</v>
      </c>
      <c r="AE945" s="2">
        <v>0</v>
      </c>
      <c r="AF945" s="7">
        <f>VLOOKUP(R945,Weights!$A$2:$B$120,2,0)*AE945</f>
        <v>0</v>
      </c>
      <c r="AG945">
        <f t="shared" ca="1" si="175"/>
        <v>54.76000296000003</v>
      </c>
      <c r="AI945" t="str">
        <f t="shared" ca="1" si="177"/>
        <v>Norfolk St</v>
      </c>
      <c r="AJ945" t="str">
        <f t="shared" si="178"/>
        <v>Norfolk St</v>
      </c>
      <c r="AK945" t="str">
        <f t="shared" si="179"/>
        <v>Norfolk St</v>
      </c>
    </row>
    <row r="946" spans="17:37" x14ac:dyDescent="0.25">
      <c r="Q946" t="s">
        <v>3471</v>
      </c>
      <c r="R946" s="6">
        <v>42068</v>
      </c>
      <c r="S946" t="s">
        <v>3194</v>
      </c>
      <c r="T946" t="s">
        <v>3421</v>
      </c>
      <c r="U946" t="s">
        <v>3841</v>
      </c>
      <c r="V946">
        <v>104</v>
      </c>
      <c r="W946">
        <v>92</v>
      </c>
      <c r="Y946" t="s">
        <v>2115</v>
      </c>
      <c r="Z946">
        <v>1</v>
      </c>
      <c r="AA946">
        <f t="shared" si="176"/>
        <v>-12</v>
      </c>
      <c r="AB946">
        <f t="shared" ca="1" si="172"/>
        <v>-3.799999800000001</v>
      </c>
      <c r="AC946">
        <f t="shared" ca="1" si="173"/>
        <v>-8.2000001999999981</v>
      </c>
      <c r="AD946">
        <f t="shared" ca="1" si="174"/>
        <v>8.2000001999999981</v>
      </c>
      <c r="AE946" s="2">
        <v>0</v>
      </c>
      <c r="AF946" s="7">
        <f>VLOOKUP(R946,Weights!$A$2:$B$120,2,0)*AE946</f>
        <v>0</v>
      </c>
      <c r="AG946">
        <f t="shared" ca="1" si="175"/>
        <v>67.24000328000001</v>
      </c>
      <c r="AI946" t="str">
        <f t="shared" ca="1" si="177"/>
        <v>Delaware St</v>
      </c>
      <c r="AJ946" t="str">
        <f t="shared" si="178"/>
        <v>Delaware St</v>
      </c>
      <c r="AK946" t="str">
        <f t="shared" si="179"/>
        <v>Delaware St</v>
      </c>
    </row>
    <row r="947" spans="17:37" x14ac:dyDescent="0.25">
      <c r="Q947" t="s">
        <v>3471</v>
      </c>
      <c r="R947" s="6">
        <v>42074</v>
      </c>
      <c r="S947" t="s">
        <v>3195</v>
      </c>
      <c r="T947" t="s">
        <v>3513</v>
      </c>
      <c r="U947" t="s">
        <v>3841</v>
      </c>
      <c r="V947">
        <v>91</v>
      </c>
      <c r="W947">
        <v>43</v>
      </c>
      <c r="Y947" t="s">
        <v>3168</v>
      </c>
      <c r="Z947">
        <v>1</v>
      </c>
      <c r="AA947">
        <f t="shared" si="176"/>
        <v>-48</v>
      </c>
      <c r="AB947">
        <f t="shared" ca="1" si="172"/>
        <v>-16.799999800000002</v>
      </c>
      <c r="AC947">
        <f t="shared" ca="1" si="173"/>
        <v>-31.200000199999998</v>
      </c>
      <c r="AD947">
        <f t="shared" ca="1" si="174"/>
        <v>31.200000199999998</v>
      </c>
      <c r="AE947" s="2">
        <v>0</v>
      </c>
      <c r="AF947" s="7">
        <f>VLOOKUP(R947,Weights!$A$2:$B$120,2,0)*AE947</f>
        <v>0</v>
      </c>
      <c r="AG947">
        <f t="shared" ca="1" si="175"/>
        <v>973.44001247999995</v>
      </c>
      <c r="AI947" t="str">
        <f t="shared" ca="1" si="177"/>
        <v>North Carolina Central</v>
      </c>
      <c r="AJ947" t="str">
        <f t="shared" si="178"/>
        <v>North Carolina Central</v>
      </c>
      <c r="AK947" t="str">
        <f t="shared" si="179"/>
        <v>North Carolina Central</v>
      </c>
    </row>
    <row r="948" spans="17:37" x14ac:dyDescent="0.25">
      <c r="Q948" t="s">
        <v>3240</v>
      </c>
      <c r="R948" s="6">
        <v>41961</v>
      </c>
      <c r="S948" t="s">
        <v>3194</v>
      </c>
      <c r="T948" t="s">
        <v>3197</v>
      </c>
      <c r="U948" t="s">
        <v>3842</v>
      </c>
      <c r="V948">
        <v>58</v>
      </c>
      <c r="W948">
        <v>52</v>
      </c>
      <c r="Y948" t="s">
        <v>99</v>
      </c>
      <c r="Z948">
        <v>1</v>
      </c>
      <c r="AA948">
        <f t="shared" si="176"/>
        <v>6</v>
      </c>
      <c r="AB948">
        <f t="shared" ca="1" si="172"/>
        <v>2</v>
      </c>
      <c r="AC948">
        <f t="shared" ca="1" si="173"/>
        <v>4</v>
      </c>
      <c r="AD948">
        <f t="shared" ca="1" si="174"/>
        <v>-4</v>
      </c>
      <c r="AE948" s="2">
        <v>0</v>
      </c>
      <c r="AF948" s="7">
        <f>VLOOKUP(R948,Weights!$A$2:$B$120,2,0)*AE948</f>
        <v>0</v>
      </c>
      <c r="AG948">
        <f t="shared" ca="1" si="175"/>
        <v>16</v>
      </c>
      <c r="AI948" t="str">
        <f t="shared" ca="1" si="177"/>
        <v>Cornell</v>
      </c>
      <c r="AJ948" t="str">
        <f t="shared" si="178"/>
        <v>Cornell</v>
      </c>
      <c r="AK948">
        <f t="shared" si="179"/>
        <v>0</v>
      </c>
    </row>
    <row r="949" spans="17:37" x14ac:dyDescent="0.25">
      <c r="Q949" t="s">
        <v>3240</v>
      </c>
      <c r="R949" s="6">
        <v>41963</v>
      </c>
      <c r="S949" t="s">
        <v>3195</v>
      </c>
      <c r="T949" t="s">
        <v>3320</v>
      </c>
      <c r="U949" t="s">
        <v>3841</v>
      </c>
      <c r="V949">
        <v>69</v>
      </c>
      <c r="W949">
        <v>45</v>
      </c>
      <c r="Y949" t="s">
        <v>15</v>
      </c>
      <c r="Z949">
        <v>1</v>
      </c>
      <c r="AA949">
        <f t="shared" si="176"/>
        <v>-24</v>
      </c>
      <c r="AB949">
        <f t="shared" ca="1" si="172"/>
        <v>-7.5999999799999998</v>
      </c>
      <c r="AC949">
        <f t="shared" ca="1" si="173"/>
        <v>-16.40000002</v>
      </c>
      <c r="AD949">
        <f t="shared" ca="1" si="174"/>
        <v>16.40000002</v>
      </c>
      <c r="AE949" s="2">
        <v>0</v>
      </c>
      <c r="AF949" s="7">
        <f>VLOOKUP(R949,Weights!$A$2:$B$120,2,0)*AE949</f>
        <v>0</v>
      </c>
      <c r="AG949">
        <f t="shared" ca="1" si="175"/>
        <v>268.96000065600003</v>
      </c>
      <c r="AI949" t="str">
        <f t="shared" ca="1" si="177"/>
        <v>South Carolina</v>
      </c>
      <c r="AJ949" t="str">
        <f t="shared" si="178"/>
        <v>South Carolina</v>
      </c>
      <c r="AK949" t="str">
        <f t="shared" si="179"/>
        <v>South Carolina</v>
      </c>
    </row>
    <row r="950" spans="17:37" x14ac:dyDescent="0.25">
      <c r="Q950" t="s">
        <v>3240</v>
      </c>
      <c r="R950" s="6">
        <v>41969</v>
      </c>
      <c r="S950" t="s">
        <v>3194</v>
      </c>
      <c r="T950" t="s">
        <v>3236</v>
      </c>
      <c r="U950" t="s">
        <v>3842</v>
      </c>
      <c r="V950">
        <v>67</v>
      </c>
      <c r="W950">
        <v>60</v>
      </c>
      <c r="Y950" t="s">
        <v>350</v>
      </c>
      <c r="Z950">
        <v>1</v>
      </c>
      <c r="AA950">
        <f t="shared" si="176"/>
        <v>7</v>
      </c>
      <c r="AB950">
        <f t="shared" ca="1" si="172"/>
        <v>1.2000000200000001</v>
      </c>
      <c r="AC950">
        <f t="shared" ca="1" si="173"/>
        <v>5.7999999799999999</v>
      </c>
      <c r="AD950">
        <f t="shared" ca="1" si="174"/>
        <v>-5.7999999799999999</v>
      </c>
      <c r="AE950" s="2">
        <v>0</v>
      </c>
      <c r="AF950" s="7">
        <f>VLOOKUP(R950,Weights!$A$2:$B$120,2,0)*AE950</f>
        <v>0</v>
      </c>
      <c r="AG950">
        <f t="shared" ca="1" si="175"/>
        <v>33.639999768000003</v>
      </c>
      <c r="AI950" t="str">
        <f t="shared" ca="1" si="177"/>
        <v>Cornell</v>
      </c>
      <c r="AJ950" t="str">
        <f t="shared" si="178"/>
        <v>Cornell</v>
      </c>
      <c r="AK950">
        <f t="shared" si="179"/>
        <v>0</v>
      </c>
    </row>
    <row r="951" spans="17:37" x14ac:dyDescent="0.25">
      <c r="Q951" t="s">
        <v>3240</v>
      </c>
      <c r="R951" s="6">
        <v>41979</v>
      </c>
      <c r="S951" t="s">
        <v>3194</v>
      </c>
      <c r="T951" t="s">
        <v>3205</v>
      </c>
      <c r="U951" t="s">
        <v>3842</v>
      </c>
      <c r="V951">
        <v>71</v>
      </c>
      <c r="W951">
        <v>60</v>
      </c>
      <c r="Y951" t="s">
        <v>178</v>
      </c>
      <c r="Z951">
        <v>1</v>
      </c>
      <c r="AA951">
        <f t="shared" si="176"/>
        <v>11</v>
      </c>
      <c r="AB951">
        <f t="shared" ca="1" si="172"/>
        <v>11.00000002</v>
      </c>
      <c r="AC951">
        <f t="shared" ca="1" si="173"/>
        <v>-1.9999999878450581E-8</v>
      </c>
      <c r="AD951">
        <f t="shared" ca="1" si="174"/>
        <v>1.9999999878450581E-8</v>
      </c>
      <c r="AE951" s="2">
        <v>0</v>
      </c>
      <c r="AF951" s="7">
        <f>VLOOKUP(R951,Weights!$A$2:$B$120,2,0)*AE951</f>
        <v>0</v>
      </c>
      <c r="AG951">
        <f t="shared" ca="1" si="175"/>
        <v>3.9999999513802324E-16</v>
      </c>
      <c r="AI951" t="str">
        <f t="shared" ca="1" si="177"/>
        <v>Cornell</v>
      </c>
      <c r="AJ951" t="str">
        <f t="shared" si="178"/>
        <v>Cornell</v>
      </c>
      <c r="AK951">
        <f t="shared" si="179"/>
        <v>0</v>
      </c>
    </row>
    <row r="952" spans="17:37" x14ac:dyDescent="0.25">
      <c r="Q952" t="s">
        <v>3240</v>
      </c>
      <c r="R952" s="6">
        <v>42001</v>
      </c>
      <c r="S952" t="s">
        <v>3194</v>
      </c>
      <c r="T952" t="s">
        <v>3502</v>
      </c>
      <c r="U952" t="s">
        <v>3841</v>
      </c>
      <c r="V952">
        <v>59</v>
      </c>
      <c r="W952">
        <v>52</v>
      </c>
      <c r="X952" t="s">
        <v>3843</v>
      </c>
      <c r="Y952" t="s">
        <v>156</v>
      </c>
      <c r="Z952">
        <v>1</v>
      </c>
      <c r="AA952">
        <f t="shared" si="176"/>
        <v>-7</v>
      </c>
      <c r="AB952">
        <f t="shared" ca="1" si="172"/>
        <v>4.6000000199999995</v>
      </c>
      <c r="AC952">
        <f t="shared" ca="1" si="173"/>
        <v>-11.60000002</v>
      </c>
      <c r="AD952">
        <f t="shared" ca="1" si="174"/>
        <v>11.60000002</v>
      </c>
      <c r="AE952" s="2">
        <v>0</v>
      </c>
      <c r="AF952" s="7">
        <f>VLOOKUP(R952,Weights!$A$2:$B$120,2,0)*AE952</f>
        <v>0</v>
      </c>
      <c r="AG952">
        <f t="shared" ca="1" si="175"/>
        <v>134.56000046399998</v>
      </c>
      <c r="AI952" t="str">
        <f t="shared" ca="1" si="177"/>
        <v>Cornell</v>
      </c>
      <c r="AJ952" t="str">
        <f t="shared" si="178"/>
        <v>Saint Peter's</v>
      </c>
      <c r="AK952" t="str">
        <f t="shared" si="179"/>
        <v>Saint Peter's</v>
      </c>
    </row>
    <row r="953" spans="17:37" x14ac:dyDescent="0.25">
      <c r="Q953" t="s">
        <v>3240</v>
      </c>
      <c r="R953" s="6">
        <v>42012</v>
      </c>
      <c r="S953" t="s">
        <v>3194</v>
      </c>
      <c r="T953" t="s">
        <v>3514</v>
      </c>
      <c r="U953" t="s">
        <v>3842</v>
      </c>
      <c r="V953">
        <v>70</v>
      </c>
      <c r="W953">
        <v>60</v>
      </c>
      <c r="Y953" t="s">
        <v>882</v>
      </c>
      <c r="Z953">
        <v>1</v>
      </c>
      <c r="AA953">
        <f t="shared" si="176"/>
        <v>10</v>
      </c>
      <c r="AB953">
        <f t="shared" ca="1" si="172"/>
        <v>9.0000000199999999</v>
      </c>
      <c r="AC953">
        <f t="shared" ca="1" si="173"/>
        <v>0.99999998000000012</v>
      </c>
      <c r="AD953">
        <f t="shared" ca="1" si="174"/>
        <v>-0.99999998000000012</v>
      </c>
      <c r="AE953" s="2">
        <v>0</v>
      </c>
      <c r="AF953" s="7">
        <f>VLOOKUP(R953,Weights!$A$2:$B$120,2,0)*AE953</f>
        <v>0</v>
      </c>
      <c r="AG953">
        <f t="shared" ca="1" si="175"/>
        <v>0.99999996000000069</v>
      </c>
      <c r="AI953" t="str">
        <f t="shared" ca="1" si="177"/>
        <v>Cornell</v>
      </c>
      <c r="AJ953" t="str">
        <f t="shared" si="178"/>
        <v>Cornell</v>
      </c>
      <c r="AK953">
        <f t="shared" si="179"/>
        <v>0</v>
      </c>
    </row>
    <row r="954" spans="17:37" x14ac:dyDescent="0.25">
      <c r="Q954" t="s">
        <v>3240</v>
      </c>
      <c r="R954" s="6">
        <v>42014</v>
      </c>
      <c r="S954" t="s">
        <v>3194</v>
      </c>
      <c r="T954" t="s">
        <v>3839</v>
      </c>
      <c r="U954" t="s">
        <v>3842</v>
      </c>
      <c r="V954">
        <v>107</v>
      </c>
      <c r="W954">
        <v>29</v>
      </c>
      <c r="Y954" t="s">
        <v>1822</v>
      </c>
      <c r="Z954">
        <v>1</v>
      </c>
      <c r="AA954">
        <f t="shared" si="176"/>
        <v>78</v>
      </c>
      <c r="AB954">
        <f t="shared" ca="1" si="172"/>
        <v>30.999999819999999</v>
      </c>
      <c r="AC954">
        <f t="shared" ca="1" si="173"/>
        <v>47.000000180000001</v>
      </c>
      <c r="AD954">
        <f t="shared" ca="1" si="174"/>
        <v>-47.000000180000001</v>
      </c>
      <c r="AE954" s="2">
        <v>0</v>
      </c>
      <c r="AF954" s="7">
        <f>VLOOKUP(R954,Weights!$A$2:$B$120,2,0)*AE954</f>
        <v>0</v>
      </c>
      <c r="AG954">
        <f t="shared" ca="1" si="175"/>
        <v>2209.0000169200002</v>
      </c>
      <c r="AI954" t="str">
        <f t="shared" ca="1" si="177"/>
        <v>Cornell</v>
      </c>
      <c r="AJ954" t="str">
        <f t="shared" si="178"/>
        <v>Cornell</v>
      </c>
      <c r="AK954">
        <f t="shared" si="179"/>
        <v>0</v>
      </c>
    </row>
    <row r="955" spans="17:37" x14ac:dyDescent="0.25">
      <c r="Q955" t="s">
        <v>3240</v>
      </c>
      <c r="R955" s="6">
        <v>42021</v>
      </c>
      <c r="S955" t="s">
        <v>3194</v>
      </c>
      <c r="T955" t="s">
        <v>3237</v>
      </c>
      <c r="U955" t="s">
        <v>3841</v>
      </c>
      <c r="V955">
        <v>48</v>
      </c>
      <c r="W955">
        <v>45</v>
      </c>
      <c r="Y955" t="s">
        <v>1838</v>
      </c>
      <c r="Z955">
        <v>1</v>
      </c>
      <c r="AA955">
        <f t="shared" si="176"/>
        <v>-3</v>
      </c>
      <c r="AB955">
        <f t="shared" ca="1" si="172"/>
        <v>0.20000002000000006</v>
      </c>
      <c r="AC955">
        <f t="shared" ca="1" si="173"/>
        <v>-3.2000000200000001</v>
      </c>
      <c r="AD955">
        <f t="shared" ca="1" si="174"/>
        <v>3.2000000200000001</v>
      </c>
      <c r="AE955" s="2">
        <v>0</v>
      </c>
      <c r="AF955" s="7">
        <f>VLOOKUP(R955,Weights!$A$2:$B$120,2,0)*AE955</f>
        <v>0</v>
      </c>
      <c r="AG955">
        <f t="shared" ca="1" si="175"/>
        <v>10.240000128</v>
      </c>
      <c r="AI955" t="str">
        <f t="shared" ca="1" si="177"/>
        <v>Cornell</v>
      </c>
      <c r="AJ955" t="str">
        <f t="shared" si="178"/>
        <v>Columbia</v>
      </c>
      <c r="AK955" t="str">
        <f t="shared" si="179"/>
        <v>Columbia</v>
      </c>
    </row>
    <row r="956" spans="17:37" x14ac:dyDescent="0.25">
      <c r="Q956" t="s">
        <v>3240</v>
      </c>
      <c r="R956" s="6">
        <v>42034</v>
      </c>
      <c r="S956" t="s">
        <v>3194</v>
      </c>
      <c r="T956" t="s">
        <v>3242</v>
      </c>
      <c r="U956" t="s">
        <v>3842</v>
      </c>
      <c r="V956">
        <v>57</v>
      </c>
      <c r="W956">
        <v>49</v>
      </c>
      <c r="Y956" t="s">
        <v>1839</v>
      </c>
      <c r="Z956">
        <v>1</v>
      </c>
      <c r="AA956">
        <f t="shared" si="176"/>
        <v>8</v>
      </c>
      <c r="AB956">
        <f t="shared" ca="1" si="172"/>
        <v>6.6000000199999995</v>
      </c>
      <c r="AC956">
        <f t="shared" ca="1" si="173"/>
        <v>1.3999999800000005</v>
      </c>
      <c r="AD956">
        <f t="shared" ca="1" si="174"/>
        <v>-1.3999999800000005</v>
      </c>
      <c r="AE956" s="2">
        <v>0</v>
      </c>
      <c r="AF956" s="7">
        <f>VLOOKUP(R956,Weights!$A$2:$B$120,2,0)*AE956</f>
        <v>0</v>
      </c>
      <c r="AG956">
        <f t="shared" ca="1" si="175"/>
        <v>1.9599999440000018</v>
      </c>
      <c r="AI956" t="str">
        <f t="shared" ca="1" si="177"/>
        <v>Cornell</v>
      </c>
      <c r="AJ956" t="str">
        <f t="shared" si="178"/>
        <v>Cornell</v>
      </c>
      <c r="AK956">
        <f t="shared" si="179"/>
        <v>0</v>
      </c>
    </row>
    <row r="957" spans="17:37" x14ac:dyDescent="0.25">
      <c r="Q957" t="s">
        <v>3240</v>
      </c>
      <c r="R957" s="6">
        <v>42035</v>
      </c>
      <c r="S957" t="s">
        <v>3194</v>
      </c>
      <c r="T957" t="s">
        <v>3202</v>
      </c>
      <c r="U957" t="s">
        <v>3841</v>
      </c>
      <c r="V957">
        <v>65</v>
      </c>
      <c r="W957">
        <v>57</v>
      </c>
      <c r="Y957" t="s">
        <v>1840</v>
      </c>
      <c r="Z957">
        <v>1</v>
      </c>
      <c r="AA957">
        <f t="shared" si="176"/>
        <v>-8</v>
      </c>
      <c r="AB957">
        <f t="shared" ca="1" si="172"/>
        <v>-4.5999999799999998</v>
      </c>
      <c r="AC957">
        <f t="shared" ca="1" si="173"/>
        <v>-3.4000000200000002</v>
      </c>
      <c r="AD957">
        <f t="shared" ca="1" si="174"/>
        <v>3.4000000200000002</v>
      </c>
      <c r="AE957" s="2">
        <v>0</v>
      </c>
      <c r="AF957" s="7">
        <f>VLOOKUP(R957,Weights!$A$2:$B$120,2,0)*AE957</f>
        <v>0</v>
      </c>
      <c r="AG957">
        <f t="shared" ca="1" si="175"/>
        <v>11.560000136000003</v>
      </c>
      <c r="AI957" t="str">
        <f t="shared" ca="1" si="177"/>
        <v>Yale</v>
      </c>
      <c r="AJ957" t="str">
        <f t="shared" si="178"/>
        <v>Yale</v>
      </c>
      <c r="AK957" t="str">
        <f t="shared" si="179"/>
        <v>Yale</v>
      </c>
    </row>
    <row r="958" spans="17:37" x14ac:dyDescent="0.25">
      <c r="Q958" t="s">
        <v>3240</v>
      </c>
      <c r="R958" s="6">
        <v>42041</v>
      </c>
      <c r="S958" t="s">
        <v>3194</v>
      </c>
      <c r="T958" t="s">
        <v>3380</v>
      </c>
      <c r="U958" t="s">
        <v>3841</v>
      </c>
      <c r="V958">
        <v>71</v>
      </c>
      <c r="W958">
        <v>69</v>
      </c>
      <c r="Y958" t="s">
        <v>1841</v>
      </c>
      <c r="Z958">
        <v>1</v>
      </c>
      <c r="AA958">
        <f t="shared" si="176"/>
        <v>-2</v>
      </c>
      <c r="AB958">
        <f t="shared" ca="1" si="172"/>
        <v>9.4000000200000002</v>
      </c>
      <c r="AC958">
        <f t="shared" ca="1" si="173"/>
        <v>-11.40000002</v>
      </c>
      <c r="AD958">
        <f t="shared" ca="1" si="174"/>
        <v>11.40000002</v>
      </c>
      <c r="AE958" s="2">
        <v>0</v>
      </c>
      <c r="AF958" s="7">
        <f>VLOOKUP(R958,Weights!$A$2:$B$120,2,0)*AE958</f>
        <v>0</v>
      </c>
      <c r="AG958">
        <f t="shared" ca="1" si="175"/>
        <v>129.96000045600002</v>
      </c>
      <c r="AI958" t="str">
        <f t="shared" ca="1" si="177"/>
        <v>Cornell</v>
      </c>
      <c r="AJ958" t="str">
        <f t="shared" si="178"/>
        <v>Pennsylvania</v>
      </c>
      <c r="AK958" t="str">
        <f t="shared" si="179"/>
        <v>Pennsylvania</v>
      </c>
    </row>
    <row r="959" spans="17:37" x14ac:dyDescent="0.25">
      <c r="Q959" t="s">
        <v>3240</v>
      </c>
      <c r="R959" s="6">
        <v>42042</v>
      </c>
      <c r="S959" t="s">
        <v>3194</v>
      </c>
      <c r="T959" t="s">
        <v>3235</v>
      </c>
      <c r="U959" t="s">
        <v>3842</v>
      </c>
      <c r="V959">
        <v>68</v>
      </c>
      <c r="W959">
        <v>60</v>
      </c>
      <c r="Y959" t="s">
        <v>1842</v>
      </c>
      <c r="Z959">
        <v>1</v>
      </c>
      <c r="AA959">
        <f t="shared" si="176"/>
        <v>8</v>
      </c>
      <c r="AB959">
        <f t="shared" ca="1" si="172"/>
        <v>1.4000000000000001</v>
      </c>
      <c r="AC959">
        <f t="shared" ca="1" si="173"/>
        <v>6.6</v>
      </c>
      <c r="AD959">
        <f t="shared" ca="1" si="174"/>
        <v>-6.6</v>
      </c>
      <c r="AE959" s="2">
        <v>0</v>
      </c>
      <c r="AF959" s="7">
        <f>VLOOKUP(R959,Weights!$A$2:$B$120,2,0)*AE959</f>
        <v>0</v>
      </c>
      <c r="AG959">
        <f t="shared" ca="1" si="175"/>
        <v>43.559999999999995</v>
      </c>
      <c r="AI959" t="str">
        <f t="shared" ca="1" si="177"/>
        <v>Cornell</v>
      </c>
      <c r="AJ959" t="str">
        <f t="shared" si="178"/>
        <v>Cornell</v>
      </c>
      <c r="AK959">
        <f t="shared" si="179"/>
        <v>0</v>
      </c>
    </row>
    <row r="960" spans="17:37" x14ac:dyDescent="0.25">
      <c r="Q960" t="s">
        <v>3240</v>
      </c>
      <c r="R960" s="6">
        <v>42062</v>
      </c>
      <c r="S960" t="s">
        <v>3194</v>
      </c>
      <c r="T960" t="s">
        <v>3272</v>
      </c>
      <c r="U960" t="s">
        <v>3842</v>
      </c>
      <c r="V960">
        <v>57</v>
      </c>
      <c r="W960">
        <v>49</v>
      </c>
      <c r="Y960" t="s">
        <v>1843</v>
      </c>
      <c r="Z960">
        <v>1</v>
      </c>
      <c r="AA960">
        <f t="shared" si="176"/>
        <v>8</v>
      </c>
      <c r="AB960">
        <f t="shared" ca="1" si="172"/>
        <v>-4.7999999799999991</v>
      </c>
      <c r="AC960">
        <f t="shared" ca="1" si="173"/>
        <v>12.799999979999999</v>
      </c>
      <c r="AD960">
        <f t="shared" ca="1" si="174"/>
        <v>-12.799999979999999</v>
      </c>
      <c r="AE960" s="2">
        <v>0</v>
      </c>
      <c r="AF960" s="7">
        <f>VLOOKUP(R960,Weights!$A$2:$B$120,2,0)*AE960</f>
        <v>0</v>
      </c>
      <c r="AG960">
        <f t="shared" ca="1" si="175"/>
        <v>163.83999948799999</v>
      </c>
      <c r="AI960" t="str">
        <f t="shared" ca="1" si="177"/>
        <v>Harvard</v>
      </c>
      <c r="AJ960" t="str">
        <f t="shared" si="178"/>
        <v>Cornell</v>
      </c>
      <c r="AK960">
        <f t="shared" si="179"/>
        <v>0</v>
      </c>
    </row>
    <row r="961" spans="17:37" x14ac:dyDescent="0.25">
      <c r="Q961" t="s">
        <v>3240</v>
      </c>
      <c r="R961" s="6">
        <v>42063</v>
      </c>
      <c r="S961" t="s">
        <v>3194</v>
      </c>
      <c r="T961" t="s">
        <v>3225</v>
      </c>
      <c r="U961" t="s">
        <v>3841</v>
      </c>
      <c r="V961">
        <v>56</v>
      </c>
      <c r="W961">
        <v>45</v>
      </c>
      <c r="Y961" t="s">
        <v>1844</v>
      </c>
      <c r="Z961">
        <v>1</v>
      </c>
      <c r="AA961">
        <f t="shared" si="176"/>
        <v>-11</v>
      </c>
      <c r="AB961">
        <f t="shared" ca="1" si="172"/>
        <v>6.4000000200000002</v>
      </c>
      <c r="AC961">
        <f t="shared" ca="1" si="173"/>
        <v>-17.40000002</v>
      </c>
      <c r="AD961">
        <f t="shared" ca="1" si="174"/>
        <v>17.40000002</v>
      </c>
      <c r="AE961" s="2">
        <v>0</v>
      </c>
      <c r="AF961" s="7">
        <f>VLOOKUP(R961,Weights!$A$2:$B$120,2,0)*AE961</f>
        <v>0</v>
      </c>
      <c r="AG961">
        <f t="shared" ca="1" si="175"/>
        <v>302.76000069600002</v>
      </c>
      <c r="AI961" t="str">
        <f t="shared" ca="1" si="177"/>
        <v>Cornell</v>
      </c>
      <c r="AJ961" t="str">
        <f t="shared" si="178"/>
        <v>Dartmouth</v>
      </c>
      <c r="AK961" t="str">
        <f t="shared" si="179"/>
        <v>Dartmouth</v>
      </c>
    </row>
    <row r="962" spans="17:37" x14ac:dyDescent="0.25">
      <c r="Q962" t="s">
        <v>3373</v>
      </c>
      <c r="R962" s="6">
        <v>41957</v>
      </c>
      <c r="S962" t="s">
        <v>3194</v>
      </c>
      <c r="T962" t="s">
        <v>3435</v>
      </c>
      <c r="U962" t="s">
        <v>3842</v>
      </c>
      <c r="V962">
        <v>104</v>
      </c>
      <c r="W962">
        <v>77</v>
      </c>
      <c r="Y962" t="s">
        <v>176</v>
      </c>
      <c r="Z962">
        <v>1</v>
      </c>
      <c r="AA962">
        <f t="shared" si="176"/>
        <v>27</v>
      </c>
      <c r="AB962">
        <f t="shared" ref="AB962:AB1025" ca="1" si="180">Z962*(IF(S962="A",-HomeEdge,IF(S962="H",HomeEdge,0))+VLOOKUP(Q962,TmList,2,0)-VLOOKUP(T962,TmList,2,0))</f>
        <v>28.199999800000001</v>
      </c>
      <c r="AC962">
        <f t="shared" ref="AC962:AC1025" ca="1" si="181">AA962-AB962</f>
        <v>-1.1999998000000005</v>
      </c>
      <c r="AD962">
        <f t="shared" ref="AD962:AD1025" ca="1" si="182">-AC962</f>
        <v>1.1999998000000005</v>
      </c>
      <c r="AE962" s="2">
        <v>0</v>
      </c>
      <c r="AF962" s="7">
        <f>VLOOKUP(R962,Weights!$A$2:$B$120,2,0)*AE962</f>
        <v>0</v>
      </c>
      <c r="AG962">
        <f t="shared" ref="AG962:AG1025" ca="1" si="183">AC962^2</f>
        <v>1.4399995200000413</v>
      </c>
      <c r="AI962" t="str">
        <f t="shared" ca="1" si="177"/>
        <v>Creighton</v>
      </c>
      <c r="AJ962" t="str">
        <f t="shared" si="178"/>
        <v>Creighton</v>
      </c>
      <c r="AK962">
        <f t="shared" si="179"/>
        <v>0</v>
      </c>
    </row>
    <row r="963" spans="17:37" x14ac:dyDescent="0.25">
      <c r="Q963" t="s">
        <v>3373</v>
      </c>
      <c r="R963" s="6">
        <v>41959</v>
      </c>
      <c r="S963" t="s">
        <v>3194</v>
      </c>
      <c r="T963" t="s">
        <v>3378</v>
      </c>
      <c r="U963" t="s">
        <v>3842</v>
      </c>
      <c r="V963">
        <v>84</v>
      </c>
      <c r="W963">
        <v>66</v>
      </c>
      <c r="Y963" t="s">
        <v>258</v>
      </c>
      <c r="Z963">
        <v>1</v>
      </c>
      <c r="AA963">
        <f t="shared" ref="AA963:AA1026" si="184">Z963*IF(U963="W",(V963-W963),W963-V963)</f>
        <v>18</v>
      </c>
      <c r="AB963">
        <f t="shared" ca="1" si="180"/>
        <v>23.599999799999999</v>
      </c>
      <c r="AC963">
        <f t="shared" ca="1" si="181"/>
        <v>-5.5999997999999991</v>
      </c>
      <c r="AD963">
        <f t="shared" ca="1" si="182"/>
        <v>5.5999997999999991</v>
      </c>
      <c r="AE963" s="2">
        <v>0</v>
      </c>
      <c r="AF963" s="7">
        <f>VLOOKUP(R963,Weights!$A$2:$B$120,2,0)*AE963</f>
        <v>0</v>
      </c>
      <c r="AG963">
        <f t="shared" ca="1" si="183"/>
        <v>31.359997760000031</v>
      </c>
      <c r="AI963" t="str">
        <f t="shared" ref="AI963:AI1026" ca="1" si="185">IF(AB963&gt;0,Q963,T963)</f>
        <v>Creighton</v>
      </c>
      <c r="AJ963" t="str">
        <f t="shared" ref="AJ963:AJ1026" si="186">IF(AA963&gt;0,Q963,T963)</f>
        <v>Creighton</v>
      </c>
      <c r="AK963">
        <f t="shared" ref="AK963:AK1026" si="187">IF(AA963&lt;0,T963,0)</f>
        <v>0</v>
      </c>
    </row>
    <row r="964" spans="17:37" x14ac:dyDescent="0.25">
      <c r="Q964" t="s">
        <v>3373</v>
      </c>
      <c r="R964" s="6">
        <v>41962</v>
      </c>
      <c r="S964" t="s">
        <v>3194</v>
      </c>
      <c r="T964" t="s">
        <v>3823</v>
      </c>
      <c r="U964" t="s">
        <v>3842</v>
      </c>
      <c r="V964">
        <v>65</v>
      </c>
      <c r="W964">
        <v>63</v>
      </c>
      <c r="Y964" t="s">
        <v>259</v>
      </c>
      <c r="Z964">
        <v>1</v>
      </c>
      <c r="AA964">
        <f t="shared" si="184"/>
        <v>2</v>
      </c>
      <c r="AB964">
        <f t="shared" ca="1" si="180"/>
        <v>-5.6000002000000002</v>
      </c>
      <c r="AC964">
        <f t="shared" ca="1" si="181"/>
        <v>7.6000002000000002</v>
      </c>
      <c r="AD964">
        <f t="shared" ca="1" si="182"/>
        <v>-7.6000002000000002</v>
      </c>
      <c r="AE964" s="2">
        <v>0</v>
      </c>
      <c r="AF964" s="7">
        <f>VLOOKUP(R964,Weights!$A$2:$B$120,2,0)*AE964</f>
        <v>0</v>
      </c>
      <c r="AG964">
        <f t="shared" ca="1" si="183"/>
        <v>57.760003040000043</v>
      </c>
      <c r="AI964" t="str">
        <f t="shared" ca="1" si="185"/>
        <v>Oklahoma</v>
      </c>
      <c r="AJ964" t="str">
        <f t="shared" si="186"/>
        <v>Creighton</v>
      </c>
      <c r="AK964">
        <f t="shared" si="187"/>
        <v>0</v>
      </c>
    </row>
    <row r="965" spans="17:37" x14ac:dyDescent="0.25">
      <c r="Q965" t="s">
        <v>3373</v>
      </c>
      <c r="R965" s="6">
        <v>41966</v>
      </c>
      <c r="S965" t="s">
        <v>3194</v>
      </c>
      <c r="T965" t="s">
        <v>3513</v>
      </c>
      <c r="U965" t="s">
        <v>3842</v>
      </c>
      <c r="V965">
        <v>65</v>
      </c>
      <c r="W965">
        <v>45</v>
      </c>
      <c r="Y965" t="s">
        <v>260</v>
      </c>
      <c r="Z965">
        <v>1</v>
      </c>
      <c r="AA965">
        <f t="shared" si="184"/>
        <v>20</v>
      </c>
      <c r="AB965">
        <f t="shared" ca="1" si="180"/>
        <v>5.4000000000000012</v>
      </c>
      <c r="AC965">
        <f t="shared" ca="1" si="181"/>
        <v>14.599999999999998</v>
      </c>
      <c r="AD965">
        <f t="shared" ca="1" si="182"/>
        <v>-14.599999999999998</v>
      </c>
      <c r="AE965" s="2">
        <v>0</v>
      </c>
      <c r="AF965" s="7">
        <f>VLOOKUP(R965,Weights!$A$2:$B$120,2,0)*AE965</f>
        <v>0</v>
      </c>
      <c r="AG965">
        <f t="shared" ca="1" si="183"/>
        <v>213.15999999999994</v>
      </c>
      <c r="AI965" t="str">
        <f t="shared" ca="1" si="185"/>
        <v>Creighton</v>
      </c>
      <c r="AJ965" t="str">
        <f t="shared" si="186"/>
        <v>Creighton</v>
      </c>
      <c r="AK965">
        <f t="shared" si="187"/>
        <v>0</v>
      </c>
    </row>
    <row r="966" spans="17:37" x14ac:dyDescent="0.25">
      <c r="Q966" t="s">
        <v>3373</v>
      </c>
      <c r="R966" s="6">
        <v>41968</v>
      </c>
      <c r="S966" t="s">
        <v>3194</v>
      </c>
      <c r="T966" t="s">
        <v>3458</v>
      </c>
      <c r="U966" t="s">
        <v>3842</v>
      </c>
      <c r="V966">
        <v>75</v>
      </c>
      <c r="W966">
        <v>53</v>
      </c>
      <c r="Y966" t="s">
        <v>261</v>
      </c>
      <c r="Z966">
        <v>1</v>
      </c>
      <c r="AA966">
        <f t="shared" si="184"/>
        <v>22</v>
      </c>
      <c r="AB966">
        <f t="shared" ca="1" si="180"/>
        <v>13.200000000000001</v>
      </c>
      <c r="AC966">
        <f t="shared" ca="1" si="181"/>
        <v>8.7999999999999989</v>
      </c>
      <c r="AD966">
        <f t="shared" ca="1" si="182"/>
        <v>-8.7999999999999989</v>
      </c>
      <c r="AE966" s="2">
        <v>0</v>
      </c>
      <c r="AF966" s="7">
        <f>VLOOKUP(R966,Weights!$A$2:$B$120,2,0)*AE966</f>
        <v>0</v>
      </c>
      <c r="AG966">
        <f t="shared" ca="1" si="183"/>
        <v>77.439999999999984</v>
      </c>
      <c r="AI966" t="str">
        <f t="shared" ca="1" si="185"/>
        <v>Creighton</v>
      </c>
      <c r="AJ966" t="str">
        <f t="shared" si="186"/>
        <v>Creighton</v>
      </c>
      <c r="AK966">
        <f t="shared" si="187"/>
        <v>0</v>
      </c>
    </row>
    <row r="967" spans="17:37" x14ac:dyDescent="0.25">
      <c r="Q967" t="s">
        <v>3373</v>
      </c>
      <c r="R967" s="6">
        <v>41971</v>
      </c>
      <c r="S967" t="s">
        <v>3195</v>
      </c>
      <c r="T967" t="s">
        <v>3374</v>
      </c>
      <c r="U967" t="s">
        <v>3841</v>
      </c>
      <c r="V967">
        <v>75</v>
      </c>
      <c r="W967">
        <v>68</v>
      </c>
      <c r="Y967" t="s">
        <v>103</v>
      </c>
      <c r="Z967">
        <v>1</v>
      </c>
      <c r="AA967">
        <f t="shared" si="184"/>
        <v>-7</v>
      </c>
      <c r="AB967">
        <f t="shared" ca="1" si="180"/>
        <v>-1</v>
      </c>
      <c r="AC967">
        <f t="shared" ca="1" si="181"/>
        <v>-6</v>
      </c>
      <c r="AD967">
        <f t="shared" ca="1" si="182"/>
        <v>6</v>
      </c>
      <c r="AE967" s="2">
        <v>0</v>
      </c>
      <c r="AF967" s="7">
        <f>VLOOKUP(R967,Weights!$A$2:$B$120,2,0)*AE967</f>
        <v>0</v>
      </c>
      <c r="AG967">
        <f t="shared" ca="1" si="183"/>
        <v>36</v>
      </c>
      <c r="AI967" t="str">
        <f t="shared" ca="1" si="185"/>
        <v>Ole Miss</v>
      </c>
      <c r="AJ967" t="str">
        <f t="shared" si="186"/>
        <v>Ole Miss</v>
      </c>
      <c r="AK967" t="str">
        <f t="shared" si="187"/>
        <v>Ole Miss</v>
      </c>
    </row>
    <row r="968" spans="17:37" x14ac:dyDescent="0.25">
      <c r="Q968" t="s">
        <v>3373</v>
      </c>
      <c r="R968" s="6">
        <v>41972</v>
      </c>
      <c r="S968" t="s">
        <v>3195</v>
      </c>
      <c r="T968" t="s">
        <v>3411</v>
      </c>
      <c r="U968" t="s">
        <v>3842</v>
      </c>
      <c r="V968">
        <v>57</v>
      </c>
      <c r="W968">
        <v>47</v>
      </c>
      <c r="Y968" t="s">
        <v>262</v>
      </c>
      <c r="Z968">
        <v>1</v>
      </c>
      <c r="AA968">
        <f t="shared" si="184"/>
        <v>10</v>
      </c>
      <c r="AB968">
        <f t="shared" ca="1" si="180"/>
        <v>10</v>
      </c>
      <c r="AC968">
        <f t="shared" ca="1" si="181"/>
        <v>0</v>
      </c>
      <c r="AD968">
        <f t="shared" ca="1" si="182"/>
        <v>0</v>
      </c>
      <c r="AE968" s="2">
        <v>0</v>
      </c>
      <c r="AF968" s="7">
        <f>VLOOKUP(R968,Weights!$A$2:$B$120,2,0)*AE968</f>
        <v>0</v>
      </c>
      <c r="AG968">
        <f t="shared" ca="1" si="183"/>
        <v>0</v>
      </c>
      <c r="AI968" t="str">
        <f t="shared" ca="1" si="185"/>
        <v>Creighton</v>
      </c>
      <c r="AJ968" t="str">
        <f t="shared" si="186"/>
        <v>Creighton</v>
      </c>
      <c r="AK968">
        <f t="shared" si="187"/>
        <v>0</v>
      </c>
    </row>
    <row r="969" spans="17:37" x14ac:dyDescent="0.25">
      <c r="Q969" t="s">
        <v>3373</v>
      </c>
      <c r="R969" s="6">
        <v>41982</v>
      </c>
      <c r="S969" t="s">
        <v>3194</v>
      </c>
      <c r="T969" t="s">
        <v>3406</v>
      </c>
      <c r="U969" t="s">
        <v>3842</v>
      </c>
      <c r="V969">
        <v>91</v>
      </c>
      <c r="W969">
        <v>88</v>
      </c>
      <c r="X969" t="s">
        <v>3844</v>
      </c>
      <c r="Y969" t="s">
        <v>464</v>
      </c>
      <c r="Z969">
        <v>1</v>
      </c>
      <c r="AA969">
        <f t="shared" si="184"/>
        <v>3</v>
      </c>
      <c r="AB969">
        <f t="shared" ca="1" si="180"/>
        <v>12.600000000000001</v>
      </c>
      <c r="AC969">
        <f t="shared" ca="1" si="181"/>
        <v>-9.6000000000000014</v>
      </c>
      <c r="AD969">
        <f t="shared" ca="1" si="182"/>
        <v>9.6000000000000014</v>
      </c>
      <c r="AE969" s="2">
        <v>0</v>
      </c>
      <c r="AF969" s="7">
        <f>VLOOKUP(R969,Weights!$A$2:$B$120,2,0)*AE969</f>
        <v>0</v>
      </c>
      <c r="AG969">
        <f t="shared" ca="1" si="183"/>
        <v>92.160000000000025</v>
      </c>
      <c r="AI969" t="str">
        <f t="shared" ca="1" si="185"/>
        <v>Creighton</v>
      </c>
      <c r="AJ969" t="str">
        <f t="shared" si="186"/>
        <v>Creighton</v>
      </c>
      <c r="AK969">
        <f t="shared" si="187"/>
        <v>0</v>
      </c>
    </row>
    <row r="970" spans="17:37" x14ac:dyDescent="0.25">
      <c r="Q970" t="s">
        <v>3373</v>
      </c>
      <c r="R970" s="6">
        <v>41986</v>
      </c>
      <c r="S970" t="s">
        <v>3194</v>
      </c>
      <c r="T970" t="s">
        <v>3412</v>
      </c>
      <c r="U970" t="s">
        <v>3841</v>
      </c>
      <c r="V970">
        <v>71</v>
      </c>
      <c r="W970">
        <v>67</v>
      </c>
      <c r="X970" t="s">
        <v>3843</v>
      </c>
      <c r="Y970" t="s">
        <v>266</v>
      </c>
      <c r="Z970">
        <v>1</v>
      </c>
      <c r="AA970">
        <f t="shared" si="184"/>
        <v>-4</v>
      </c>
      <c r="AB970">
        <f t="shared" ca="1" si="180"/>
        <v>2.2000000000000011</v>
      </c>
      <c r="AC970">
        <f t="shared" ca="1" si="181"/>
        <v>-6.2000000000000011</v>
      </c>
      <c r="AD970">
        <f t="shared" ca="1" si="182"/>
        <v>6.2000000000000011</v>
      </c>
      <c r="AE970" s="2">
        <v>0</v>
      </c>
      <c r="AF970" s="7">
        <f>VLOOKUP(R970,Weights!$A$2:$B$120,2,0)*AE970</f>
        <v>0</v>
      </c>
      <c r="AG970">
        <f t="shared" ca="1" si="183"/>
        <v>38.440000000000012</v>
      </c>
      <c r="AI970" t="str">
        <f t="shared" ca="1" si="185"/>
        <v>Creighton</v>
      </c>
      <c r="AJ970" t="str">
        <f t="shared" si="186"/>
        <v>Saint Mary's</v>
      </c>
      <c r="AK970" t="str">
        <f t="shared" si="187"/>
        <v>Saint Mary's</v>
      </c>
    </row>
    <row r="971" spans="17:37" x14ac:dyDescent="0.25">
      <c r="Q971" t="s">
        <v>3373</v>
      </c>
      <c r="R971" s="6">
        <v>41992</v>
      </c>
      <c r="S971" t="s">
        <v>3194</v>
      </c>
      <c r="T971" t="s">
        <v>3486</v>
      </c>
      <c r="U971" t="s">
        <v>3842</v>
      </c>
      <c r="V971">
        <v>75</v>
      </c>
      <c r="W971">
        <v>60</v>
      </c>
      <c r="Y971" t="s">
        <v>267</v>
      </c>
      <c r="Z971">
        <v>1</v>
      </c>
      <c r="AA971">
        <f t="shared" si="184"/>
        <v>15</v>
      </c>
      <c r="AB971">
        <f t="shared" ca="1" si="180"/>
        <v>25.399999800000003</v>
      </c>
      <c r="AC971">
        <f t="shared" ca="1" si="181"/>
        <v>-10.399999800000003</v>
      </c>
      <c r="AD971">
        <f t="shared" ca="1" si="182"/>
        <v>10.399999800000003</v>
      </c>
      <c r="AE971" s="2">
        <v>0</v>
      </c>
      <c r="AF971" s="7">
        <f>VLOOKUP(R971,Weights!$A$2:$B$120,2,0)*AE971</f>
        <v>0</v>
      </c>
      <c r="AG971">
        <f t="shared" ca="1" si="183"/>
        <v>108.15999584000011</v>
      </c>
      <c r="AI971" t="str">
        <f t="shared" ca="1" si="185"/>
        <v>Creighton</v>
      </c>
      <c r="AJ971" t="str">
        <f t="shared" si="186"/>
        <v>Creighton</v>
      </c>
      <c r="AK971">
        <f t="shared" si="187"/>
        <v>0</v>
      </c>
    </row>
    <row r="972" spans="17:37" x14ac:dyDescent="0.25">
      <c r="Q972" t="s">
        <v>3373</v>
      </c>
      <c r="R972" s="6">
        <v>42011</v>
      </c>
      <c r="S972" t="s">
        <v>3194</v>
      </c>
      <c r="T972" t="s">
        <v>3376</v>
      </c>
      <c r="U972" t="s">
        <v>3841</v>
      </c>
      <c r="V972">
        <v>70</v>
      </c>
      <c r="W972">
        <v>60</v>
      </c>
      <c r="Y972" t="s">
        <v>1035</v>
      </c>
      <c r="Z972">
        <v>1</v>
      </c>
      <c r="AA972">
        <f t="shared" si="184"/>
        <v>-10</v>
      </c>
      <c r="AB972">
        <f t="shared" ca="1" si="180"/>
        <v>5.2000000000000011</v>
      </c>
      <c r="AC972">
        <f t="shared" ca="1" si="181"/>
        <v>-15.200000000000001</v>
      </c>
      <c r="AD972">
        <f t="shared" ca="1" si="182"/>
        <v>15.200000000000001</v>
      </c>
      <c r="AE972" s="2">
        <v>0</v>
      </c>
      <c r="AF972" s="7">
        <f>VLOOKUP(R972,Weights!$A$2:$B$120,2,0)*AE972</f>
        <v>0</v>
      </c>
      <c r="AG972">
        <f t="shared" ca="1" si="183"/>
        <v>231.04000000000002</v>
      </c>
      <c r="AI972" t="str">
        <f t="shared" ca="1" si="185"/>
        <v>Creighton</v>
      </c>
      <c r="AJ972" t="str">
        <f t="shared" si="186"/>
        <v>DePaul</v>
      </c>
      <c r="AK972" t="str">
        <f t="shared" si="187"/>
        <v>DePaul</v>
      </c>
    </row>
    <row r="973" spans="17:37" x14ac:dyDescent="0.25">
      <c r="Q973" t="s">
        <v>3373</v>
      </c>
      <c r="R973" s="6">
        <v>42014</v>
      </c>
      <c r="S973" t="s">
        <v>3194</v>
      </c>
      <c r="T973" t="s">
        <v>3226</v>
      </c>
      <c r="U973" t="s">
        <v>3841</v>
      </c>
      <c r="V973">
        <v>68</v>
      </c>
      <c r="W973">
        <v>67</v>
      </c>
      <c r="Y973" t="s">
        <v>1036</v>
      </c>
      <c r="Z973">
        <v>1</v>
      </c>
      <c r="AA973">
        <f t="shared" si="184"/>
        <v>-1</v>
      </c>
      <c r="AB973">
        <f t="shared" ca="1" si="180"/>
        <v>1.6000000000000014</v>
      </c>
      <c r="AC973">
        <f t="shared" ca="1" si="181"/>
        <v>-2.6000000000000014</v>
      </c>
      <c r="AD973">
        <f t="shared" ca="1" si="182"/>
        <v>2.6000000000000014</v>
      </c>
      <c r="AE973" s="2">
        <v>0</v>
      </c>
      <c r="AF973" s="7">
        <f>VLOOKUP(R973,Weights!$A$2:$B$120,2,0)*AE973</f>
        <v>0</v>
      </c>
      <c r="AG973">
        <f t="shared" ca="1" si="183"/>
        <v>6.7600000000000078</v>
      </c>
      <c r="AI973" t="str">
        <f t="shared" ca="1" si="185"/>
        <v>Creighton</v>
      </c>
      <c r="AJ973" t="str">
        <f t="shared" si="186"/>
        <v>Seton Hall</v>
      </c>
      <c r="AK973" t="str">
        <f t="shared" si="187"/>
        <v>Seton Hall</v>
      </c>
    </row>
    <row r="974" spans="17:37" x14ac:dyDescent="0.25">
      <c r="Q974" t="s">
        <v>3373</v>
      </c>
      <c r="R974" s="6">
        <v>42021</v>
      </c>
      <c r="S974" t="s">
        <v>3194</v>
      </c>
      <c r="T974" t="s">
        <v>3196</v>
      </c>
      <c r="U974" t="s">
        <v>3841</v>
      </c>
      <c r="V974">
        <v>74</v>
      </c>
      <c r="W974">
        <v>65</v>
      </c>
      <c r="Y974" t="s">
        <v>1037</v>
      </c>
      <c r="Z974">
        <v>1</v>
      </c>
      <c r="AA974">
        <f t="shared" si="184"/>
        <v>-9</v>
      </c>
      <c r="AB974">
        <f t="shared" ca="1" si="180"/>
        <v>-2.6000001999999984</v>
      </c>
      <c r="AC974">
        <f t="shared" ca="1" si="181"/>
        <v>-6.3999998000000016</v>
      </c>
      <c r="AD974">
        <f t="shared" ca="1" si="182"/>
        <v>6.3999998000000016</v>
      </c>
      <c r="AE974" s="2">
        <v>0</v>
      </c>
      <c r="AF974" s="7">
        <f>VLOOKUP(R974,Weights!$A$2:$B$120,2,0)*AE974</f>
        <v>0</v>
      </c>
      <c r="AG974">
        <f t="shared" ca="1" si="183"/>
        <v>40.959997440000059</v>
      </c>
      <c r="AI974" t="str">
        <f t="shared" ca="1" si="185"/>
        <v>Providence</v>
      </c>
      <c r="AJ974" t="str">
        <f t="shared" si="186"/>
        <v>Providence</v>
      </c>
      <c r="AK974" t="str">
        <f t="shared" si="187"/>
        <v>Providence</v>
      </c>
    </row>
    <row r="975" spans="17:37" x14ac:dyDescent="0.25">
      <c r="Q975" t="s">
        <v>3373</v>
      </c>
      <c r="R975" s="6">
        <v>42032</v>
      </c>
      <c r="S975" t="s">
        <v>3194</v>
      </c>
      <c r="T975" t="s">
        <v>3322</v>
      </c>
      <c r="U975" t="s">
        <v>3842</v>
      </c>
      <c r="V975">
        <v>77</v>
      </c>
      <c r="W975">
        <v>74</v>
      </c>
      <c r="Y975" t="s">
        <v>1038</v>
      </c>
      <c r="Z975">
        <v>1</v>
      </c>
      <c r="AA975">
        <f t="shared" si="184"/>
        <v>3</v>
      </c>
      <c r="AB975">
        <f t="shared" ca="1" si="180"/>
        <v>-0.60000019999999843</v>
      </c>
      <c r="AC975">
        <f t="shared" ca="1" si="181"/>
        <v>3.6000001999999984</v>
      </c>
      <c r="AD975">
        <f t="shared" ca="1" si="182"/>
        <v>-3.6000001999999984</v>
      </c>
      <c r="AE975" s="2">
        <v>0</v>
      </c>
      <c r="AF975" s="7">
        <f>VLOOKUP(R975,Weights!$A$2:$B$120,2,0)*AE975</f>
        <v>0</v>
      </c>
      <c r="AG975">
        <f t="shared" ca="1" si="183"/>
        <v>12.960001440000029</v>
      </c>
      <c r="AI975" t="str">
        <f t="shared" ca="1" si="185"/>
        <v>St. John's</v>
      </c>
      <c r="AJ975" t="str">
        <f t="shared" si="186"/>
        <v>Creighton</v>
      </c>
      <c r="AK975">
        <f t="shared" si="187"/>
        <v>0</v>
      </c>
    </row>
    <row r="976" spans="17:37" x14ac:dyDescent="0.25">
      <c r="Q976" t="s">
        <v>3373</v>
      </c>
      <c r="R976" s="6">
        <v>42035</v>
      </c>
      <c r="S976" t="s">
        <v>3194</v>
      </c>
      <c r="T976" t="s">
        <v>3370</v>
      </c>
      <c r="U976" t="s">
        <v>3841</v>
      </c>
      <c r="V976">
        <v>67</v>
      </c>
      <c r="W976">
        <v>40</v>
      </c>
      <c r="Y976" t="s">
        <v>1039</v>
      </c>
      <c r="Z976">
        <v>1</v>
      </c>
      <c r="AA976">
        <f t="shared" si="184"/>
        <v>-27</v>
      </c>
      <c r="AB976">
        <f t="shared" ca="1" si="180"/>
        <v>-2.8000001999999977</v>
      </c>
      <c r="AC976">
        <f t="shared" ca="1" si="181"/>
        <v>-24.199999800000001</v>
      </c>
      <c r="AD976">
        <f t="shared" ca="1" si="182"/>
        <v>24.199999800000001</v>
      </c>
      <c r="AE976" s="2">
        <v>0</v>
      </c>
      <c r="AF976" s="7">
        <f>VLOOKUP(R976,Weights!$A$2:$B$120,2,0)*AE976</f>
        <v>0</v>
      </c>
      <c r="AG976">
        <f t="shared" ca="1" si="183"/>
        <v>585.63999032000004</v>
      </c>
      <c r="AI976" t="str">
        <f t="shared" ca="1" si="185"/>
        <v>Georgetown</v>
      </c>
      <c r="AJ976" t="str">
        <f t="shared" si="186"/>
        <v>Georgetown</v>
      </c>
      <c r="AK976" t="str">
        <f t="shared" si="187"/>
        <v>Georgetown</v>
      </c>
    </row>
    <row r="977" spans="17:37" x14ac:dyDescent="0.25">
      <c r="Q977" t="s">
        <v>3373</v>
      </c>
      <c r="R977" s="6">
        <v>42049</v>
      </c>
      <c r="S977" t="s">
        <v>3194</v>
      </c>
      <c r="T977" t="s">
        <v>3375</v>
      </c>
      <c r="U977" t="s">
        <v>3842</v>
      </c>
      <c r="V977">
        <v>77</v>
      </c>
      <c r="W977">
        <v>70</v>
      </c>
      <c r="Y977" t="s">
        <v>1041</v>
      </c>
      <c r="Z977">
        <v>1</v>
      </c>
      <c r="AA977">
        <f t="shared" si="184"/>
        <v>7</v>
      </c>
      <c r="AB977">
        <f t="shared" ca="1" si="180"/>
        <v>3.0000000000000018</v>
      </c>
      <c r="AC977">
        <f t="shared" ca="1" si="181"/>
        <v>3.9999999999999982</v>
      </c>
      <c r="AD977">
        <f t="shared" ca="1" si="182"/>
        <v>-3.9999999999999982</v>
      </c>
      <c r="AE977" s="2">
        <v>0</v>
      </c>
      <c r="AF977" s="7">
        <f>VLOOKUP(R977,Weights!$A$2:$B$120,2,0)*AE977</f>
        <v>0</v>
      </c>
      <c r="AG977">
        <f t="shared" ca="1" si="183"/>
        <v>15.999999999999986</v>
      </c>
      <c r="AI977" t="str">
        <f t="shared" ca="1" si="185"/>
        <v>Creighton</v>
      </c>
      <c r="AJ977" t="str">
        <f t="shared" si="186"/>
        <v>Creighton</v>
      </c>
      <c r="AK977">
        <f t="shared" si="187"/>
        <v>0</v>
      </c>
    </row>
    <row r="978" spans="17:37" x14ac:dyDescent="0.25">
      <c r="Q978" t="s">
        <v>3373</v>
      </c>
      <c r="R978" s="6">
        <v>42051</v>
      </c>
      <c r="S978" t="s">
        <v>3194</v>
      </c>
      <c r="T978" t="s">
        <v>3222</v>
      </c>
      <c r="U978" t="s">
        <v>3841</v>
      </c>
      <c r="V978">
        <v>58</v>
      </c>
      <c r="W978">
        <v>56</v>
      </c>
      <c r="Y978" t="s">
        <v>1042</v>
      </c>
      <c r="Z978">
        <v>1</v>
      </c>
      <c r="AA978">
        <f t="shared" si="184"/>
        <v>-2</v>
      </c>
      <c r="AB978">
        <f t="shared" ca="1" si="180"/>
        <v>-5.6000002000000002</v>
      </c>
      <c r="AC978">
        <f t="shared" ca="1" si="181"/>
        <v>3.6000002000000002</v>
      </c>
      <c r="AD978">
        <f t="shared" ca="1" si="182"/>
        <v>-3.6000002000000002</v>
      </c>
      <c r="AE978" s="2">
        <v>0</v>
      </c>
      <c r="AF978" s="7">
        <f>VLOOKUP(R978,Weights!$A$2:$B$120,2,0)*AE978</f>
        <v>0</v>
      </c>
      <c r="AG978">
        <f t="shared" ca="1" si="183"/>
        <v>12.960001440000042</v>
      </c>
      <c r="AI978" t="str">
        <f t="shared" ca="1" si="185"/>
        <v>Butler</v>
      </c>
      <c r="AJ978" t="str">
        <f t="shared" si="186"/>
        <v>Butler</v>
      </c>
      <c r="AK978" t="str">
        <f t="shared" si="187"/>
        <v>Butler</v>
      </c>
    </row>
    <row r="979" spans="17:37" x14ac:dyDescent="0.25">
      <c r="Q979" t="s">
        <v>3373</v>
      </c>
      <c r="R979" s="6">
        <v>42066</v>
      </c>
      <c r="S979" t="s">
        <v>3194</v>
      </c>
      <c r="T979" t="s">
        <v>3829</v>
      </c>
      <c r="U979" t="s">
        <v>3841</v>
      </c>
      <c r="V979">
        <v>76</v>
      </c>
      <c r="W979">
        <v>72</v>
      </c>
      <c r="Y979" t="s">
        <v>1043</v>
      </c>
      <c r="Z979">
        <v>1</v>
      </c>
      <c r="AA979">
        <f t="shared" si="184"/>
        <v>-4</v>
      </c>
      <c r="AB979">
        <f t="shared" ca="1" si="180"/>
        <v>-11.800000199999999</v>
      </c>
      <c r="AC979">
        <f t="shared" ca="1" si="181"/>
        <v>7.8000001999999995</v>
      </c>
      <c r="AD979">
        <f t="shared" ca="1" si="182"/>
        <v>-7.8000001999999995</v>
      </c>
      <c r="AE979" s="2">
        <v>0</v>
      </c>
      <c r="AF979" s="7">
        <f>VLOOKUP(R979,Weights!$A$2:$B$120,2,0)*AE979</f>
        <v>0</v>
      </c>
      <c r="AG979">
        <f t="shared" ca="1" si="183"/>
        <v>60.840003120000034</v>
      </c>
      <c r="AI979" t="str">
        <f t="shared" ca="1" si="185"/>
        <v>Villanova</v>
      </c>
      <c r="AJ979" t="str">
        <f t="shared" si="186"/>
        <v>Villanova</v>
      </c>
      <c r="AK979" t="str">
        <f t="shared" si="187"/>
        <v>Villanova</v>
      </c>
    </row>
    <row r="980" spans="17:37" x14ac:dyDescent="0.25">
      <c r="Q980" t="s">
        <v>3373</v>
      </c>
      <c r="R980" s="6">
        <v>42070</v>
      </c>
      <c r="S980" t="s">
        <v>3194</v>
      </c>
      <c r="T980" t="s">
        <v>3331</v>
      </c>
      <c r="U980" t="s">
        <v>3841</v>
      </c>
      <c r="V980">
        <v>74</v>
      </c>
      <c r="W980">
        <v>73</v>
      </c>
      <c r="Y980" t="s">
        <v>654</v>
      </c>
      <c r="Z980">
        <v>1</v>
      </c>
      <c r="AA980">
        <f t="shared" si="184"/>
        <v>-1</v>
      </c>
      <c r="AB980">
        <f t="shared" ca="1" si="180"/>
        <v>-2.8000001999999977</v>
      </c>
      <c r="AC980">
        <f t="shared" ca="1" si="181"/>
        <v>1.8000001999999977</v>
      </c>
      <c r="AD980">
        <f t="shared" ca="1" si="182"/>
        <v>-1.8000001999999977</v>
      </c>
      <c r="AE980" s="2">
        <v>0</v>
      </c>
      <c r="AF980" s="7">
        <f>VLOOKUP(R980,Weights!$A$2:$B$120,2,0)*AE980</f>
        <v>0</v>
      </c>
      <c r="AG980">
        <f t="shared" ca="1" si="183"/>
        <v>3.2400007200000318</v>
      </c>
      <c r="AI980" t="str">
        <f t="shared" ca="1" si="185"/>
        <v>Xavier</v>
      </c>
      <c r="AJ980" t="str">
        <f t="shared" si="186"/>
        <v>Xavier</v>
      </c>
      <c r="AK980" t="str">
        <f t="shared" si="187"/>
        <v>Xavier</v>
      </c>
    </row>
    <row r="981" spans="17:37" x14ac:dyDescent="0.25">
      <c r="Q981" t="s">
        <v>3373</v>
      </c>
      <c r="R981" s="6">
        <v>42074</v>
      </c>
      <c r="S981" t="s">
        <v>3195</v>
      </c>
      <c r="T981" t="s">
        <v>3376</v>
      </c>
      <c r="U981" t="s">
        <v>3842</v>
      </c>
      <c r="V981">
        <v>78</v>
      </c>
      <c r="W981">
        <v>63</v>
      </c>
      <c r="Y981" t="s">
        <v>3148</v>
      </c>
      <c r="Z981">
        <v>1</v>
      </c>
      <c r="AA981">
        <f t="shared" si="184"/>
        <v>15</v>
      </c>
      <c r="AB981">
        <f t="shared" ca="1" si="180"/>
        <v>2</v>
      </c>
      <c r="AC981">
        <f t="shared" ca="1" si="181"/>
        <v>13</v>
      </c>
      <c r="AD981">
        <f t="shared" ca="1" si="182"/>
        <v>-13</v>
      </c>
      <c r="AE981" s="2">
        <v>0</v>
      </c>
      <c r="AF981" s="7">
        <f>VLOOKUP(R981,Weights!$A$2:$B$120,2,0)*AE981</f>
        <v>0</v>
      </c>
      <c r="AG981">
        <f t="shared" ca="1" si="183"/>
        <v>169</v>
      </c>
      <c r="AI981" t="str">
        <f t="shared" ca="1" si="185"/>
        <v>Creighton</v>
      </c>
      <c r="AJ981" t="str">
        <f t="shared" si="186"/>
        <v>Creighton</v>
      </c>
      <c r="AK981">
        <f t="shared" si="187"/>
        <v>0</v>
      </c>
    </row>
    <row r="982" spans="17:37" x14ac:dyDescent="0.25">
      <c r="Q982" t="s">
        <v>3373</v>
      </c>
      <c r="R982" s="6">
        <v>42075</v>
      </c>
      <c r="S982" t="s">
        <v>3195</v>
      </c>
      <c r="T982" t="s">
        <v>3370</v>
      </c>
      <c r="U982" t="s">
        <v>3841</v>
      </c>
      <c r="V982">
        <v>60</v>
      </c>
      <c r="W982">
        <v>55</v>
      </c>
      <c r="Y982" t="s">
        <v>3149</v>
      </c>
      <c r="Z982">
        <v>1</v>
      </c>
      <c r="AA982">
        <f t="shared" si="184"/>
        <v>-5</v>
      </c>
      <c r="AB982">
        <f t="shared" ca="1" si="180"/>
        <v>-6.0000001999999988</v>
      </c>
      <c r="AC982">
        <f t="shared" ca="1" si="181"/>
        <v>1.0000001999999988</v>
      </c>
      <c r="AD982">
        <f t="shared" ca="1" si="182"/>
        <v>-1.0000001999999988</v>
      </c>
      <c r="AE982" s="2">
        <v>0</v>
      </c>
      <c r="AF982" s="7">
        <f>VLOOKUP(R982,Weights!$A$2:$B$120,2,0)*AE982</f>
        <v>0</v>
      </c>
      <c r="AG982">
        <f t="shared" ca="1" si="183"/>
        <v>1.0000004000000375</v>
      </c>
      <c r="AI982" t="str">
        <f t="shared" ca="1" si="185"/>
        <v>Georgetown</v>
      </c>
      <c r="AJ982" t="str">
        <f t="shared" si="186"/>
        <v>Georgetown</v>
      </c>
      <c r="AK982" t="str">
        <f t="shared" si="187"/>
        <v>Georgetown</v>
      </c>
    </row>
    <row r="983" spans="17:37" x14ac:dyDescent="0.25">
      <c r="Q983" t="s">
        <v>3453</v>
      </c>
      <c r="R983" s="6">
        <v>41965</v>
      </c>
      <c r="S983" t="s">
        <v>3194</v>
      </c>
      <c r="T983" t="s">
        <v>3838</v>
      </c>
      <c r="U983" t="s">
        <v>3842</v>
      </c>
      <c r="V983">
        <v>70</v>
      </c>
      <c r="W983">
        <v>66</v>
      </c>
      <c r="Y983" t="s">
        <v>13</v>
      </c>
      <c r="Z983">
        <v>1</v>
      </c>
      <c r="AA983">
        <f t="shared" si="184"/>
        <v>4</v>
      </c>
      <c r="AB983">
        <f t="shared" ca="1" si="180"/>
        <v>13.199999800000001</v>
      </c>
      <c r="AC983">
        <f t="shared" ca="1" si="181"/>
        <v>-9.1999998000000005</v>
      </c>
      <c r="AD983">
        <f t="shared" ca="1" si="182"/>
        <v>9.1999998000000005</v>
      </c>
      <c r="AE983" s="2">
        <v>0</v>
      </c>
      <c r="AF983" s="7">
        <f>VLOOKUP(R983,Weights!$A$2:$B$120,2,0)*AE983</f>
        <v>0</v>
      </c>
      <c r="AG983">
        <f t="shared" ca="1" si="183"/>
        <v>84.639996320000051</v>
      </c>
      <c r="AI983" t="str">
        <f t="shared" ca="1" si="185"/>
        <v>CS Fullerton</v>
      </c>
      <c r="AJ983" t="str">
        <f t="shared" si="186"/>
        <v>CS Fullerton</v>
      </c>
      <c r="AK983">
        <f t="shared" si="187"/>
        <v>0</v>
      </c>
    </row>
    <row r="984" spans="17:37" x14ac:dyDescent="0.25">
      <c r="Q984" t="s">
        <v>3453</v>
      </c>
      <c r="R984" s="6">
        <v>41970</v>
      </c>
      <c r="S984" t="s">
        <v>3195</v>
      </c>
      <c r="T984" t="s">
        <v>3300</v>
      </c>
      <c r="U984" t="s">
        <v>3842</v>
      </c>
      <c r="V984">
        <v>67</v>
      </c>
      <c r="W984">
        <v>62</v>
      </c>
      <c r="Y984" t="s">
        <v>17</v>
      </c>
      <c r="Z984">
        <v>1</v>
      </c>
      <c r="AA984">
        <f t="shared" si="184"/>
        <v>5</v>
      </c>
      <c r="AB984">
        <f t="shared" ca="1" si="180"/>
        <v>1.2000000000000002</v>
      </c>
      <c r="AC984">
        <f t="shared" ca="1" si="181"/>
        <v>3.8</v>
      </c>
      <c r="AD984">
        <f t="shared" ca="1" si="182"/>
        <v>-3.8</v>
      </c>
      <c r="AE984" s="2">
        <v>0</v>
      </c>
      <c r="AF984" s="7">
        <f>VLOOKUP(R984,Weights!$A$2:$B$120,2,0)*AE984</f>
        <v>0</v>
      </c>
      <c r="AG984">
        <f t="shared" ca="1" si="183"/>
        <v>14.44</v>
      </c>
      <c r="AI984" t="str">
        <f t="shared" ca="1" si="185"/>
        <v>CS Fullerton</v>
      </c>
      <c r="AJ984" t="str">
        <f t="shared" si="186"/>
        <v>CS Fullerton</v>
      </c>
      <c r="AK984">
        <f t="shared" si="187"/>
        <v>0</v>
      </c>
    </row>
    <row r="985" spans="17:37" x14ac:dyDescent="0.25">
      <c r="Q985" t="s">
        <v>3453</v>
      </c>
      <c r="R985" s="6">
        <v>41972</v>
      </c>
      <c r="S985" t="s">
        <v>3195</v>
      </c>
      <c r="T985" t="s">
        <v>3346</v>
      </c>
      <c r="U985" t="s">
        <v>3842</v>
      </c>
      <c r="V985">
        <v>64</v>
      </c>
      <c r="W985">
        <v>61</v>
      </c>
      <c r="Y985" t="s">
        <v>350</v>
      </c>
      <c r="Z985">
        <v>1</v>
      </c>
      <c r="AA985">
        <f t="shared" si="184"/>
        <v>3</v>
      </c>
      <c r="AB985">
        <f t="shared" ca="1" si="180"/>
        <v>-0.79999999999999982</v>
      </c>
      <c r="AC985">
        <f t="shared" ca="1" si="181"/>
        <v>3.8</v>
      </c>
      <c r="AD985">
        <f t="shared" ca="1" si="182"/>
        <v>-3.8</v>
      </c>
      <c r="AE985" s="2">
        <v>0</v>
      </c>
      <c r="AF985" s="7">
        <f>VLOOKUP(R985,Weights!$A$2:$B$120,2,0)*AE985</f>
        <v>0</v>
      </c>
      <c r="AG985">
        <f t="shared" ca="1" si="183"/>
        <v>14.44</v>
      </c>
      <c r="AI985" t="str">
        <f t="shared" ca="1" si="185"/>
        <v>Florida International</v>
      </c>
      <c r="AJ985" t="str">
        <f t="shared" si="186"/>
        <v>CS Fullerton</v>
      </c>
      <c r="AK985">
        <f t="shared" si="187"/>
        <v>0</v>
      </c>
    </row>
    <row r="986" spans="17:37" x14ac:dyDescent="0.25">
      <c r="Q986" t="s">
        <v>3453</v>
      </c>
      <c r="R986" s="6">
        <v>41979</v>
      </c>
      <c r="S986" t="s">
        <v>3194</v>
      </c>
      <c r="T986" t="s">
        <v>3455</v>
      </c>
      <c r="U986" t="s">
        <v>3841</v>
      </c>
      <c r="V986">
        <v>74</v>
      </c>
      <c r="W986">
        <v>62</v>
      </c>
      <c r="Y986" t="s">
        <v>25</v>
      </c>
      <c r="Z986">
        <v>1</v>
      </c>
      <c r="AA986">
        <f t="shared" si="184"/>
        <v>-12</v>
      </c>
      <c r="AB986">
        <f t="shared" ca="1" si="180"/>
        <v>-8.8000000000000007</v>
      </c>
      <c r="AC986">
        <f t="shared" ca="1" si="181"/>
        <v>-3.1999999999999993</v>
      </c>
      <c r="AD986">
        <f t="shared" ca="1" si="182"/>
        <v>3.1999999999999993</v>
      </c>
      <c r="AE986" s="2">
        <v>0</v>
      </c>
      <c r="AF986" s="7">
        <f>VLOOKUP(R986,Weights!$A$2:$B$120,2,0)*AE986</f>
        <v>0</v>
      </c>
      <c r="AG986">
        <f t="shared" ca="1" si="183"/>
        <v>10.239999999999995</v>
      </c>
      <c r="AI986" t="str">
        <f t="shared" ca="1" si="185"/>
        <v>Pepperdine</v>
      </c>
      <c r="AJ986" t="str">
        <f t="shared" si="186"/>
        <v>Pepperdine</v>
      </c>
      <c r="AK986" t="str">
        <f t="shared" si="187"/>
        <v>Pepperdine</v>
      </c>
    </row>
    <row r="987" spans="17:37" x14ac:dyDescent="0.25">
      <c r="Q987" t="s">
        <v>3453</v>
      </c>
      <c r="R987" s="6">
        <v>41991</v>
      </c>
      <c r="S987" t="s">
        <v>3194</v>
      </c>
      <c r="T987" t="s">
        <v>3839</v>
      </c>
      <c r="U987" t="s">
        <v>3842</v>
      </c>
      <c r="V987">
        <v>72</v>
      </c>
      <c r="W987">
        <v>50</v>
      </c>
      <c r="Y987" t="s">
        <v>31</v>
      </c>
      <c r="Z987">
        <v>1</v>
      </c>
      <c r="AA987">
        <f t="shared" si="184"/>
        <v>22</v>
      </c>
      <c r="AB987">
        <f t="shared" ca="1" si="180"/>
        <v>24.199999800000001</v>
      </c>
      <c r="AC987">
        <f t="shared" ca="1" si="181"/>
        <v>-2.1999998000000005</v>
      </c>
      <c r="AD987">
        <f t="shared" ca="1" si="182"/>
        <v>2.1999998000000005</v>
      </c>
      <c r="AE987" s="2">
        <v>0</v>
      </c>
      <c r="AF987" s="7">
        <f>VLOOKUP(R987,Weights!$A$2:$B$120,2,0)*AE987</f>
        <v>0</v>
      </c>
      <c r="AG987">
        <f t="shared" ca="1" si="183"/>
        <v>4.8399991200000425</v>
      </c>
      <c r="AI987" t="str">
        <f t="shared" ca="1" si="185"/>
        <v>CS Fullerton</v>
      </c>
      <c r="AJ987" t="str">
        <f t="shared" si="186"/>
        <v>CS Fullerton</v>
      </c>
      <c r="AK987">
        <f t="shared" si="187"/>
        <v>0</v>
      </c>
    </row>
    <row r="988" spans="17:37" x14ac:dyDescent="0.25">
      <c r="Q988" t="s">
        <v>3453</v>
      </c>
      <c r="R988" s="6">
        <v>41995</v>
      </c>
      <c r="S988" t="s">
        <v>3194</v>
      </c>
      <c r="T988" t="s">
        <v>3485</v>
      </c>
      <c r="U988" t="s">
        <v>3842</v>
      </c>
      <c r="V988">
        <v>82</v>
      </c>
      <c r="W988">
        <v>77</v>
      </c>
      <c r="Y988" t="s">
        <v>381</v>
      </c>
      <c r="Z988">
        <v>1</v>
      </c>
      <c r="AA988">
        <f t="shared" si="184"/>
        <v>5</v>
      </c>
      <c r="AB988">
        <f t="shared" ca="1" si="180"/>
        <v>0.79999999999999982</v>
      </c>
      <c r="AC988">
        <f t="shared" ca="1" si="181"/>
        <v>4.2</v>
      </c>
      <c r="AD988">
        <f t="shared" ca="1" si="182"/>
        <v>-4.2</v>
      </c>
      <c r="AE988" s="2">
        <v>0</v>
      </c>
      <c r="AF988" s="7">
        <f>VLOOKUP(R988,Weights!$A$2:$B$120,2,0)*AE988</f>
        <v>0</v>
      </c>
      <c r="AG988">
        <f t="shared" ca="1" si="183"/>
        <v>17.64</v>
      </c>
      <c r="AI988" t="str">
        <f t="shared" ca="1" si="185"/>
        <v>CS Fullerton</v>
      </c>
      <c r="AJ988" t="str">
        <f t="shared" si="186"/>
        <v>CS Fullerton</v>
      </c>
      <c r="AK988">
        <f t="shared" si="187"/>
        <v>0</v>
      </c>
    </row>
    <row r="989" spans="17:37" x14ac:dyDescent="0.25">
      <c r="Q989" t="s">
        <v>3453</v>
      </c>
      <c r="R989" s="6">
        <v>42003</v>
      </c>
      <c r="S989" t="s">
        <v>3194</v>
      </c>
      <c r="T989" t="s">
        <v>3839</v>
      </c>
      <c r="U989" t="s">
        <v>3842</v>
      </c>
      <c r="V989">
        <v>77</v>
      </c>
      <c r="W989">
        <v>45</v>
      </c>
      <c r="Y989" t="s">
        <v>881</v>
      </c>
      <c r="Z989">
        <v>1</v>
      </c>
      <c r="AA989">
        <f t="shared" si="184"/>
        <v>32</v>
      </c>
      <c r="AB989">
        <f t="shared" ca="1" si="180"/>
        <v>24.199999800000001</v>
      </c>
      <c r="AC989">
        <f t="shared" ca="1" si="181"/>
        <v>7.8000001999999995</v>
      </c>
      <c r="AD989">
        <f t="shared" ca="1" si="182"/>
        <v>-7.8000001999999995</v>
      </c>
      <c r="AE989" s="2">
        <v>0</v>
      </c>
      <c r="AF989" s="7">
        <f>VLOOKUP(R989,Weights!$A$2:$B$120,2,0)*AE989</f>
        <v>0</v>
      </c>
      <c r="AG989">
        <f t="shared" ca="1" si="183"/>
        <v>60.840003120000034</v>
      </c>
      <c r="AI989" t="str">
        <f t="shared" ca="1" si="185"/>
        <v>CS Fullerton</v>
      </c>
      <c r="AJ989" t="str">
        <f t="shared" si="186"/>
        <v>CS Fullerton</v>
      </c>
      <c r="AK989">
        <f t="shared" si="187"/>
        <v>0</v>
      </c>
    </row>
    <row r="990" spans="17:37" x14ac:dyDescent="0.25">
      <c r="Q990" t="s">
        <v>3453</v>
      </c>
      <c r="R990" s="6">
        <v>42007</v>
      </c>
      <c r="S990" t="s">
        <v>3194</v>
      </c>
      <c r="T990" t="s">
        <v>3382</v>
      </c>
      <c r="U990" t="s">
        <v>3842</v>
      </c>
      <c r="V990">
        <v>67</v>
      </c>
      <c r="W990">
        <v>55</v>
      </c>
      <c r="Y990" t="s">
        <v>1448</v>
      </c>
      <c r="Z990">
        <v>1</v>
      </c>
      <c r="AA990">
        <f t="shared" si="184"/>
        <v>12</v>
      </c>
      <c r="AB990">
        <f t="shared" ca="1" si="180"/>
        <v>2.4000000000000004</v>
      </c>
      <c r="AC990">
        <f t="shared" ca="1" si="181"/>
        <v>9.6</v>
      </c>
      <c r="AD990">
        <f t="shared" ca="1" si="182"/>
        <v>-9.6</v>
      </c>
      <c r="AE990" s="2">
        <v>0</v>
      </c>
      <c r="AF990" s="7">
        <f>VLOOKUP(R990,Weights!$A$2:$B$120,2,0)*AE990</f>
        <v>0</v>
      </c>
      <c r="AG990">
        <f t="shared" ca="1" si="183"/>
        <v>92.16</v>
      </c>
      <c r="AI990" t="str">
        <f t="shared" ca="1" si="185"/>
        <v>CS Fullerton</v>
      </c>
      <c r="AJ990" t="str">
        <f t="shared" si="186"/>
        <v>CS Fullerton</v>
      </c>
      <c r="AK990">
        <f t="shared" si="187"/>
        <v>0</v>
      </c>
    </row>
    <row r="991" spans="17:37" x14ac:dyDescent="0.25">
      <c r="Q991" t="s">
        <v>3453</v>
      </c>
      <c r="R991" s="6">
        <v>42019</v>
      </c>
      <c r="S991" t="s">
        <v>3194</v>
      </c>
      <c r="T991" t="s">
        <v>3418</v>
      </c>
      <c r="U991" t="s">
        <v>3841</v>
      </c>
      <c r="V991">
        <v>63</v>
      </c>
      <c r="W991">
        <v>58</v>
      </c>
      <c r="Y991" t="s">
        <v>1449</v>
      </c>
      <c r="Z991">
        <v>1</v>
      </c>
      <c r="AA991">
        <f t="shared" si="184"/>
        <v>-5</v>
      </c>
      <c r="AB991">
        <f t="shared" ca="1" si="180"/>
        <v>-10.8</v>
      </c>
      <c r="AC991">
        <f t="shared" ca="1" si="181"/>
        <v>5.8000000000000007</v>
      </c>
      <c r="AD991">
        <f t="shared" ca="1" si="182"/>
        <v>-5.8000000000000007</v>
      </c>
      <c r="AE991" s="2">
        <v>0</v>
      </c>
      <c r="AF991" s="7">
        <f>VLOOKUP(R991,Weights!$A$2:$B$120,2,0)*AE991</f>
        <v>0</v>
      </c>
      <c r="AG991">
        <f t="shared" ca="1" si="183"/>
        <v>33.640000000000008</v>
      </c>
      <c r="AI991" t="str">
        <f t="shared" ca="1" si="185"/>
        <v>UC Irvine</v>
      </c>
      <c r="AJ991" t="str">
        <f t="shared" si="186"/>
        <v>UC Irvine</v>
      </c>
      <c r="AK991" t="str">
        <f t="shared" si="187"/>
        <v>UC Irvine</v>
      </c>
    </row>
    <row r="992" spans="17:37" x14ac:dyDescent="0.25">
      <c r="Q992" t="s">
        <v>3453</v>
      </c>
      <c r="R992" s="6">
        <v>42021</v>
      </c>
      <c r="S992" t="s">
        <v>3194</v>
      </c>
      <c r="T992" t="s">
        <v>3452</v>
      </c>
      <c r="U992" t="s">
        <v>3841</v>
      </c>
      <c r="V992">
        <v>79</v>
      </c>
      <c r="W992">
        <v>68</v>
      </c>
      <c r="Y992" t="s">
        <v>1450</v>
      </c>
      <c r="Z992">
        <v>1</v>
      </c>
      <c r="AA992">
        <f t="shared" si="184"/>
        <v>-11</v>
      </c>
      <c r="AB992">
        <f t="shared" ca="1" si="180"/>
        <v>-8.8000000000000007</v>
      </c>
      <c r="AC992">
        <f t="shared" ca="1" si="181"/>
        <v>-2.1999999999999993</v>
      </c>
      <c r="AD992">
        <f t="shared" ca="1" si="182"/>
        <v>2.1999999999999993</v>
      </c>
      <c r="AE992" s="2">
        <v>0</v>
      </c>
      <c r="AF992" s="7">
        <f>VLOOKUP(R992,Weights!$A$2:$B$120,2,0)*AE992</f>
        <v>0</v>
      </c>
      <c r="AG992">
        <f t="shared" ca="1" si="183"/>
        <v>4.8399999999999972</v>
      </c>
      <c r="AI992" t="str">
        <f t="shared" ca="1" si="185"/>
        <v>UC Davis</v>
      </c>
      <c r="AJ992" t="str">
        <f t="shared" si="186"/>
        <v>UC Davis</v>
      </c>
      <c r="AK992" t="str">
        <f t="shared" si="187"/>
        <v>UC Davis</v>
      </c>
    </row>
    <row r="993" spans="17:37" x14ac:dyDescent="0.25">
      <c r="Q993" t="s">
        <v>3453</v>
      </c>
      <c r="R993" s="6">
        <v>42033</v>
      </c>
      <c r="S993" t="s">
        <v>3194</v>
      </c>
      <c r="T993" t="s">
        <v>3371</v>
      </c>
      <c r="U993" t="s">
        <v>3841</v>
      </c>
      <c r="V993">
        <v>91</v>
      </c>
      <c r="W993">
        <v>85</v>
      </c>
      <c r="X993" t="s">
        <v>3843</v>
      </c>
      <c r="Y993" t="s">
        <v>1451</v>
      </c>
      <c r="Z993">
        <v>1</v>
      </c>
      <c r="AA993">
        <f t="shared" si="184"/>
        <v>-6</v>
      </c>
      <c r="AB993">
        <f t="shared" ca="1" si="180"/>
        <v>-6</v>
      </c>
      <c r="AC993">
        <f t="shared" ca="1" si="181"/>
        <v>0</v>
      </c>
      <c r="AD993">
        <f t="shared" ca="1" si="182"/>
        <v>0</v>
      </c>
      <c r="AE993" s="2">
        <v>0</v>
      </c>
      <c r="AF993" s="7">
        <f>VLOOKUP(R993,Weights!$A$2:$B$120,2,0)*AE993</f>
        <v>0</v>
      </c>
      <c r="AG993">
        <f t="shared" ca="1" si="183"/>
        <v>0</v>
      </c>
      <c r="AI993" t="str">
        <f t="shared" ca="1" si="185"/>
        <v>Long Beach St</v>
      </c>
      <c r="AJ993" t="str">
        <f t="shared" si="186"/>
        <v>Long Beach St</v>
      </c>
      <c r="AK993" t="str">
        <f t="shared" si="187"/>
        <v>Long Beach St</v>
      </c>
    </row>
    <row r="994" spans="17:37" x14ac:dyDescent="0.25">
      <c r="Q994" t="s">
        <v>3453</v>
      </c>
      <c r="R994" s="6">
        <v>42040</v>
      </c>
      <c r="S994" t="s">
        <v>3194</v>
      </c>
      <c r="T994" t="s">
        <v>3404</v>
      </c>
      <c r="U994" t="s">
        <v>3842</v>
      </c>
      <c r="V994">
        <v>69</v>
      </c>
      <c r="W994">
        <v>53</v>
      </c>
      <c r="Y994" t="s">
        <v>1452</v>
      </c>
      <c r="Z994">
        <v>1</v>
      </c>
      <c r="AA994">
        <f t="shared" si="184"/>
        <v>16</v>
      </c>
      <c r="AB994">
        <f t="shared" ca="1" si="180"/>
        <v>1.7999999999999998</v>
      </c>
      <c r="AC994">
        <f t="shared" ca="1" si="181"/>
        <v>14.2</v>
      </c>
      <c r="AD994">
        <f t="shared" ca="1" si="182"/>
        <v>-14.2</v>
      </c>
      <c r="AE994" s="2">
        <v>0</v>
      </c>
      <c r="AF994" s="7">
        <f>VLOOKUP(R994,Weights!$A$2:$B$120,2,0)*AE994</f>
        <v>0</v>
      </c>
      <c r="AG994">
        <f t="shared" ca="1" si="183"/>
        <v>201.64</v>
      </c>
      <c r="AI994" t="str">
        <f t="shared" ca="1" si="185"/>
        <v>CS Fullerton</v>
      </c>
      <c r="AJ994" t="str">
        <f t="shared" si="186"/>
        <v>CS Fullerton</v>
      </c>
      <c r="AK994">
        <f t="shared" si="187"/>
        <v>0</v>
      </c>
    </row>
    <row r="995" spans="17:37" x14ac:dyDescent="0.25">
      <c r="Q995" t="s">
        <v>3453</v>
      </c>
      <c r="R995" s="6">
        <v>42042</v>
      </c>
      <c r="S995" t="s">
        <v>3194</v>
      </c>
      <c r="T995" t="s">
        <v>3417</v>
      </c>
      <c r="U995" t="s">
        <v>3841</v>
      </c>
      <c r="V995">
        <v>71</v>
      </c>
      <c r="W995">
        <v>66</v>
      </c>
      <c r="X995" t="s">
        <v>3843</v>
      </c>
      <c r="Y995" t="s">
        <v>1453</v>
      </c>
      <c r="Z995">
        <v>1</v>
      </c>
      <c r="AA995">
        <f t="shared" si="184"/>
        <v>-5</v>
      </c>
      <c r="AB995">
        <f t="shared" ca="1" si="180"/>
        <v>-1.7999999999999998</v>
      </c>
      <c r="AC995">
        <f t="shared" ca="1" si="181"/>
        <v>-3.2</v>
      </c>
      <c r="AD995">
        <f t="shared" ca="1" si="182"/>
        <v>3.2</v>
      </c>
      <c r="AE995" s="2">
        <v>0</v>
      </c>
      <c r="AF995" s="7">
        <f>VLOOKUP(R995,Weights!$A$2:$B$120,2,0)*AE995</f>
        <v>0</v>
      </c>
      <c r="AG995">
        <f t="shared" ca="1" si="183"/>
        <v>10.240000000000002</v>
      </c>
      <c r="AI995" t="str">
        <f t="shared" ca="1" si="185"/>
        <v>UC Riverside</v>
      </c>
      <c r="AJ995" t="str">
        <f t="shared" si="186"/>
        <v>UC Riverside</v>
      </c>
      <c r="AK995" t="str">
        <f t="shared" si="187"/>
        <v>UC Riverside</v>
      </c>
    </row>
    <row r="996" spans="17:37" x14ac:dyDescent="0.25">
      <c r="Q996" t="s">
        <v>3453</v>
      </c>
      <c r="R996" s="6">
        <v>42054</v>
      </c>
      <c r="S996" t="s">
        <v>3194</v>
      </c>
      <c r="T996" t="s">
        <v>3454</v>
      </c>
      <c r="U996" t="s">
        <v>3841</v>
      </c>
      <c r="V996">
        <v>65</v>
      </c>
      <c r="W996">
        <v>54</v>
      </c>
      <c r="Y996" t="s">
        <v>1454</v>
      </c>
      <c r="Z996">
        <v>1</v>
      </c>
      <c r="AA996">
        <f t="shared" si="184"/>
        <v>-11</v>
      </c>
      <c r="AB996">
        <f t="shared" ca="1" si="180"/>
        <v>-5.6</v>
      </c>
      <c r="AC996">
        <f t="shared" ca="1" si="181"/>
        <v>-5.4</v>
      </c>
      <c r="AD996">
        <f t="shared" ca="1" si="182"/>
        <v>5.4</v>
      </c>
      <c r="AE996" s="2">
        <v>0</v>
      </c>
      <c r="AF996" s="7">
        <f>VLOOKUP(R996,Weights!$A$2:$B$120,2,0)*AE996</f>
        <v>0</v>
      </c>
      <c r="AG996">
        <f t="shared" ca="1" si="183"/>
        <v>29.160000000000004</v>
      </c>
      <c r="AI996" t="str">
        <f t="shared" ca="1" si="185"/>
        <v>Cal Poly</v>
      </c>
      <c r="AJ996" t="str">
        <f t="shared" si="186"/>
        <v>Cal Poly</v>
      </c>
      <c r="AK996" t="str">
        <f t="shared" si="187"/>
        <v>Cal Poly</v>
      </c>
    </row>
    <row r="997" spans="17:37" x14ac:dyDescent="0.25">
      <c r="Q997" t="s">
        <v>3453</v>
      </c>
      <c r="R997" s="6">
        <v>42056</v>
      </c>
      <c r="S997" t="s">
        <v>3194</v>
      </c>
      <c r="T997" t="s">
        <v>3254</v>
      </c>
      <c r="U997" t="s">
        <v>3841</v>
      </c>
      <c r="V997">
        <v>69</v>
      </c>
      <c r="W997">
        <v>54</v>
      </c>
      <c r="Y997" t="s">
        <v>1455</v>
      </c>
      <c r="Z997">
        <v>1</v>
      </c>
      <c r="AA997">
        <f t="shared" si="184"/>
        <v>-15</v>
      </c>
      <c r="AB997">
        <f t="shared" ca="1" si="180"/>
        <v>-10.4</v>
      </c>
      <c r="AC997">
        <f t="shared" ca="1" si="181"/>
        <v>-4.5999999999999996</v>
      </c>
      <c r="AD997">
        <f t="shared" ca="1" si="182"/>
        <v>4.5999999999999996</v>
      </c>
      <c r="AE997" s="2">
        <v>0</v>
      </c>
      <c r="AF997" s="7">
        <f>VLOOKUP(R997,Weights!$A$2:$B$120,2,0)*AE997</f>
        <v>0</v>
      </c>
      <c r="AG997">
        <f t="shared" ca="1" si="183"/>
        <v>21.159999999999997</v>
      </c>
      <c r="AI997" t="str">
        <f t="shared" ca="1" si="185"/>
        <v>UC Santa Barbara</v>
      </c>
      <c r="AJ997" t="str">
        <f t="shared" si="186"/>
        <v>UC Santa Barbara</v>
      </c>
      <c r="AK997" t="str">
        <f t="shared" si="187"/>
        <v>UC Santa Barbara</v>
      </c>
    </row>
    <row r="998" spans="17:37" x14ac:dyDescent="0.25">
      <c r="Q998" t="s">
        <v>3453</v>
      </c>
      <c r="R998" s="6">
        <v>42070</v>
      </c>
      <c r="S998" t="s">
        <v>3194</v>
      </c>
      <c r="T998" t="s">
        <v>3329</v>
      </c>
      <c r="U998" t="s">
        <v>3841</v>
      </c>
      <c r="V998">
        <v>91</v>
      </c>
      <c r="W998">
        <v>70</v>
      </c>
      <c r="Y998" t="s">
        <v>1456</v>
      </c>
      <c r="Z998">
        <v>1</v>
      </c>
      <c r="AA998">
        <f t="shared" si="184"/>
        <v>-21</v>
      </c>
      <c r="AB998">
        <f t="shared" ca="1" si="180"/>
        <v>-10</v>
      </c>
      <c r="AC998">
        <f t="shared" ca="1" si="181"/>
        <v>-11</v>
      </c>
      <c r="AD998">
        <f t="shared" ca="1" si="182"/>
        <v>11</v>
      </c>
      <c r="AE998" s="2">
        <v>0</v>
      </c>
      <c r="AF998" s="7">
        <f>VLOOKUP(R998,Weights!$A$2:$B$120,2,0)*AE998</f>
        <v>0</v>
      </c>
      <c r="AG998">
        <f t="shared" ca="1" si="183"/>
        <v>121</v>
      </c>
      <c r="AI998" t="str">
        <f t="shared" ca="1" si="185"/>
        <v>Hawaii</v>
      </c>
      <c r="AJ998" t="str">
        <f t="shared" si="186"/>
        <v>Hawaii</v>
      </c>
      <c r="AK998" t="str">
        <f t="shared" si="187"/>
        <v>Hawaii</v>
      </c>
    </row>
    <row r="999" spans="17:37" x14ac:dyDescent="0.25">
      <c r="Q999" t="s">
        <v>3404</v>
      </c>
      <c r="R999" s="6">
        <v>41962</v>
      </c>
      <c r="S999" t="s">
        <v>3194</v>
      </c>
      <c r="T999" t="s">
        <v>3387</v>
      </c>
      <c r="U999" t="s">
        <v>3842</v>
      </c>
      <c r="V999">
        <v>72</v>
      </c>
      <c r="W999">
        <v>65</v>
      </c>
      <c r="Y999" t="s">
        <v>13</v>
      </c>
      <c r="Z999">
        <v>1</v>
      </c>
      <c r="AA999">
        <f t="shared" si="184"/>
        <v>7</v>
      </c>
      <c r="AB999">
        <f t="shared" ca="1" si="180"/>
        <v>9.1999998000000005</v>
      </c>
      <c r="AC999">
        <f t="shared" ca="1" si="181"/>
        <v>-2.1999998000000005</v>
      </c>
      <c r="AD999">
        <f t="shared" ca="1" si="182"/>
        <v>2.1999998000000005</v>
      </c>
      <c r="AE999" s="2">
        <v>0</v>
      </c>
      <c r="AF999" s="7">
        <f>VLOOKUP(R999,Weights!$A$2:$B$120,2,0)*AE999</f>
        <v>0</v>
      </c>
      <c r="AG999">
        <f t="shared" ca="1" si="183"/>
        <v>4.8399991200000425</v>
      </c>
      <c r="AI999" t="str">
        <f t="shared" ca="1" si="185"/>
        <v>CS Northridge</v>
      </c>
      <c r="AJ999" t="str">
        <f t="shared" si="186"/>
        <v>CS Northridge</v>
      </c>
      <c r="AK999">
        <f t="shared" si="187"/>
        <v>0</v>
      </c>
    </row>
    <row r="1000" spans="17:37" x14ac:dyDescent="0.25">
      <c r="Q1000" t="s">
        <v>3404</v>
      </c>
      <c r="R1000" s="6">
        <v>41965</v>
      </c>
      <c r="S1000" t="s">
        <v>3195</v>
      </c>
      <c r="T1000" t="s">
        <v>3339</v>
      </c>
      <c r="U1000" t="s">
        <v>3842</v>
      </c>
      <c r="V1000">
        <v>79</v>
      </c>
      <c r="W1000">
        <v>72</v>
      </c>
      <c r="Y1000" t="s">
        <v>15</v>
      </c>
      <c r="Z1000">
        <v>1</v>
      </c>
      <c r="AA1000">
        <f t="shared" si="184"/>
        <v>7</v>
      </c>
      <c r="AB1000">
        <f t="shared" ca="1" si="180"/>
        <v>-2</v>
      </c>
      <c r="AC1000">
        <f t="shared" ca="1" si="181"/>
        <v>9</v>
      </c>
      <c r="AD1000">
        <f t="shared" ca="1" si="182"/>
        <v>-9</v>
      </c>
      <c r="AE1000" s="2">
        <v>0</v>
      </c>
      <c r="AF1000" s="7">
        <f>VLOOKUP(R1000,Weights!$A$2:$B$120,2,0)*AE1000</f>
        <v>0</v>
      </c>
      <c r="AG1000">
        <f t="shared" ca="1" si="183"/>
        <v>81</v>
      </c>
      <c r="AI1000" t="str">
        <f t="shared" ca="1" si="185"/>
        <v>Samford</v>
      </c>
      <c r="AJ1000" t="str">
        <f t="shared" si="186"/>
        <v>CS Northridge</v>
      </c>
      <c r="AK1000">
        <f t="shared" si="187"/>
        <v>0</v>
      </c>
    </row>
    <row r="1001" spans="17:37" x14ac:dyDescent="0.25">
      <c r="Q1001" t="s">
        <v>3404</v>
      </c>
      <c r="R1001" s="6">
        <v>41969</v>
      </c>
      <c r="S1001" t="s">
        <v>3194</v>
      </c>
      <c r="T1001" t="s">
        <v>3385</v>
      </c>
      <c r="U1001" t="s">
        <v>3841</v>
      </c>
      <c r="V1001">
        <v>63</v>
      </c>
      <c r="W1001">
        <v>55</v>
      </c>
      <c r="Y1001" t="s">
        <v>19</v>
      </c>
      <c r="Z1001">
        <v>1</v>
      </c>
      <c r="AA1001">
        <f t="shared" si="184"/>
        <v>-8</v>
      </c>
      <c r="AB1001">
        <f t="shared" ca="1" si="180"/>
        <v>2.2000000000000002</v>
      </c>
      <c r="AC1001">
        <f t="shared" ca="1" si="181"/>
        <v>-10.199999999999999</v>
      </c>
      <c r="AD1001">
        <f t="shared" ca="1" si="182"/>
        <v>10.199999999999999</v>
      </c>
      <c r="AE1001" s="2">
        <v>0</v>
      </c>
      <c r="AF1001" s="7">
        <f>VLOOKUP(R1001,Weights!$A$2:$B$120,2,0)*AE1001</f>
        <v>0</v>
      </c>
      <c r="AG1001">
        <f t="shared" ca="1" si="183"/>
        <v>104.03999999999999</v>
      </c>
      <c r="AI1001" t="str">
        <f t="shared" ca="1" si="185"/>
        <v>CS Northridge</v>
      </c>
      <c r="AJ1001" t="str">
        <f t="shared" si="186"/>
        <v>Portland St</v>
      </c>
      <c r="AK1001" t="str">
        <f t="shared" si="187"/>
        <v>Portland St</v>
      </c>
    </row>
    <row r="1002" spans="17:37" x14ac:dyDescent="0.25">
      <c r="Q1002" t="s">
        <v>3404</v>
      </c>
      <c r="R1002" s="6">
        <v>41975</v>
      </c>
      <c r="S1002" t="s">
        <v>3194</v>
      </c>
      <c r="T1002" t="s">
        <v>3406</v>
      </c>
      <c r="U1002" t="s">
        <v>3841</v>
      </c>
      <c r="V1002">
        <v>68</v>
      </c>
      <c r="W1002">
        <v>65</v>
      </c>
      <c r="Y1002" t="s">
        <v>23</v>
      </c>
      <c r="Z1002">
        <v>1</v>
      </c>
      <c r="AA1002">
        <f t="shared" si="184"/>
        <v>-3</v>
      </c>
      <c r="AB1002">
        <f t="shared" ca="1" si="180"/>
        <v>-1.5999999999999996</v>
      </c>
      <c r="AC1002">
        <f t="shared" ca="1" si="181"/>
        <v>-1.4000000000000004</v>
      </c>
      <c r="AD1002">
        <f t="shared" ca="1" si="182"/>
        <v>1.4000000000000004</v>
      </c>
      <c r="AE1002" s="2">
        <v>0</v>
      </c>
      <c r="AF1002" s="7">
        <f>VLOOKUP(R1002,Weights!$A$2:$B$120,2,0)*AE1002</f>
        <v>0</v>
      </c>
      <c r="AG1002">
        <f t="shared" ca="1" si="183"/>
        <v>1.9600000000000011</v>
      </c>
      <c r="AI1002" t="str">
        <f t="shared" ca="1" si="185"/>
        <v>South Dakota</v>
      </c>
      <c r="AJ1002" t="str">
        <f t="shared" si="186"/>
        <v>South Dakota</v>
      </c>
      <c r="AK1002" t="str">
        <f t="shared" si="187"/>
        <v>South Dakota</v>
      </c>
    </row>
    <row r="1003" spans="17:37" x14ac:dyDescent="0.25">
      <c r="Q1003" t="s">
        <v>3404</v>
      </c>
      <c r="R1003" s="6">
        <v>41979</v>
      </c>
      <c r="S1003" t="s">
        <v>3194</v>
      </c>
      <c r="T1003" t="s">
        <v>3839</v>
      </c>
      <c r="U1003" t="s">
        <v>3842</v>
      </c>
      <c r="V1003">
        <v>70</v>
      </c>
      <c r="W1003">
        <v>58</v>
      </c>
      <c r="Y1003" t="s">
        <v>856</v>
      </c>
      <c r="Z1003">
        <v>1</v>
      </c>
      <c r="AA1003">
        <f t="shared" si="184"/>
        <v>12</v>
      </c>
      <c r="AB1003">
        <f t="shared" ca="1" si="180"/>
        <v>25.599999799999999</v>
      </c>
      <c r="AC1003">
        <f t="shared" ca="1" si="181"/>
        <v>-13.599999799999999</v>
      </c>
      <c r="AD1003">
        <f t="shared" ca="1" si="182"/>
        <v>13.599999799999999</v>
      </c>
      <c r="AE1003" s="2">
        <v>0</v>
      </c>
      <c r="AF1003" s="7">
        <f>VLOOKUP(R1003,Weights!$A$2:$B$120,2,0)*AE1003</f>
        <v>0</v>
      </c>
      <c r="AG1003">
        <f t="shared" ca="1" si="183"/>
        <v>184.95999456000001</v>
      </c>
      <c r="AI1003" t="str">
        <f t="shared" ca="1" si="185"/>
        <v>CS Northridge</v>
      </c>
      <c r="AJ1003" t="str">
        <f t="shared" si="186"/>
        <v>CS Northridge</v>
      </c>
      <c r="AK1003">
        <f t="shared" si="187"/>
        <v>0</v>
      </c>
    </row>
    <row r="1004" spans="17:37" x14ac:dyDescent="0.25">
      <c r="Q1004" t="s">
        <v>3404</v>
      </c>
      <c r="R1004" s="6">
        <v>41993</v>
      </c>
      <c r="S1004" t="s">
        <v>3194</v>
      </c>
      <c r="T1004" t="s">
        <v>3485</v>
      </c>
      <c r="U1004" t="s">
        <v>3841</v>
      </c>
      <c r="V1004">
        <v>75</v>
      </c>
      <c r="W1004">
        <v>68</v>
      </c>
      <c r="Y1004" t="s">
        <v>843</v>
      </c>
      <c r="Z1004">
        <v>1</v>
      </c>
      <c r="AA1004">
        <f t="shared" si="184"/>
        <v>-7</v>
      </c>
      <c r="AB1004">
        <f t="shared" ca="1" si="180"/>
        <v>2.2000000000000002</v>
      </c>
      <c r="AC1004">
        <f t="shared" ca="1" si="181"/>
        <v>-9.1999999999999993</v>
      </c>
      <c r="AD1004">
        <f t="shared" ca="1" si="182"/>
        <v>9.1999999999999993</v>
      </c>
      <c r="AE1004" s="2">
        <v>0</v>
      </c>
      <c r="AF1004" s="7">
        <f>VLOOKUP(R1004,Weights!$A$2:$B$120,2,0)*AE1004</f>
        <v>0</v>
      </c>
      <c r="AG1004">
        <f t="shared" ca="1" si="183"/>
        <v>84.639999999999986</v>
      </c>
      <c r="AI1004" t="str">
        <f t="shared" ca="1" si="185"/>
        <v>CS Northridge</v>
      </c>
      <c r="AJ1004" t="str">
        <f t="shared" si="186"/>
        <v>Texas A&amp;M-CC</v>
      </c>
      <c r="AK1004" t="str">
        <f t="shared" si="187"/>
        <v>Texas A&amp;M-CC</v>
      </c>
    </row>
    <row r="1005" spans="17:37" x14ac:dyDescent="0.25">
      <c r="Q1005" t="s">
        <v>3404</v>
      </c>
      <c r="R1005" s="6">
        <v>42002</v>
      </c>
      <c r="S1005" t="s">
        <v>3194</v>
      </c>
      <c r="T1005" t="s">
        <v>3457</v>
      </c>
      <c r="U1005" t="s">
        <v>3841</v>
      </c>
      <c r="V1005">
        <v>61</v>
      </c>
      <c r="W1005">
        <v>57</v>
      </c>
      <c r="Y1005" t="s">
        <v>1458</v>
      </c>
      <c r="Z1005">
        <v>1</v>
      </c>
      <c r="AA1005">
        <f t="shared" si="184"/>
        <v>-4</v>
      </c>
      <c r="AB1005">
        <f t="shared" ca="1" si="180"/>
        <v>-10.8</v>
      </c>
      <c r="AC1005">
        <f t="shared" ca="1" si="181"/>
        <v>6.8000000000000007</v>
      </c>
      <c r="AD1005">
        <f t="shared" ca="1" si="182"/>
        <v>-6.8000000000000007</v>
      </c>
      <c r="AE1005" s="2">
        <v>0</v>
      </c>
      <c r="AF1005" s="7">
        <f>VLOOKUP(R1005,Weights!$A$2:$B$120,2,0)*AE1005</f>
        <v>0</v>
      </c>
      <c r="AG1005">
        <f t="shared" ca="1" si="183"/>
        <v>46.240000000000009</v>
      </c>
      <c r="AI1005" t="str">
        <f t="shared" ca="1" si="185"/>
        <v>Stephen F. Austin</v>
      </c>
      <c r="AJ1005" t="str">
        <f t="shared" si="186"/>
        <v>Stephen F. Austin</v>
      </c>
      <c r="AK1005" t="str">
        <f t="shared" si="187"/>
        <v>Stephen F. Austin</v>
      </c>
    </row>
    <row r="1006" spans="17:37" x14ac:dyDescent="0.25">
      <c r="Q1006" t="s">
        <v>3404</v>
      </c>
      <c r="R1006" s="6">
        <v>42006</v>
      </c>
      <c r="S1006" t="s">
        <v>3194</v>
      </c>
      <c r="T1006" t="s">
        <v>3462</v>
      </c>
      <c r="U1006" t="s">
        <v>3842</v>
      </c>
      <c r="V1006">
        <v>78</v>
      </c>
      <c r="W1006">
        <v>62</v>
      </c>
      <c r="Y1006" t="s">
        <v>859</v>
      </c>
      <c r="Z1006">
        <v>1</v>
      </c>
      <c r="AA1006">
        <f t="shared" si="184"/>
        <v>16</v>
      </c>
      <c r="AB1006">
        <f t="shared" ca="1" si="180"/>
        <v>9.9999998000000012</v>
      </c>
      <c r="AC1006">
        <f t="shared" ca="1" si="181"/>
        <v>6.0000001999999988</v>
      </c>
      <c r="AD1006">
        <f t="shared" ca="1" si="182"/>
        <v>-6.0000001999999988</v>
      </c>
      <c r="AE1006" s="2">
        <v>0</v>
      </c>
      <c r="AF1006" s="7">
        <f>VLOOKUP(R1006,Weights!$A$2:$B$120,2,0)*AE1006</f>
        <v>0</v>
      </c>
      <c r="AG1006">
        <f t="shared" ca="1" si="183"/>
        <v>36.000002400000028</v>
      </c>
      <c r="AI1006" t="str">
        <f t="shared" ca="1" si="185"/>
        <v>CS Northridge</v>
      </c>
      <c r="AJ1006" t="str">
        <f t="shared" si="186"/>
        <v>CS Northridge</v>
      </c>
      <c r="AK1006">
        <f t="shared" si="187"/>
        <v>0</v>
      </c>
    </row>
    <row r="1007" spans="17:37" x14ac:dyDescent="0.25">
      <c r="Q1007" t="s">
        <v>3404</v>
      </c>
      <c r="R1007" s="6">
        <v>42021</v>
      </c>
      <c r="S1007" t="s">
        <v>3194</v>
      </c>
      <c r="T1007" t="s">
        <v>3454</v>
      </c>
      <c r="U1007" t="s">
        <v>3842</v>
      </c>
      <c r="V1007">
        <v>55</v>
      </c>
      <c r="W1007">
        <v>48</v>
      </c>
      <c r="Y1007" t="s">
        <v>1461</v>
      </c>
      <c r="Z1007">
        <v>1</v>
      </c>
      <c r="AA1007">
        <f t="shared" si="184"/>
        <v>7</v>
      </c>
      <c r="AB1007">
        <f t="shared" ca="1" si="180"/>
        <v>-4.1999999999999993</v>
      </c>
      <c r="AC1007">
        <f t="shared" ca="1" si="181"/>
        <v>11.2</v>
      </c>
      <c r="AD1007">
        <f t="shared" ca="1" si="182"/>
        <v>-11.2</v>
      </c>
      <c r="AE1007" s="2">
        <v>0</v>
      </c>
      <c r="AF1007" s="7">
        <f>VLOOKUP(R1007,Weights!$A$2:$B$120,2,0)*AE1007</f>
        <v>0</v>
      </c>
      <c r="AG1007">
        <f t="shared" ca="1" si="183"/>
        <v>125.43999999999998</v>
      </c>
      <c r="AI1007" t="str">
        <f t="shared" ca="1" si="185"/>
        <v>Cal Poly</v>
      </c>
      <c r="AJ1007" t="str">
        <f t="shared" si="186"/>
        <v>CS Northridge</v>
      </c>
      <c r="AK1007">
        <f t="shared" si="187"/>
        <v>0</v>
      </c>
    </row>
    <row r="1008" spans="17:37" x14ac:dyDescent="0.25">
      <c r="Q1008" t="s">
        <v>3404</v>
      </c>
      <c r="R1008" s="6">
        <v>42026</v>
      </c>
      <c r="S1008" t="s">
        <v>3194</v>
      </c>
      <c r="T1008" t="s">
        <v>3418</v>
      </c>
      <c r="U1008" t="s">
        <v>3841</v>
      </c>
      <c r="V1008">
        <v>80</v>
      </c>
      <c r="W1008">
        <v>49</v>
      </c>
      <c r="Y1008" t="s">
        <v>1462</v>
      </c>
      <c r="Z1008">
        <v>1</v>
      </c>
      <c r="AA1008">
        <f t="shared" si="184"/>
        <v>-31</v>
      </c>
      <c r="AB1008">
        <f t="shared" ca="1" si="180"/>
        <v>-9.3999999999999986</v>
      </c>
      <c r="AC1008">
        <f t="shared" ca="1" si="181"/>
        <v>-21.6</v>
      </c>
      <c r="AD1008">
        <f t="shared" ca="1" si="182"/>
        <v>21.6</v>
      </c>
      <c r="AE1008" s="2">
        <v>0</v>
      </c>
      <c r="AF1008" s="7">
        <f>VLOOKUP(R1008,Weights!$A$2:$B$120,2,0)*AE1008</f>
        <v>0</v>
      </c>
      <c r="AG1008">
        <f t="shared" ca="1" si="183"/>
        <v>466.56000000000006</v>
      </c>
      <c r="AI1008" t="str">
        <f t="shared" ca="1" si="185"/>
        <v>UC Irvine</v>
      </c>
      <c r="AJ1008" t="str">
        <f t="shared" si="186"/>
        <v>UC Irvine</v>
      </c>
      <c r="AK1008" t="str">
        <f t="shared" si="187"/>
        <v>UC Irvine</v>
      </c>
    </row>
    <row r="1009" spans="17:37" x14ac:dyDescent="0.25">
      <c r="Q1009" t="s">
        <v>3404</v>
      </c>
      <c r="R1009" s="6">
        <v>42028</v>
      </c>
      <c r="S1009" t="s">
        <v>3194</v>
      </c>
      <c r="T1009" t="s">
        <v>3371</v>
      </c>
      <c r="U1009" t="s">
        <v>3841</v>
      </c>
      <c r="V1009">
        <v>64</v>
      </c>
      <c r="W1009">
        <v>58</v>
      </c>
      <c r="Y1009" t="s">
        <v>1463</v>
      </c>
      <c r="Z1009">
        <v>1</v>
      </c>
      <c r="AA1009">
        <f t="shared" si="184"/>
        <v>-6</v>
      </c>
      <c r="AB1009">
        <f t="shared" ca="1" si="180"/>
        <v>-4.5999999999999996</v>
      </c>
      <c r="AC1009">
        <f t="shared" ca="1" si="181"/>
        <v>-1.4000000000000004</v>
      </c>
      <c r="AD1009">
        <f t="shared" ca="1" si="182"/>
        <v>1.4000000000000004</v>
      </c>
      <c r="AE1009" s="2">
        <v>0</v>
      </c>
      <c r="AF1009" s="7">
        <f>VLOOKUP(R1009,Weights!$A$2:$B$120,2,0)*AE1009</f>
        <v>0</v>
      </c>
      <c r="AG1009">
        <f t="shared" ca="1" si="183"/>
        <v>1.9600000000000011</v>
      </c>
      <c r="AI1009" t="str">
        <f t="shared" ca="1" si="185"/>
        <v>Long Beach St</v>
      </c>
      <c r="AJ1009" t="str">
        <f t="shared" si="186"/>
        <v>Long Beach St</v>
      </c>
      <c r="AK1009" t="str">
        <f t="shared" si="187"/>
        <v>Long Beach St</v>
      </c>
    </row>
    <row r="1010" spans="17:37" x14ac:dyDescent="0.25">
      <c r="Q1010" t="s">
        <v>3404</v>
      </c>
      <c r="R1010" s="6">
        <v>42033</v>
      </c>
      <c r="S1010" t="s">
        <v>3194</v>
      </c>
      <c r="T1010" t="s">
        <v>3329</v>
      </c>
      <c r="U1010" t="s">
        <v>3841</v>
      </c>
      <c r="V1010">
        <v>84</v>
      </c>
      <c r="W1010">
        <v>73</v>
      </c>
      <c r="Y1010" t="s">
        <v>1464</v>
      </c>
      <c r="Z1010">
        <v>1</v>
      </c>
      <c r="AA1010">
        <f t="shared" si="184"/>
        <v>-11</v>
      </c>
      <c r="AB1010">
        <f t="shared" ca="1" si="180"/>
        <v>-8.6</v>
      </c>
      <c r="AC1010">
        <f t="shared" ca="1" si="181"/>
        <v>-2.4000000000000004</v>
      </c>
      <c r="AD1010">
        <f t="shared" ca="1" si="182"/>
        <v>2.4000000000000004</v>
      </c>
      <c r="AE1010" s="2">
        <v>0</v>
      </c>
      <c r="AF1010" s="7">
        <f>VLOOKUP(R1010,Weights!$A$2:$B$120,2,0)*AE1010</f>
        <v>0</v>
      </c>
      <c r="AG1010">
        <f t="shared" ca="1" si="183"/>
        <v>5.7600000000000016</v>
      </c>
      <c r="AI1010" t="str">
        <f t="shared" ca="1" si="185"/>
        <v>Hawaii</v>
      </c>
      <c r="AJ1010" t="str">
        <f t="shared" si="186"/>
        <v>Hawaii</v>
      </c>
      <c r="AK1010" t="str">
        <f t="shared" si="187"/>
        <v>Hawaii</v>
      </c>
    </row>
    <row r="1011" spans="17:37" x14ac:dyDescent="0.25">
      <c r="Q1011" t="s">
        <v>3404</v>
      </c>
      <c r="R1011" s="6">
        <v>42042</v>
      </c>
      <c r="S1011" t="s">
        <v>3194</v>
      </c>
      <c r="T1011" t="s">
        <v>3452</v>
      </c>
      <c r="U1011" t="s">
        <v>3841</v>
      </c>
      <c r="V1011">
        <v>68</v>
      </c>
      <c r="W1011">
        <v>55</v>
      </c>
      <c r="Y1011" t="s">
        <v>1465</v>
      </c>
      <c r="Z1011">
        <v>1</v>
      </c>
      <c r="AA1011">
        <f t="shared" si="184"/>
        <v>-13</v>
      </c>
      <c r="AB1011">
        <f t="shared" ca="1" si="180"/>
        <v>-7.3999999999999995</v>
      </c>
      <c r="AC1011">
        <f t="shared" ca="1" si="181"/>
        <v>-5.6000000000000005</v>
      </c>
      <c r="AD1011">
        <f t="shared" ca="1" si="182"/>
        <v>5.6000000000000005</v>
      </c>
      <c r="AE1011" s="2">
        <v>0</v>
      </c>
      <c r="AF1011" s="7">
        <f>VLOOKUP(R1011,Weights!$A$2:$B$120,2,0)*AE1011</f>
        <v>0</v>
      </c>
      <c r="AG1011">
        <f t="shared" ca="1" si="183"/>
        <v>31.360000000000007</v>
      </c>
      <c r="AI1011" t="str">
        <f t="shared" ca="1" si="185"/>
        <v>UC Davis</v>
      </c>
      <c r="AJ1011" t="str">
        <f t="shared" si="186"/>
        <v>UC Davis</v>
      </c>
      <c r="AK1011" t="str">
        <f t="shared" si="187"/>
        <v>UC Davis</v>
      </c>
    </row>
    <row r="1012" spans="17:37" x14ac:dyDescent="0.25">
      <c r="Q1012" t="s">
        <v>3404</v>
      </c>
      <c r="R1012" s="6">
        <v>42049</v>
      </c>
      <c r="S1012" t="s">
        <v>3194</v>
      </c>
      <c r="T1012" t="s">
        <v>3254</v>
      </c>
      <c r="U1012" t="s">
        <v>3841</v>
      </c>
      <c r="V1012">
        <v>65</v>
      </c>
      <c r="W1012">
        <v>57</v>
      </c>
      <c r="Y1012" t="s">
        <v>1466</v>
      </c>
      <c r="Z1012">
        <v>1</v>
      </c>
      <c r="AA1012">
        <f t="shared" si="184"/>
        <v>-8</v>
      </c>
      <c r="AB1012">
        <f t="shared" ca="1" si="180"/>
        <v>-9</v>
      </c>
      <c r="AC1012">
        <f t="shared" ca="1" si="181"/>
        <v>1</v>
      </c>
      <c r="AD1012">
        <f t="shared" ca="1" si="182"/>
        <v>-1</v>
      </c>
      <c r="AE1012" s="2">
        <v>0</v>
      </c>
      <c r="AF1012" s="7">
        <f>VLOOKUP(R1012,Weights!$A$2:$B$120,2,0)*AE1012</f>
        <v>0</v>
      </c>
      <c r="AG1012">
        <f t="shared" ca="1" si="183"/>
        <v>1</v>
      </c>
      <c r="AI1012" t="str">
        <f t="shared" ca="1" si="185"/>
        <v>UC Santa Barbara</v>
      </c>
      <c r="AJ1012" t="str">
        <f t="shared" si="186"/>
        <v>UC Santa Barbara</v>
      </c>
      <c r="AK1012" t="str">
        <f t="shared" si="187"/>
        <v>UC Santa Barbara</v>
      </c>
    </row>
    <row r="1013" spans="17:37" x14ac:dyDescent="0.25">
      <c r="Q1013" t="s">
        <v>3404</v>
      </c>
      <c r="R1013" s="6">
        <v>42052</v>
      </c>
      <c r="S1013" t="s">
        <v>3194</v>
      </c>
      <c r="T1013" t="s">
        <v>3839</v>
      </c>
      <c r="U1013" t="s">
        <v>3842</v>
      </c>
      <c r="V1013">
        <v>89</v>
      </c>
      <c r="W1013">
        <v>61</v>
      </c>
      <c r="Y1013" t="s">
        <v>1467</v>
      </c>
      <c r="Z1013">
        <v>1</v>
      </c>
      <c r="AA1013">
        <f t="shared" si="184"/>
        <v>28</v>
      </c>
      <c r="AB1013">
        <f t="shared" ca="1" si="180"/>
        <v>25.599999799999999</v>
      </c>
      <c r="AC1013">
        <f t="shared" ca="1" si="181"/>
        <v>2.4000002000000009</v>
      </c>
      <c r="AD1013">
        <f t="shared" ca="1" si="182"/>
        <v>-2.4000002000000009</v>
      </c>
      <c r="AE1013" s="2">
        <v>0</v>
      </c>
      <c r="AF1013" s="7">
        <f>VLOOKUP(R1013,Weights!$A$2:$B$120,2,0)*AE1013</f>
        <v>0</v>
      </c>
      <c r="AG1013">
        <f t="shared" ca="1" si="183"/>
        <v>5.7600009600000446</v>
      </c>
      <c r="AI1013" t="str">
        <f t="shared" ca="1" si="185"/>
        <v>CS Northridge</v>
      </c>
      <c r="AJ1013" t="str">
        <f t="shared" si="186"/>
        <v>CS Northridge</v>
      </c>
      <c r="AK1013">
        <f t="shared" si="187"/>
        <v>0</v>
      </c>
    </row>
    <row r="1014" spans="17:37" x14ac:dyDescent="0.25">
      <c r="Q1014" t="s">
        <v>3404</v>
      </c>
      <c r="R1014" s="6">
        <v>42061</v>
      </c>
      <c r="S1014" t="s">
        <v>3194</v>
      </c>
      <c r="T1014" t="s">
        <v>3453</v>
      </c>
      <c r="U1014" t="s">
        <v>3842</v>
      </c>
      <c r="V1014">
        <v>82</v>
      </c>
      <c r="W1014">
        <v>72</v>
      </c>
      <c r="Y1014" t="s">
        <v>1468</v>
      </c>
      <c r="Z1014">
        <v>1</v>
      </c>
      <c r="AA1014">
        <f t="shared" si="184"/>
        <v>10</v>
      </c>
      <c r="AB1014">
        <f t="shared" ca="1" si="180"/>
        <v>4.6000000000000005</v>
      </c>
      <c r="AC1014">
        <f t="shared" ca="1" si="181"/>
        <v>5.3999999999999995</v>
      </c>
      <c r="AD1014">
        <f t="shared" ca="1" si="182"/>
        <v>-5.3999999999999995</v>
      </c>
      <c r="AE1014" s="2">
        <v>0</v>
      </c>
      <c r="AF1014" s="7">
        <f>VLOOKUP(R1014,Weights!$A$2:$B$120,2,0)*AE1014</f>
        <v>0</v>
      </c>
      <c r="AG1014">
        <f t="shared" ca="1" si="183"/>
        <v>29.159999999999993</v>
      </c>
      <c r="AI1014" t="str">
        <f t="shared" ca="1" si="185"/>
        <v>CS Northridge</v>
      </c>
      <c r="AJ1014" t="str">
        <f t="shared" si="186"/>
        <v>CS Northridge</v>
      </c>
      <c r="AK1014">
        <f t="shared" si="187"/>
        <v>0</v>
      </c>
    </row>
    <row r="1015" spans="17:37" x14ac:dyDescent="0.25">
      <c r="Q1015" t="s">
        <v>3404</v>
      </c>
      <c r="R1015" s="6">
        <v>42063</v>
      </c>
      <c r="S1015" t="s">
        <v>3194</v>
      </c>
      <c r="T1015" t="s">
        <v>3417</v>
      </c>
      <c r="U1015" t="s">
        <v>3842</v>
      </c>
      <c r="V1015">
        <v>83</v>
      </c>
      <c r="W1015">
        <v>76</v>
      </c>
      <c r="Y1015" t="s">
        <v>1469</v>
      </c>
      <c r="Z1015">
        <v>1</v>
      </c>
      <c r="AA1015">
        <f t="shared" si="184"/>
        <v>7</v>
      </c>
      <c r="AB1015">
        <f t="shared" ca="1" si="180"/>
        <v>-0.39999999999999947</v>
      </c>
      <c r="AC1015">
        <f t="shared" ca="1" si="181"/>
        <v>7.3999999999999995</v>
      </c>
      <c r="AD1015">
        <f t="shared" ca="1" si="182"/>
        <v>-7.3999999999999995</v>
      </c>
      <c r="AE1015" s="2">
        <v>0</v>
      </c>
      <c r="AF1015" s="7">
        <f>VLOOKUP(R1015,Weights!$A$2:$B$120,2,0)*AE1015</f>
        <v>0</v>
      </c>
      <c r="AG1015">
        <f t="shared" ca="1" si="183"/>
        <v>54.759999999999991</v>
      </c>
      <c r="AI1015" t="str">
        <f t="shared" ca="1" si="185"/>
        <v>UC Riverside</v>
      </c>
      <c r="AJ1015" t="str">
        <f t="shared" si="186"/>
        <v>CS Northridge</v>
      </c>
      <c r="AK1015">
        <f t="shared" si="187"/>
        <v>0</v>
      </c>
    </row>
    <row r="1016" spans="17:37" x14ac:dyDescent="0.25">
      <c r="Q1016" t="s">
        <v>3404</v>
      </c>
      <c r="R1016" s="6">
        <v>42075</v>
      </c>
      <c r="S1016" t="s">
        <v>3195</v>
      </c>
      <c r="T1016" t="s">
        <v>3452</v>
      </c>
      <c r="U1016" t="s">
        <v>3841</v>
      </c>
      <c r="V1016">
        <v>71</v>
      </c>
      <c r="W1016">
        <v>67</v>
      </c>
      <c r="Y1016" t="s">
        <v>3155</v>
      </c>
      <c r="Z1016">
        <v>1</v>
      </c>
      <c r="AA1016">
        <f t="shared" si="184"/>
        <v>-4</v>
      </c>
      <c r="AB1016">
        <f t="shared" ca="1" si="180"/>
        <v>-10.6</v>
      </c>
      <c r="AC1016">
        <f t="shared" ca="1" si="181"/>
        <v>6.6</v>
      </c>
      <c r="AD1016">
        <f t="shared" ca="1" si="182"/>
        <v>-6.6</v>
      </c>
      <c r="AE1016" s="2">
        <v>0</v>
      </c>
      <c r="AF1016" s="7">
        <f>VLOOKUP(R1016,Weights!$A$2:$B$120,2,0)*AE1016</f>
        <v>0</v>
      </c>
      <c r="AG1016">
        <f t="shared" ca="1" si="183"/>
        <v>43.559999999999995</v>
      </c>
      <c r="AI1016" t="str">
        <f t="shared" ca="1" si="185"/>
        <v>UC Davis</v>
      </c>
      <c r="AJ1016" t="str">
        <f t="shared" si="186"/>
        <v>UC Davis</v>
      </c>
      <c r="AK1016" t="str">
        <f t="shared" si="187"/>
        <v>UC Davis</v>
      </c>
    </row>
    <row r="1017" spans="17:37" x14ac:dyDescent="0.25">
      <c r="Q1017" t="s">
        <v>3463</v>
      </c>
      <c r="R1017" s="6">
        <v>41966</v>
      </c>
      <c r="S1017" t="s">
        <v>3194</v>
      </c>
      <c r="T1017" t="s">
        <v>3278</v>
      </c>
      <c r="U1017" t="s">
        <v>3842</v>
      </c>
      <c r="V1017">
        <v>70</v>
      </c>
      <c r="W1017">
        <v>52</v>
      </c>
      <c r="Y1017" t="s">
        <v>69</v>
      </c>
      <c r="Z1017">
        <v>1</v>
      </c>
      <c r="AA1017">
        <f t="shared" si="184"/>
        <v>18</v>
      </c>
      <c r="AB1017">
        <f t="shared" ca="1" si="180"/>
        <v>2.4000000000000004</v>
      </c>
      <c r="AC1017">
        <f t="shared" ca="1" si="181"/>
        <v>15.6</v>
      </c>
      <c r="AD1017">
        <f t="shared" ca="1" si="182"/>
        <v>-15.6</v>
      </c>
      <c r="AE1017" s="2">
        <v>0</v>
      </c>
      <c r="AF1017" s="7">
        <f>VLOOKUP(R1017,Weights!$A$2:$B$120,2,0)*AE1017</f>
        <v>0</v>
      </c>
      <c r="AG1017">
        <f t="shared" ca="1" si="183"/>
        <v>243.35999999999999</v>
      </c>
      <c r="AI1017" t="str">
        <f t="shared" ca="1" si="185"/>
        <v>CSU Bakersfield</v>
      </c>
      <c r="AJ1017" t="str">
        <f t="shared" si="186"/>
        <v>CSU Bakersfield</v>
      </c>
      <c r="AK1017">
        <f t="shared" si="187"/>
        <v>0</v>
      </c>
    </row>
    <row r="1018" spans="17:37" x14ac:dyDescent="0.25">
      <c r="Q1018" t="s">
        <v>3463</v>
      </c>
      <c r="R1018" s="6">
        <v>41973</v>
      </c>
      <c r="S1018" t="s">
        <v>3194</v>
      </c>
      <c r="T1018" t="s">
        <v>3406</v>
      </c>
      <c r="U1018" t="s">
        <v>3841</v>
      </c>
      <c r="V1018">
        <v>68</v>
      </c>
      <c r="W1018">
        <v>66</v>
      </c>
      <c r="Y1018" t="s">
        <v>71</v>
      </c>
      <c r="Z1018">
        <v>1</v>
      </c>
      <c r="AA1018">
        <f t="shared" si="184"/>
        <v>-2</v>
      </c>
      <c r="AB1018">
        <f t="shared" ca="1" si="180"/>
        <v>-2</v>
      </c>
      <c r="AC1018">
        <f t="shared" ca="1" si="181"/>
        <v>0</v>
      </c>
      <c r="AD1018">
        <f t="shared" ca="1" si="182"/>
        <v>0</v>
      </c>
      <c r="AE1018" s="2">
        <v>0</v>
      </c>
      <c r="AF1018" s="7">
        <f>VLOOKUP(R1018,Weights!$A$2:$B$120,2,0)*AE1018</f>
        <v>0</v>
      </c>
      <c r="AG1018">
        <f t="shared" ca="1" si="183"/>
        <v>0</v>
      </c>
      <c r="AI1018" t="str">
        <f t="shared" ca="1" si="185"/>
        <v>South Dakota</v>
      </c>
      <c r="AJ1018" t="str">
        <f t="shared" si="186"/>
        <v>South Dakota</v>
      </c>
      <c r="AK1018" t="str">
        <f t="shared" si="187"/>
        <v>South Dakota</v>
      </c>
    </row>
    <row r="1019" spans="17:37" x14ac:dyDescent="0.25">
      <c r="Q1019" t="s">
        <v>3463</v>
      </c>
      <c r="R1019" s="6">
        <v>41975</v>
      </c>
      <c r="S1019" t="s">
        <v>3194</v>
      </c>
      <c r="T1019" t="s">
        <v>3417</v>
      </c>
      <c r="U1019" t="s">
        <v>3841</v>
      </c>
      <c r="V1019">
        <v>59</v>
      </c>
      <c r="W1019">
        <v>58</v>
      </c>
      <c r="Y1019" t="s">
        <v>72</v>
      </c>
      <c r="Z1019">
        <v>1</v>
      </c>
      <c r="AA1019">
        <f t="shared" si="184"/>
        <v>-1</v>
      </c>
      <c r="AB1019">
        <f t="shared" ca="1" si="180"/>
        <v>-0.79999999999999982</v>
      </c>
      <c r="AC1019">
        <f t="shared" ca="1" si="181"/>
        <v>-0.20000000000000018</v>
      </c>
      <c r="AD1019">
        <f t="shared" ca="1" si="182"/>
        <v>0.20000000000000018</v>
      </c>
      <c r="AE1019" s="2">
        <v>0</v>
      </c>
      <c r="AF1019" s="7">
        <f>VLOOKUP(R1019,Weights!$A$2:$B$120,2,0)*AE1019</f>
        <v>0</v>
      </c>
      <c r="AG1019">
        <f t="shared" ca="1" si="183"/>
        <v>4.000000000000007E-2</v>
      </c>
      <c r="AI1019" t="str">
        <f t="shared" ca="1" si="185"/>
        <v>UC Riverside</v>
      </c>
      <c r="AJ1019" t="str">
        <f t="shared" si="186"/>
        <v>UC Riverside</v>
      </c>
      <c r="AK1019" t="str">
        <f t="shared" si="187"/>
        <v>UC Riverside</v>
      </c>
    </row>
    <row r="1020" spans="17:37" x14ac:dyDescent="0.25">
      <c r="Q1020" t="s">
        <v>3463</v>
      </c>
      <c r="R1020" s="6">
        <v>41979</v>
      </c>
      <c r="S1020" t="s">
        <v>3194</v>
      </c>
      <c r="T1020" t="s">
        <v>3450</v>
      </c>
      <c r="U1020" t="s">
        <v>3841</v>
      </c>
      <c r="V1020">
        <v>63</v>
      </c>
      <c r="W1020">
        <v>61</v>
      </c>
      <c r="Y1020" t="s">
        <v>73</v>
      </c>
      <c r="Z1020">
        <v>1</v>
      </c>
      <c r="AA1020">
        <f t="shared" si="184"/>
        <v>-2</v>
      </c>
      <c r="AB1020">
        <f t="shared" ca="1" si="180"/>
        <v>0</v>
      </c>
      <c r="AC1020">
        <f t="shared" ca="1" si="181"/>
        <v>-2</v>
      </c>
      <c r="AD1020">
        <f t="shared" ca="1" si="182"/>
        <v>2</v>
      </c>
      <c r="AE1020" s="2">
        <v>0</v>
      </c>
      <c r="AF1020" s="7">
        <f>VLOOKUP(R1020,Weights!$A$2:$B$120,2,0)*AE1020</f>
        <v>0</v>
      </c>
      <c r="AG1020">
        <f t="shared" ca="1" si="183"/>
        <v>4</v>
      </c>
      <c r="AI1020" t="str">
        <f t="shared" ca="1" si="185"/>
        <v>Fresno St</v>
      </c>
      <c r="AJ1020" t="str">
        <f t="shared" si="186"/>
        <v>Fresno St</v>
      </c>
      <c r="AK1020" t="str">
        <f t="shared" si="187"/>
        <v>Fresno St</v>
      </c>
    </row>
    <row r="1021" spans="17:37" x14ac:dyDescent="0.25">
      <c r="Q1021" t="s">
        <v>3463</v>
      </c>
      <c r="R1021" s="6">
        <v>42004</v>
      </c>
      <c r="S1021" t="s">
        <v>3194</v>
      </c>
      <c r="T1021" t="s">
        <v>3839</v>
      </c>
      <c r="U1021" t="s">
        <v>3842</v>
      </c>
      <c r="V1021">
        <v>87</v>
      </c>
      <c r="W1021">
        <v>36</v>
      </c>
      <c r="Y1021" t="s">
        <v>845</v>
      </c>
      <c r="Z1021">
        <v>1</v>
      </c>
      <c r="AA1021">
        <f t="shared" si="184"/>
        <v>51</v>
      </c>
      <c r="AB1021">
        <f t="shared" ca="1" si="180"/>
        <v>25.199999800000001</v>
      </c>
      <c r="AC1021">
        <f t="shared" ca="1" si="181"/>
        <v>25.800000199999999</v>
      </c>
      <c r="AD1021">
        <f t="shared" ca="1" si="182"/>
        <v>-25.800000199999999</v>
      </c>
      <c r="AE1021" s="2">
        <v>0</v>
      </c>
      <c r="AF1021" s="7">
        <f>VLOOKUP(R1021,Weights!$A$2:$B$120,2,0)*AE1021</f>
        <v>0</v>
      </c>
      <c r="AG1021">
        <f t="shared" ca="1" si="183"/>
        <v>665.64001031999999</v>
      </c>
      <c r="AI1021" t="str">
        <f t="shared" ca="1" si="185"/>
        <v>CSU Bakersfield</v>
      </c>
      <c r="AJ1021" t="str">
        <f t="shared" si="186"/>
        <v>CSU Bakersfield</v>
      </c>
      <c r="AK1021">
        <f t="shared" si="187"/>
        <v>0</v>
      </c>
    </row>
    <row r="1022" spans="17:37" x14ac:dyDescent="0.25">
      <c r="Q1022" t="s">
        <v>3463</v>
      </c>
      <c r="R1022" s="6">
        <v>42019</v>
      </c>
      <c r="S1022" t="s">
        <v>3194</v>
      </c>
      <c r="T1022" t="s">
        <v>3362</v>
      </c>
      <c r="U1022" t="s">
        <v>3841</v>
      </c>
      <c r="V1022">
        <v>70</v>
      </c>
      <c r="W1022">
        <v>54</v>
      </c>
      <c r="Y1022" t="s">
        <v>1459</v>
      </c>
      <c r="Z1022">
        <v>1</v>
      </c>
      <c r="AA1022">
        <f t="shared" si="184"/>
        <v>-16</v>
      </c>
      <c r="AB1022">
        <f t="shared" ca="1" si="180"/>
        <v>-9.6</v>
      </c>
      <c r="AC1022">
        <f t="shared" ca="1" si="181"/>
        <v>-6.4</v>
      </c>
      <c r="AD1022">
        <f t="shared" ca="1" si="182"/>
        <v>6.4</v>
      </c>
      <c r="AE1022" s="2">
        <v>0</v>
      </c>
      <c r="AF1022" s="7">
        <f>VLOOKUP(R1022,Weights!$A$2:$B$120,2,0)*AE1022</f>
        <v>0</v>
      </c>
      <c r="AG1022">
        <f t="shared" ca="1" si="183"/>
        <v>40.960000000000008</v>
      </c>
      <c r="AI1022" t="str">
        <f t="shared" ca="1" si="185"/>
        <v>New Mexico St</v>
      </c>
      <c r="AJ1022" t="str">
        <f t="shared" si="186"/>
        <v>New Mexico St</v>
      </c>
      <c r="AK1022" t="str">
        <f t="shared" si="187"/>
        <v>New Mexico St</v>
      </c>
    </row>
    <row r="1023" spans="17:37" x14ac:dyDescent="0.25">
      <c r="Q1023" t="s">
        <v>3463</v>
      </c>
      <c r="R1023" s="6">
        <v>42021</v>
      </c>
      <c r="S1023" t="s">
        <v>3194</v>
      </c>
      <c r="T1023" t="s">
        <v>3486</v>
      </c>
      <c r="U1023" t="s">
        <v>3842</v>
      </c>
      <c r="V1023">
        <v>66</v>
      </c>
      <c r="W1023">
        <v>53</v>
      </c>
      <c r="Y1023" t="s">
        <v>1460</v>
      </c>
      <c r="Z1023">
        <v>1</v>
      </c>
      <c r="AA1023">
        <f t="shared" si="184"/>
        <v>13</v>
      </c>
      <c r="AB1023">
        <f t="shared" ca="1" si="180"/>
        <v>10.7999998</v>
      </c>
      <c r="AC1023">
        <f t="shared" ca="1" si="181"/>
        <v>2.2000001999999999</v>
      </c>
      <c r="AD1023">
        <f t="shared" ca="1" si="182"/>
        <v>-2.2000001999999999</v>
      </c>
      <c r="AE1023" s="2">
        <v>0</v>
      </c>
      <c r="AF1023" s="7">
        <f>VLOOKUP(R1023,Weights!$A$2:$B$120,2,0)*AE1023</f>
        <v>0</v>
      </c>
      <c r="AG1023">
        <f t="shared" ca="1" si="183"/>
        <v>4.8400008800000389</v>
      </c>
      <c r="AI1023" t="str">
        <f t="shared" ca="1" si="185"/>
        <v>CSU Bakersfield</v>
      </c>
      <c r="AJ1023" t="str">
        <f t="shared" si="186"/>
        <v>CSU Bakersfield</v>
      </c>
      <c r="AK1023">
        <f t="shared" si="187"/>
        <v>0</v>
      </c>
    </row>
    <row r="1024" spans="17:37" x14ac:dyDescent="0.25">
      <c r="Q1024" t="s">
        <v>3463</v>
      </c>
      <c r="R1024" s="6">
        <v>42031</v>
      </c>
      <c r="S1024" t="s">
        <v>3194</v>
      </c>
      <c r="T1024" t="s">
        <v>3839</v>
      </c>
      <c r="U1024" t="s">
        <v>3842</v>
      </c>
      <c r="V1024">
        <v>79</v>
      </c>
      <c r="W1024">
        <v>54</v>
      </c>
      <c r="Y1024" t="s">
        <v>3076</v>
      </c>
      <c r="Z1024">
        <v>1</v>
      </c>
      <c r="AA1024">
        <f t="shared" si="184"/>
        <v>25</v>
      </c>
      <c r="AB1024">
        <f t="shared" ca="1" si="180"/>
        <v>25.199999800000001</v>
      </c>
      <c r="AC1024">
        <f t="shared" ca="1" si="181"/>
        <v>-0.1999998000000005</v>
      </c>
      <c r="AD1024">
        <f t="shared" ca="1" si="182"/>
        <v>0.1999998000000005</v>
      </c>
      <c r="AE1024" s="2">
        <v>0</v>
      </c>
      <c r="AF1024" s="7">
        <f>VLOOKUP(R1024,Weights!$A$2:$B$120,2,0)*AE1024</f>
        <v>0</v>
      </c>
      <c r="AG1024">
        <f t="shared" ca="1" si="183"/>
        <v>3.9999920000040205E-2</v>
      </c>
      <c r="AI1024" t="str">
        <f t="shared" ca="1" si="185"/>
        <v>CSU Bakersfield</v>
      </c>
      <c r="AJ1024" t="str">
        <f t="shared" si="186"/>
        <v>CSU Bakersfield</v>
      </c>
      <c r="AK1024">
        <f t="shared" si="187"/>
        <v>0</v>
      </c>
    </row>
    <row r="1025" spans="17:37" x14ac:dyDescent="0.25">
      <c r="Q1025" t="s">
        <v>3463</v>
      </c>
      <c r="R1025" s="6">
        <v>42035</v>
      </c>
      <c r="S1025" t="s">
        <v>3194</v>
      </c>
      <c r="T1025" t="s">
        <v>3382</v>
      </c>
      <c r="U1025" t="s">
        <v>3842</v>
      </c>
      <c r="V1025">
        <v>71</v>
      </c>
      <c r="W1025">
        <v>61</v>
      </c>
      <c r="X1025" t="s">
        <v>3843</v>
      </c>
      <c r="Y1025" t="s">
        <v>3077</v>
      </c>
      <c r="Z1025">
        <v>1</v>
      </c>
      <c r="AA1025">
        <f t="shared" si="184"/>
        <v>10</v>
      </c>
      <c r="AB1025">
        <f t="shared" ca="1" si="180"/>
        <v>3.4000000000000004</v>
      </c>
      <c r="AC1025">
        <f t="shared" ca="1" si="181"/>
        <v>6.6</v>
      </c>
      <c r="AD1025">
        <f t="shared" ca="1" si="182"/>
        <v>-6.6</v>
      </c>
      <c r="AE1025" s="2">
        <v>0</v>
      </c>
      <c r="AF1025" s="7">
        <f>VLOOKUP(R1025,Weights!$A$2:$B$120,2,0)*AE1025</f>
        <v>0</v>
      </c>
      <c r="AG1025">
        <f t="shared" ca="1" si="183"/>
        <v>43.559999999999995</v>
      </c>
      <c r="AI1025" t="str">
        <f t="shared" ca="1" si="185"/>
        <v>CSU Bakersfield</v>
      </c>
      <c r="AJ1025" t="str">
        <f t="shared" si="186"/>
        <v>CSU Bakersfield</v>
      </c>
      <c r="AK1025">
        <f t="shared" si="187"/>
        <v>0</v>
      </c>
    </row>
    <row r="1026" spans="17:37" x14ac:dyDescent="0.25">
      <c r="Q1026" t="s">
        <v>3463</v>
      </c>
      <c r="R1026" s="6">
        <v>42040</v>
      </c>
      <c r="S1026" t="s">
        <v>3194</v>
      </c>
      <c r="T1026" t="s">
        <v>3398</v>
      </c>
      <c r="U1026" t="s">
        <v>3842</v>
      </c>
      <c r="V1026">
        <v>72</v>
      </c>
      <c r="W1026">
        <v>69</v>
      </c>
      <c r="Y1026" t="s">
        <v>3078</v>
      </c>
      <c r="Z1026">
        <v>1</v>
      </c>
      <c r="AA1026">
        <f t="shared" si="184"/>
        <v>3</v>
      </c>
      <c r="AB1026">
        <f t="shared" ref="AB1026:AB1089" ca="1" si="188">Z1026*(IF(S1026="A",-HomeEdge,IF(S1026="H",HomeEdge,0))+VLOOKUP(Q1026,TmList,2,0)-VLOOKUP(T1026,TmList,2,0))</f>
        <v>6.5999998000000009</v>
      </c>
      <c r="AC1026">
        <f t="shared" ref="AC1026:AC1089" ca="1" si="189">AA1026-AB1026</f>
        <v>-3.5999998000000009</v>
      </c>
      <c r="AD1026">
        <f t="shared" ref="AD1026:AD1089" ca="1" si="190">-AC1026</f>
        <v>3.5999998000000009</v>
      </c>
      <c r="AE1026" s="2">
        <v>0</v>
      </c>
      <c r="AF1026" s="7">
        <f>VLOOKUP(R1026,Weights!$A$2:$B$120,2,0)*AE1026</f>
        <v>0</v>
      </c>
      <c r="AG1026">
        <f t="shared" ref="AG1026:AG1089" ca="1" si="191">AC1026^2</f>
        <v>12.959998560000047</v>
      </c>
      <c r="AI1026" t="str">
        <f t="shared" ca="1" si="185"/>
        <v>CSU Bakersfield</v>
      </c>
      <c r="AJ1026" t="str">
        <f t="shared" si="186"/>
        <v>CSU Bakersfield</v>
      </c>
      <c r="AK1026">
        <f t="shared" si="187"/>
        <v>0</v>
      </c>
    </row>
    <row r="1027" spans="17:37" x14ac:dyDescent="0.25">
      <c r="Q1027" t="s">
        <v>3463</v>
      </c>
      <c r="R1027" s="6">
        <v>42042</v>
      </c>
      <c r="S1027" t="s">
        <v>3194</v>
      </c>
      <c r="T1027" t="s">
        <v>3396</v>
      </c>
      <c r="U1027" t="s">
        <v>3841</v>
      </c>
      <c r="V1027">
        <v>78</v>
      </c>
      <c r="W1027">
        <v>76</v>
      </c>
      <c r="Y1027" t="s">
        <v>3079</v>
      </c>
      <c r="Z1027">
        <v>1</v>
      </c>
      <c r="AA1027">
        <f t="shared" ref="AA1027:AA1090" si="192">Z1027*IF(U1027="W",(V1027-W1027),W1027-V1027)</f>
        <v>-2</v>
      </c>
      <c r="AB1027">
        <f t="shared" ca="1" si="188"/>
        <v>4.5999999999999996</v>
      </c>
      <c r="AC1027">
        <f t="shared" ca="1" si="189"/>
        <v>-6.6</v>
      </c>
      <c r="AD1027">
        <f t="shared" ca="1" si="190"/>
        <v>6.6</v>
      </c>
      <c r="AE1027" s="2">
        <v>0</v>
      </c>
      <c r="AF1027" s="7">
        <f>VLOOKUP(R1027,Weights!$A$2:$B$120,2,0)*AE1027</f>
        <v>0</v>
      </c>
      <c r="AG1027">
        <f t="shared" ca="1" si="191"/>
        <v>43.559999999999995</v>
      </c>
      <c r="AI1027" t="str">
        <f t="shared" ref="AI1027:AI1090" ca="1" si="193">IF(AB1027&gt;0,Q1027,T1027)</f>
        <v>CSU Bakersfield</v>
      </c>
      <c r="AJ1027" t="str">
        <f t="shared" ref="AJ1027:AJ1090" si="194">IF(AA1027&gt;0,Q1027,T1027)</f>
        <v>Grand Canyon</v>
      </c>
      <c r="AK1027" t="str">
        <f t="shared" ref="AK1027:AK1090" si="195">IF(AA1027&lt;0,T1027,0)</f>
        <v>Grand Canyon</v>
      </c>
    </row>
    <row r="1028" spans="17:37" x14ac:dyDescent="0.25">
      <c r="Q1028" t="s">
        <v>3463</v>
      </c>
      <c r="R1028" s="6">
        <v>42054</v>
      </c>
      <c r="S1028" t="s">
        <v>3194</v>
      </c>
      <c r="T1028" t="s">
        <v>3378</v>
      </c>
      <c r="U1028" t="s">
        <v>3842</v>
      </c>
      <c r="V1028">
        <v>64</v>
      </c>
      <c r="W1028">
        <v>51</v>
      </c>
      <c r="Y1028" t="s">
        <v>3080</v>
      </c>
      <c r="Z1028">
        <v>1</v>
      </c>
      <c r="AA1028">
        <f t="shared" si="192"/>
        <v>13</v>
      </c>
      <c r="AB1028">
        <f t="shared" ca="1" si="188"/>
        <v>8.9999997999999994</v>
      </c>
      <c r="AC1028">
        <f t="shared" ca="1" si="189"/>
        <v>4.0000002000000006</v>
      </c>
      <c r="AD1028">
        <f t="shared" ca="1" si="190"/>
        <v>-4.0000002000000006</v>
      </c>
      <c r="AE1028" s="2">
        <v>0</v>
      </c>
      <c r="AF1028" s="7">
        <f>VLOOKUP(R1028,Weights!$A$2:$B$120,2,0)*AE1028</f>
        <v>0</v>
      </c>
      <c r="AG1028">
        <f t="shared" ca="1" si="191"/>
        <v>16.000001600000044</v>
      </c>
      <c r="AI1028" t="str">
        <f t="shared" ca="1" si="193"/>
        <v>CSU Bakersfield</v>
      </c>
      <c r="AJ1028" t="str">
        <f t="shared" si="194"/>
        <v>CSU Bakersfield</v>
      </c>
      <c r="AK1028">
        <f t="shared" si="195"/>
        <v>0</v>
      </c>
    </row>
    <row r="1029" spans="17:37" x14ac:dyDescent="0.25">
      <c r="Q1029" t="s">
        <v>3463</v>
      </c>
      <c r="R1029" s="6">
        <v>42056</v>
      </c>
      <c r="S1029" t="s">
        <v>3194</v>
      </c>
      <c r="T1029" t="s">
        <v>3361</v>
      </c>
      <c r="U1029" t="s">
        <v>3842</v>
      </c>
      <c r="V1029">
        <v>64</v>
      </c>
      <c r="W1029">
        <v>62</v>
      </c>
      <c r="Y1029" t="s">
        <v>3081</v>
      </c>
      <c r="Z1029">
        <v>1</v>
      </c>
      <c r="AA1029">
        <f t="shared" si="192"/>
        <v>2</v>
      </c>
      <c r="AB1029">
        <f t="shared" ca="1" si="188"/>
        <v>2.8</v>
      </c>
      <c r="AC1029">
        <f t="shared" ca="1" si="189"/>
        <v>-0.79999999999999982</v>
      </c>
      <c r="AD1029">
        <f t="shared" ca="1" si="190"/>
        <v>0.79999999999999982</v>
      </c>
      <c r="AE1029" s="2">
        <v>0</v>
      </c>
      <c r="AF1029" s="7">
        <f>VLOOKUP(R1029,Weights!$A$2:$B$120,2,0)*AE1029</f>
        <v>0</v>
      </c>
      <c r="AG1029">
        <f t="shared" ca="1" si="191"/>
        <v>0.63999999999999968</v>
      </c>
      <c r="AI1029" t="str">
        <f t="shared" ca="1" si="193"/>
        <v>CSU Bakersfield</v>
      </c>
      <c r="AJ1029" t="str">
        <f t="shared" si="194"/>
        <v>CSU Bakersfield</v>
      </c>
      <c r="AK1029">
        <f t="shared" si="195"/>
        <v>0</v>
      </c>
    </row>
    <row r="1030" spans="17:37" x14ac:dyDescent="0.25">
      <c r="Q1030" t="s">
        <v>3463</v>
      </c>
      <c r="R1030" s="6">
        <v>42059</v>
      </c>
      <c r="S1030" t="s">
        <v>3194</v>
      </c>
      <c r="T1030" t="s">
        <v>3839</v>
      </c>
      <c r="U1030" t="s">
        <v>3842</v>
      </c>
      <c r="V1030">
        <v>95</v>
      </c>
      <c r="W1030">
        <v>81</v>
      </c>
      <c r="Y1030" t="s">
        <v>3082</v>
      </c>
      <c r="Z1030">
        <v>1</v>
      </c>
      <c r="AA1030">
        <f t="shared" si="192"/>
        <v>14</v>
      </c>
      <c r="AB1030">
        <f t="shared" ca="1" si="188"/>
        <v>25.199999800000001</v>
      </c>
      <c r="AC1030">
        <f t="shared" ca="1" si="189"/>
        <v>-11.199999800000001</v>
      </c>
      <c r="AD1030">
        <f t="shared" ca="1" si="190"/>
        <v>11.199999800000001</v>
      </c>
      <c r="AE1030" s="2">
        <v>0</v>
      </c>
      <c r="AF1030" s="7">
        <f>VLOOKUP(R1030,Weights!$A$2:$B$120,2,0)*AE1030</f>
        <v>0</v>
      </c>
      <c r="AG1030">
        <f t="shared" ca="1" si="191"/>
        <v>125.43999552000005</v>
      </c>
      <c r="AI1030" t="str">
        <f t="shared" ca="1" si="193"/>
        <v>CSU Bakersfield</v>
      </c>
      <c r="AJ1030" t="str">
        <f t="shared" si="194"/>
        <v>CSU Bakersfield</v>
      </c>
      <c r="AK1030">
        <f t="shared" si="195"/>
        <v>0</v>
      </c>
    </row>
    <row r="1031" spans="17:37" x14ac:dyDescent="0.25">
      <c r="Q1031" t="s">
        <v>3463</v>
      </c>
      <c r="R1031" s="6">
        <v>42075</v>
      </c>
      <c r="S1031" t="s">
        <v>3195</v>
      </c>
      <c r="T1031" t="s">
        <v>3398</v>
      </c>
      <c r="U1031" t="s">
        <v>3842</v>
      </c>
      <c r="V1031">
        <v>55</v>
      </c>
      <c r="W1031">
        <v>40</v>
      </c>
      <c r="Y1031" t="s">
        <v>3188</v>
      </c>
      <c r="Z1031">
        <v>1</v>
      </c>
      <c r="AA1031">
        <f t="shared" si="192"/>
        <v>15</v>
      </c>
      <c r="AB1031">
        <f t="shared" ca="1" si="188"/>
        <v>3.3999998000000007</v>
      </c>
      <c r="AC1031">
        <f t="shared" ca="1" si="189"/>
        <v>11.6000002</v>
      </c>
      <c r="AD1031">
        <f t="shared" ca="1" si="190"/>
        <v>-11.6000002</v>
      </c>
      <c r="AE1031" s="2">
        <v>0</v>
      </c>
      <c r="AF1031" s="7">
        <f>VLOOKUP(R1031,Weights!$A$2:$B$120,2,0)*AE1031</f>
        <v>0</v>
      </c>
      <c r="AG1031">
        <f t="shared" ca="1" si="191"/>
        <v>134.56000464000005</v>
      </c>
      <c r="AI1031" t="str">
        <f t="shared" ca="1" si="193"/>
        <v>CSU Bakersfield</v>
      </c>
      <c r="AJ1031" t="str">
        <f t="shared" si="194"/>
        <v>CSU Bakersfield</v>
      </c>
      <c r="AK1031">
        <f t="shared" si="195"/>
        <v>0</v>
      </c>
    </row>
    <row r="1032" spans="17:37" x14ac:dyDescent="0.25">
      <c r="Q1032" t="s">
        <v>3463</v>
      </c>
      <c r="R1032" s="6">
        <v>42076</v>
      </c>
      <c r="S1032" t="s">
        <v>3195</v>
      </c>
      <c r="T1032" t="s">
        <v>3362</v>
      </c>
      <c r="U1032" t="s">
        <v>3191</v>
      </c>
      <c r="Y1032" t="s">
        <v>3191</v>
      </c>
      <c r="Z1032">
        <v>0</v>
      </c>
      <c r="AA1032">
        <f t="shared" si="192"/>
        <v>0</v>
      </c>
      <c r="AB1032">
        <f t="shared" ca="1" si="188"/>
        <v>0</v>
      </c>
      <c r="AC1032">
        <f t="shared" ca="1" si="189"/>
        <v>0</v>
      </c>
      <c r="AD1032">
        <f t="shared" ca="1" si="190"/>
        <v>0</v>
      </c>
      <c r="AE1032" s="2">
        <v>0</v>
      </c>
      <c r="AF1032" s="7">
        <f>VLOOKUP(R1032,Weights!$A$2:$B$120,2,0)*AE1032</f>
        <v>0</v>
      </c>
      <c r="AG1032">
        <f t="shared" ca="1" si="191"/>
        <v>0</v>
      </c>
      <c r="AI1032" t="str">
        <f t="shared" ca="1" si="193"/>
        <v>New Mexico St</v>
      </c>
      <c r="AJ1032" t="str">
        <f t="shared" si="194"/>
        <v>New Mexico St</v>
      </c>
      <c r="AK1032">
        <f t="shared" si="195"/>
        <v>0</v>
      </c>
    </row>
    <row r="1033" spans="17:37" x14ac:dyDescent="0.25">
      <c r="Q1033" t="s">
        <v>3225</v>
      </c>
      <c r="R1033" s="6">
        <v>41971</v>
      </c>
      <c r="S1033" t="s">
        <v>3194</v>
      </c>
      <c r="T1033" t="s">
        <v>3338</v>
      </c>
      <c r="U1033" t="s">
        <v>3842</v>
      </c>
      <c r="V1033">
        <v>68</v>
      </c>
      <c r="W1033">
        <v>67</v>
      </c>
      <c r="Y1033" t="s">
        <v>13</v>
      </c>
      <c r="Z1033">
        <v>1</v>
      </c>
      <c r="AA1033">
        <f t="shared" si="192"/>
        <v>1</v>
      </c>
      <c r="AB1033">
        <f t="shared" ca="1" si="188"/>
        <v>1.0000000000000004</v>
      </c>
      <c r="AC1033">
        <f t="shared" ca="1" si="189"/>
        <v>0</v>
      </c>
      <c r="AD1033">
        <f t="shared" ca="1" si="190"/>
        <v>0</v>
      </c>
      <c r="AE1033" s="2">
        <v>0</v>
      </c>
      <c r="AF1033" s="7">
        <f>VLOOKUP(R1033,Weights!$A$2:$B$120,2,0)*AE1033</f>
        <v>0</v>
      </c>
      <c r="AG1033">
        <f t="shared" ca="1" si="191"/>
        <v>0</v>
      </c>
      <c r="AI1033" t="str">
        <f t="shared" ca="1" si="193"/>
        <v>Dartmouth</v>
      </c>
      <c r="AJ1033" t="str">
        <f t="shared" si="194"/>
        <v>Dartmouth</v>
      </c>
      <c r="AK1033">
        <f t="shared" si="195"/>
        <v>0</v>
      </c>
    </row>
    <row r="1034" spans="17:37" x14ac:dyDescent="0.25">
      <c r="Q1034" t="s">
        <v>3225</v>
      </c>
      <c r="R1034" s="6">
        <v>41973</v>
      </c>
      <c r="S1034" t="s">
        <v>3194</v>
      </c>
      <c r="T1034" t="s">
        <v>3204</v>
      </c>
      <c r="U1034" t="s">
        <v>3841</v>
      </c>
      <c r="V1034">
        <v>65</v>
      </c>
      <c r="W1034">
        <v>63</v>
      </c>
      <c r="Y1034" t="s">
        <v>67</v>
      </c>
      <c r="Z1034">
        <v>1</v>
      </c>
      <c r="AA1034">
        <f t="shared" si="192"/>
        <v>-2</v>
      </c>
      <c r="AB1034">
        <f t="shared" ca="1" si="188"/>
        <v>-0.60000001999999952</v>
      </c>
      <c r="AC1034">
        <f t="shared" ca="1" si="189"/>
        <v>-1.3999999800000005</v>
      </c>
      <c r="AD1034">
        <f t="shared" ca="1" si="190"/>
        <v>1.3999999800000005</v>
      </c>
      <c r="AE1034" s="2">
        <v>0</v>
      </c>
      <c r="AF1034" s="7">
        <f>VLOOKUP(R1034,Weights!$A$2:$B$120,2,0)*AE1034</f>
        <v>0</v>
      </c>
      <c r="AG1034">
        <f t="shared" ca="1" si="191"/>
        <v>1.9599999440000018</v>
      </c>
      <c r="AI1034" t="str">
        <f t="shared" ca="1" si="193"/>
        <v>New Hampshire</v>
      </c>
      <c r="AJ1034" t="str">
        <f t="shared" si="194"/>
        <v>New Hampshire</v>
      </c>
      <c r="AK1034" t="str">
        <f t="shared" si="195"/>
        <v>New Hampshire</v>
      </c>
    </row>
    <row r="1035" spans="17:37" x14ac:dyDescent="0.25">
      <c r="Q1035" t="s">
        <v>3225</v>
      </c>
      <c r="R1035" s="6">
        <v>41979</v>
      </c>
      <c r="S1035" t="s">
        <v>3194</v>
      </c>
      <c r="T1035" t="s">
        <v>3209</v>
      </c>
      <c r="U1035" t="s">
        <v>3842</v>
      </c>
      <c r="V1035">
        <v>74</v>
      </c>
      <c r="W1035">
        <v>51</v>
      </c>
      <c r="Y1035" t="s">
        <v>19</v>
      </c>
      <c r="Z1035">
        <v>1</v>
      </c>
      <c r="AA1035">
        <f t="shared" si="192"/>
        <v>23</v>
      </c>
      <c r="AB1035">
        <f t="shared" ca="1" si="188"/>
        <v>14.199999800000001</v>
      </c>
      <c r="AC1035">
        <f t="shared" ca="1" si="189"/>
        <v>8.8000001999999995</v>
      </c>
      <c r="AD1035">
        <f t="shared" ca="1" si="190"/>
        <v>-8.8000001999999995</v>
      </c>
      <c r="AE1035" s="2">
        <v>0</v>
      </c>
      <c r="AF1035" s="7">
        <f>VLOOKUP(R1035,Weights!$A$2:$B$120,2,0)*AE1035</f>
        <v>0</v>
      </c>
      <c r="AG1035">
        <f t="shared" ca="1" si="191"/>
        <v>77.440003520000033</v>
      </c>
      <c r="AI1035" t="str">
        <f t="shared" ca="1" si="193"/>
        <v>Dartmouth</v>
      </c>
      <c r="AJ1035" t="str">
        <f t="shared" si="194"/>
        <v>Dartmouth</v>
      </c>
      <c r="AK1035">
        <f t="shared" si="195"/>
        <v>0</v>
      </c>
    </row>
    <row r="1036" spans="17:37" x14ac:dyDescent="0.25">
      <c r="Q1036" t="s">
        <v>3225</v>
      </c>
      <c r="R1036" s="6">
        <v>41992</v>
      </c>
      <c r="S1036" t="s">
        <v>3194</v>
      </c>
      <c r="T1036" t="s">
        <v>3224</v>
      </c>
      <c r="U1036" t="s">
        <v>3842</v>
      </c>
      <c r="V1036">
        <v>58</v>
      </c>
      <c r="W1036">
        <v>55</v>
      </c>
      <c r="X1036" t="s">
        <v>3843</v>
      </c>
      <c r="Y1036" t="s">
        <v>179</v>
      </c>
      <c r="Z1036">
        <v>1</v>
      </c>
      <c r="AA1036">
        <f t="shared" si="192"/>
        <v>3</v>
      </c>
      <c r="AB1036">
        <f t="shared" ca="1" si="188"/>
        <v>1.0000000000000004</v>
      </c>
      <c r="AC1036">
        <f t="shared" ca="1" si="189"/>
        <v>1.9999999999999996</v>
      </c>
      <c r="AD1036">
        <f t="shared" ca="1" si="190"/>
        <v>-1.9999999999999996</v>
      </c>
      <c r="AE1036" s="2">
        <v>0</v>
      </c>
      <c r="AF1036" s="7">
        <f>VLOOKUP(R1036,Weights!$A$2:$B$120,2,0)*AE1036</f>
        <v>0</v>
      </c>
      <c r="AG1036">
        <f t="shared" ca="1" si="191"/>
        <v>3.9999999999999982</v>
      </c>
      <c r="AI1036" t="str">
        <f t="shared" ca="1" si="193"/>
        <v>Dartmouth</v>
      </c>
      <c r="AJ1036" t="str">
        <f t="shared" si="194"/>
        <v>Dartmouth</v>
      </c>
      <c r="AK1036">
        <f t="shared" si="195"/>
        <v>0</v>
      </c>
    </row>
    <row r="1037" spans="17:37" x14ac:dyDescent="0.25">
      <c r="Q1037" t="s">
        <v>3225</v>
      </c>
      <c r="R1037" s="6">
        <v>42014</v>
      </c>
      <c r="S1037" t="s">
        <v>3194</v>
      </c>
      <c r="T1037" t="s">
        <v>3272</v>
      </c>
      <c r="U1037" t="s">
        <v>3841</v>
      </c>
      <c r="V1037">
        <v>57</v>
      </c>
      <c r="W1037">
        <v>46</v>
      </c>
      <c r="Y1037" t="s">
        <v>157</v>
      </c>
      <c r="Z1037">
        <v>1</v>
      </c>
      <c r="AA1037">
        <f t="shared" si="192"/>
        <v>-11</v>
      </c>
      <c r="AB1037">
        <f t="shared" ca="1" si="188"/>
        <v>-7.9999999999999991</v>
      </c>
      <c r="AC1037">
        <f t="shared" ca="1" si="189"/>
        <v>-3.0000000000000009</v>
      </c>
      <c r="AD1037">
        <f t="shared" ca="1" si="190"/>
        <v>3.0000000000000009</v>
      </c>
      <c r="AE1037" s="2">
        <v>0</v>
      </c>
      <c r="AF1037" s="7">
        <f>VLOOKUP(R1037,Weights!$A$2:$B$120,2,0)*AE1037</f>
        <v>0</v>
      </c>
      <c r="AG1037">
        <f t="shared" ca="1" si="191"/>
        <v>9.0000000000000053</v>
      </c>
      <c r="AI1037" t="str">
        <f t="shared" ca="1" si="193"/>
        <v>Harvard</v>
      </c>
      <c r="AJ1037" t="str">
        <f t="shared" si="194"/>
        <v>Harvard</v>
      </c>
      <c r="AK1037" t="str">
        <f t="shared" si="195"/>
        <v>Harvard</v>
      </c>
    </row>
    <row r="1038" spans="17:37" x14ac:dyDescent="0.25">
      <c r="Q1038" t="s">
        <v>3225</v>
      </c>
      <c r="R1038" s="6">
        <v>42021</v>
      </c>
      <c r="S1038" t="s">
        <v>3194</v>
      </c>
      <c r="T1038" t="s">
        <v>3211</v>
      </c>
      <c r="U1038" t="s">
        <v>3842</v>
      </c>
      <c r="V1038">
        <v>62</v>
      </c>
      <c r="W1038">
        <v>53</v>
      </c>
      <c r="Y1038" t="s">
        <v>1496</v>
      </c>
      <c r="Z1038">
        <v>1</v>
      </c>
      <c r="AA1038">
        <f t="shared" si="192"/>
        <v>9</v>
      </c>
      <c r="AB1038">
        <f t="shared" ca="1" si="188"/>
        <v>-1.9999999434361371E-8</v>
      </c>
      <c r="AC1038">
        <f t="shared" ca="1" si="189"/>
        <v>9.0000000199999999</v>
      </c>
      <c r="AD1038">
        <f t="shared" ca="1" si="190"/>
        <v>-9.0000000199999999</v>
      </c>
      <c r="AE1038" s="2">
        <v>0</v>
      </c>
      <c r="AF1038" s="7">
        <f>VLOOKUP(R1038,Weights!$A$2:$B$120,2,0)*AE1038</f>
        <v>0</v>
      </c>
      <c r="AG1038">
        <f t="shared" ca="1" si="191"/>
        <v>81.000000360000001</v>
      </c>
      <c r="AI1038" t="str">
        <f t="shared" ca="1" si="193"/>
        <v>N.J.I.T.</v>
      </c>
      <c r="AJ1038" t="str">
        <f t="shared" si="194"/>
        <v>Dartmouth</v>
      </c>
      <c r="AK1038">
        <f t="shared" si="195"/>
        <v>0</v>
      </c>
    </row>
    <row r="1039" spans="17:37" x14ac:dyDescent="0.25">
      <c r="Q1039" t="s">
        <v>3225</v>
      </c>
      <c r="R1039" s="6">
        <v>42048</v>
      </c>
      <c r="S1039" t="s">
        <v>3194</v>
      </c>
      <c r="T1039" t="s">
        <v>3240</v>
      </c>
      <c r="U1039" t="s">
        <v>3841</v>
      </c>
      <c r="V1039">
        <v>81</v>
      </c>
      <c r="W1039">
        <v>72</v>
      </c>
      <c r="X1039" t="s">
        <v>3843</v>
      </c>
      <c r="Y1039" t="s">
        <v>1848</v>
      </c>
      <c r="Z1039">
        <v>1</v>
      </c>
      <c r="AA1039">
        <f t="shared" si="192"/>
        <v>-9</v>
      </c>
      <c r="AB1039">
        <f t="shared" ca="1" si="188"/>
        <v>-1.9999999434361371E-8</v>
      </c>
      <c r="AC1039">
        <f t="shared" ca="1" si="189"/>
        <v>-8.9999999800000001</v>
      </c>
      <c r="AD1039">
        <f t="shared" ca="1" si="190"/>
        <v>8.9999999800000001</v>
      </c>
      <c r="AE1039" s="2">
        <v>0</v>
      </c>
      <c r="AF1039" s="7">
        <f>VLOOKUP(R1039,Weights!$A$2:$B$120,2,0)*AE1039</f>
        <v>0</v>
      </c>
      <c r="AG1039">
        <f t="shared" ca="1" si="191"/>
        <v>80.999999639999999</v>
      </c>
      <c r="AI1039" t="str">
        <f t="shared" ca="1" si="193"/>
        <v>Cornell</v>
      </c>
      <c r="AJ1039" t="str">
        <f t="shared" si="194"/>
        <v>Cornell</v>
      </c>
      <c r="AK1039" t="str">
        <f t="shared" si="195"/>
        <v>Cornell</v>
      </c>
    </row>
    <row r="1040" spans="17:37" x14ac:dyDescent="0.25">
      <c r="Q1040" t="s">
        <v>3225</v>
      </c>
      <c r="R1040" s="6">
        <v>42049</v>
      </c>
      <c r="S1040" t="s">
        <v>3194</v>
      </c>
      <c r="T1040" t="s">
        <v>3237</v>
      </c>
      <c r="U1040" t="s">
        <v>3842</v>
      </c>
      <c r="V1040">
        <v>61</v>
      </c>
      <c r="W1040">
        <v>49</v>
      </c>
      <c r="Y1040" t="s">
        <v>1849</v>
      </c>
      <c r="Z1040">
        <v>1</v>
      </c>
      <c r="AA1040">
        <f t="shared" si="192"/>
        <v>12</v>
      </c>
      <c r="AB1040">
        <f t="shared" ca="1" si="188"/>
        <v>-2.9999999999999996</v>
      </c>
      <c r="AC1040">
        <f t="shared" ca="1" si="189"/>
        <v>15</v>
      </c>
      <c r="AD1040">
        <f t="shared" ca="1" si="190"/>
        <v>-15</v>
      </c>
      <c r="AE1040" s="2">
        <v>0</v>
      </c>
      <c r="AF1040" s="7">
        <f>VLOOKUP(R1040,Weights!$A$2:$B$120,2,0)*AE1040</f>
        <v>0</v>
      </c>
      <c r="AG1040">
        <f t="shared" ca="1" si="191"/>
        <v>225</v>
      </c>
      <c r="AI1040" t="str">
        <f t="shared" ca="1" si="193"/>
        <v>Columbia</v>
      </c>
      <c r="AJ1040" t="str">
        <f t="shared" si="194"/>
        <v>Dartmouth</v>
      </c>
      <c r="AK1040">
        <f t="shared" si="195"/>
        <v>0</v>
      </c>
    </row>
    <row r="1041" spans="17:37" x14ac:dyDescent="0.25">
      <c r="Q1041" t="s">
        <v>3225</v>
      </c>
      <c r="R1041" s="6">
        <v>42055</v>
      </c>
      <c r="S1041" t="s">
        <v>3194</v>
      </c>
      <c r="T1041" t="s">
        <v>3235</v>
      </c>
      <c r="U1041" t="s">
        <v>3841</v>
      </c>
      <c r="V1041">
        <v>63</v>
      </c>
      <c r="W1041">
        <v>56</v>
      </c>
      <c r="Y1041" t="s">
        <v>1850</v>
      </c>
      <c r="Z1041">
        <v>1</v>
      </c>
      <c r="AA1041">
        <f t="shared" si="192"/>
        <v>-7</v>
      </c>
      <c r="AB1041">
        <f t="shared" ca="1" si="188"/>
        <v>-1.8000000199999995</v>
      </c>
      <c r="AC1041">
        <f t="shared" ca="1" si="189"/>
        <v>-5.1999999800000003</v>
      </c>
      <c r="AD1041">
        <f t="shared" ca="1" si="190"/>
        <v>5.1999999800000003</v>
      </c>
      <c r="AE1041" s="2">
        <v>0</v>
      </c>
      <c r="AF1041" s="7">
        <f>VLOOKUP(R1041,Weights!$A$2:$B$120,2,0)*AE1041</f>
        <v>0</v>
      </c>
      <c r="AG1041">
        <f t="shared" ca="1" si="191"/>
        <v>27.039999792000003</v>
      </c>
      <c r="AI1041" t="str">
        <f t="shared" ca="1" si="193"/>
        <v>Princeton</v>
      </c>
      <c r="AJ1041" t="str">
        <f t="shared" si="194"/>
        <v>Princeton</v>
      </c>
      <c r="AK1041" t="str">
        <f t="shared" si="195"/>
        <v>Princeton</v>
      </c>
    </row>
    <row r="1042" spans="17:37" x14ac:dyDescent="0.25">
      <c r="Q1042" t="s">
        <v>3225</v>
      </c>
      <c r="R1042" s="6">
        <v>42056</v>
      </c>
      <c r="S1042" t="s">
        <v>3194</v>
      </c>
      <c r="T1042" t="s">
        <v>3380</v>
      </c>
      <c r="U1042" t="s">
        <v>3842</v>
      </c>
      <c r="V1042">
        <v>67</v>
      </c>
      <c r="W1042">
        <v>62</v>
      </c>
      <c r="Y1042" t="s">
        <v>1851</v>
      </c>
      <c r="Z1042">
        <v>1</v>
      </c>
      <c r="AA1042">
        <f t="shared" si="192"/>
        <v>5</v>
      </c>
      <c r="AB1042">
        <f t="shared" ca="1" si="188"/>
        <v>6.2</v>
      </c>
      <c r="AC1042">
        <f t="shared" ca="1" si="189"/>
        <v>-1.2000000000000002</v>
      </c>
      <c r="AD1042">
        <f t="shared" ca="1" si="190"/>
        <v>1.2000000000000002</v>
      </c>
      <c r="AE1042" s="2">
        <v>0</v>
      </c>
      <c r="AF1042" s="7">
        <f>VLOOKUP(R1042,Weights!$A$2:$B$120,2,0)*AE1042</f>
        <v>0</v>
      </c>
      <c r="AG1042">
        <f t="shared" ca="1" si="191"/>
        <v>1.4400000000000004</v>
      </c>
      <c r="AI1042" t="str">
        <f t="shared" ca="1" si="193"/>
        <v>Dartmouth</v>
      </c>
      <c r="AJ1042" t="str">
        <f t="shared" si="194"/>
        <v>Dartmouth</v>
      </c>
      <c r="AK1042">
        <f t="shared" si="195"/>
        <v>0</v>
      </c>
    </row>
    <row r="1043" spans="17:37" x14ac:dyDescent="0.25">
      <c r="Q1043" t="s">
        <v>3225</v>
      </c>
      <c r="R1043" s="6">
        <v>42069</v>
      </c>
      <c r="S1043" t="s">
        <v>3194</v>
      </c>
      <c r="T1043" t="s">
        <v>3242</v>
      </c>
      <c r="U1043" t="s">
        <v>3842</v>
      </c>
      <c r="V1043">
        <v>75</v>
      </c>
      <c r="W1043">
        <v>69</v>
      </c>
      <c r="Y1043" t="s">
        <v>1852</v>
      </c>
      <c r="Z1043">
        <v>1</v>
      </c>
      <c r="AA1043">
        <f t="shared" si="192"/>
        <v>6</v>
      </c>
      <c r="AB1043">
        <f t="shared" ca="1" si="188"/>
        <v>3.4000000000000004</v>
      </c>
      <c r="AC1043">
        <f t="shared" ca="1" si="189"/>
        <v>2.5999999999999996</v>
      </c>
      <c r="AD1043">
        <f t="shared" ca="1" si="190"/>
        <v>-2.5999999999999996</v>
      </c>
      <c r="AE1043" s="2">
        <v>0</v>
      </c>
      <c r="AF1043" s="7">
        <f>VLOOKUP(R1043,Weights!$A$2:$B$120,2,0)*AE1043</f>
        <v>0</v>
      </c>
      <c r="AG1043">
        <f t="shared" ca="1" si="191"/>
        <v>6.759999999999998</v>
      </c>
      <c r="AI1043" t="str">
        <f t="shared" ca="1" si="193"/>
        <v>Dartmouth</v>
      </c>
      <c r="AJ1043" t="str">
        <f t="shared" si="194"/>
        <v>Dartmouth</v>
      </c>
      <c r="AK1043">
        <f t="shared" si="195"/>
        <v>0</v>
      </c>
    </row>
    <row r="1044" spans="17:37" x14ac:dyDescent="0.25">
      <c r="Q1044" t="s">
        <v>3225</v>
      </c>
      <c r="R1044" s="6">
        <v>42070</v>
      </c>
      <c r="S1044" t="s">
        <v>3194</v>
      </c>
      <c r="T1044" t="s">
        <v>3202</v>
      </c>
      <c r="U1044" t="s">
        <v>3842</v>
      </c>
      <c r="V1044">
        <v>59</v>
      </c>
      <c r="W1044">
        <v>58</v>
      </c>
      <c r="Y1044" t="s">
        <v>1514</v>
      </c>
      <c r="Z1044">
        <v>1</v>
      </c>
      <c r="AA1044">
        <f t="shared" si="192"/>
        <v>1</v>
      </c>
      <c r="AB1044">
        <f t="shared" ca="1" si="188"/>
        <v>-7.8</v>
      </c>
      <c r="AC1044">
        <f t="shared" ca="1" si="189"/>
        <v>8.8000000000000007</v>
      </c>
      <c r="AD1044">
        <f t="shared" ca="1" si="190"/>
        <v>-8.8000000000000007</v>
      </c>
      <c r="AE1044" s="2">
        <v>0</v>
      </c>
      <c r="AF1044" s="7">
        <f>VLOOKUP(R1044,Weights!$A$2:$B$120,2,0)*AE1044</f>
        <v>0</v>
      </c>
      <c r="AG1044">
        <f t="shared" ca="1" si="191"/>
        <v>77.440000000000012</v>
      </c>
      <c r="AI1044" t="str">
        <f t="shared" ca="1" si="193"/>
        <v>Yale</v>
      </c>
      <c r="AJ1044" t="str">
        <f t="shared" si="194"/>
        <v>Dartmouth</v>
      </c>
      <c r="AK1044">
        <f t="shared" si="195"/>
        <v>0</v>
      </c>
    </row>
    <row r="1045" spans="17:37" x14ac:dyDescent="0.25">
      <c r="Q1045" t="s">
        <v>3293</v>
      </c>
      <c r="R1045" s="6">
        <v>41958</v>
      </c>
      <c r="S1045" t="s">
        <v>3194</v>
      </c>
      <c r="T1045" t="s">
        <v>3839</v>
      </c>
      <c r="U1045" t="s">
        <v>3842</v>
      </c>
      <c r="V1045">
        <v>102</v>
      </c>
      <c r="W1045">
        <v>66</v>
      </c>
      <c r="Y1045" t="s">
        <v>176</v>
      </c>
      <c r="Z1045">
        <v>1</v>
      </c>
      <c r="AA1045">
        <f t="shared" si="192"/>
        <v>36</v>
      </c>
      <c r="AB1045">
        <f t="shared" ca="1" si="188"/>
        <v>45.8</v>
      </c>
      <c r="AC1045">
        <f t="shared" ca="1" si="189"/>
        <v>-9.7999999999999972</v>
      </c>
      <c r="AD1045">
        <f t="shared" ca="1" si="190"/>
        <v>9.7999999999999972</v>
      </c>
      <c r="AE1045" s="2">
        <v>0</v>
      </c>
      <c r="AF1045" s="7">
        <f>VLOOKUP(R1045,Weights!$A$2:$B$120,2,0)*AE1045</f>
        <v>0</v>
      </c>
      <c r="AG1045">
        <f t="shared" ca="1" si="191"/>
        <v>96.039999999999949</v>
      </c>
      <c r="AI1045" t="str">
        <f t="shared" ca="1" si="193"/>
        <v>Davidson</v>
      </c>
      <c r="AJ1045" t="str">
        <f t="shared" si="194"/>
        <v>Davidson</v>
      </c>
      <c r="AK1045">
        <f t="shared" si="195"/>
        <v>0</v>
      </c>
    </row>
    <row r="1046" spans="17:37" x14ac:dyDescent="0.25">
      <c r="Q1046" t="s">
        <v>3293</v>
      </c>
      <c r="R1046" s="6">
        <v>41961</v>
      </c>
      <c r="S1046" t="s">
        <v>3194</v>
      </c>
      <c r="T1046" t="s">
        <v>3433</v>
      </c>
      <c r="U1046" t="s">
        <v>3842</v>
      </c>
      <c r="V1046">
        <v>86</v>
      </c>
      <c r="W1046">
        <v>51</v>
      </c>
      <c r="Y1046" t="s">
        <v>258</v>
      </c>
      <c r="Z1046">
        <v>1</v>
      </c>
      <c r="AA1046">
        <f t="shared" si="192"/>
        <v>35</v>
      </c>
      <c r="AB1046">
        <f t="shared" ca="1" si="188"/>
        <v>25.000000200000002</v>
      </c>
      <c r="AC1046">
        <f t="shared" ca="1" si="189"/>
        <v>9.9999997999999977</v>
      </c>
      <c r="AD1046">
        <f t="shared" ca="1" si="190"/>
        <v>-9.9999997999999977</v>
      </c>
      <c r="AE1046" s="2">
        <v>0</v>
      </c>
      <c r="AF1046" s="7">
        <f>VLOOKUP(R1046,Weights!$A$2:$B$120,2,0)*AE1046</f>
        <v>0</v>
      </c>
      <c r="AG1046">
        <f t="shared" ca="1" si="191"/>
        <v>99.999995999999996</v>
      </c>
      <c r="AI1046" t="str">
        <f t="shared" ca="1" si="193"/>
        <v>Davidson</v>
      </c>
      <c r="AJ1046" t="str">
        <f t="shared" si="194"/>
        <v>Davidson</v>
      </c>
      <c r="AK1046">
        <f t="shared" si="195"/>
        <v>0</v>
      </c>
    </row>
    <row r="1047" spans="17:37" x14ac:dyDescent="0.25">
      <c r="Q1047" t="s">
        <v>3293</v>
      </c>
      <c r="R1047" s="6">
        <v>41965</v>
      </c>
      <c r="S1047" t="s">
        <v>3195</v>
      </c>
      <c r="T1047" t="s">
        <v>3826</v>
      </c>
      <c r="U1047" t="s">
        <v>3841</v>
      </c>
      <c r="V1047">
        <v>90</v>
      </c>
      <c r="W1047">
        <v>72</v>
      </c>
      <c r="Y1047" t="s">
        <v>99</v>
      </c>
      <c r="Z1047">
        <v>1</v>
      </c>
      <c r="AA1047">
        <f t="shared" si="192"/>
        <v>-18</v>
      </c>
      <c r="AB1047">
        <f t="shared" ca="1" si="188"/>
        <v>-5.2000000000000011</v>
      </c>
      <c r="AC1047">
        <f t="shared" ca="1" si="189"/>
        <v>-12.799999999999999</v>
      </c>
      <c r="AD1047">
        <f t="shared" ca="1" si="190"/>
        <v>12.799999999999999</v>
      </c>
      <c r="AE1047" s="2">
        <v>0</v>
      </c>
      <c r="AF1047" s="7">
        <f>VLOOKUP(R1047,Weights!$A$2:$B$120,2,0)*AE1047</f>
        <v>0</v>
      </c>
      <c r="AG1047">
        <f t="shared" ca="1" si="191"/>
        <v>163.83999999999997</v>
      </c>
      <c r="AI1047" t="str">
        <f t="shared" ca="1" si="193"/>
        <v>North Carolina</v>
      </c>
      <c r="AJ1047" t="str">
        <f t="shared" si="194"/>
        <v>North Carolina</v>
      </c>
      <c r="AK1047" t="str">
        <f t="shared" si="195"/>
        <v>North Carolina</v>
      </c>
    </row>
    <row r="1048" spans="17:37" x14ac:dyDescent="0.25">
      <c r="Q1048" t="s">
        <v>3293</v>
      </c>
      <c r="R1048" s="6">
        <v>41972</v>
      </c>
      <c r="S1048" t="s">
        <v>3194</v>
      </c>
      <c r="T1048" t="s">
        <v>3269</v>
      </c>
      <c r="U1048" t="s">
        <v>3842</v>
      </c>
      <c r="V1048">
        <v>72</v>
      </c>
      <c r="W1048">
        <v>49</v>
      </c>
      <c r="Y1048" t="s">
        <v>101</v>
      </c>
      <c r="Z1048">
        <v>1</v>
      </c>
      <c r="AA1048">
        <f t="shared" si="192"/>
        <v>23</v>
      </c>
      <c r="AB1048">
        <f t="shared" ca="1" si="188"/>
        <v>17.400000179999999</v>
      </c>
      <c r="AC1048">
        <f t="shared" ca="1" si="189"/>
        <v>5.5999998200000007</v>
      </c>
      <c r="AD1048">
        <f t="shared" ca="1" si="190"/>
        <v>-5.5999998200000007</v>
      </c>
      <c r="AE1048" s="2">
        <v>0</v>
      </c>
      <c r="AF1048" s="7">
        <f>VLOOKUP(R1048,Weights!$A$2:$B$120,2,0)*AE1048</f>
        <v>0</v>
      </c>
      <c r="AG1048">
        <f t="shared" ca="1" si="191"/>
        <v>31.359997984000042</v>
      </c>
      <c r="AI1048" t="str">
        <f t="shared" ca="1" si="193"/>
        <v>Davidson</v>
      </c>
      <c r="AJ1048" t="str">
        <f t="shared" si="194"/>
        <v>Davidson</v>
      </c>
      <c r="AK1048">
        <f t="shared" si="195"/>
        <v>0</v>
      </c>
    </row>
    <row r="1049" spans="17:37" x14ac:dyDescent="0.25">
      <c r="Q1049" t="s">
        <v>3293</v>
      </c>
      <c r="R1049" s="6">
        <v>41976</v>
      </c>
      <c r="S1049" t="s">
        <v>3194</v>
      </c>
      <c r="T1049" t="s">
        <v>3326</v>
      </c>
      <c r="U1049" t="s">
        <v>3842</v>
      </c>
      <c r="V1049">
        <v>92</v>
      </c>
      <c r="W1049">
        <v>86</v>
      </c>
      <c r="Y1049" t="s">
        <v>103</v>
      </c>
      <c r="Z1049">
        <v>1</v>
      </c>
      <c r="AA1049">
        <f t="shared" si="192"/>
        <v>6</v>
      </c>
      <c r="AB1049">
        <f t="shared" ca="1" si="188"/>
        <v>15.800000199999999</v>
      </c>
      <c r="AC1049">
        <f t="shared" ca="1" si="189"/>
        <v>-9.8000001999999995</v>
      </c>
      <c r="AD1049">
        <f t="shared" ca="1" si="190"/>
        <v>9.8000001999999995</v>
      </c>
      <c r="AE1049" s="2">
        <v>0</v>
      </c>
      <c r="AF1049" s="7">
        <f>VLOOKUP(R1049,Weights!$A$2:$B$120,2,0)*AE1049</f>
        <v>0</v>
      </c>
      <c r="AG1049">
        <f t="shared" ca="1" si="191"/>
        <v>96.040003920000032</v>
      </c>
      <c r="AI1049" t="str">
        <f t="shared" ca="1" si="193"/>
        <v>Davidson</v>
      </c>
      <c r="AJ1049" t="str">
        <f t="shared" si="194"/>
        <v>Davidson</v>
      </c>
      <c r="AK1049">
        <f t="shared" si="195"/>
        <v>0</v>
      </c>
    </row>
    <row r="1050" spans="17:37" x14ac:dyDescent="0.25">
      <c r="Q1050" t="s">
        <v>3293</v>
      </c>
      <c r="R1050" s="6">
        <v>41979</v>
      </c>
      <c r="S1050" t="s">
        <v>3194</v>
      </c>
      <c r="T1050" t="s">
        <v>3334</v>
      </c>
      <c r="U1050" t="s">
        <v>3842</v>
      </c>
      <c r="V1050">
        <v>90</v>
      </c>
      <c r="W1050">
        <v>59</v>
      </c>
      <c r="Y1050" t="s">
        <v>262</v>
      </c>
      <c r="Z1050">
        <v>1</v>
      </c>
      <c r="AA1050">
        <f t="shared" si="192"/>
        <v>31</v>
      </c>
      <c r="AB1050">
        <f t="shared" ca="1" si="188"/>
        <v>33.200000000000003</v>
      </c>
      <c r="AC1050">
        <f t="shared" ca="1" si="189"/>
        <v>-2.2000000000000028</v>
      </c>
      <c r="AD1050">
        <f t="shared" ca="1" si="190"/>
        <v>2.2000000000000028</v>
      </c>
      <c r="AE1050" s="2">
        <v>0</v>
      </c>
      <c r="AF1050" s="7">
        <f>VLOOKUP(R1050,Weights!$A$2:$B$120,2,0)*AE1050</f>
        <v>0</v>
      </c>
      <c r="AG1050">
        <f t="shared" ca="1" si="191"/>
        <v>4.8400000000000123</v>
      </c>
      <c r="AI1050" t="str">
        <f t="shared" ca="1" si="193"/>
        <v>Davidson</v>
      </c>
      <c r="AJ1050" t="str">
        <f t="shared" si="194"/>
        <v>Davidson</v>
      </c>
      <c r="AK1050">
        <f t="shared" si="195"/>
        <v>0</v>
      </c>
    </row>
    <row r="1051" spans="17:37" x14ac:dyDescent="0.25">
      <c r="Q1051" t="s">
        <v>3293</v>
      </c>
      <c r="R1051" s="6">
        <v>41986</v>
      </c>
      <c r="S1051" t="s">
        <v>3194</v>
      </c>
      <c r="T1051" t="s">
        <v>3203</v>
      </c>
      <c r="U1051" t="s">
        <v>3842</v>
      </c>
      <c r="V1051">
        <v>78</v>
      </c>
      <c r="W1051">
        <v>58</v>
      </c>
      <c r="Y1051" t="s">
        <v>416</v>
      </c>
      <c r="Z1051">
        <v>1</v>
      </c>
      <c r="AA1051">
        <f t="shared" si="192"/>
        <v>20</v>
      </c>
      <c r="AB1051">
        <f t="shared" ca="1" si="188"/>
        <v>29.200000000000003</v>
      </c>
      <c r="AC1051">
        <f t="shared" ca="1" si="189"/>
        <v>-9.2000000000000028</v>
      </c>
      <c r="AD1051">
        <f t="shared" ca="1" si="190"/>
        <v>9.2000000000000028</v>
      </c>
      <c r="AE1051" s="2">
        <v>0</v>
      </c>
      <c r="AF1051" s="7">
        <f>VLOOKUP(R1051,Weights!$A$2:$B$120,2,0)*AE1051</f>
        <v>0</v>
      </c>
      <c r="AG1051">
        <f t="shared" ca="1" si="191"/>
        <v>84.640000000000057</v>
      </c>
      <c r="AI1051" t="str">
        <f t="shared" ca="1" si="193"/>
        <v>Davidson</v>
      </c>
      <c r="AJ1051" t="str">
        <f t="shared" si="194"/>
        <v>Davidson</v>
      </c>
      <c r="AK1051">
        <f t="shared" si="195"/>
        <v>0</v>
      </c>
    </row>
    <row r="1052" spans="17:37" x14ac:dyDescent="0.25">
      <c r="Q1052" t="s">
        <v>3293</v>
      </c>
      <c r="R1052" s="6">
        <v>42007</v>
      </c>
      <c r="S1052" t="s">
        <v>3194</v>
      </c>
      <c r="T1052" t="s">
        <v>3287</v>
      </c>
      <c r="U1052" t="s">
        <v>3842</v>
      </c>
      <c r="V1052">
        <v>81</v>
      </c>
      <c r="W1052">
        <v>67</v>
      </c>
      <c r="Y1052" t="s">
        <v>453</v>
      </c>
      <c r="Z1052">
        <v>1</v>
      </c>
      <c r="AA1052">
        <f t="shared" si="192"/>
        <v>14</v>
      </c>
      <c r="AB1052">
        <f t="shared" ca="1" si="188"/>
        <v>10.800000199999999</v>
      </c>
      <c r="AC1052">
        <f t="shared" ca="1" si="189"/>
        <v>3.1999998000000005</v>
      </c>
      <c r="AD1052">
        <f t="shared" ca="1" si="190"/>
        <v>-3.1999998000000005</v>
      </c>
      <c r="AE1052" s="2">
        <v>0</v>
      </c>
      <c r="AF1052" s="7">
        <f>VLOOKUP(R1052,Weights!$A$2:$B$120,2,0)*AE1052</f>
        <v>0</v>
      </c>
      <c r="AG1052">
        <f t="shared" ca="1" si="191"/>
        <v>10.239998720000044</v>
      </c>
      <c r="AI1052" t="str">
        <f t="shared" ca="1" si="193"/>
        <v>Davidson</v>
      </c>
      <c r="AJ1052" t="str">
        <f t="shared" si="194"/>
        <v>Davidson</v>
      </c>
      <c r="AK1052">
        <f t="shared" si="195"/>
        <v>0</v>
      </c>
    </row>
    <row r="1053" spans="17:37" x14ac:dyDescent="0.25">
      <c r="Q1053" t="s">
        <v>3293</v>
      </c>
      <c r="R1053" s="6">
        <v>42014</v>
      </c>
      <c r="S1053" t="s">
        <v>3194</v>
      </c>
      <c r="T1053" t="s">
        <v>3252</v>
      </c>
      <c r="U1053" t="s">
        <v>3842</v>
      </c>
      <c r="V1053">
        <v>89</v>
      </c>
      <c r="W1053">
        <v>54</v>
      </c>
      <c r="Y1053" t="s">
        <v>454</v>
      </c>
      <c r="Z1053">
        <v>1</v>
      </c>
      <c r="AA1053">
        <f t="shared" si="192"/>
        <v>35</v>
      </c>
      <c r="AB1053">
        <f t="shared" ca="1" si="188"/>
        <v>22.400000200000001</v>
      </c>
      <c r="AC1053">
        <f t="shared" ca="1" si="189"/>
        <v>12.599999799999999</v>
      </c>
      <c r="AD1053">
        <f t="shared" ca="1" si="190"/>
        <v>-12.599999799999999</v>
      </c>
      <c r="AE1053" s="2">
        <v>0</v>
      </c>
      <c r="AF1053" s="7">
        <f>VLOOKUP(R1053,Weights!$A$2:$B$120,2,0)*AE1053</f>
        <v>0</v>
      </c>
      <c r="AG1053">
        <f t="shared" ca="1" si="191"/>
        <v>158.75999496000003</v>
      </c>
      <c r="AI1053" t="str">
        <f t="shared" ca="1" si="193"/>
        <v>Davidson</v>
      </c>
      <c r="AJ1053" t="str">
        <f t="shared" si="194"/>
        <v>Davidson</v>
      </c>
      <c r="AK1053">
        <f t="shared" si="195"/>
        <v>0</v>
      </c>
    </row>
    <row r="1054" spans="17:37" x14ac:dyDescent="0.25">
      <c r="Q1054" t="s">
        <v>3293</v>
      </c>
      <c r="R1054" s="6">
        <v>42024</v>
      </c>
      <c r="S1054" t="s">
        <v>3194</v>
      </c>
      <c r="T1054" t="s">
        <v>3297</v>
      </c>
      <c r="U1054" t="s">
        <v>3842</v>
      </c>
      <c r="V1054">
        <v>77</v>
      </c>
      <c r="W1054">
        <v>60</v>
      </c>
      <c r="Y1054" t="s">
        <v>456</v>
      </c>
      <c r="Z1054">
        <v>1</v>
      </c>
      <c r="AA1054">
        <f t="shared" si="192"/>
        <v>17</v>
      </c>
      <c r="AB1054">
        <f t="shared" ca="1" si="188"/>
        <v>8.0000002000000006</v>
      </c>
      <c r="AC1054">
        <f t="shared" ca="1" si="189"/>
        <v>8.9999997999999994</v>
      </c>
      <c r="AD1054">
        <f t="shared" ca="1" si="190"/>
        <v>-8.9999997999999994</v>
      </c>
      <c r="AE1054" s="2">
        <v>0</v>
      </c>
      <c r="AF1054" s="7">
        <f>VLOOKUP(R1054,Weights!$A$2:$B$120,2,0)*AE1054</f>
        <v>0</v>
      </c>
      <c r="AG1054">
        <f t="shared" ca="1" si="191"/>
        <v>80.999996400000029</v>
      </c>
      <c r="AI1054" t="str">
        <f t="shared" ca="1" si="193"/>
        <v>Davidson</v>
      </c>
      <c r="AJ1054" t="str">
        <f t="shared" si="194"/>
        <v>Davidson</v>
      </c>
      <c r="AK1054">
        <f t="shared" si="195"/>
        <v>0</v>
      </c>
    </row>
    <row r="1055" spans="17:37" x14ac:dyDescent="0.25">
      <c r="Q1055" t="s">
        <v>3293</v>
      </c>
      <c r="R1055" s="6">
        <v>42039</v>
      </c>
      <c r="S1055" t="s">
        <v>3194</v>
      </c>
      <c r="T1055" t="s">
        <v>3292</v>
      </c>
      <c r="U1055" t="s">
        <v>3841</v>
      </c>
      <c r="V1055">
        <v>62</v>
      </c>
      <c r="W1055">
        <v>61</v>
      </c>
      <c r="Y1055" t="s">
        <v>457</v>
      </c>
      <c r="Z1055">
        <v>1</v>
      </c>
      <c r="AA1055">
        <f t="shared" si="192"/>
        <v>-1</v>
      </c>
      <c r="AB1055">
        <f t="shared" ca="1" si="188"/>
        <v>10.800000199999999</v>
      </c>
      <c r="AC1055">
        <f t="shared" ca="1" si="189"/>
        <v>-11.800000199999999</v>
      </c>
      <c r="AD1055">
        <f t="shared" ca="1" si="190"/>
        <v>11.800000199999999</v>
      </c>
      <c r="AE1055" s="2">
        <v>0</v>
      </c>
      <c r="AF1055" s="7">
        <f>VLOOKUP(R1055,Weights!$A$2:$B$120,2,0)*AE1055</f>
        <v>0</v>
      </c>
      <c r="AG1055">
        <f t="shared" ca="1" si="191"/>
        <v>139.24000472000003</v>
      </c>
      <c r="AI1055" t="str">
        <f t="shared" ca="1" si="193"/>
        <v>Davidson</v>
      </c>
      <c r="AJ1055" t="str">
        <f t="shared" si="194"/>
        <v>St. Bonaventure</v>
      </c>
      <c r="AK1055" t="str">
        <f t="shared" si="195"/>
        <v>St. Bonaventure</v>
      </c>
    </row>
    <row r="1056" spans="17:37" x14ac:dyDescent="0.25">
      <c r="Q1056" t="s">
        <v>3293</v>
      </c>
      <c r="R1056" s="6">
        <v>42042</v>
      </c>
      <c r="S1056" t="s">
        <v>3194</v>
      </c>
      <c r="T1056" t="s">
        <v>3241</v>
      </c>
      <c r="U1056" t="s">
        <v>3842</v>
      </c>
      <c r="V1056">
        <v>95</v>
      </c>
      <c r="W1056">
        <v>69</v>
      </c>
      <c r="Y1056" t="s">
        <v>458</v>
      </c>
      <c r="Z1056">
        <v>1</v>
      </c>
      <c r="AA1056">
        <f t="shared" si="192"/>
        <v>26</v>
      </c>
      <c r="AB1056">
        <f t="shared" ca="1" si="188"/>
        <v>17.000000182000001</v>
      </c>
      <c r="AC1056">
        <f t="shared" ca="1" si="189"/>
        <v>8.9999998179999992</v>
      </c>
      <c r="AD1056">
        <f t="shared" ca="1" si="190"/>
        <v>-8.9999998179999992</v>
      </c>
      <c r="AE1056" s="2">
        <v>0</v>
      </c>
      <c r="AF1056" s="7">
        <f>VLOOKUP(R1056,Weights!$A$2:$B$120,2,0)*AE1056</f>
        <v>0</v>
      </c>
      <c r="AG1056">
        <f t="shared" ca="1" si="191"/>
        <v>80.999996724000013</v>
      </c>
      <c r="AI1056" t="str">
        <f t="shared" ca="1" si="193"/>
        <v>Davidson</v>
      </c>
      <c r="AJ1056" t="str">
        <f t="shared" si="194"/>
        <v>Davidson</v>
      </c>
      <c r="AK1056">
        <f t="shared" si="195"/>
        <v>0</v>
      </c>
    </row>
    <row r="1057" spans="17:37" x14ac:dyDescent="0.25">
      <c r="Q1057" t="s">
        <v>3293</v>
      </c>
      <c r="R1057" s="6">
        <v>42046</v>
      </c>
      <c r="S1057" t="s">
        <v>3194</v>
      </c>
      <c r="T1057" t="s">
        <v>3288</v>
      </c>
      <c r="U1057" t="s">
        <v>3842</v>
      </c>
      <c r="V1057">
        <v>92</v>
      </c>
      <c r="W1057">
        <v>71</v>
      </c>
      <c r="Y1057" t="s">
        <v>459</v>
      </c>
      <c r="Z1057">
        <v>1</v>
      </c>
      <c r="AA1057">
        <f t="shared" si="192"/>
        <v>21</v>
      </c>
      <c r="AB1057">
        <f t="shared" ca="1" si="188"/>
        <v>17.800000180000001</v>
      </c>
      <c r="AC1057">
        <f t="shared" ca="1" si="189"/>
        <v>3.1999998199999986</v>
      </c>
      <c r="AD1057">
        <f t="shared" ca="1" si="190"/>
        <v>-3.1999998199999986</v>
      </c>
      <c r="AE1057" s="2">
        <v>0</v>
      </c>
      <c r="AF1057" s="7">
        <f>VLOOKUP(R1057,Weights!$A$2:$B$120,2,0)*AE1057</f>
        <v>0</v>
      </c>
      <c r="AG1057">
        <f t="shared" ca="1" si="191"/>
        <v>10.239998848000024</v>
      </c>
      <c r="AI1057" t="str">
        <f t="shared" ca="1" si="193"/>
        <v>Davidson</v>
      </c>
      <c r="AJ1057" t="str">
        <f t="shared" si="194"/>
        <v>Davidson</v>
      </c>
      <c r="AK1057">
        <f t="shared" si="195"/>
        <v>0</v>
      </c>
    </row>
    <row r="1058" spans="17:37" x14ac:dyDescent="0.25">
      <c r="Q1058" t="s">
        <v>3293</v>
      </c>
      <c r="R1058" s="6">
        <v>42056</v>
      </c>
      <c r="S1058" t="s">
        <v>3194</v>
      </c>
      <c r="T1058" t="s">
        <v>3239</v>
      </c>
      <c r="U1058" t="s">
        <v>3842</v>
      </c>
      <c r="V1058">
        <v>76</v>
      </c>
      <c r="W1058">
        <v>57</v>
      </c>
      <c r="Y1058" t="s">
        <v>460</v>
      </c>
      <c r="Z1058">
        <v>1</v>
      </c>
      <c r="AA1058">
        <f t="shared" si="192"/>
        <v>19</v>
      </c>
      <c r="AB1058">
        <f t="shared" ca="1" si="188"/>
        <v>21.400000200000001</v>
      </c>
      <c r="AC1058">
        <f t="shared" ca="1" si="189"/>
        <v>-2.4000002000000009</v>
      </c>
      <c r="AD1058">
        <f t="shared" ca="1" si="190"/>
        <v>2.4000002000000009</v>
      </c>
      <c r="AE1058" s="2">
        <v>0</v>
      </c>
      <c r="AF1058" s="7">
        <f>VLOOKUP(R1058,Weights!$A$2:$B$120,2,0)*AE1058</f>
        <v>0</v>
      </c>
      <c r="AG1058">
        <f t="shared" ca="1" si="191"/>
        <v>5.7600009600000446</v>
      </c>
      <c r="AI1058" t="str">
        <f t="shared" ca="1" si="193"/>
        <v>Davidson</v>
      </c>
      <c r="AJ1058" t="str">
        <f t="shared" si="194"/>
        <v>Davidson</v>
      </c>
      <c r="AK1058">
        <f t="shared" si="195"/>
        <v>0</v>
      </c>
    </row>
    <row r="1059" spans="17:37" x14ac:dyDescent="0.25">
      <c r="Q1059" t="s">
        <v>3293</v>
      </c>
      <c r="R1059" s="6">
        <v>42063</v>
      </c>
      <c r="S1059" t="s">
        <v>3194</v>
      </c>
      <c r="T1059" t="s">
        <v>3247</v>
      </c>
      <c r="U1059" t="s">
        <v>3842</v>
      </c>
      <c r="V1059">
        <v>77</v>
      </c>
      <c r="W1059">
        <v>66</v>
      </c>
      <c r="Y1059" t="s">
        <v>461</v>
      </c>
      <c r="Z1059">
        <v>1</v>
      </c>
      <c r="AA1059">
        <f t="shared" si="192"/>
        <v>11</v>
      </c>
      <c r="AB1059">
        <f t="shared" ca="1" si="188"/>
        <v>8.4000002000000009</v>
      </c>
      <c r="AC1059">
        <f t="shared" ca="1" si="189"/>
        <v>2.5999997999999991</v>
      </c>
      <c r="AD1059">
        <f t="shared" ca="1" si="190"/>
        <v>-2.5999997999999991</v>
      </c>
      <c r="AE1059" s="2">
        <v>0</v>
      </c>
      <c r="AF1059" s="7">
        <f>VLOOKUP(R1059,Weights!$A$2:$B$120,2,0)*AE1059</f>
        <v>0</v>
      </c>
      <c r="AG1059">
        <f t="shared" ca="1" si="191"/>
        <v>6.7599989600000354</v>
      </c>
      <c r="AI1059" t="str">
        <f t="shared" ca="1" si="193"/>
        <v>Davidson</v>
      </c>
      <c r="AJ1059" t="str">
        <f t="shared" si="194"/>
        <v>Davidson</v>
      </c>
      <c r="AK1059">
        <f t="shared" si="195"/>
        <v>0</v>
      </c>
    </row>
    <row r="1060" spans="17:37" x14ac:dyDescent="0.25">
      <c r="Q1060" t="s">
        <v>3293</v>
      </c>
      <c r="R1060" s="6">
        <v>42068</v>
      </c>
      <c r="S1060" t="s">
        <v>3194</v>
      </c>
      <c r="T1060" t="s">
        <v>3301</v>
      </c>
      <c r="U1060" t="s">
        <v>3842</v>
      </c>
      <c r="V1060">
        <v>82</v>
      </c>
      <c r="W1060">
        <v>55</v>
      </c>
      <c r="Y1060" t="s">
        <v>462</v>
      </c>
      <c r="Z1060">
        <v>1</v>
      </c>
      <c r="AA1060">
        <f t="shared" si="192"/>
        <v>27</v>
      </c>
      <c r="AB1060">
        <f t="shared" ca="1" si="188"/>
        <v>5.6</v>
      </c>
      <c r="AC1060">
        <f t="shared" ca="1" si="189"/>
        <v>21.4</v>
      </c>
      <c r="AD1060">
        <f t="shared" ca="1" si="190"/>
        <v>-21.4</v>
      </c>
      <c r="AE1060" s="2">
        <v>0</v>
      </c>
      <c r="AF1060" s="7">
        <f>VLOOKUP(R1060,Weights!$A$2:$B$120,2,0)*AE1060</f>
        <v>0</v>
      </c>
      <c r="AG1060">
        <f t="shared" ca="1" si="191"/>
        <v>457.95999999999992</v>
      </c>
      <c r="AI1060" t="str">
        <f t="shared" ca="1" si="193"/>
        <v>Davidson</v>
      </c>
      <c r="AJ1060" t="str">
        <f t="shared" si="194"/>
        <v>Davidson</v>
      </c>
      <c r="AK1060">
        <f t="shared" si="195"/>
        <v>0</v>
      </c>
    </row>
    <row r="1061" spans="17:37" x14ac:dyDescent="0.25">
      <c r="Q1061" t="s">
        <v>3293</v>
      </c>
      <c r="R1061" s="6">
        <v>42076</v>
      </c>
      <c r="S1061" t="s">
        <v>3195</v>
      </c>
      <c r="T1061" t="s">
        <v>3289</v>
      </c>
      <c r="U1061" t="s">
        <v>3842</v>
      </c>
      <c r="V1061">
        <v>67</v>
      </c>
      <c r="W1061">
        <v>66</v>
      </c>
      <c r="Y1061" t="s">
        <v>3132</v>
      </c>
      <c r="Z1061">
        <v>1</v>
      </c>
      <c r="AA1061">
        <f t="shared" si="192"/>
        <v>1</v>
      </c>
      <c r="AB1061">
        <f t="shared" ca="1" si="188"/>
        <v>10.400000199999999</v>
      </c>
      <c r="AC1061">
        <f t="shared" ca="1" si="189"/>
        <v>-9.4000001999999991</v>
      </c>
      <c r="AD1061">
        <f t="shared" ca="1" si="190"/>
        <v>9.4000001999999991</v>
      </c>
      <c r="AE1061" s="2">
        <v>0</v>
      </c>
      <c r="AF1061" s="7">
        <f>VLOOKUP(R1061,Weights!$A$2:$B$120,2,0)*AE1061</f>
        <v>0</v>
      </c>
      <c r="AG1061">
        <f t="shared" ca="1" si="191"/>
        <v>88.360003760000026</v>
      </c>
      <c r="AI1061" t="str">
        <f t="shared" ca="1" si="193"/>
        <v>Davidson</v>
      </c>
      <c r="AJ1061" t="str">
        <f t="shared" si="194"/>
        <v>Davidson</v>
      </c>
      <c r="AK1061">
        <f t="shared" si="195"/>
        <v>0</v>
      </c>
    </row>
    <row r="1062" spans="17:37" x14ac:dyDescent="0.25">
      <c r="Q1062" t="s">
        <v>3297</v>
      </c>
      <c r="R1062" s="6">
        <v>41957</v>
      </c>
      <c r="S1062" t="s">
        <v>3194</v>
      </c>
      <c r="T1062" t="s">
        <v>3521</v>
      </c>
      <c r="U1062" t="s">
        <v>3842</v>
      </c>
      <c r="V1062">
        <v>76</v>
      </c>
      <c r="W1062">
        <v>52</v>
      </c>
      <c r="Y1062" t="s">
        <v>176</v>
      </c>
      <c r="Z1062">
        <v>1</v>
      </c>
      <c r="AA1062">
        <f t="shared" si="192"/>
        <v>24</v>
      </c>
      <c r="AB1062">
        <f t="shared" ca="1" si="188"/>
        <v>24.399999800000003</v>
      </c>
      <c r="AC1062">
        <f t="shared" ca="1" si="189"/>
        <v>-0.39999980000000335</v>
      </c>
      <c r="AD1062">
        <f t="shared" ca="1" si="190"/>
        <v>0.39999980000000335</v>
      </c>
      <c r="AE1062" s="2">
        <v>0</v>
      </c>
      <c r="AF1062" s="7">
        <f>VLOOKUP(R1062,Weights!$A$2:$B$120,2,0)*AE1062</f>
        <v>0</v>
      </c>
      <c r="AG1062">
        <f t="shared" ca="1" si="191"/>
        <v>0.15999984000004266</v>
      </c>
      <c r="AI1062" t="str">
        <f t="shared" ca="1" si="193"/>
        <v>Dayton</v>
      </c>
      <c r="AJ1062" t="str">
        <f t="shared" si="194"/>
        <v>Dayton</v>
      </c>
      <c r="AK1062">
        <f t="shared" si="195"/>
        <v>0</v>
      </c>
    </row>
    <row r="1063" spans="17:37" x14ac:dyDescent="0.25">
      <c r="Q1063" t="s">
        <v>3297</v>
      </c>
      <c r="R1063" s="6">
        <v>41963</v>
      </c>
      <c r="S1063" t="s">
        <v>3195</v>
      </c>
      <c r="T1063" t="s">
        <v>3221</v>
      </c>
      <c r="U1063" t="s">
        <v>3842</v>
      </c>
      <c r="V1063">
        <v>55</v>
      </c>
      <c r="W1063">
        <v>53</v>
      </c>
      <c r="Y1063" t="s">
        <v>258</v>
      </c>
      <c r="Z1063">
        <v>1</v>
      </c>
      <c r="AA1063">
        <f t="shared" si="192"/>
        <v>2</v>
      </c>
      <c r="AB1063">
        <f t="shared" ca="1" si="188"/>
        <v>0.19999999999999929</v>
      </c>
      <c r="AC1063">
        <f t="shared" ca="1" si="189"/>
        <v>1.8000000000000007</v>
      </c>
      <c r="AD1063">
        <f t="shared" ca="1" si="190"/>
        <v>-1.8000000000000007</v>
      </c>
      <c r="AE1063" s="2">
        <v>0</v>
      </c>
      <c r="AF1063" s="7">
        <f>VLOOKUP(R1063,Weights!$A$2:$B$120,2,0)*AE1063</f>
        <v>0</v>
      </c>
      <c r="AG1063">
        <f t="shared" ca="1" si="191"/>
        <v>3.2400000000000024</v>
      </c>
      <c r="AI1063" t="str">
        <f t="shared" ca="1" si="193"/>
        <v>Dayton</v>
      </c>
      <c r="AJ1063" t="str">
        <f t="shared" si="194"/>
        <v>Dayton</v>
      </c>
      <c r="AK1063">
        <f t="shared" si="195"/>
        <v>0</v>
      </c>
    </row>
    <row r="1064" spans="17:37" x14ac:dyDescent="0.25">
      <c r="Q1064" t="s">
        <v>3297</v>
      </c>
      <c r="R1064" s="6">
        <v>41966</v>
      </c>
      <c r="S1064" t="s">
        <v>3195</v>
      </c>
      <c r="T1064" t="s">
        <v>3216</v>
      </c>
      <c r="U1064" t="s">
        <v>3842</v>
      </c>
      <c r="V1064">
        <v>65</v>
      </c>
      <c r="W1064">
        <v>53</v>
      </c>
      <c r="Y1064" t="s">
        <v>100</v>
      </c>
      <c r="Z1064">
        <v>1</v>
      </c>
      <c r="AA1064">
        <f t="shared" si="192"/>
        <v>12</v>
      </c>
      <c r="AB1064">
        <f t="shared" ca="1" si="188"/>
        <v>5</v>
      </c>
      <c r="AC1064">
        <f t="shared" ca="1" si="189"/>
        <v>7</v>
      </c>
      <c r="AD1064">
        <f t="shared" ca="1" si="190"/>
        <v>-7</v>
      </c>
      <c r="AE1064" s="2">
        <v>0</v>
      </c>
      <c r="AF1064" s="7">
        <f>VLOOKUP(R1064,Weights!$A$2:$B$120,2,0)*AE1064</f>
        <v>0</v>
      </c>
      <c r="AG1064">
        <f t="shared" ca="1" si="191"/>
        <v>49</v>
      </c>
      <c r="AI1064" t="str">
        <f t="shared" ca="1" si="193"/>
        <v>Dayton</v>
      </c>
      <c r="AJ1064" t="str">
        <f t="shared" si="194"/>
        <v>Dayton</v>
      </c>
      <c r="AK1064">
        <f t="shared" si="195"/>
        <v>0</v>
      </c>
    </row>
    <row r="1065" spans="17:37" x14ac:dyDescent="0.25">
      <c r="Q1065" t="s">
        <v>3297</v>
      </c>
      <c r="R1065" s="6">
        <v>41972</v>
      </c>
      <c r="S1065" t="s">
        <v>3194</v>
      </c>
      <c r="T1065" t="s">
        <v>3283</v>
      </c>
      <c r="U1065" t="s">
        <v>3842</v>
      </c>
      <c r="V1065">
        <v>75</v>
      </c>
      <c r="W1065">
        <v>41</v>
      </c>
      <c r="Y1065" t="s">
        <v>101</v>
      </c>
      <c r="Z1065">
        <v>1</v>
      </c>
      <c r="AA1065">
        <f t="shared" si="192"/>
        <v>34</v>
      </c>
      <c r="AB1065">
        <f t="shared" ca="1" si="188"/>
        <v>21.4</v>
      </c>
      <c r="AC1065">
        <f t="shared" ca="1" si="189"/>
        <v>12.600000000000001</v>
      </c>
      <c r="AD1065">
        <f t="shared" ca="1" si="190"/>
        <v>-12.600000000000001</v>
      </c>
      <c r="AE1065" s="2">
        <v>0</v>
      </c>
      <c r="AF1065" s="7">
        <f>VLOOKUP(R1065,Weights!$A$2:$B$120,2,0)*AE1065</f>
        <v>0</v>
      </c>
      <c r="AG1065">
        <f t="shared" ca="1" si="191"/>
        <v>158.76000000000005</v>
      </c>
      <c r="AI1065" t="str">
        <f t="shared" ca="1" si="193"/>
        <v>Dayton</v>
      </c>
      <c r="AJ1065" t="str">
        <f t="shared" si="194"/>
        <v>Dayton</v>
      </c>
      <c r="AK1065">
        <f t="shared" si="195"/>
        <v>0</v>
      </c>
    </row>
    <row r="1066" spans="17:37" x14ac:dyDescent="0.25">
      <c r="Q1066" t="s">
        <v>3297</v>
      </c>
      <c r="R1066" s="6">
        <v>41979</v>
      </c>
      <c r="S1066" t="s">
        <v>3194</v>
      </c>
      <c r="T1066" t="s">
        <v>3436</v>
      </c>
      <c r="U1066" t="s">
        <v>3842</v>
      </c>
      <c r="V1066">
        <v>73</v>
      </c>
      <c r="W1066">
        <v>64</v>
      </c>
      <c r="Y1066" t="s">
        <v>262</v>
      </c>
      <c r="Z1066">
        <v>1</v>
      </c>
      <c r="AA1066">
        <f t="shared" si="192"/>
        <v>9</v>
      </c>
      <c r="AB1066">
        <f t="shared" ca="1" si="188"/>
        <v>12.39999998</v>
      </c>
      <c r="AC1066">
        <f t="shared" ca="1" si="189"/>
        <v>-3.3999999800000005</v>
      </c>
      <c r="AD1066">
        <f t="shared" ca="1" si="190"/>
        <v>3.3999999800000005</v>
      </c>
      <c r="AE1066" s="2">
        <v>0</v>
      </c>
      <c r="AF1066" s="7">
        <f>VLOOKUP(R1066,Weights!$A$2:$B$120,2,0)*AE1066</f>
        <v>0</v>
      </c>
      <c r="AG1066">
        <f t="shared" ca="1" si="191"/>
        <v>11.559999864000003</v>
      </c>
      <c r="AI1066" t="str">
        <f t="shared" ca="1" si="193"/>
        <v>Dayton</v>
      </c>
      <c r="AJ1066" t="str">
        <f t="shared" si="194"/>
        <v>Dayton</v>
      </c>
      <c r="AK1066">
        <f t="shared" si="195"/>
        <v>0</v>
      </c>
    </row>
    <row r="1067" spans="17:37" x14ac:dyDescent="0.25">
      <c r="Q1067" t="s">
        <v>3297</v>
      </c>
      <c r="R1067" s="6">
        <v>41982</v>
      </c>
      <c r="S1067" t="s">
        <v>3194</v>
      </c>
      <c r="T1067" t="s">
        <v>3488</v>
      </c>
      <c r="U1067" t="s">
        <v>3842</v>
      </c>
      <c r="V1067">
        <v>56</v>
      </c>
      <c r="W1067">
        <v>52</v>
      </c>
      <c r="Y1067" t="s">
        <v>415</v>
      </c>
      <c r="Z1067">
        <v>1</v>
      </c>
      <c r="AA1067">
        <f t="shared" si="192"/>
        <v>4</v>
      </c>
      <c r="AB1067">
        <f t="shared" ca="1" si="188"/>
        <v>7.4</v>
      </c>
      <c r="AC1067">
        <f t="shared" ca="1" si="189"/>
        <v>-3.4000000000000004</v>
      </c>
      <c r="AD1067">
        <f t="shared" ca="1" si="190"/>
        <v>3.4000000000000004</v>
      </c>
      <c r="AE1067" s="2">
        <v>0</v>
      </c>
      <c r="AF1067" s="7">
        <f>VLOOKUP(R1067,Weights!$A$2:$B$120,2,0)*AE1067</f>
        <v>0</v>
      </c>
      <c r="AG1067">
        <f t="shared" ca="1" si="191"/>
        <v>11.560000000000002</v>
      </c>
      <c r="AI1067" t="str">
        <f t="shared" ca="1" si="193"/>
        <v>Dayton</v>
      </c>
      <c r="AJ1067" t="str">
        <f t="shared" si="194"/>
        <v>Dayton</v>
      </c>
      <c r="AK1067">
        <f t="shared" si="195"/>
        <v>0</v>
      </c>
    </row>
    <row r="1068" spans="17:37" x14ac:dyDescent="0.25">
      <c r="Q1068" t="s">
        <v>3297</v>
      </c>
      <c r="R1068" s="6">
        <v>41993</v>
      </c>
      <c r="S1068" t="s">
        <v>3194</v>
      </c>
      <c r="T1068" t="s">
        <v>3215</v>
      </c>
      <c r="U1068" t="s">
        <v>3842</v>
      </c>
      <c r="V1068">
        <v>78</v>
      </c>
      <c r="W1068">
        <v>62</v>
      </c>
      <c r="Y1068" t="s">
        <v>464</v>
      </c>
      <c r="Z1068">
        <v>1</v>
      </c>
      <c r="AA1068">
        <f t="shared" si="192"/>
        <v>16</v>
      </c>
      <c r="AB1068">
        <f t="shared" ca="1" si="188"/>
        <v>16</v>
      </c>
      <c r="AC1068">
        <f t="shared" ca="1" si="189"/>
        <v>0</v>
      </c>
      <c r="AD1068">
        <f t="shared" ca="1" si="190"/>
        <v>0</v>
      </c>
      <c r="AE1068" s="2">
        <v>0</v>
      </c>
      <c r="AF1068" s="7">
        <f>VLOOKUP(R1068,Weights!$A$2:$B$120,2,0)*AE1068</f>
        <v>0</v>
      </c>
      <c r="AG1068">
        <f t="shared" ca="1" si="191"/>
        <v>0</v>
      </c>
      <c r="AI1068" t="str">
        <f t="shared" ca="1" si="193"/>
        <v>Dayton</v>
      </c>
      <c r="AJ1068" t="str">
        <f t="shared" si="194"/>
        <v>Dayton</v>
      </c>
      <c r="AK1068">
        <f t="shared" si="195"/>
        <v>0</v>
      </c>
    </row>
    <row r="1069" spans="17:37" x14ac:dyDescent="0.25">
      <c r="Q1069" t="s">
        <v>3297</v>
      </c>
      <c r="R1069" s="6">
        <v>41996</v>
      </c>
      <c r="S1069" t="s">
        <v>3194</v>
      </c>
      <c r="T1069" t="s">
        <v>3317</v>
      </c>
      <c r="U1069" t="s">
        <v>3842</v>
      </c>
      <c r="V1069">
        <v>75</v>
      </c>
      <c r="W1069">
        <v>61</v>
      </c>
      <c r="Y1069" t="s">
        <v>419</v>
      </c>
      <c r="Z1069">
        <v>1</v>
      </c>
      <c r="AA1069">
        <f t="shared" si="192"/>
        <v>14</v>
      </c>
      <c r="AB1069">
        <f t="shared" ca="1" si="188"/>
        <v>7.6000000000000005</v>
      </c>
      <c r="AC1069">
        <f t="shared" ca="1" si="189"/>
        <v>6.3999999999999995</v>
      </c>
      <c r="AD1069">
        <f t="shared" ca="1" si="190"/>
        <v>-6.3999999999999995</v>
      </c>
      <c r="AE1069" s="2">
        <v>0</v>
      </c>
      <c r="AF1069" s="7">
        <f>VLOOKUP(R1069,Weights!$A$2:$B$120,2,0)*AE1069</f>
        <v>0</v>
      </c>
      <c r="AG1069">
        <f t="shared" ca="1" si="191"/>
        <v>40.959999999999994</v>
      </c>
      <c r="AI1069" t="str">
        <f t="shared" ca="1" si="193"/>
        <v>Dayton</v>
      </c>
      <c r="AJ1069" t="str">
        <f t="shared" si="194"/>
        <v>Dayton</v>
      </c>
      <c r="AK1069">
        <f t="shared" si="195"/>
        <v>0</v>
      </c>
    </row>
    <row r="1070" spans="17:37" x14ac:dyDescent="0.25">
      <c r="Q1070" t="s">
        <v>3297</v>
      </c>
      <c r="R1070" s="6">
        <v>42003</v>
      </c>
      <c r="S1070" t="s">
        <v>3194</v>
      </c>
      <c r="T1070" t="s">
        <v>3374</v>
      </c>
      <c r="U1070" t="s">
        <v>3842</v>
      </c>
      <c r="V1070">
        <v>78</v>
      </c>
      <c r="W1070">
        <v>74</v>
      </c>
      <c r="Y1070" t="s">
        <v>465</v>
      </c>
      <c r="Z1070">
        <v>1</v>
      </c>
      <c r="AA1070">
        <f t="shared" si="192"/>
        <v>4</v>
      </c>
      <c r="AB1070">
        <f t="shared" ca="1" si="188"/>
        <v>3.4000000000000004</v>
      </c>
      <c r="AC1070">
        <f t="shared" ca="1" si="189"/>
        <v>0.59999999999999964</v>
      </c>
      <c r="AD1070">
        <f t="shared" ca="1" si="190"/>
        <v>-0.59999999999999964</v>
      </c>
      <c r="AE1070" s="2">
        <v>0</v>
      </c>
      <c r="AF1070" s="7">
        <f>VLOOKUP(R1070,Weights!$A$2:$B$120,2,0)*AE1070</f>
        <v>0</v>
      </c>
      <c r="AG1070">
        <f t="shared" ca="1" si="191"/>
        <v>0.3599999999999996</v>
      </c>
      <c r="AI1070" t="str">
        <f t="shared" ca="1" si="193"/>
        <v>Dayton</v>
      </c>
      <c r="AJ1070" t="str">
        <f t="shared" si="194"/>
        <v>Dayton</v>
      </c>
      <c r="AK1070">
        <f t="shared" si="195"/>
        <v>0</v>
      </c>
    </row>
    <row r="1071" spans="17:37" x14ac:dyDescent="0.25">
      <c r="Q1071" t="s">
        <v>3297</v>
      </c>
      <c r="R1071" s="6">
        <v>42007</v>
      </c>
      <c r="S1071" t="s">
        <v>3194</v>
      </c>
      <c r="T1071" t="s">
        <v>3241</v>
      </c>
      <c r="U1071" t="s">
        <v>3842</v>
      </c>
      <c r="V1071">
        <v>81</v>
      </c>
      <c r="W1071">
        <v>55</v>
      </c>
      <c r="Y1071" t="s">
        <v>466</v>
      </c>
      <c r="Z1071">
        <v>1</v>
      </c>
      <c r="AA1071">
        <f t="shared" si="192"/>
        <v>26</v>
      </c>
      <c r="AB1071">
        <f t="shared" ca="1" si="188"/>
        <v>12.199999982000001</v>
      </c>
      <c r="AC1071">
        <f t="shared" ca="1" si="189"/>
        <v>13.800000017999999</v>
      </c>
      <c r="AD1071">
        <f t="shared" ca="1" si="190"/>
        <v>-13.800000017999999</v>
      </c>
      <c r="AE1071" s="2">
        <v>0</v>
      </c>
      <c r="AF1071" s="7">
        <f>VLOOKUP(R1071,Weights!$A$2:$B$120,2,0)*AE1071</f>
        <v>0</v>
      </c>
      <c r="AG1071">
        <f t="shared" ca="1" si="191"/>
        <v>190.44000049679997</v>
      </c>
      <c r="AI1071" t="str">
        <f t="shared" ca="1" si="193"/>
        <v>Dayton</v>
      </c>
      <c r="AJ1071" t="str">
        <f t="shared" si="194"/>
        <v>Dayton</v>
      </c>
      <c r="AK1071">
        <f t="shared" si="195"/>
        <v>0</v>
      </c>
    </row>
    <row r="1072" spans="17:37" x14ac:dyDescent="0.25">
      <c r="Q1072" t="s">
        <v>3297</v>
      </c>
      <c r="R1072" s="6">
        <v>42018</v>
      </c>
      <c r="S1072" t="s">
        <v>3194</v>
      </c>
      <c r="T1072" t="s">
        <v>3289</v>
      </c>
      <c r="U1072" t="s">
        <v>3842</v>
      </c>
      <c r="V1072">
        <v>61</v>
      </c>
      <c r="W1072">
        <v>50</v>
      </c>
      <c r="Y1072" t="s">
        <v>469</v>
      </c>
      <c r="Z1072">
        <v>1</v>
      </c>
      <c r="AA1072">
        <f t="shared" si="192"/>
        <v>11</v>
      </c>
      <c r="AB1072">
        <f t="shared" ca="1" si="188"/>
        <v>8.8000000000000007</v>
      </c>
      <c r="AC1072">
        <f t="shared" ca="1" si="189"/>
        <v>2.1999999999999993</v>
      </c>
      <c r="AD1072">
        <f t="shared" ca="1" si="190"/>
        <v>-2.1999999999999993</v>
      </c>
      <c r="AE1072" s="2">
        <v>0</v>
      </c>
      <c r="AF1072" s="7">
        <f>VLOOKUP(R1072,Weights!$A$2:$B$120,2,0)*AE1072</f>
        <v>0</v>
      </c>
      <c r="AG1072">
        <f t="shared" ca="1" si="191"/>
        <v>4.8399999999999972</v>
      </c>
      <c r="AI1072" t="str">
        <f t="shared" ca="1" si="193"/>
        <v>Dayton</v>
      </c>
      <c r="AJ1072" t="str">
        <f t="shared" si="194"/>
        <v>Dayton</v>
      </c>
      <c r="AK1072">
        <f t="shared" si="195"/>
        <v>0</v>
      </c>
    </row>
    <row r="1073" spans="17:37" x14ac:dyDescent="0.25">
      <c r="Q1073" t="s">
        <v>3297</v>
      </c>
      <c r="R1073" s="6">
        <v>42021</v>
      </c>
      <c r="S1073" t="s">
        <v>3194</v>
      </c>
      <c r="T1073" t="s">
        <v>3252</v>
      </c>
      <c r="U1073" t="s">
        <v>3842</v>
      </c>
      <c r="V1073">
        <v>61</v>
      </c>
      <c r="W1073">
        <v>45</v>
      </c>
      <c r="Y1073" t="s">
        <v>470</v>
      </c>
      <c r="Z1073">
        <v>1</v>
      </c>
      <c r="AA1073">
        <f t="shared" si="192"/>
        <v>16</v>
      </c>
      <c r="AB1073">
        <f t="shared" ca="1" si="188"/>
        <v>17.600000000000001</v>
      </c>
      <c r="AC1073">
        <f t="shared" ca="1" si="189"/>
        <v>-1.6000000000000014</v>
      </c>
      <c r="AD1073">
        <f t="shared" ca="1" si="190"/>
        <v>1.6000000000000014</v>
      </c>
      <c r="AE1073" s="2">
        <v>0</v>
      </c>
      <c r="AF1073" s="7">
        <f>VLOOKUP(R1073,Weights!$A$2:$B$120,2,0)*AE1073</f>
        <v>0</v>
      </c>
      <c r="AG1073">
        <f t="shared" ca="1" si="191"/>
        <v>2.5600000000000045</v>
      </c>
      <c r="AI1073" t="str">
        <f t="shared" ca="1" si="193"/>
        <v>Dayton</v>
      </c>
      <c r="AJ1073" t="str">
        <f t="shared" si="194"/>
        <v>Dayton</v>
      </c>
      <c r="AK1073">
        <f t="shared" si="195"/>
        <v>0</v>
      </c>
    </row>
    <row r="1074" spans="17:37" x14ac:dyDescent="0.25">
      <c r="Q1074" t="s">
        <v>3297</v>
      </c>
      <c r="R1074" s="6">
        <v>42028</v>
      </c>
      <c r="S1074" t="s">
        <v>3194</v>
      </c>
      <c r="T1074" t="s">
        <v>3287</v>
      </c>
      <c r="U1074" t="s">
        <v>3842</v>
      </c>
      <c r="V1074">
        <v>63</v>
      </c>
      <c r="W1074">
        <v>60</v>
      </c>
      <c r="Y1074" t="s">
        <v>472</v>
      </c>
      <c r="Z1074">
        <v>1</v>
      </c>
      <c r="AA1074">
        <f t="shared" si="192"/>
        <v>3</v>
      </c>
      <c r="AB1074">
        <f t="shared" ca="1" si="188"/>
        <v>6.0000000000000009</v>
      </c>
      <c r="AC1074">
        <f t="shared" ca="1" si="189"/>
        <v>-3.0000000000000009</v>
      </c>
      <c r="AD1074">
        <f t="shared" ca="1" si="190"/>
        <v>3.0000000000000009</v>
      </c>
      <c r="AE1074" s="2">
        <v>0</v>
      </c>
      <c r="AF1074" s="7">
        <f>VLOOKUP(R1074,Weights!$A$2:$B$120,2,0)*AE1074</f>
        <v>0</v>
      </c>
      <c r="AG1074">
        <f t="shared" ca="1" si="191"/>
        <v>9.0000000000000053</v>
      </c>
      <c r="AI1074" t="str">
        <f t="shared" ca="1" si="193"/>
        <v>Dayton</v>
      </c>
      <c r="AJ1074" t="str">
        <f t="shared" si="194"/>
        <v>Dayton</v>
      </c>
      <c r="AK1074">
        <f t="shared" si="195"/>
        <v>0</v>
      </c>
    </row>
    <row r="1075" spans="17:37" x14ac:dyDescent="0.25">
      <c r="Q1075" t="s">
        <v>3297</v>
      </c>
      <c r="R1075" s="6">
        <v>42036</v>
      </c>
      <c r="S1075" t="s">
        <v>3194</v>
      </c>
      <c r="T1075" t="s">
        <v>3239</v>
      </c>
      <c r="U1075" t="s">
        <v>3842</v>
      </c>
      <c r="V1075">
        <v>101</v>
      </c>
      <c r="W1075">
        <v>77</v>
      </c>
      <c r="Y1075" t="s">
        <v>474</v>
      </c>
      <c r="Z1075">
        <v>1</v>
      </c>
      <c r="AA1075">
        <f t="shared" si="192"/>
        <v>24</v>
      </c>
      <c r="AB1075">
        <f t="shared" ca="1" si="188"/>
        <v>16.600000000000001</v>
      </c>
      <c r="AC1075">
        <f t="shared" ca="1" si="189"/>
        <v>7.3999999999999986</v>
      </c>
      <c r="AD1075">
        <f t="shared" ca="1" si="190"/>
        <v>-7.3999999999999986</v>
      </c>
      <c r="AE1075" s="2">
        <v>0</v>
      </c>
      <c r="AF1075" s="7">
        <f>VLOOKUP(R1075,Weights!$A$2:$B$120,2,0)*AE1075</f>
        <v>0</v>
      </c>
      <c r="AG1075">
        <f t="shared" ca="1" si="191"/>
        <v>54.759999999999977</v>
      </c>
      <c r="AI1075" t="str">
        <f t="shared" ca="1" si="193"/>
        <v>Dayton</v>
      </c>
      <c r="AJ1075" t="str">
        <f t="shared" si="194"/>
        <v>Dayton</v>
      </c>
      <c r="AK1075">
        <f t="shared" si="195"/>
        <v>0</v>
      </c>
    </row>
    <row r="1076" spans="17:37" x14ac:dyDescent="0.25">
      <c r="Q1076" t="s">
        <v>3297</v>
      </c>
      <c r="R1076" s="6">
        <v>42049</v>
      </c>
      <c r="S1076" t="s">
        <v>3194</v>
      </c>
      <c r="T1076" t="s">
        <v>3292</v>
      </c>
      <c r="U1076" t="s">
        <v>3842</v>
      </c>
      <c r="V1076">
        <v>75</v>
      </c>
      <c r="W1076">
        <v>61</v>
      </c>
      <c r="Y1076" t="s">
        <v>477</v>
      </c>
      <c r="Z1076">
        <v>1</v>
      </c>
      <c r="AA1076">
        <f t="shared" si="192"/>
        <v>14</v>
      </c>
      <c r="AB1076">
        <f t="shared" ca="1" si="188"/>
        <v>6.0000000000000009</v>
      </c>
      <c r="AC1076">
        <f t="shared" ca="1" si="189"/>
        <v>7.9999999999999991</v>
      </c>
      <c r="AD1076">
        <f t="shared" ca="1" si="190"/>
        <v>-7.9999999999999991</v>
      </c>
      <c r="AE1076" s="2">
        <v>0</v>
      </c>
      <c r="AF1076" s="7">
        <f>VLOOKUP(R1076,Weights!$A$2:$B$120,2,0)*AE1076</f>
        <v>0</v>
      </c>
      <c r="AG1076">
        <f t="shared" ca="1" si="191"/>
        <v>63.999999999999986</v>
      </c>
      <c r="AI1076" t="str">
        <f t="shared" ca="1" si="193"/>
        <v>Dayton</v>
      </c>
      <c r="AJ1076" t="str">
        <f t="shared" si="194"/>
        <v>Dayton</v>
      </c>
      <c r="AK1076">
        <f t="shared" si="195"/>
        <v>0</v>
      </c>
    </row>
    <row r="1077" spans="17:37" x14ac:dyDescent="0.25">
      <c r="Q1077" t="s">
        <v>3297</v>
      </c>
      <c r="R1077" s="6">
        <v>42054</v>
      </c>
      <c r="S1077" t="s">
        <v>3194</v>
      </c>
      <c r="T1077" t="s">
        <v>3251</v>
      </c>
      <c r="U1077" t="s">
        <v>3842</v>
      </c>
      <c r="V1077">
        <v>68</v>
      </c>
      <c r="W1077">
        <v>64</v>
      </c>
      <c r="Y1077" t="s">
        <v>478</v>
      </c>
      <c r="Z1077">
        <v>1</v>
      </c>
      <c r="AA1077">
        <f t="shared" si="192"/>
        <v>4</v>
      </c>
      <c r="AB1077">
        <f t="shared" ca="1" si="188"/>
        <v>11.799999980000001</v>
      </c>
      <c r="AC1077">
        <f t="shared" ca="1" si="189"/>
        <v>-7.7999999800000008</v>
      </c>
      <c r="AD1077">
        <f t="shared" ca="1" si="190"/>
        <v>7.7999999800000008</v>
      </c>
      <c r="AE1077" s="2">
        <v>0</v>
      </c>
      <c r="AF1077" s="7">
        <f>VLOOKUP(R1077,Weights!$A$2:$B$120,2,0)*AE1077</f>
        <v>0</v>
      </c>
      <c r="AG1077">
        <f t="shared" ca="1" si="191"/>
        <v>60.839999688000013</v>
      </c>
      <c r="AI1077" t="str">
        <f t="shared" ca="1" si="193"/>
        <v>Dayton</v>
      </c>
      <c r="AJ1077" t="str">
        <f t="shared" si="194"/>
        <v>Dayton</v>
      </c>
      <c r="AK1077">
        <f t="shared" si="195"/>
        <v>0</v>
      </c>
    </row>
    <row r="1078" spans="17:37" x14ac:dyDescent="0.25">
      <c r="Q1078" t="s">
        <v>3297</v>
      </c>
      <c r="R1078" s="6">
        <v>42060</v>
      </c>
      <c r="S1078" t="s">
        <v>3194</v>
      </c>
      <c r="T1078" t="s">
        <v>3288</v>
      </c>
      <c r="U1078" t="s">
        <v>3842</v>
      </c>
      <c r="V1078">
        <v>76</v>
      </c>
      <c r="W1078">
        <v>63</v>
      </c>
      <c r="Y1078" t="s">
        <v>479</v>
      </c>
      <c r="Z1078">
        <v>1</v>
      </c>
      <c r="AA1078">
        <f t="shared" si="192"/>
        <v>13</v>
      </c>
      <c r="AB1078">
        <f t="shared" ca="1" si="188"/>
        <v>12.99999998</v>
      </c>
      <c r="AC1078">
        <f t="shared" ca="1" si="189"/>
        <v>1.9999999878450581E-8</v>
      </c>
      <c r="AD1078">
        <f t="shared" ca="1" si="190"/>
        <v>-1.9999999878450581E-8</v>
      </c>
      <c r="AE1078" s="2">
        <v>0</v>
      </c>
      <c r="AF1078" s="7">
        <f>VLOOKUP(R1078,Weights!$A$2:$B$120,2,0)*AE1078</f>
        <v>0</v>
      </c>
      <c r="AG1078">
        <f t="shared" ca="1" si="191"/>
        <v>3.9999999513802324E-16</v>
      </c>
      <c r="AI1078" t="str">
        <f t="shared" ca="1" si="193"/>
        <v>Dayton</v>
      </c>
      <c r="AJ1078" t="str">
        <f t="shared" si="194"/>
        <v>Dayton</v>
      </c>
      <c r="AK1078">
        <f t="shared" si="195"/>
        <v>0</v>
      </c>
    </row>
    <row r="1079" spans="17:37" x14ac:dyDescent="0.25">
      <c r="Q1079" t="s">
        <v>3297</v>
      </c>
      <c r="R1079" s="6">
        <v>42066</v>
      </c>
      <c r="S1079" t="s">
        <v>3194</v>
      </c>
      <c r="T1079" t="s">
        <v>3238</v>
      </c>
      <c r="U1079" t="s">
        <v>3842</v>
      </c>
      <c r="V1079">
        <v>75</v>
      </c>
      <c r="W1079">
        <v>59</v>
      </c>
      <c r="Y1079" t="s">
        <v>482</v>
      </c>
      <c r="Z1079">
        <v>1</v>
      </c>
      <c r="AA1079">
        <f t="shared" si="192"/>
        <v>16</v>
      </c>
      <c r="AB1079">
        <f t="shared" ca="1" si="188"/>
        <v>4.2000000000000011</v>
      </c>
      <c r="AC1079">
        <f t="shared" ca="1" si="189"/>
        <v>11.799999999999999</v>
      </c>
      <c r="AD1079">
        <f t="shared" ca="1" si="190"/>
        <v>-11.799999999999999</v>
      </c>
      <c r="AE1079" s="2">
        <v>0</v>
      </c>
      <c r="AF1079" s="7">
        <f>VLOOKUP(R1079,Weights!$A$2:$B$120,2,0)*AE1079</f>
        <v>0</v>
      </c>
      <c r="AG1079">
        <f t="shared" ca="1" si="191"/>
        <v>139.23999999999998</v>
      </c>
      <c r="AI1079" t="str">
        <f t="shared" ca="1" si="193"/>
        <v>Dayton</v>
      </c>
      <c r="AJ1079" t="str">
        <f t="shared" si="194"/>
        <v>Dayton</v>
      </c>
      <c r="AK1079">
        <f t="shared" si="195"/>
        <v>0</v>
      </c>
    </row>
    <row r="1080" spans="17:37" x14ac:dyDescent="0.25">
      <c r="Q1080" t="s">
        <v>3297</v>
      </c>
      <c r="R1080" s="6">
        <v>42076</v>
      </c>
      <c r="S1080" t="s">
        <v>3195</v>
      </c>
      <c r="T1080" t="s">
        <v>3292</v>
      </c>
      <c r="U1080" t="s">
        <v>3191</v>
      </c>
      <c r="Y1080" t="s">
        <v>3191</v>
      </c>
      <c r="Z1080">
        <v>0</v>
      </c>
      <c r="AA1080">
        <f t="shared" si="192"/>
        <v>0</v>
      </c>
      <c r="AB1080">
        <f t="shared" ca="1" si="188"/>
        <v>0</v>
      </c>
      <c r="AC1080">
        <f t="shared" ca="1" si="189"/>
        <v>0</v>
      </c>
      <c r="AD1080">
        <f t="shared" ca="1" si="190"/>
        <v>0</v>
      </c>
      <c r="AE1080" s="2">
        <v>0</v>
      </c>
      <c r="AF1080" s="7">
        <f>VLOOKUP(R1080,Weights!$A$2:$B$120,2,0)*AE1080</f>
        <v>0</v>
      </c>
      <c r="AG1080">
        <f t="shared" ca="1" si="191"/>
        <v>0</v>
      </c>
      <c r="AI1080" t="str">
        <f t="shared" ca="1" si="193"/>
        <v>St. Bonaventure</v>
      </c>
      <c r="AJ1080" t="str">
        <f t="shared" si="194"/>
        <v>St. Bonaventure</v>
      </c>
      <c r="AK1080">
        <f t="shared" si="195"/>
        <v>0</v>
      </c>
    </row>
    <row r="1081" spans="17:37" x14ac:dyDescent="0.25">
      <c r="Q1081" t="s">
        <v>3278</v>
      </c>
      <c r="R1081" s="6">
        <v>41976</v>
      </c>
      <c r="S1081" t="s">
        <v>3194</v>
      </c>
      <c r="T1081" t="s">
        <v>3214</v>
      </c>
      <c r="U1081" t="s">
        <v>3841</v>
      </c>
      <c r="V1081">
        <v>73</v>
      </c>
      <c r="W1081">
        <v>69</v>
      </c>
      <c r="Y1081" t="s">
        <v>217</v>
      </c>
      <c r="Z1081">
        <v>1</v>
      </c>
      <c r="AA1081">
        <f t="shared" si="192"/>
        <v>-4</v>
      </c>
      <c r="AB1081">
        <f t="shared" ca="1" si="188"/>
        <v>1.3999999999999995</v>
      </c>
      <c r="AC1081">
        <f t="shared" ca="1" si="189"/>
        <v>-5.3999999999999995</v>
      </c>
      <c r="AD1081">
        <f t="shared" ca="1" si="190"/>
        <v>5.3999999999999995</v>
      </c>
      <c r="AE1081" s="2">
        <v>0</v>
      </c>
      <c r="AF1081" s="7">
        <f>VLOOKUP(R1081,Weights!$A$2:$B$120,2,0)*AE1081</f>
        <v>0</v>
      </c>
      <c r="AG1081">
        <f t="shared" ca="1" si="191"/>
        <v>29.159999999999993</v>
      </c>
      <c r="AI1081" t="str">
        <f t="shared" ca="1" si="193"/>
        <v>Delaware</v>
      </c>
      <c r="AJ1081" t="str">
        <f t="shared" si="194"/>
        <v>Army</v>
      </c>
      <c r="AK1081" t="str">
        <f t="shared" si="195"/>
        <v>Army</v>
      </c>
    </row>
    <row r="1082" spans="17:37" x14ac:dyDescent="0.25">
      <c r="Q1082" t="s">
        <v>3278</v>
      </c>
      <c r="R1082" s="6">
        <v>41980</v>
      </c>
      <c r="S1082" t="s">
        <v>3194</v>
      </c>
      <c r="T1082" t="s">
        <v>3421</v>
      </c>
      <c r="U1082" t="s">
        <v>3841</v>
      </c>
      <c r="V1082">
        <v>66</v>
      </c>
      <c r="W1082">
        <v>53</v>
      </c>
      <c r="Y1082" t="s">
        <v>219</v>
      </c>
      <c r="Z1082">
        <v>1</v>
      </c>
      <c r="AA1082">
        <f t="shared" si="192"/>
        <v>-13</v>
      </c>
      <c r="AB1082">
        <f t="shared" ca="1" si="188"/>
        <v>1.3999999999999995</v>
      </c>
      <c r="AC1082">
        <f t="shared" ca="1" si="189"/>
        <v>-14.399999999999999</v>
      </c>
      <c r="AD1082">
        <f t="shared" ca="1" si="190"/>
        <v>14.399999999999999</v>
      </c>
      <c r="AE1082" s="2">
        <v>0</v>
      </c>
      <c r="AF1082" s="7">
        <f>VLOOKUP(R1082,Weights!$A$2:$B$120,2,0)*AE1082</f>
        <v>0</v>
      </c>
      <c r="AG1082">
        <f t="shared" ca="1" si="191"/>
        <v>207.35999999999996</v>
      </c>
      <c r="AI1082" t="str">
        <f t="shared" ca="1" si="193"/>
        <v>Delaware</v>
      </c>
      <c r="AJ1082" t="str">
        <f t="shared" si="194"/>
        <v>Delaware St</v>
      </c>
      <c r="AK1082" t="str">
        <f t="shared" si="195"/>
        <v>Delaware St</v>
      </c>
    </row>
    <row r="1083" spans="17:37" x14ac:dyDescent="0.25">
      <c r="Q1083" t="s">
        <v>3278</v>
      </c>
      <c r="R1083" s="6">
        <v>41991</v>
      </c>
      <c r="S1083" t="s">
        <v>3194</v>
      </c>
      <c r="T1083" t="s">
        <v>3261</v>
      </c>
      <c r="U1083" t="s">
        <v>3841</v>
      </c>
      <c r="V1083">
        <v>82</v>
      </c>
      <c r="W1083">
        <v>62</v>
      </c>
      <c r="Y1083" t="s">
        <v>220</v>
      </c>
      <c r="Z1083">
        <v>1</v>
      </c>
      <c r="AA1083">
        <f t="shared" si="192"/>
        <v>-20</v>
      </c>
      <c r="AB1083">
        <f t="shared" ca="1" si="188"/>
        <v>-7.2</v>
      </c>
      <c r="AC1083">
        <f t="shared" ca="1" si="189"/>
        <v>-12.8</v>
      </c>
      <c r="AD1083">
        <f t="shared" ca="1" si="190"/>
        <v>12.8</v>
      </c>
      <c r="AE1083" s="2">
        <v>0</v>
      </c>
      <c r="AF1083" s="7">
        <f>VLOOKUP(R1083,Weights!$A$2:$B$120,2,0)*AE1083</f>
        <v>0</v>
      </c>
      <c r="AG1083">
        <f t="shared" ca="1" si="191"/>
        <v>163.84000000000003</v>
      </c>
      <c r="AI1083" t="str">
        <f t="shared" ca="1" si="193"/>
        <v>Temple</v>
      </c>
      <c r="AJ1083" t="str">
        <f t="shared" si="194"/>
        <v>Temple</v>
      </c>
      <c r="AK1083" t="str">
        <f t="shared" si="195"/>
        <v>Temple</v>
      </c>
    </row>
    <row r="1084" spans="17:37" x14ac:dyDescent="0.25">
      <c r="Q1084" t="s">
        <v>3278</v>
      </c>
      <c r="R1084" s="6">
        <v>42003</v>
      </c>
      <c r="S1084" t="s">
        <v>3194</v>
      </c>
      <c r="T1084" t="s">
        <v>3292</v>
      </c>
      <c r="U1084" t="s">
        <v>3842</v>
      </c>
      <c r="V1084">
        <v>82</v>
      </c>
      <c r="W1084">
        <v>77</v>
      </c>
      <c r="Y1084" t="s">
        <v>77</v>
      </c>
      <c r="Z1084">
        <v>1</v>
      </c>
      <c r="AA1084">
        <f t="shared" si="192"/>
        <v>5</v>
      </c>
      <c r="AB1084">
        <f t="shared" ca="1" si="188"/>
        <v>-9</v>
      </c>
      <c r="AC1084">
        <f t="shared" ca="1" si="189"/>
        <v>14</v>
      </c>
      <c r="AD1084">
        <f t="shared" ca="1" si="190"/>
        <v>-14</v>
      </c>
      <c r="AE1084" s="2">
        <v>0</v>
      </c>
      <c r="AF1084" s="7">
        <f>VLOOKUP(R1084,Weights!$A$2:$B$120,2,0)*AE1084</f>
        <v>0</v>
      </c>
      <c r="AG1084">
        <f t="shared" ca="1" si="191"/>
        <v>196</v>
      </c>
      <c r="AI1084" t="str">
        <f t="shared" ca="1" si="193"/>
        <v>St. Bonaventure</v>
      </c>
      <c r="AJ1084" t="str">
        <f t="shared" si="194"/>
        <v>Delaware</v>
      </c>
      <c r="AK1084">
        <f t="shared" si="195"/>
        <v>0</v>
      </c>
    </row>
    <row r="1085" spans="17:37" x14ac:dyDescent="0.25">
      <c r="Q1085" t="s">
        <v>3278</v>
      </c>
      <c r="R1085" s="6">
        <v>42007</v>
      </c>
      <c r="S1085" t="s">
        <v>3194</v>
      </c>
      <c r="T1085" t="s">
        <v>3467</v>
      </c>
      <c r="U1085" t="s">
        <v>3841</v>
      </c>
      <c r="V1085">
        <v>72</v>
      </c>
      <c r="W1085">
        <v>53</v>
      </c>
      <c r="Y1085" t="s">
        <v>1537</v>
      </c>
      <c r="Z1085">
        <v>1</v>
      </c>
      <c r="AA1085">
        <f t="shared" si="192"/>
        <v>-19</v>
      </c>
      <c r="AB1085">
        <f t="shared" ca="1" si="188"/>
        <v>-5.4</v>
      </c>
      <c r="AC1085">
        <f t="shared" ca="1" si="189"/>
        <v>-13.6</v>
      </c>
      <c r="AD1085">
        <f t="shared" ca="1" si="190"/>
        <v>13.6</v>
      </c>
      <c r="AE1085" s="2">
        <v>0</v>
      </c>
      <c r="AF1085" s="7">
        <f>VLOOKUP(R1085,Weights!$A$2:$B$120,2,0)*AE1085</f>
        <v>0</v>
      </c>
      <c r="AG1085">
        <f t="shared" ca="1" si="191"/>
        <v>184.95999999999998</v>
      </c>
      <c r="AI1085" t="str">
        <f t="shared" ca="1" si="193"/>
        <v>Northeastern</v>
      </c>
      <c r="AJ1085" t="str">
        <f t="shared" si="194"/>
        <v>Northeastern</v>
      </c>
      <c r="AK1085" t="str">
        <f t="shared" si="195"/>
        <v>Northeastern</v>
      </c>
    </row>
    <row r="1086" spans="17:37" x14ac:dyDescent="0.25">
      <c r="Q1086" t="s">
        <v>3278</v>
      </c>
      <c r="R1086" s="6">
        <v>42018</v>
      </c>
      <c r="S1086" t="s">
        <v>3194</v>
      </c>
      <c r="T1086" t="s">
        <v>3303</v>
      </c>
      <c r="U1086" t="s">
        <v>3842</v>
      </c>
      <c r="V1086">
        <v>67</v>
      </c>
      <c r="W1086">
        <v>64</v>
      </c>
      <c r="X1086" t="s">
        <v>3843</v>
      </c>
      <c r="Y1086" t="s">
        <v>1538</v>
      </c>
      <c r="Z1086">
        <v>1</v>
      </c>
      <c r="AA1086">
        <f t="shared" si="192"/>
        <v>3</v>
      </c>
      <c r="AB1086">
        <f t="shared" ca="1" si="188"/>
        <v>2.2000000000000002</v>
      </c>
      <c r="AC1086">
        <f t="shared" ca="1" si="189"/>
        <v>0.79999999999999982</v>
      </c>
      <c r="AD1086">
        <f t="shared" ca="1" si="190"/>
        <v>-0.79999999999999982</v>
      </c>
      <c r="AE1086" s="2">
        <v>0</v>
      </c>
      <c r="AF1086" s="7">
        <f>VLOOKUP(R1086,Weights!$A$2:$B$120,2,0)*AE1086</f>
        <v>0</v>
      </c>
      <c r="AG1086">
        <f t="shared" ca="1" si="191"/>
        <v>0.63999999999999968</v>
      </c>
      <c r="AI1086" t="str">
        <f t="shared" ca="1" si="193"/>
        <v>Delaware</v>
      </c>
      <c r="AJ1086" t="str">
        <f t="shared" si="194"/>
        <v>Delaware</v>
      </c>
      <c r="AK1086">
        <f t="shared" si="195"/>
        <v>0</v>
      </c>
    </row>
    <row r="1087" spans="17:37" x14ac:dyDescent="0.25">
      <c r="Q1087" t="s">
        <v>3278</v>
      </c>
      <c r="R1087" s="6">
        <v>42021</v>
      </c>
      <c r="S1087" t="s">
        <v>3194</v>
      </c>
      <c r="T1087" t="s">
        <v>3302</v>
      </c>
      <c r="U1087" t="s">
        <v>3841</v>
      </c>
      <c r="V1087">
        <v>66</v>
      </c>
      <c r="W1087">
        <v>62</v>
      </c>
      <c r="Y1087" t="s">
        <v>1539</v>
      </c>
      <c r="Z1087">
        <v>1</v>
      </c>
      <c r="AA1087">
        <f t="shared" si="192"/>
        <v>-4</v>
      </c>
      <c r="AB1087">
        <f t="shared" ca="1" si="188"/>
        <v>1.3999999999999995</v>
      </c>
      <c r="AC1087">
        <f t="shared" ca="1" si="189"/>
        <v>-5.3999999999999995</v>
      </c>
      <c r="AD1087">
        <f t="shared" ca="1" si="190"/>
        <v>5.3999999999999995</v>
      </c>
      <c r="AE1087" s="2">
        <v>0</v>
      </c>
      <c r="AF1087" s="7">
        <f>VLOOKUP(R1087,Weights!$A$2:$B$120,2,0)*AE1087</f>
        <v>0</v>
      </c>
      <c r="AG1087">
        <f t="shared" ca="1" si="191"/>
        <v>29.159999999999993</v>
      </c>
      <c r="AI1087" t="str">
        <f t="shared" ca="1" si="193"/>
        <v>Delaware</v>
      </c>
      <c r="AJ1087" t="str">
        <f t="shared" si="194"/>
        <v>Drexel</v>
      </c>
      <c r="AK1087" t="str">
        <f t="shared" si="195"/>
        <v>Drexel</v>
      </c>
    </row>
    <row r="1088" spans="17:37" x14ac:dyDescent="0.25">
      <c r="Q1088" t="s">
        <v>3278</v>
      </c>
      <c r="R1088" s="6">
        <v>42025</v>
      </c>
      <c r="S1088" t="s">
        <v>3194</v>
      </c>
      <c r="T1088" t="s">
        <v>3465</v>
      </c>
      <c r="U1088" t="s">
        <v>3842</v>
      </c>
      <c r="V1088">
        <v>84</v>
      </c>
      <c r="W1088">
        <v>80</v>
      </c>
      <c r="Y1088" t="s">
        <v>1540</v>
      </c>
      <c r="Z1088">
        <v>1</v>
      </c>
      <c r="AA1088">
        <f t="shared" si="192"/>
        <v>4</v>
      </c>
      <c r="AB1088">
        <f t="shared" ca="1" si="188"/>
        <v>-7.4</v>
      </c>
      <c r="AC1088">
        <f t="shared" ca="1" si="189"/>
        <v>11.4</v>
      </c>
      <c r="AD1088">
        <f t="shared" ca="1" si="190"/>
        <v>-11.4</v>
      </c>
      <c r="AE1088" s="2">
        <v>0</v>
      </c>
      <c r="AF1088" s="7">
        <f>VLOOKUP(R1088,Weights!$A$2:$B$120,2,0)*AE1088</f>
        <v>0</v>
      </c>
      <c r="AG1088">
        <f t="shared" ca="1" si="191"/>
        <v>129.96</v>
      </c>
      <c r="AI1088" t="str">
        <f t="shared" ca="1" si="193"/>
        <v>William &amp; Mary</v>
      </c>
      <c r="AJ1088" t="str">
        <f t="shared" si="194"/>
        <v>Delaware</v>
      </c>
      <c r="AK1088">
        <f t="shared" si="195"/>
        <v>0</v>
      </c>
    </row>
    <row r="1089" spans="17:37" x14ac:dyDescent="0.25">
      <c r="Q1089" t="s">
        <v>3278</v>
      </c>
      <c r="R1089" s="6">
        <v>42035</v>
      </c>
      <c r="S1089" t="s">
        <v>3194</v>
      </c>
      <c r="T1089" t="s">
        <v>3285</v>
      </c>
      <c r="U1089" t="s">
        <v>3842</v>
      </c>
      <c r="V1089">
        <v>71</v>
      </c>
      <c r="W1089">
        <v>68</v>
      </c>
      <c r="Y1089" t="s">
        <v>1541</v>
      </c>
      <c r="Z1089">
        <v>1</v>
      </c>
      <c r="AA1089">
        <f t="shared" si="192"/>
        <v>3</v>
      </c>
      <c r="AB1089">
        <f t="shared" ca="1" si="188"/>
        <v>3</v>
      </c>
      <c r="AC1089">
        <f t="shared" ca="1" si="189"/>
        <v>0</v>
      </c>
      <c r="AD1089">
        <f t="shared" ca="1" si="190"/>
        <v>0</v>
      </c>
      <c r="AE1089" s="2">
        <v>0</v>
      </c>
      <c r="AF1089" s="7">
        <f>VLOOKUP(R1089,Weights!$A$2:$B$120,2,0)*AE1089</f>
        <v>0</v>
      </c>
      <c r="AG1089">
        <f t="shared" ca="1" si="191"/>
        <v>0</v>
      </c>
      <c r="AI1089" t="str">
        <f t="shared" ca="1" si="193"/>
        <v>Delaware</v>
      </c>
      <c r="AJ1089" t="str">
        <f t="shared" si="194"/>
        <v>Delaware</v>
      </c>
      <c r="AK1089">
        <f t="shared" si="195"/>
        <v>0</v>
      </c>
    </row>
    <row r="1090" spans="17:37" x14ac:dyDescent="0.25">
      <c r="Q1090" t="s">
        <v>3278</v>
      </c>
      <c r="R1090" s="6">
        <v>42039</v>
      </c>
      <c r="S1090" t="s">
        <v>3194</v>
      </c>
      <c r="T1090" t="s">
        <v>3233</v>
      </c>
      <c r="U1090" t="s">
        <v>3841</v>
      </c>
      <c r="V1090">
        <v>79</v>
      </c>
      <c r="W1090">
        <v>69</v>
      </c>
      <c r="Y1090" t="s">
        <v>1542</v>
      </c>
      <c r="Z1090">
        <v>1</v>
      </c>
      <c r="AA1090">
        <f t="shared" si="192"/>
        <v>-10</v>
      </c>
      <c r="AB1090">
        <f t="shared" ref="AB1090:AB1153" ca="1" si="196">Z1090*(IF(S1090="A",-HomeEdge,IF(S1090="H",HomeEdge,0))+VLOOKUP(Q1090,TmList,2,0)-VLOOKUP(T1090,TmList,2,0))</f>
        <v>-6.6</v>
      </c>
      <c r="AC1090">
        <f t="shared" ref="AC1090:AC1153" ca="1" si="197">AA1090-AB1090</f>
        <v>-3.4000000000000004</v>
      </c>
      <c r="AD1090">
        <f t="shared" ref="AD1090:AD1153" ca="1" si="198">-AC1090</f>
        <v>3.4000000000000004</v>
      </c>
      <c r="AE1090" s="2">
        <v>0</v>
      </c>
      <c r="AF1090" s="7">
        <f>VLOOKUP(R1090,Weights!$A$2:$B$120,2,0)*AE1090</f>
        <v>0</v>
      </c>
      <c r="AG1090">
        <f t="shared" ref="AG1090:AG1153" ca="1" si="199">AC1090^2</f>
        <v>11.560000000000002</v>
      </c>
      <c r="AI1090" t="str">
        <f t="shared" ca="1" si="193"/>
        <v>Hofstra</v>
      </c>
      <c r="AJ1090" t="str">
        <f t="shared" si="194"/>
        <v>Hofstra</v>
      </c>
      <c r="AK1090" t="str">
        <f t="shared" si="195"/>
        <v>Hofstra</v>
      </c>
    </row>
    <row r="1091" spans="17:37" x14ac:dyDescent="0.25">
      <c r="Q1091" t="s">
        <v>3278</v>
      </c>
      <c r="R1091" s="6">
        <v>42045</v>
      </c>
      <c r="S1091" t="s">
        <v>3194</v>
      </c>
      <c r="T1091" t="s">
        <v>3308</v>
      </c>
      <c r="U1091" t="s">
        <v>3841</v>
      </c>
      <c r="V1091">
        <v>67</v>
      </c>
      <c r="W1091">
        <v>54</v>
      </c>
      <c r="Y1091" t="s">
        <v>1543</v>
      </c>
      <c r="Z1091">
        <v>1</v>
      </c>
      <c r="AA1091">
        <f t="shared" ref="AA1091:AA1154" si="200">Z1091*IF(U1091="W",(V1091-W1091),W1091-V1091)</f>
        <v>-13</v>
      </c>
      <c r="AB1091">
        <f t="shared" ca="1" si="196"/>
        <v>-0.80000000000000027</v>
      </c>
      <c r="AC1091">
        <f t="shared" ca="1" si="197"/>
        <v>-12.2</v>
      </c>
      <c r="AD1091">
        <f t="shared" ca="1" si="198"/>
        <v>12.2</v>
      </c>
      <c r="AE1091" s="2">
        <v>0</v>
      </c>
      <c r="AF1091" s="7">
        <f>VLOOKUP(R1091,Weights!$A$2:$B$120,2,0)*AE1091</f>
        <v>0</v>
      </c>
      <c r="AG1091">
        <f t="shared" ca="1" si="199"/>
        <v>148.83999999999997</v>
      </c>
      <c r="AI1091" t="str">
        <f t="shared" ref="AI1091:AI1154" ca="1" si="201">IF(AB1091&gt;0,Q1091,T1091)</f>
        <v>James Madison</v>
      </c>
      <c r="AJ1091" t="str">
        <f t="shared" ref="AJ1091:AJ1154" si="202">IF(AA1091&gt;0,Q1091,T1091)</f>
        <v>James Madison</v>
      </c>
      <c r="AK1091" t="str">
        <f t="shared" ref="AK1091:AK1154" si="203">IF(AA1091&lt;0,T1091,0)</f>
        <v>James Madison</v>
      </c>
    </row>
    <row r="1092" spans="17:37" x14ac:dyDescent="0.25">
      <c r="Q1092" t="s">
        <v>3278</v>
      </c>
      <c r="R1092" s="6">
        <v>42054</v>
      </c>
      <c r="S1092" t="s">
        <v>3194</v>
      </c>
      <c r="T1092" t="s">
        <v>3269</v>
      </c>
      <c r="U1092" t="s">
        <v>3842</v>
      </c>
      <c r="V1092">
        <v>70</v>
      </c>
      <c r="W1092">
        <v>59</v>
      </c>
      <c r="Y1092" t="s">
        <v>1544</v>
      </c>
      <c r="Z1092">
        <v>1</v>
      </c>
      <c r="AA1092">
        <f t="shared" si="200"/>
        <v>11</v>
      </c>
      <c r="AB1092">
        <f t="shared" ca="1" si="196"/>
        <v>-2.4000000200000002</v>
      </c>
      <c r="AC1092">
        <f t="shared" ca="1" si="197"/>
        <v>13.40000002</v>
      </c>
      <c r="AD1092">
        <f t="shared" ca="1" si="198"/>
        <v>-13.40000002</v>
      </c>
      <c r="AE1092" s="2">
        <v>0</v>
      </c>
      <c r="AF1092" s="7">
        <f>VLOOKUP(R1092,Weights!$A$2:$B$120,2,0)*AE1092</f>
        <v>0</v>
      </c>
      <c r="AG1092">
        <f t="shared" ca="1" si="199"/>
        <v>179.56000053600002</v>
      </c>
      <c r="AI1092" t="str">
        <f t="shared" ca="1" si="201"/>
        <v>UNC Wilmington</v>
      </c>
      <c r="AJ1092" t="str">
        <f t="shared" si="202"/>
        <v>Delaware</v>
      </c>
      <c r="AK1092">
        <f t="shared" si="203"/>
        <v>0</v>
      </c>
    </row>
    <row r="1093" spans="17:37" x14ac:dyDescent="0.25">
      <c r="Q1093" t="s">
        <v>3278</v>
      </c>
      <c r="R1093" s="6">
        <v>42056</v>
      </c>
      <c r="S1093" t="s">
        <v>3194</v>
      </c>
      <c r="T1093" t="s">
        <v>3466</v>
      </c>
      <c r="U1093" t="s">
        <v>3841</v>
      </c>
      <c r="V1093">
        <v>83</v>
      </c>
      <c r="W1093">
        <v>75</v>
      </c>
      <c r="X1093" t="s">
        <v>3843</v>
      </c>
      <c r="Y1093" t="s">
        <v>1545</v>
      </c>
      <c r="Z1093">
        <v>1</v>
      </c>
      <c r="AA1093">
        <f t="shared" si="200"/>
        <v>-8</v>
      </c>
      <c r="AB1093">
        <f t="shared" ca="1" si="196"/>
        <v>1.3999999999999995</v>
      </c>
      <c r="AC1093">
        <f t="shared" ca="1" si="197"/>
        <v>-9.3999999999999986</v>
      </c>
      <c r="AD1093">
        <f t="shared" ca="1" si="198"/>
        <v>9.3999999999999986</v>
      </c>
      <c r="AE1093" s="2">
        <v>0</v>
      </c>
      <c r="AF1093" s="7">
        <f>VLOOKUP(R1093,Weights!$A$2:$B$120,2,0)*AE1093</f>
        <v>0</v>
      </c>
      <c r="AG1093">
        <f t="shared" ca="1" si="199"/>
        <v>88.359999999999971</v>
      </c>
      <c r="AI1093" t="str">
        <f t="shared" ca="1" si="201"/>
        <v>Delaware</v>
      </c>
      <c r="AJ1093" t="str">
        <f t="shared" si="202"/>
        <v>Elon</v>
      </c>
      <c r="AK1093" t="str">
        <f t="shared" si="203"/>
        <v>Elon</v>
      </c>
    </row>
    <row r="1094" spans="17:37" x14ac:dyDescent="0.25">
      <c r="Q1094" t="s">
        <v>3278</v>
      </c>
      <c r="R1094" s="6">
        <v>42070</v>
      </c>
      <c r="S1094" t="s">
        <v>3195</v>
      </c>
      <c r="T1094" t="s">
        <v>3467</v>
      </c>
      <c r="U1094" t="s">
        <v>3841</v>
      </c>
      <c r="V1094">
        <v>67</v>
      </c>
      <c r="W1094">
        <v>64</v>
      </c>
      <c r="Y1094" t="s">
        <v>1546</v>
      </c>
      <c r="Z1094">
        <v>1</v>
      </c>
      <c r="AA1094">
        <f t="shared" si="200"/>
        <v>-3</v>
      </c>
      <c r="AB1094">
        <f t="shared" ca="1" si="196"/>
        <v>-8.6000000000000014</v>
      </c>
      <c r="AC1094">
        <f t="shared" ca="1" si="197"/>
        <v>5.6000000000000014</v>
      </c>
      <c r="AD1094">
        <f t="shared" ca="1" si="198"/>
        <v>-5.6000000000000014</v>
      </c>
      <c r="AE1094" s="2">
        <v>0</v>
      </c>
      <c r="AF1094" s="7">
        <f>VLOOKUP(R1094,Weights!$A$2:$B$120,2,0)*AE1094</f>
        <v>0</v>
      </c>
      <c r="AG1094">
        <f t="shared" ca="1" si="199"/>
        <v>31.360000000000017</v>
      </c>
      <c r="AI1094" t="str">
        <f t="shared" ca="1" si="201"/>
        <v>Northeastern</v>
      </c>
      <c r="AJ1094" t="str">
        <f t="shared" si="202"/>
        <v>Northeastern</v>
      </c>
      <c r="AK1094" t="str">
        <f t="shared" si="203"/>
        <v>Northeastern</v>
      </c>
    </row>
    <row r="1095" spans="17:37" x14ac:dyDescent="0.25">
      <c r="Q1095" t="s">
        <v>3421</v>
      </c>
      <c r="R1095" s="6">
        <v>41960</v>
      </c>
      <c r="S1095" t="s">
        <v>3194</v>
      </c>
      <c r="T1095" t="s">
        <v>3839</v>
      </c>
      <c r="U1095" t="s">
        <v>3842</v>
      </c>
      <c r="V1095">
        <v>104</v>
      </c>
      <c r="W1095">
        <v>63</v>
      </c>
      <c r="Y1095" t="s">
        <v>258</v>
      </c>
      <c r="Z1095">
        <v>1</v>
      </c>
      <c r="AA1095">
        <f t="shared" si="200"/>
        <v>41</v>
      </c>
      <c r="AB1095">
        <f t="shared" ca="1" si="196"/>
        <v>27.799999800000002</v>
      </c>
      <c r="AC1095">
        <f t="shared" ca="1" si="197"/>
        <v>13.200000199999998</v>
      </c>
      <c r="AD1095">
        <f t="shared" ca="1" si="198"/>
        <v>-13.200000199999998</v>
      </c>
      <c r="AE1095" s="2">
        <v>0</v>
      </c>
      <c r="AF1095" s="7">
        <f>VLOOKUP(R1095,Weights!$A$2:$B$120,2,0)*AE1095</f>
        <v>0</v>
      </c>
      <c r="AG1095">
        <f t="shared" ca="1" si="199"/>
        <v>174.24000527999999</v>
      </c>
      <c r="AI1095" t="str">
        <f t="shared" ca="1" si="201"/>
        <v>Delaware St</v>
      </c>
      <c r="AJ1095" t="str">
        <f t="shared" si="202"/>
        <v>Delaware St</v>
      </c>
      <c r="AK1095">
        <f t="shared" si="203"/>
        <v>0</v>
      </c>
    </row>
    <row r="1096" spans="17:37" x14ac:dyDescent="0.25">
      <c r="Q1096" t="s">
        <v>3421</v>
      </c>
      <c r="R1096" s="6">
        <v>41983</v>
      </c>
      <c r="S1096" t="s">
        <v>3194</v>
      </c>
      <c r="T1096" t="s">
        <v>3433</v>
      </c>
      <c r="U1096" t="s">
        <v>3841</v>
      </c>
      <c r="V1096">
        <v>70</v>
      </c>
      <c r="W1096">
        <v>55</v>
      </c>
      <c r="Y1096" t="s">
        <v>315</v>
      </c>
      <c r="Z1096">
        <v>1</v>
      </c>
      <c r="AA1096">
        <f t="shared" si="200"/>
        <v>-15</v>
      </c>
      <c r="AB1096">
        <f t="shared" ca="1" si="196"/>
        <v>7.0000000000000009</v>
      </c>
      <c r="AC1096">
        <f t="shared" ca="1" si="197"/>
        <v>-22</v>
      </c>
      <c r="AD1096">
        <f t="shared" ca="1" si="198"/>
        <v>22</v>
      </c>
      <c r="AE1096" s="2">
        <v>0</v>
      </c>
      <c r="AF1096" s="7">
        <f>VLOOKUP(R1096,Weights!$A$2:$B$120,2,0)*AE1096</f>
        <v>0</v>
      </c>
      <c r="AG1096">
        <f t="shared" ca="1" si="199"/>
        <v>484</v>
      </c>
      <c r="AI1096" t="str">
        <f t="shared" ca="1" si="201"/>
        <v>Delaware St</v>
      </c>
      <c r="AJ1096" t="str">
        <f t="shared" si="202"/>
        <v>Campbell</v>
      </c>
      <c r="AK1096" t="str">
        <f t="shared" si="203"/>
        <v>Campbell</v>
      </c>
    </row>
    <row r="1097" spans="17:37" x14ac:dyDescent="0.25">
      <c r="Q1097" t="s">
        <v>3421</v>
      </c>
      <c r="R1097" s="6">
        <v>42009</v>
      </c>
      <c r="S1097" t="s">
        <v>3194</v>
      </c>
      <c r="T1097" t="s">
        <v>3839</v>
      </c>
      <c r="U1097" t="s">
        <v>3842</v>
      </c>
      <c r="V1097">
        <v>90</v>
      </c>
      <c r="W1097">
        <v>68</v>
      </c>
      <c r="Y1097" t="s">
        <v>897</v>
      </c>
      <c r="Z1097">
        <v>1</v>
      </c>
      <c r="AA1097">
        <f t="shared" si="200"/>
        <v>22</v>
      </c>
      <c r="AB1097">
        <f t="shared" ca="1" si="196"/>
        <v>27.799999800000002</v>
      </c>
      <c r="AC1097">
        <f t="shared" ca="1" si="197"/>
        <v>-5.7999998000000019</v>
      </c>
      <c r="AD1097">
        <f t="shared" ca="1" si="198"/>
        <v>5.7999998000000019</v>
      </c>
      <c r="AE1097" s="2">
        <v>0</v>
      </c>
      <c r="AF1097" s="7">
        <f>VLOOKUP(R1097,Weights!$A$2:$B$120,2,0)*AE1097</f>
        <v>0</v>
      </c>
      <c r="AG1097">
        <f t="shared" ca="1" si="199"/>
        <v>33.639997680000064</v>
      </c>
      <c r="AI1097" t="str">
        <f t="shared" ca="1" si="201"/>
        <v>Delaware St</v>
      </c>
      <c r="AJ1097" t="str">
        <f t="shared" si="202"/>
        <v>Delaware St</v>
      </c>
      <c r="AK1097">
        <f t="shared" si="203"/>
        <v>0</v>
      </c>
    </row>
    <row r="1098" spans="17:37" x14ac:dyDescent="0.25">
      <c r="Q1098" t="s">
        <v>3421</v>
      </c>
      <c r="R1098" s="6">
        <v>42014</v>
      </c>
      <c r="S1098" t="s">
        <v>3194</v>
      </c>
      <c r="T1098" t="s">
        <v>3462</v>
      </c>
      <c r="U1098" t="s">
        <v>3841</v>
      </c>
      <c r="V1098">
        <v>73</v>
      </c>
      <c r="W1098">
        <v>69</v>
      </c>
      <c r="Y1098" t="s">
        <v>1736</v>
      </c>
      <c r="Z1098">
        <v>1</v>
      </c>
      <c r="AA1098">
        <f t="shared" si="200"/>
        <v>-4</v>
      </c>
      <c r="AB1098">
        <f t="shared" ca="1" si="196"/>
        <v>12.199999800000001</v>
      </c>
      <c r="AC1098">
        <f t="shared" ca="1" si="197"/>
        <v>-16.199999800000001</v>
      </c>
      <c r="AD1098">
        <f t="shared" ca="1" si="198"/>
        <v>16.199999800000001</v>
      </c>
      <c r="AE1098" s="2">
        <v>0</v>
      </c>
      <c r="AF1098" s="7">
        <f>VLOOKUP(R1098,Weights!$A$2:$B$120,2,0)*AE1098</f>
        <v>0</v>
      </c>
      <c r="AG1098">
        <f t="shared" ca="1" si="199"/>
        <v>262.43999352000003</v>
      </c>
      <c r="AI1098" t="str">
        <f t="shared" ca="1" si="201"/>
        <v>Delaware St</v>
      </c>
      <c r="AJ1098" t="str">
        <f t="shared" si="202"/>
        <v>Morgan St</v>
      </c>
      <c r="AK1098" t="str">
        <f t="shared" si="203"/>
        <v>Morgan St</v>
      </c>
    </row>
    <row r="1099" spans="17:37" x14ac:dyDescent="0.25">
      <c r="Q1099" t="s">
        <v>3421</v>
      </c>
      <c r="R1099" s="6">
        <v>42021</v>
      </c>
      <c r="S1099" t="s">
        <v>3194</v>
      </c>
      <c r="T1099" t="s">
        <v>3434</v>
      </c>
      <c r="U1099" t="s">
        <v>3842</v>
      </c>
      <c r="V1099">
        <v>60</v>
      </c>
      <c r="W1099">
        <v>49</v>
      </c>
      <c r="Y1099" t="s">
        <v>1738</v>
      </c>
      <c r="Z1099">
        <v>1</v>
      </c>
      <c r="AA1099">
        <f t="shared" si="200"/>
        <v>11</v>
      </c>
      <c r="AB1099">
        <f t="shared" ca="1" si="196"/>
        <v>10.3999998</v>
      </c>
      <c r="AC1099">
        <f t="shared" ca="1" si="197"/>
        <v>0.60000020000000021</v>
      </c>
      <c r="AD1099">
        <f t="shared" ca="1" si="198"/>
        <v>-0.60000020000000021</v>
      </c>
      <c r="AE1099" s="2">
        <v>0</v>
      </c>
      <c r="AF1099" s="7">
        <f>VLOOKUP(R1099,Weights!$A$2:$B$120,2,0)*AE1099</f>
        <v>0</v>
      </c>
      <c r="AG1099">
        <f t="shared" ca="1" si="199"/>
        <v>0.36000024000004027</v>
      </c>
      <c r="AI1099" t="str">
        <f t="shared" ca="1" si="201"/>
        <v>Delaware St</v>
      </c>
      <c r="AJ1099" t="str">
        <f t="shared" si="202"/>
        <v>Delaware St</v>
      </c>
      <c r="AK1099">
        <f t="shared" si="203"/>
        <v>0</v>
      </c>
    </row>
    <row r="1100" spans="17:37" x14ac:dyDescent="0.25">
      <c r="Q1100" t="s">
        <v>3421</v>
      </c>
      <c r="R1100" s="6">
        <v>42023</v>
      </c>
      <c r="S1100" t="s">
        <v>3194</v>
      </c>
      <c r="T1100" t="s">
        <v>3442</v>
      </c>
      <c r="U1100" t="s">
        <v>3842</v>
      </c>
      <c r="V1100">
        <v>59</v>
      </c>
      <c r="W1100">
        <v>50</v>
      </c>
      <c r="Y1100" t="s">
        <v>1724</v>
      </c>
      <c r="Z1100">
        <v>1</v>
      </c>
      <c r="AA1100">
        <f t="shared" si="200"/>
        <v>9</v>
      </c>
      <c r="AB1100">
        <f t="shared" ca="1" si="196"/>
        <v>11.199999800000001</v>
      </c>
      <c r="AC1100">
        <f t="shared" ca="1" si="197"/>
        <v>-2.1999998000000005</v>
      </c>
      <c r="AD1100">
        <f t="shared" ca="1" si="198"/>
        <v>2.1999998000000005</v>
      </c>
      <c r="AE1100" s="2">
        <v>0</v>
      </c>
      <c r="AF1100" s="7">
        <f>VLOOKUP(R1100,Weights!$A$2:$B$120,2,0)*AE1100</f>
        <v>0</v>
      </c>
      <c r="AG1100">
        <f t="shared" ca="1" si="199"/>
        <v>4.8399991200000425</v>
      </c>
      <c r="AI1100" t="str">
        <f t="shared" ca="1" si="201"/>
        <v>Delaware St</v>
      </c>
      <c r="AJ1100" t="str">
        <f t="shared" si="202"/>
        <v>Delaware St</v>
      </c>
      <c r="AK1100">
        <f t="shared" si="203"/>
        <v>0</v>
      </c>
    </row>
    <row r="1101" spans="17:37" x14ac:dyDescent="0.25">
      <c r="Q1101" t="s">
        <v>3421</v>
      </c>
      <c r="R1101" s="6">
        <v>42042</v>
      </c>
      <c r="S1101" t="s">
        <v>3194</v>
      </c>
      <c r="T1101" t="s">
        <v>3340</v>
      </c>
      <c r="U1101" t="s">
        <v>3841</v>
      </c>
      <c r="V1101">
        <v>75</v>
      </c>
      <c r="W1101">
        <v>70</v>
      </c>
      <c r="Y1101" t="s">
        <v>876</v>
      </c>
      <c r="Z1101">
        <v>1</v>
      </c>
      <c r="AA1101">
        <f t="shared" si="200"/>
        <v>-5</v>
      </c>
      <c r="AB1101">
        <f t="shared" ca="1" si="196"/>
        <v>10.599999799999999</v>
      </c>
      <c r="AC1101">
        <f t="shared" ca="1" si="197"/>
        <v>-15.599999799999999</v>
      </c>
      <c r="AD1101">
        <f t="shared" ca="1" si="198"/>
        <v>15.599999799999999</v>
      </c>
      <c r="AE1101" s="2">
        <v>0</v>
      </c>
      <c r="AF1101" s="7">
        <f>VLOOKUP(R1101,Weights!$A$2:$B$120,2,0)*AE1101</f>
        <v>0</v>
      </c>
      <c r="AG1101">
        <f t="shared" ca="1" si="199"/>
        <v>243.35999376000001</v>
      </c>
      <c r="AI1101" t="str">
        <f t="shared" ca="1" si="201"/>
        <v>Delaware St</v>
      </c>
      <c r="AJ1101" t="str">
        <f t="shared" si="202"/>
        <v>Bethune-Cookman</v>
      </c>
      <c r="AK1101" t="str">
        <f t="shared" si="203"/>
        <v>Bethune-Cookman</v>
      </c>
    </row>
    <row r="1102" spans="17:37" x14ac:dyDescent="0.25">
      <c r="Q1102" t="s">
        <v>3421</v>
      </c>
      <c r="R1102" s="6">
        <v>42044</v>
      </c>
      <c r="S1102" t="s">
        <v>3194</v>
      </c>
      <c r="T1102" t="s">
        <v>3341</v>
      </c>
      <c r="U1102" t="s">
        <v>3842</v>
      </c>
      <c r="V1102">
        <v>90</v>
      </c>
      <c r="W1102">
        <v>74</v>
      </c>
      <c r="Y1102" t="s">
        <v>877</v>
      </c>
      <c r="Z1102">
        <v>1</v>
      </c>
      <c r="AA1102">
        <f t="shared" si="200"/>
        <v>16</v>
      </c>
      <c r="AB1102">
        <f t="shared" ca="1" si="196"/>
        <v>18.999999800000001</v>
      </c>
      <c r="AC1102">
        <f t="shared" ca="1" si="197"/>
        <v>-2.9999998000000012</v>
      </c>
      <c r="AD1102">
        <f t="shared" ca="1" si="198"/>
        <v>2.9999998000000012</v>
      </c>
      <c r="AE1102" s="2">
        <v>0</v>
      </c>
      <c r="AF1102" s="7">
        <f>VLOOKUP(R1102,Weights!$A$2:$B$120,2,0)*AE1102</f>
        <v>0</v>
      </c>
      <c r="AG1102">
        <f t="shared" ca="1" si="199"/>
        <v>8.9999988000000481</v>
      </c>
      <c r="AI1102" t="str">
        <f t="shared" ca="1" si="201"/>
        <v>Delaware St</v>
      </c>
      <c r="AJ1102" t="str">
        <f t="shared" si="202"/>
        <v>Delaware St</v>
      </c>
      <c r="AK1102">
        <f t="shared" si="203"/>
        <v>0</v>
      </c>
    </row>
    <row r="1103" spans="17:37" x14ac:dyDescent="0.25">
      <c r="Q1103" t="s">
        <v>3421</v>
      </c>
      <c r="R1103" s="6">
        <v>42051</v>
      </c>
      <c r="S1103" t="s">
        <v>3194</v>
      </c>
      <c r="T1103" t="s">
        <v>3471</v>
      </c>
      <c r="U1103" t="s">
        <v>3841</v>
      </c>
      <c r="V1103">
        <v>96</v>
      </c>
      <c r="W1103">
        <v>92</v>
      </c>
      <c r="Y1103" t="s">
        <v>2117</v>
      </c>
      <c r="Z1103">
        <v>1</v>
      </c>
      <c r="AA1103">
        <f t="shared" si="200"/>
        <v>-4</v>
      </c>
      <c r="AB1103">
        <f t="shared" ca="1" si="196"/>
        <v>10.199999800000001</v>
      </c>
      <c r="AC1103">
        <f t="shared" ca="1" si="197"/>
        <v>-14.199999800000001</v>
      </c>
      <c r="AD1103">
        <f t="shared" ca="1" si="198"/>
        <v>14.199999800000001</v>
      </c>
      <c r="AE1103" s="2">
        <v>0</v>
      </c>
      <c r="AF1103" s="7">
        <f>VLOOKUP(R1103,Weights!$A$2:$B$120,2,0)*AE1103</f>
        <v>0</v>
      </c>
      <c r="AG1103">
        <f t="shared" ca="1" si="199"/>
        <v>201.63999432000006</v>
      </c>
      <c r="AI1103" t="str">
        <f t="shared" ca="1" si="201"/>
        <v>Delaware St</v>
      </c>
      <c r="AJ1103" t="str">
        <f t="shared" si="202"/>
        <v>Coppin St</v>
      </c>
      <c r="AK1103" t="str">
        <f t="shared" si="203"/>
        <v>Coppin St</v>
      </c>
    </row>
    <row r="1104" spans="17:37" x14ac:dyDescent="0.25">
      <c r="Q1104" t="s">
        <v>3421</v>
      </c>
      <c r="R1104" s="6">
        <v>42063</v>
      </c>
      <c r="S1104" t="s">
        <v>3194</v>
      </c>
      <c r="T1104" t="s">
        <v>3246</v>
      </c>
      <c r="U1104" t="s">
        <v>3841</v>
      </c>
      <c r="V1104">
        <v>69</v>
      </c>
      <c r="W1104">
        <v>65</v>
      </c>
      <c r="Y1104" t="s">
        <v>879</v>
      </c>
      <c r="Z1104">
        <v>1</v>
      </c>
      <c r="AA1104">
        <f t="shared" si="200"/>
        <v>-4</v>
      </c>
      <c r="AB1104">
        <f t="shared" ca="1" si="196"/>
        <v>3.4000000000000004</v>
      </c>
      <c r="AC1104">
        <f t="shared" ca="1" si="197"/>
        <v>-7.4</v>
      </c>
      <c r="AD1104">
        <f t="shared" ca="1" si="198"/>
        <v>7.4</v>
      </c>
      <c r="AE1104" s="2">
        <v>0</v>
      </c>
      <c r="AF1104" s="7">
        <f>VLOOKUP(R1104,Weights!$A$2:$B$120,2,0)*AE1104</f>
        <v>0</v>
      </c>
      <c r="AG1104">
        <f t="shared" ca="1" si="199"/>
        <v>54.760000000000005</v>
      </c>
      <c r="AI1104" t="str">
        <f t="shared" ca="1" si="201"/>
        <v>Delaware St</v>
      </c>
      <c r="AJ1104" t="str">
        <f t="shared" si="202"/>
        <v>Maryland-Eastern Shore</v>
      </c>
      <c r="AK1104" t="str">
        <f t="shared" si="203"/>
        <v>Maryland-Eastern Shore</v>
      </c>
    </row>
    <row r="1105" spans="17:37" x14ac:dyDescent="0.25">
      <c r="Q1105" t="s">
        <v>3421</v>
      </c>
      <c r="R1105" s="6">
        <v>42065</v>
      </c>
      <c r="S1105" t="s">
        <v>3194</v>
      </c>
      <c r="T1105" t="s">
        <v>3414</v>
      </c>
      <c r="U1105" t="s">
        <v>3842</v>
      </c>
      <c r="V1105">
        <v>85</v>
      </c>
      <c r="W1105">
        <v>75</v>
      </c>
      <c r="Y1105" t="s">
        <v>2118</v>
      </c>
      <c r="Z1105">
        <v>1</v>
      </c>
      <c r="AA1105">
        <f t="shared" si="200"/>
        <v>10</v>
      </c>
      <c r="AB1105">
        <f t="shared" ca="1" si="196"/>
        <v>5.0000000000000009</v>
      </c>
      <c r="AC1105">
        <f t="shared" ca="1" si="197"/>
        <v>4.9999999999999991</v>
      </c>
      <c r="AD1105">
        <f t="shared" ca="1" si="198"/>
        <v>-4.9999999999999991</v>
      </c>
      <c r="AE1105" s="2">
        <v>0</v>
      </c>
      <c r="AF1105" s="7">
        <f>VLOOKUP(R1105,Weights!$A$2:$B$120,2,0)*AE1105</f>
        <v>0</v>
      </c>
      <c r="AG1105">
        <f t="shared" ca="1" si="199"/>
        <v>24.999999999999993</v>
      </c>
      <c r="AI1105" t="str">
        <f t="shared" ca="1" si="201"/>
        <v>Delaware St</v>
      </c>
      <c r="AJ1105" t="str">
        <f t="shared" si="202"/>
        <v>Delaware St</v>
      </c>
      <c r="AK1105">
        <f t="shared" si="203"/>
        <v>0</v>
      </c>
    </row>
    <row r="1106" spans="17:37" x14ac:dyDescent="0.25">
      <c r="Q1106" t="s">
        <v>3421</v>
      </c>
      <c r="R1106" s="6">
        <v>42072</v>
      </c>
      <c r="S1106" t="s">
        <v>3195</v>
      </c>
      <c r="T1106" t="s">
        <v>3442</v>
      </c>
      <c r="U1106" t="s">
        <v>3842</v>
      </c>
      <c r="V1106">
        <v>64</v>
      </c>
      <c r="W1106">
        <v>58</v>
      </c>
      <c r="Y1106" t="s">
        <v>2119</v>
      </c>
      <c r="Z1106">
        <v>1</v>
      </c>
      <c r="AA1106">
        <f t="shared" si="200"/>
        <v>6</v>
      </c>
      <c r="AB1106">
        <f t="shared" ca="1" si="196"/>
        <v>7.9999998000000012</v>
      </c>
      <c r="AC1106">
        <f t="shared" ca="1" si="197"/>
        <v>-1.9999998000000012</v>
      </c>
      <c r="AD1106">
        <f t="shared" ca="1" si="198"/>
        <v>1.9999998000000012</v>
      </c>
      <c r="AE1106" s="2">
        <v>0</v>
      </c>
      <c r="AF1106" s="7">
        <f>VLOOKUP(R1106,Weights!$A$2:$B$120,2,0)*AE1106</f>
        <v>0</v>
      </c>
      <c r="AG1106">
        <f t="shared" ca="1" si="199"/>
        <v>3.9999992000000448</v>
      </c>
      <c r="AI1106" t="str">
        <f t="shared" ca="1" si="201"/>
        <v>Delaware St</v>
      </c>
      <c r="AJ1106" t="str">
        <f t="shared" si="202"/>
        <v>Delaware St</v>
      </c>
      <c r="AK1106">
        <f t="shared" si="203"/>
        <v>0</v>
      </c>
    </row>
    <row r="1107" spans="17:37" x14ac:dyDescent="0.25">
      <c r="Q1107" t="s">
        <v>3421</v>
      </c>
      <c r="R1107" s="6">
        <v>42075</v>
      </c>
      <c r="S1107" t="s">
        <v>3195</v>
      </c>
      <c r="T1107" t="s">
        <v>3514</v>
      </c>
      <c r="U1107" t="s">
        <v>3842</v>
      </c>
      <c r="V1107">
        <v>65</v>
      </c>
      <c r="W1107">
        <v>60</v>
      </c>
      <c r="Y1107" t="s">
        <v>2921</v>
      </c>
      <c r="Z1107">
        <v>1</v>
      </c>
      <c r="AA1107">
        <f t="shared" si="200"/>
        <v>5</v>
      </c>
      <c r="AB1107">
        <f t="shared" ca="1" si="196"/>
        <v>2.6000000000000005</v>
      </c>
      <c r="AC1107">
        <f t="shared" ca="1" si="197"/>
        <v>2.3999999999999995</v>
      </c>
      <c r="AD1107">
        <f t="shared" ca="1" si="198"/>
        <v>-2.3999999999999995</v>
      </c>
      <c r="AE1107" s="2">
        <v>0</v>
      </c>
      <c r="AF1107" s="7">
        <f>VLOOKUP(R1107,Weights!$A$2:$B$120,2,0)*AE1107</f>
        <v>0</v>
      </c>
      <c r="AG1107">
        <f t="shared" ca="1" si="199"/>
        <v>5.7599999999999971</v>
      </c>
      <c r="AI1107" t="str">
        <f t="shared" ca="1" si="201"/>
        <v>Delaware St</v>
      </c>
      <c r="AJ1107" t="str">
        <f t="shared" si="202"/>
        <v>Delaware St</v>
      </c>
      <c r="AK1107">
        <f t="shared" si="203"/>
        <v>0</v>
      </c>
    </row>
    <row r="1108" spans="17:37" x14ac:dyDescent="0.25">
      <c r="Q1108" t="s">
        <v>3421</v>
      </c>
      <c r="R1108" s="6">
        <v>42076</v>
      </c>
      <c r="S1108" t="s">
        <v>3195</v>
      </c>
      <c r="T1108" t="s">
        <v>3513</v>
      </c>
      <c r="U1108" t="s">
        <v>3191</v>
      </c>
      <c r="Y1108" t="s">
        <v>3191</v>
      </c>
      <c r="Z1108">
        <v>0</v>
      </c>
      <c r="AA1108">
        <f t="shared" si="200"/>
        <v>0</v>
      </c>
      <c r="AB1108">
        <f t="shared" ca="1" si="196"/>
        <v>0</v>
      </c>
      <c r="AC1108">
        <f t="shared" ca="1" si="197"/>
        <v>0</v>
      </c>
      <c r="AD1108">
        <f t="shared" ca="1" si="198"/>
        <v>0</v>
      </c>
      <c r="AE1108" s="2">
        <v>0</v>
      </c>
      <c r="AF1108" s="7">
        <f>VLOOKUP(R1108,Weights!$A$2:$B$120,2,0)*AE1108</f>
        <v>0</v>
      </c>
      <c r="AG1108">
        <f t="shared" ca="1" si="199"/>
        <v>0</v>
      </c>
      <c r="AI1108" t="str">
        <f t="shared" ca="1" si="201"/>
        <v>North Carolina Central</v>
      </c>
      <c r="AJ1108" t="str">
        <f t="shared" si="202"/>
        <v>North Carolina Central</v>
      </c>
      <c r="AK1108">
        <f t="shared" si="203"/>
        <v>0</v>
      </c>
    </row>
    <row r="1109" spans="17:37" x14ac:dyDescent="0.25">
      <c r="Q1109" t="s">
        <v>3310</v>
      </c>
      <c r="R1109" s="6">
        <v>41959</v>
      </c>
      <c r="S1109" t="s">
        <v>3194</v>
      </c>
      <c r="T1109" t="s">
        <v>3390</v>
      </c>
      <c r="U1109" t="s">
        <v>3842</v>
      </c>
      <c r="V1109">
        <v>54</v>
      </c>
      <c r="W1109">
        <v>38</v>
      </c>
      <c r="Y1109" t="s">
        <v>176</v>
      </c>
      <c r="Z1109">
        <v>1</v>
      </c>
      <c r="AA1109">
        <f t="shared" si="200"/>
        <v>16</v>
      </c>
      <c r="AB1109">
        <f t="shared" ca="1" si="196"/>
        <v>9.2000000000000011</v>
      </c>
      <c r="AC1109">
        <f t="shared" ca="1" si="197"/>
        <v>6.7999999999999989</v>
      </c>
      <c r="AD1109">
        <f t="shared" ca="1" si="198"/>
        <v>-6.7999999999999989</v>
      </c>
      <c r="AE1109" s="2">
        <v>0</v>
      </c>
      <c r="AF1109" s="7">
        <f>VLOOKUP(R1109,Weights!$A$2:$B$120,2,0)*AE1109</f>
        <v>0</v>
      </c>
      <c r="AG1109">
        <f t="shared" ca="1" si="199"/>
        <v>46.239999999999988</v>
      </c>
      <c r="AI1109" t="str">
        <f t="shared" ca="1" si="201"/>
        <v>Denver</v>
      </c>
      <c r="AJ1109" t="str">
        <f t="shared" si="202"/>
        <v>Denver</v>
      </c>
      <c r="AK1109">
        <f t="shared" si="203"/>
        <v>0</v>
      </c>
    </row>
    <row r="1110" spans="17:37" x14ac:dyDescent="0.25">
      <c r="Q1110" t="s">
        <v>3310</v>
      </c>
      <c r="R1110" s="6">
        <v>41966</v>
      </c>
      <c r="S1110" t="s">
        <v>3194</v>
      </c>
      <c r="T1110" t="s">
        <v>3471</v>
      </c>
      <c r="U1110" t="s">
        <v>3842</v>
      </c>
      <c r="V1110">
        <v>80</v>
      </c>
      <c r="W1110">
        <v>54</v>
      </c>
      <c r="Y1110" t="s">
        <v>99</v>
      </c>
      <c r="Z1110">
        <v>1</v>
      </c>
      <c r="AA1110">
        <f t="shared" si="200"/>
        <v>26</v>
      </c>
      <c r="AB1110">
        <f t="shared" ca="1" si="196"/>
        <v>10.999999800000001</v>
      </c>
      <c r="AC1110">
        <f t="shared" ca="1" si="197"/>
        <v>15.000000199999999</v>
      </c>
      <c r="AD1110">
        <f t="shared" ca="1" si="198"/>
        <v>-15.000000199999999</v>
      </c>
      <c r="AE1110" s="2">
        <v>0</v>
      </c>
      <c r="AF1110" s="7">
        <f>VLOOKUP(R1110,Weights!$A$2:$B$120,2,0)*AE1110</f>
        <v>0</v>
      </c>
      <c r="AG1110">
        <f t="shared" ca="1" si="199"/>
        <v>225.00000600000001</v>
      </c>
      <c r="AI1110" t="str">
        <f t="shared" ca="1" si="201"/>
        <v>Denver</v>
      </c>
      <c r="AJ1110" t="str">
        <f t="shared" si="202"/>
        <v>Denver</v>
      </c>
      <c r="AK1110">
        <f t="shared" si="203"/>
        <v>0</v>
      </c>
    </row>
    <row r="1111" spans="17:37" x14ac:dyDescent="0.25">
      <c r="Q1111" t="s">
        <v>3310</v>
      </c>
      <c r="R1111" s="6">
        <v>41973</v>
      </c>
      <c r="S1111" t="s">
        <v>3194</v>
      </c>
      <c r="T1111" t="s">
        <v>3526</v>
      </c>
      <c r="U1111" t="s">
        <v>3842</v>
      </c>
      <c r="V1111">
        <v>79</v>
      </c>
      <c r="W1111">
        <v>60</v>
      </c>
      <c r="Y1111" t="s">
        <v>150</v>
      </c>
      <c r="Z1111">
        <v>1</v>
      </c>
      <c r="AA1111">
        <f t="shared" si="200"/>
        <v>19</v>
      </c>
      <c r="AB1111">
        <f t="shared" ca="1" si="196"/>
        <v>8.2000000000000011</v>
      </c>
      <c r="AC1111">
        <f t="shared" ca="1" si="197"/>
        <v>10.799999999999999</v>
      </c>
      <c r="AD1111">
        <f t="shared" ca="1" si="198"/>
        <v>-10.799999999999999</v>
      </c>
      <c r="AE1111" s="2">
        <v>0</v>
      </c>
      <c r="AF1111" s="7">
        <f>VLOOKUP(R1111,Weights!$A$2:$B$120,2,0)*AE1111</f>
        <v>0</v>
      </c>
      <c r="AG1111">
        <f t="shared" ca="1" si="199"/>
        <v>116.63999999999997</v>
      </c>
      <c r="AI1111" t="str">
        <f t="shared" ca="1" si="201"/>
        <v>Denver</v>
      </c>
      <c r="AJ1111" t="str">
        <f t="shared" si="202"/>
        <v>Denver</v>
      </c>
      <c r="AK1111">
        <f t="shared" si="203"/>
        <v>0</v>
      </c>
    </row>
    <row r="1112" spans="17:37" x14ac:dyDescent="0.25">
      <c r="Q1112" t="s">
        <v>3310</v>
      </c>
      <c r="R1112" s="6">
        <v>41983</v>
      </c>
      <c r="S1112" t="s">
        <v>3194</v>
      </c>
      <c r="T1112" t="s">
        <v>3299</v>
      </c>
      <c r="U1112" t="s">
        <v>3841</v>
      </c>
      <c r="V1112">
        <v>65</v>
      </c>
      <c r="W1112">
        <v>55</v>
      </c>
      <c r="Y1112" t="s">
        <v>291</v>
      </c>
      <c r="Z1112">
        <v>1</v>
      </c>
      <c r="AA1112">
        <f t="shared" si="200"/>
        <v>-10</v>
      </c>
      <c r="AB1112">
        <f t="shared" ca="1" si="196"/>
        <v>-10</v>
      </c>
      <c r="AC1112">
        <f t="shared" ca="1" si="197"/>
        <v>0</v>
      </c>
      <c r="AD1112">
        <f t="shared" ca="1" si="198"/>
        <v>0</v>
      </c>
      <c r="AE1112" s="2">
        <v>0</v>
      </c>
      <c r="AF1112" s="7">
        <f>VLOOKUP(R1112,Weights!$A$2:$B$120,2,0)*AE1112</f>
        <v>0</v>
      </c>
      <c r="AG1112">
        <f t="shared" ca="1" si="199"/>
        <v>0</v>
      </c>
      <c r="AI1112" t="str">
        <f t="shared" ca="1" si="201"/>
        <v>Northern Iowa</v>
      </c>
      <c r="AJ1112" t="str">
        <f t="shared" si="202"/>
        <v>Northern Iowa</v>
      </c>
      <c r="AK1112" t="str">
        <f t="shared" si="203"/>
        <v>Northern Iowa</v>
      </c>
    </row>
    <row r="1113" spans="17:37" x14ac:dyDescent="0.25">
      <c r="Q1113" t="s">
        <v>3310</v>
      </c>
      <c r="R1113" s="6">
        <v>41990</v>
      </c>
      <c r="S1113" t="s">
        <v>3194</v>
      </c>
      <c r="T1113" t="s">
        <v>3485</v>
      </c>
      <c r="U1113" t="s">
        <v>3842</v>
      </c>
      <c r="V1113">
        <v>83</v>
      </c>
      <c r="W1113">
        <v>73</v>
      </c>
      <c r="Y1113" t="s">
        <v>179</v>
      </c>
      <c r="Z1113">
        <v>1</v>
      </c>
      <c r="AA1113">
        <f t="shared" si="200"/>
        <v>10</v>
      </c>
      <c r="AB1113">
        <f t="shared" ca="1" si="196"/>
        <v>5.2</v>
      </c>
      <c r="AC1113">
        <f t="shared" ca="1" si="197"/>
        <v>4.8</v>
      </c>
      <c r="AD1113">
        <f t="shared" ca="1" si="198"/>
        <v>-4.8</v>
      </c>
      <c r="AE1113" s="2">
        <v>0</v>
      </c>
      <c r="AF1113" s="7">
        <f>VLOOKUP(R1113,Weights!$A$2:$B$120,2,0)*AE1113</f>
        <v>0</v>
      </c>
      <c r="AG1113">
        <f t="shared" ca="1" si="199"/>
        <v>23.04</v>
      </c>
      <c r="AI1113" t="str">
        <f t="shared" ca="1" si="201"/>
        <v>Denver</v>
      </c>
      <c r="AJ1113" t="str">
        <f t="shared" si="202"/>
        <v>Denver</v>
      </c>
      <c r="AK1113">
        <f t="shared" si="203"/>
        <v>0</v>
      </c>
    </row>
    <row r="1114" spans="17:37" x14ac:dyDescent="0.25">
      <c r="Q1114" t="s">
        <v>3310</v>
      </c>
      <c r="R1114" s="6">
        <v>41992</v>
      </c>
      <c r="S1114" t="s">
        <v>3194</v>
      </c>
      <c r="T1114" t="s">
        <v>3400</v>
      </c>
      <c r="U1114" t="s">
        <v>3841</v>
      </c>
      <c r="V1114">
        <v>85</v>
      </c>
      <c r="W1114">
        <v>84</v>
      </c>
      <c r="Y1114" t="s">
        <v>29</v>
      </c>
      <c r="Z1114">
        <v>1</v>
      </c>
      <c r="AA1114">
        <f t="shared" si="200"/>
        <v>-1</v>
      </c>
      <c r="AB1114">
        <f t="shared" ca="1" si="196"/>
        <v>-8.6</v>
      </c>
      <c r="AC1114">
        <f t="shared" ca="1" si="197"/>
        <v>7.6</v>
      </c>
      <c r="AD1114">
        <f t="shared" ca="1" si="198"/>
        <v>-7.6</v>
      </c>
      <c r="AE1114" s="2">
        <v>0</v>
      </c>
      <c r="AF1114" s="7">
        <f>VLOOKUP(R1114,Weights!$A$2:$B$120,2,0)*AE1114</f>
        <v>0</v>
      </c>
      <c r="AG1114">
        <f t="shared" ca="1" si="199"/>
        <v>57.76</v>
      </c>
      <c r="AI1114" t="str">
        <f t="shared" ca="1" si="201"/>
        <v>Colorado St</v>
      </c>
      <c r="AJ1114" t="str">
        <f t="shared" si="202"/>
        <v>Colorado St</v>
      </c>
      <c r="AK1114" t="str">
        <f t="shared" si="203"/>
        <v>Colorado St</v>
      </c>
    </row>
    <row r="1115" spans="17:37" x14ac:dyDescent="0.25">
      <c r="Q1115" t="s">
        <v>3310</v>
      </c>
      <c r="R1115" s="6">
        <v>41994</v>
      </c>
      <c r="S1115" t="s">
        <v>3194</v>
      </c>
      <c r="T1115" t="s">
        <v>3227</v>
      </c>
      <c r="U1115" t="s">
        <v>3841</v>
      </c>
      <c r="V1115">
        <v>48</v>
      </c>
      <c r="W1115">
        <v>46</v>
      </c>
      <c r="Y1115" t="s">
        <v>31</v>
      </c>
      <c r="Z1115">
        <v>1</v>
      </c>
      <c r="AA1115">
        <f t="shared" si="200"/>
        <v>-2</v>
      </c>
      <c r="AB1115">
        <f t="shared" ca="1" si="196"/>
        <v>3.2</v>
      </c>
      <c r="AC1115">
        <f t="shared" ca="1" si="197"/>
        <v>-5.2</v>
      </c>
      <c r="AD1115">
        <f t="shared" ca="1" si="198"/>
        <v>5.2</v>
      </c>
      <c r="AE1115" s="2">
        <v>0</v>
      </c>
      <c r="AF1115" s="7">
        <f>VLOOKUP(R1115,Weights!$A$2:$B$120,2,0)*AE1115</f>
        <v>0</v>
      </c>
      <c r="AG1115">
        <f t="shared" ca="1" si="199"/>
        <v>27.040000000000003</v>
      </c>
      <c r="AI1115" t="str">
        <f t="shared" ca="1" si="201"/>
        <v>Denver</v>
      </c>
      <c r="AJ1115" t="str">
        <f t="shared" si="202"/>
        <v>Bryant</v>
      </c>
      <c r="AK1115" t="str">
        <f t="shared" si="203"/>
        <v>Bryant</v>
      </c>
    </row>
    <row r="1116" spans="17:37" x14ac:dyDescent="0.25">
      <c r="Q1116" t="s">
        <v>3310</v>
      </c>
      <c r="R1116" s="6">
        <v>42002</v>
      </c>
      <c r="S1116" t="s">
        <v>3194</v>
      </c>
      <c r="T1116" t="s">
        <v>3251</v>
      </c>
      <c r="U1116" t="s">
        <v>3842</v>
      </c>
      <c r="V1116">
        <v>77</v>
      </c>
      <c r="W1116">
        <v>73</v>
      </c>
      <c r="X1116" t="s">
        <v>3843</v>
      </c>
      <c r="Y1116" t="s">
        <v>381</v>
      </c>
      <c r="Z1116">
        <v>1</v>
      </c>
      <c r="AA1116">
        <f t="shared" si="200"/>
        <v>4</v>
      </c>
      <c r="AB1116">
        <f t="shared" ca="1" si="196"/>
        <v>-0.60000001999999975</v>
      </c>
      <c r="AC1116">
        <f t="shared" ca="1" si="197"/>
        <v>4.6000000199999995</v>
      </c>
      <c r="AD1116">
        <f t="shared" ca="1" si="198"/>
        <v>-4.6000000199999995</v>
      </c>
      <c r="AE1116" s="2">
        <v>0</v>
      </c>
      <c r="AF1116" s="7">
        <f>VLOOKUP(R1116,Weights!$A$2:$B$120,2,0)*AE1116</f>
        <v>0</v>
      </c>
      <c r="AG1116">
        <f t="shared" ca="1" si="199"/>
        <v>21.160000183999998</v>
      </c>
      <c r="AI1116" t="str">
        <f t="shared" ca="1" si="201"/>
        <v>Saint Joseph's</v>
      </c>
      <c r="AJ1116" t="str">
        <f t="shared" si="202"/>
        <v>Denver</v>
      </c>
      <c r="AK1116">
        <f t="shared" si="203"/>
        <v>0</v>
      </c>
    </row>
    <row r="1117" spans="17:37" x14ac:dyDescent="0.25">
      <c r="Q1117" t="s">
        <v>3310</v>
      </c>
      <c r="R1117" s="6">
        <v>42006</v>
      </c>
      <c r="S1117" t="s">
        <v>3194</v>
      </c>
      <c r="T1117" t="s">
        <v>3394</v>
      </c>
      <c r="U1117" t="s">
        <v>3842</v>
      </c>
      <c r="V1117">
        <v>76</v>
      </c>
      <c r="W1117">
        <v>69</v>
      </c>
      <c r="Y1117" t="s">
        <v>200</v>
      </c>
      <c r="Z1117">
        <v>1</v>
      </c>
      <c r="AA1117">
        <f t="shared" si="200"/>
        <v>7</v>
      </c>
      <c r="AB1117">
        <f t="shared" ca="1" si="196"/>
        <v>-5</v>
      </c>
      <c r="AC1117">
        <f t="shared" ca="1" si="197"/>
        <v>12</v>
      </c>
      <c r="AD1117">
        <f t="shared" ca="1" si="198"/>
        <v>-12</v>
      </c>
      <c r="AE1117" s="2">
        <v>0</v>
      </c>
      <c r="AF1117" s="7">
        <f>VLOOKUP(R1117,Weights!$A$2:$B$120,2,0)*AE1117</f>
        <v>0</v>
      </c>
      <c r="AG1117">
        <f t="shared" ca="1" si="199"/>
        <v>144</v>
      </c>
      <c r="AI1117" t="str">
        <f t="shared" ca="1" si="201"/>
        <v>South Dakota St</v>
      </c>
      <c r="AJ1117" t="str">
        <f t="shared" si="202"/>
        <v>Denver</v>
      </c>
      <c r="AK1117">
        <f t="shared" si="203"/>
        <v>0</v>
      </c>
    </row>
    <row r="1118" spans="17:37" x14ac:dyDescent="0.25">
      <c r="Q1118" t="s">
        <v>3310</v>
      </c>
      <c r="R1118" s="6">
        <v>42008</v>
      </c>
      <c r="S1118" t="s">
        <v>3194</v>
      </c>
      <c r="T1118" t="s">
        <v>3406</v>
      </c>
      <c r="U1118" t="s">
        <v>3841</v>
      </c>
      <c r="V1118">
        <v>74</v>
      </c>
      <c r="W1118">
        <v>69</v>
      </c>
      <c r="Y1118" t="s">
        <v>383</v>
      </c>
      <c r="Z1118">
        <v>1</v>
      </c>
      <c r="AA1118">
        <f t="shared" si="200"/>
        <v>-5</v>
      </c>
      <c r="AB1118">
        <f t="shared" ca="1" si="196"/>
        <v>1.4000000000000004</v>
      </c>
      <c r="AC1118">
        <f t="shared" ca="1" si="197"/>
        <v>-6.4</v>
      </c>
      <c r="AD1118">
        <f t="shared" ca="1" si="198"/>
        <v>6.4</v>
      </c>
      <c r="AE1118" s="2">
        <v>0</v>
      </c>
      <c r="AF1118" s="7">
        <f>VLOOKUP(R1118,Weights!$A$2:$B$120,2,0)*AE1118</f>
        <v>0</v>
      </c>
      <c r="AG1118">
        <f t="shared" ca="1" si="199"/>
        <v>40.960000000000008</v>
      </c>
      <c r="AI1118" t="str">
        <f t="shared" ca="1" si="201"/>
        <v>Denver</v>
      </c>
      <c r="AJ1118" t="str">
        <f t="shared" si="202"/>
        <v>South Dakota</v>
      </c>
      <c r="AK1118" t="str">
        <f t="shared" si="203"/>
        <v>South Dakota</v>
      </c>
    </row>
    <row r="1119" spans="17:37" x14ac:dyDescent="0.25">
      <c r="Q1119" t="s">
        <v>3310</v>
      </c>
      <c r="R1119" s="6">
        <v>42018</v>
      </c>
      <c r="S1119" t="s">
        <v>3194</v>
      </c>
      <c r="T1119" t="s">
        <v>3393</v>
      </c>
      <c r="U1119" t="s">
        <v>3842</v>
      </c>
      <c r="V1119">
        <v>68</v>
      </c>
      <c r="W1119">
        <v>54</v>
      </c>
      <c r="Y1119" t="s">
        <v>2455</v>
      </c>
      <c r="Z1119">
        <v>1</v>
      </c>
      <c r="AA1119">
        <f t="shared" si="200"/>
        <v>14</v>
      </c>
      <c r="AB1119">
        <f t="shared" ca="1" si="196"/>
        <v>11.199999800000001</v>
      </c>
      <c r="AC1119">
        <f t="shared" ca="1" si="197"/>
        <v>2.8000001999999995</v>
      </c>
      <c r="AD1119">
        <f t="shared" ca="1" si="198"/>
        <v>-2.8000001999999995</v>
      </c>
      <c r="AE1119" s="2">
        <v>0</v>
      </c>
      <c r="AF1119" s="7">
        <f>VLOOKUP(R1119,Weights!$A$2:$B$120,2,0)*AE1119</f>
        <v>0</v>
      </c>
      <c r="AG1119">
        <f t="shared" ca="1" si="199"/>
        <v>7.8400011200000375</v>
      </c>
      <c r="AI1119" t="str">
        <f t="shared" ca="1" si="201"/>
        <v>Denver</v>
      </c>
      <c r="AJ1119" t="str">
        <f t="shared" si="202"/>
        <v>Denver</v>
      </c>
      <c r="AK1119">
        <f t="shared" si="203"/>
        <v>0</v>
      </c>
    </row>
    <row r="1120" spans="17:37" x14ac:dyDescent="0.25">
      <c r="Q1120" t="s">
        <v>3310</v>
      </c>
      <c r="R1120" s="6">
        <v>42025</v>
      </c>
      <c r="S1120" t="s">
        <v>3194</v>
      </c>
      <c r="T1120" t="s">
        <v>3280</v>
      </c>
      <c r="U1120" t="s">
        <v>3842</v>
      </c>
      <c r="V1120">
        <v>73</v>
      </c>
      <c r="W1120">
        <v>66</v>
      </c>
      <c r="Y1120" t="s">
        <v>205</v>
      </c>
      <c r="Z1120">
        <v>1</v>
      </c>
      <c r="AA1120">
        <f t="shared" si="200"/>
        <v>7</v>
      </c>
      <c r="AB1120">
        <f t="shared" ca="1" si="196"/>
        <v>3.2</v>
      </c>
      <c r="AC1120">
        <f t="shared" ca="1" si="197"/>
        <v>3.8</v>
      </c>
      <c r="AD1120">
        <f t="shared" ca="1" si="198"/>
        <v>-3.8</v>
      </c>
      <c r="AE1120" s="2">
        <v>0</v>
      </c>
      <c r="AF1120" s="7">
        <f>VLOOKUP(R1120,Weights!$A$2:$B$120,2,0)*AE1120</f>
        <v>0</v>
      </c>
      <c r="AG1120">
        <f t="shared" ca="1" si="199"/>
        <v>14.44</v>
      </c>
      <c r="AI1120" t="str">
        <f t="shared" ca="1" si="201"/>
        <v>Denver</v>
      </c>
      <c r="AJ1120" t="str">
        <f t="shared" si="202"/>
        <v>Denver</v>
      </c>
      <c r="AK1120">
        <f t="shared" si="203"/>
        <v>0</v>
      </c>
    </row>
    <row r="1121" spans="17:37" x14ac:dyDescent="0.25">
      <c r="Q1121" t="s">
        <v>3310</v>
      </c>
      <c r="R1121" s="6">
        <v>42042</v>
      </c>
      <c r="S1121" t="s">
        <v>3194</v>
      </c>
      <c r="T1121" t="s">
        <v>3415</v>
      </c>
      <c r="U1121" t="s">
        <v>3842</v>
      </c>
      <c r="V1121">
        <v>88</v>
      </c>
      <c r="W1121">
        <v>74</v>
      </c>
      <c r="Y1121" t="s">
        <v>209</v>
      </c>
      <c r="Z1121">
        <v>1</v>
      </c>
      <c r="AA1121">
        <f t="shared" si="200"/>
        <v>14</v>
      </c>
      <c r="AB1121">
        <f t="shared" ca="1" si="196"/>
        <v>5.6000000000000005</v>
      </c>
      <c r="AC1121">
        <f t="shared" ca="1" si="197"/>
        <v>8.3999999999999986</v>
      </c>
      <c r="AD1121">
        <f t="shared" ca="1" si="198"/>
        <v>-8.3999999999999986</v>
      </c>
      <c r="AE1121" s="2">
        <v>0</v>
      </c>
      <c r="AF1121" s="7">
        <f>VLOOKUP(R1121,Weights!$A$2:$B$120,2,0)*AE1121</f>
        <v>0</v>
      </c>
      <c r="AG1121">
        <f t="shared" ca="1" si="199"/>
        <v>70.559999999999974</v>
      </c>
      <c r="AI1121" t="str">
        <f t="shared" ca="1" si="201"/>
        <v>Denver</v>
      </c>
      <c r="AJ1121" t="str">
        <f t="shared" si="202"/>
        <v>Denver</v>
      </c>
      <c r="AK1121">
        <f t="shared" si="203"/>
        <v>0</v>
      </c>
    </row>
    <row r="1122" spans="17:37" x14ac:dyDescent="0.25">
      <c r="Q1122" t="s">
        <v>3310</v>
      </c>
      <c r="R1122" s="6">
        <v>42047</v>
      </c>
      <c r="S1122" t="s">
        <v>3194</v>
      </c>
      <c r="T1122" t="s">
        <v>3345</v>
      </c>
      <c r="U1122" t="s">
        <v>3841</v>
      </c>
      <c r="V1122">
        <v>73</v>
      </c>
      <c r="W1122">
        <v>69</v>
      </c>
      <c r="X1122" t="s">
        <v>3843</v>
      </c>
      <c r="Y1122" t="s">
        <v>210</v>
      </c>
      <c r="Z1122">
        <v>1</v>
      </c>
      <c r="AA1122">
        <f t="shared" si="200"/>
        <v>-4</v>
      </c>
      <c r="AB1122">
        <f t="shared" ca="1" si="196"/>
        <v>1.0000000000000004</v>
      </c>
      <c r="AC1122">
        <f t="shared" ca="1" si="197"/>
        <v>-5</v>
      </c>
      <c r="AD1122">
        <f t="shared" ca="1" si="198"/>
        <v>5</v>
      </c>
      <c r="AE1122" s="2">
        <v>0</v>
      </c>
      <c r="AF1122" s="7">
        <f>VLOOKUP(R1122,Weights!$A$2:$B$120,2,0)*AE1122</f>
        <v>0</v>
      </c>
      <c r="AG1122">
        <f t="shared" ca="1" si="199"/>
        <v>25</v>
      </c>
      <c r="AI1122" t="str">
        <f t="shared" ca="1" si="201"/>
        <v>Denver</v>
      </c>
      <c r="AJ1122" t="str">
        <f t="shared" si="202"/>
        <v>North Dakota St</v>
      </c>
      <c r="AK1122" t="str">
        <f t="shared" si="203"/>
        <v>North Dakota St</v>
      </c>
    </row>
    <row r="1123" spans="17:37" x14ac:dyDescent="0.25">
      <c r="Q1123" t="s">
        <v>3310</v>
      </c>
      <c r="R1123" s="6">
        <v>42049</v>
      </c>
      <c r="S1123" t="s">
        <v>3194</v>
      </c>
      <c r="T1123" t="s">
        <v>3507</v>
      </c>
      <c r="U1123" t="s">
        <v>3841</v>
      </c>
      <c r="V1123">
        <v>54</v>
      </c>
      <c r="W1123">
        <v>53</v>
      </c>
      <c r="Y1123" t="s">
        <v>211</v>
      </c>
      <c r="Z1123">
        <v>1</v>
      </c>
      <c r="AA1123">
        <f t="shared" si="200"/>
        <v>-1</v>
      </c>
      <c r="AB1123">
        <f t="shared" ca="1" si="196"/>
        <v>6.8000000000000007</v>
      </c>
      <c r="AC1123">
        <f t="shared" ca="1" si="197"/>
        <v>-7.8000000000000007</v>
      </c>
      <c r="AD1123">
        <f t="shared" ca="1" si="198"/>
        <v>7.8000000000000007</v>
      </c>
      <c r="AE1123" s="2">
        <v>0</v>
      </c>
      <c r="AF1123" s="7">
        <f>VLOOKUP(R1123,Weights!$A$2:$B$120,2,0)*AE1123</f>
        <v>0</v>
      </c>
      <c r="AG1123">
        <f t="shared" ca="1" si="199"/>
        <v>60.840000000000011</v>
      </c>
      <c r="AI1123" t="str">
        <f t="shared" ca="1" si="201"/>
        <v>Denver</v>
      </c>
      <c r="AJ1123" t="str">
        <f t="shared" si="202"/>
        <v>IUPUI</v>
      </c>
      <c r="AK1123" t="str">
        <f t="shared" si="203"/>
        <v>IUPUI</v>
      </c>
    </row>
    <row r="1124" spans="17:37" x14ac:dyDescent="0.25">
      <c r="Q1124" t="s">
        <v>3310</v>
      </c>
      <c r="R1124" s="6">
        <v>42054</v>
      </c>
      <c r="S1124" t="s">
        <v>3194</v>
      </c>
      <c r="T1124" t="s">
        <v>3338</v>
      </c>
      <c r="U1124" t="s">
        <v>3841</v>
      </c>
      <c r="V1124">
        <v>63</v>
      </c>
      <c r="W1124">
        <v>47</v>
      </c>
      <c r="Y1124" t="s">
        <v>2882</v>
      </c>
      <c r="Z1124">
        <v>1</v>
      </c>
      <c r="AA1124">
        <f t="shared" si="200"/>
        <v>-16</v>
      </c>
      <c r="AB1124">
        <f t="shared" ca="1" si="196"/>
        <v>1.8000000000000003</v>
      </c>
      <c r="AC1124">
        <f t="shared" ca="1" si="197"/>
        <v>-17.8</v>
      </c>
      <c r="AD1124">
        <f t="shared" ca="1" si="198"/>
        <v>17.8</v>
      </c>
      <c r="AE1124" s="2">
        <v>0</v>
      </c>
      <c r="AF1124" s="7">
        <f>VLOOKUP(R1124,Weights!$A$2:$B$120,2,0)*AE1124</f>
        <v>0</v>
      </c>
      <c r="AG1124">
        <f t="shared" ca="1" si="199"/>
        <v>316.84000000000003</v>
      </c>
      <c r="AI1124" t="str">
        <f t="shared" ca="1" si="201"/>
        <v>Denver</v>
      </c>
      <c r="AJ1124" t="str">
        <f t="shared" si="202"/>
        <v>IPFW</v>
      </c>
      <c r="AK1124" t="str">
        <f t="shared" si="203"/>
        <v>IPFW</v>
      </c>
    </row>
    <row r="1125" spans="17:37" x14ac:dyDescent="0.25">
      <c r="Q1125" t="s">
        <v>3310</v>
      </c>
      <c r="R1125" s="6">
        <v>42070</v>
      </c>
      <c r="S1125" t="s">
        <v>3195</v>
      </c>
      <c r="T1125" t="s">
        <v>3345</v>
      </c>
      <c r="U1125" t="s">
        <v>3841</v>
      </c>
      <c r="V1125">
        <v>61</v>
      </c>
      <c r="W1125">
        <v>50</v>
      </c>
      <c r="Y1125" t="s">
        <v>2883</v>
      </c>
      <c r="Z1125">
        <v>1</v>
      </c>
      <c r="AA1125">
        <f t="shared" si="200"/>
        <v>-11</v>
      </c>
      <c r="AB1125">
        <f t="shared" ca="1" si="196"/>
        <v>-2.1999999999999997</v>
      </c>
      <c r="AC1125">
        <f t="shared" ca="1" si="197"/>
        <v>-8.8000000000000007</v>
      </c>
      <c r="AD1125">
        <f t="shared" ca="1" si="198"/>
        <v>8.8000000000000007</v>
      </c>
      <c r="AE1125" s="2">
        <v>0</v>
      </c>
      <c r="AF1125" s="7">
        <f>VLOOKUP(R1125,Weights!$A$2:$B$120,2,0)*AE1125</f>
        <v>0</v>
      </c>
      <c r="AG1125">
        <f t="shared" ca="1" si="199"/>
        <v>77.440000000000012</v>
      </c>
      <c r="AI1125" t="str">
        <f t="shared" ca="1" si="201"/>
        <v>North Dakota St</v>
      </c>
      <c r="AJ1125" t="str">
        <f t="shared" si="202"/>
        <v>North Dakota St</v>
      </c>
      <c r="AK1125" t="str">
        <f t="shared" si="203"/>
        <v>North Dakota St</v>
      </c>
    </row>
    <row r="1126" spans="17:37" x14ac:dyDescent="0.25">
      <c r="Q1126" t="s">
        <v>3376</v>
      </c>
      <c r="R1126" s="6">
        <v>41957</v>
      </c>
      <c r="S1126" t="s">
        <v>3194</v>
      </c>
      <c r="T1126" t="s">
        <v>3283</v>
      </c>
      <c r="U1126" t="s">
        <v>3842</v>
      </c>
      <c r="V1126">
        <v>72</v>
      </c>
      <c r="W1126">
        <v>71</v>
      </c>
      <c r="Y1126" t="s">
        <v>176</v>
      </c>
      <c r="Z1126">
        <v>1</v>
      </c>
      <c r="AA1126">
        <f t="shared" si="200"/>
        <v>1</v>
      </c>
      <c r="AB1126">
        <f t="shared" ca="1" si="196"/>
        <v>18.200000000000003</v>
      </c>
      <c r="AC1126">
        <f t="shared" ca="1" si="197"/>
        <v>-17.200000000000003</v>
      </c>
      <c r="AD1126">
        <f t="shared" ca="1" si="198"/>
        <v>17.200000000000003</v>
      </c>
      <c r="AE1126" s="2">
        <v>0</v>
      </c>
      <c r="AF1126" s="7">
        <f>VLOOKUP(R1126,Weights!$A$2:$B$120,2,0)*AE1126</f>
        <v>0</v>
      </c>
      <c r="AG1126">
        <f t="shared" ca="1" si="199"/>
        <v>295.84000000000009</v>
      </c>
      <c r="AI1126" t="str">
        <f t="shared" ca="1" si="201"/>
        <v>DePaul</v>
      </c>
      <c r="AJ1126" t="str">
        <f t="shared" si="202"/>
        <v>DePaul</v>
      </c>
      <c r="AK1126">
        <f t="shared" si="203"/>
        <v>0</v>
      </c>
    </row>
    <row r="1127" spans="17:37" x14ac:dyDescent="0.25">
      <c r="Q1127" t="s">
        <v>3376</v>
      </c>
      <c r="R1127" s="6">
        <v>41961</v>
      </c>
      <c r="S1127" t="s">
        <v>3194</v>
      </c>
      <c r="T1127" t="s">
        <v>3409</v>
      </c>
      <c r="U1127" t="s">
        <v>3842</v>
      </c>
      <c r="V1127">
        <v>80</v>
      </c>
      <c r="W1127">
        <v>62</v>
      </c>
      <c r="Y1127" t="s">
        <v>258</v>
      </c>
      <c r="Z1127">
        <v>1</v>
      </c>
      <c r="AA1127">
        <f t="shared" si="200"/>
        <v>18</v>
      </c>
      <c r="AB1127">
        <f t="shared" ca="1" si="196"/>
        <v>15.400000000000002</v>
      </c>
      <c r="AC1127">
        <f t="shared" ca="1" si="197"/>
        <v>2.5999999999999979</v>
      </c>
      <c r="AD1127">
        <f t="shared" ca="1" si="198"/>
        <v>-2.5999999999999979</v>
      </c>
      <c r="AE1127" s="2">
        <v>0</v>
      </c>
      <c r="AF1127" s="7">
        <f>VLOOKUP(R1127,Weights!$A$2:$B$120,2,0)*AE1127</f>
        <v>0</v>
      </c>
      <c r="AG1127">
        <f t="shared" ca="1" si="199"/>
        <v>6.7599999999999891</v>
      </c>
      <c r="AI1127" t="str">
        <f t="shared" ca="1" si="201"/>
        <v>DePaul</v>
      </c>
      <c r="AJ1127" t="str">
        <f t="shared" si="202"/>
        <v>DePaul</v>
      </c>
      <c r="AK1127">
        <f t="shared" si="203"/>
        <v>0</v>
      </c>
    </row>
    <row r="1128" spans="17:37" x14ac:dyDescent="0.25">
      <c r="Q1128" t="s">
        <v>3376</v>
      </c>
      <c r="R1128" s="6">
        <v>41969</v>
      </c>
      <c r="S1128" t="s">
        <v>3194</v>
      </c>
      <c r="T1128" t="s">
        <v>3500</v>
      </c>
      <c r="U1128" t="s">
        <v>3841</v>
      </c>
      <c r="V1128">
        <v>86</v>
      </c>
      <c r="W1128">
        <v>74</v>
      </c>
      <c r="Y1128" t="s">
        <v>99</v>
      </c>
      <c r="Z1128">
        <v>1</v>
      </c>
      <c r="AA1128">
        <f t="shared" si="200"/>
        <v>-12</v>
      </c>
      <c r="AB1128">
        <f t="shared" ca="1" si="196"/>
        <v>12.400000000000002</v>
      </c>
      <c r="AC1128">
        <f t="shared" ca="1" si="197"/>
        <v>-24.400000000000002</v>
      </c>
      <c r="AD1128">
        <f t="shared" ca="1" si="198"/>
        <v>24.400000000000002</v>
      </c>
      <c r="AE1128" s="2">
        <v>0</v>
      </c>
      <c r="AF1128" s="7">
        <f>VLOOKUP(R1128,Weights!$A$2:$B$120,2,0)*AE1128</f>
        <v>0</v>
      </c>
      <c r="AG1128">
        <f t="shared" ca="1" si="199"/>
        <v>595.36000000000013</v>
      </c>
      <c r="AI1128" t="str">
        <f t="shared" ca="1" si="201"/>
        <v>DePaul</v>
      </c>
      <c r="AJ1128" t="str">
        <f t="shared" si="202"/>
        <v>Lehigh</v>
      </c>
      <c r="AK1128" t="str">
        <f t="shared" si="203"/>
        <v>Lehigh</v>
      </c>
    </row>
    <row r="1129" spans="17:37" x14ac:dyDescent="0.25">
      <c r="Q1129" t="s">
        <v>3376</v>
      </c>
      <c r="R1129" s="6">
        <v>41973</v>
      </c>
      <c r="S1129" t="s">
        <v>3194</v>
      </c>
      <c r="T1129" t="s">
        <v>3267</v>
      </c>
      <c r="U1129" t="s">
        <v>3842</v>
      </c>
      <c r="V1129">
        <v>87</v>
      </c>
      <c r="W1129">
        <v>72</v>
      </c>
      <c r="Y1129" t="s">
        <v>100</v>
      </c>
      <c r="Z1129">
        <v>1</v>
      </c>
      <c r="AA1129">
        <f t="shared" si="200"/>
        <v>15</v>
      </c>
      <c r="AB1129">
        <f t="shared" ca="1" si="196"/>
        <v>0.20000000000000107</v>
      </c>
      <c r="AC1129">
        <f t="shared" ca="1" si="197"/>
        <v>14.799999999999999</v>
      </c>
      <c r="AD1129">
        <f t="shared" ca="1" si="198"/>
        <v>-14.799999999999999</v>
      </c>
      <c r="AE1129" s="2">
        <v>0</v>
      </c>
      <c r="AF1129" s="7">
        <f>VLOOKUP(R1129,Weights!$A$2:$B$120,2,0)*AE1129</f>
        <v>0</v>
      </c>
      <c r="AG1129">
        <f t="shared" ca="1" si="199"/>
        <v>219.03999999999996</v>
      </c>
      <c r="AI1129" t="str">
        <f t="shared" ca="1" si="201"/>
        <v>DePaul</v>
      </c>
      <c r="AJ1129" t="str">
        <f t="shared" si="202"/>
        <v>DePaul</v>
      </c>
      <c r="AK1129">
        <f t="shared" si="203"/>
        <v>0</v>
      </c>
    </row>
    <row r="1130" spans="17:37" x14ac:dyDescent="0.25">
      <c r="Q1130" t="s">
        <v>3376</v>
      </c>
      <c r="R1130" s="6">
        <v>41975</v>
      </c>
      <c r="S1130" t="s">
        <v>3194</v>
      </c>
      <c r="T1130" t="s">
        <v>3224</v>
      </c>
      <c r="U1130" t="s">
        <v>3842</v>
      </c>
      <c r="V1130">
        <v>78</v>
      </c>
      <c r="W1130">
        <v>67</v>
      </c>
      <c r="Y1130" t="s">
        <v>101</v>
      </c>
      <c r="Z1130">
        <v>1</v>
      </c>
      <c r="AA1130">
        <f t="shared" si="200"/>
        <v>11</v>
      </c>
      <c r="AB1130">
        <f t="shared" ca="1" si="196"/>
        <v>11.000000000000002</v>
      </c>
      <c r="AC1130">
        <f t="shared" ca="1" si="197"/>
        <v>0</v>
      </c>
      <c r="AD1130">
        <f t="shared" ca="1" si="198"/>
        <v>0</v>
      </c>
      <c r="AE1130" s="2">
        <v>0</v>
      </c>
      <c r="AF1130" s="7">
        <f>VLOOKUP(R1130,Weights!$A$2:$B$120,2,0)*AE1130</f>
        <v>0</v>
      </c>
      <c r="AG1130">
        <f t="shared" ca="1" si="199"/>
        <v>0</v>
      </c>
      <c r="AI1130" t="str">
        <f t="shared" ca="1" si="201"/>
        <v>DePaul</v>
      </c>
      <c r="AJ1130" t="str">
        <f t="shared" si="202"/>
        <v>DePaul</v>
      </c>
      <c r="AK1130">
        <f t="shared" si="203"/>
        <v>0</v>
      </c>
    </row>
    <row r="1131" spans="17:37" x14ac:dyDescent="0.25">
      <c r="Q1131" t="s">
        <v>3376</v>
      </c>
      <c r="R1131" s="6">
        <v>41980</v>
      </c>
      <c r="S1131" t="s">
        <v>3194</v>
      </c>
      <c r="T1131" t="s">
        <v>3402</v>
      </c>
      <c r="U1131" t="s">
        <v>3842</v>
      </c>
      <c r="V1131">
        <v>83</v>
      </c>
      <c r="W1131">
        <v>61</v>
      </c>
      <c r="Y1131" t="s">
        <v>262</v>
      </c>
      <c r="Z1131">
        <v>1</v>
      </c>
      <c r="AA1131">
        <f t="shared" si="200"/>
        <v>22</v>
      </c>
      <c r="AB1131">
        <f t="shared" ca="1" si="196"/>
        <v>15.400000000000002</v>
      </c>
      <c r="AC1131">
        <f t="shared" ca="1" si="197"/>
        <v>6.5999999999999979</v>
      </c>
      <c r="AD1131">
        <f t="shared" ca="1" si="198"/>
        <v>-6.5999999999999979</v>
      </c>
      <c r="AE1131" s="2">
        <v>0</v>
      </c>
      <c r="AF1131" s="7">
        <f>VLOOKUP(R1131,Weights!$A$2:$B$120,2,0)*AE1131</f>
        <v>0</v>
      </c>
      <c r="AG1131">
        <f t="shared" ca="1" si="199"/>
        <v>43.559999999999974</v>
      </c>
      <c r="AI1131" t="str">
        <f t="shared" ca="1" si="201"/>
        <v>DePaul</v>
      </c>
      <c r="AJ1131" t="str">
        <f t="shared" si="202"/>
        <v>DePaul</v>
      </c>
      <c r="AK1131">
        <f t="shared" si="203"/>
        <v>0</v>
      </c>
    </row>
    <row r="1132" spans="17:37" x14ac:dyDescent="0.25">
      <c r="Q1132" t="s">
        <v>3376</v>
      </c>
      <c r="R1132" s="6">
        <v>41987</v>
      </c>
      <c r="S1132" t="s">
        <v>3194</v>
      </c>
      <c r="T1132" t="s">
        <v>3314</v>
      </c>
      <c r="U1132" t="s">
        <v>3841</v>
      </c>
      <c r="V1132">
        <v>78</v>
      </c>
      <c r="W1132">
        <v>72</v>
      </c>
      <c r="Y1132" t="s">
        <v>153</v>
      </c>
      <c r="Z1132">
        <v>1</v>
      </c>
      <c r="AA1132">
        <f t="shared" si="200"/>
        <v>-6</v>
      </c>
      <c r="AB1132">
        <f t="shared" ca="1" si="196"/>
        <v>3.4000000000000012</v>
      </c>
      <c r="AC1132">
        <f t="shared" ca="1" si="197"/>
        <v>-9.4000000000000021</v>
      </c>
      <c r="AD1132">
        <f t="shared" ca="1" si="198"/>
        <v>9.4000000000000021</v>
      </c>
      <c r="AE1132" s="2">
        <v>0</v>
      </c>
      <c r="AF1132" s="7">
        <f>VLOOKUP(R1132,Weights!$A$2:$B$120,2,0)*AE1132</f>
        <v>0</v>
      </c>
      <c r="AG1132">
        <f t="shared" ca="1" si="199"/>
        <v>88.360000000000042</v>
      </c>
      <c r="AI1132" t="str">
        <f t="shared" ca="1" si="201"/>
        <v>DePaul</v>
      </c>
      <c r="AJ1132" t="str">
        <f t="shared" si="202"/>
        <v>Illinois St</v>
      </c>
      <c r="AK1132" t="str">
        <f t="shared" si="203"/>
        <v>Illinois St</v>
      </c>
    </row>
    <row r="1133" spans="17:37" x14ac:dyDescent="0.25">
      <c r="Q1133" t="s">
        <v>3376</v>
      </c>
      <c r="R1133" s="6">
        <v>41995</v>
      </c>
      <c r="S1133" t="s">
        <v>3195</v>
      </c>
      <c r="T1133" t="s">
        <v>3352</v>
      </c>
      <c r="U1133" t="s">
        <v>3841</v>
      </c>
      <c r="V1133">
        <v>82</v>
      </c>
      <c r="W1133">
        <v>68</v>
      </c>
      <c r="Y1133" t="s">
        <v>155</v>
      </c>
      <c r="Z1133">
        <v>1</v>
      </c>
      <c r="AA1133">
        <f t="shared" si="200"/>
        <v>-14</v>
      </c>
      <c r="AB1133">
        <f t="shared" ca="1" si="196"/>
        <v>0.20000000000000018</v>
      </c>
      <c r="AC1133">
        <f t="shared" ca="1" si="197"/>
        <v>-14.2</v>
      </c>
      <c r="AD1133">
        <f t="shared" ca="1" si="198"/>
        <v>14.2</v>
      </c>
      <c r="AE1133" s="2">
        <v>0</v>
      </c>
      <c r="AF1133" s="7">
        <f>VLOOKUP(R1133,Weights!$A$2:$B$120,2,0)*AE1133</f>
        <v>0</v>
      </c>
      <c r="AG1133">
        <f t="shared" ca="1" si="199"/>
        <v>201.64</v>
      </c>
      <c r="AI1133" t="str">
        <f t="shared" ca="1" si="201"/>
        <v>DePaul</v>
      </c>
      <c r="AJ1133" t="str">
        <f t="shared" si="202"/>
        <v>Colorado</v>
      </c>
      <c r="AK1133" t="str">
        <f t="shared" si="203"/>
        <v>Colorado</v>
      </c>
    </row>
    <row r="1134" spans="17:37" x14ac:dyDescent="0.25">
      <c r="Q1134" t="s">
        <v>3376</v>
      </c>
      <c r="R1134" s="6">
        <v>41996</v>
      </c>
      <c r="S1134" t="s">
        <v>3195</v>
      </c>
      <c r="T1134" t="s">
        <v>3312</v>
      </c>
      <c r="U1134" t="s">
        <v>3841</v>
      </c>
      <c r="V1134">
        <v>99</v>
      </c>
      <c r="W1134">
        <v>78</v>
      </c>
      <c r="Y1134" t="s">
        <v>156</v>
      </c>
      <c r="Z1134">
        <v>1</v>
      </c>
      <c r="AA1134">
        <f t="shared" si="200"/>
        <v>-21</v>
      </c>
      <c r="AB1134">
        <f t="shared" ca="1" si="196"/>
        <v>12.600000000000001</v>
      </c>
      <c r="AC1134">
        <f t="shared" ca="1" si="197"/>
        <v>-33.6</v>
      </c>
      <c r="AD1134">
        <f t="shared" ca="1" si="198"/>
        <v>33.6</v>
      </c>
      <c r="AE1134" s="2">
        <v>0</v>
      </c>
      <c r="AF1134" s="7">
        <f>VLOOKUP(R1134,Weights!$A$2:$B$120,2,0)*AE1134</f>
        <v>0</v>
      </c>
      <c r="AG1134">
        <f t="shared" ca="1" si="199"/>
        <v>1128.96</v>
      </c>
      <c r="AI1134" t="str">
        <f t="shared" ca="1" si="201"/>
        <v>DePaul</v>
      </c>
      <c r="AJ1134" t="str">
        <f t="shared" si="202"/>
        <v>Ohio</v>
      </c>
      <c r="AK1134" t="str">
        <f t="shared" si="203"/>
        <v>Ohio</v>
      </c>
    </row>
    <row r="1135" spans="17:37" x14ac:dyDescent="0.25">
      <c r="Q1135" t="s">
        <v>3376</v>
      </c>
      <c r="R1135" s="6">
        <v>41998</v>
      </c>
      <c r="S1135" t="s">
        <v>3195</v>
      </c>
      <c r="T1135" t="s">
        <v>3461</v>
      </c>
      <c r="U1135" t="s">
        <v>3841</v>
      </c>
      <c r="V1135">
        <v>72</v>
      </c>
      <c r="W1135">
        <v>69</v>
      </c>
      <c r="Y1135" t="s">
        <v>381</v>
      </c>
      <c r="Z1135">
        <v>1</v>
      </c>
      <c r="AA1135">
        <f t="shared" si="200"/>
        <v>-3</v>
      </c>
      <c r="AB1135">
        <f t="shared" ca="1" si="196"/>
        <v>7.8000000000000007</v>
      </c>
      <c r="AC1135">
        <f t="shared" ca="1" si="197"/>
        <v>-10.8</v>
      </c>
      <c r="AD1135">
        <f t="shared" ca="1" si="198"/>
        <v>10.8</v>
      </c>
      <c r="AE1135" s="2">
        <v>0</v>
      </c>
      <c r="AF1135" s="7">
        <f>VLOOKUP(R1135,Weights!$A$2:$B$120,2,0)*AE1135</f>
        <v>0</v>
      </c>
      <c r="AG1135">
        <f t="shared" ca="1" si="199"/>
        <v>116.64000000000001</v>
      </c>
      <c r="AI1135" t="str">
        <f t="shared" ca="1" si="201"/>
        <v>DePaul</v>
      </c>
      <c r="AJ1135" t="str">
        <f t="shared" si="202"/>
        <v>Loyola Marymount</v>
      </c>
      <c r="AK1135" t="str">
        <f t="shared" si="203"/>
        <v>Loyola Marymount</v>
      </c>
    </row>
    <row r="1136" spans="17:37" x14ac:dyDescent="0.25">
      <c r="Q1136" t="s">
        <v>3376</v>
      </c>
      <c r="R1136" s="6">
        <v>42004</v>
      </c>
      <c r="S1136" t="s">
        <v>3194</v>
      </c>
      <c r="T1136" t="s">
        <v>3375</v>
      </c>
      <c r="U1136" t="s">
        <v>3842</v>
      </c>
      <c r="V1136">
        <v>61</v>
      </c>
      <c r="W1136">
        <v>58</v>
      </c>
      <c r="Y1136" t="s">
        <v>200</v>
      </c>
      <c r="Z1136">
        <v>1</v>
      </c>
      <c r="AA1136">
        <f t="shared" si="200"/>
        <v>3</v>
      </c>
      <c r="AB1136">
        <f t="shared" ca="1" si="196"/>
        <v>1.0000000000000018</v>
      </c>
      <c r="AC1136">
        <f t="shared" ca="1" si="197"/>
        <v>1.9999999999999982</v>
      </c>
      <c r="AD1136">
        <f t="shared" ca="1" si="198"/>
        <v>-1.9999999999999982</v>
      </c>
      <c r="AE1136" s="2">
        <v>0</v>
      </c>
      <c r="AF1136" s="7">
        <f>VLOOKUP(R1136,Weights!$A$2:$B$120,2,0)*AE1136</f>
        <v>0</v>
      </c>
      <c r="AG1136">
        <f t="shared" ca="1" si="199"/>
        <v>3.9999999999999929</v>
      </c>
      <c r="AI1136" t="str">
        <f t="shared" ca="1" si="201"/>
        <v>DePaul</v>
      </c>
      <c r="AJ1136" t="str">
        <f t="shared" si="202"/>
        <v>DePaul</v>
      </c>
      <c r="AK1136">
        <f t="shared" si="203"/>
        <v>0</v>
      </c>
    </row>
    <row r="1137" spans="17:37" x14ac:dyDescent="0.25">
      <c r="Q1137" t="s">
        <v>3376</v>
      </c>
      <c r="R1137" s="6">
        <v>42007</v>
      </c>
      <c r="S1137" t="s">
        <v>3194</v>
      </c>
      <c r="T1137" t="s">
        <v>3331</v>
      </c>
      <c r="U1137" t="s">
        <v>3842</v>
      </c>
      <c r="V1137">
        <v>71</v>
      </c>
      <c r="W1137">
        <v>68</v>
      </c>
      <c r="Y1137" t="s">
        <v>201</v>
      </c>
      <c r="Z1137">
        <v>1</v>
      </c>
      <c r="AA1137">
        <f t="shared" si="200"/>
        <v>3</v>
      </c>
      <c r="AB1137">
        <f t="shared" ca="1" si="196"/>
        <v>-4.8000001999999977</v>
      </c>
      <c r="AC1137">
        <f t="shared" ca="1" si="197"/>
        <v>7.8000001999999977</v>
      </c>
      <c r="AD1137">
        <f t="shared" ca="1" si="198"/>
        <v>-7.8000001999999977</v>
      </c>
      <c r="AE1137" s="2">
        <v>0</v>
      </c>
      <c r="AF1137" s="7">
        <f>VLOOKUP(R1137,Weights!$A$2:$B$120,2,0)*AE1137</f>
        <v>0</v>
      </c>
      <c r="AG1137">
        <f t="shared" ca="1" si="199"/>
        <v>60.840003120000006</v>
      </c>
      <c r="AI1137" t="str">
        <f t="shared" ca="1" si="201"/>
        <v>Xavier</v>
      </c>
      <c r="AJ1137" t="str">
        <f t="shared" si="202"/>
        <v>DePaul</v>
      </c>
      <c r="AK1137">
        <f t="shared" si="203"/>
        <v>0</v>
      </c>
    </row>
    <row r="1138" spans="17:37" x14ac:dyDescent="0.25">
      <c r="Q1138" t="s">
        <v>3376</v>
      </c>
      <c r="R1138" s="6">
        <v>42017</v>
      </c>
      <c r="S1138" t="s">
        <v>3194</v>
      </c>
      <c r="T1138" t="s">
        <v>3370</v>
      </c>
      <c r="U1138" t="s">
        <v>3841</v>
      </c>
      <c r="V1138">
        <v>78</v>
      </c>
      <c r="W1138">
        <v>72</v>
      </c>
      <c r="Y1138" t="s">
        <v>204</v>
      </c>
      <c r="Z1138">
        <v>1</v>
      </c>
      <c r="AA1138">
        <f t="shared" si="200"/>
        <v>-6</v>
      </c>
      <c r="AB1138">
        <f t="shared" ca="1" si="196"/>
        <v>-4.8000001999999977</v>
      </c>
      <c r="AC1138">
        <f t="shared" ca="1" si="197"/>
        <v>-1.1999998000000023</v>
      </c>
      <c r="AD1138">
        <f t="shared" ca="1" si="198"/>
        <v>1.1999998000000023</v>
      </c>
      <c r="AE1138" s="2">
        <v>0</v>
      </c>
      <c r="AF1138" s="7">
        <f>VLOOKUP(R1138,Weights!$A$2:$B$120,2,0)*AE1138</f>
        <v>0</v>
      </c>
      <c r="AG1138">
        <f t="shared" ca="1" si="199"/>
        <v>1.4399995200000455</v>
      </c>
      <c r="AI1138" t="str">
        <f t="shared" ca="1" si="201"/>
        <v>Georgetown</v>
      </c>
      <c r="AJ1138" t="str">
        <f t="shared" si="202"/>
        <v>Georgetown</v>
      </c>
      <c r="AK1138" t="str">
        <f t="shared" si="203"/>
        <v>Georgetown</v>
      </c>
    </row>
    <row r="1139" spans="17:37" x14ac:dyDescent="0.25">
      <c r="Q1139" t="s">
        <v>3376</v>
      </c>
      <c r="R1139" s="6">
        <v>42022</v>
      </c>
      <c r="S1139" t="s">
        <v>3194</v>
      </c>
      <c r="T1139" t="s">
        <v>3322</v>
      </c>
      <c r="U1139" t="s">
        <v>3842</v>
      </c>
      <c r="V1139">
        <v>71</v>
      </c>
      <c r="W1139">
        <v>67</v>
      </c>
      <c r="X1139" t="s">
        <v>3843</v>
      </c>
      <c r="Y1139" t="s">
        <v>1045</v>
      </c>
      <c r="Z1139">
        <v>1</v>
      </c>
      <c r="AA1139">
        <f t="shared" si="200"/>
        <v>4</v>
      </c>
      <c r="AB1139">
        <f t="shared" ca="1" si="196"/>
        <v>-2.6000001999999984</v>
      </c>
      <c r="AC1139">
        <f t="shared" ca="1" si="197"/>
        <v>6.6000001999999984</v>
      </c>
      <c r="AD1139">
        <f t="shared" ca="1" si="198"/>
        <v>-6.6000001999999984</v>
      </c>
      <c r="AE1139" s="2">
        <v>0</v>
      </c>
      <c r="AF1139" s="7">
        <f>VLOOKUP(R1139,Weights!$A$2:$B$120,2,0)*AE1139</f>
        <v>0</v>
      </c>
      <c r="AG1139">
        <f t="shared" ca="1" si="199"/>
        <v>43.560002640000022</v>
      </c>
      <c r="AI1139" t="str">
        <f t="shared" ca="1" si="201"/>
        <v>St. John's</v>
      </c>
      <c r="AJ1139" t="str">
        <f t="shared" si="202"/>
        <v>DePaul</v>
      </c>
      <c r="AK1139">
        <f t="shared" si="203"/>
        <v>0</v>
      </c>
    </row>
    <row r="1140" spans="17:37" x14ac:dyDescent="0.25">
      <c r="Q1140" t="s">
        <v>3376</v>
      </c>
      <c r="R1140" s="6">
        <v>42035</v>
      </c>
      <c r="S1140" t="s">
        <v>3194</v>
      </c>
      <c r="T1140" t="s">
        <v>3829</v>
      </c>
      <c r="U1140" t="s">
        <v>3841</v>
      </c>
      <c r="V1140">
        <v>68</v>
      </c>
      <c r="W1140">
        <v>55</v>
      </c>
      <c r="Y1140" t="s">
        <v>1046</v>
      </c>
      <c r="Z1140">
        <v>1</v>
      </c>
      <c r="AA1140">
        <f t="shared" si="200"/>
        <v>-13</v>
      </c>
      <c r="AB1140">
        <f t="shared" ca="1" si="196"/>
        <v>-13.800000199999999</v>
      </c>
      <c r="AC1140">
        <f t="shared" ca="1" si="197"/>
        <v>0.8000001999999995</v>
      </c>
      <c r="AD1140">
        <f t="shared" ca="1" si="198"/>
        <v>-0.8000001999999995</v>
      </c>
      <c r="AE1140" s="2">
        <v>0</v>
      </c>
      <c r="AF1140" s="7">
        <f>VLOOKUP(R1140,Weights!$A$2:$B$120,2,0)*AE1140</f>
        <v>0</v>
      </c>
      <c r="AG1140">
        <f t="shared" ca="1" si="199"/>
        <v>0.64000032000003915</v>
      </c>
      <c r="AI1140" t="str">
        <f t="shared" ca="1" si="201"/>
        <v>Villanova</v>
      </c>
      <c r="AJ1140" t="str">
        <f t="shared" si="202"/>
        <v>Villanova</v>
      </c>
      <c r="AK1140" t="str">
        <f t="shared" si="203"/>
        <v>Villanova</v>
      </c>
    </row>
    <row r="1141" spans="17:37" x14ac:dyDescent="0.25">
      <c r="Q1141" t="s">
        <v>3376</v>
      </c>
      <c r="R1141" s="6">
        <v>42038</v>
      </c>
      <c r="S1141" t="s">
        <v>3194</v>
      </c>
      <c r="T1141" t="s">
        <v>3226</v>
      </c>
      <c r="U1141" t="s">
        <v>3842</v>
      </c>
      <c r="V1141">
        <v>75</v>
      </c>
      <c r="W1141">
        <v>62</v>
      </c>
      <c r="Y1141" t="s">
        <v>1047</v>
      </c>
      <c r="Z1141">
        <v>1</v>
      </c>
      <c r="AA1141">
        <f t="shared" si="200"/>
        <v>13</v>
      </c>
      <c r="AB1141">
        <f t="shared" ca="1" si="196"/>
        <v>-0.39999999999999858</v>
      </c>
      <c r="AC1141">
        <f t="shared" ca="1" si="197"/>
        <v>13.399999999999999</v>
      </c>
      <c r="AD1141">
        <f t="shared" ca="1" si="198"/>
        <v>-13.399999999999999</v>
      </c>
      <c r="AE1141" s="2">
        <v>0</v>
      </c>
      <c r="AF1141" s="7">
        <f>VLOOKUP(R1141,Weights!$A$2:$B$120,2,0)*AE1141</f>
        <v>0</v>
      </c>
      <c r="AG1141">
        <f t="shared" ca="1" si="199"/>
        <v>179.55999999999997</v>
      </c>
      <c r="AI1141" t="str">
        <f t="shared" ca="1" si="201"/>
        <v>Seton Hall</v>
      </c>
      <c r="AJ1141" t="str">
        <f t="shared" si="202"/>
        <v>DePaul</v>
      </c>
      <c r="AK1141">
        <f t="shared" si="203"/>
        <v>0</v>
      </c>
    </row>
    <row r="1142" spans="17:37" x14ac:dyDescent="0.25">
      <c r="Q1142" t="s">
        <v>3376</v>
      </c>
      <c r="R1142" s="6">
        <v>42053</v>
      </c>
      <c r="S1142" t="s">
        <v>3194</v>
      </c>
      <c r="T1142" t="s">
        <v>3196</v>
      </c>
      <c r="U1142" t="s">
        <v>3841</v>
      </c>
      <c r="V1142">
        <v>84</v>
      </c>
      <c r="W1142">
        <v>57</v>
      </c>
      <c r="Y1142" t="s">
        <v>213</v>
      </c>
      <c r="Z1142">
        <v>1</v>
      </c>
      <c r="AA1142">
        <f t="shared" si="200"/>
        <v>-27</v>
      </c>
      <c r="AB1142">
        <f t="shared" ca="1" si="196"/>
        <v>-4.6000001999999984</v>
      </c>
      <c r="AC1142">
        <f t="shared" ca="1" si="197"/>
        <v>-22.399999800000003</v>
      </c>
      <c r="AD1142">
        <f t="shared" ca="1" si="198"/>
        <v>22.399999800000003</v>
      </c>
      <c r="AE1142" s="2">
        <v>0</v>
      </c>
      <c r="AF1142" s="7">
        <f>VLOOKUP(R1142,Weights!$A$2:$B$120,2,0)*AE1142</f>
        <v>0</v>
      </c>
      <c r="AG1142">
        <f t="shared" ca="1" si="199"/>
        <v>501.75999104000022</v>
      </c>
      <c r="AI1142" t="str">
        <f t="shared" ca="1" si="201"/>
        <v>Providence</v>
      </c>
      <c r="AJ1142" t="str">
        <f t="shared" si="202"/>
        <v>Providence</v>
      </c>
      <c r="AK1142" t="str">
        <f t="shared" si="203"/>
        <v>Providence</v>
      </c>
    </row>
    <row r="1143" spans="17:37" x14ac:dyDescent="0.25">
      <c r="Q1143" t="s">
        <v>3376</v>
      </c>
      <c r="R1143" s="6">
        <v>42059</v>
      </c>
      <c r="S1143" t="s">
        <v>3194</v>
      </c>
      <c r="T1143" t="s">
        <v>3373</v>
      </c>
      <c r="U1143" t="s">
        <v>3841</v>
      </c>
      <c r="V1143">
        <v>75</v>
      </c>
      <c r="W1143">
        <v>62</v>
      </c>
      <c r="Y1143" t="s">
        <v>215</v>
      </c>
      <c r="Z1143">
        <v>1</v>
      </c>
      <c r="AA1143">
        <f t="shared" si="200"/>
        <v>-13</v>
      </c>
      <c r="AB1143">
        <f t="shared" ca="1" si="196"/>
        <v>1.2000000000000011</v>
      </c>
      <c r="AC1143">
        <f t="shared" ca="1" si="197"/>
        <v>-14.200000000000001</v>
      </c>
      <c r="AD1143">
        <f t="shared" ca="1" si="198"/>
        <v>14.200000000000001</v>
      </c>
      <c r="AE1143" s="2">
        <v>0</v>
      </c>
      <c r="AF1143" s="7">
        <f>VLOOKUP(R1143,Weights!$A$2:$B$120,2,0)*AE1143</f>
        <v>0</v>
      </c>
      <c r="AG1143">
        <f t="shared" ca="1" si="199"/>
        <v>201.64000000000004</v>
      </c>
      <c r="AI1143" t="str">
        <f t="shared" ca="1" si="201"/>
        <v>DePaul</v>
      </c>
      <c r="AJ1143" t="str">
        <f t="shared" si="202"/>
        <v>Creighton</v>
      </c>
      <c r="AK1143" t="str">
        <f t="shared" si="203"/>
        <v>Creighton</v>
      </c>
    </row>
    <row r="1144" spans="17:37" x14ac:dyDescent="0.25">
      <c r="Q1144" t="s">
        <v>3376</v>
      </c>
      <c r="R1144" s="6">
        <v>42063</v>
      </c>
      <c r="S1144" t="s">
        <v>3194</v>
      </c>
      <c r="T1144" t="s">
        <v>3222</v>
      </c>
      <c r="U1144" t="s">
        <v>3841</v>
      </c>
      <c r="V1144">
        <v>67</v>
      </c>
      <c r="W1144">
        <v>53</v>
      </c>
      <c r="Y1144" t="s">
        <v>1050</v>
      </c>
      <c r="Z1144">
        <v>1</v>
      </c>
      <c r="AA1144">
        <f t="shared" si="200"/>
        <v>-14</v>
      </c>
      <c r="AB1144">
        <f t="shared" ca="1" si="196"/>
        <v>-7.6000002000000002</v>
      </c>
      <c r="AC1144">
        <f t="shared" ca="1" si="197"/>
        <v>-6.3999997999999998</v>
      </c>
      <c r="AD1144">
        <f t="shared" ca="1" si="198"/>
        <v>6.3999997999999998</v>
      </c>
      <c r="AE1144" s="2">
        <v>0</v>
      </c>
      <c r="AF1144" s="7">
        <f>VLOOKUP(R1144,Weights!$A$2:$B$120,2,0)*AE1144</f>
        <v>0</v>
      </c>
      <c r="AG1144">
        <f t="shared" ca="1" si="199"/>
        <v>40.959997440000038</v>
      </c>
      <c r="AI1144" t="str">
        <f t="shared" ca="1" si="201"/>
        <v>Butler</v>
      </c>
      <c r="AJ1144" t="str">
        <f t="shared" si="202"/>
        <v>Butler</v>
      </c>
      <c r="AK1144" t="str">
        <f t="shared" si="203"/>
        <v>Butler</v>
      </c>
    </row>
    <row r="1145" spans="17:37" x14ac:dyDescent="0.25">
      <c r="Q1145" t="s">
        <v>3277</v>
      </c>
      <c r="R1145" s="6">
        <v>41957</v>
      </c>
      <c r="S1145" t="s">
        <v>3194</v>
      </c>
      <c r="T1145" t="s">
        <v>3839</v>
      </c>
      <c r="U1145" t="s">
        <v>3842</v>
      </c>
      <c r="V1145">
        <v>77</v>
      </c>
      <c r="W1145">
        <v>54</v>
      </c>
      <c r="Y1145" t="s">
        <v>176</v>
      </c>
      <c r="Z1145">
        <v>1</v>
      </c>
      <c r="AA1145">
        <f t="shared" si="200"/>
        <v>23</v>
      </c>
      <c r="AB1145">
        <f t="shared" ca="1" si="196"/>
        <v>30.999999819999999</v>
      </c>
      <c r="AC1145">
        <f t="shared" ca="1" si="197"/>
        <v>-7.9999998199999993</v>
      </c>
      <c r="AD1145">
        <f t="shared" ca="1" si="198"/>
        <v>7.9999998199999993</v>
      </c>
      <c r="AE1145" s="2">
        <v>0</v>
      </c>
      <c r="AF1145" s="7">
        <f>VLOOKUP(R1145,Weights!$A$2:$B$120,2,0)*AE1145</f>
        <v>0</v>
      </c>
      <c r="AG1145">
        <f t="shared" ca="1" si="199"/>
        <v>63.999997120000025</v>
      </c>
      <c r="AI1145" t="str">
        <f t="shared" ca="1" si="201"/>
        <v>Detroit</v>
      </c>
      <c r="AJ1145" t="str">
        <f t="shared" si="202"/>
        <v>Detroit</v>
      </c>
      <c r="AK1145">
        <f t="shared" si="203"/>
        <v>0</v>
      </c>
    </row>
    <row r="1146" spans="17:37" x14ac:dyDescent="0.25">
      <c r="Q1146" t="s">
        <v>3277</v>
      </c>
      <c r="R1146" s="6">
        <v>41965</v>
      </c>
      <c r="S1146" t="s">
        <v>3194</v>
      </c>
      <c r="T1146" t="s">
        <v>3481</v>
      </c>
      <c r="U1146" t="s">
        <v>3842</v>
      </c>
      <c r="V1146">
        <v>66</v>
      </c>
      <c r="W1146">
        <v>53</v>
      </c>
      <c r="Y1146" t="s">
        <v>15</v>
      </c>
      <c r="Z1146">
        <v>1</v>
      </c>
      <c r="AA1146">
        <f t="shared" si="200"/>
        <v>13</v>
      </c>
      <c r="AB1146">
        <f t="shared" ca="1" si="196"/>
        <v>8.8000000200000006</v>
      </c>
      <c r="AC1146">
        <f t="shared" ca="1" si="197"/>
        <v>4.1999999799999994</v>
      </c>
      <c r="AD1146">
        <f t="shared" ca="1" si="198"/>
        <v>-4.1999999799999994</v>
      </c>
      <c r="AE1146" s="2">
        <v>0</v>
      </c>
      <c r="AF1146" s="7">
        <f>VLOOKUP(R1146,Weights!$A$2:$B$120,2,0)*AE1146</f>
        <v>0</v>
      </c>
      <c r="AG1146">
        <f t="shared" ca="1" si="199"/>
        <v>17.639999831999994</v>
      </c>
      <c r="AI1146" t="str">
        <f t="shared" ca="1" si="201"/>
        <v>Detroit</v>
      </c>
      <c r="AJ1146" t="str">
        <f t="shared" si="202"/>
        <v>Detroit</v>
      </c>
      <c r="AK1146">
        <f t="shared" si="203"/>
        <v>0</v>
      </c>
    </row>
    <row r="1147" spans="17:37" x14ac:dyDescent="0.25">
      <c r="Q1147" t="s">
        <v>3277</v>
      </c>
      <c r="R1147" s="6">
        <v>41967</v>
      </c>
      <c r="S1147" t="s">
        <v>3195</v>
      </c>
      <c r="T1147" t="s">
        <v>3246</v>
      </c>
      <c r="U1147" t="s">
        <v>3842</v>
      </c>
      <c r="V1147">
        <v>69</v>
      </c>
      <c r="W1147">
        <v>55</v>
      </c>
      <c r="Y1147" t="s">
        <v>150</v>
      </c>
      <c r="Z1147">
        <v>1</v>
      </c>
      <c r="AA1147">
        <f t="shared" si="200"/>
        <v>14</v>
      </c>
      <c r="AB1147">
        <f t="shared" ca="1" si="196"/>
        <v>3.4000000199999998</v>
      </c>
      <c r="AC1147">
        <f t="shared" ca="1" si="197"/>
        <v>10.59999998</v>
      </c>
      <c r="AD1147">
        <f t="shared" ca="1" si="198"/>
        <v>-10.59999998</v>
      </c>
      <c r="AE1147" s="2">
        <v>0</v>
      </c>
      <c r="AF1147" s="7">
        <f>VLOOKUP(R1147,Weights!$A$2:$B$120,2,0)*AE1147</f>
        <v>0</v>
      </c>
      <c r="AG1147">
        <f t="shared" ca="1" si="199"/>
        <v>112.35999957599999</v>
      </c>
      <c r="AI1147" t="str">
        <f t="shared" ca="1" si="201"/>
        <v>Detroit</v>
      </c>
      <c r="AJ1147" t="str">
        <f t="shared" si="202"/>
        <v>Detroit</v>
      </c>
      <c r="AK1147">
        <f t="shared" si="203"/>
        <v>0</v>
      </c>
    </row>
    <row r="1148" spans="17:37" x14ac:dyDescent="0.25">
      <c r="Q1148" t="s">
        <v>3277</v>
      </c>
      <c r="R1148" s="6">
        <v>41973</v>
      </c>
      <c r="S1148" t="s">
        <v>3194</v>
      </c>
      <c r="T1148" t="s">
        <v>3488</v>
      </c>
      <c r="U1148" t="s">
        <v>3841</v>
      </c>
      <c r="V1148">
        <v>64</v>
      </c>
      <c r="W1148">
        <v>63</v>
      </c>
      <c r="Y1148" t="s">
        <v>290</v>
      </c>
      <c r="Z1148">
        <v>1</v>
      </c>
      <c r="AA1148">
        <f t="shared" si="200"/>
        <v>-1</v>
      </c>
      <c r="AB1148">
        <f t="shared" ca="1" si="196"/>
        <v>-2.5999999800000002</v>
      </c>
      <c r="AC1148">
        <f t="shared" ca="1" si="197"/>
        <v>1.5999999800000002</v>
      </c>
      <c r="AD1148">
        <f t="shared" ca="1" si="198"/>
        <v>-1.5999999800000002</v>
      </c>
      <c r="AE1148" s="2">
        <v>0</v>
      </c>
      <c r="AF1148" s="7">
        <f>VLOOKUP(R1148,Weights!$A$2:$B$120,2,0)*AE1148</f>
        <v>0</v>
      </c>
      <c r="AG1148">
        <f t="shared" ca="1" si="199"/>
        <v>2.559999936000001</v>
      </c>
      <c r="AI1148" t="str">
        <f t="shared" ca="1" si="201"/>
        <v>Bowling Green</v>
      </c>
      <c r="AJ1148" t="str">
        <f t="shared" si="202"/>
        <v>Bowling Green</v>
      </c>
      <c r="AK1148" t="str">
        <f t="shared" si="203"/>
        <v>Bowling Green</v>
      </c>
    </row>
    <row r="1149" spans="17:37" x14ac:dyDescent="0.25">
      <c r="Q1149" t="s">
        <v>3277</v>
      </c>
      <c r="R1149" s="6">
        <v>41974</v>
      </c>
      <c r="S1149" t="s">
        <v>3194</v>
      </c>
      <c r="T1149" t="s">
        <v>3839</v>
      </c>
      <c r="U1149" t="s">
        <v>3842</v>
      </c>
      <c r="V1149">
        <v>109</v>
      </c>
      <c r="W1149">
        <v>59</v>
      </c>
      <c r="Y1149" t="s">
        <v>152</v>
      </c>
      <c r="Z1149">
        <v>1</v>
      </c>
      <c r="AA1149">
        <f t="shared" si="200"/>
        <v>50</v>
      </c>
      <c r="AB1149">
        <f t="shared" ca="1" si="196"/>
        <v>30.999999819999999</v>
      </c>
      <c r="AC1149">
        <f t="shared" ca="1" si="197"/>
        <v>19.000000180000001</v>
      </c>
      <c r="AD1149">
        <f t="shared" ca="1" si="198"/>
        <v>-19.000000180000001</v>
      </c>
      <c r="AE1149" s="2">
        <v>0</v>
      </c>
      <c r="AF1149" s="7">
        <f>VLOOKUP(R1149,Weights!$A$2:$B$120,2,0)*AE1149</f>
        <v>0</v>
      </c>
      <c r="AG1149">
        <f t="shared" ca="1" si="199"/>
        <v>361.00000684000008</v>
      </c>
      <c r="AI1149" t="str">
        <f t="shared" ca="1" si="201"/>
        <v>Detroit</v>
      </c>
      <c r="AJ1149" t="str">
        <f t="shared" si="202"/>
        <v>Detroit</v>
      </c>
      <c r="AK1149">
        <f t="shared" si="203"/>
        <v>0</v>
      </c>
    </row>
    <row r="1150" spans="17:37" x14ac:dyDescent="0.25">
      <c r="Q1150" t="s">
        <v>3277</v>
      </c>
      <c r="R1150" s="6">
        <v>41979</v>
      </c>
      <c r="S1150" t="s">
        <v>3194</v>
      </c>
      <c r="T1150" t="s">
        <v>3266</v>
      </c>
      <c r="U1150" t="s">
        <v>3842</v>
      </c>
      <c r="V1150">
        <v>67</v>
      </c>
      <c r="W1150">
        <v>57</v>
      </c>
      <c r="Y1150" t="s">
        <v>153</v>
      </c>
      <c r="Z1150">
        <v>1</v>
      </c>
      <c r="AA1150">
        <f t="shared" si="200"/>
        <v>10</v>
      </c>
      <c r="AB1150">
        <f t="shared" ca="1" si="196"/>
        <v>9.4000000200000002</v>
      </c>
      <c r="AC1150">
        <f t="shared" ca="1" si="197"/>
        <v>0.59999997999999977</v>
      </c>
      <c r="AD1150">
        <f t="shared" ca="1" si="198"/>
        <v>-0.59999997999999977</v>
      </c>
      <c r="AE1150" s="2">
        <v>0</v>
      </c>
      <c r="AF1150" s="7">
        <f>VLOOKUP(R1150,Weights!$A$2:$B$120,2,0)*AE1150</f>
        <v>0</v>
      </c>
      <c r="AG1150">
        <f t="shared" ca="1" si="199"/>
        <v>0.35999997600000011</v>
      </c>
      <c r="AI1150" t="str">
        <f t="shared" ca="1" si="201"/>
        <v>Detroit</v>
      </c>
      <c r="AJ1150" t="str">
        <f t="shared" si="202"/>
        <v>Detroit</v>
      </c>
      <c r="AK1150">
        <f t="shared" si="203"/>
        <v>0</v>
      </c>
    </row>
    <row r="1151" spans="17:37" x14ac:dyDescent="0.25">
      <c r="Q1151" t="s">
        <v>3277</v>
      </c>
      <c r="R1151" s="6">
        <v>41986</v>
      </c>
      <c r="S1151" t="s">
        <v>3194</v>
      </c>
      <c r="T1151" t="s">
        <v>3827</v>
      </c>
      <c r="U1151" t="s">
        <v>3841</v>
      </c>
      <c r="V1151">
        <v>77</v>
      </c>
      <c r="W1151">
        <v>68</v>
      </c>
      <c r="Y1151" t="s">
        <v>154</v>
      </c>
      <c r="Z1151">
        <v>1</v>
      </c>
      <c r="AA1151">
        <f t="shared" si="200"/>
        <v>-9</v>
      </c>
      <c r="AB1151">
        <f t="shared" ca="1" si="196"/>
        <v>-13.000000179999999</v>
      </c>
      <c r="AC1151">
        <f t="shared" ca="1" si="197"/>
        <v>4.0000001799999989</v>
      </c>
      <c r="AD1151">
        <f t="shared" ca="1" si="198"/>
        <v>-4.0000001799999989</v>
      </c>
      <c r="AE1151" s="2">
        <v>0</v>
      </c>
      <c r="AF1151" s="7">
        <f>VLOOKUP(R1151,Weights!$A$2:$B$120,2,0)*AE1151</f>
        <v>0</v>
      </c>
      <c r="AG1151">
        <f t="shared" ca="1" si="199"/>
        <v>16.000001440000023</v>
      </c>
      <c r="AI1151" t="str">
        <f t="shared" ca="1" si="201"/>
        <v>Wichita St</v>
      </c>
      <c r="AJ1151" t="str">
        <f t="shared" si="202"/>
        <v>Wichita St</v>
      </c>
      <c r="AK1151" t="str">
        <f t="shared" si="203"/>
        <v>Wichita St</v>
      </c>
    </row>
    <row r="1152" spans="17:37" x14ac:dyDescent="0.25">
      <c r="Q1152" t="s">
        <v>3277</v>
      </c>
      <c r="R1152" s="6">
        <v>42003</v>
      </c>
      <c r="S1152" t="s">
        <v>3194</v>
      </c>
      <c r="T1152" t="s">
        <v>3280</v>
      </c>
      <c r="U1152" t="s">
        <v>3841</v>
      </c>
      <c r="V1152">
        <v>77</v>
      </c>
      <c r="W1152">
        <v>73</v>
      </c>
      <c r="X1152" t="s">
        <v>3843</v>
      </c>
      <c r="Y1152" t="s">
        <v>897</v>
      </c>
      <c r="Z1152">
        <v>1</v>
      </c>
      <c r="AA1152">
        <f t="shared" si="200"/>
        <v>-4</v>
      </c>
      <c r="AB1152">
        <f t="shared" ca="1" si="196"/>
        <v>5.6000000199999995</v>
      </c>
      <c r="AC1152">
        <f t="shared" ca="1" si="197"/>
        <v>-9.6000000199999995</v>
      </c>
      <c r="AD1152">
        <f t="shared" ca="1" si="198"/>
        <v>9.6000000199999995</v>
      </c>
      <c r="AE1152" s="2">
        <v>0</v>
      </c>
      <c r="AF1152" s="7">
        <f>VLOOKUP(R1152,Weights!$A$2:$B$120,2,0)*AE1152</f>
        <v>0</v>
      </c>
      <c r="AG1152">
        <f t="shared" ca="1" si="199"/>
        <v>92.160000383999986</v>
      </c>
      <c r="AI1152" t="str">
        <f t="shared" ca="1" si="201"/>
        <v>Detroit</v>
      </c>
      <c r="AJ1152" t="str">
        <f t="shared" si="202"/>
        <v>Oral Roberts</v>
      </c>
      <c r="AK1152" t="str">
        <f t="shared" si="203"/>
        <v>Oral Roberts</v>
      </c>
    </row>
    <row r="1153" spans="17:37" x14ac:dyDescent="0.25">
      <c r="Q1153" t="s">
        <v>3277</v>
      </c>
      <c r="R1153" s="6">
        <v>42008</v>
      </c>
      <c r="S1153" t="s">
        <v>3194</v>
      </c>
      <c r="T1153" t="s">
        <v>3402</v>
      </c>
      <c r="U1153" t="s">
        <v>3842</v>
      </c>
      <c r="V1153">
        <v>83</v>
      </c>
      <c r="W1153">
        <v>67</v>
      </c>
      <c r="Y1153" t="s">
        <v>1737</v>
      </c>
      <c r="Z1153">
        <v>1</v>
      </c>
      <c r="AA1153">
        <f t="shared" si="200"/>
        <v>16</v>
      </c>
      <c r="AB1153">
        <f t="shared" ca="1" si="196"/>
        <v>8.6000000199999995</v>
      </c>
      <c r="AC1153">
        <f t="shared" ca="1" si="197"/>
        <v>7.3999999800000005</v>
      </c>
      <c r="AD1153">
        <f t="shared" ca="1" si="198"/>
        <v>-7.3999999800000005</v>
      </c>
      <c r="AE1153" s="2">
        <v>0</v>
      </c>
      <c r="AF1153" s="7">
        <f>VLOOKUP(R1153,Weights!$A$2:$B$120,2,0)*AE1153</f>
        <v>0</v>
      </c>
      <c r="AG1153">
        <f t="shared" ca="1" si="199"/>
        <v>54.759999704000009</v>
      </c>
      <c r="AI1153" t="str">
        <f t="shared" ca="1" si="201"/>
        <v>Detroit</v>
      </c>
      <c r="AJ1153" t="str">
        <f t="shared" si="202"/>
        <v>Detroit</v>
      </c>
      <c r="AK1153">
        <f t="shared" si="203"/>
        <v>0</v>
      </c>
    </row>
    <row r="1154" spans="17:37" x14ac:dyDescent="0.25">
      <c r="Q1154" t="s">
        <v>3277</v>
      </c>
      <c r="R1154" s="6">
        <v>42014</v>
      </c>
      <c r="S1154" t="s">
        <v>3194</v>
      </c>
      <c r="T1154" t="s">
        <v>3490</v>
      </c>
      <c r="U1154" t="s">
        <v>3842</v>
      </c>
      <c r="V1154">
        <v>74</v>
      </c>
      <c r="W1154">
        <v>54</v>
      </c>
      <c r="Y1154" t="s">
        <v>1738</v>
      </c>
      <c r="Z1154">
        <v>1</v>
      </c>
      <c r="AA1154">
        <f t="shared" si="200"/>
        <v>20</v>
      </c>
      <c r="AB1154">
        <f t="shared" ref="AB1154:AB1217" ca="1" si="204">Z1154*(IF(S1154="A",-HomeEdge,IF(S1154="H",HomeEdge,0))+VLOOKUP(Q1154,TmList,2,0)-VLOOKUP(T1154,TmList,2,0))</f>
        <v>2</v>
      </c>
      <c r="AC1154">
        <f t="shared" ref="AC1154:AC1217" ca="1" si="205">AA1154-AB1154</f>
        <v>18</v>
      </c>
      <c r="AD1154">
        <f t="shared" ref="AD1154:AD1217" ca="1" si="206">-AC1154</f>
        <v>-18</v>
      </c>
      <c r="AE1154" s="2">
        <v>0</v>
      </c>
      <c r="AF1154" s="7">
        <f>VLOOKUP(R1154,Weights!$A$2:$B$120,2,0)*AE1154</f>
        <v>0</v>
      </c>
      <c r="AG1154">
        <f t="shared" ref="AG1154:AG1217" ca="1" si="207">AC1154^2</f>
        <v>324</v>
      </c>
      <c r="AI1154" t="str">
        <f t="shared" ca="1" si="201"/>
        <v>Detroit</v>
      </c>
      <c r="AJ1154" t="str">
        <f t="shared" si="202"/>
        <v>Detroit</v>
      </c>
      <c r="AK1154">
        <f t="shared" si="203"/>
        <v>0</v>
      </c>
    </row>
    <row r="1155" spans="17:37" x14ac:dyDescent="0.25">
      <c r="Q1155" t="s">
        <v>3277</v>
      </c>
      <c r="R1155" s="6">
        <v>42021</v>
      </c>
      <c r="S1155" t="s">
        <v>3194</v>
      </c>
      <c r="T1155" t="s">
        <v>3492</v>
      </c>
      <c r="U1155" t="s">
        <v>3841</v>
      </c>
      <c r="V1155">
        <v>70</v>
      </c>
      <c r="W1155">
        <v>64</v>
      </c>
      <c r="Y1155" t="s">
        <v>1739</v>
      </c>
      <c r="Z1155">
        <v>1</v>
      </c>
      <c r="AA1155">
        <f t="shared" ref="AA1155:AA1218" si="208">Z1155*IF(U1155="W",(V1155-W1155),W1155-V1155)</f>
        <v>-6</v>
      </c>
      <c r="AB1155">
        <f t="shared" ca="1" si="204"/>
        <v>-1.9999999799999997</v>
      </c>
      <c r="AC1155">
        <f t="shared" ca="1" si="205"/>
        <v>-4.0000000199999999</v>
      </c>
      <c r="AD1155">
        <f t="shared" ca="1" si="206"/>
        <v>4.0000000199999999</v>
      </c>
      <c r="AE1155" s="2">
        <v>0</v>
      </c>
      <c r="AF1155" s="7">
        <f>VLOOKUP(R1155,Weights!$A$2:$B$120,2,0)*AE1155</f>
        <v>0</v>
      </c>
      <c r="AG1155">
        <f t="shared" ca="1" si="207"/>
        <v>16.000000159999999</v>
      </c>
      <c r="AI1155" t="str">
        <f t="shared" ref="AI1155:AI1218" ca="1" si="209">IF(AB1155&gt;0,Q1155,T1155)</f>
        <v>Green Bay</v>
      </c>
      <c r="AJ1155" t="str">
        <f t="shared" ref="AJ1155:AJ1218" si="210">IF(AA1155&gt;0,Q1155,T1155)</f>
        <v>Green Bay</v>
      </c>
      <c r="AK1155" t="str">
        <f t="shared" ref="AK1155:AK1218" si="211">IF(AA1155&lt;0,T1155,0)</f>
        <v>Green Bay</v>
      </c>
    </row>
    <row r="1156" spans="17:37" x14ac:dyDescent="0.25">
      <c r="Q1156" t="s">
        <v>3277</v>
      </c>
      <c r="R1156" s="6">
        <v>42030</v>
      </c>
      <c r="S1156" t="s">
        <v>3194</v>
      </c>
      <c r="T1156" t="s">
        <v>3300</v>
      </c>
      <c r="U1156" t="s">
        <v>3841</v>
      </c>
      <c r="V1156">
        <v>64</v>
      </c>
      <c r="W1156">
        <v>53</v>
      </c>
      <c r="Y1156" t="s">
        <v>1741</v>
      </c>
      <c r="Z1156">
        <v>1</v>
      </c>
      <c r="AA1156">
        <f t="shared" si="208"/>
        <v>-11</v>
      </c>
      <c r="AB1156">
        <f t="shared" ca="1" si="204"/>
        <v>11.200000020000001</v>
      </c>
      <c r="AC1156">
        <f t="shared" ca="1" si="205"/>
        <v>-22.200000020000001</v>
      </c>
      <c r="AD1156">
        <f t="shared" ca="1" si="206"/>
        <v>22.200000020000001</v>
      </c>
      <c r="AE1156" s="2">
        <v>0</v>
      </c>
      <c r="AF1156" s="7">
        <f>VLOOKUP(R1156,Weights!$A$2:$B$120,2,0)*AE1156</f>
        <v>0</v>
      </c>
      <c r="AG1156">
        <f t="shared" ca="1" si="207"/>
        <v>492.84000088800002</v>
      </c>
      <c r="AI1156" t="str">
        <f t="shared" ca="1" si="209"/>
        <v>Detroit</v>
      </c>
      <c r="AJ1156" t="str">
        <f t="shared" si="210"/>
        <v>Wright St</v>
      </c>
      <c r="AK1156" t="str">
        <f t="shared" si="211"/>
        <v>Wright St</v>
      </c>
    </row>
    <row r="1157" spans="17:37" x14ac:dyDescent="0.25">
      <c r="Q1157" t="s">
        <v>3277</v>
      </c>
      <c r="R1157" s="6">
        <v>42033</v>
      </c>
      <c r="S1157" t="s">
        <v>3194</v>
      </c>
      <c r="T1157" t="s">
        <v>3347</v>
      </c>
      <c r="U1157" t="s">
        <v>3842</v>
      </c>
      <c r="V1157">
        <v>93</v>
      </c>
      <c r="W1157">
        <v>87</v>
      </c>
      <c r="X1157" t="s">
        <v>3843</v>
      </c>
      <c r="Y1157" t="s">
        <v>1742</v>
      </c>
      <c r="Z1157">
        <v>1</v>
      </c>
      <c r="AA1157">
        <f t="shared" si="208"/>
        <v>6</v>
      </c>
      <c r="AB1157">
        <f t="shared" ca="1" si="204"/>
        <v>9.8000000200000006</v>
      </c>
      <c r="AC1157">
        <f t="shared" ca="1" si="205"/>
        <v>-3.8000000200000006</v>
      </c>
      <c r="AD1157">
        <f t="shared" ca="1" si="206"/>
        <v>3.8000000200000006</v>
      </c>
      <c r="AE1157" s="2">
        <v>0</v>
      </c>
      <c r="AF1157" s="7">
        <f>VLOOKUP(R1157,Weights!$A$2:$B$120,2,0)*AE1157</f>
        <v>0</v>
      </c>
      <c r="AG1157">
        <f t="shared" ca="1" si="207"/>
        <v>14.440000152000005</v>
      </c>
      <c r="AI1157" t="str">
        <f t="shared" ca="1" si="209"/>
        <v>Detroit</v>
      </c>
      <c r="AJ1157" t="str">
        <f t="shared" si="210"/>
        <v>Detroit</v>
      </c>
      <c r="AK1157">
        <f t="shared" si="211"/>
        <v>0</v>
      </c>
    </row>
    <row r="1158" spans="17:37" x14ac:dyDescent="0.25">
      <c r="Q1158" t="s">
        <v>3277</v>
      </c>
      <c r="R1158" s="6">
        <v>42043</v>
      </c>
      <c r="S1158" t="s">
        <v>3194</v>
      </c>
      <c r="T1158" t="s">
        <v>3283</v>
      </c>
      <c r="U1158" t="s">
        <v>3841</v>
      </c>
      <c r="V1158">
        <v>83</v>
      </c>
      <c r="W1158">
        <v>73</v>
      </c>
      <c r="Y1158" t="s">
        <v>1743</v>
      </c>
      <c r="Z1158">
        <v>1</v>
      </c>
      <c r="AA1158">
        <f t="shared" si="208"/>
        <v>-10</v>
      </c>
      <c r="AB1158">
        <f t="shared" ca="1" si="204"/>
        <v>11.40000002</v>
      </c>
      <c r="AC1158">
        <f t="shared" ca="1" si="205"/>
        <v>-21.40000002</v>
      </c>
      <c r="AD1158">
        <f t="shared" ca="1" si="206"/>
        <v>21.40000002</v>
      </c>
      <c r="AE1158" s="2">
        <v>0</v>
      </c>
      <c r="AF1158" s="7">
        <f>VLOOKUP(R1158,Weights!$A$2:$B$120,2,0)*AE1158</f>
        <v>0</v>
      </c>
      <c r="AG1158">
        <f t="shared" ca="1" si="207"/>
        <v>457.96000085600002</v>
      </c>
      <c r="AI1158" t="str">
        <f t="shared" ca="1" si="209"/>
        <v>Detroit</v>
      </c>
      <c r="AJ1158" t="str">
        <f t="shared" si="210"/>
        <v>UIC</v>
      </c>
      <c r="AK1158" t="str">
        <f t="shared" si="211"/>
        <v>UIC</v>
      </c>
    </row>
    <row r="1159" spans="17:37" x14ac:dyDescent="0.25">
      <c r="Q1159" t="s">
        <v>3277</v>
      </c>
      <c r="R1159" s="6">
        <v>42048</v>
      </c>
      <c r="S1159" t="s">
        <v>3194</v>
      </c>
      <c r="T1159" t="s">
        <v>3494</v>
      </c>
      <c r="U1159" t="s">
        <v>3842</v>
      </c>
      <c r="V1159">
        <v>66</v>
      </c>
      <c r="W1159">
        <v>65</v>
      </c>
      <c r="Y1159" t="s">
        <v>1744</v>
      </c>
      <c r="Z1159">
        <v>1</v>
      </c>
      <c r="AA1159">
        <f t="shared" si="208"/>
        <v>1</v>
      </c>
      <c r="AB1159">
        <f t="shared" ca="1" si="204"/>
        <v>1.0000000200000001</v>
      </c>
      <c r="AC1159">
        <f t="shared" ca="1" si="205"/>
        <v>-2.0000000100495186E-8</v>
      </c>
      <c r="AD1159">
        <f t="shared" ca="1" si="206"/>
        <v>2.0000000100495186E-8</v>
      </c>
      <c r="AE1159" s="2">
        <v>0</v>
      </c>
      <c r="AF1159" s="7">
        <f>VLOOKUP(R1159,Weights!$A$2:$B$120,2,0)*AE1159</f>
        <v>0</v>
      </c>
      <c r="AG1159">
        <f t="shared" ca="1" si="207"/>
        <v>4.0000000401980743E-16</v>
      </c>
      <c r="AI1159" t="str">
        <f t="shared" ca="1" si="209"/>
        <v>Detroit</v>
      </c>
      <c r="AJ1159" t="str">
        <f t="shared" si="210"/>
        <v>Detroit</v>
      </c>
      <c r="AK1159">
        <f t="shared" si="211"/>
        <v>0</v>
      </c>
    </row>
    <row r="1160" spans="17:37" x14ac:dyDescent="0.25">
      <c r="Q1160" t="s">
        <v>3277</v>
      </c>
      <c r="R1160" s="6">
        <v>42060</v>
      </c>
      <c r="S1160" t="s">
        <v>3194</v>
      </c>
      <c r="T1160" t="s">
        <v>3489</v>
      </c>
      <c r="U1160" t="s">
        <v>3842</v>
      </c>
      <c r="V1160">
        <v>63</v>
      </c>
      <c r="W1160">
        <v>60</v>
      </c>
      <c r="Y1160" t="s">
        <v>1746</v>
      </c>
      <c r="Z1160">
        <v>1</v>
      </c>
      <c r="AA1160">
        <f t="shared" si="208"/>
        <v>3</v>
      </c>
      <c r="AB1160">
        <f t="shared" ca="1" si="204"/>
        <v>-1.9999999799999997</v>
      </c>
      <c r="AC1160">
        <f t="shared" ca="1" si="205"/>
        <v>4.9999999800000001</v>
      </c>
      <c r="AD1160">
        <f t="shared" ca="1" si="206"/>
        <v>-4.9999999800000001</v>
      </c>
      <c r="AE1160" s="2">
        <v>0</v>
      </c>
      <c r="AF1160" s="7">
        <f>VLOOKUP(R1160,Weights!$A$2:$B$120,2,0)*AE1160</f>
        <v>0</v>
      </c>
      <c r="AG1160">
        <f t="shared" ca="1" si="207"/>
        <v>24.999999800000001</v>
      </c>
      <c r="AI1160" t="str">
        <f t="shared" ca="1" si="209"/>
        <v>Valparaiso</v>
      </c>
      <c r="AJ1160" t="str">
        <f t="shared" si="210"/>
        <v>Detroit</v>
      </c>
      <c r="AK1160">
        <f t="shared" si="211"/>
        <v>0</v>
      </c>
    </row>
    <row r="1161" spans="17:37" x14ac:dyDescent="0.25">
      <c r="Q1161" t="s">
        <v>3277</v>
      </c>
      <c r="R1161" s="6">
        <v>42066</v>
      </c>
      <c r="S1161" t="s">
        <v>3194</v>
      </c>
      <c r="T1161" t="s">
        <v>3347</v>
      </c>
      <c r="U1161" t="s">
        <v>3842</v>
      </c>
      <c r="V1161">
        <v>77</v>
      </c>
      <c r="W1161">
        <v>67</v>
      </c>
      <c r="Y1161" t="s">
        <v>1747</v>
      </c>
      <c r="Z1161">
        <v>1</v>
      </c>
      <c r="AA1161">
        <f t="shared" si="208"/>
        <v>10</v>
      </c>
      <c r="AB1161">
        <f t="shared" ca="1" si="204"/>
        <v>9.8000000200000006</v>
      </c>
      <c r="AC1161">
        <f t="shared" ca="1" si="205"/>
        <v>0.19999997999999941</v>
      </c>
      <c r="AD1161">
        <f t="shared" ca="1" si="206"/>
        <v>-0.19999997999999941</v>
      </c>
      <c r="AE1161" s="2">
        <v>0</v>
      </c>
      <c r="AF1161" s="7">
        <f>VLOOKUP(R1161,Weights!$A$2:$B$120,2,0)*AE1161</f>
        <v>0</v>
      </c>
      <c r="AG1161">
        <f t="shared" ca="1" si="207"/>
        <v>3.9999992000000165E-2</v>
      </c>
      <c r="AI1161" t="str">
        <f t="shared" ca="1" si="209"/>
        <v>Detroit</v>
      </c>
      <c r="AJ1161" t="str">
        <f t="shared" si="210"/>
        <v>Detroit</v>
      </c>
      <c r="AK1161">
        <f t="shared" si="211"/>
        <v>0</v>
      </c>
    </row>
    <row r="1162" spans="17:37" x14ac:dyDescent="0.25">
      <c r="Q1162" t="s">
        <v>3409</v>
      </c>
      <c r="R1162" s="6">
        <v>41958</v>
      </c>
      <c r="S1162" t="s">
        <v>3194</v>
      </c>
      <c r="T1162" t="s">
        <v>3488</v>
      </c>
      <c r="U1162" t="s">
        <v>3841</v>
      </c>
      <c r="V1162">
        <v>77</v>
      </c>
      <c r="W1162">
        <v>58</v>
      </c>
      <c r="Y1162" t="s">
        <v>9</v>
      </c>
      <c r="Z1162">
        <v>1</v>
      </c>
      <c r="AA1162">
        <f t="shared" si="208"/>
        <v>-19</v>
      </c>
      <c r="AB1162">
        <f t="shared" ca="1" si="204"/>
        <v>-8</v>
      </c>
      <c r="AC1162">
        <f t="shared" ca="1" si="205"/>
        <v>-11</v>
      </c>
      <c r="AD1162">
        <f t="shared" ca="1" si="206"/>
        <v>11</v>
      </c>
      <c r="AE1162" s="2">
        <v>0</v>
      </c>
      <c r="AF1162" s="7">
        <f>VLOOKUP(R1162,Weights!$A$2:$B$120,2,0)*AE1162</f>
        <v>0</v>
      </c>
      <c r="AG1162">
        <f t="shared" ca="1" si="207"/>
        <v>121</v>
      </c>
      <c r="AI1162" t="str">
        <f t="shared" ca="1" si="209"/>
        <v>Bowling Green</v>
      </c>
      <c r="AJ1162" t="str">
        <f t="shared" si="210"/>
        <v>Bowling Green</v>
      </c>
      <c r="AK1162" t="str">
        <f t="shared" si="211"/>
        <v>Bowling Green</v>
      </c>
    </row>
    <row r="1163" spans="17:37" x14ac:dyDescent="0.25">
      <c r="Q1163" t="s">
        <v>3409</v>
      </c>
      <c r="R1163" s="6">
        <v>41968</v>
      </c>
      <c r="S1163" t="s">
        <v>3194</v>
      </c>
      <c r="T1163" t="s">
        <v>3507</v>
      </c>
      <c r="U1163" t="s">
        <v>3842</v>
      </c>
      <c r="V1163">
        <v>73</v>
      </c>
      <c r="W1163">
        <v>60</v>
      </c>
      <c r="Y1163" t="s">
        <v>67</v>
      </c>
      <c r="Z1163">
        <v>1</v>
      </c>
      <c r="AA1163">
        <f t="shared" si="208"/>
        <v>13</v>
      </c>
      <c r="AB1163">
        <f t="shared" ca="1" si="204"/>
        <v>3.8000000000000007</v>
      </c>
      <c r="AC1163">
        <f t="shared" ca="1" si="205"/>
        <v>9.1999999999999993</v>
      </c>
      <c r="AD1163">
        <f t="shared" ca="1" si="206"/>
        <v>-9.1999999999999993</v>
      </c>
      <c r="AE1163" s="2">
        <v>0</v>
      </c>
      <c r="AF1163" s="7">
        <f>VLOOKUP(R1163,Weights!$A$2:$B$120,2,0)*AE1163</f>
        <v>0</v>
      </c>
      <c r="AG1163">
        <f t="shared" ca="1" si="207"/>
        <v>84.639999999999986</v>
      </c>
      <c r="AI1163" t="str">
        <f t="shared" ca="1" si="209"/>
        <v>Drake</v>
      </c>
      <c r="AJ1163" t="str">
        <f t="shared" si="210"/>
        <v>Drake</v>
      </c>
      <c r="AK1163">
        <f t="shared" si="211"/>
        <v>0</v>
      </c>
    </row>
    <row r="1164" spans="17:37" x14ac:dyDescent="0.25">
      <c r="Q1164" t="s">
        <v>3409</v>
      </c>
      <c r="R1164" s="6">
        <v>41972</v>
      </c>
      <c r="S1164" t="s">
        <v>3195</v>
      </c>
      <c r="T1164" t="s">
        <v>3407</v>
      </c>
      <c r="U1164" t="s">
        <v>3841</v>
      </c>
      <c r="V1164">
        <v>71</v>
      </c>
      <c r="W1164">
        <v>59</v>
      </c>
      <c r="Y1164" t="s">
        <v>71</v>
      </c>
      <c r="Z1164">
        <v>1</v>
      </c>
      <c r="AA1164">
        <f t="shared" si="208"/>
        <v>-12</v>
      </c>
      <c r="AB1164">
        <f t="shared" ca="1" si="204"/>
        <v>-9.8000000000000007</v>
      </c>
      <c r="AC1164">
        <f t="shared" ca="1" si="205"/>
        <v>-2.1999999999999993</v>
      </c>
      <c r="AD1164">
        <f t="shared" ca="1" si="206"/>
        <v>2.1999999999999993</v>
      </c>
      <c r="AE1164" s="2">
        <v>0</v>
      </c>
      <c r="AF1164" s="7">
        <f>VLOOKUP(R1164,Weights!$A$2:$B$120,2,0)*AE1164</f>
        <v>0</v>
      </c>
      <c r="AG1164">
        <f t="shared" ca="1" si="207"/>
        <v>4.8399999999999972</v>
      </c>
      <c r="AI1164" t="str">
        <f t="shared" ca="1" si="209"/>
        <v>Portland</v>
      </c>
      <c r="AJ1164" t="str">
        <f t="shared" si="210"/>
        <v>Portland</v>
      </c>
      <c r="AK1164" t="str">
        <f t="shared" si="211"/>
        <v>Portland</v>
      </c>
    </row>
    <row r="1165" spans="17:37" x14ac:dyDescent="0.25">
      <c r="Q1165" t="s">
        <v>3409</v>
      </c>
      <c r="R1165" s="6">
        <v>41973</v>
      </c>
      <c r="S1165" t="s">
        <v>3195</v>
      </c>
      <c r="T1165" t="s">
        <v>3271</v>
      </c>
      <c r="U1165" t="s">
        <v>3841</v>
      </c>
      <c r="V1165">
        <v>68</v>
      </c>
      <c r="W1165">
        <v>59</v>
      </c>
      <c r="Y1165" t="s">
        <v>72</v>
      </c>
      <c r="Z1165">
        <v>1</v>
      </c>
      <c r="AA1165">
        <f t="shared" si="208"/>
        <v>-9</v>
      </c>
      <c r="AB1165">
        <f t="shared" ca="1" si="204"/>
        <v>-10.399999999999999</v>
      </c>
      <c r="AC1165">
        <f t="shared" ca="1" si="205"/>
        <v>1.3999999999999986</v>
      </c>
      <c r="AD1165">
        <f t="shared" ca="1" si="206"/>
        <v>-1.3999999999999986</v>
      </c>
      <c r="AE1165" s="2">
        <v>0</v>
      </c>
      <c r="AF1165" s="7">
        <f>VLOOKUP(R1165,Weights!$A$2:$B$120,2,0)*AE1165</f>
        <v>0</v>
      </c>
      <c r="AG1165">
        <f t="shared" ca="1" si="207"/>
        <v>1.959999999999996</v>
      </c>
      <c r="AI1165" t="str">
        <f t="shared" ca="1" si="209"/>
        <v>Murray St</v>
      </c>
      <c r="AJ1165" t="str">
        <f t="shared" si="210"/>
        <v>Murray St</v>
      </c>
      <c r="AK1165" t="str">
        <f t="shared" si="211"/>
        <v>Murray St</v>
      </c>
    </row>
    <row r="1166" spans="17:37" x14ac:dyDescent="0.25">
      <c r="Q1166" t="s">
        <v>3409</v>
      </c>
      <c r="R1166" s="6">
        <v>41979</v>
      </c>
      <c r="S1166" t="s">
        <v>3194</v>
      </c>
      <c r="T1166" t="s">
        <v>3399</v>
      </c>
      <c r="U1166" t="s">
        <v>3841</v>
      </c>
      <c r="V1166">
        <v>63</v>
      </c>
      <c r="W1166">
        <v>62</v>
      </c>
      <c r="Y1166" t="s">
        <v>73</v>
      </c>
      <c r="Z1166">
        <v>1</v>
      </c>
      <c r="AA1166">
        <f t="shared" si="208"/>
        <v>-1</v>
      </c>
      <c r="AB1166">
        <f t="shared" ca="1" si="204"/>
        <v>4</v>
      </c>
      <c r="AC1166">
        <f t="shared" ca="1" si="205"/>
        <v>-5</v>
      </c>
      <c r="AD1166">
        <f t="shared" ca="1" si="206"/>
        <v>5</v>
      </c>
      <c r="AE1166" s="2">
        <v>0</v>
      </c>
      <c r="AF1166" s="7">
        <f>VLOOKUP(R1166,Weights!$A$2:$B$120,2,0)*AE1166</f>
        <v>0</v>
      </c>
      <c r="AG1166">
        <f t="shared" ca="1" si="207"/>
        <v>25</v>
      </c>
      <c r="AI1166" t="str">
        <f t="shared" ca="1" si="209"/>
        <v>Drake</v>
      </c>
      <c r="AJ1166" t="str">
        <f t="shared" si="210"/>
        <v>North Dakota</v>
      </c>
      <c r="AK1166" t="str">
        <f t="shared" si="211"/>
        <v>North Dakota</v>
      </c>
    </row>
    <row r="1167" spans="17:37" x14ac:dyDescent="0.25">
      <c r="Q1167" t="s">
        <v>3409</v>
      </c>
      <c r="R1167" s="6">
        <v>41988</v>
      </c>
      <c r="S1167" t="s">
        <v>3194</v>
      </c>
      <c r="T1167" t="s">
        <v>3469</v>
      </c>
      <c r="U1167" t="s">
        <v>3842</v>
      </c>
      <c r="V1167">
        <v>76</v>
      </c>
      <c r="W1167">
        <v>66</v>
      </c>
      <c r="Y1167" t="s">
        <v>842</v>
      </c>
      <c r="Z1167">
        <v>1</v>
      </c>
      <c r="AA1167">
        <f t="shared" si="208"/>
        <v>10</v>
      </c>
      <c r="AB1167">
        <f t="shared" ca="1" si="204"/>
        <v>8.7999998000000001</v>
      </c>
      <c r="AC1167">
        <f t="shared" ca="1" si="205"/>
        <v>1.2000001999999999</v>
      </c>
      <c r="AD1167">
        <f t="shared" ca="1" si="206"/>
        <v>-1.2000001999999999</v>
      </c>
      <c r="AE1167" s="2">
        <v>0</v>
      </c>
      <c r="AF1167" s="7">
        <f>VLOOKUP(R1167,Weights!$A$2:$B$120,2,0)*AE1167</f>
        <v>0</v>
      </c>
      <c r="AG1167">
        <f t="shared" ca="1" si="207"/>
        <v>1.4400004800000397</v>
      </c>
      <c r="AI1167" t="str">
        <f t="shared" ca="1" si="209"/>
        <v>Drake</v>
      </c>
      <c r="AJ1167" t="str">
        <f t="shared" si="210"/>
        <v>Drake</v>
      </c>
      <c r="AK1167">
        <f t="shared" si="211"/>
        <v>0</v>
      </c>
    </row>
    <row r="1168" spans="17:37" x14ac:dyDescent="0.25">
      <c r="Q1168" t="s">
        <v>3409</v>
      </c>
      <c r="R1168" s="6">
        <v>41995</v>
      </c>
      <c r="S1168" t="s">
        <v>3194</v>
      </c>
      <c r="T1168" t="s">
        <v>3839</v>
      </c>
      <c r="U1168" t="s">
        <v>3842</v>
      </c>
      <c r="V1168">
        <v>84</v>
      </c>
      <c r="W1168">
        <v>62</v>
      </c>
      <c r="Y1168" t="s">
        <v>843</v>
      </c>
      <c r="Z1168">
        <v>1</v>
      </c>
      <c r="AA1168">
        <f t="shared" si="208"/>
        <v>22</v>
      </c>
      <c r="AB1168">
        <f t="shared" ca="1" si="204"/>
        <v>25.599999799999999</v>
      </c>
      <c r="AC1168">
        <f t="shared" ca="1" si="205"/>
        <v>-3.5999997999999991</v>
      </c>
      <c r="AD1168">
        <f t="shared" ca="1" si="206"/>
        <v>3.5999997999999991</v>
      </c>
      <c r="AE1168" s="2">
        <v>0</v>
      </c>
      <c r="AF1168" s="7">
        <f>VLOOKUP(R1168,Weights!$A$2:$B$120,2,0)*AE1168</f>
        <v>0</v>
      </c>
      <c r="AG1168">
        <f t="shared" ca="1" si="207"/>
        <v>12.959998560000033</v>
      </c>
      <c r="AI1168" t="str">
        <f t="shared" ca="1" si="209"/>
        <v>Drake</v>
      </c>
      <c r="AJ1168" t="str">
        <f t="shared" si="210"/>
        <v>Drake</v>
      </c>
      <c r="AK1168">
        <f t="shared" si="211"/>
        <v>0</v>
      </c>
    </row>
    <row r="1169" spans="17:37" x14ac:dyDescent="0.25">
      <c r="Q1169" t="s">
        <v>3409</v>
      </c>
      <c r="R1169" s="6">
        <v>42004</v>
      </c>
      <c r="S1169" t="s">
        <v>3194</v>
      </c>
      <c r="T1169" t="s">
        <v>3827</v>
      </c>
      <c r="U1169" t="s">
        <v>3841</v>
      </c>
      <c r="V1169">
        <v>66</v>
      </c>
      <c r="W1169">
        <v>58</v>
      </c>
      <c r="Y1169" t="s">
        <v>1136</v>
      </c>
      <c r="Z1169">
        <v>1</v>
      </c>
      <c r="AA1169">
        <f t="shared" si="208"/>
        <v>-8</v>
      </c>
      <c r="AB1169">
        <f t="shared" ca="1" si="204"/>
        <v>-18.400000200000001</v>
      </c>
      <c r="AC1169">
        <f t="shared" ca="1" si="205"/>
        <v>10.400000200000001</v>
      </c>
      <c r="AD1169">
        <f t="shared" ca="1" si="206"/>
        <v>-10.400000200000001</v>
      </c>
      <c r="AE1169" s="2">
        <v>0</v>
      </c>
      <c r="AF1169" s="7">
        <f>VLOOKUP(R1169,Weights!$A$2:$B$120,2,0)*AE1169</f>
        <v>0</v>
      </c>
      <c r="AG1169">
        <f t="shared" ca="1" si="207"/>
        <v>108.16000416000006</v>
      </c>
      <c r="AI1169" t="str">
        <f t="shared" ca="1" si="209"/>
        <v>Wichita St</v>
      </c>
      <c r="AJ1169" t="str">
        <f t="shared" si="210"/>
        <v>Wichita St</v>
      </c>
      <c r="AK1169" t="str">
        <f t="shared" si="211"/>
        <v>Wichita St</v>
      </c>
    </row>
    <row r="1170" spans="17:37" x14ac:dyDescent="0.25">
      <c r="Q1170" t="s">
        <v>3409</v>
      </c>
      <c r="R1170" s="6">
        <v>42014</v>
      </c>
      <c r="S1170" t="s">
        <v>3194</v>
      </c>
      <c r="T1170" t="s">
        <v>3299</v>
      </c>
      <c r="U1170" t="s">
        <v>3841</v>
      </c>
      <c r="V1170">
        <v>64</v>
      </c>
      <c r="W1170">
        <v>40</v>
      </c>
      <c r="Y1170" t="s">
        <v>1162</v>
      </c>
      <c r="Z1170">
        <v>1</v>
      </c>
      <c r="AA1170">
        <f t="shared" si="208"/>
        <v>-24</v>
      </c>
      <c r="AB1170">
        <f t="shared" ca="1" si="204"/>
        <v>-13</v>
      </c>
      <c r="AC1170">
        <f t="shared" ca="1" si="205"/>
        <v>-11</v>
      </c>
      <c r="AD1170">
        <f t="shared" ca="1" si="206"/>
        <v>11</v>
      </c>
      <c r="AE1170" s="2">
        <v>0</v>
      </c>
      <c r="AF1170" s="7">
        <f>VLOOKUP(R1170,Weights!$A$2:$B$120,2,0)*AE1170</f>
        <v>0</v>
      </c>
      <c r="AG1170">
        <f t="shared" ca="1" si="207"/>
        <v>121</v>
      </c>
      <c r="AI1170" t="str">
        <f t="shared" ca="1" si="209"/>
        <v>Northern Iowa</v>
      </c>
      <c r="AJ1170" t="str">
        <f t="shared" si="210"/>
        <v>Northern Iowa</v>
      </c>
      <c r="AK1170" t="str">
        <f t="shared" si="211"/>
        <v>Northern Iowa</v>
      </c>
    </row>
    <row r="1171" spans="17:37" x14ac:dyDescent="0.25">
      <c r="Q1171" t="s">
        <v>3409</v>
      </c>
      <c r="R1171" s="6">
        <v>42021</v>
      </c>
      <c r="S1171" t="s">
        <v>3194</v>
      </c>
      <c r="T1171" t="s">
        <v>3311</v>
      </c>
      <c r="U1171" t="s">
        <v>3842</v>
      </c>
      <c r="V1171">
        <v>84</v>
      </c>
      <c r="W1171">
        <v>78</v>
      </c>
      <c r="Y1171" t="s">
        <v>1140</v>
      </c>
      <c r="Z1171">
        <v>1</v>
      </c>
      <c r="AA1171">
        <f t="shared" si="208"/>
        <v>6</v>
      </c>
      <c r="AB1171">
        <f t="shared" ca="1" si="204"/>
        <v>-2.4000000199999998</v>
      </c>
      <c r="AC1171">
        <f t="shared" ca="1" si="205"/>
        <v>8.4000000200000002</v>
      </c>
      <c r="AD1171">
        <f t="shared" ca="1" si="206"/>
        <v>-8.4000000200000002</v>
      </c>
      <c r="AE1171" s="2">
        <v>0</v>
      </c>
      <c r="AF1171" s="7">
        <f>VLOOKUP(R1171,Weights!$A$2:$B$120,2,0)*AE1171</f>
        <v>0</v>
      </c>
      <c r="AG1171">
        <f t="shared" ca="1" si="207"/>
        <v>70.560000336000002</v>
      </c>
      <c r="AI1171" t="str">
        <f t="shared" ca="1" si="209"/>
        <v>Indiana St</v>
      </c>
      <c r="AJ1171" t="str">
        <f t="shared" si="210"/>
        <v>Drake</v>
      </c>
      <c r="AK1171">
        <f t="shared" si="211"/>
        <v>0</v>
      </c>
    </row>
    <row r="1172" spans="17:37" x14ac:dyDescent="0.25">
      <c r="Q1172" t="s">
        <v>3409</v>
      </c>
      <c r="R1172" s="6">
        <v>42024</v>
      </c>
      <c r="S1172" t="s">
        <v>3194</v>
      </c>
      <c r="T1172" t="s">
        <v>3314</v>
      </c>
      <c r="U1172" t="s">
        <v>3841</v>
      </c>
      <c r="V1172">
        <v>64</v>
      </c>
      <c r="W1172">
        <v>56</v>
      </c>
      <c r="Y1172" t="s">
        <v>1141</v>
      </c>
      <c r="Z1172">
        <v>1</v>
      </c>
      <c r="AA1172">
        <f t="shared" si="208"/>
        <v>-8</v>
      </c>
      <c r="AB1172">
        <f t="shared" ca="1" si="204"/>
        <v>-8.8000000000000007</v>
      </c>
      <c r="AC1172">
        <f t="shared" ca="1" si="205"/>
        <v>0.80000000000000071</v>
      </c>
      <c r="AD1172">
        <f t="shared" ca="1" si="206"/>
        <v>-0.80000000000000071</v>
      </c>
      <c r="AE1172" s="2">
        <v>0</v>
      </c>
      <c r="AF1172" s="7">
        <f>VLOOKUP(R1172,Weights!$A$2:$B$120,2,0)*AE1172</f>
        <v>0</v>
      </c>
      <c r="AG1172">
        <f t="shared" ca="1" si="207"/>
        <v>0.64000000000000112</v>
      </c>
      <c r="AI1172" t="str">
        <f t="shared" ca="1" si="209"/>
        <v>Illinois St</v>
      </c>
      <c r="AJ1172" t="str">
        <f t="shared" si="210"/>
        <v>Illinois St</v>
      </c>
      <c r="AK1172" t="str">
        <f t="shared" si="211"/>
        <v>Illinois St</v>
      </c>
    </row>
    <row r="1173" spans="17:37" x14ac:dyDescent="0.25">
      <c r="Q1173" t="s">
        <v>3409</v>
      </c>
      <c r="R1173" s="6">
        <v>42035</v>
      </c>
      <c r="S1173" t="s">
        <v>3194</v>
      </c>
      <c r="T1173" t="s">
        <v>3499</v>
      </c>
      <c r="U1173" t="s">
        <v>3842</v>
      </c>
      <c r="V1173">
        <v>70</v>
      </c>
      <c r="W1173">
        <v>65</v>
      </c>
      <c r="Y1173" t="s">
        <v>2219</v>
      </c>
      <c r="Z1173">
        <v>1</v>
      </c>
      <c r="AA1173">
        <f t="shared" si="208"/>
        <v>5</v>
      </c>
      <c r="AB1173">
        <f t="shared" ca="1" si="204"/>
        <v>-5.1999999999999993</v>
      </c>
      <c r="AC1173">
        <f t="shared" ca="1" si="205"/>
        <v>10.199999999999999</v>
      </c>
      <c r="AD1173">
        <f t="shared" ca="1" si="206"/>
        <v>-10.199999999999999</v>
      </c>
      <c r="AE1173" s="2">
        <v>0</v>
      </c>
      <c r="AF1173" s="7">
        <f>VLOOKUP(R1173,Weights!$A$2:$B$120,2,0)*AE1173</f>
        <v>0</v>
      </c>
      <c r="AG1173">
        <f t="shared" ca="1" si="207"/>
        <v>104.03999999999999</v>
      </c>
      <c r="AI1173" t="str">
        <f t="shared" ca="1" si="209"/>
        <v>Evansville</v>
      </c>
      <c r="AJ1173" t="str">
        <f t="shared" si="210"/>
        <v>Drake</v>
      </c>
      <c r="AK1173">
        <f t="shared" si="211"/>
        <v>0</v>
      </c>
    </row>
    <row r="1174" spans="17:37" x14ac:dyDescent="0.25">
      <c r="Q1174" t="s">
        <v>3409</v>
      </c>
      <c r="R1174" s="6">
        <v>42039</v>
      </c>
      <c r="S1174" t="s">
        <v>3194</v>
      </c>
      <c r="T1174" t="s">
        <v>3517</v>
      </c>
      <c r="U1174" t="s">
        <v>3842</v>
      </c>
      <c r="V1174">
        <v>63</v>
      </c>
      <c r="W1174">
        <v>61</v>
      </c>
      <c r="Y1174" t="s">
        <v>2220</v>
      </c>
      <c r="Z1174">
        <v>1</v>
      </c>
      <c r="AA1174">
        <f t="shared" si="208"/>
        <v>2</v>
      </c>
      <c r="AB1174">
        <f t="shared" ca="1" si="204"/>
        <v>0.40000000000000036</v>
      </c>
      <c r="AC1174">
        <f t="shared" ca="1" si="205"/>
        <v>1.5999999999999996</v>
      </c>
      <c r="AD1174">
        <f t="shared" ca="1" si="206"/>
        <v>-1.5999999999999996</v>
      </c>
      <c r="AE1174" s="2">
        <v>0</v>
      </c>
      <c r="AF1174" s="7">
        <f>VLOOKUP(R1174,Weights!$A$2:$B$120,2,0)*AE1174</f>
        <v>0</v>
      </c>
      <c r="AG1174">
        <f t="shared" ca="1" si="207"/>
        <v>2.5599999999999987</v>
      </c>
      <c r="AI1174" t="str">
        <f t="shared" ca="1" si="209"/>
        <v>Drake</v>
      </c>
      <c r="AJ1174" t="str">
        <f t="shared" si="210"/>
        <v>Drake</v>
      </c>
      <c r="AK1174">
        <f t="shared" si="211"/>
        <v>0</v>
      </c>
    </row>
    <row r="1175" spans="17:37" x14ac:dyDescent="0.25">
      <c r="Q1175" t="s">
        <v>3409</v>
      </c>
      <c r="R1175" s="6">
        <v>42046</v>
      </c>
      <c r="S1175" t="s">
        <v>3194</v>
      </c>
      <c r="T1175" t="s">
        <v>3497</v>
      </c>
      <c r="U1175" t="s">
        <v>3842</v>
      </c>
      <c r="V1175">
        <v>60</v>
      </c>
      <c r="W1175">
        <v>54</v>
      </c>
      <c r="Y1175" t="s">
        <v>2221</v>
      </c>
      <c r="Z1175">
        <v>1</v>
      </c>
      <c r="AA1175">
        <f t="shared" si="208"/>
        <v>6</v>
      </c>
      <c r="AB1175">
        <f t="shared" ca="1" si="204"/>
        <v>1.2000000000000002</v>
      </c>
      <c r="AC1175">
        <f t="shared" ca="1" si="205"/>
        <v>4.8</v>
      </c>
      <c r="AD1175">
        <f t="shared" ca="1" si="206"/>
        <v>-4.8</v>
      </c>
      <c r="AE1175" s="2">
        <v>0</v>
      </c>
      <c r="AF1175" s="7">
        <f>VLOOKUP(R1175,Weights!$A$2:$B$120,2,0)*AE1175</f>
        <v>0</v>
      </c>
      <c r="AG1175">
        <f t="shared" ca="1" si="207"/>
        <v>23.04</v>
      </c>
      <c r="AI1175" t="str">
        <f t="shared" ca="1" si="209"/>
        <v>Drake</v>
      </c>
      <c r="AJ1175" t="str">
        <f t="shared" si="210"/>
        <v>Drake</v>
      </c>
      <c r="AK1175">
        <f t="shared" si="211"/>
        <v>0</v>
      </c>
    </row>
    <row r="1176" spans="17:37" x14ac:dyDescent="0.25">
      <c r="Q1176" t="s">
        <v>3409</v>
      </c>
      <c r="R1176" s="6">
        <v>42057</v>
      </c>
      <c r="S1176" t="s">
        <v>3194</v>
      </c>
      <c r="T1176" t="s">
        <v>3509</v>
      </c>
      <c r="U1176" t="s">
        <v>3842</v>
      </c>
      <c r="V1176">
        <v>78</v>
      </c>
      <c r="W1176">
        <v>43</v>
      </c>
      <c r="Y1176" t="s">
        <v>2222</v>
      </c>
      <c r="Z1176">
        <v>1</v>
      </c>
      <c r="AA1176">
        <f t="shared" si="208"/>
        <v>35</v>
      </c>
      <c r="AB1176">
        <f t="shared" ca="1" si="204"/>
        <v>1.2000000000000002</v>
      </c>
      <c r="AC1176">
        <f t="shared" ca="1" si="205"/>
        <v>33.799999999999997</v>
      </c>
      <c r="AD1176">
        <f t="shared" ca="1" si="206"/>
        <v>-33.799999999999997</v>
      </c>
      <c r="AE1176" s="2">
        <v>0</v>
      </c>
      <c r="AF1176" s="7">
        <f>VLOOKUP(R1176,Weights!$A$2:$B$120,2,0)*AE1176</f>
        <v>0</v>
      </c>
      <c r="AG1176">
        <f t="shared" ca="1" si="207"/>
        <v>1142.4399999999998</v>
      </c>
      <c r="AI1176" t="str">
        <f t="shared" ca="1" si="209"/>
        <v>Drake</v>
      </c>
      <c r="AJ1176" t="str">
        <f t="shared" si="210"/>
        <v>Drake</v>
      </c>
      <c r="AK1176">
        <f t="shared" si="211"/>
        <v>0</v>
      </c>
    </row>
    <row r="1177" spans="17:37" x14ac:dyDescent="0.25">
      <c r="Q1177" t="s">
        <v>3409</v>
      </c>
      <c r="R1177" s="6">
        <v>42060</v>
      </c>
      <c r="S1177" t="s">
        <v>3194</v>
      </c>
      <c r="T1177" t="s">
        <v>3279</v>
      </c>
      <c r="U1177" t="s">
        <v>3841</v>
      </c>
      <c r="V1177">
        <v>80</v>
      </c>
      <c r="W1177">
        <v>75</v>
      </c>
      <c r="X1177" t="s">
        <v>3843</v>
      </c>
      <c r="Y1177" t="s">
        <v>2223</v>
      </c>
      <c r="Z1177">
        <v>1</v>
      </c>
      <c r="AA1177">
        <f t="shared" si="208"/>
        <v>-5</v>
      </c>
      <c r="AB1177">
        <f t="shared" ca="1" si="204"/>
        <v>-5</v>
      </c>
      <c r="AC1177">
        <f t="shared" ca="1" si="205"/>
        <v>0</v>
      </c>
      <c r="AD1177">
        <f t="shared" ca="1" si="206"/>
        <v>0</v>
      </c>
      <c r="AE1177" s="2">
        <v>0</v>
      </c>
      <c r="AF1177" s="7">
        <f>VLOOKUP(R1177,Weights!$A$2:$B$120,2,0)*AE1177</f>
        <v>0</v>
      </c>
      <c r="AG1177">
        <f t="shared" ca="1" si="207"/>
        <v>0</v>
      </c>
      <c r="AI1177" t="str">
        <f t="shared" ca="1" si="209"/>
        <v>Loyola (Chi)</v>
      </c>
      <c r="AJ1177" t="str">
        <f t="shared" si="210"/>
        <v>Loyola (Chi)</v>
      </c>
      <c r="AK1177" t="str">
        <f t="shared" si="211"/>
        <v>Loyola (Chi)</v>
      </c>
    </row>
    <row r="1178" spans="17:37" x14ac:dyDescent="0.25">
      <c r="Q1178" t="s">
        <v>3302</v>
      </c>
      <c r="R1178" s="6">
        <v>41960</v>
      </c>
      <c r="S1178" t="s">
        <v>3194</v>
      </c>
      <c r="T1178" t="s">
        <v>3251</v>
      </c>
      <c r="U1178" t="s">
        <v>3841</v>
      </c>
      <c r="V1178">
        <v>52</v>
      </c>
      <c r="W1178">
        <v>49</v>
      </c>
      <c r="Y1178" t="s">
        <v>66</v>
      </c>
      <c r="Z1178">
        <v>1</v>
      </c>
      <c r="AA1178">
        <f t="shared" si="208"/>
        <v>-3</v>
      </c>
      <c r="AB1178">
        <f t="shared" ca="1" si="204"/>
        <v>-1.4000000199999996</v>
      </c>
      <c r="AC1178">
        <f t="shared" ca="1" si="205"/>
        <v>-1.5999999800000004</v>
      </c>
      <c r="AD1178">
        <f t="shared" ca="1" si="206"/>
        <v>1.5999999800000004</v>
      </c>
      <c r="AE1178" s="2">
        <v>0</v>
      </c>
      <c r="AF1178" s="7">
        <f>VLOOKUP(R1178,Weights!$A$2:$B$120,2,0)*AE1178</f>
        <v>0</v>
      </c>
      <c r="AG1178">
        <f t="shared" ca="1" si="207"/>
        <v>2.5599999360000019</v>
      </c>
      <c r="AI1178" t="str">
        <f t="shared" ca="1" si="209"/>
        <v>Saint Joseph's</v>
      </c>
      <c r="AJ1178" t="str">
        <f t="shared" si="210"/>
        <v>Saint Joseph's</v>
      </c>
      <c r="AK1178" t="str">
        <f t="shared" si="211"/>
        <v>Saint Joseph's</v>
      </c>
    </row>
    <row r="1179" spans="17:37" x14ac:dyDescent="0.25">
      <c r="Q1179" t="s">
        <v>3302</v>
      </c>
      <c r="R1179" s="6">
        <v>41964</v>
      </c>
      <c r="S1179" t="s">
        <v>3195</v>
      </c>
      <c r="T1179" t="s">
        <v>3253</v>
      </c>
      <c r="U1179" t="s">
        <v>3841</v>
      </c>
      <c r="V1179">
        <v>72</v>
      </c>
      <c r="W1179">
        <v>70</v>
      </c>
      <c r="Y1179" t="s">
        <v>130</v>
      </c>
      <c r="Z1179">
        <v>1</v>
      </c>
      <c r="AA1179">
        <f t="shared" si="208"/>
        <v>-2</v>
      </c>
      <c r="AB1179">
        <f t="shared" ca="1" si="204"/>
        <v>-7</v>
      </c>
      <c r="AC1179">
        <f t="shared" ca="1" si="205"/>
        <v>5</v>
      </c>
      <c r="AD1179">
        <f t="shared" ca="1" si="206"/>
        <v>-5</v>
      </c>
      <c r="AE1179" s="2">
        <v>0</v>
      </c>
      <c r="AF1179" s="7">
        <f>VLOOKUP(R1179,Weights!$A$2:$B$120,2,0)*AE1179</f>
        <v>0</v>
      </c>
      <c r="AG1179">
        <f t="shared" ca="1" si="207"/>
        <v>25</v>
      </c>
      <c r="AI1179" t="str">
        <f t="shared" ca="1" si="209"/>
        <v>USC</v>
      </c>
      <c r="AJ1179" t="str">
        <f t="shared" si="210"/>
        <v>USC</v>
      </c>
      <c r="AK1179" t="str">
        <f t="shared" si="211"/>
        <v>USC</v>
      </c>
    </row>
    <row r="1180" spans="17:37" x14ac:dyDescent="0.25">
      <c r="Q1180" t="s">
        <v>3302</v>
      </c>
      <c r="R1180" s="6">
        <v>41966</v>
      </c>
      <c r="S1180" t="s">
        <v>3195</v>
      </c>
      <c r="T1180" t="s">
        <v>3240</v>
      </c>
      <c r="U1180" t="s">
        <v>3842</v>
      </c>
      <c r="V1180">
        <v>61</v>
      </c>
      <c r="W1180">
        <v>59</v>
      </c>
      <c r="Y1180" t="s">
        <v>69</v>
      </c>
      <c r="Z1180">
        <v>1</v>
      </c>
      <c r="AA1180">
        <f t="shared" si="208"/>
        <v>2</v>
      </c>
      <c r="AB1180">
        <f t="shared" ca="1" si="204"/>
        <v>-3.2000000199999996</v>
      </c>
      <c r="AC1180">
        <f t="shared" ca="1" si="205"/>
        <v>5.2000000199999992</v>
      </c>
      <c r="AD1180">
        <f t="shared" ca="1" si="206"/>
        <v>-5.2000000199999992</v>
      </c>
      <c r="AE1180" s="2">
        <v>0</v>
      </c>
      <c r="AF1180" s="7">
        <f>VLOOKUP(R1180,Weights!$A$2:$B$120,2,0)*AE1180</f>
        <v>0</v>
      </c>
      <c r="AG1180">
        <f t="shared" ca="1" si="207"/>
        <v>27.040000207999991</v>
      </c>
      <c r="AI1180" t="str">
        <f t="shared" ca="1" si="209"/>
        <v>Cornell</v>
      </c>
      <c r="AJ1180" t="str">
        <f t="shared" si="210"/>
        <v>Drexel</v>
      </c>
      <c r="AK1180">
        <f t="shared" si="211"/>
        <v>0</v>
      </c>
    </row>
    <row r="1181" spans="17:37" x14ac:dyDescent="0.25">
      <c r="Q1181" t="s">
        <v>3302</v>
      </c>
      <c r="R1181" s="6">
        <v>41973</v>
      </c>
      <c r="S1181" t="s">
        <v>3194</v>
      </c>
      <c r="T1181" t="s">
        <v>3306</v>
      </c>
      <c r="U1181" t="s">
        <v>3842</v>
      </c>
      <c r="V1181">
        <v>59</v>
      </c>
      <c r="W1181">
        <v>36</v>
      </c>
      <c r="Y1181" t="s">
        <v>19</v>
      </c>
      <c r="Z1181">
        <v>1</v>
      </c>
      <c r="AA1181">
        <f t="shared" si="208"/>
        <v>23</v>
      </c>
      <c r="AB1181">
        <f t="shared" ca="1" si="204"/>
        <v>8</v>
      </c>
      <c r="AC1181">
        <f t="shared" ca="1" si="205"/>
        <v>15</v>
      </c>
      <c r="AD1181">
        <f t="shared" ca="1" si="206"/>
        <v>-15</v>
      </c>
      <c r="AE1181" s="2">
        <v>0</v>
      </c>
      <c r="AF1181" s="7">
        <f>VLOOKUP(R1181,Weights!$A$2:$B$120,2,0)*AE1181</f>
        <v>0</v>
      </c>
      <c r="AG1181">
        <f t="shared" ca="1" si="207"/>
        <v>225</v>
      </c>
      <c r="AI1181" t="str">
        <f t="shared" ca="1" si="209"/>
        <v>Drexel</v>
      </c>
      <c r="AJ1181" t="str">
        <f t="shared" si="210"/>
        <v>Drexel</v>
      </c>
      <c r="AK1181">
        <f t="shared" si="211"/>
        <v>0</v>
      </c>
    </row>
    <row r="1182" spans="17:37" x14ac:dyDescent="0.25">
      <c r="Q1182" t="s">
        <v>3302</v>
      </c>
      <c r="R1182" s="6">
        <v>41977</v>
      </c>
      <c r="S1182" t="s">
        <v>3194</v>
      </c>
      <c r="T1182" t="s">
        <v>3839</v>
      </c>
      <c r="U1182" t="s">
        <v>3841</v>
      </c>
      <c r="V1182">
        <v>54</v>
      </c>
      <c r="W1182">
        <v>52</v>
      </c>
      <c r="Y1182" t="s">
        <v>21</v>
      </c>
      <c r="Z1182">
        <v>1</v>
      </c>
      <c r="AA1182">
        <f t="shared" si="208"/>
        <v>-2</v>
      </c>
      <c r="AB1182">
        <f t="shared" ca="1" si="204"/>
        <v>27.799999800000002</v>
      </c>
      <c r="AC1182">
        <f t="shared" ca="1" si="205"/>
        <v>-29.799999800000002</v>
      </c>
      <c r="AD1182">
        <f t="shared" ca="1" si="206"/>
        <v>29.799999800000002</v>
      </c>
      <c r="AE1182" s="2">
        <v>0</v>
      </c>
      <c r="AF1182" s="7">
        <f>VLOOKUP(R1182,Weights!$A$2:$B$120,2,0)*AE1182</f>
        <v>0</v>
      </c>
      <c r="AG1182">
        <f t="shared" ca="1" si="207"/>
        <v>888.03998808000017</v>
      </c>
      <c r="AI1182" t="str">
        <f t="shared" ca="1" si="209"/>
        <v>Drexel</v>
      </c>
      <c r="AJ1182" t="str">
        <f t="shared" si="210"/>
        <v>Other</v>
      </c>
      <c r="AK1182" t="str">
        <f t="shared" si="211"/>
        <v>Other</v>
      </c>
    </row>
    <row r="1183" spans="17:37" x14ac:dyDescent="0.25">
      <c r="Q1183" t="s">
        <v>3302</v>
      </c>
      <c r="R1183" s="6">
        <v>41986</v>
      </c>
      <c r="S1183" t="s">
        <v>3194</v>
      </c>
      <c r="T1183" t="s">
        <v>3289</v>
      </c>
      <c r="U1183" t="s">
        <v>3841</v>
      </c>
      <c r="V1183">
        <v>65</v>
      </c>
      <c r="W1183">
        <v>55</v>
      </c>
      <c r="Y1183" t="s">
        <v>23</v>
      </c>
      <c r="Z1183">
        <v>1</v>
      </c>
      <c r="AA1183">
        <f t="shared" si="208"/>
        <v>-10</v>
      </c>
      <c r="AB1183">
        <f t="shared" ca="1" si="204"/>
        <v>-4.3999999999999995</v>
      </c>
      <c r="AC1183">
        <f t="shared" ca="1" si="205"/>
        <v>-5.6000000000000005</v>
      </c>
      <c r="AD1183">
        <f t="shared" ca="1" si="206"/>
        <v>5.6000000000000005</v>
      </c>
      <c r="AE1183" s="2">
        <v>0</v>
      </c>
      <c r="AF1183" s="7">
        <f>VLOOKUP(R1183,Weights!$A$2:$B$120,2,0)*AE1183</f>
        <v>0</v>
      </c>
      <c r="AG1183">
        <f t="shared" ca="1" si="207"/>
        <v>31.360000000000007</v>
      </c>
      <c r="AI1183" t="str">
        <f t="shared" ca="1" si="209"/>
        <v>La Salle</v>
      </c>
      <c r="AJ1183" t="str">
        <f t="shared" si="210"/>
        <v>La Salle</v>
      </c>
      <c r="AK1183" t="str">
        <f t="shared" si="211"/>
        <v>La Salle</v>
      </c>
    </row>
    <row r="1184" spans="17:37" x14ac:dyDescent="0.25">
      <c r="Q1184" t="s">
        <v>3302</v>
      </c>
      <c r="R1184" s="6">
        <v>42001</v>
      </c>
      <c r="S1184" t="s">
        <v>3194</v>
      </c>
      <c r="T1184" t="s">
        <v>3330</v>
      </c>
      <c r="U1184" t="s">
        <v>3841</v>
      </c>
      <c r="V1184">
        <v>81</v>
      </c>
      <c r="W1184">
        <v>62</v>
      </c>
      <c r="Y1184" t="s">
        <v>221</v>
      </c>
      <c r="Z1184">
        <v>1</v>
      </c>
      <c r="AA1184">
        <f t="shared" si="208"/>
        <v>-19</v>
      </c>
      <c r="AB1184">
        <f t="shared" ca="1" si="204"/>
        <v>-3.9999999999999996</v>
      </c>
      <c r="AC1184">
        <f t="shared" ca="1" si="205"/>
        <v>-15</v>
      </c>
      <c r="AD1184">
        <f t="shared" ca="1" si="206"/>
        <v>15</v>
      </c>
      <c r="AE1184" s="2">
        <v>0</v>
      </c>
      <c r="AF1184" s="7">
        <f>VLOOKUP(R1184,Weights!$A$2:$B$120,2,0)*AE1184</f>
        <v>0</v>
      </c>
      <c r="AG1184">
        <f t="shared" ca="1" si="207"/>
        <v>225</v>
      </c>
      <c r="AI1184" t="str">
        <f t="shared" ca="1" si="209"/>
        <v>Iona</v>
      </c>
      <c r="AJ1184" t="str">
        <f t="shared" si="210"/>
        <v>Iona</v>
      </c>
      <c r="AK1184" t="str">
        <f t="shared" si="211"/>
        <v>Iona</v>
      </c>
    </row>
    <row r="1185" spans="17:37" x14ac:dyDescent="0.25">
      <c r="Q1185" t="s">
        <v>3302</v>
      </c>
      <c r="R1185" s="6">
        <v>42007</v>
      </c>
      <c r="S1185" t="s">
        <v>3194</v>
      </c>
      <c r="T1185" t="s">
        <v>3466</v>
      </c>
      <c r="U1185" t="s">
        <v>3841</v>
      </c>
      <c r="V1185">
        <v>77</v>
      </c>
      <c r="W1185">
        <v>67</v>
      </c>
      <c r="Y1185" t="s">
        <v>1548</v>
      </c>
      <c r="Z1185">
        <v>1</v>
      </c>
      <c r="AA1185">
        <f t="shared" si="208"/>
        <v>-10</v>
      </c>
      <c r="AB1185">
        <f t="shared" ca="1" si="204"/>
        <v>3.2</v>
      </c>
      <c r="AC1185">
        <f t="shared" ca="1" si="205"/>
        <v>-13.2</v>
      </c>
      <c r="AD1185">
        <f t="shared" ca="1" si="206"/>
        <v>13.2</v>
      </c>
      <c r="AE1185" s="2">
        <v>0</v>
      </c>
      <c r="AF1185" s="7">
        <f>VLOOKUP(R1185,Weights!$A$2:$B$120,2,0)*AE1185</f>
        <v>0</v>
      </c>
      <c r="AG1185">
        <f t="shared" ca="1" si="207"/>
        <v>174.23999999999998</v>
      </c>
      <c r="AI1185" t="str">
        <f t="shared" ca="1" si="209"/>
        <v>Drexel</v>
      </c>
      <c r="AJ1185" t="str">
        <f t="shared" si="210"/>
        <v>Elon</v>
      </c>
      <c r="AK1185" t="str">
        <f t="shared" si="211"/>
        <v>Elon</v>
      </c>
    </row>
    <row r="1186" spans="17:37" x14ac:dyDescent="0.25">
      <c r="Q1186" t="s">
        <v>3302</v>
      </c>
      <c r="R1186" s="6">
        <v>42009</v>
      </c>
      <c r="S1186" t="s">
        <v>3194</v>
      </c>
      <c r="T1186" t="s">
        <v>3465</v>
      </c>
      <c r="U1186" t="s">
        <v>3841</v>
      </c>
      <c r="V1186">
        <v>73</v>
      </c>
      <c r="W1186">
        <v>47</v>
      </c>
      <c r="Y1186" t="s">
        <v>1549</v>
      </c>
      <c r="Z1186">
        <v>1</v>
      </c>
      <c r="AA1186">
        <f t="shared" si="208"/>
        <v>-26</v>
      </c>
      <c r="AB1186">
        <f t="shared" ca="1" si="204"/>
        <v>-5.6</v>
      </c>
      <c r="AC1186">
        <f t="shared" ca="1" si="205"/>
        <v>-20.399999999999999</v>
      </c>
      <c r="AD1186">
        <f t="shared" ca="1" si="206"/>
        <v>20.399999999999999</v>
      </c>
      <c r="AE1186" s="2">
        <v>0</v>
      </c>
      <c r="AF1186" s="7">
        <f>VLOOKUP(R1186,Weights!$A$2:$B$120,2,0)*AE1186</f>
        <v>0</v>
      </c>
      <c r="AG1186">
        <f t="shared" ca="1" si="207"/>
        <v>416.15999999999997</v>
      </c>
      <c r="AI1186" t="str">
        <f t="shared" ca="1" si="209"/>
        <v>William &amp; Mary</v>
      </c>
      <c r="AJ1186" t="str">
        <f t="shared" si="210"/>
        <v>William &amp; Mary</v>
      </c>
      <c r="AK1186" t="str">
        <f t="shared" si="211"/>
        <v>William &amp; Mary</v>
      </c>
    </row>
    <row r="1187" spans="17:37" x14ac:dyDescent="0.25">
      <c r="Q1187" t="s">
        <v>3302</v>
      </c>
      <c r="R1187" s="6">
        <v>42019</v>
      </c>
      <c r="S1187" t="s">
        <v>3194</v>
      </c>
      <c r="T1187" t="s">
        <v>3308</v>
      </c>
      <c r="U1187" t="s">
        <v>3841</v>
      </c>
      <c r="V1187">
        <v>54</v>
      </c>
      <c r="W1187">
        <v>35</v>
      </c>
      <c r="Y1187" t="s">
        <v>1551</v>
      </c>
      <c r="Z1187">
        <v>1</v>
      </c>
      <c r="AA1187">
        <f t="shared" si="208"/>
        <v>-19</v>
      </c>
      <c r="AB1187">
        <f t="shared" ca="1" si="204"/>
        <v>1.0000000000000004</v>
      </c>
      <c r="AC1187">
        <f t="shared" ca="1" si="205"/>
        <v>-20</v>
      </c>
      <c r="AD1187">
        <f t="shared" ca="1" si="206"/>
        <v>20</v>
      </c>
      <c r="AE1187" s="2">
        <v>0</v>
      </c>
      <c r="AF1187" s="7">
        <f>VLOOKUP(R1187,Weights!$A$2:$B$120,2,0)*AE1187</f>
        <v>0</v>
      </c>
      <c r="AG1187">
        <f t="shared" ca="1" si="207"/>
        <v>400</v>
      </c>
      <c r="AI1187" t="str">
        <f t="shared" ca="1" si="209"/>
        <v>Drexel</v>
      </c>
      <c r="AJ1187" t="str">
        <f t="shared" si="210"/>
        <v>James Madison</v>
      </c>
      <c r="AK1187" t="str">
        <f t="shared" si="211"/>
        <v>James Madison</v>
      </c>
    </row>
    <row r="1188" spans="17:37" x14ac:dyDescent="0.25">
      <c r="Q1188" t="s">
        <v>3302</v>
      </c>
      <c r="R1188" s="6">
        <v>42028</v>
      </c>
      <c r="S1188" t="s">
        <v>3194</v>
      </c>
      <c r="T1188" t="s">
        <v>3285</v>
      </c>
      <c r="U1188" t="s">
        <v>3842</v>
      </c>
      <c r="V1188">
        <v>53</v>
      </c>
      <c r="W1188">
        <v>51</v>
      </c>
      <c r="Y1188" t="s">
        <v>1552</v>
      </c>
      <c r="Z1188">
        <v>1</v>
      </c>
      <c r="AA1188">
        <f t="shared" si="208"/>
        <v>2</v>
      </c>
      <c r="AB1188">
        <f t="shared" ca="1" si="204"/>
        <v>4.8000000000000007</v>
      </c>
      <c r="AC1188">
        <f t="shared" ca="1" si="205"/>
        <v>-2.8000000000000007</v>
      </c>
      <c r="AD1188">
        <f t="shared" ca="1" si="206"/>
        <v>2.8000000000000007</v>
      </c>
      <c r="AE1188" s="2">
        <v>0</v>
      </c>
      <c r="AF1188" s="7">
        <f>VLOOKUP(R1188,Weights!$A$2:$B$120,2,0)*AE1188</f>
        <v>0</v>
      </c>
      <c r="AG1188">
        <f t="shared" ca="1" si="207"/>
        <v>7.8400000000000043</v>
      </c>
      <c r="AI1188" t="str">
        <f t="shared" ca="1" si="209"/>
        <v>Drexel</v>
      </c>
      <c r="AJ1188" t="str">
        <f t="shared" si="210"/>
        <v>Drexel</v>
      </c>
      <c r="AK1188">
        <f t="shared" si="211"/>
        <v>0</v>
      </c>
    </row>
    <row r="1189" spans="17:37" x14ac:dyDescent="0.25">
      <c r="Q1189" t="s">
        <v>3302</v>
      </c>
      <c r="R1189" s="6">
        <v>42032</v>
      </c>
      <c r="S1189" t="s">
        <v>3194</v>
      </c>
      <c r="T1189" t="s">
        <v>3467</v>
      </c>
      <c r="U1189" t="s">
        <v>3842</v>
      </c>
      <c r="V1189">
        <v>65</v>
      </c>
      <c r="W1189">
        <v>60</v>
      </c>
      <c r="Y1189" t="s">
        <v>1553</v>
      </c>
      <c r="Z1189">
        <v>1</v>
      </c>
      <c r="AA1189">
        <f t="shared" si="208"/>
        <v>5</v>
      </c>
      <c r="AB1189">
        <f t="shared" ca="1" si="204"/>
        <v>-3.5999999999999996</v>
      </c>
      <c r="AC1189">
        <f t="shared" ca="1" si="205"/>
        <v>8.6</v>
      </c>
      <c r="AD1189">
        <f t="shared" ca="1" si="206"/>
        <v>-8.6</v>
      </c>
      <c r="AE1189" s="2">
        <v>0</v>
      </c>
      <c r="AF1189" s="7">
        <f>VLOOKUP(R1189,Weights!$A$2:$B$120,2,0)*AE1189</f>
        <v>0</v>
      </c>
      <c r="AG1189">
        <f t="shared" ca="1" si="207"/>
        <v>73.959999999999994</v>
      </c>
      <c r="AI1189" t="str">
        <f t="shared" ca="1" si="209"/>
        <v>Northeastern</v>
      </c>
      <c r="AJ1189" t="str">
        <f t="shared" si="210"/>
        <v>Drexel</v>
      </c>
      <c r="AK1189">
        <f t="shared" si="211"/>
        <v>0</v>
      </c>
    </row>
    <row r="1190" spans="17:37" x14ac:dyDescent="0.25">
      <c r="Q1190" t="s">
        <v>3302</v>
      </c>
      <c r="R1190" s="6">
        <v>42035</v>
      </c>
      <c r="S1190" t="s">
        <v>3194</v>
      </c>
      <c r="T1190" t="s">
        <v>3269</v>
      </c>
      <c r="U1190" t="s">
        <v>3842</v>
      </c>
      <c r="V1190">
        <v>85</v>
      </c>
      <c r="W1190">
        <v>76</v>
      </c>
      <c r="Y1190" t="s">
        <v>1554</v>
      </c>
      <c r="Z1190">
        <v>1</v>
      </c>
      <c r="AA1190">
        <f t="shared" si="208"/>
        <v>9</v>
      </c>
      <c r="AB1190">
        <f t="shared" ca="1" si="204"/>
        <v>-0.60000001999999952</v>
      </c>
      <c r="AC1190">
        <f t="shared" ca="1" si="205"/>
        <v>9.6000000199999995</v>
      </c>
      <c r="AD1190">
        <f t="shared" ca="1" si="206"/>
        <v>-9.6000000199999995</v>
      </c>
      <c r="AE1190" s="2">
        <v>0</v>
      </c>
      <c r="AF1190" s="7">
        <f>VLOOKUP(R1190,Weights!$A$2:$B$120,2,0)*AE1190</f>
        <v>0</v>
      </c>
      <c r="AG1190">
        <f t="shared" ca="1" si="207"/>
        <v>92.160000383999986</v>
      </c>
      <c r="AI1190" t="str">
        <f t="shared" ca="1" si="209"/>
        <v>UNC Wilmington</v>
      </c>
      <c r="AJ1190" t="str">
        <f t="shared" si="210"/>
        <v>Drexel</v>
      </c>
      <c r="AK1190">
        <f t="shared" si="211"/>
        <v>0</v>
      </c>
    </row>
    <row r="1191" spans="17:37" x14ac:dyDescent="0.25">
      <c r="Q1191" t="s">
        <v>3302</v>
      </c>
      <c r="R1191" s="6">
        <v>42045</v>
      </c>
      <c r="S1191" t="s">
        <v>3194</v>
      </c>
      <c r="T1191" t="s">
        <v>3303</v>
      </c>
      <c r="U1191" t="s">
        <v>3842</v>
      </c>
      <c r="V1191">
        <v>53</v>
      </c>
      <c r="W1191">
        <v>49</v>
      </c>
      <c r="Y1191" t="s">
        <v>1555</v>
      </c>
      <c r="Z1191">
        <v>1</v>
      </c>
      <c r="AA1191">
        <f t="shared" si="208"/>
        <v>4</v>
      </c>
      <c r="AB1191">
        <f t="shared" ca="1" si="204"/>
        <v>4.0000000000000009</v>
      </c>
      <c r="AC1191">
        <f t="shared" ca="1" si="205"/>
        <v>0</v>
      </c>
      <c r="AD1191">
        <f t="shared" ca="1" si="206"/>
        <v>0</v>
      </c>
      <c r="AE1191" s="2">
        <v>0</v>
      </c>
      <c r="AF1191" s="7">
        <f>VLOOKUP(R1191,Weights!$A$2:$B$120,2,0)*AE1191</f>
        <v>0</v>
      </c>
      <c r="AG1191">
        <f t="shared" ca="1" si="207"/>
        <v>0</v>
      </c>
      <c r="AI1191" t="str">
        <f t="shared" ca="1" si="209"/>
        <v>Drexel</v>
      </c>
      <c r="AJ1191" t="str">
        <f t="shared" si="210"/>
        <v>Drexel</v>
      </c>
      <c r="AK1191">
        <f t="shared" si="211"/>
        <v>0</v>
      </c>
    </row>
    <row r="1192" spans="17:37" x14ac:dyDescent="0.25">
      <c r="Q1192" t="s">
        <v>3302</v>
      </c>
      <c r="R1192" s="6">
        <v>42050</v>
      </c>
      <c r="S1192" t="s">
        <v>3194</v>
      </c>
      <c r="T1192" t="s">
        <v>3233</v>
      </c>
      <c r="U1192" t="s">
        <v>3841</v>
      </c>
      <c r="V1192">
        <v>81</v>
      </c>
      <c r="W1192">
        <v>57</v>
      </c>
      <c r="Y1192" t="s">
        <v>1556</v>
      </c>
      <c r="Z1192">
        <v>1</v>
      </c>
      <c r="AA1192">
        <f t="shared" si="208"/>
        <v>-24</v>
      </c>
      <c r="AB1192">
        <f t="shared" ca="1" si="204"/>
        <v>-4.7999999999999989</v>
      </c>
      <c r="AC1192">
        <f t="shared" ca="1" si="205"/>
        <v>-19.200000000000003</v>
      </c>
      <c r="AD1192">
        <f t="shared" ca="1" si="206"/>
        <v>19.200000000000003</v>
      </c>
      <c r="AE1192" s="2">
        <v>0</v>
      </c>
      <c r="AF1192" s="7">
        <f>VLOOKUP(R1192,Weights!$A$2:$B$120,2,0)*AE1192</f>
        <v>0</v>
      </c>
      <c r="AG1192">
        <f t="shared" ca="1" si="207"/>
        <v>368.6400000000001</v>
      </c>
      <c r="AI1192" t="str">
        <f t="shared" ca="1" si="209"/>
        <v>Hofstra</v>
      </c>
      <c r="AJ1192" t="str">
        <f t="shared" si="210"/>
        <v>Hofstra</v>
      </c>
      <c r="AK1192" t="str">
        <f t="shared" si="211"/>
        <v>Hofstra</v>
      </c>
    </row>
    <row r="1193" spans="17:37" x14ac:dyDescent="0.25">
      <c r="Q1193" t="s">
        <v>3302</v>
      </c>
      <c r="R1193" s="6">
        <v>42061</v>
      </c>
      <c r="S1193" t="s">
        <v>3194</v>
      </c>
      <c r="T1193" t="s">
        <v>3278</v>
      </c>
      <c r="U1193" t="s">
        <v>3841</v>
      </c>
      <c r="V1193">
        <v>58</v>
      </c>
      <c r="W1193">
        <v>44</v>
      </c>
      <c r="Y1193" t="s">
        <v>1557</v>
      </c>
      <c r="Z1193">
        <v>1</v>
      </c>
      <c r="AA1193">
        <f t="shared" si="208"/>
        <v>-14</v>
      </c>
      <c r="AB1193">
        <f t="shared" ca="1" si="204"/>
        <v>5.0000000000000009</v>
      </c>
      <c r="AC1193">
        <f t="shared" ca="1" si="205"/>
        <v>-19</v>
      </c>
      <c r="AD1193">
        <f t="shared" ca="1" si="206"/>
        <v>19</v>
      </c>
      <c r="AE1193" s="2">
        <v>0</v>
      </c>
      <c r="AF1193" s="7">
        <f>VLOOKUP(R1193,Weights!$A$2:$B$120,2,0)*AE1193</f>
        <v>0</v>
      </c>
      <c r="AG1193">
        <f t="shared" ca="1" si="207"/>
        <v>361</v>
      </c>
      <c r="AI1193" t="str">
        <f t="shared" ca="1" si="209"/>
        <v>Drexel</v>
      </c>
      <c r="AJ1193" t="str">
        <f t="shared" si="210"/>
        <v>Delaware</v>
      </c>
      <c r="AK1193" t="str">
        <f t="shared" si="211"/>
        <v>Delaware</v>
      </c>
    </row>
    <row r="1194" spans="17:37" x14ac:dyDescent="0.25">
      <c r="Q1194" t="s">
        <v>3825</v>
      </c>
      <c r="R1194" s="6">
        <v>41957</v>
      </c>
      <c r="S1194" t="s">
        <v>3194</v>
      </c>
      <c r="T1194" t="s">
        <v>3424</v>
      </c>
      <c r="U1194" t="s">
        <v>3842</v>
      </c>
      <c r="V1194">
        <v>113</v>
      </c>
      <c r="W1194">
        <v>44</v>
      </c>
      <c r="Y1194" t="s">
        <v>176</v>
      </c>
      <c r="Z1194">
        <v>1</v>
      </c>
      <c r="AA1194">
        <f t="shared" si="208"/>
        <v>69</v>
      </c>
      <c r="AB1194">
        <f t="shared" ca="1" si="204"/>
        <v>40.6</v>
      </c>
      <c r="AC1194">
        <f t="shared" ca="1" si="205"/>
        <v>28.4</v>
      </c>
      <c r="AD1194">
        <f t="shared" ca="1" si="206"/>
        <v>-28.4</v>
      </c>
      <c r="AE1194" s="2">
        <v>0</v>
      </c>
      <c r="AF1194" s="7">
        <f>VLOOKUP(R1194,Weights!$A$2:$B$120,2,0)*AE1194</f>
        <v>0</v>
      </c>
      <c r="AG1194">
        <f t="shared" ca="1" si="207"/>
        <v>806.56</v>
      </c>
      <c r="AI1194" t="str">
        <f t="shared" ca="1" si="209"/>
        <v>Duke</v>
      </c>
      <c r="AJ1194" t="str">
        <f t="shared" si="210"/>
        <v>Duke</v>
      </c>
      <c r="AK1194">
        <f t="shared" si="211"/>
        <v>0</v>
      </c>
    </row>
    <row r="1195" spans="17:37" x14ac:dyDescent="0.25">
      <c r="Q1195" t="s">
        <v>3825</v>
      </c>
      <c r="R1195" s="6">
        <v>41958</v>
      </c>
      <c r="S1195" t="s">
        <v>3194</v>
      </c>
      <c r="T1195" t="s">
        <v>3503</v>
      </c>
      <c r="U1195" t="s">
        <v>3842</v>
      </c>
      <c r="V1195">
        <v>109</v>
      </c>
      <c r="W1195">
        <v>59</v>
      </c>
      <c r="Y1195" t="s">
        <v>258</v>
      </c>
      <c r="Z1195">
        <v>1</v>
      </c>
      <c r="AA1195">
        <f t="shared" si="208"/>
        <v>50</v>
      </c>
      <c r="AB1195">
        <f t="shared" ca="1" si="204"/>
        <v>36.800000199999999</v>
      </c>
      <c r="AC1195">
        <f t="shared" ca="1" si="205"/>
        <v>13.199999800000001</v>
      </c>
      <c r="AD1195">
        <f t="shared" ca="1" si="206"/>
        <v>-13.199999800000001</v>
      </c>
      <c r="AE1195" s="2">
        <v>0</v>
      </c>
      <c r="AF1195" s="7">
        <f>VLOOKUP(R1195,Weights!$A$2:$B$120,2,0)*AE1195</f>
        <v>0</v>
      </c>
      <c r="AG1195">
        <f t="shared" ca="1" si="207"/>
        <v>174.23999472000006</v>
      </c>
      <c r="AI1195" t="str">
        <f t="shared" ca="1" si="209"/>
        <v>Duke</v>
      </c>
      <c r="AJ1195" t="str">
        <f t="shared" si="210"/>
        <v>Duke</v>
      </c>
      <c r="AK1195">
        <f t="shared" si="211"/>
        <v>0</v>
      </c>
    </row>
    <row r="1196" spans="17:37" x14ac:dyDescent="0.25">
      <c r="Q1196" t="s">
        <v>3825</v>
      </c>
      <c r="R1196" s="6">
        <v>41961</v>
      </c>
      <c r="S1196" t="s">
        <v>3195</v>
      </c>
      <c r="T1196" t="s">
        <v>3444</v>
      </c>
      <c r="U1196" t="s">
        <v>3842</v>
      </c>
      <c r="V1196">
        <v>81</v>
      </c>
      <c r="W1196">
        <v>71</v>
      </c>
      <c r="Y1196" t="s">
        <v>259</v>
      </c>
      <c r="Z1196">
        <v>1</v>
      </c>
      <c r="AA1196">
        <f t="shared" si="208"/>
        <v>10</v>
      </c>
      <c r="AB1196">
        <f t="shared" ca="1" si="204"/>
        <v>7.1999999999999993</v>
      </c>
      <c r="AC1196">
        <f t="shared" ca="1" si="205"/>
        <v>2.8000000000000007</v>
      </c>
      <c r="AD1196">
        <f t="shared" ca="1" si="206"/>
        <v>-2.8000000000000007</v>
      </c>
      <c r="AE1196" s="2">
        <v>0</v>
      </c>
      <c r="AF1196" s="7">
        <f>VLOOKUP(R1196,Weights!$A$2:$B$120,2,0)*AE1196</f>
        <v>0</v>
      </c>
      <c r="AG1196">
        <f t="shared" ca="1" si="207"/>
        <v>7.8400000000000043</v>
      </c>
      <c r="AI1196" t="str">
        <f t="shared" ca="1" si="209"/>
        <v>Duke</v>
      </c>
      <c r="AJ1196" t="str">
        <f t="shared" si="210"/>
        <v>Duke</v>
      </c>
      <c r="AK1196">
        <f t="shared" si="211"/>
        <v>0</v>
      </c>
    </row>
    <row r="1197" spans="17:37" x14ac:dyDescent="0.25">
      <c r="Q1197" t="s">
        <v>3825</v>
      </c>
      <c r="R1197" s="6">
        <v>41965</v>
      </c>
      <c r="S1197" t="s">
        <v>3195</v>
      </c>
      <c r="T1197" t="s">
        <v>3267</v>
      </c>
      <c r="U1197" t="s">
        <v>3842</v>
      </c>
      <c r="V1197">
        <v>70</v>
      </c>
      <c r="W1197">
        <v>59</v>
      </c>
      <c r="Y1197" t="s">
        <v>261</v>
      </c>
      <c r="Z1197">
        <v>1</v>
      </c>
      <c r="AA1197">
        <f t="shared" si="208"/>
        <v>11</v>
      </c>
      <c r="AB1197">
        <f t="shared" ca="1" si="204"/>
        <v>15.000000200000001</v>
      </c>
      <c r="AC1197">
        <f t="shared" ca="1" si="205"/>
        <v>-4.0000002000000006</v>
      </c>
      <c r="AD1197">
        <f t="shared" ca="1" si="206"/>
        <v>4.0000002000000006</v>
      </c>
      <c r="AE1197" s="2">
        <v>0</v>
      </c>
      <c r="AF1197" s="7">
        <f>VLOOKUP(R1197,Weights!$A$2:$B$120,2,0)*AE1197</f>
        <v>0</v>
      </c>
      <c r="AG1197">
        <f t="shared" ca="1" si="207"/>
        <v>16.000001600000044</v>
      </c>
      <c r="AI1197" t="str">
        <f t="shared" ca="1" si="209"/>
        <v>Duke</v>
      </c>
      <c r="AJ1197" t="str">
        <f t="shared" si="210"/>
        <v>Duke</v>
      </c>
      <c r="AK1197">
        <f t="shared" si="211"/>
        <v>0</v>
      </c>
    </row>
    <row r="1198" spans="17:37" x14ac:dyDescent="0.25">
      <c r="Q1198" t="s">
        <v>3825</v>
      </c>
      <c r="R1198" s="6">
        <v>41969</v>
      </c>
      <c r="S1198" t="s">
        <v>3194</v>
      </c>
      <c r="T1198" t="s">
        <v>3459</v>
      </c>
      <c r="U1198" t="s">
        <v>3842</v>
      </c>
      <c r="V1198">
        <v>93</v>
      </c>
      <c r="W1198">
        <v>54</v>
      </c>
      <c r="Y1198" t="s">
        <v>673</v>
      </c>
      <c r="Z1198">
        <v>1</v>
      </c>
      <c r="AA1198">
        <f t="shared" si="208"/>
        <v>39</v>
      </c>
      <c r="AB1198">
        <f t="shared" ca="1" si="204"/>
        <v>30.6000002</v>
      </c>
      <c r="AC1198">
        <f t="shared" ca="1" si="205"/>
        <v>8.3999997999999998</v>
      </c>
      <c r="AD1198">
        <f t="shared" ca="1" si="206"/>
        <v>-8.3999997999999998</v>
      </c>
      <c r="AE1198" s="2">
        <v>0</v>
      </c>
      <c r="AF1198" s="7">
        <f>VLOOKUP(R1198,Weights!$A$2:$B$120,2,0)*AE1198</f>
        <v>0</v>
      </c>
      <c r="AG1198">
        <f t="shared" ca="1" si="207"/>
        <v>70.559996640000037</v>
      </c>
      <c r="AI1198" t="str">
        <f t="shared" ca="1" si="209"/>
        <v>Duke</v>
      </c>
      <c r="AJ1198" t="str">
        <f t="shared" si="210"/>
        <v>Duke</v>
      </c>
      <c r="AK1198">
        <f t="shared" si="211"/>
        <v>0</v>
      </c>
    </row>
    <row r="1199" spans="17:37" x14ac:dyDescent="0.25">
      <c r="Q1199" t="s">
        <v>3825</v>
      </c>
      <c r="R1199" s="6">
        <v>41973</v>
      </c>
      <c r="S1199" t="s">
        <v>3194</v>
      </c>
      <c r="T1199" t="s">
        <v>3214</v>
      </c>
      <c r="U1199" t="s">
        <v>3842</v>
      </c>
      <c r="V1199">
        <v>93</v>
      </c>
      <c r="W1199">
        <v>73</v>
      </c>
      <c r="Y1199" t="s">
        <v>674</v>
      </c>
      <c r="Z1199">
        <v>1</v>
      </c>
      <c r="AA1199">
        <f t="shared" si="208"/>
        <v>20</v>
      </c>
      <c r="AB1199">
        <f t="shared" ca="1" si="204"/>
        <v>31.200000199999998</v>
      </c>
      <c r="AC1199">
        <f t="shared" ca="1" si="205"/>
        <v>-11.200000199999998</v>
      </c>
      <c r="AD1199">
        <f t="shared" ca="1" si="206"/>
        <v>11.200000199999998</v>
      </c>
      <c r="AE1199" s="2">
        <v>0</v>
      </c>
      <c r="AF1199" s="7">
        <f>VLOOKUP(R1199,Weights!$A$2:$B$120,2,0)*AE1199</f>
        <v>0</v>
      </c>
      <c r="AG1199">
        <f t="shared" ca="1" si="207"/>
        <v>125.44000448</v>
      </c>
      <c r="AI1199" t="str">
        <f t="shared" ca="1" si="209"/>
        <v>Duke</v>
      </c>
      <c r="AJ1199" t="str">
        <f t="shared" si="210"/>
        <v>Duke</v>
      </c>
      <c r="AK1199">
        <f t="shared" si="211"/>
        <v>0</v>
      </c>
    </row>
    <row r="1200" spans="17:37" x14ac:dyDescent="0.25">
      <c r="Q1200" t="s">
        <v>3825</v>
      </c>
      <c r="R1200" s="6">
        <v>41988</v>
      </c>
      <c r="S1200" t="s">
        <v>3194</v>
      </c>
      <c r="T1200" t="s">
        <v>3466</v>
      </c>
      <c r="U1200" t="s">
        <v>3842</v>
      </c>
      <c r="V1200">
        <v>75</v>
      </c>
      <c r="W1200">
        <v>62</v>
      </c>
      <c r="Y1200" t="s">
        <v>676</v>
      </c>
      <c r="Z1200">
        <v>1</v>
      </c>
      <c r="AA1200">
        <f t="shared" si="208"/>
        <v>13</v>
      </c>
      <c r="AB1200">
        <f t="shared" ca="1" si="204"/>
        <v>31.200000199999998</v>
      </c>
      <c r="AC1200">
        <f t="shared" ca="1" si="205"/>
        <v>-18.200000199999998</v>
      </c>
      <c r="AD1200">
        <f t="shared" ca="1" si="206"/>
        <v>18.200000199999998</v>
      </c>
      <c r="AE1200" s="2">
        <v>0</v>
      </c>
      <c r="AF1200" s="7">
        <f>VLOOKUP(R1200,Weights!$A$2:$B$120,2,0)*AE1200</f>
        <v>0</v>
      </c>
      <c r="AG1200">
        <f t="shared" ca="1" si="207"/>
        <v>331.24000727999999</v>
      </c>
      <c r="AI1200" t="str">
        <f t="shared" ca="1" si="209"/>
        <v>Duke</v>
      </c>
      <c r="AJ1200" t="str">
        <f t="shared" si="210"/>
        <v>Duke</v>
      </c>
      <c r="AK1200">
        <f t="shared" si="211"/>
        <v>0</v>
      </c>
    </row>
    <row r="1201" spans="17:37" x14ac:dyDescent="0.25">
      <c r="Q1201" t="s">
        <v>3825</v>
      </c>
      <c r="R1201" s="6">
        <v>42002</v>
      </c>
      <c r="S1201" t="s">
        <v>3194</v>
      </c>
      <c r="T1201" t="s">
        <v>3410</v>
      </c>
      <c r="U1201" t="s">
        <v>3842</v>
      </c>
      <c r="V1201">
        <v>86</v>
      </c>
      <c r="W1201">
        <v>69</v>
      </c>
      <c r="Y1201" t="s">
        <v>678</v>
      </c>
      <c r="Z1201">
        <v>1</v>
      </c>
      <c r="AA1201">
        <f t="shared" si="208"/>
        <v>17</v>
      </c>
      <c r="AB1201">
        <f t="shared" ca="1" si="204"/>
        <v>21.400000200000001</v>
      </c>
      <c r="AC1201">
        <f t="shared" ca="1" si="205"/>
        <v>-4.4000002000000009</v>
      </c>
      <c r="AD1201">
        <f t="shared" ca="1" si="206"/>
        <v>4.4000002000000009</v>
      </c>
      <c r="AE1201" s="2">
        <v>0</v>
      </c>
      <c r="AF1201" s="7">
        <f>VLOOKUP(R1201,Weights!$A$2:$B$120,2,0)*AE1201</f>
        <v>0</v>
      </c>
      <c r="AG1201">
        <f t="shared" ca="1" si="207"/>
        <v>19.360001760000049</v>
      </c>
      <c r="AI1201" t="str">
        <f t="shared" ca="1" si="209"/>
        <v>Duke</v>
      </c>
      <c r="AJ1201" t="str">
        <f t="shared" si="210"/>
        <v>Duke</v>
      </c>
      <c r="AK1201">
        <f t="shared" si="211"/>
        <v>0</v>
      </c>
    </row>
    <row r="1202" spans="17:37" x14ac:dyDescent="0.25">
      <c r="Q1202" t="s">
        <v>3825</v>
      </c>
      <c r="R1202" s="6">
        <v>42004</v>
      </c>
      <c r="S1202" t="s">
        <v>3194</v>
      </c>
      <c r="T1202" t="s">
        <v>3431</v>
      </c>
      <c r="U1202" t="s">
        <v>3842</v>
      </c>
      <c r="V1202">
        <v>84</v>
      </c>
      <c r="W1202">
        <v>55</v>
      </c>
      <c r="Y1202" t="s">
        <v>679</v>
      </c>
      <c r="Z1202">
        <v>1</v>
      </c>
      <c r="AA1202">
        <f t="shared" si="208"/>
        <v>29</v>
      </c>
      <c r="AB1202">
        <f t="shared" ca="1" si="204"/>
        <v>23.6000002</v>
      </c>
      <c r="AC1202">
        <f t="shared" ca="1" si="205"/>
        <v>5.3999997999999998</v>
      </c>
      <c r="AD1202">
        <f t="shared" ca="1" si="206"/>
        <v>-5.3999997999999998</v>
      </c>
      <c r="AE1202" s="2">
        <v>0</v>
      </c>
      <c r="AF1202" s="7">
        <f>VLOOKUP(R1202,Weights!$A$2:$B$120,2,0)*AE1202</f>
        <v>0</v>
      </c>
      <c r="AG1202">
        <f t="shared" ca="1" si="207"/>
        <v>29.159997840000038</v>
      </c>
      <c r="AI1202" t="str">
        <f t="shared" ca="1" si="209"/>
        <v>Duke</v>
      </c>
      <c r="AJ1202" t="str">
        <f t="shared" si="210"/>
        <v>Duke</v>
      </c>
      <c r="AK1202">
        <f t="shared" si="211"/>
        <v>0</v>
      </c>
    </row>
    <row r="1203" spans="17:37" x14ac:dyDescent="0.25">
      <c r="Q1203" t="s">
        <v>3825</v>
      </c>
      <c r="R1203" s="6">
        <v>42007</v>
      </c>
      <c r="S1203" t="s">
        <v>3194</v>
      </c>
      <c r="T1203" t="s">
        <v>3216</v>
      </c>
      <c r="U1203" t="s">
        <v>3842</v>
      </c>
      <c r="V1203">
        <v>85</v>
      </c>
      <c r="W1203">
        <v>62</v>
      </c>
      <c r="Y1203" t="s">
        <v>680</v>
      </c>
      <c r="Z1203">
        <v>1</v>
      </c>
      <c r="AA1203">
        <f t="shared" si="208"/>
        <v>23</v>
      </c>
      <c r="AB1203">
        <f t="shared" ca="1" si="204"/>
        <v>23.000000200000002</v>
      </c>
      <c r="AC1203">
        <f t="shared" ca="1" si="205"/>
        <v>-2.0000000233721948E-7</v>
      </c>
      <c r="AD1203">
        <f t="shared" ca="1" si="206"/>
        <v>2.0000000233721948E-7</v>
      </c>
      <c r="AE1203" s="2">
        <v>0</v>
      </c>
      <c r="AF1203" s="7">
        <f>VLOOKUP(R1203,Weights!$A$2:$B$120,2,0)*AE1203</f>
        <v>0</v>
      </c>
      <c r="AG1203">
        <f t="shared" ca="1" si="207"/>
        <v>4.0000000934887799E-14</v>
      </c>
      <c r="AI1203" t="str">
        <f t="shared" ca="1" si="209"/>
        <v>Duke</v>
      </c>
      <c r="AJ1203" t="str">
        <f t="shared" si="210"/>
        <v>Duke</v>
      </c>
      <c r="AK1203">
        <f t="shared" si="211"/>
        <v>0</v>
      </c>
    </row>
    <row r="1204" spans="17:37" x14ac:dyDescent="0.25">
      <c r="Q1204" t="s">
        <v>3825</v>
      </c>
      <c r="R1204" s="6">
        <v>42017</v>
      </c>
      <c r="S1204" t="s">
        <v>3194</v>
      </c>
      <c r="T1204" t="s">
        <v>3315</v>
      </c>
      <c r="U1204" t="s">
        <v>3841</v>
      </c>
      <c r="V1204">
        <v>90</v>
      </c>
      <c r="W1204">
        <v>74</v>
      </c>
      <c r="Y1204" t="s">
        <v>682</v>
      </c>
      <c r="Z1204">
        <v>1</v>
      </c>
      <c r="AA1204">
        <f t="shared" si="208"/>
        <v>-16</v>
      </c>
      <c r="AB1204">
        <f t="shared" ca="1" si="204"/>
        <v>13.6</v>
      </c>
      <c r="AC1204">
        <f t="shared" ca="1" si="205"/>
        <v>-29.6</v>
      </c>
      <c r="AD1204">
        <f t="shared" ca="1" si="206"/>
        <v>29.6</v>
      </c>
      <c r="AE1204" s="2">
        <v>0</v>
      </c>
      <c r="AF1204" s="7">
        <f>VLOOKUP(R1204,Weights!$A$2:$B$120,2,0)*AE1204</f>
        <v>0</v>
      </c>
      <c r="AG1204">
        <f t="shared" ca="1" si="207"/>
        <v>876.16000000000008</v>
      </c>
      <c r="AI1204" t="str">
        <f t="shared" ca="1" si="209"/>
        <v>Duke</v>
      </c>
      <c r="AJ1204" t="str">
        <f t="shared" si="210"/>
        <v>Miami (FL)</v>
      </c>
      <c r="AK1204" t="str">
        <f t="shared" si="211"/>
        <v>Miami (FL)</v>
      </c>
    </row>
    <row r="1205" spans="17:37" x14ac:dyDescent="0.25">
      <c r="Q1205" t="s">
        <v>3825</v>
      </c>
      <c r="R1205" s="6">
        <v>42023</v>
      </c>
      <c r="S1205" t="s">
        <v>3194</v>
      </c>
      <c r="T1205" t="s">
        <v>3313</v>
      </c>
      <c r="U1205" t="s">
        <v>3842</v>
      </c>
      <c r="V1205">
        <v>79</v>
      </c>
      <c r="W1205">
        <v>65</v>
      </c>
      <c r="Y1205" t="s">
        <v>683</v>
      </c>
      <c r="Z1205">
        <v>1</v>
      </c>
      <c r="AA1205">
        <f t="shared" si="208"/>
        <v>14</v>
      </c>
      <c r="AB1205">
        <f t="shared" ca="1" si="204"/>
        <v>20.800000199999999</v>
      </c>
      <c r="AC1205">
        <f t="shared" ca="1" si="205"/>
        <v>-6.8000001999999995</v>
      </c>
      <c r="AD1205">
        <f t="shared" ca="1" si="206"/>
        <v>6.8000001999999995</v>
      </c>
      <c r="AE1205" s="2">
        <v>0</v>
      </c>
      <c r="AF1205" s="7">
        <f>VLOOKUP(R1205,Weights!$A$2:$B$120,2,0)*AE1205</f>
        <v>0</v>
      </c>
      <c r="AG1205">
        <f t="shared" ca="1" si="207"/>
        <v>46.240002720000035</v>
      </c>
      <c r="AI1205" t="str">
        <f t="shared" ca="1" si="209"/>
        <v>Duke</v>
      </c>
      <c r="AJ1205" t="str">
        <f t="shared" si="210"/>
        <v>Duke</v>
      </c>
      <c r="AK1205">
        <f t="shared" si="211"/>
        <v>0</v>
      </c>
    </row>
    <row r="1206" spans="17:37" x14ac:dyDescent="0.25">
      <c r="Q1206" t="s">
        <v>3825</v>
      </c>
      <c r="R1206" s="6">
        <v>42039</v>
      </c>
      <c r="S1206" t="s">
        <v>3194</v>
      </c>
      <c r="T1206" t="s">
        <v>3317</v>
      </c>
      <c r="U1206" t="s">
        <v>3842</v>
      </c>
      <c r="V1206">
        <v>72</v>
      </c>
      <c r="W1206">
        <v>66</v>
      </c>
      <c r="Y1206" t="s">
        <v>684</v>
      </c>
      <c r="Z1206">
        <v>1</v>
      </c>
      <c r="AA1206">
        <f t="shared" si="208"/>
        <v>6</v>
      </c>
      <c r="AB1206">
        <f t="shared" ca="1" si="204"/>
        <v>22.400000200000001</v>
      </c>
      <c r="AC1206">
        <f t="shared" ca="1" si="205"/>
        <v>-16.400000200000001</v>
      </c>
      <c r="AD1206">
        <f t="shared" ca="1" si="206"/>
        <v>16.400000200000001</v>
      </c>
      <c r="AE1206" s="2">
        <v>0</v>
      </c>
      <c r="AF1206" s="7">
        <f>VLOOKUP(R1206,Weights!$A$2:$B$120,2,0)*AE1206</f>
        <v>0</v>
      </c>
      <c r="AG1206">
        <f t="shared" ca="1" si="207"/>
        <v>268.96000656000007</v>
      </c>
      <c r="AI1206" t="str">
        <f t="shared" ca="1" si="209"/>
        <v>Duke</v>
      </c>
      <c r="AJ1206" t="str">
        <f t="shared" si="210"/>
        <v>Duke</v>
      </c>
      <c r="AK1206">
        <f t="shared" si="211"/>
        <v>0</v>
      </c>
    </row>
    <row r="1207" spans="17:37" x14ac:dyDescent="0.25">
      <c r="Q1207" t="s">
        <v>3825</v>
      </c>
      <c r="R1207" s="6">
        <v>42042</v>
      </c>
      <c r="S1207" t="s">
        <v>3194</v>
      </c>
      <c r="T1207" t="s">
        <v>3213</v>
      </c>
      <c r="U1207" t="s">
        <v>3842</v>
      </c>
      <c r="V1207">
        <v>90</v>
      </c>
      <c r="W1207">
        <v>60</v>
      </c>
      <c r="Y1207" t="s">
        <v>685</v>
      </c>
      <c r="Z1207">
        <v>1</v>
      </c>
      <c r="AA1207">
        <f t="shared" si="208"/>
        <v>30</v>
      </c>
      <c r="AB1207">
        <f t="shared" ca="1" si="204"/>
        <v>9.1999999999999993</v>
      </c>
      <c r="AC1207">
        <f t="shared" ca="1" si="205"/>
        <v>20.8</v>
      </c>
      <c r="AD1207">
        <f t="shared" ca="1" si="206"/>
        <v>-20.8</v>
      </c>
      <c r="AE1207" s="2">
        <v>0</v>
      </c>
      <c r="AF1207" s="7">
        <f>VLOOKUP(R1207,Weights!$A$2:$B$120,2,0)*AE1207</f>
        <v>0</v>
      </c>
      <c r="AG1207">
        <f t="shared" ca="1" si="207"/>
        <v>432.64000000000004</v>
      </c>
      <c r="AI1207" t="str">
        <f t="shared" ca="1" si="209"/>
        <v>Duke</v>
      </c>
      <c r="AJ1207" t="str">
        <f t="shared" si="210"/>
        <v>Duke</v>
      </c>
      <c r="AK1207">
        <f t="shared" si="211"/>
        <v>0</v>
      </c>
    </row>
    <row r="1208" spans="17:37" x14ac:dyDescent="0.25">
      <c r="Q1208" t="s">
        <v>3825</v>
      </c>
      <c r="R1208" s="6">
        <v>42053</v>
      </c>
      <c r="S1208" t="s">
        <v>3194</v>
      </c>
      <c r="T1208" t="s">
        <v>3826</v>
      </c>
      <c r="U1208" t="s">
        <v>3842</v>
      </c>
      <c r="V1208">
        <v>92</v>
      </c>
      <c r="W1208">
        <v>90</v>
      </c>
      <c r="X1208" t="s">
        <v>3843</v>
      </c>
      <c r="Y1208" t="s">
        <v>687</v>
      </c>
      <c r="Z1208">
        <v>1</v>
      </c>
      <c r="AA1208">
        <f t="shared" si="208"/>
        <v>2</v>
      </c>
      <c r="AB1208">
        <f t="shared" ca="1" si="204"/>
        <v>8</v>
      </c>
      <c r="AC1208">
        <f t="shared" ca="1" si="205"/>
        <v>-6</v>
      </c>
      <c r="AD1208">
        <f t="shared" ca="1" si="206"/>
        <v>6</v>
      </c>
      <c r="AE1208" s="2">
        <v>0</v>
      </c>
      <c r="AF1208" s="7">
        <f>VLOOKUP(R1208,Weights!$A$2:$B$120,2,0)*AE1208</f>
        <v>0</v>
      </c>
      <c r="AG1208">
        <f t="shared" ca="1" si="207"/>
        <v>36</v>
      </c>
      <c r="AI1208" t="str">
        <f t="shared" ca="1" si="209"/>
        <v>Duke</v>
      </c>
      <c r="AJ1208" t="str">
        <f t="shared" si="210"/>
        <v>Duke</v>
      </c>
      <c r="AK1208">
        <f t="shared" si="211"/>
        <v>0</v>
      </c>
    </row>
    <row r="1209" spans="17:37" x14ac:dyDescent="0.25">
      <c r="Q1209" t="s">
        <v>3825</v>
      </c>
      <c r="R1209" s="6">
        <v>42056</v>
      </c>
      <c r="S1209" t="s">
        <v>3194</v>
      </c>
      <c r="T1209" t="s">
        <v>3318</v>
      </c>
      <c r="U1209" t="s">
        <v>3842</v>
      </c>
      <c r="V1209">
        <v>78</v>
      </c>
      <c r="W1209">
        <v>56</v>
      </c>
      <c r="Y1209" t="s">
        <v>688</v>
      </c>
      <c r="Z1209">
        <v>1</v>
      </c>
      <c r="AA1209">
        <f t="shared" si="208"/>
        <v>22</v>
      </c>
      <c r="AB1209">
        <f t="shared" ca="1" si="204"/>
        <v>21.400000200000001</v>
      </c>
      <c r="AC1209">
        <f t="shared" ca="1" si="205"/>
        <v>0.59999979999999908</v>
      </c>
      <c r="AD1209">
        <f t="shared" ca="1" si="206"/>
        <v>-0.59999979999999908</v>
      </c>
      <c r="AE1209" s="2">
        <v>0</v>
      </c>
      <c r="AF1209" s="7">
        <f>VLOOKUP(R1209,Weights!$A$2:$B$120,2,0)*AE1209</f>
        <v>0</v>
      </c>
      <c r="AG1209">
        <f t="shared" ca="1" si="207"/>
        <v>0.35999976000003892</v>
      </c>
      <c r="AI1209" t="str">
        <f t="shared" ca="1" si="209"/>
        <v>Duke</v>
      </c>
      <c r="AJ1209" t="str">
        <f t="shared" si="210"/>
        <v>Duke</v>
      </c>
      <c r="AK1209">
        <f t="shared" si="211"/>
        <v>0</v>
      </c>
    </row>
    <row r="1210" spans="17:37" x14ac:dyDescent="0.25">
      <c r="Q1210" t="s">
        <v>3825</v>
      </c>
      <c r="R1210" s="6">
        <v>42063</v>
      </c>
      <c r="S1210" t="s">
        <v>3194</v>
      </c>
      <c r="T1210" t="s">
        <v>3316</v>
      </c>
      <c r="U1210" t="s">
        <v>3842</v>
      </c>
      <c r="V1210">
        <v>73</v>
      </c>
      <c r="W1210">
        <v>54</v>
      </c>
      <c r="Y1210" t="s">
        <v>689</v>
      </c>
      <c r="Z1210">
        <v>1</v>
      </c>
      <c r="AA1210">
        <f t="shared" si="208"/>
        <v>19</v>
      </c>
      <c r="AB1210">
        <f t="shared" ca="1" si="204"/>
        <v>18.200000199999998</v>
      </c>
      <c r="AC1210">
        <f t="shared" ca="1" si="205"/>
        <v>0.79999980000000193</v>
      </c>
      <c r="AD1210">
        <f t="shared" ca="1" si="206"/>
        <v>-0.79999980000000193</v>
      </c>
      <c r="AE1210" s="2">
        <v>0</v>
      </c>
      <c r="AF1210" s="7">
        <f>VLOOKUP(R1210,Weights!$A$2:$B$120,2,0)*AE1210</f>
        <v>0</v>
      </c>
      <c r="AG1210">
        <f t="shared" ca="1" si="207"/>
        <v>0.63999968000004304</v>
      </c>
      <c r="AI1210" t="str">
        <f t="shared" ca="1" si="209"/>
        <v>Duke</v>
      </c>
      <c r="AJ1210" t="str">
        <f t="shared" si="210"/>
        <v>Duke</v>
      </c>
      <c r="AK1210">
        <f t="shared" si="211"/>
        <v>0</v>
      </c>
    </row>
    <row r="1211" spans="17:37" x14ac:dyDescent="0.25">
      <c r="Q1211" t="s">
        <v>3825</v>
      </c>
      <c r="R1211" s="6">
        <v>42067</v>
      </c>
      <c r="S1211" t="s">
        <v>3194</v>
      </c>
      <c r="T1211" t="s">
        <v>3321</v>
      </c>
      <c r="U1211" t="s">
        <v>3842</v>
      </c>
      <c r="V1211">
        <v>94</v>
      </c>
      <c r="W1211">
        <v>51</v>
      </c>
      <c r="Y1211" t="s">
        <v>690</v>
      </c>
      <c r="Z1211">
        <v>1</v>
      </c>
      <c r="AA1211">
        <f t="shared" si="208"/>
        <v>43</v>
      </c>
      <c r="AB1211">
        <f t="shared" ca="1" si="204"/>
        <v>23.000000200000002</v>
      </c>
      <c r="AC1211">
        <f t="shared" ca="1" si="205"/>
        <v>19.999999799999998</v>
      </c>
      <c r="AD1211">
        <f t="shared" ca="1" si="206"/>
        <v>-19.999999799999998</v>
      </c>
      <c r="AE1211" s="2">
        <v>0</v>
      </c>
      <c r="AF1211" s="7">
        <f>VLOOKUP(R1211,Weights!$A$2:$B$120,2,0)*AE1211</f>
        <v>0</v>
      </c>
      <c r="AG1211">
        <f t="shared" ca="1" si="207"/>
        <v>399.99999199999996</v>
      </c>
      <c r="AI1211" t="str">
        <f t="shared" ca="1" si="209"/>
        <v>Duke</v>
      </c>
      <c r="AJ1211" t="str">
        <f t="shared" si="210"/>
        <v>Duke</v>
      </c>
      <c r="AK1211">
        <f t="shared" si="211"/>
        <v>0</v>
      </c>
    </row>
    <row r="1212" spans="17:37" x14ac:dyDescent="0.25">
      <c r="Q1212" t="s">
        <v>3825</v>
      </c>
      <c r="R1212" s="6">
        <v>42075</v>
      </c>
      <c r="S1212" t="s">
        <v>3195</v>
      </c>
      <c r="T1212" t="s">
        <v>3256</v>
      </c>
      <c r="U1212" t="s">
        <v>3842</v>
      </c>
      <c r="V1212">
        <v>77</v>
      </c>
      <c r="W1212">
        <v>53</v>
      </c>
      <c r="Y1212" t="s">
        <v>3139</v>
      </c>
      <c r="Z1212">
        <v>1</v>
      </c>
      <c r="AA1212">
        <f t="shared" si="208"/>
        <v>24</v>
      </c>
      <c r="AB1212">
        <f t="shared" ca="1" si="204"/>
        <v>10.000000000000002</v>
      </c>
      <c r="AC1212">
        <f t="shared" ca="1" si="205"/>
        <v>13.999999999999998</v>
      </c>
      <c r="AD1212">
        <f t="shared" ca="1" si="206"/>
        <v>-13.999999999999998</v>
      </c>
      <c r="AE1212" s="2">
        <v>0</v>
      </c>
      <c r="AF1212" s="7">
        <f>VLOOKUP(R1212,Weights!$A$2:$B$120,2,0)*AE1212</f>
        <v>0</v>
      </c>
      <c r="AG1212">
        <f t="shared" ca="1" si="207"/>
        <v>195.99999999999994</v>
      </c>
      <c r="AI1212" t="str">
        <f t="shared" ca="1" si="209"/>
        <v>Duke</v>
      </c>
      <c r="AJ1212" t="str">
        <f t="shared" si="210"/>
        <v>Duke</v>
      </c>
      <c r="AK1212">
        <f t="shared" si="211"/>
        <v>0</v>
      </c>
    </row>
    <row r="1213" spans="17:37" x14ac:dyDescent="0.25">
      <c r="Q1213" t="s">
        <v>3825</v>
      </c>
      <c r="R1213" s="6">
        <v>42076</v>
      </c>
      <c r="S1213" t="s">
        <v>3195</v>
      </c>
      <c r="T1213" t="s">
        <v>3213</v>
      </c>
      <c r="U1213" t="s">
        <v>3191</v>
      </c>
      <c r="Y1213" t="s">
        <v>3191</v>
      </c>
      <c r="Z1213">
        <v>0</v>
      </c>
      <c r="AA1213">
        <f t="shared" si="208"/>
        <v>0</v>
      </c>
      <c r="AB1213">
        <f t="shared" ca="1" si="204"/>
        <v>0</v>
      </c>
      <c r="AC1213">
        <f t="shared" ca="1" si="205"/>
        <v>0</v>
      </c>
      <c r="AD1213">
        <f t="shared" ca="1" si="206"/>
        <v>0</v>
      </c>
      <c r="AE1213" s="2">
        <v>0</v>
      </c>
      <c r="AF1213" s="7">
        <f>VLOOKUP(R1213,Weights!$A$2:$B$120,2,0)*AE1213</f>
        <v>0</v>
      </c>
      <c r="AG1213">
        <f t="shared" ca="1" si="207"/>
        <v>0</v>
      </c>
      <c r="AI1213" t="str">
        <f t="shared" ca="1" si="209"/>
        <v>Notre Dame</v>
      </c>
      <c r="AJ1213" t="str">
        <f t="shared" si="210"/>
        <v>Notre Dame</v>
      </c>
      <c r="AK1213">
        <f t="shared" si="211"/>
        <v>0</v>
      </c>
    </row>
    <row r="1214" spans="17:37" x14ac:dyDescent="0.25">
      <c r="Q1214" t="s">
        <v>3241</v>
      </c>
      <c r="R1214" s="6">
        <v>41958</v>
      </c>
      <c r="S1214" t="s">
        <v>3194</v>
      </c>
      <c r="T1214" t="s">
        <v>3839</v>
      </c>
      <c r="U1214" t="s">
        <v>3842</v>
      </c>
      <c r="V1214">
        <v>91</v>
      </c>
      <c r="W1214">
        <v>51</v>
      </c>
      <c r="Y1214" t="s">
        <v>176</v>
      </c>
      <c r="Z1214">
        <v>1</v>
      </c>
      <c r="AA1214">
        <f t="shared" si="208"/>
        <v>40</v>
      </c>
      <c r="AB1214">
        <f t="shared" ca="1" si="204"/>
        <v>31.999999817999999</v>
      </c>
      <c r="AC1214">
        <f t="shared" ca="1" si="205"/>
        <v>8.0000001820000008</v>
      </c>
      <c r="AD1214">
        <f t="shared" ca="1" si="206"/>
        <v>-8.0000001820000008</v>
      </c>
      <c r="AE1214" s="2">
        <v>0</v>
      </c>
      <c r="AF1214" s="7">
        <f>VLOOKUP(R1214,Weights!$A$2:$B$120,2,0)*AE1214</f>
        <v>0</v>
      </c>
      <c r="AG1214">
        <f t="shared" ca="1" si="207"/>
        <v>64.000002912000042</v>
      </c>
      <c r="AI1214" t="str">
        <f t="shared" ca="1" si="209"/>
        <v>Duquesne</v>
      </c>
      <c r="AJ1214" t="str">
        <f t="shared" si="210"/>
        <v>Duquesne</v>
      </c>
      <c r="AK1214">
        <f t="shared" si="211"/>
        <v>0</v>
      </c>
    </row>
    <row r="1215" spans="17:37" x14ac:dyDescent="0.25">
      <c r="Q1215" t="s">
        <v>3241</v>
      </c>
      <c r="R1215" s="6">
        <v>41972</v>
      </c>
      <c r="S1215" t="s">
        <v>3194</v>
      </c>
      <c r="T1215" t="s">
        <v>3211</v>
      </c>
      <c r="U1215" t="s">
        <v>3841</v>
      </c>
      <c r="V1215">
        <v>84</v>
      </c>
      <c r="W1215">
        <v>81</v>
      </c>
      <c r="Y1215" t="s">
        <v>99</v>
      </c>
      <c r="Z1215">
        <v>1</v>
      </c>
      <c r="AA1215">
        <f t="shared" si="208"/>
        <v>-3</v>
      </c>
      <c r="AB1215">
        <f t="shared" ca="1" si="204"/>
        <v>4.1999999980000009</v>
      </c>
      <c r="AC1215">
        <f t="shared" ca="1" si="205"/>
        <v>-7.1999999980000009</v>
      </c>
      <c r="AD1215">
        <f t="shared" ca="1" si="206"/>
        <v>7.1999999980000009</v>
      </c>
      <c r="AE1215" s="2">
        <v>0</v>
      </c>
      <c r="AF1215" s="7">
        <f>VLOOKUP(R1215,Weights!$A$2:$B$120,2,0)*AE1215</f>
        <v>0</v>
      </c>
      <c r="AG1215">
        <f t="shared" ca="1" si="207"/>
        <v>51.839999971200015</v>
      </c>
      <c r="AI1215" t="str">
        <f t="shared" ca="1" si="209"/>
        <v>Duquesne</v>
      </c>
      <c r="AJ1215" t="str">
        <f t="shared" si="210"/>
        <v>N.J.I.T.</v>
      </c>
      <c r="AK1215" t="str">
        <f t="shared" si="211"/>
        <v>N.J.I.T.</v>
      </c>
    </row>
    <row r="1216" spans="17:37" x14ac:dyDescent="0.25">
      <c r="Q1216" t="s">
        <v>3241</v>
      </c>
      <c r="R1216" s="6">
        <v>41975</v>
      </c>
      <c r="S1216" t="s">
        <v>3194</v>
      </c>
      <c r="T1216" t="s">
        <v>3514</v>
      </c>
      <c r="U1216" t="s">
        <v>3842</v>
      </c>
      <c r="V1216">
        <v>81</v>
      </c>
      <c r="W1216">
        <v>63</v>
      </c>
      <c r="Y1216" t="s">
        <v>100</v>
      </c>
      <c r="Z1216">
        <v>1</v>
      </c>
      <c r="AA1216">
        <f t="shared" si="208"/>
        <v>18</v>
      </c>
      <c r="AB1216">
        <f t="shared" ca="1" si="204"/>
        <v>10.000000018000001</v>
      </c>
      <c r="AC1216">
        <f t="shared" ca="1" si="205"/>
        <v>7.9999999819999985</v>
      </c>
      <c r="AD1216">
        <f t="shared" ca="1" si="206"/>
        <v>-7.9999999819999985</v>
      </c>
      <c r="AE1216" s="2">
        <v>0</v>
      </c>
      <c r="AF1216" s="7">
        <f>VLOOKUP(R1216,Weights!$A$2:$B$120,2,0)*AE1216</f>
        <v>0</v>
      </c>
      <c r="AG1216">
        <f t="shared" ca="1" si="207"/>
        <v>63.999999711999976</v>
      </c>
      <c r="AI1216" t="str">
        <f t="shared" ca="1" si="209"/>
        <v>Duquesne</v>
      </c>
      <c r="AJ1216" t="str">
        <f t="shared" si="210"/>
        <v>Duquesne</v>
      </c>
      <c r="AK1216">
        <f t="shared" si="211"/>
        <v>0</v>
      </c>
    </row>
    <row r="1217" spans="17:37" x14ac:dyDescent="0.25">
      <c r="Q1217" t="s">
        <v>3241</v>
      </c>
      <c r="R1217" s="6">
        <v>41978</v>
      </c>
      <c r="S1217" t="s">
        <v>3195</v>
      </c>
      <c r="T1217" t="s">
        <v>3313</v>
      </c>
      <c r="U1217" t="s">
        <v>3841</v>
      </c>
      <c r="V1217">
        <v>76</v>
      </c>
      <c r="W1217">
        <v>62</v>
      </c>
      <c r="Y1217" t="s">
        <v>150</v>
      </c>
      <c r="Z1217">
        <v>1</v>
      </c>
      <c r="AA1217">
        <f t="shared" si="208"/>
        <v>-14</v>
      </c>
      <c r="AB1217">
        <f t="shared" ca="1" si="204"/>
        <v>-6.1999999819999996</v>
      </c>
      <c r="AC1217">
        <f t="shared" ca="1" si="205"/>
        <v>-7.8000000180000004</v>
      </c>
      <c r="AD1217">
        <f t="shared" ca="1" si="206"/>
        <v>7.8000000180000004</v>
      </c>
      <c r="AE1217" s="2">
        <v>0</v>
      </c>
      <c r="AF1217" s="7">
        <f>VLOOKUP(R1217,Weights!$A$2:$B$120,2,0)*AE1217</f>
        <v>0</v>
      </c>
      <c r="AG1217">
        <f t="shared" ca="1" si="207"/>
        <v>60.840000280800005</v>
      </c>
      <c r="AI1217" t="str">
        <f t="shared" ca="1" si="209"/>
        <v>Pittsburgh</v>
      </c>
      <c r="AJ1217" t="str">
        <f t="shared" si="210"/>
        <v>Pittsburgh</v>
      </c>
      <c r="AK1217" t="str">
        <f t="shared" si="211"/>
        <v>Pittsburgh</v>
      </c>
    </row>
    <row r="1218" spans="17:37" x14ac:dyDescent="0.25">
      <c r="Q1218" t="s">
        <v>3241</v>
      </c>
      <c r="R1218" s="6">
        <v>41990</v>
      </c>
      <c r="S1218" t="s">
        <v>3194</v>
      </c>
      <c r="T1218" t="s">
        <v>3199</v>
      </c>
      <c r="U1218" t="s">
        <v>3841</v>
      </c>
      <c r="V1218">
        <v>67</v>
      </c>
      <c r="W1218">
        <v>52</v>
      </c>
      <c r="Y1218" t="s">
        <v>484</v>
      </c>
      <c r="Z1218">
        <v>1</v>
      </c>
      <c r="AA1218">
        <f t="shared" si="208"/>
        <v>-15</v>
      </c>
      <c r="AB1218">
        <f t="shared" ref="AB1218:AB1281" ca="1" si="212">Z1218*(IF(S1218="A",-HomeEdge,IF(S1218="H",HomeEdge,0))+VLOOKUP(Q1218,TmList,2,0)-VLOOKUP(T1218,TmList,2,0))</f>
        <v>6.2000000180000008</v>
      </c>
      <c r="AC1218">
        <f t="shared" ref="AC1218:AC1281" ca="1" si="213">AA1218-AB1218</f>
        <v>-21.200000018000001</v>
      </c>
      <c r="AD1218">
        <f t="shared" ref="AD1218:AD1281" ca="1" si="214">-AC1218</f>
        <v>21.200000018000001</v>
      </c>
      <c r="AE1218" s="2">
        <v>0</v>
      </c>
      <c r="AF1218" s="7">
        <f>VLOOKUP(R1218,Weights!$A$2:$B$120,2,0)*AE1218</f>
        <v>0</v>
      </c>
      <c r="AG1218">
        <f t="shared" ref="AG1218:AG1281" ca="1" si="215">AC1218^2</f>
        <v>449.44000076320003</v>
      </c>
      <c r="AI1218" t="str">
        <f t="shared" ca="1" si="209"/>
        <v>Duquesne</v>
      </c>
      <c r="AJ1218" t="str">
        <f t="shared" si="210"/>
        <v>St. Francis (PA)</v>
      </c>
      <c r="AK1218" t="str">
        <f t="shared" si="211"/>
        <v>St. Francis (PA)</v>
      </c>
    </row>
    <row r="1219" spans="17:37" x14ac:dyDescent="0.25">
      <c r="Q1219" t="s">
        <v>3241</v>
      </c>
      <c r="R1219" s="6">
        <v>41993</v>
      </c>
      <c r="S1219" t="s">
        <v>3194</v>
      </c>
      <c r="T1219" t="s">
        <v>3205</v>
      </c>
      <c r="U1219" t="s">
        <v>3842</v>
      </c>
      <c r="V1219">
        <v>79</v>
      </c>
      <c r="W1219">
        <v>63</v>
      </c>
      <c r="Y1219" t="s">
        <v>315</v>
      </c>
      <c r="Z1219">
        <v>1</v>
      </c>
      <c r="AA1219">
        <f t="shared" ref="AA1219:AA1282" si="216">Z1219*IF(U1219="W",(V1219-W1219),W1219-V1219)</f>
        <v>16</v>
      </c>
      <c r="AB1219">
        <f t="shared" ca="1" si="212"/>
        <v>12.000000018</v>
      </c>
      <c r="AC1219">
        <f t="shared" ca="1" si="213"/>
        <v>3.9999999820000003</v>
      </c>
      <c r="AD1219">
        <f t="shared" ca="1" si="214"/>
        <v>-3.9999999820000003</v>
      </c>
      <c r="AE1219" s="2">
        <v>0</v>
      </c>
      <c r="AF1219" s="7">
        <f>VLOOKUP(R1219,Weights!$A$2:$B$120,2,0)*AE1219</f>
        <v>0</v>
      </c>
      <c r="AG1219">
        <f t="shared" ca="1" si="215"/>
        <v>15.999999856000002</v>
      </c>
      <c r="AI1219" t="str">
        <f t="shared" ref="AI1219:AI1282" ca="1" si="217">IF(AB1219&gt;0,Q1219,T1219)</f>
        <v>Duquesne</v>
      </c>
      <c r="AJ1219" t="str">
        <f t="shared" ref="AJ1219:AJ1282" si="218">IF(AA1219&gt;0,Q1219,T1219)</f>
        <v>Duquesne</v>
      </c>
      <c r="AK1219">
        <f t="shared" ref="AK1219:AK1282" si="219">IF(AA1219&lt;0,T1219,0)</f>
        <v>0</v>
      </c>
    </row>
    <row r="1220" spans="17:37" x14ac:dyDescent="0.25">
      <c r="Q1220" t="s">
        <v>3241</v>
      </c>
      <c r="R1220" s="6">
        <v>42001</v>
      </c>
      <c r="S1220" t="s">
        <v>3194</v>
      </c>
      <c r="T1220" t="s">
        <v>3246</v>
      </c>
      <c r="U1220" t="s">
        <v>3841</v>
      </c>
      <c r="V1220">
        <v>78</v>
      </c>
      <c r="W1220">
        <v>69</v>
      </c>
      <c r="Y1220" t="s">
        <v>27</v>
      </c>
      <c r="Z1220">
        <v>1</v>
      </c>
      <c r="AA1220">
        <f t="shared" si="216"/>
        <v>-9</v>
      </c>
      <c r="AB1220">
        <f t="shared" ca="1" si="212"/>
        <v>7.6000000180000002</v>
      </c>
      <c r="AC1220">
        <f t="shared" ca="1" si="213"/>
        <v>-16.600000017999999</v>
      </c>
      <c r="AD1220">
        <f t="shared" ca="1" si="214"/>
        <v>16.600000017999999</v>
      </c>
      <c r="AE1220" s="2">
        <v>0</v>
      </c>
      <c r="AF1220" s="7">
        <f>VLOOKUP(R1220,Weights!$A$2:$B$120,2,0)*AE1220</f>
        <v>0</v>
      </c>
      <c r="AG1220">
        <f t="shared" ca="1" si="215"/>
        <v>275.56000059759998</v>
      </c>
      <c r="AI1220" t="str">
        <f t="shared" ca="1" si="217"/>
        <v>Duquesne</v>
      </c>
      <c r="AJ1220" t="str">
        <f t="shared" si="218"/>
        <v>Maryland-Eastern Shore</v>
      </c>
      <c r="AK1220" t="str">
        <f t="shared" si="219"/>
        <v>Maryland-Eastern Shore</v>
      </c>
    </row>
    <row r="1221" spans="17:37" x14ac:dyDescent="0.25">
      <c r="Q1221" t="s">
        <v>3241</v>
      </c>
      <c r="R1221" s="6">
        <v>42003</v>
      </c>
      <c r="S1221" t="s">
        <v>3194</v>
      </c>
      <c r="T1221" t="s">
        <v>3486</v>
      </c>
      <c r="U1221" t="s">
        <v>3842</v>
      </c>
      <c r="V1221">
        <v>78</v>
      </c>
      <c r="W1221">
        <v>72</v>
      </c>
      <c r="Y1221" t="s">
        <v>29</v>
      </c>
      <c r="Z1221">
        <v>1</v>
      </c>
      <c r="AA1221">
        <f t="shared" si="216"/>
        <v>6</v>
      </c>
      <c r="AB1221">
        <f t="shared" ca="1" si="212"/>
        <v>17.599999818000001</v>
      </c>
      <c r="AC1221">
        <f t="shared" ca="1" si="213"/>
        <v>-11.599999818000001</v>
      </c>
      <c r="AD1221">
        <f t="shared" ca="1" si="214"/>
        <v>11.599999818000001</v>
      </c>
      <c r="AE1221" s="2">
        <v>0</v>
      </c>
      <c r="AF1221" s="7">
        <f>VLOOKUP(R1221,Weights!$A$2:$B$120,2,0)*AE1221</f>
        <v>0</v>
      </c>
      <c r="AG1221">
        <f t="shared" ca="1" si="215"/>
        <v>134.55999577760005</v>
      </c>
      <c r="AI1221" t="str">
        <f t="shared" ca="1" si="217"/>
        <v>Duquesne</v>
      </c>
      <c r="AJ1221" t="str">
        <f t="shared" si="218"/>
        <v>Duquesne</v>
      </c>
      <c r="AK1221">
        <f t="shared" si="219"/>
        <v>0</v>
      </c>
    </row>
    <row r="1222" spans="17:37" x14ac:dyDescent="0.25">
      <c r="Q1222" t="s">
        <v>3241</v>
      </c>
      <c r="R1222" s="6">
        <v>42011</v>
      </c>
      <c r="S1222" t="s">
        <v>3194</v>
      </c>
      <c r="T1222" t="s">
        <v>3251</v>
      </c>
      <c r="U1222" t="s">
        <v>3842</v>
      </c>
      <c r="V1222">
        <v>71</v>
      </c>
      <c r="W1222">
        <v>68</v>
      </c>
      <c r="Y1222" t="s">
        <v>486</v>
      </c>
      <c r="Z1222">
        <v>1</v>
      </c>
      <c r="AA1222">
        <f t="shared" si="216"/>
        <v>3</v>
      </c>
      <c r="AB1222">
        <f t="shared" ca="1" si="212"/>
        <v>2.7999999980000005</v>
      </c>
      <c r="AC1222">
        <f t="shared" ca="1" si="213"/>
        <v>0.20000000199999945</v>
      </c>
      <c r="AD1222">
        <f t="shared" ca="1" si="214"/>
        <v>-0.20000000199999945</v>
      </c>
      <c r="AE1222" s="2">
        <v>0</v>
      </c>
      <c r="AF1222" s="7">
        <f>VLOOKUP(R1222,Weights!$A$2:$B$120,2,0)*AE1222</f>
        <v>0</v>
      </c>
      <c r="AG1222">
        <f t="shared" ca="1" si="215"/>
        <v>4.0000000799999783E-2</v>
      </c>
      <c r="AI1222" t="str">
        <f t="shared" ca="1" si="217"/>
        <v>Duquesne</v>
      </c>
      <c r="AJ1222" t="str">
        <f t="shared" si="218"/>
        <v>Duquesne</v>
      </c>
      <c r="AK1222">
        <f t="shared" si="219"/>
        <v>0</v>
      </c>
    </row>
    <row r="1223" spans="17:37" x14ac:dyDescent="0.25">
      <c r="Q1223" t="s">
        <v>3241</v>
      </c>
      <c r="R1223" s="6">
        <v>42014</v>
      </c>
      <c r="S1223" t="s">
        <v>3194</v>
      </c>
      <c r="T1223" t="s">
        <v>3238</v>
      </c>
      <c r="U1223" t="s">
        <v>3841</v>
      </c>
      <c r="V1223">
        <v>61</v>
      </c>
      <c r="W1223">
        <v>60</v>
      </c>
      <c r="Y1223" t="s">
        <v>487</v>
      </c>
      <c r="Z1223">
        <v>1</v>
      </c>
      <c r="AA1223">
        <f t="shared" si="216"/>
        <v>-1</v>
      </c>
      <c r="AB1223">
        <f t="shared" ca="1" si="212"/>
        <v>-4.7999999819999992</v>
      </c>
      <c r="AC1223">
        <f t="shared" ca="1" si="213"/>
        <v>3.7999999819999992</v>
      </c>
      <c r="AD1223">
        <f t="shared" ca="1" si="214"/>
        <v>-3.7999999819999992</v>
      </c>
      <c r="AE1223" s="2">
        <v>0</v>
      </c>
      <c r="AF1223" s="7">
        <f>VLOOKUP(R1223,Weights!$A$2:$B$120,2,0)*AE1223</f>
        <v>0</v>
      </c>
      <c r="AG1223">
        <f t="shared" ca="1" si="215"/>
        <v>14.439999863199995</v>
      </c>
      <c r="AI1223" t="str">
        <f t="shared" ca="1" si="217"/>
        <v>Rhode Island</v>
      </c>
      <c r="AJ1223" t="str">
        <f t="shared" si="218"/>
        <v>Rhode Island</v>
      </c>
      <c r="AK1223" t="str">
        <f t="shared" si="219"/>
        <v>Rhode Island</v>
      </c>
    </row>
    <row r="1224" spans="17:37" x14ac:dyDescent="0.25">
      <c r="Q1224" t="s">
        <v>3241</v>
      </c>
      <c r="R1224" s="6">
        <v>42021</v>
      </c>
      <c r="S1224" t="s">
        <v>3194</v>
      </c>
      <c r="T1224" t="s">
        <v>3301</v>
      </c>
      <c r="U1224" t="s">
        <v>3841</v>
      </c>
      <c r="V1224">
        <v>70</v>
      </c>
      <c r="W1224">
        <v>64</v>
      </c>
      <c r="Y1224" t="s">
        <v>488</v>
      </c>
      <c r="Z1224">
        <v>1</v>
      </c>
      <c r="AA1224">
        <f t="shared" si="216"/>
        <v>-6</v>
      </c>
      <c r="AB1224">
        <f t="shared" ca="1" si="212"/>
        <v>-8.2000001820000001</v>
      </c>
      <c r="AC1224">
        <f t="shared" ca="1" si="213"/>
        <v>2.2000001820000001</v>
      </c>
      <c r="AD1224">
        <f t="shared" ca="1" si="214"/>
        <v>-2.2000001820000001</v>
      </c>
      <c r="AE1224" s="2">
        <v>0</v>
      </c>
      <c r="AF1224" s="7">
        <f>VLOOKUP(R1224,Weights!$A$2:$B$120,2,0)*AE1224</f>
        <v>0</v>
      </c>
      <c r="AG1224">
        <f t="shared" ca="1" si="215"/>
        <v>4.8400008008000341</v>
      </c>
      <c r="AI1224" t="str">
        <f t="shared" ca="1" si="217"/>
        <v>Virginia Commonwealth</v>
      </c>
      <c r="AJ1224" t="str">
        <f t="shared" si="218"/>
        <v>Virginia Commonwealth</v>
      </c>
      <c r="AK1224" t="str">
        <f t="shared" si="219"/>
        <v>Virginia Commonwealth</v>
      </c>
    </row>
    <row r="1225" spans="17:37" x14ac:dyDescent="0.25">
      <c r="Q1225" t="s">
        <v>3241</v>
      </c>
      <c r="R1225" s="6">
        <v>42026</v>
      </c>
      <c r="S1225" t="s">
        <v>3194</v>
      </c>
      <c r="T1225" t="s">
        <v>3292</v>
      </c>
      <c r="U1225" t="s">
        <v>3841</v>
      </c>
      <c r="V1225">
        <v>100</v>
      </c>
      <c r="W1225">
        <v>97</v>
      </c>
      <c r="X1225" t="s">
        <v>3843</v>
      </c>
      <c r="Y1225" t="s">
        <v>489</v>
      </c>
      <c r="Z1225">
        <v>1</v>
      </c>
      <c r="AA1225">
        <f t="shared" si="216"/>
        <v>-3</v>
      </c>
      <c r="AB1225">
        <f t="shared" ca="1" si="212"/>
        <v>-2.9999999819999994</v>
      </c>
      <c r="AC1225">
        <f t="shared" ca="1" si="213"/>
        <v>-1.8000000601148258E-8</v>
      </c>
      <c r="AD1225">
        <f t="shared" ca="1" si="214"/>
        <v>1.8000000601148258E-8</v>
      </c>
      <c r="AE1225" s="2">
        <v>0</v>
      </c>
      <c r="AF1225" s="7">
        <f>VLOOKUP(R1225,Weights!$A$2:$B$120,2,0)*AE1225</f>
        <v>0</v>
      </c>
      <c r="AG1225">
        <f t="shared" ca="1" si="215"/>
        <v>3.2400002164133766E-16</v>
      </c>
      <c r="AI1225" t="str">
        <f t="shared" ca="1" si="217"/>
        <v>St. Bonaventure</v>
      </c>
      <c r="AJ1225" t="str">
        <f t="shared" si="218"/>
        <v>St. Bonaventure</v>
      </c>
      <c r="AK1225" t="str">
        <f t="shared" si="219"/>
        <v>St. Bonaventure</v>
      </c>
    </row>
    <row r="1226" spans="17:37" x14ac:dyDescent="0.25">
      <c r="Q1226" t="s">
        <v>3241</v>
      </c>
      <c r="R1226" s="6">
        <v>42035</v>
      </c>
      <c r="S1226" t="s">
        <v>3194</v>
      </c>
      <c r="T1226" t="s">
        <v>3288</v>
      </c>
      <c r="U1226" t="s">
        <v>3842</v>
      </c>
      <c r="V1226">
        <v>62</v>
      </c>
      <c r="W1226">
        <v>53</v>
      </c>
      <c r="Y1226" t="s">
        <v>491</v>
      </c>
      <c r="Z1226">
        <v>1</v>
      </c>
      <c r="AA1226">
        <f t="shared" si="216"/>
        <v>9</v>
      </c>
      <c r="AB1226">
        <f t="shared" ca="1" si="212"/>
        <v>3.9999999980000003</v>
      </c>
      <c r="AC1226">
        <f t="shared" ca="1" si="213"/>
        <v>5.0000000020000002</v>
      </c>
      <c r="AD1226">
        <f t="shared" ca="1" si="214"/>
        <v>-5.0000000020000002</v>
      </c>
      <c r="AE1226" s="2">
        <v>0</v>
      </c>
      <c r="AF1226" s="7">
        <f>VLOOKUP(R1226,Weights!$A$2:$B$120,2,0)*AE1226</f>
        <v>0</v>
      </c>
      <c r="AG1226">
        <f t="shared" ca="1" si="215"/>
        <v>25.000000020000002</v>
      </c>
      <c r="AI1226" t="str">
        <f t="shared" ca="1" si="217"/>
        <v>Duquesne</v>
      </c>
      <c r="AJ1226" t="str">
        <f t="shared" si="218"/>
        <v>Duquesne</v>
      </c>
      <c r="AK1226">
        <f t="shared" si="219"/>
        <v>0</v>
      </c>
    </row>
    <row r="1227" spans="17:37" x14ac:dyDescent="0.25">
      <c r="Q1227" t="s">
        <v>3241</v>
      </c>
      <c r="R1227" s="6">
        <v>42046</v>
      </c>
      <c r="S1227" t="s">
        <v>3194</v>
      </c>
      <c r="T1227" t="s">
        <v>3247</v>
      </c>
      <c r="U1227" t="s">
        <v>3842</v>
      </c>
      <c r="V1227">
        <v>78</v>
      </c>
      <c r="W1227">
        <v>62</v>
      </c>
      <c r="Y1227" t="s">
        <v>493</v>
      </c>
      <c r="Z1227">
        <v>1</v>
      </c>
      <c r="AA1227">
        <f t="shared" si="216"/>
        <v>16</v>
      </c>
      <c r="AB1227">
        <f t="shared" ca="1" si="212"/>
        <v>-5.3999999819999989</v>
      </c>
      <c r="AC1227">
        <f t="shared" ca="1" si="213"/>
        <v>21.399999981999997</v>
      </c>
      <c r="AD1227">
        <f t="shared" ca="1" si="214"/>
        <v>-21.399999981999997</v>
      </c>
      <c r="AE1227" s="2">
        <v>0</v>
      </c>
      <c r="AF1227" s="7">
        <f>VLOOKUP(R1227,Weights!$A$2:$B$120,2,0)*AE1227</f>
        <v>0</v>
      </c>
      <c r="AG1227">
        <f t="shared" ca="1" si="215"/>
        <v>457.95999922959987</v>
      </c>
      <c r="AI1227" t="str">
        <f t="shared" ca="1" si="217"/>
        <v>George Washington</v>
      </c>
      <c r="AJ1227" t="str">
        <f t="shared" si="218"/>
        <v>Duquesne</v>
      </c>
      <c r="AK1227">
        <f t="shared" si="219"/>
        <v>0</v>
      </c>
    </row>
    <row r="1228" spans="17:37" x14ac:dyDescent="0.25">
      <c r="Q1228" t="s">
        <v>3241</v>
      </c>
      <c r="R1228" s="6">
        <v>42056</v>
      </c>
      <c r="S1228" t="s">
        <v>3194</v>
      </c>
      <c r="T1228" t="s">
        <v>3297</v>
      </c>
      <c r="U1228" t="s">
        <v>3842</v>
      </c>
      <c r="V1228">
        <v>83</v>
      </c>
      <c r="W1228">
        <v>73</v>
      </c>
      <c r="Y1228" t="s">
        <v>496</v>
      </c>
      <c r="Z1228">
        <v>1</v>
      </c>
      <c r="AA1228">
        <f t="shared" si="216"/>
        <v>10</v>
      </c>
      <c r="AB1228">
        <f t="shared" ca="1" si="212"/>
        <v>-5.7999999819999992</v>
      </c>
      <c r="AC1228">
        <f t="shared" ca="1" si="213"/>
        <v>15.799999981999999</v>
      </c>
      <c r="AD1228">
        <f t="shared" ca="1" si="214"/>
        <v>-15.799999981999999</v>
      </c>
      <c r="AE1228" s="2">
        <v>0</v>
      </c>
      <c r="AF1228" s="7">
        <f>VLOOKUP(R1228,Weights!$A$2:$B$120,2,0)*AE1228</f>
        <v>0</v>
      </c>
      <c r="AG1228">
        <f t="shared" ca="1" si="215"/>
        <v>249.63999943119998</v>
      </c>
      <c r="AI1228" t="str">
        <f t="shared" ca="1" si="217"/>
        <v>Dayton</v>
      </c>
      <c r="AJ1228" t="str">
        <f t="shared" si="218"/>
        <v>Duquesne</v>
      </c>
      <c r="AK1228">
        <f t="shared" si="219"/>
        <v>0</v>
      </c>
    </row>
    <row r="1229" spans="17:37" x14ac:dyDescent="0.25">
      <c r="Q1229" t="s">
        <v>3241</v>
      </c>
      <c r="R1229" s="6">
        <v>42060</v>
      </c>
      <c r="S1229" t="s">
        <v>3194</v>
      </c>
      <c r="T1229" t="s">
        <v>3252</v>
      </c>
      <c r="U1229" t="s">
        <v>3842</v>
      </c>
      <c r="V1229">
        <v>79</v>
      </c>
      <c r="W1229">
        <v>66</v>
      </c>
      <c r="Y1229" t="s">
        <v>497</v>
      </c>
      <c r="Z1229">
        <v>1</v>
      </c>
      <c r="AA1229">
        <f t="shared" si="216"/>
        <v>13</v>
      </c>
      <c r="AB1229">
        <f t="shared" ca="1" si="212"/>
        <v>8.6000000179999994</v>
      </c>
      <c r="AC1229">
        <f t="shared" ca="1" si="213"/>
        <v>4.3999999820000006</v>
      </c>
      <c r="AD1229">
        <f t="shared" ca="1" si="214"/>
        <v>-4.3999999820000006</v>
      </c>
      <c r="AE1229" s="2">
        <v>0</v>
      </c>
      <c r="AF1229" s="7">
        <f>VLOOKUP(R1229,Weights!$A$2:$B$120,2,0)*AE1229</f>
        <v>0</v>
      </c>
      <c r="AG1229">
        <f t="shared" ca="1" si="215"/>
        <v>19.359999841600008</v>
      </c>
      <c r="AI1229" t="str">
        <f t="shared" ca="1" si="217"/>
        <v>Duquesne</v>
      </c>
      <c r="AJ1229" t="str">
        <f t="shared" si="218"/>
        <v>Duquesne</v>
      </c>
      <c r="AK1229">
        <f t="shared" si="219"/>
        <v>0</v>
      </c>
    </row>
    <row r="1230" spans="17:37" x14ac:dyDescent="0.25">
      <c r="Q1230" t="s">
        <v>3241</v>
      </c>
      <c r="R1230" s="6">
        <v>42070</v>
      </c>
      <c r="S1230" t="s">
        <v>3194</v>
      </c>
      <c r="T1230" t="s">
        <v>3293</v>
      </c>
      <c r="U1230" t="s">
        <v>3841</v>
      </c>
      <c r="V1230">
        <v>107</v>
      </c>
      <c r="W1230">
        <v>78</v>
      </c>
      <c r="Y1230" t="s">
        <v>499</v>
      </c>
      <c r="Z1230">
        <v>1</v>
      </c>
      <c r="AA1230">
        <f t="shared" si="216"/>
        <v>-29</v>
      </c>
      <c r="AB1230">
        <f t="shared" ca="1" si="212"/>
        <v>-10.600000181999999</v>
      </c>
      <c r="AC1230">
        <f t="shared" ca="1" si="213"/>
        <v>-18.399999818000001</v>
      </c>
      <c r="AD1230">
        <f t="shared" ca="1" si="214"/>
        <v>18.399999818000001</v>
      </c>
      <c r="AE1230" s="2">
        <v>0</v>
      </c>
      <c r="AF1230" s="7">
        <f>VLOOKUP(R1230,Weights!$A$2:$B$120,2,0)*AE1230</f>
        <v>0</v>
      </c>
      <c r="AG1230">
        <f t="shared" ca="1" si="215"/>
        <v>338.55999330240007</v>
      </c>
      <c r="AI1230" t="str">
        <f t="shared" ca="1" si="217"/>
        <v>Davidson</v>
      </c>
      <c r="AJ1230" t="str">
        <f t="shared" si="218"/>
        <v>Davidson</v>
      </c>
      <c r="AK1230" t="str">
        <f t="shared" si="219"/>
        <v>Davidson</v>
      </c>
    </row>
    <row r="1231" spans="17:37" x14ac:dyDescent="0.25">
      <c r="Q1231" t="s">
        <v>3241</v>
      </c>
      <c r="R1231" s="6">
        <v>42074</v>
      </c>
      <c r="S1231" t="s">
        <v>3195</v>
      </c>
      <c r="T1231" t="s">
        <v>3252</v>
      </c>
      <c r="U1231" t="s">
        <v>3842</v>
      </c>
      <c r="V1231">
        <v>61</v>
      </c>
      <c r="W1231">
        <v>55</v>
      </c>
      <c r="Y1231" t="s">
        <v>3133</v>
      </c>
      <c r="Z1231">
        <v>1</v>
      </c>
      <c r="AA1231">
        <f t="shared" si="216"/>
        <v>6</v>
      </c>
      <c r="AB1231">
        <f t="shared" ca="1" si="212"/>
        <v>5.4000000180000001</v>
      </c>
      <c r="AC1231">
        <f t="shared" ca="1" si="213"/>
        <v>0.59999998199999993</v>
      </c>
      <c r="AD1231">
        <f t="shared" ca="1" si="214"/>
        <v>-0.59999998199999993</v>
      </c>
      <c r="AE1231" s="2">
        <v>0</v>
      </c>
      <c r="AF1231" s="7">
        <f>VLOOKUP(R1231,Weights!$A$2:$B$120,2,0)*AE1231</f>
        <v>0</v>
      </c>
      <c r="AG1231">
        <f t="shared" ca="1" si="215"/>
        <v>0.35999997840000025</v>
      </c>
      <c r="AI1231" t="str">
        <f t="shared" ca="1" si="217"/>
        <v>Duquesne</v>
      </c>
      <c r="AJ1231" t="str">
        <f t="shared" si="218"/>
        <v>Duquesne</v>
      </c>
      <c r="AK1231">
        <f t="shared" si="219"/>
        <v>0</v>
      </c>
    </row>
    <row r="1232" spans="17:37" x14ac:dyDescent="0.25">
      <c r="Q1232" t="s">
        <v>3241</v>
      </c>
      <c r="R1232" s="6">
        <v>42075</v>
      </c>
      <c r="S1232" t="s">
        <v>3195</v>
      </c>
      <c r="T1232" t="s">
        <v>3247</v>
      </c>
      <c r="U1232" t="s">
        <v>3841</v>
      </c>
      <c r="V1232">
        <v>73</v>
      </c>
      <c r="W1232">
        <v>55</v>
      </c>
      <c r="Y1232" t="s">
        <v>1051</v>
      </c>
      <c r="Z1232">
        <v>1</v>
      </c>
      <c r="AA1232">
        <f t="shared" si="216"/>
        <v>-18</v>
      </c>
      <c r="AB1232">
        <f t="shared" ca="1" si="212"/>
        <v>-8.5999999819999999</v>
      </c>
      <c r="AC1232">
        <f t="shared" ca="1" si="213"/>
        <v>-9.4000000180000001</v>
      </c>
      <c r="AD1232">
        <f t="shared" ca="1" si="214"/>
        <v>9.4000000180000001</v>
      </c>
      <c r="AE1232" s="2">
        <v>0</v>
      </c>
      <c r="AF1232" s="7">
        <f>VLOOKUP(R1232,Weights!$A$2:$B$120,2,0)*AE1232</f>
        <v>0</v>
      </c>
      <c r="AG1232">
        <f t="shared" ca="1" si="215"/>
        <v>88.360000338399999</v>
      </c>
      <c r="AI1232" t="str">
        <f t="shared" ca="1" si="217"/>
        <v>George Washington</v>
      </c>
      <c r="AJ1232" t="str">
        <f t="shared" si="218"/>
        <v>George Washington</v>
      </c>
      <c r="AK1232" t="str">
        <f t="shared" si="219"/>
        <v>George Washington</v>
      </c>
    </row>
    <row r="1233" spans="17:37" x14ac:dyDescent="0.25">
      <c r="Q1233" t="s">
        <v>3260</v>
      </c>
      <c r="R1233" s="6">
        <v>41957</v>
      </c>
      <c r="S1233" t="s">
        <v>3194</v>
      </c>
      <c r="T1233" t="s">
        <v>3839</v>
      </c>
      <c r="U1233" t="s">
        <v>3842</v>
      </c>
      <c r="V1233">
        <v>99</v>
      </c>
      <c r="W1233">
        <v>81</v>
      </c>
      <c r="Y1233" t="s">
        <v>176</v>
      </c>
      <c r="Z1233">
        <v>1</v>
      </c>
      <c r="AA1233">
        <f t="shared" si="216"/>
        <v>18</v>
      </c>
      <c r="AB1233">
        <f t="shared" ca="1" si="212"/>
        <v>28.799999800000002</v>
      </c>
      <c r="AC1233">
        <f t="shared" ca="1" si="213"/>
        <v>-10.799999800000002</v>
      </c>
      <c r="AD1233">
        <f t="shared" ca="1" si="214"/>
        <v>10.799999800000002</v>
      </c>
      <c r="AE1233" s="2">
        <v>0</v>
      </c>
      <c r="AF1233" s="7">
        <f>VLOOKUP(R1233,Weights!$A$2:$B$120,2,0)*AE1233</f>
        <v>0</v>
      </c>
      <c r="AG1233">
        <f t="shared" ca="1" si="215"/>
        <v>116.63999568000008</v>
      </c>
      <c r="AI1233" t="str">
        <f t="shared" ca="1" si="217"/>
        <v>East Carolina</v>
      </c>
      <c r="AJ1233" t="str">
        <f t="shared" si="218"/>
        <v>East Carolina</v>
      </c>
      <c r="AK1233">
        <f t="shared" si="219"/>
        <v>0</v>
      </c>
    </row>
    <row r="1234" spans="17:37" x14ac:dyDescent="0.25">
      <c r="Q1234" t="s">
        <v>3260</v>
      </c>
      <c r="R1234" s="6">
        <v>41959</v>
      </c>
      <c r="S1234" t="s">
        <v>3194</v>
      </c>
      <c r="T1234" t="s">
        <v>3426</v>
      </c>
      <c r="U1234" t="s">
        <v>3841</v>
      </c>
      <c r="V1234">
        <v>83</v>
      </c>
      <c r="W1234">
        <v>79</v>
      </c>
      <c r="Y1234" t="s">
        <v>11</v>
      </c>
      <c r="Z1234">
        <v>1</v>
      </c>
      <c r="AA1234">
        <f t="shared" si="216"/>
        <v>-4</v>
      </c>
      <c r="AB1234">
        <f t="shared" ca="1" si="212"/>
        <v>4.1999999999999993</v>
      </c>
      <c r="AC1234">
        <f t="shared" ca="1" si="213"/>
        <v>-8.1999999999999993</v>
      </c>
      <c r="AD1234">
        <f t="shared" ca="1" si="214"/>
        <v>8.1999999999999993</v>
      </c>
      <c r="AE1234" s="2">
        <v>0</v>
      </c>
      <c r="AF1234" s="7">
        <f>VLOOKUP(R1234,Weights!$A$2:$B$120,2,0)*AE1234</f>
        <v>0</v>
      </c>
      <c r="AG1234">
        <f t="shared" ca="1" si="215"/>
        <v>67.239999999999995</v>
      </c>
      <c r="AI1234" t="str">
        <f t="shared" ca="1" si="217"/>
        <v>East Carolina</v>
      </c>
      <c r="AJ1234" t="str">
        <f t="shared" si="218"/>
        <v>UNC Asheville</v>
      </c>
      <c r="AK1234" t="str">
        <f t="shared" si="219"/>
        <v>UNC Asheville</v>
      </c>
    </row>
    <row r="1235" spans="17:37" x14ac:dyDescent="0.25">
      <c r="Q1235" t="s">
        <v>3260</v>
      </c>
      <c r="R1235" s="6">
        <v>41963</v>
      </c>
      <c r="S1235" t="s">
        <v>3194</v>
      </c>
      <c r="T1235" t="s">
        <v>3839</v>
      </c>
      <c r="U1235" t="s">
        <v>3842</v>
      </c>
      <c r="V1235">
        <v>92</v>
      </c>
      <c r="W1235">
        <v>51</v>
      </c>
      <c r="Y1235" t="s">
        <v>99</v>
      </c>
      <c r="Z1235">
        <v>1</v>
      </c>
      <c r="AA1235">
        <f t="shared" si="216"/>
        <v>41</v>
      </c>
      <c r="AB1235">
        <f t="shared" ca="1" si="212"/>
        <v>28.799999800000002</v>
      </c>
      <c r="AC1235">
        <f t="shared" ca="1" si="213"/>
        <v>12.200000199999998</v>
      </c>
      <c r="AD1235">
        <f t="shared" ca="1" si="214"/>
        <v>-12.200000199999998</v>
      </c>
      <c r="AE1235" s="2">
        <v>0</v>
      </c>
      <c r="AF1235" s="7">
        <f>VLOOKUP(R1235,Weights!$A$2:$B$120,2,0)*AE1235</f>
        <v>0</v>
      </c>
      <c r="AG1235">
        <f t="shared" ca="1" si="215"/>
        <v>148.84000487999998</v>
      </c>
      <c r="AI1235" t="str">
        <f t="shared" ca="1" si="217"/>
        <v>East Carolina</v>
      </c>
      <c r="AJ1235" t="str">
        <f t="shared" si="218"/>
        <v>East Carolina</v>
      </c>
      <c r="AK1235">
        <f t="shared" si="219"/>
        <v>0</v>
      </c>
    </row>
    <row r="1236" spans="17:37" x14ac:dyDescent="0.25">
      <c r="Q1236" t="s">
        <v>3260</v>
      </c>
      <c r="R1236" s="6">
        <v>41967</v>
      </c>
      <c r="S1236" t="s">
        <v>3195</v>
      </c>
      <c r="T1236" t="s">
        <v>3492</v>
      </c>
      <c r="U1236" t="s">
        <v>3841</v>
      </c>
      <c r="V1236">
        <v>66</v>
      </c>
      <c r="W1236">
        <v>49</v>
      </c>
      <c r="Y1236" t="s">
        <v>15</v>
      </c>
      <c r="Z1236">
        <v>1</v>
      </c>
      <c r="AA1236">
        <f t="shared" si="216"/>
        <v>-17</v>
      </c>
      <c r="AB1236">
        <f t="shared" ca="1" si="212"/>
        <v>-7.4</v>
      </c>
      <c r="AC1236">
        <f t="shared" ca="1" si="213"/>
        <v>-9.6</v>
      </c>
      <c r="AD1236">
        <f t="shared" ca="1" si="214"/>
        <v>9.6</v>
      </c>
      <c r="AE1236" s="2">
        <v>0</v>
      </c>
      <c r="AF1236" s="7">
        <f>VLOOKUP(R1236,Weights!$A$2:$B$120,2,0)*AE1236</f>
        <v>0</v>
      </c>
      <c r="AG1236">
        <f t="shared" ca="1" si="215"/>
        <v>92.16</v>
      </c>
      <c r="AI1236" t="str">
        <f t="shared" ca="1" si="217"/>
        <v>Green Bay</v>
      </c>
      <c r="AJ1236" t="str">
        <f t="shared" si="218"/>
        <v>Green Bay</v>
      </c>
      <c r="AK1236" t="str">
        <f t="shared" si="219"/>
        <v>Green Bay</v>
      </c>
    </row>
    <row r="1237" spans="17:37" x14ac:dyDescent="0.25">
      <c r="Q1237" t="s">
        <v>3260</v>
      </c>
      <c r="R1237" s="6">
        <v>41968</v>
      </c>
      <c r="S1237" t="s">
        <v>3195</v>
      </c>
      <c r="T1237" t="s">
        <v>3450</v>
      </c>
      <c r="U1237" t="s">
        <v>3842</v>
      </c>
      <c r="V1237">
        <v>58</v>
      </c>
      <c r="W1237">
        <v>52</v>
      </c>
      <c r="Y1237" t="s">
        <v>150</v>
      </c>
      <c r="Z1237">
        <v>1</v>
      </c>
      <c r="AA1237">
        <f t="shared" si="216"/>
        <v>6</v>
      </c>
      <c r="AB1237">
        <f t="shared" ca="1" si="212"/>
        <v>0.39999999999999991</v>
      </c>
      <c r="AC1237">
        <f t="shared" ca="1" si="213"/>
        <v>5.6</v>
      </c>
      <c r="AD1237">
        <f t="shared" ca="1" si="214"/>
        <v>-5.6</v>
      </c>
      <c r="AE1237" s="2">
        <v>0</v>
      </c>
      <c r="AF1237" s="7">
        <f>VLOOKUP(R1237,Weights!$A$2:$B$120,2,0)*AE1237</f>
        <v>0</v>
      </c>
      <c r="AG1237">
        <f t="shared" ca="1" si="215"/>
        <v>31.359999999999996</v>
      </c>
      <c r="AI1237" t="str">
        <f t="shared" ca="1" si="217"/>
        <v>East Carolina</v>
      </c>
      <c r="AJ1237" t="str">
        <f t="shared" si="218"/>
        <v>East Carolina</v>
      </c>
      <c r="AK1237">
        <f t="shared" si="219"/>
        <v>0</v>
      </c>
    </row>
    <row r="1238" spans="17:37" x14ac:dyDescent="0.25">
      <c r="Q1238" t="s">
        <v>3260</v>
      </c>
      <c r="R1238" s="6">
        <v>41969</v>
      </c>
      <c r="S1238" t="s">
        <v>3195</v>
      </c>
      <c r="T1238" t="s">
        <v>3329</v>
      </c>
      <c r="U1238" t="s">
        <v>3841</v>
      </c>
      <c r="V1238">
        <v>75</v>
      </c>
      <c r="W1238">
        <v>73</v>
      </c>
      <c r="Y1238" t="s">
        <v>235</v>
      </c>
      <c r="Z1238">
        <v>1</v>
      </c>
      <c r="AA1238">
        <f t="shared" si="216"/>
        <v>-2</v>
      </c>
      <c r="AB1238">
        <f t="shared" ca="1" si="212"/>
        <v>-8.6</v>
      </c>
      <c r="AC1238">
        <f t="shared" ca="1" si="213"/>
        <v>6.6</v>
      </c>
      <c r="AD1238">
        <f t="shared" ca="1" si="214"/>
        <v>-6.6</v>
      </c>
      <c r="AE1238" s="2">
        <v>0</v>
      </c>
      <c r="AF1238" s="7">
        <f>VLOOKUP(R1238,Weights!$A$2:$B$120,2,0)*AE1238</f>
        <v>0</v>
      </c>
      <c r="AG1238">
        <f t="shared" ca="1" si="215"/>
        <v>43.559999999999995</v>
      </c>
      <c r="AI1238" t="str">
        <f t="shared" ca="1" si="217"/>
        <v>Hawaii</v>
      </c>
      <c r="AJ1238" t="str">
        <f t="shared" si="218"/>
        <v>Hawaii</v>
      </c>
      <c r="AK1238" t="str">
        <f t="shared" si="219"/>
        <v>Hawaii</v>
      </c>
    </row>
    <row r="1239" spans="17:37" x14ac:dyDescent="0.25">
      <c r="Q1239" t="s">
        <v>3260</v>
      </c>
      <c r="R1239" s="6">
        <v>41973</v>
      </c>
      <c r="S1239" t="s">
        <v>3194</v>
      </c>
      <c r="T1239" t="s">
        <v>3249</v>
      </c>
      <c r="U1239" t="s">
        <v>3842</v>
      </c>
      <c r="V1239">
        <v>74</v>
      </c>
      <c r="W1239">
        <v>59</v>
      </c>
      <c r="Y1239" t="s">
        <v>290</v>
      </c>
      <c r="Z1239">
        <v>1</v>
      </c>
      <c r="AA1239">
        <f t="shared" si="216"/>
        <v>15</v>
      </c>
      <c r="AB1239">
        <f t="shared" ca="1" si="212"/>
        <v>13.3999998</v>
      </c>
      <c r="AC1239">
        <f t="shared" ca="1" si="213"/>
        <v>1.6000002000000002</v>
      </c>
      <c r="AD1239">
        <f t="shared" ca="1" si="214"/>
        <v>-1.6000002000000002</v>
      </c>
      <c r="AE1239" s="2">
        <v>0</v>
      </c>
      <c r="AF1239" s="7">
        <f>VLOOKUP(R1239,Weights!$A$2:$B$120,2,0)*AE1239</f>
        <v>0</v>
      </c>
      <c r="AG1239">
        <f t="shared" ca="1" si="215"/>
        <v>2.5600006400000406</v>
      </c>
      <c r="AI1239" t="str">
        <f t="shared" ca="1" si="217"/>
        <v>East Carolina</v>
      </c>
      <c r="AJ1239" t="str">
        <f t="shared" si="218"/>
        <v>East Carolina</v>
      </c>
      <c r="AK1239">
        <f t="shared" si="219"/>
        <v>0</v>
      </c>
    </row>
    <row r="1240" spans="17:37" x14ac:dyDescent="0.25">
      <c r="Q1240" t="s">
        <v>3260</v>
      </c>
      <c r="R1240" s="6">
        <v>41986</v>
      </c>
      <c r="S1240" t="s">
        <v>3194</v>
      </c>
      <c r="T1240" t="s">
        <v>3308</v>
      </c>
      <c r="U1240" t="s">
        <v>3842</v>
      </c>
      <c r="V1240">
        <v>70</v>
      </c>
      <c r="W1240">
        <v>58</v>
      </c>
      <c r="Y1240" t="s">
        <v>179</v>
      </c>
      <c r="Z1240">
        <v>1</v>
      </c>
      <c r="AA1240">
        <f t="shared" si="216"/>
        <v>12</v>
      </c>
      <c r="AB1240">
        <f t="shared" ca="1" si="212"/>
        <v>2</v>
      </c>
      <c r="AC1240">
        <f t="shared" ca="1" si="213"/>
        <v>10</v>
      </c>
      <c r="AD1240">
        <f t="shared" ca="1" si="214"/>
        <v>-10</v>
      </c>
      <c r="AE1240" s="2">
        <v>0</v>
      </c>
      <c r="AF1240" s="7">
        <f>VLOOKUP(R1240,Weights!$A$2:$B$120,2,0)*AE1240</f>
        <v>0</v>
      </c>
      <c r="AG1240">
        <f t="shared" ca="1" si="215"/>
        <v>100</v>
      </c>
      <c r="AI1240" t="str">
        <f t="shared" ca="1" si="217"/>
        <v>East Carolina</v>
      </c>
      <c r="AJ1240" t="str">
        <f t="shared" si="218"/>
        <v>East Carolina</v>
      </c>
      <c r="AK1240">
        <f t="shared" si="219"/>
        <v>0</v>
      </c>
    </row>
    <row r="1241" spans="17:37" x14ac:dyDescent="0.25">
      <c r="Q1241" t="s">
        <v>3260</v>
      </c>
      <c r="R1241" s="6">
        <v>41995</v>
      </c>
      <c r="S1241" t="s">
        <v>3194</v>
      </c>
      <c r="T1241" t="s">
        <v>3341</v>
      </c>
      <c r="U1241" t="s">
        <v>3842</v>
      </c>
      <c r="V1241">
        <v>75</v>
      </c>
      <c r="W1241">
        <v>57</v>
      </c>
      <c r="Y1241" t="s">
        <v>156</v>
      </c>
      <c r="Z1241">
        <v>1</v>
      </c>
      <c r="AA1241">
        <f t="shared" si="216"/>
        <v>18</v>
      </c>
      <c r="AB1241">
        <f t="shared" ca="1" si="212"/>
        <v>19.999999800000001</v>
      </c>
      <c r="AC1241">
        <f t="shared" ca="1" si="213"/>
        <v>-1.9999998000000012</v>
      </c>
      <c r="AD1241">
        <f t="shared" ca="1" si="214"/>
        <v>1.9999998000000012</v>
      </c>
      <c r="AE1241" s="2">
        <v>0</v>
      </c>
      <c r="AF1241" s="7">
        <f>VLOOKUP(R1241,Weights!$A$2:$B$120,2,0)*AE1241</f>
        <v>0</v>
      </c>
      <c r="AG1241">
        <f t="shared" ca="1" si="215"/>
        <v>3.9999992000000448</v>
      </c>
      <c r="AI1241" t="str">
        <f t="shared" ca="1" si="217"/>
        <v>East Carolina</v>
      </c>
      <c r="AJ1241" t="str">
        <f t="shared" si="218"/>
        <v>East Carolina</v>
      </c>
      <c r="AK1241">
        <f t="shared" si="219"/>
        <v>0</v>
      </c>
    </row>
    <row r="1242" spans="17:37" x14ac:dyDescent="0.25">
      <c r="Q1242" t="s">
        <v>3260</v>
      </c>
      <c r="R1242" s="6">
        <v>42001</v>
      </c>
      <c r="S1242" t="s">
        <v>3194</v>
      </c>
      <c r="T1242" t="s">
        <v>3328</v>
      </c>
      <c r="U1242" t="s">
        <v>3842</v>
      </c>
      <c r="V1242">
        <v>71</v>
      </c>
      <c r="W1242">
        <v>50</v>
      </c>
      <c r="Y1242" t="s">
        <v>182</v>
      </c>
      <c r="Z1242">
        <v>1</v>
      </c>
      <c r="AA1242">
        <f t="shared" si="216"/>
        <v>21</v>
      </c>
      <c r="AB1242">
        <f t="shared" ca="1" si="212"/>
        <v>8.4</v>
      </c>
      <c r="AC1242">
        <f t="shared" ca="1" si="213"/>
        <v>12.6</v>
      </c>
      <c r="AD1242">
        <f t="shared" ca="1" si="214"/>
        <v>-12.6</v>
      </c>
      <c r="AE1242" s="2">
        <v>0</v>
      </c>
      <c r="AF1242" s="7">
        <f>VLOOKUP(R1242,Weights!$A$2:$B$120,2,0)*AE1242</f>
        <v>0</v>
      </c>
      <c r="AG1242">
        <f t="shared" ca="1" si="215"/>
        <v>158.76</v>
      </c>
      <c r="AI1242" t="str">
        <f t="shared" ca="1" si="217"/>
        <v>East Carolina</v>
      </c>
      <c r="AJ1242" t="str">
        <f t="shared" si="218"/>
        <v>East Carolina</v>
      </c>
      <c r="AK1242">
        <f t="shared" si="219"/>
        <v>0</v>
      </c>
    </row>
    <row r="1243" spans="17:37" x14ac:dyDescent="0.25">
      <c r="Q1243" t="s">
        <v>3260</v>
      </c>
      <c r="R1243" s="6">
        <v>42004</v>
      </c>
      <c r="S1243" t="s">
        <v>3194</v>
      </c>
      <c r="T1243" t="s">
        <v>3263</v>
      </c>
      <c r="U1243" t="s">
        <v>3841</v>
      </c>
      <c r="V1243">
        <v>67</v>
      </c>
      <c r="W1243">
        <v>59</v>
      </c>
      <c r="Y1243" t="s">
        <v>112</v>
      </c>
      <c r="Z1243">
        <v>1</v>
      </c>
      <c r="AA1243">
        <f t="shared" si="216"/>
        <v>-8</v>
      </c>
      <c r="AB1243">
        <f t="shared" ca="1" si="212"/>
        <v>4.4000000000000004</v>
      </c>
      <c r="AC1243">
        <f t="shared" ca="1" si="213"/>
        <v>-12.4</v>
      </c>
      <c r="AD1243">
        <f t="shared" ca="1" si="214"/>
        <v>12.4</v>
      </c>
      <c r="AE1243" s="2">
        <v>0</v>
      </c>
      <c r="AF1243" s="7">
        <f>VLOOKUP(R1243,Weights!$A$2:$B$120,2,0)*AE1243</f>
        <v>0</v>
      </c>
      <c r="AG1243">
        <f t="shared" ca="1" si="215"/>
        <v>153.76000000000002</v>
      </c>
      <c r="AI1243" t="str">
        <f t="shared" ca="1" si="217"/>
        <v>East Carolina</v>
      </c>
      <c r="AJ1243" t="str">
        <f t="shared" si="218"/>
        <v>Tulane</v>
      </c>
      <c r="AK1243" t="str">
        <f t="shared" si="219"/>
        <v>Tulane</v>
      </c>
    </row>
    <row r="1244" spans="17:37" x14ac:dyDescent="0.25">
      <c r="Q1244" t="s">
        <v>3260</v>
      </c>
      <c r="R1244" s="6">
        <v>42018</v>
      </c>
      <c r="S1244" t="s">
        <v>3194</v>
      </c>
      <c r="T1244" t="s">
        <v>3262</v>
      </c>
      <c r="U1244" t="s">
        <v>3842</v>
      </c>
      <c r="V1244">
        <v>66</v>
      </c>
      <c r="W1244">
        <v>61</v>
      </c>
      <c r="Y1244" t="s">
        <v>163</v>
      </c>
      <c r="Z1244">
        <v>1</v>
      </c>
      <c r="AA1244">
        <f t="shared" si="216"/>
        <v>5</v>
      </c>
      <c r="AB1244">
        <f t="shared" ca="1" si="212"/>
        <v>4.4000000000000004</v>
      </c>
      <c r="AC1244">
        <f t="shared" ca="1" si="213"/>
        <v>0.59999999999999964</v>
      </c>
      <c r="AD1244">
        <f t="shared" ca="1" si="214"/>
        <v>-0.59999999999999964</v>
      </c>
      <c r="AE1244" s="2">
        <v>0</v>
      </c>
      <c r="AF1244" s="7">
        <f>VLOOKUP(R1244,Weights!$A$2:$B$120,2,0)*AE1244</f>
        <v>0</v>
      </c>
      <c r="AG1244">
        <f t="shared" ca="1" si="215"/>
        <v>0.3599999999999996</v>
      </c>
      <c r="AI1244" t="str">
        <f t="shared" ca="1" si="217"/>
        <v>East Carolina</v>
      </c>
      <c r="AJ1244" t="str">
        <f t="shared" si="218"/>
        <v>East Carolina</v>
      </c>
      <c r="AK1244">
        <f t="shared" si="219"/>
        <v>0</v>
      </c>
    </row>
    <row r="1245" spans="17:37" x14ac:dyDescent="0.25">
      <c r="Q1245" t="s">
        <v>3260</v>
      </c>
      <c r="R1245" s="6">
        <v>42028</v>
      </c>
      <c r="S1245" t="s">
        <v>3194</v>
      </c>
      <c r="T1245" t="s">
        <v>3264</v>
      </c>
      <c r="U1245" t="s">
        <v>3841</v>
      </c>
      <c r="V1245">
        <v>66</v>
      </c>
      <c r="W1245">
        <v>64</v>
      </c>
      <c r="Y1245" t="s">
        <v>318</v>
      </c>
      <c r="Z1245">
        <v>1</v>
      </c>
      <c r="AA1245">
        <f t="shared" si="216"/>
        <v>-2</v>
      </c>
      <c r="AB1245">
        <f t="shared" ca="1" si="212"/>
        <v>-5.8000000000000007</v>
      </c>
      <c r="AC1245">
        <f t="shared" ca="1" si="213"/>
        <v>3.8000000000000007</v>
      </c>
      <c r="AD1245">
        <f t="shared" ca="1" si="214"/>
        <v>-3.8000000000000007</v>
      </c>
      <c r="AE1245" s="2">
        <v>0</v>
      </c>
      <c r="AF1245" s="7">
        <f>VLOOKUP(R1245,Weights!$A$2:$B$120,2,0)*AE1245</f>
        <v>0</v>
      </c>
      <c r="AG1245">
        <f t="shared" ca="1" si="215"/>
        <v>14.440000000000005</v>
      </c>
      <c r="AI1245" t="str">
        <f t="shared" ca="1" si="217"/>
        <v>Tulsa</v>
      </c>
      <c r="AJ1245" t="str">
        <f t="shared" si="218"/>
        <v>Tulsa</v>
      </c>
      <c r="AK1245" t="str">
        <f t="shared" si="219"/>
        <v>Tulsa</v>
      </c>
    </row>
    <row r="1246" spans="17:37" x14ac:dyDescent="0.25">
      <c r="Q1246" t="s">
        <v>3260</v>
      </c>
      <c r="R1246" s="6">
        <v>42036</v>
      </c>
      <c r="S1246" t="s">
        <v>3194</v>
      </c>
      <c r="T1246" t="s">
        <v>3234</v>
      </c>
      <c r="U1246" t="s">
        <v>3842</v>
      </c>
      <c r="V1246">
        <v>50</v>
      </c>
      <c r="W1246">
        <v>46</v>
      </c>
      <c r="Y1246" t="s">
        <v>319</v>
      </c>
      <c r="Z1246">
        <v>1</v>
      </c>
      <c r="AA1246">
        <f t="shared" si="216"/>
        <v>4</v>
      </c>
      <c r="AB1246">
        <f t="shared" ca="1" si="212"/>
        <v>-8.8000000000000007</v>
      </c>
      <c r="AC1246">
        <f t="shared" ca="1" si="213"/>
        <v>12.8</v>
      </c>
      <c r="AD1246">
        <f t="shared" ca="1" si="214"/>
        <v>-12.8</v>
      </c>
      <c r="AE1246" s="2">
        <v>0</v>
      </c>
      <c r="AF1246" s="7">
        <f>VLOOKUP(R1246,Weights!$A$2:$B$120,2,0)*AE1246</f>
        <v>0</v>
      </c>
      <c r="AG1246">
        <f t="shared" ca="1" si="215"/>
        <v>163.84000000000003</v>
      </c>
      <c r="AI1246" t="str">
        <f t="shared" ca="1" si="217"/>
        <v>Cincinnati</v>
      </c>
      <c r="AJ1246" t="str">
        <f t="shared" si="218"/>
        <v>East Carolina</v>
      </c>
      <c r="AK1246">
        <f t="shared" si="219"/>
        <v>0</v>
      </c>
    </row>
    <row r="1247" spans="17:37" x14ac:dyDescent="0.25">
      <c r="Q1247" t="s">
        <v>3260</v>
      </c>
      <c r="R1247" s="6">
        <v>42042</v>
      </c>
      <c r="S1247" t="s">
        <v>3194</v>
      </c>
      <c r="T1247" t="s">
        <v>3259</v>
      </c>
      <c r="U1247" t="s">
        <v>3842</v>
      </c>
      <c r="V1247">
        <v>67</v>
      </c>
      <c r="W1247">
        <v>49</v>
      </c>
      <c r="Y1247" t="s">
        <v>321</v>
      </c>
      <c r="Z1247">
        <v>1</v>
      </c>
      <c r="AA1247">
        <f t="shared" si="216"/>
        <v>18</v>
      </c>
      <c r="AB1247">
        <f t="shared" ca="1" si="212"/>
        <v>6.8000000000000007</v>
      </c>
      <c r="AC1247">
        <f t="shared" ca="1" si="213"/>
        <v>11.2</v>
      </c>
      <c r="AD1247">
        <f t="shared" ca="1" si="214"/>
        <v>-11.2</v>
      </c>
      <c r="AE1247" s="2">
        <v>0</v>
      </c>
      <c r="AF1247" s="7">
        <f>VLOOKUP(R1247,Weights!$A$2:$B$120,2,0)*AE1247</f>
        <v>0</v>
      </c>
      <c r="AG1247">
        <f t="shared" ca="1" si="215"/>
        <v>125.43999999999998</v>
      </c>
      <c r="AI1247" t="str">
        <f t="shared" ca="1" si="217"/>
        <v>East Carolina</v>
      </c>
      <c r="AJ1247" t="str">
        <f t="shared" si="218"/>
        <v>East Carolina</v>
      </c>
      <c r="AK1247">
        <f t="shared" si="219"/>
        <v>0</v>
      </c>
    </row>
    <row r="1248" spans="17:37" x14ac:dyDescent="0.25">
      <c r="Q1248" t="s">
        <v>3260</v>
      </c>
      <c r="R1248" s="6">
        <v>42045</v>
      </c>
      <c r="S1248" t="s">
        <v>3194</v>
      </c>
      <c r="T1248" t="s">
        <v>3258</v>
      </c>
      <c r="U1248" t="s">
        <v>3842</v>
      </c>
      <c r="V1248">
        <v>64</v>
      </c>
      <c r="W1248">
        <v>53</v>
      </c>
      <c r="Y1248" t="s">
        <v>322</v>
      </c>
      <c r="Z1248">
        <v>1</v>
      </c>
      <c r="AA1248">
        <f t="shared" si="216"/>
        <v>11</v>
      </c>
      <c r="AB1248">
        <f t="shared" ca="1" si="212"/>
        <v>-6.4</v>
      </c>
      <c r="AC1248">
        <f t="shared" ca="1" si="213"/>
        <v>17.399999999999999</v>
      </c>
      <c r="AD1248">
        <f t="shared" ca="1" si="214"/>
        <v>-17.399999999999999</v>
      </c>
      <c r="AE1248" s="2">
        <v>0</v>
      </c>
      <c r="AF1248" s="7">
        <f>VLOOKUP(R1248,Weights!$A$2:$B$120,2,0)*AE1248</f>
        <v>0</v>
      </c>
      <c r="AG1248">
        <f t="shared" ca="1" si="215"/>
        <v>302.75999999999993</v>
      </c>
      <c r="AI1248" t="str">
        <f t="shared" ca="1" si="217"/>
        <v>Memphis</v>
      </c>
      <c r="AJ1248" t="str">
        <f t="shared" si="218"/>
        <v>East Carolina</v>
      </c>
      <c r="AK1248">
        <f t="shared" si="219"/>
        <v>0</v>
      </c>
    </row>
    <row r="1249" spans="17:37" x14ac:dyDescent="0.25">
      <c r="Q1249" t="s">
        <v>3260</v>
      </c>
      <c r="R1249" s="6">
        <v>42056</v>
      </c>
      <c r="S1249" t="s">
        <v>3194</v>
      </c>
      <c r="T1249" t="s">
        <v>3266</v>
      </c>
      <c r="U1249" t="s">
        <v>3842</v>
      </c>
      <c r="V1249">
        <v>73</v>
      </c>
      <c r="W1249">
        <v>60</v>
      </c>
      <c r="Y1249" t="s">
        <v>325</v>
      </c>
      <c r="Z1249">
        <v>1</v>
      </c>
      <c r="AA1249">
        <f t="shared" si="216"/>
        <v>13</v>
      </c>
      <c r="AB1249">
        <f t="shared" ca="1" si="212"/>
        <v>7.1999999999999993</v>
      </c>
      <c r="AC1249">
        <f t="shared" ca="1" si="213"/>
        <v>5.8000000000000007</v>
      </c>
      <c r="AD1249">
        <f t="shared" ca="1" si="214"/>
        <v>-5.8000000000000007</v>
      </c>
      <c r="AE1249" s="2">
        <v>0</v>
      </c>
      <c r="AF1249" s="7">
        <f>VLOOKUP(R1249,Weights!$A$2:$B$120,2,0)*AE1249</f>
        <v>0</v>
      </c>
      <c r="AG1249">
        <f t="shared" ca="1" si="215"/>
        <v>33.640000000000008</v>
      </c>
      <c r="AI1249" t="str">
        <f t="shared" ca="1" si="217"/>
        <v>East Carolina</v>
      </c>
      <c r="AJ1249" t="str">
        <f t="shared" si="218"/>
        <v>East Carolina</v>
      </c>
      <c r="AK1249">
        <f t="shared" si="219"/>
        <v>0</v>
      </c>
    </row>
    <row r="1250" spans="17:37" x14ac:dyDescent="0.25">
      <c r="Q1250" t="s">
        <v>3260</v>
      </c>
      <c r="R1250" s="6">
        <v>42060</v>
      </c>
      <c r="S1250" t="s">
        <v>3194</v>
      </c>
      <c r="T1250" t="s">
        <v>3257</v>
      </c>
      <c r="U1250" t="s">
        <v>3841</v>
      </c>
      <c r="V1250">
        <v>60</v>
      </c>
      <c r="W1250">
        <v>49</v>
      </c>
      <c r="Y1250" t="s">
        <v>326</v>
      </c>
      <c r="Z1250">
        <v>1</v>
      </c>
      <c r="AA1250">
        <f t="shared" si="216"/>
        <v>-11</v>
      </c>
      <c r="AB1250">
        <f t="shared" ca="1" si="212"/>
        <v>-6.6</v>
      </c>
      <c r="AC1250">
        <f t="shared" ca="1" si="213"/>
        <v>-4.4000000000000004</v>
      </c>
      <c r="AD1250">
        <f t="shared" ca="1" si="214"/>
        <v>4.4000000000000004</v>
      </c>
      <c r="AE1250" s="2">
        <v>0</v>
      </c>
      <c r="AF1250" s="7">
        <f>VLOOKUP(R1250,Weights!$A$2:$B$120,2,0)*AE1250</f>
        <v>0</v>
      </c>
      <c r="AG1250">
        <f t="shared" ca="1" si="215"/>
        <v>19.360000000000003</v>
      </c>
      <c r="AI1250" t="str">
        <f t="shared" ca="1" si="217"/>
        <v>Connecticut</v>
      </c>
      <c r="AJ1250" t="str">
        <f t="shared" si="218"/>
        <v>Connecticut</v>
      </c>
      <c r="AK1250" t="str">
        <f t="shared" si="219"/>
        <v>Connecticut</v>
      </c>
    </row>
    <row r="1251" spans="17:37" x14ac:dyDescent="0.25">
      <c r="Q1251" t="s">
        <v>3260</v>
      </c>
      <c r="R1251" s="6">
        <v>42068</v>
      </c>
      <c r="S1251" t="s">
        <v>3194</v>
      </c>
      <c r="T1251" t="s">
        <v>3261</v>
      </c>
      <c r="U1251" t="s">
        <v>3841</v>
      </c>
      <c r="V1251">
        <v>70</v>
      </c>
      <c r="W1251">
        <v>56</v>
      </c>
      <c r="Y1251" t="s">
        <v>328</v>
      </c>
      <c r="Z1251">
        <v>1</v>
      </c>
      <c r="AA1251">
        <f t="shared" si="216"/>
        <v>-14</v>
      </c>
      <c r="AB1251">
        <f t="shared" ca="1" si="212"/>
        <v>-4.4000000000000004</v>
      </c>
      <c r="AC1251">
        <f t="shared" ca="1" si="213"/>
        <v>-9.6</v>
      </c>
      <c r="AD1251">
        <f t="shared" ca="1" si="214"/>
        <v>9.6</v>
      </c>
      <c r="AE1251" s="2">
        <v>0</v>
      </c>
      <c r="AF1251" s="7">
        <f>VLOOKUP(R1251,Weights!$A$2:$B$120,2,0)*AE1251</f>
        <v>0</v>
      </c>
      <c r="AG1251">
        <f t="shared" ca="1" si="215"/>
        <v>92.16</v>
      </c>
      <c r="AI1251" t="str">
        <f t="shared" ca="1" si="217"/>
        <v>Temple</v>
      </c>
      <c r="AJ1251" t="str">
        <f t="shared" si="218"/>
        <v>Temple</v>
      </c>
      <c r="AK1251" t="str">
        <f t="shared" si="219"/>
        <v>Temple</v>
      </c>
    </row>
    <row r="1252" spans="17:37" x14ac:dyDescent="0.25">
      <c r="Q1252" t="s">
        <v>3260</v>
      </c>
      <c r="R1252" s="6">
        <v>42075</v>
      </c>
      <c r="S1252" t="s">
        <v>3195</v>
      </c>
      <c r="T1252" t="s">
        <v>3259</v>
      </c>
      <c r="U1252" t="s">
        <v>3842</v>
      </c>
      <c r="V1252">
        <v>81</v>
      </c>
      <c r="W1252">
        <v>80</v>
      </c>
      <c r="X1252" t="s">
        <v>3843</v>
      </c>
      <c r="Y1252" t="s">
        <v>3130</v>
      </c>
      <c r="Z1252">
        <v>1</v>
      </c>
      <c r="AA1252">
        <f t="shared" si="216"/>
        <v>1</v>
      </c>
      <c r="AB1252">
        <f t="shared" ca="1" si="212"/>
        <v>3.6</v>
      </c>
      <c r="AC1252">
        <f t="shared" ca="1" si="213"/>
        <v>-2.6</v>
      </c>
      <c r="AD1252">
        <f t="shared" ca="1" si="214"/>
        <v>2.6</v>
      </c>
      <c r="AE1252" s="2">
        <v>0</v>
      </c>
      <c r="AF1252" s="7">
        <f>VLOOKUP(R1252,Weights!$A$2:$B$120,2,0)*AE1252</f>
        <v>0</v>
      </c>
      <c r="AG1252">
        <f t="shared" ca="1" si="215"/>
        <v>6.7600000000000007</v>
      </c>
      <c r="AI1252" t="str">
        <f t="shared" ca="1" si="217"/>
        <v>East Carolina</v>
      </c>
      <c r="AJ1252" t="str">
        <f t="shared" si="218"/>
        <v>East Carolina</v>
      </c>
      <c r="AK1252">
        <f t="shared" si="219"/>
        <v>0</v>
      </c>
    </row>
    <row r="1253" spans="17:37" x14ac:dyDescent="0.25">
      <c r="Q1253" t="s">
        <v>3260</v>
      </c>
      <c r="R1253" s="6">
        <v>42076</v>
      </c>
      <c r="S1253" t="s">
        <v>3195</v>
      </c>
      <c r="T1253" t="s">
        <v>3270</v>
      </c>
      <c r="U1253" t="s">
        <v>3841</v>
      </c>
      <c r="V1253">
        <v>74</v>
      </c>
      <c r="W1253">
        <v>68</v>
      </c>
      <c r="Y1253" t="s">
        <v>3131</v>
      </c>
      <c r="Z1253">
        <v>1</v>
      </c>
      <c r="AA1253">
        <f t="shared" si="216"/>
        <v>-6</v>
      </c>
      <c r="AB1253">
        <f t="shared" ca="1" si="212"/>
        <v>-11.799999999999999</v>
      </c>
      <c r="AC1253">
        <f t="shared" ca="1" si="213"/>
        <v>5.7999999999999989</v>
      </c>
      <c r="AD1253">
        <f t="shared" ca="1" si="214"/>
        <v>-5.7999999999999989</v>
      </c>
      <c r="AE1253" s="2">
        <v>0</v>
      </c>
      <c r="AF1253" s="7">
        <f>VLOOKUP(R1253,Weights!$A$2:$B$120,2,0)*AE1253</f>
        <v>0</v>
      </c>
      <c r="AG1253">
        <f t="shared" ca="1" si="215"/>
        <v>33.639999999999986</v>
      </c>
      <c r="AI1253" t="str">
        <f t="shared" ca="1" si="217"/>
        <v>SMU</v>
      </c>
      <c r="AJ1253" t="str">
        <f t="shared" si="218"/>
        <v>SMU</v>
      </c>
      <c r="AK1253" t="str">
        <f t="shared" si="219"/>
        <v>SMU</v>
      </c>
    </row>
    <row r="1254" spans="17:37" x14ac:dyDescent="0.25">
      <c r="Q1254" t="s">
        <v>3440</v>
      </c>
      <c r="R1254" s="6">
        <v>41961</v>
      </c>
      <c r="S1254" t="s">
        <v>3194</v>
      </c>
      <c r="T1254" t="s">
        <v>3839</v>
      </c>
      <c r="U1254" t="s">
        <v>3842</v>
      </c>
      <c r="V1254">
        <v>111</v>
      </c>
      <c r="W1254">
        <v>66</v>
      </c>
      <c r="Y1254" t="s">
        <v>11</v>
      </c>
      <c r="Z1254">
        <v>1</v>
      </c>
      <c r="AA1254">
        <f t="shared" si="216"/>
        <v>45</v>
      </c>
      <c r="AB1254">
        <f t="shared" ca="1" si="212"/>
        <v>30.599999799999999</v>
      </c>
      <c r="AC1254">
        <f t="shared" ca="1" si="213"/>
        <v>14.400000200000001</v>
      </c>
      <c r="AD1254">
        <f t="shared" ca="1" si="214"/>
        <v>-14.400000200000001</v>
      </c>
      <c r="AE1254" s="2">
        <v>0</v>
      </c>
      <c r="AF1254" s="7">
        <f>VLOOKUP(R1254,Weights!$A$2:$B$120,2,0)*AE1254</f>
        <v>0</v>
      </c>
      <c r="AG1254">
        <f t="shared" ca="1" si="215"/>
        <v>207.36000576000006</v>
      </c>
      <c r="AI1254" t="str">
        <f t="shared" ca="1" si="217"/>
        <v>East Tennessee St</v>
      </c>
      <c r="AJ1254" t="str">
        <f t="shared" si="218"/>
        <v>East Tennessee St</v>
      </c>
      <c r="AK1254">
        <f t="shared" si="219"/>
        <v>0</v>
      </c>
    </row>
    <row r="1255" spans="17:37" x14ac:dyDescent="0.25">
      <c r="Q1255" t="s">
        <v>3440</v>
      </c>
      <c r="R1255" s="6">
        <v>41965</v>
      </c>
      <c r="S1255" t="s">
        <v>3194</v>
      </c>
      <c r="T1255" t="s">
        <v>3426</v>
      </c>
      <c r="U1255" t="s">
        <v>3842</v>
      </c>
      <c r="V1255">
        <v>98</v>
      </c>
      <c r="W1255">
        <v>87</v>
      </c>
      <c r="Y1255" t="s">
        <v>99</v>
      </c>
      <c r="Z1255">
        <v>1</v>
      </c>
      <c r="AA1255">
        <f t="shared" si="216"/>
        <v>11</v>
      </c>
      <c r="AB1255">
        <f t="shared" ca="1" si="212"/>
        <v>6</v>
      </c>
      <c r="AC1255">
        <f t="shared" ca="1" si="213"/>
        <v>5</v>
      </c>
      <c r="AD1255">
        <f t="shared" ca="1" si="214"/>
        <v>-5</v>
      </c>
      <c r="AE1255" s="2">
        <v>0</v>
      </c>
      <c r="AF1255" s="7">
        <f>VLOOKUP(R1255,Weights!$A$2:$B$120,2,0)*AE1255</f>
        <v>0</v>
      </c>
      <c r="AG1255">
        <f t="shared" ca="1" si="215"/>
        <v>25</v>
      </c>
      <c r="AI1255" t="str">
        <f t="shared" ca="1" si="217"/>
        <v>East Tennessee St</v>
      </c>
      <c r="AJ1255" t="str">
        <f t="shared" si="218"/>
        <v>East Tennessee St</v>
      </c>
      <c r="AK1255">
        <f t="shared" si="219"/>
        <v>0</v>
      </c>
    </row>
    <row r="1256" spans="17:37" x14ac:dyDescent="0.25">
      <c r="Q1256" t="s">
        <v>3440</v>
      </c>
      <c r="R1256" s="6">
        <v>41976</v>
      </c>
      <c r="S1256" t="s">
        <v>3194</v>
      </c>
      <c r="T1256" t="s">
        <v>3491</v>
      </c>
      <c r="U1256" t="s">
        <v>3842</v>
      </c>
      <c r="V1256">
        <v>96</v>
      </c>
      <c r="W1256">
        <v>89</v>
      </c>
      <c r="Y1256" t="s">
        <v>2646</v>
      </c>
      <c r="Z1256">
        <v>1</v>
      </c>
      <c r="AA1256">
        <f t="shared" si="216"/>
        <v>7</v>
      </c>
      <c r="AB1256">
        <f t="shared" ca="1" si="212"/>
        <v>6.2</v>
      </c>
      <c r="AC1256">
        <f t="shared" ca="1" si="213"/>
        <v>0.79999999999999982</v>
      </c>
      <c r="AD1256">
        <f t="shared" ca="1" si="214"/>
        <v>-0.79999999999999982</v>
      </c>
      <c r="AE1256" s="2">
        <v>0</v>
      </c>
      <c r="AF1256" s="7">
        <f>VLOOKUP(R1256,Weights!$A$2:$B$120,2,0)*AE1256</f>
        <v>0</v>
      </c>
      <c r="AG1256">
        <f t="shared" ca="1" si="215"/>
        <v>0.63999999999999968</v>
      </c>
      <c r="AI1256" t="str">
        <f t="shared" ca="1" si="217"/>
        <v>East Tennessee St</v>
      </c>
      <c r="AJ1256" t="str">
        <f t="shared" si="218"/>
        <v>East Tennessee St</v>
      </c>
      <c r="AK1256">
        <f t="shared" si="219"/>
        <v>0</v>
      </c>
    </row>
    <row r="1257" spans="17:37" x14ac:dyDescent="0.25">
      <c r="Q1257" t="s">
        <v>3440</v>
      </c>
      <c r="R1257" s="6">
        <v>41986</v>
      </c>
      <c r="S1257" t="s">
        <v>3194</v>
      </c>
      <c r="T1257" t="s">
        <v>3328</v>
      </c>
      <c r="U1257" t="s">
        <v>3841</v>
      </c>
      <c r="V1257">
        <v>80</v>
      </c>
      <c r="W1257">
        <v>79</v>
      </c>
      <c r="Y1257" t="s">
        <v>2647</v>
      </c>
      <c r="Z1257">
        <v>1</v>
      </c>
      <c r="AA1257">
        <f t="shared" si="216"/>
        <v>-1</v>
      </c>
      <c r="AB1257">
        <f t="shared" ca="1" si="212"/>
        <v>10.200000000000001</v>
      </c>
      <c r="AC1257">
        <f t="shared" ca="1" si="213"/>
        <v>-11.200000000000001</v>
      </c>
      <c r="AD1257">
        <f t="shared" ca="1" si="214"/>
        <v>11.200000000000001</v>
      </c>
      <c r="AE1257" s="2">
        <v>0</v>
      </c>
      <c r="AF1257" s="7">
        <f>VLOOKUP(R1257,Weights!$A$2:$B$120,2,0)*AE1257</f>
        <v>0</v>
      </c>
      <c r="AG1257">
        <f t="shared" ca="1" si="215"/>
        <v>125.44000000000003</v>
      </c>
      <c r="AI1257" t="str">
        <f t="shared" ca="1" si="217"/>
        <v>East Tennessee St</v>
      </c>
      <c r="AJ1257" t="str">
        <f t="shared" si="218"/>
        <v>UNC Greensboro</v>
      </c>
      <c r="AK1257" t="str">
        <f t="shared" si="219"/>
        <v>UNC Greensboro</v>
      </c>
    </row>
    <row r="1258" spans="17:37" x14ac:dyDescent="0.25">
      <c r="Q1258" t="s">
        <v>3440</v>
      </c>
      <c r="R1258" s="6">
        <v>42006</v>
      </c>
      <c r="S1258" t="s">
        <v>3194</v>
      </c>
      <c r="T1258" t="s">
        <v>3472</v>
      </c>
      <c r="U1258" t="s">
        <v>3842</v>
      </c>
      <c r="V1258">
        <v>98</v>
      </c>
      <c r="W1258">
        <v>88</v>
      </c>
      <c r="Y1258" t="s">
        <v>2648</v>
      </c>
      <c r="Z1258">
        <v>1</v>
      </c>
      <c r="AA1258">
        <f t="shared" si="216"/>
        <v>10</v>
      </c>
      <c r="AB1258">
        <f t="shared" ca="1" si="212"/>
        <v>8.6</v>
      </c>
      <c r="AC1258">
        <f t="shared" ca="1" si="213"/>
        <v>1.4000000000000004</v>
      </c>
      <c r="AD1258">
        <f t="shared" ca="1" si="214"/>
        <v>-1.4000000000000004</v>
      </c>
      <c r="AE1258" s="2">
        <v>0</v>
      </c>
      <c r="AF1258" s="7">
        <f>VLOOKUP(R1258,Weights!$A$2:$B$120,2,0)*AE1258</f>
        <v>0</v>
      </c>
      <c r="AG1258">
        <f t="shared" ca="1" si="215"/>
        <v>1.9600000000000011</v>
      </c>
      <c r="AI1258" t="str">
        <f t="shared" ca="1" si="217"/>
        <v>East Tennessee St</v>
      </c>
      <c r="AJ1258" t="str">
        <f t="shared" si="218"/>
        <v>East Tennessee St</v>
      </c>
      <c r="AK1258">
        <f t="shared" si="219"/>
        <v>0</v>
      </c>
    </row>
    <row r="1259" spans="17:37" x14ac:dyDescent="0.25">
      <c r="Q1259" t="s">
        <v>3440</v>
      </c>
      <c r="R1259" s="6">
        <v>42012</v>
      </c>
      <c r="S1259" t="s">
        <v>3194</v>
      </c>
      <c r="T1259" t="s">
        <v>3344</v>
      </c>
      <c r="U1259" t="s">
        <v>3842</v>
      </c>
      <c r="V1259">
        <v>71</v>
      </c>
      <c r="W1259">
        <v>70</v>
      </c>
      <c r="Y1259" t="s">
        <v>2649</v>
      </c>
      <c r="Z1259">
        <v>1</v>
      </c>
      <c r="AA1259">
        <f t="shared" si="216"/>
        <v>1</v>
      </c>
      <c r="AB1259">
        <f t="shared" ca="1" si="212"/>
        <v>1.9999999800000001</v>
      </c>
      <c r="AC1259">
        <f t="shared" ca="1" si="213"/>
        <v>-0.99999998000000012</v>
      </c>
      <c r="AD1259">
        <f t="shared" ca="1" si="214"/>
        <v>0.99999998000000012</v>
      </c>
      <c r="AE1259" s="2">
        <v>0</v>
      </c>
      <c r="AF1259" s="7">
        <f>VLOOKUP(R1259,Weights!$A$2:$B$120,2,0)*AE1259</f>
        <v>0</v>
      </c>
      <c r="AG1259">
        <f t="shared" ca="1" si="215"/>
        <v>0.99999996000000069</v>
      </c>
      <c r="AI1259" t="str">
        <f t="shared" ca="1" si="217"/>
        <v>East Tennessee St</v>
      </c>
      <c r="AJ1259" t="str">
        <f t="shared" si="218"/>
        <v>East Tennessee St</v>
      </c>
      <c r="AK1259">
        <f t="shared" si="219"/>
        <v>0</v>
      </c>
    </row>
    <row r="1260" spans="17:37" x14ac:dyDescent="0.25">
      <c r="Q1260" t="s">
        <v>3440</v>
      </c>
      <c r="R1260" s="6">
        <v>42014</v>
      </c>
      <c r="S1260" t="s">
        <v>3194</v>
      </c>
      <c r="T1260" t="s">
        <v>3355</v>
      </c>
      <c r="U1260" t="s">
        <v>3841</v>
      </c>
      <c r="V1260">
        <v>74</v>
      </c>
      <c r="W1260">
        <v>71</v>
      </c>
      <c r="X1260" t="s">
        <v>3843</v>
      </c>
      <c r="Y1260" t="s">
        <v>2650</v>
      </c>
      <c r="Z1260">
        <v>1</v>
      </c>
      <c r="AA1260">
        <f t="shared" si="216"/>
        <v>-3</v>
      </c>
      <c r="AB1260">
        <f t="shared" ca="1" si="212"/>
        <v>1.39999998</v>
      </c>
      <c r="AC1260">
        <f t="shared" ca="1" si="213"/>
        <v>-4.3999999800000005</v>
      </c>
      <c r="AD1260">
        <f t="shared" ca="1" si="214"/>
        <v>4.3999999800000005</v>
      </c>
      <c r="AE1260" s="2">
        <v>0</v>
      </c>
      <c r="AF1260" s="7">
        <f>VLOOKUP(R1260,Weights!$A$2:$B$120,2,0)*AE1260</f>
        <v>0</v>
      </c>
      <c r="AG1260">
        <f t="shared" ca="1" si="215"/>
        <v>19.359999824000006</v>
      </c>
      <c r="AI1260" t="str">
        <f t="shared" ca="1" si="217"/>
        <v>East Tennessee St</v>
      </c>
      <c r="AJ1260" t="str">
        <f t="shared" si="218"/>
        <v>Chattanooga</v>
      </c>
      <c r="AK1260" t="str">
        <f t="shared" si="219"/>
        <v>Chattanooga</v>
      </c>
    </row>
    <row r="1261" spans="17:37" x14ac:dyDescent="0.25">
      <c r="Q1261" t="s">
        <v>3440</v>
      </c>
      <c r="R1261" s="6">
        <v>42023</v>
      </c>
      <c r="S1261" t="s">
        <v>3194</v>
      </c>
      <c r="T1261" t="s">
        <v>3839</v>
      </c>
      <c r="U1261" t="s">
        <v>3842</v>
      </c>
      <c r="V1261">
        <v>90</v>
      </c>
      <c r="W1261">
        <v>52</v>
      </c>
      <c r="Y1261" t="s">
        <v>2651</v>
      </c>
      <c r="Z1261">
        <v>1</v>
      </c>
      <c r="AA1261">
        <f t="shared" si="216"/>
        <v>38</v>
      </c>
      <c r="AB1261">
        <f t="shared" ca="1" si="212"/>
        <v>30.599999799999999</v>
      </c>
      <c r="AC1261">
        <f t="shared" ca="1" si="213"/>
        <v>7.4000002000000009</v>
      </c>
      <c r="AD1261">
        <f t="shared" ca="1" si="214"/>
        <v>-7.4000002000000009</v>
      </c>
      <c r="AE1261" s="2">
        <v>0</v>
      </c>
      <c r="AF1261" s="7">
        <f>VLOOKUP(R1261,Weights!$A$2:$B$120,2,0)*AE1261</f>
        <v>0</v>
      </c>
      <c r="AG1261">
        <f t="shared" ca="1" si="215"/>
        <v>54.760002960000051</v>
      </c>
      <c r="AI1261" t="str">
        <f t="shared" ca="1" si="217"/>
        <v>East Tennessee St</v>
      </c>
      <c r="AJ1261" t="str">
        <f t="shared" si="218"/>
        <v>East Tennessee St</v>
      </c>
      <c r="AK1261">
        <f t="shared" si="219"/>
        <v>0</v>
      </c>
    </row>
    <row r="1262" spans="17:37" x14ac:dyDescent="0.25">
      <c r="Q1262" t="s">
        <v>3440</v>
      </c>
      <c r="R1262" s="6">
        <v>42026</v>
      </c>
      <c r="S1262" t="s">
        <v>3194</v>
      </c>
      <c r="T1262" t="s">
        <v>3512</v>
      </c>
      <c r="U1262" t="s">
        <v>3842</v>
      </c>
      <c r="V1262">
        <v>70</v>
      </c>
      <c r="W1262">
        <v>59</v>
      </c>
      <c r="Y1262" t="s">
        <v>2652</v>
      </c>
      <c r="Z1262">
        <v>1</v>
      </c>
      <c r="AA1262">
        <f t="shared" si="216"/>
        <v>11</v>
      </c>
      <c r="AB1262">
        <f t="shared" ca="1" si="212"/>
        <v>9.6</v>
      </c>
      <c r="AC1262">
        <f t="shared" ca="1" si="213"/>
        <v>1.4000000000000004</v>
      </c>
      <c r="AD1262">
        <f t="shared" ca="1" si="214"/>
        <v>-1.4000000000000004</v>
      </c>
      <c r="AE1262" s="2">
        <v>0</v>
      </c>
      <c r="AF1262" s="7">
        <f>VLOOKUP(R1262,Weights!$A$2:$B$120,2,0)*AE1262</f>
        <v>0</v>
      </c>
      <c r="AG1262">
        <f t="shared" ca="1" si="215"/>
        <v>1.9600000000000011</v>
      </c>
      <c r="AI1262" t="str">
        <f t="shared" ca="1" si="217"/>
        <v>East Tennessee St</v>
      </c>
      <c r="AJ1262" t="str">
        <f t="shared" si="218"/>
        <v>East Tennessee St</v>
      </c>
      <c r="AK1262">
        <f t="shared" si="219"/>
        <v>0</v>
      </c>
    </row>
    <row r="1263" spans="17:37" x14ac:dyDescent="0.25">
      <c r="Q1263" t="s">
        <v>3440</v>
      </c>
      <c r="R1263" s="6">
        <v>42035</v>
      </c>
      <c r="S1263" t="s">
        <v>3194</v>
      </c>
      <c r="T1263" t="s">
        <v>3513</v>
      </c>
      <c r="U1263" t="s">
        <v>3842</v>
      </c>
      <c r="V1263">
        <v>61</v>
      </c>
      <c r="W1263">
        <v>59</v>
      </c>
      <c r="Y1263" t="s">
        <v>2653</v>
      </c>
      <c r="Z1263">
        <v>1</v>
      </c>
      <c r="AA1263">
        <f t="shared" si="216"/>
        <v>2</v>
      </c>
      <c r="AB1263">
        <f t="shared" ca="1" si="212"/>
        <v>-3.8</v>
      </c>
      <c r="AC1263">
        <f t="shared" ca="1" si="213"/>
        <v>5.8</v>
      </c>
      <c r="AD1263">
        <f t="shared" ca="1" si="214"/>
        <v>-5.8</v>
      </c>
      <c r="AE1263" s="2">
        <v>0</v>
      </c>
      <c r="AF1263" s="7">
        <f>VLOOKUP(R1263,Weights!$A$2:$B$120,2,0)*AE1263</f>
        <v>0</v>
      </c>
      <c r="AG1263">
        <f t="shared" ca="1" si="215"/>
        <v>33.64</v>
      </c>
      <c r="AI1263" t="str">
        <f t="shared" ca="1" si="217"/>
        <v>North Carolina Central</v>
      </c>
      <c r="AJ1263" t="str">
        <f t="shared" si="218"/>
        <v>East Tennessee St</v>
      </c>
      <c r="AK1263">
        <f t="shared" si="219"/>
        <v>0</v>
      </c>
    </row>
    <row r="1264" spans="17:37" x14ac:dyDescent="0.25">
      <c r="Q1264" t="s">
        <v>3440</v>
      </c>
      <c r="R1264" s="6">
        <v>42040</v>
      </c>
      <c r="S1264" t="s">
        <v>3194</v>
      </c>
      <c r="T1264" t="s">
        <v>3431</v>
      </c>
      <c r="U1264" t="s">
        <v>3841</v>
      </c>
      <c r="V1264">
        <v>74</v>
      </c>
      <c r="W1264">
        <v>64</v>
      </c>
      <c r="Y1264" t="s">
        <v>2654</v>
      </c>
      <c r="Z1264">
        <v>1</v>
      </c>
      <c r="AA1264">
        <f t="shared" si="216"/>
        <v>-10</v>
      </c>
      <c r="AB1264">
        <f t="shared" ca="1" si="212"/>
        <v>-1.5999999999999999</v>
      </c>
      <c r="AC1264">
        <f t="shared" ca="1" si="213"/>
        <v>-8.4</v>
      </c>
      <c r="AD1264">
        <f t="shared" ca="1" si="214"/>
        <v>8.4</v>
      </c>
      <c r="AE1264" s="2">
        <v>0</v>
      </c>
      <c r="AF1264" s="7">
        <f>VLOOKUP(R1264,Weights!$A$2:$B$120,2,0)*AE1264</f>
        <v>0</v>
      </c>
      <c r="AG1264">
        <f t="shared" ca="1" si="215"/>
        <v>70.56</v>
      </c>
      <c r="AI1264" t="str">
        <f t="shared" ca="1" si="217"/>
        <v>Wofford</v>
      </c>
      <c r="AJ1264" t="str">
        <f t="shared" si="218"/>
        <v>Wofford</v>
      </c>
      <c r="AK1264" t="str">
        <f t="shared" si="219"/>
        <v>Wofford</v>
      </c>
    </row>
    <row r="1265" spans="17:37" x14ac:dyDescent="0.25">
      <c r="Q1265" t="s">
        <v>3440</v>
      </c>
      <c r="R1265" s="6">
        <v>42042</v>
      </c>
      <c r="S1265" t="s">
        <v>3194</v>
      </c>
      <c r="T1265" t="s">
        <v>3339</v>
      </c>
      <c r="U1265" t="s">
        <v>3841</v>
      </c>
      <c r="V1265">
        <v>71</v>
      </c>
      <c r="W1265">
        <v>68</v>
      </c>
      <c r="Y1265" t="s">
        <v>2655</v>
      </c>
      <c r="Z1265">
        <v>1</v>
      </c>
      <c r="AA1265">
        <f t="shared" si="216"/>
        <v>-3</v>
      </c>
      <c r="AB1265">
        <f t="shared" ca="1" si="212"/>
        <v>6.2</v>
      </c>
      <c r="AC1265">
        <f t="shared" ca="1" si="213"/>
        <v>-9.1999999999999993</v>
      </c>
      <c r="AD1265">
        <f t="shared" ca="1" si="214"/>
        <v>9.1999999999999993</v>
      </c>
      <c r="AE1265" s="2">
        <v>0</v>
      </c>
      <c r="AF1265" s="7">
        <f>VLOOKUP(R1265,Weights!$A$2:$B$120,2,0)*AE1265</f>
        <v>0</v>
      </c>
      <c r="AG1265">
        <f t="shared" ca="1" si="215"/>
        <v>84.639999999999986</v>
      </c>
      <c r="AI1265" t="str">
        <f t="shared" ca="1" si="217"/>
        <v>East Tennessee St</v>
      </c>
      <c r="AJ1265" t="str">
        <f t="shared" si="218"/>
        <v>Samford</v>
      </c>
      <c r="AK1265" t="str">
        <f t="shared" si="219"/>
        <v>Samford</v>
      </c>
    </row>
    <row r="1266" spans="17:37" x14ac:dyDescent="0.25">
      <c r="Q1266" t="s">
        <v>3440</v>
      </c>
      <c r="R1266" s="6">
        <v>42049</v>
      </c>
      <c r="S1266" t="s">
        <v>3194</v>
      </c>
      <c r="T1266" t="s">
        <v>3459</v>
      </c>
      <c r="U1266" t="s">
        <v>3842</v>
      </c>
      <c r="V1266">
        <v>66</v>
      </c>
      <c r="W1266">
        <v>59</v>
      </c>
      <c r="Y1266" t="s">
        <v>2656</v>
      </c>
      <c r="Z1266">
        <v>1</v>
      </c>
      <c r="AA1266">
        <f t="shared" si="216"/>
        <v>7</v>
      </c>
      <c r="AB1266">
        <f t="shared" ca="1" si="212"/>
        <v>5.4</v>
      </c>
      <c r="AC1266">
        <f t="shared" ca="1" si="213"/>
        <v>1.5999999999999996</v>
      </c>
      <c r="AD1266">
        <f t="shared" ca="1" si="214"/>
        <v>-1.5999999999999996</v>
      </c>
      <c r="AE1266" s="2">
        <v>0</v>
      </c>
      <c r="AF1266" s="7">
        <f>VLOOKUP(R1266,Weights!$A$2:$B$120,2,0)*AE1266</f>
        <v>0</v>
      </c>
      <c r="AG1266">
        <f t="shared" ca="1" si="215"/>
        <v>2.5599999999999987</v>
      </c>
      <c r="AI1266" t="str">
        <f t="shared" ca="1" si="217"/>
        <v>East Tennessee St</v>
      </c>
      <c r="AJ1266" t="str">
        <f t="shared" si="218"/>
        <v>East Tennessee St</v>
      </c>
      <c r="AK1266">
        <f t="shared" si="219"/>
        <v>0</v>
      </c>
    </row>
    <row r="1267" spans="17:37" x14ac:dyDescent="0.25">
      <c r="Q1267" t="s">
        <v>3440</v>
      </c>
      <c r="R1267" s="6">
        <v>42051</v>
      </c>
      <c r="S1267" t="s">
        <v>3194</v>
      </c>
      <c r="T1267" t="s">
        <v>3353</v>
      </c>
      <c r="U1267" t="s">
        <v>3842</v>
      </c>
      <c r="V1267">
        <v>87</v>
      </c>
      <c r="W1267">
        <v>79</v>
      </c>
      <c r="Y1267" t="s">
        <v>2657</v>
      </c>
      <c r="Z1267">
        <v>1</v>
      </c>
      <c r="AA1267">
        <f t="shared" si="216"/>
        <v>8</v>
      </c>
      <c r="AB1267">
        <f t="shared" ca="1" si="212"/>
        <v>6.6000000000000005</v>
      </c>
      <c r="AC1267">
        <f t="shared" ca="1" si="213"/>
        <v>1.3999999999999995</v>
      </c>
      <c r="AD1267">
        <f t="shared" ca="1" si="214"/>
        <v>-1.3999999999999995</v>
      </c>
      <c r="AE1267" s="2">
        <v>0</v>
      </c>
      <c r="AF1267" s="7">
        <f>VLOOKUP(R1267,Weights!$A$2:$B$120,2,0)*AE1267</f>
        <v>0</v>
      </c>
      <c r="AG1267">
        <f t="shared" ca="1" si="215"/>
        <v>1.9599999999999984</v>
      </c>
      <c r="AI1267" t="str">
        <f t="shared" ca="1" si="217"/>
        <v>East Tennessee St</v>
      </c>
      <c r="AJ1267" t="str">
        <f t="shared" si="218"/>
        <v>East Tennessee St</v>
      </c>
      <c r="AK1267">
        <f t="shared" si="219"/>
        <v>0</v>
      </c>
    </row>
    <row r="1268" spans="17:37" x14ac:dyDescent="0.25">
      <c r="Q1268" t="s">
        <v>3440</v>
      </c>
      <c r="R1268" s="6">
        <v>42070</v>
      </c>
      <c r="S1268" t="s">
        <v>3195</v>
      </c>
      <c r="T1268" t="s">
        <v>3491</v>
      </c>
      <c r="U1268" t="s">
        <v>3841</v>
      </c>
      <c r="V1268">
        <v>67</v>
      </c>
      <c r="W1268">
        <v>61</v>
      </c>
      <c r="X1268" t="s">
        <v>3843</v>
      </c>
      <c r="Y1268" t="s">
        <v>671</v>
      </c>
      <c r="Z1268">
        <v>1</v>
      </c>
      <c r="AA1268">
        <f t="shared" si="216"/>
        <v>-6</v>
      </c>
      <c r="AB1268">
        <f t="shared" ca="1" si="212"/>
        <v>3</v>
      </c>
      <c r="AC1268">
        <f t="shared" ca="1" si="213"/>
        <v>-9</v>
      </c>
      <c r="AD1268">
        <f t="shared" ca="1" si="214"/>
        <v>9</v>
      </c>
      <c r="AE1268" s="2">
        <v>0</v>
      </c>
      <c r="AF1268" s="7">
        <f>VLOOKUP(R1268,Weights!$A$2:$B$120,2,0)*AE1268</f>
        <v>0</v>
      </c>
      <c r="AG1268">
        <f t="shared" ca="1" si="215"/>
        <v>81</v>
      </c>
      <c r="AI1268" t="str">
        <f t="shared" ca="1" si="217"/>
        <v>East Tennessee St</v>
      </c>
      <c r="AJ1268" t="str">
        <f t="shared" si="218"/>
        <v>Western Carolina</v>
      </c>
      <c r="AK1268" t="str">
        <f t="shared" si="219"/>
        <v>Western Carolina</v>
      </c>
    </row>
    <row r="1269" spans="17:37" x14ac:dyDescent="0.25">
      <c r="Q1269" t="s">
        <v>3458</v>
      </c>
      <c r="R1269" s="6">
        <v>41960</v>
      </c>
      <c r="S1269" t="s">
        <v>3194</v>
      </c>
      <c r="T1269" t="s">
        <v>3839</v>
      </c>
      <c r="U1269" t="s">
        <v>3842</v>
      </c>
      <c r="V1269">
        <v>81</v>
      </c>
      <c r="W1269">
        <v>51</v>
      </c>
      <c r="Y1269" t="s">
        <v>11</v>
      </c>
      <c r="Z1269">
        <v>1</v>
      </c>
      <c r="AA1269">
        <f t="shared" si="216"/>
        <v>30</v>
      </c>
      <c r="AB1269">
        <f t="shared" ca="1" si="212"/>
        <v>29.799999800000002</v>
      </c>
      <c r="AC1269">
        <f t="shared" ca="1" si="213"/>
        <v>0.20000019999999807</v>
      </c>
      <c r="AD1269">
        <f t="shared" ca="1" si="214"/>
        <v>-0.20000019999999807</v>
      </c>
      <c r="AE1269" s="2">
        <v>0</v>
      </c>
      <c r="AF1269" s="7">
        <f>VLOOKUP(R1269,Weights!$A$2:$B$120,2,0)*AE1269</f>
        <v>0</v>
      </c>
      <c r="AG1269">
        <f t="shared" ca="1" si="215"/>
        <v>4.0000080000039233E-2</v>
      </c>
      <c r="AI1269" t="str">
        <f t="shared" ca="1" si="217"/>
        <v>Eastern Illinois</v>
      </c>
      <c r="AJ1269" t="str">
        <f t="shared" si="218"/>
        <v>Eastern Illinois</v>
      </c>
      <c r="AK1269">
        <f t="shared" si="219"/>
        <v>0</v>
      </c>
    </row>
    <row r="1270" spans="17:37" x14ac:dyDescent="0.25">
      <c r="Q1270" t="s">
        <v>3458</v>
      </c>
      <c r="R1270" s="6">
        <v>41963</v>
      </c>
      <c r="S1270" t="s">
        <v>3194</v>
      </c>
      <c r="T1270" t="s">
        <v>3452</v>
      </c>
      <c r="U1270" t="s">
        <v>3841</v>
      </c>
      <c r="V1270">
        <v>63</v>
      </c>
      <c r="W1270">
        <v>61</v>
      </c>
      <c r="Y1270" t="s">
        <v>13</v>
      </c>
      <c r="Z1270">
        <v>1</v>
      </c>
      <c r="AA1270">
        <f t="shared" si="216"/>
        <v>-2</v>
      </c>
      <c r="AB1270">
        <f t="shared" ca="1" si="212"/>
        <v>-3.1999999999999997</v>
      </c>
      <c r="AC1270">
        <f t="shared" ca="1" si="213"/>
        <v>1.1999999999999997</v>
      </c>
      <c r="AD1270">
        <f t="shared" ca="1" si="214"/>
        <v>-1.1999999999999997</v>
      </c>
      <c r="AE1270" s="2">
        <v>0</v>
      </c>
      <c r="AF1270" s="7">
        <f>VLOOKUP(R1270,Weights!$A$2:$B$120,2,0)*AE1270</f>
        <v>0</v>
      </c>
      <c r="AG1270">
        <f t="shared" ca="1" si="215"/>
        <v>1.4399999999999993</v>
      </c>
      <c r="AI1270" t="str">
        <f t="shared" ca="1" si="217"/>
        <v>UC Davis</v>
      </c>
      <c r="AJ1270" t="str">
        <f t="shared" si="218"/>
        <v>UC Davis</v>
      </c>
      <c r="AK1270" t="str">
        <f t="shared" si="219"/>
        <v>UC Davis</v>
      </c>
    </row>
    <row r="1271" spans="17:37" x14ac:dyDescent="0.25">
      <c r="Q1271" t="s">
        <v>3458</v>
      </c>
      <c r="R1271" s="6">
        <v>41972</v>
      </c>
      <c r="S1271" t="s">
        <v>3195</v>
      </c>
      <c r="T1271" t="s">
        <v>3477</v>
      </c>
      <c r="U1271" t="s">
        <v>3842</v>
      </c>
      <c r="V1271">
        <v>54</v>
      </c>
      <c r="W1271">
        <v>43</v>
      </c>
      <c r="Y1271" t="s">
        <v>21</v>
      </c>
      <c r="Z1271">
        <v>1</v>
      </c>
      <c r="AA1271">
        <f t="shared" si="216"/>
        <v>11</v>
      </c>
      <c r="AB1271">
        <f t="shared" ca="1" si="212"/>
        <v>6</v>
      </c>
      <c r="AC1271">
        <f t="shared" ca="1" si="213"/>
        <v>5</v>
      </c>
      <c r="AD1271">
        <f t="shared" ca="1" si="214"/>
        <v>-5</v>
      </c>
      <c r="AE1271" s="2">
        <v>0</v>
      </c>
      <c r="AF1271" s="7">
        <f>VLOOKUP(R1271,Weights!$A$2:$B$120,2,0)*AE1271</f>
        <v>0</v>
      </c>
      <c r="AG1271">
        <f t="shared" ca="1" si="215"/>
        <v>25</v>
      </c>
      <c r="AI1271" t="str">
        <f t="shared" ca="1" si="217"/>
        <v>Eastern Illinois</v>
      </c>
      <c r="AJ1271" t="str">
        <f t="shared" si="218"/>
        <v>Eastern Illinois</v>
      </c>
      <c r="AK1271">
        <f t="shared" si="219"/>
        <v>0</v>
      </c>
    </row>
    <row r="1272" spans="17:37" x14ac:dyDescent="0.25">
      <c r="Q1272" t="s">
        <v>3458</v>
      </c>
      <c r="R1272" s="6">
        <v>41976</v>
      </c>
      <c r="S1272" t="s">
        <v>3194</v>
      </c>
      <c r="T1272" t="s">
        <v>3437</v>
      </c>
      <c r="U1272" t="s">
        <v>3842</v>
      </c>
      <c r="V1272">
        <v>61</v>
      </c>
      <c r="W1272">
        <v>54</v>
      </c>
      <c r="Y1272" t="s">
        <v>484</v>
      </c>
      <c r="Z1272">
        <v>1</v>
      </c>
      <c r="AA1272">
        <f t="shared" si="216"/>
        <v>7</v>
      </c>
      <c r="AB1272">
        <f t="shared" ca="1" si="212"/>
        <v>6</v>
      </c>
      <c r="AC1272">
        <f t="shared" ca="1" si="213"/>
        <v>1</v>
      </c>
      <c r="AD1272">
        <f t="shared" ca="1" si="214"/>
        <v>-1</v>
      </c>
      <c r="AE1272" s="2">
        <v>0</v>
      </c>
      <c r="AF1272" s="7">
        <f>VLOOKUP(R1272,Weights!$A$2:$B$120,2,0)*AE1272</f>
        <v>0</v>
      </c>
      <c r="AG1272">
        <f t="shared" ca="1" si="215"/>
        <v>1</v>
      </c>
      <c r="AI1272" t="str">
        <f t="shared" ca="1" si="217"/>
        <v>Eastern Illinois</v>
      </c>
      <c r="AJ1272" t="str">
        <f t="shared" si="218"/>
        <v>Eastern Illinois</v>
      </c>
      <c r="AK1272">
        <f t="shared" si="219"/>
        <v>0</v>
      </c>
    </row>
    <row r="1273" spans="17:37" x14ac:dyDescent="0.25">
      <c r="Q1273" t="s">
        <v>3458</v>
      </c>
      <c r="R1273" s="6">
        <v>41986</v>
      </c>
      <c r="S1273" t="s">
        <v>3194</v>
      </c>
      <c r="T1273" t="s">
        <v>3224</v>
      </c>
      <c r="U1273" t="s">
        <v>3842</v>
      </c>
      <c r="V1273">
        <v>59</v>
      </c>
      <c r="W1273">
        <v>55</v>
      </c>
      <c r="Y1273" t="s">
        <v>27</v>
      </c>
      <c r="Z1273">
        <v>1</v>
      </c>
      <c r="AA1273">
        <f t="shared" si="216"/>
        <v>4</v>
      </c>
      <c r="AB1273">
        <f t="shared" ca="1" si="212"/>
        <v>3</v>
      </c>
      <c r="AC1273">
        <f t="shared" ca="1" si="213"/>
        <v>1</v>
      </c>
      <c r="AD1273">
        <f t="shared" ca="1" si="214"/>
        <v>-1</v>
      </c>
      <c r="AE1273" s="2">
        <v>0</v>
      </c>
      <c r="AF1273" s="7">
        <f>VLOOKUP(R1273,Weights!$A$2:$B$120,2,0)*AE1273</f>
        <v>0</v>
      </c>
      <c r="AG1273">
        <f t="shared" ca="1" si="215"/>
        <v>1</v>
      </c>
      <c r="AI1273" t="str">
        <f t="shared" ca="1" si="217"/>
        <v>Eastern Illinois</v>
      </c>
      <c r="AJ1273" t="str">
        <f t="shared" si="218"/>
        <v>Eastern Illinois</v>
      </c>
      <c r="AK1273">
        <f t="shared" si="219"/>
        <v>0</v>
      </c>
    </row>
    <row r="1274" spans="17:37" x14ac:dyDescent="0.25">
      <c r="Q1274" t="s">
        <v>3458</v>
      </c>
      <c r="R1274" s="6">
        <v>42005</v>
      </c>
      <c r="S1274" t="s">
        <v>3194</v>
      </c>
      <c r="T1274" t="s">
        <v>3353</v>
      </c>
      <c r="U1274" t="s">
        <v>3842</v>
      </c>
      <c r="V1274">
        <v>61</v>
      </c>
      <c r="W1274">
        <v>59</v>
      </c>
      <c r="Y1274" t="s">
        <v>198</v>
      </c>
      <c r="Z1274">
        <v>1</v>
      </c>
      <c r="AA1274">
        <f t="shared" si="216"/>
        <v>2</v>
      </c>
      <c r="AB1274">
        <f t="shared" ca="1" si="212"/>
        <v>5.8000000000000007</v>
      </c>
      <c r="AC1274">
        <f t="shared" ca="1" si="213"/>
        <v>-3.8000000000000007</v>
      </c>
      <c r="AD1274">
        <f t="shared" ca="1" si="214"/>
        <v>3.8000000000000007</v>
      </c>
      <c r="AE1274" s="2">
        <v>0</v>
      </c>
      <c r="AF1274" s="7">
        <f>VLOOKUP(R1274,Weights!$A$2:$B$120,2,0)*AE1274</f>
        <v>0</v>
      </c>
      <c r="AG1274">
        <f t="shared" ca="1" si="215"/>
        <v>14.440000000000005</v>
      </c>
      <c r="AI1274" t="str">
        <f t="shared" ca="1" si="217"/>
        <v>Eastern Illinois</v>
      </c>
      <c r="AJ1274" t="str">
        <f t="shared" si="218"/>
        <v>Eastern Illinois</v>
      </c>
      <c r="AK1274">
        <f t="shared" si="219"/>
        <v>0</v>
      </c>
    </row>
    <row r="1275" spans="17:37" x14ac:dyDescent="0.25">
      <c r="Q1275" t="s">
        <v>3458</v>
      </c>
      <c r="R1275" s="6">
        <v>42007</v>
      </c>
      <c r="S1275" t="s">
        <v>3194</v>
      </c>
      <c r="T1275" t="s">
        <v>3441</v>
      </c>
      <c r="U1275" t="s">
        <v>3842</v>
      </c>
      <c r="V1275">
        <v>59</v>
      </c>
      <c r="W1275">
        <v>50</v>
      </c>
      <c r="X1275" t="s">
        <v>3843</v>
      </c>
      <c r="Y1275" t="s">
        <v>2254</v>
      </c>
      <c r="Z1275">
        <v>1</v>
      </c>
      <c r="AA1275">
        <f t="shared" si="216"/>
        <v>9</v>
      </c>
      <c r="AB1275">
        <f t="shared" ca="1" si="212"/>
        <v>11.599999799999999</v>
      </c>
      <c r="AC1275">
        <f t="shared" ca="1" si="213"/>
        <v>-2.5999997999999991</v>
      </c>
      <c r="AD1275">
        <f t="shared" ca="1" si="214"/>
        <v>2.5999997999999991</v>
      </c>
      <c r="AE1275" s="2">
        <v>0</v>
      </c>
      <c r="AF1275" s="7">
        <f>VLOOKUP(R1275,Weights!$A$2:$B$120,2,0)*AE1275</f>
        <v>0</v>
      </c>
      <c r="AG1275">
        <f t="shared" ca="1" si="215"/>
        <v>6.7599989600000354</v>
      </c>
      <c r="AI1275" t="str">
        <f t="shared" ca="1" si="217"/>
        <v>Eastern Illinois</v>
      </c>
      <c r="AJ1275" t="str">
        <f t="shared" si="218"/>
        <v>Eastern Illinois</v>
      </c>
      <c r="AK1275">
        <f t="shared" si="219"/>
        <v>0</v>
      </c>
    </row>
    <row r="1276" spans="17:37" x14ac:dyDescent="0.25">
      <c r="Q1276" t="s">
        <v>3458</v>
      </c>
      <c r="R1276" s="6">
        <v>42014</v>
      </c>
      <c r="S1276" t="s">
        <v>3194</v>
      </c>
      <c r="T1276" t="s">
        <v>3351</v>
      </c>
      <c r="U1276" t="s">
        <v>3842</v>
      </c>
      <c r="V1276">
        <v>84</v>
      </c>
      <c r="W1276">
        <v>73</v>
      </c>
      <c r="Y1276" t="s">
        <v>2426</v>
      </c>
      <c r="Z1276">
        <v>1</v>
      </c>
      <c r="AA1276">
        <f t="shared" si="216"/>
        <v>11</v>
      </c>
      <c r="AB1276">
        <f t="shared" ca="1" si="212"/>
        <v>2.2000000000000002</v>
      </c>
      <c r="AC1276">
        <f t="shared" ca="1" si="213"/>
        <v>8.8000000000000007</v>
      </c>
      <c r="AD1276">
        <f t="shared" ca="1" si="214"/>
        <v>-8.8000000000000007</v>
      </c>
      <c r="AE1276" s="2">
        <v>0</v>
      </c>
      <c r="AF1276" s="7">
        <f>VLOOKUP(R1276,Weights!$A$2:$B$120,2,0)*AE1276</f>
        <v>0</v>
      </c>
      <c r="AG1276">
        <f t="shared" ca="1" si="215"/>
        <v>77.440000000000012</v>
      </c>
      <c r="AI1276" t="str">
        <f t="shared" ca="1" si="217"/>
        <v>Eastern Illinois</v>
      </c>
      <c r="AJ1276" t="str">
        <f t="shared" si="218"/>
        <v>Eastern Illinois</v>
      </c>
      <c r="AK1276">
        <f t="shared" si="219"/>
        <v>0</v>
      </c>
    </row>
    <row r="1277" spans="17:37" x14ac:dyDescent="0.25">
      <c r="Q1277" t="s">
        <v>3458</v>
      </c>
      <c r="R1277" s="6">
        <v>42026</v>
      </c>
      <c r="S1277" t="s">
        <v>3194</v>
      </c>
      <c r="T1277" t="s">
        <v>3271</v>
      </c>
      <c r="U1277" t="s">
        <v>3841</v>
      </c>
      <c r="V1277">
        <v>77</v>
      </c>
      <c r="W1277">
        <v>62</v>
      </c>
      <c r="Y1277" t="s">
        <v>2427</v>
      </c>
      <c r="Z1277">
        <v>1</v>
      </c>
      <c r="AA1277">
        <f t="shared" si="216"/>
        <v>-15</v>
      </c>
      <c r="AB1277">
        <f t="shared" ca="1" si="212"/>
        <v>-2.9999999999999996</v>
      </c>
      <c r="AC1277">
        <f t="shared" ca="1" si="213"/>
        <v>-12</v>
      </c>
      <c r="AD1277">
        <f t="shared" ca="1" si="214"/>
        <v>12</v>
      </c>
      <c r="AE1277" s="2">
        <v>0</v>
      </c>
      <c r="AF1277" s="7">
        <f>VLOOKUP(R1277,Weights!$A$2:$B$120,2,0)*AE1277</f>
        <v>0</v>
      </c>
      <c r="AG1277">
        <f t="shared" ca="1" si="215"/>
        <v>144</v>
      </c>
      <c r="AI1277" t="str">
        <f t="shared" ca="1" si="217"/>
        <v>Murray St</v>
      </c>
      <c r="AJ1277" t="str">
        <f t="shared" si="218"/>
        <v>Murray St</v>
      </c>
      <c r="AK1277" t="str">
        <f t="shared" si="219"/>
        <v>Murray St</v>
      </c>
    </row>
    <row r="1278" spans="17:37" x14ac:dyDescent="0.25">
      <c r="Q1278" t="s">
        <v>3458</v>
      </c>
      <c r="R1278" s="6">
        <v>42028</v>
      </c>
      <c r="S1278" t="s">
        <v>3194</v>
      </c>
      <c r="T1278" t="s">
        <v>3354</v>
      </c>
      <c r="U1278" t="s">
        <v>3841</v>
      </c>
      <c r="V1278">
        <v>56</v>
      </c>
      <c r="W1278">
        <v>52</v>
      </c>
      <c r="Y1278" t="s">
        <v>2428</v>
      </c>
      <c r="Z1278">
        <v>1</v>
      </c>
      <c r="AA1278">
        <f t="shared" si="216"/>
        <v>-4</v>
      </c>
      <c r="AB1278">
        <f t="shared" ca="1" si="212"/>
        <v>13.999999799999999</v>
      </c>
      <c r="AC1278">
        <f t="shared" ca="1" si="213"/>
        <v>-17.999999799999998</v>
      </c>
      <c r="AD1278">
        <f t="shared" ca="1" si="214"/>
        <v>17.999999799999998</v>
      </c>
      <c r="AE1278" s="2">
        <v>0</v>
      </c>
      <c r="AF1278" s="7">
        <f>VLOOKUP(R1278,Weights!$A$2:$B$120,2,0)*AE1278</f>
        <v>0</v>
      </c>
      <c r="AG1278">
        <f t="shared" ca="1" si="215"/>
        <v>323.99999279999997</v>
      </c>
      <c r="AI1278" t="str">
        <f t="shared" ca="1" si="217"/>
        <v>Eastern Illinois</v>
      </c>
      <c r="AJ1278" t="str">
        <f t="shared" si="218"/>
        <v>Austin Peay</v>
      </c>
      <c r="AK1278" t="str">
        <f t="shared" si="219"/>
        <v>Austin Peay</v>
      </c>
    </row>
    <row r="1279" spans="17:37" x14ac:dyDescent="0.25">
      <c r="Q1279" t="s">
        <v>3458</v>
      </c>
      <c r="R1279" s="6">
        <v>42035</v>
      </c>
      <c r="S1279" t="s">
        <v>3194</v>
      </c>
      <c r="T1279" t="s">
        <v>3495</v>
      </c>
      <c r="U1279" t="s">
        <v>3842</v>
      </c>
      <c r="V1279">
        <v>57</v>
      </c>
      <c r="W1279">
        <v>54</v>
      </c>
      <c r="Y1279" t="s">
        <v>2429</v>
      </c>
      <c r="Z1279">
        <v>1</v>
      </c>
      <c r="AA1279">
        <f t="shared" si="216"/>
        <v>3</v>
      </c>
      <c r="AB1279">
        <f t="shared" ca="1" si="212"/>
        <v>6.1999999999999993</v>
      </c>
      <c r="AC1279">
        <f t="shared" ca="1" si="213"/>
        <v>-3.1999999999999993</v>
      </c>
      <c r="AD1279">
        <f t="shared" ca="1" si="214"/>
        <v>3.1999999999999993</v>
      </c>
      <c r="AE1279" s="2">
        <v>0</v>
      </c>
      <c r="AF1279" s="7">
        <f>VLOOKUP(R1279,Weights!$A$2:$B$120,2,0)*AE1279</f>
        <v>0</v>
      </c>
      <c r="AG1279">
        <f t="shared" ca="1" si="215"/>
        <v>10.239999999999995</v>
      </c>
      <c r="AI1279" t="str">
        <f t="shared" ca="1" si="217"/>
        <v>Eastern Illinois</v>
      </c>
      <c r="AJ1279" t="str">
        <f t="shared" si="218"/>
        <v>Eastern Illinois</v>
      </c>
      <c r="AK1279">
        <f t="shared" si="219"/>
        <v>0</v>
      </c>
    </row>
    <row r="1280" spans="17:37" x14ac:dyDescent="0.25">
      <c r="Q1280" t="s">
        <v>3458</v>
      </c>
      <c r="R1280" s="6">
        <v>42038</v>
      </c>
      <c r="S1280" t="s">
        <v>3194</v>
      </c>
      <c r="T1280" t="s">
        <v>3839</v>
      </c>
      <c r="U1280" t="s">
        <v>3842</v>
      </c>
      <c r="V1280">
        <v>59</v>
      </c>
      <c r="W1280">
        <v>32</v>
      </c>
      <c r="Y1280" t="s">
        <v>567</v>
      </c>
      <c r="Z1280">
        <v>1</v>
      </c>
      <c r="AA1280">
        <f t="shared" si="216"/>
        <v>27</v>
      </c>
      <c r="AB1280">
        <f t="shared" ca="1" si="212"/>
        <v>29.799999800000002</v>
      </c>
      <c r="AC1280">
        <f t="shared" ca="1" si="213"/>
        <v>-2.7999998000000019</v>
      </c>
      <c r="AD1280">
        <f t="shared" ca="1" si="214"/>
        <v>2.7999998000000019</v>
      </c>
      <c r="AE1280" s="2">
        <v>0</v>
      </c>
      <c r="AF1280" s="7">
        <f>VLOOKUP(R1280,Weights!$A$2:$B$120,2,0)*AE1280</f>
        <v>0</v>
      </c>
      <c r="AG1280">
        <f t="shared" ca="1" si="215"/>
        <v>7.8399988800000511</v>
      </c>
      <c r="AI1280" t="str">
        <f t="shared" ca="1" si="217"/>
        <v>Eastern Illinois</v>
      </c>
      <c r="AJ1280" t="str">
        <f t="shared" si="218"/>
        <v>Eastern Illinois</v>
      </c>
      <c r="AK1280">
        <f t="shared" si="219"/>
        <v>0</v>
      </c>
    </row>
    <row r="1281" spans="17:37" x14ac:dyDescent="0.25">
      <c r="Q1281" t="s">
        <v>3458</v>
      </c>
      <c r="R1281" s="6">
        <v>42054</v>
      </c>
      <c r="S1281" t="s">
        <v>3194</v>
      </c>
      <c r="T1281" t="s">
        <v>3439</v>
      </c>
      <c r="U1281" t="s">
        <v>3841</v>
      </c>
      <c r="V1281">
        <v>75</v>
      </c>
      <c r="W1281">
        <v>73</v>
      </c>
      <c r="X1281" t="s">
        <v>3843</v>
      </c>
      <c r="Y1281" t="s">
        <v>588</v>
      </c>
      <c r="Z1281">
        <v>1</v>
      </c>
      <c r="AA1281">
        <f t="shared" si="216"/>
        <v>-2</v>
      </c>
      <c r="AB1281">
        <f t="shared" ca="1" si="212"/>
        <v>2.8</v>
      </c>
      <c r="AC1281">
        <f t="shared" ca="1" si="213"/>
        <v>-4.8</v>
      </c>
      <c r="AD1281">
        <f t="shared" ca="1" si="214"/>
        <v>4.8</v>
      </c>
      <c r="AE1281" s="2">
        <v>0</v>
      </c>
      <c r="AF1281" s="7">
        <f>VLOOKUP(R1281,Weights!$A$2:$B$120,2,0)*AE1281</f>
        <v>0</v>
      </c>
      <c r="AG1281">
        <f t="shared" ca="1" si="215"/>
        <v>23.04</v>
      </c>
      <c r="AI1281" t="str">
        <f t="shared" ca="1" si="217"/>
        <v>Eastern Illinois</v>
      </c>
      <c r="AJ1281" t="str">
        <f t="shared" si="218"/>
        <v>Tenn-Martin</v>
      </c>
      <c r="AK1281" t="str">
        <f t="shared" si="219"/>
        <v>Tenn-Martin</v>
      </c>
    </row>
    <row r="1282" spans="17:37" x14ac:dyDescent="0.25">
      <c r="Q1282" t="s">
        <v>3458</v>
      </c>
      <c r="R1282" s="6">
        <v>42057</v>
      </c>
      <c r="S1282" t="s">
        <v>3194</v>
      </c>
      <c r="T1282" t="s">
        <v>3518</v>
      </c>
      <c r="U1282" t="s">
        <v>3842</v>
      </c>
      <c r="V1282">
        <v>73</v>
      </c>
      <c r="W1282">
        <v>65</v>
      </c>
      <c r="Y1282" t="s">
        <v>569</v>
      </c>
      <c r="Z1282">
        <v>1</v>
      </c>
      <c r="AA1282">
        <f t="shared" si="216"/>
        <v>8</v>
      </c>
      <c r="AB1282">
        <f t="shared" ref="AB1282:AB1345" ca="1" si="220">Z1282*(IF(S1282="A",-HomeEdge,IF(S1282="H",HomeEdge,0))+VLOOKUP(Q1282,TmList,2,0)-VLOOKUP(T1282,TmList,2,0))</f>
        <v>5</v>
      </c>
      <c r="AC1282">
        <f t="shared" ref="AC1282:AC1345" ca="1" si="221">AA1282-AB1282</f>
        <v>3</v>
      </c>
      <c r="AD1282">
        <f t="shared" ref="AD1282:AD1345" ca="1" si="222">-AC1282</f>
        <v>-3</v>
      </c>
      <c r="AE1282" s="2">
        <v>0</v>
      </c>
      <c r="AF1282" s="7">
        <f>VLOOKUP(R1282,Weights!$A$2:$B$120,2,0)*AE1282</f>
        <v>0</v>
      </c>
      <c r="AG1282">
        <f t="shared" ref="AG1282:AG1345" ca="1" si="223">AC1282^2</f>
        <v>9</v>
      </c>
      <c r="AI1282" t="str">
        <f t="shared" ca="1" si="217"/>
        <v>Eastern Illinois</v>
      </c>
      <c r="AJ1282" t="str">
        <f t="shared" si="218"/>
        <v>Eastern Illinois</v>
      </c>
      <c r="AK1282">
        <f t="shared" si="219"/>
        <v>0</v>
      </c>
    </row>
    <row r="1283" spans="17:37" x14ac:dyDescent="0.25">
      <c r="Q1283" t="s">
        <v>3458</v>
      </c>
      <c r="R1283" s="6">
        <v>42067</v>
      </c>
      <c r="S1283" t="s">
        <v>3195</v>
      </c>
      <c r="T1283" t="s">
        <v>3495</v>
      </c>
      <c r="U1283" t="s">
        <v>3842</v>
      </c>
      <c r="V1283">
        <v>78</v>
      </c>
      <c r="W1283">
        <v>66</v>
      </c>
      <c r="Y1283" t="s">
        <v>2431</v>
      </c>
      <c r="Z1283">
        <v>1</v>
      </c>
      <c r="AA1283">
        <f t="shared" ref="AA1283:AA1346" si="224">Z1283*IF(U1283="W",(V1283-W1283),W1283-V1283)</f>
        <v>12</v>
      </c>
      <c r="AB1283">
        <f t="shared" ca="1" si="220"/>
        <v>2.9999999999999996</v>
      </c>
      <c r="AC1283">
        <f t="shared" ca="1" si="221"/>
        <v>9</v>
      </c>
      <c r="AD1283">
        <f t="shared" ca="1" si="222"/>
        <v>-9</v>
      </c>
      <c r="AE1283" s="2">
        <v>0</v>
      </c>
      <c r="AF1283" s="7">
        <f>VLOOKUP(R1283,Weights!$A$2:$B$120,2,0)*AE1283</f>
        <v>0</v>
      </c>
      <c r="AG1283">
        <f t="shared" ca="1" si="223"/>
        <v>81</v>
      </c>
      <c r="AI1283" t="str">
        <f t="shared" ref="AI1283:AI1346" ca="1" si="225">IF(AB1283&gt;0,Q1283,T1283)</f>
        <v>Eastern Illinois</v>
      </c>
      <c r="AJ1283" t="str">
        <f t="shared" ref="AJ1283:AJ1346" si="226">IF(AA1283&gt;0,Q1283,T1283)</f>
        <v>Eastern Illinois</v>
      </c>
      <c r="AK1283">
        <f t="shared" ref="AK1283:AK1346" si="227">IF(AA1283&lt;0,T1283,0)</f>
        <v>0</v>
      </c>
    </row>
    <row r="1284" spans="17:37" x14ac:dyDescent="0.25">
      <c r="Q1284" t="s">
        <v>3498</v>
      </c>
      <c r="R1284" s="6">
        <v>41957</v>
      </c>
      <c r="S1284" t="s">
        <v>3194</v>
      </c>
      <c r="T1284" t="s">
        <v>3442</v>
      </c>
      <c r="U1284" t="s">
        <v>3842</v>
      </c>
      <c r="V1284">
        <v>76</v>
      </c>
      <c r="W1284">
        <v>53</v>
      </c>
      <c r="Y1284" t="s">
        <v>176</v>
      </c>
      <c r="Z1284">
        <v>1</v>
      </c>
      <c r="AA1284">
        <f t="shared" si="224"/>
        <v>23</v>
      </c>
      <c r="AB1284">
        <f t="shared" ca="1" si="220"/>
        <v>13.199999800000001</v>
      </c>
      <c r="AC1284">
        <f t="shared" ca="1" si="221"/>
        <v>9.8000001999999995</v>
      </c>
      <c r="AD1284">
        <f t="shared" ca="1" si="222"/>
        <v>-9.8000001999999995</v>
      </c>
      <c r="AE1284" s="2">
        <v>0</v>
      </c>
      <c r="AF1284" s="7">
        <f>VLOOKUP(R1284,Weights!$A$2:$B$120,2,0)*AE1284</f>
        <v>0</v>
      </c>
      <c r="AG1284">
        <f t="shared" ca="1" si="223"/>
        <v>96.040003920000032</v>
      </c>
      <c r="AI1284" t="str">
        <f t="shared" ca="1" si="225"/>
        <v>Eastern Kentucky</v>
      </c>
      <c r="AJ1284" t="str">
        <f t="shared" si="226"/>
        <v>Eastern Kentucky</v>
      </c>
      <c r="AK1284">
        <f t="shared" si="227"/>
        <v>0</v>
      </c>
    </row>
    <row r="1285" spans="17:37" x14ac:dyDescent="0.25">
      <c r="Q1285" t="s">
        <v>3498</v>
      </c>
      <c r="R1285" s="6">
        <v>41961</v>
      </c>
      <c r="S1285" t="s">
        <v>3194</v>
      </c>
      <c r="T1285" t="s">
        <v>3839</v>
      </c>
      <c r="U1285" t="s">
        <v>3842</v>
      </c>
      <c r="V1285">
        <v>115</v>
      </c>
      <c r="W1285">
        <v>35</v>
      </c>
      <c r="Y1285" t="s">
        <v>258</v>
      </c>
      <c r="Z1285">
        <v>1</v>
      </c>
      <c r="AA1285">
        <f t="shared" si="224"/>
        <v>80</v>
      </c>
      <c r="AB1285">
        <f t="shared" ca="1" si="220"/>
        <v>29.799999800000002</v>
      </c>
      <c r="AC1285">
        <f t="shared" ca="1" si="221"/>
        <v>50.200000199999998</v>
      </c>
      <c r="AD1285">
        <f t="shared" ca="1" si="222"/>
        <v>-50.200000199999998</v>
      </c>
      <c r="AE1285" s="2">
        <v>0</v>
      </c>
      <c r="AF1285" s="7">
        <f>VLOOKUP(R1285,Weights!$A$2:$B$120,2,0)*AE1285</f>
        <v>0</v>
      </c>
      <c r="AG1285">
        <f t="shared" ca="1" si="223"/>
        <v>2520.04002008</v>
      </c>
      <c r="AI1285" t="str">
        <f t="shared" ca="1" si="225"/>
        <v>Eastern Kentucky</v>
      </c>
      <c r="AJ1285" t="str">
        <f t="shared" si="226"/>
        <v>Eastern Kentucky</v>
      </c>
      <c r="AK1285">
        <f t="shared" si="227"/>
        <v>0</v>
      </c>
    </row>
    <row r="1286" spans="17:37" x14ac:dyDescent="0.25">
      <c r="Q1286" t="s">
        <v>3498</v>
      </c>
      <c r="R1286" s="6">
        <v>41965</v>
      </c>
      <c r="S1286" t="s">
        <v>3194</v>
      </c>
      <c r="T1286" t="s">
        <v>3839</v>
      </c>
      <c r="U1286" t="s">
        <v>3842</v>
      </c>
      <c r="V1286">
        <v>115</v>
      </c>
      <c r="W1286">
        <v>50</v>
      </c>
      <c r="Y1286" t="s">
        <v>259</v>
      </c>
      <c r="Z1286">
        <v>1</v>
      </c>
      <c r="AA1286">
        <f t="shared" si="224"/>
        <v>65</v>
      </c>
      <c r="AB1286">
        <f t="shared" ca="1" si="220"/>
        <v>29.799999800000002</v>
      </c>
      <c r="AC1286">
        <f t="shared" ca="1" si="221"/>
        <v>35.200000199999998</v>
      </c>
      <c r="AD1286">
        <f t="shared" ca="1" si="222"/>
        <v>-35.200000199999998</v>
      </c>
      <c r="AE1286" s="2">
        <v>0</v>
      </c>
      <c r="AF1286" s="7">
        <f>VLOOKUP(R1286,Weights!$A$2:$B$120,2,0)*AE1286</f>
        <v>0</v>
      </c>
      <c r="AG1286">
        <f t="shared" ca="1" si="223"/>
        <v>1239.04001408</v>
      </c>
      <c r="AI1286" t="str">
        <f t="shared" ca="1" si="225"/>
        <v>Eastern Kentucky</v>
      </c>
      <c r="AJ1286" t="str">
        <f t="shared" si="226"/>
        <v>Eastern Kentucky</v>
      </c>
      <c r="AK1286">
        <f t="shared" si="227"/>
        <v>0</v>
      </c>
    </row>
    <row r="1287" spans="17:37" x14ac:dyDescent="0.25">
      <c r="Q1287" t="s">
        <v>3498</v>
      </c>
      <c r="R1287" s="6">
        <v>41976</v>
      </c>
      <c r="S1287" t="s">
        <v>3194</v>
      </c>
      <c r="T1287" t="s">
        <v>3489</v>
      </c>
      <c r="U1287" t="s">
        <v>3841</v>
      </c>
      <c r="V1287">
        <v>72</v>
      </c>
      <c r="W1287">
        <v>66</v>
      </c>
      <c r="Y1287" t="s">
        <v>151</v>
      </c>
      <c r="Z1287">
        <v>1</v>
      </c>
      <c r="AA1287">
        <f t="shared" si="224"/>
        <v>-6</v>
      </c>
      <c r="AB1287">
        <f t="shared" ca="1" si="220"/>
        <v>-3.1999999999999997</v>
      </c>
      <c r="AC1287">
        <f t="shared" ca="1" si="221"/>
        <v>-2.8000000000000003</v>
      </c>
      <c r="AD1287">
        <f t="shared" ca="1" si="222"/>
        <v>2.8000000000000003</v>
      </c>
      <c r="AE1287" s="2">
        <v>0</v>
      </c>
      <c r="AF1287" s="7">
        <f>VLOOKUP(R1287,Weights!$A$2:$B$120,2,0)*AE1287</f>
        <v>0</v>
      </c>
      <c r="AG1287">
        <f t="shared" ca="1" si="223"/>
        <v>7.8400000000000016</v>
      </c>
      <c r="AI1287" t="str">
        <f t="shared" ca="1" si="225"/>
        <v>Valparaiso</v>
      </c>
      <c r="AJ1287" t="str">
        <f t="shared" si="226"/>
        <v>Valparaiso</v>
      </c>
      <c r="AK1287" t="str">
        <f t="shared" si="227"/>
        <v>Valparaiso</v>
      </c>
    </row>
    <row r="1288" spans="17:37" x14ac:dyDescent="0.25">
      <c r="Q1288" t="s">
        <v>3498</v>
      </c>
      <c r="R1288" s="6">
        <v>41989</v>
      </c>
      <c r="S1288" t="s">
        <v>3194</v>
      </c>
      <c r="T1288" t="s">
        <v>3440</v>
      </c>
      <c r="U1288" t="s">
        <v>3841</v>
      </c>
      <c r="V1288">
        <v>63</v>
      </c>
      <c r="W1288">
        <v>60</v>
      </c>
      <c r="Y1288" t="s">
        <v>178</v>
      </c>
      <c r="Z1288">
        <v>1</v>
      </c>
      <c r="AA1288">
        <f t="shared" si="224"/>
        <v>-3</v>
      </c>
      <c r="AB1288">
        <f t="shared" ca="1" si="220"/>
        <v>2.4000000000000004</v>
      </c>
      <c r="AC1288">
        <f t="shared" ca="1" si="221"/>
        <v>-5.4</v>
      </c>
      <c r="AD1288">
        <f t="shared" ca="1" si="222"/>
        <v>5.4</v>
      </c>
      <c r="AE1288" s="2">
        <v>0</v>
      </c>
      <c r="AF1288" s="7">
        <f>VLOOKUP(R1288,Weights!$A$2:$B$120,2,0)*AE1288</f>
        <v>0</v>
      </c>
      <c r="AG1288">
        <f t="shared" ca="1" si="223"/>
        <v>29.160000000000004</v>
      </c>
      <c r="AI1288" t="str">
        <f t="shared" ca="1" si="225"/>
        <v>Eastern Kentucky</v>
      </c>
      <c r="AJ1288" t="str">
        <f t="shared" si="226"/>
        <v>East Tennessee St</v>
      </c>
      <c r="AK1288" t="str">
        <f t="shared" si="227"/>
        <v>East Tennessee St</v>
      </c>
    </row>
    <row r="1289" spans="17:37" x14ac:dyDescent="0.25">
      <c r="Q1289" t="s">
        <v>3498</v>
      </c>
      <c r="R1289" s="6">
        <v>42007</v>
      </c>
      <c r="S1289" t="s">
        <v>3194</v>
      </c>
      <c r="T1289" t="s">
        <v>3434</v>
      </c>
      <c r="U1289" t="s">
        <v>3842</v>
      </c>
      <c r="V1289">
        <v>63</v>
      </c>
      <c r="W1289">
        <v>52</v>
      </c>
      <c r="Y1289" t="s">
        <v>548</v>
      </c>
      <c r="Z1289">
        <v>1</v>
      </c>
      <c r="AA1289">
        <f t="shared" si="224"/>
        <v>11</v>
      </c>
      <c r="AB1289">
        <f t="shared" ca="1" si="220"/>
        <v>12.3999998</v>
      </c>
      <c r="AC1289">
        <f t="shared" ca="1" si="221"/>
        <v>-1.3999997999999998</v>
      </c>
      <c r="AD1289">
        <f t="shared" ca="1" si="222"/>
        <v>1.3999997999999998</v>
      </c>
      <c r="AE1289" s="2">
        <v>0</v>
      </c>
      <c r="AF1289" s="7">
        <f>VLOOKUP(R1289,Weights!$A$2:$B$120,2,0)*AE1289</f>
        <v>0</v>
      </c>
      <c r="AG1289">
        <f t="shared" ca="1" si="223"/>
        <v>1.9599994400000393</v>
      </c>
      <c r="AI1289" t="str">
        <f t="shared" ca="1" si="225"/>
        <v>Eastern Kentucky</v>
      </c>
      <c r="AJ1289" t="str">
        <f t="shared" si="226"/>
        <v>Eastern Kentucky</v>
      </c>
      <c r="AK1289">
        <f t="shared" si="227"/>
        <v>0</v>
      </c>
    </row>
    <row r="1290" spans="17:37" x14ac:dyDescent="0.25">
      <c r="Q1290" t="s">
        <v>3498</v>
      </c>
      <c r="R1290" s="6">
        <v>42019</v>
      </c>
      <c r="S1290" t="s">
        <v>3194</v>
      </c>
      <c r="T1290" t="s">
        <v>3458</v>
      </c>
      <c r="U1290" t="s">
        <v>3841</v>
      </c>
      <c r="V1290">
        <v>72</v>
      </c>
      <c r="W1290">
        <v>65</v>
      </c>
      <c r="Y1290" t="s">
        <v>1276</v>
      </c>
      <c r="Z1290">
        <v>1</v>
      </c>
      <c r="AA1290">
        <f t="shared" si="224"/>
        <v>-7</v>
      </c>
      <c r="AB1290">
        <f t="shared" ca="1" si="220"/>
        <v>3.2</v>
      </c>
      <c r="AC1290">
        <f t="shared" ca="1" si="221"/>
        <v>-10.199999999999999</v>
      </c>
      <c r="AD1290">
        <f t="shared" ca="1" si="222"/>
        <v>10.199999999999999</v>
      </c>
      <c r="AE1290" s="2">
        <v>0</v>
      </c>
      <c r="AF1290" s="7">
        <f>VLOOKUP(R1290,Weights!$A$2:$B$120,2,0)*AE1290</f>
        <v>0</v>
      </c>
      <c r="AG1290">
        <f t="shared" ca="1" si="223"/>
        <v>104.03999999999999</v>
      </c>
      <c r="AI1290" t="str">
        <f t="shared" ca="1" si="225"/>
        <v>Eastern Kentucky</v>
      </c>
      <c r="AJ1290" t="str">
        <f t="shared" si="226"/>
        <v>Eastern Illinois</v>
      </c>
      <c r="AK1290" t="str">
        <f t="shared" si="227"/>
        <v>Eastern Illinois</v>
      </c>
    </row>
    <row r="1291" spans="17:37" x14ac:dyDescent="0.25">
      <c r="Q1291" t="s">
        <v>3498</v>
      </c>
      <c r="R1291" s="6">
        <v>42021</v>
      </c>
      <c r="S1291" t="s">
        <v>3194</v>
      </c>
      <c r="T1291" t="s">
        <v>3495</v>
      </c>
      <c r="U1291" t="s">
        <v>3842</v>
      </c>
      <c r="V1291">
        <v>78</v>
      </c>
      <c r="W1291">
        <v>62</v>
      </c>
      <c r="Y1291" t="s">
        <v>1277</v>
      </c>
      <c r="Z1291">
        <v>1</v>
      </c>
      <c r="AA1291">
        <f t="shared" si="224"/>
        <v>16</v>
      </c>
      <c r="AB1291">
        <f t="shared" ca="1" si="220"/>
        <v>6.1999999999999993</v>
      </c>
      <c r="AC1291">
        <f t="shared" ca="1" si="221"/>
        <v>9.8000000000000007</v>
      </c>
      <c r="AD1291">
        <f t="shared" ca="1" si="222"/>
        <v>-9.8000000000000007</v>
      </c>
      <c r="AE1291" s="2">
        <v>0</v>
      </c>
      <c r="AF1291" s="7">
        <f>VLOOKUP(R1291,Weights!$A$2:$B$120,2,0)*AE1291</f>
        <v>0</v>
      </c>
      <c r="AG1291">
        <f t="shared" ca="1" si="223"/>
        <v>96.04000000000002</v>
      </c>
      <c r="AI1291" t="str">
        <f t="shared" ca="1" si="225"/>
        <v>Eastern Kentucky</v>
      </c>
      <c r="AJ1291" t="str">
        <f t="shared" si="226"/>
        <v>Eastern Kentucky</v>
      </c>
      <c r="AK1291">
        <f t="shared" si="227"/>
        <v>0</v>
      </c>
    </row>
    <row r="1292" spans="17:37" x14ac:dyDescent="0.25">
      <c r="Q1292" t="s">
        <v>3498</v>
      </c>
      <c r="R1292" s="6">
        <v>42040</v>
      </c>
      <c r="S1292" t="s">
        <v>3194</v>
      </c>
      <c r="T1292" t="s">
        <v>3351</v>
      </c>
      <c r="U1292" t="s">
        <v>3842</v>
      </c>
      <c r="V1292">
        <v>81</v>
      </c>
      <c r="W1292">
        <v>69</v>
      </c>
      <c r="Y1292" t="s">
        <v>556</v>
      </c>
      <c r="Z1292">
        <v>1</v>
      </c>
      <c r="AA1292">
        <f t="shared" si="224"/>
        <v>12</v>
      </c>
      <c r="AB1292">
        <f t="shared" ca="1" si="220"/>
        <v>2.2000000000000002</v>
      </c>
      <c r="AC1292">
        <f t="shared" ca="1" si="221"/>
        <v>9.8000000000000007</v>
      </c>
      <c r="AD1292">
        <f t="shared" ca="1" si="222"/>
        <v>-9.8000000000000007</v>
      </c>
      <c r="AE1292" s="2">
        <v>0</v>
      </c>
      <c r="AF1292" s="7">
        <f>VLOOKUP(R1292,Weights!$A$2:$B$120,2,0)*AE1292</f>
        <v>0</v>
      </c>
      <c r="AG1292">
        <f t="shared" ca="1" si="223"/>
        <v>96.04000000000002</v>
      </c>
      <c r="AI1292" t="str">
        <f t="shared" ca="1" si="225"/>
        <v>Eastern Kentucky</v>
      </c>
      <c r="AJ1292" t="str">
        <f t="shared" si="226"/>
        <v>Eastern Kentucky</v>
      </c>
      <c r="AK1292">
        <f t="shared" si="227"/>
        <v>0</v>
      </c>
    </row>
    <row r="1293" spans="17:37" x14ac:dyDescent="0.25">
      <c r="Q1293" t="s">
        <v>3498</v>
      </c>
      <c r="R1293" s="6">
        <v>42042</v>
      </c>
      <c r="S1293" t="s">
        <v>3194</v>
      </c>
      <c r="T1293" t="s">
        <v>3349</v>
      </c>
      <c r="U1293" t="s">
        <v>3842</v>
      </c>
      <c r="V1293">
        <v>77</v>
      </c>
      <c r="W1293">
        <v>72</v>
      </c>
      <c r="Y1293" t="s">
        <v>360</v>
      </c>
      <c r="Z1293">
        <v>1</v>
      </c>
      <c r="AA1293">
        <f t="shared" si="224"/>
        <v>5</v>
      </c>
      <c r="AB1293">
        <f t="shared" ca="1" si="220"/>
        <v>13.3999998</v>
      </c>
      <c r="AC1293">
        <f t="shared" ca="1" si="221"/>
        <v>-8.3999997999999998</v>
      </c>
      <c r="AD1293">
        <f t="shared" ca="1" si="222"/>
        <v>8.3999997999999998</v>
      </c>
      <c r="AE1293" s="2">
        <v>0</v>
      </c>
      <c r="AF1293" s="7">
        <f>VLOOKUP(R1293,Weights!$A$2:$B$120,2,0)*AE1293</f>
        <v>0</v>
      </c>
      <c r="AG1293">
        <f t="shared" ca="1" si="223"/>
        <v>70.559996640000037</v>
      </c>
      <c r="AI1293" t="str">
        <f t="shared" ca="1" si="225"/>
        <v>Eastern Kentucky</v>
      </c>
      <c r="AJ1293" t="str">
        <f t="shared" si="226"/>
        <v>Eastern Kentucky</v>
      </c>
      <c r="AK1293">
        <f t="shared" si="227"/>
        <v>0</v>
      </c>
    </row>
    <row r="1294" spans="17:37" x14ac:dyDescent="0.25">
      <c r="Q1294" t="s">
        <v>3498</v>
      </c>
      <c r="R1294" s="6">
        <v>42046</v>
      </c>
      <c r="S1294" t="s">
        <v>3194</v>
      </c>
      <c r="T1294" t="s">
        <v>3359</v>
      </c>
      <c r="U1294" t="s">
        <v>3842</v>
      </c>
      <c r="V1294">
        <v>69</v>
      </c>
      <c r="W1294">
        <v>57</v>
      </c>
      <c r="Y1294" t="s">
        <v>1282</v>
      </c>
      <c r="Z1294">
        <v>1</v>
      </c>
      <c r="AA1294">
        <f t="shared" si="224"/>
        <v>12</v>
      </c>
      <c r="AB1294">
        <f t="shared" ca="1" si="220"/>
        <v>0</v>
      </c>
      <c r="AC1294">
        <f t="shared" ca="1" si="221"/>
        <v>12</v>
      </c>
      <c r="AD1294">
        <f t="shared" ca="1" si="222"/>
        <v>-12</v>
      </c>
      <c r="AE1294" s="2">
        <v>0</v>
      </c>
      <c r="AF1294" s="7">
        <f>VLOOKUP(R1294,Weights!$A$2:$B$120,2,0)*AE1294</f>
        <v>0</v>
      </c>
      <c r="AG1294">
        <f t="shared" ca="1" si="223"/>
        <v>144</v>
      </c>
      <c r="AI1294" t="str">
        <f t="shared" ca="1" si="225"/>
        <v>Morehead St</v>
      </c>
      <c r="AJ1294" t="str">
        <f t="shared" si="226"/>
        <v>Eastern Kentucky</v>
      </c>
      <c r="AK1294">
        <f t="shared" si="227"/>
        <v>0</v>
      </c>
    </row>
    <row r="1295" spans="17:37" x14ac:dyDescent="0.25">
      <c r="Q1295" t="s">
        <v>3498</v>
      </c>
      <c r="R1295" s="6">
        <v>42052</v>
      </c>
      <c r="S1295" t="s">
        <v>3194</v>
      </c>
      <c r="T1295" t="s">
        <v>3354</v>
      </c>
      <c r="U1295" t="s">
        <v>3191</v>
      </c>
      <c r="Y1295" t="s">
        <v>3191</v>
      </c>
      <c r="Z1295">
        <v>0</v>
      </c>
      <c r="AA1295">
        <f t="shared" si="224"/>
        <v>0</v>
      </c>
      <c r="AB1295">
        <f t="shared" ca="1" si="220"/>
        <v>0</v>
      </c>
      <c r="AC1295">
        <f t="shared" ca="1" si="221"/>
        <v>0</v>
      </c>
      <c r="AD1295">
        <f t="shared" ca="1" si="222"/>
        <v>0</v>
      </c>
      <c r="AE1295" s="2">
        <v>0</v>
      </c>
      <c r="AF1295" s="7">
        <f>VLOOKUP(R1295,Weights!$A$2:$B$120,2,0)*AE1295</f>
        <v>0</v>
      </c>
      <c r="AG1295">
        <f t="shared" ca="1" si="223"/>
        <v>0</v>
      </c>
      <c r="AI1295" t="str">
        <f t="shared" ca="1" si="225"/>
        <v>Austin Peay</v>
      </c>
      <c r="AJ1295" t="str">
        <f t="shared" si="226"/>
        <v>Austin Peay</v>
      </c>
      <c r="AK1295">
        <f t="shared" si="227"/>
        <v>0</v>
      </c>
    </row>
    <row r="1296" spans="17:37" x14ac:dyDescent="0.25">
      <c r="Q1296" t="s">
        <v>3498</v>
      </c>
      <c r="R1296" s="6">
        <v>42058</v>
      </c>
      <c r="S1296" t="s">
        <v>3194</v>
      </c>
      <c r="T1296" t="s">
        <v>3354</v>
      </c>
      <c r="U1296" t="s">
        <v>3842</v>
      </c>
      <c r="V1296">
        <v>76</v>
      </c>
      <c r="W1296">
        <v>64</v>
      </c>
      <c r="Y1296" t="s">
        <v>363</v>
      </c>
      <c r="Z1296">
        <v>1</v>
      </c>
      <c r="AA1296">
        <f t="shared" si="224"/>
        <v>12</v>
      </c>
      <c r="AB1296">
        <f t="shared" ca="1" si="220"/>
        <v>13.999999799999999</v>
      </c>
      <c r="AC1296">
        <f t="shared" ca="1" si="221"/>
        <v>-1.9999997999999994</v>
      </c>
      <c r="AD1296">
        <f t="shared" ca="1" si="222"/>
        <v>1.9999997999999994</v>
      </c>
      <c r="AE1296" s="2">
        <v>0</v>
      </c>
      <c r="AF1296" s="7">
        <f>VLOOKUP(R1296,Weights!$A$2:$B$120,2,0)*AE1296</f>
        <v>0</v>
      </c>
      <c r="AG1296">
        <f t="shared" ca="1" si="223"/>
        <v>3.9999992000000377</v>
      </c>
      <c r="AI1296" t="str">
        <f t="shared" ca="1" si="225"/>
        <v>Eastern Kentucky</v>
      </c>
      <c r="AJ1296" t="str">
        <f t="shared" si="226"/>
        <v>Eastern Kentucky</v>
      </c>
      <c r="AK1296">
        <f t="shared" si="227"/>
        <v>0</v>
      </c>
    </row>
    <row r="1297" spans="17:37" x14ac:dyDescent="0.25">
      <c r="Q1297" t="s">
        <v>3498</v>
      </c>
      <c r="R1297" s="6">
        <v>42061</v>
      </c>
      <c r="S1297" t="s">
        <v>3194</v>
      </c>
      <c r="T1297" t="s">
        <v>3441</v>
      </c>
      <c r="U1297" t="s">
        <v>3842</v>
      </c>
      <c r="V1297">
        <v>63</v>
      </c>
      <c r="W1297">
        <v>57</v>
      </c>
      <c r="Y1297" t="s">
        <v>1579</v>
      </c>
      <c r="Z1297">
        <v>1</v>
      </c>
      <c r="AA1297">
        <f t="shared" si="224"/>
        <v>6</v>
      </c>
      <c r="AB1297">
        <f t="shared" ca="1" si="220"/>
        <v>11.599999799999999</v>
      </c>
      <c r="AC1297">
        <f t="shared" ca="1" si="221"/>
        <v>-5.5999997999999991</v>
      </c>
      <c r="AD1297">
        <f t="shared" ca="1" si="222"/>
        <v>5.5999997999999991</v>
      </c>
      <c r="AE1297" s="2">
        <v>0</v>
      </c>
      <c r="AF1297" s="7">
        <f>VLOOKUP(R1297,Weights!$A$2:$B$120,2,0)*AE1297</f>
        <v>0</v>
      </c>
      <c r="AG1297">
        <f t="shared" ca="1" si="223"/>
        <v>31.359997760000031</v>
      </c>
      <c r="AI1297" t="str">
        <f t="shared" ca="1" si="225"/>
        <v>Eastern Kentucky</v>
      </c>
      <c r="AJ1297" t="str">
        <f t="shared" si="226"/>
        <v>Eastern Kentucky</v>
      </c>
      <c r="AK1297">
        <f t="shared" si="227"/>
        <v>0</v>
      </c>
    </row>
    <row r="1298" spans="17:37" x14ac:dyDescent="0.25">
      <c r="Q1298" t="s">
        <v>3498</v>
      </c>
      <c r="R1298" s="6">
        <v>42063</v>
      </c>
      <c r="S1298" t="s">
        <v>3194</v>
      </c>
      <c r="T1298" t="s">
        <v>3353</v>
      </c>
      <c r="U1298" t="s">
        <v>3842</v>
      </c>
      <c r="V1298">
        <v>70</v>
      </c>
      <c r="W1298">
        <v>67</v>
      </c>
      <c r="Y1298" t="s">
        <v>1427</v>
      </c>
      <c r="Z1298">
        <v>1</v>
      </c>
      <c r="AA1298">
        <f t="shared" si="224"/>
        <v>3</v>
      </c>
      <c r="AB1298">
        <f t="shared" ca="1" si="220"/>
        <v>5.8000000000000007</v>
      </c>
      <c r="AC1298">
        <f t="shared" ca="1" si="221"/>
        <v>-2.8000000000000007</v>
      </c>
      <c r="AD1298">
        <f t="shared" ca="1" si="222"/>
        <v>2.8000000000000007</v>
      </c>
      <c r="AE1298" s="2">
        <v>0</v>
      </c>
      <c r="AF1298" s="7">
        <f>VLOOKUP(R1298,Weights!$A$2:$B$120,2,0)*AE1298</f>
        <v>0</v>
      </c>
      <c r="AG1298">
        <f t="shared" ca="1" si="223"/>
        <v>7.8400000000000043</v>
      </c>
      <c r="AI1298" t="str">
        <f t="shared" ca="1" si="225"/>
        <v>Eastern Kentucky</v>
      </c>
      <c r="AJ1298" t="str">
        <f t="shared" si="226"/>
        <v>Eastern Kentucky</v>
      </c>
      <c r="AK1298">
        <f t="shared" si="227"/>
        <v>0</v>
      </c>
    </row>
    <row r="1299" spans="17:37" x14ac:dyDescent="0.25">
      <c r="Q1299" t="s">
        <v>3436</v>
      </c>
      <c r="R1299" s="6">
        <v>41957</v>
      </c>
      <c r="S1299" t="s">
        <v>3194</v>
      </c>
      <c r="T1299" t="s">
        <v>3839</v>
      </c>
      <c r="U1299" t="s">
        <v>3842</v>
      </c>
      <c r="V1299">
        <v>64</v>
      </c>
      <c r="W1299">
        <v>52</v>
      </c>
      <c r="Y1299" t="s">
        <v>176</v>
      </c>
      <c r="Z1299">
        <v>1</v>
      </c>
      <c r="AA1299">
        <f t="shared" si="224"/>
        <v>12</v>
      </c>
      <c r="AB1299">
        <f t="shared" ca="1" si="220"/>
        <v>31.79999982</v>
      </c>
      <c r="AC1299">
        <f t="shared" ca="1" si="221"/>
        <v>-19.79999982</v>
      </c>
      <c r="AD1299">
        <f t="shared" ca="1" si="222"/>
        <v>19.79999982</v>
      </c>
      <c r="AE1299" s="2">
        <v>0</v>
      </c>
      <c r="AF1299" s="7">
        <f>VLOOKUP(R1299,Weights!$A$2:$B$120,2,0)*AE1299</f>
        <v>0</v>
      </c>
      <c r="AG1299">
        <f t="shared" ca="1" si="223"/>
        <v>392.03999287200003</v>
      </c>
      <c r="AI1299" t="str">
        <f t="shared" ca="1" si="225"/>
        <v>Eastern Michigan</v>
      </c>
      <c r="AJ1299" t="str">
        <f t="shared" si="226"/>
        <v>Eastern Michigan</v>
      </c>
      <c r="AK1299">
        <f t="shared" si="227"/>
        <v>0</v>
      </c>
    </row>
    <row r="1300" spans="17:37" x14ac:dyDescent="0.25">
      <c r="Q1300" t="s">
        <v>3436</v>
      </c>
      <c r="R1300" s="6">
        <v>41960</v>
      </c>
      <c r="S1300" t="s">
        <v>3194</v>
      </c>
      <c r="T1300" t="s">
        <v>3490</v>
      </c>
      <c r="U1300" t="s">
        <v>3842</v>
      </c>
      <c r="V1300">
        <v>89</v>
      </c>
      <c r="W1300">
        <v>77</v>
      </c>
      <c r="Y1300" t="s">
        <v>258</v>
      </c>
      <c r="Z1300">
        <v>1</v>
      </c>
      <c r="AA1300">
        <f t="shared" si="224"/>
        <v>12</v>
      </c>
      <c r="AB1300">
        <f t="shared" ca="1" si="220"/>
        <v>2.8000000000000003</v>
      </c>
      <c r="AC1300">
        <f t="shared" ca="1" si="221"/>
        <v>9.1999999999999993</v>
      </c>
      <c r="AD1300">
        <f t="shared" ca="1" si="222"/>
        <v>-9.1999999999999993</v>
      </c>
      <c r="AE1300" s="2">
        <v>0</v>
      </c>
      <c r="AF1300" s="7">
        <f>VLOOKUP(R1300,Weights!$A$2:$B$120,2,0)*AE1300</f>
        <v>0</v>
      </c>
      <c r="AG1300">
        <f t="shared" ca="1" si="223"/>
        <v>84.639999999999986</v>
      </c>
      <c r="AI1300" t="str">
        <f t="shared" ca="1" si="225"/>
        <v>Eastern Michigan</v>
      </c>
      <c r="AJ1300" t="str">
        <f t="shared" si="226"/>
        <v>Eastern Michigan</v>
      </c>
      <c r="AK1300">
        <f t="shared" si="227"/>
        <v>0</v>
      </c>
    </row>
    <row r="1301" spans="17:37" x14ac:dyDescent="0.25">
      <c r="Q1301" t="s">
        <v>3436</v>
      </c>
      <c r="R1301" s="6">
        <v>41964</v>
      </c>
      <c r="S1301" t="s">
        <v>3194</v>
      </c>
      <c r="T1301" t="s">
        <v>3347</v>
      </c>
      <c r="U1301" t="s">
        <v>3842</v>
      </c>
      <c r="V1301">
        <v>71</v>
      </c>
      <c r="W1301">
        <v>62</v>
      </c>
      <c r="Y1301" t="s">
        <v>259</v>
      </c>
      <c r="Z1301">
        <v>1</v>
      </c>
      <c r="AA1301">
        <f t="shared" si="224"/>
        <v>9</v>
      </c>
      <c r="AB1301">
        <f t="shared" ca="1" si="220"/>
        <v>10.60000002</v>
      </c>
      <c r="AC1301">
        <f t="shared" ca="1" si="221"/>
        <v>-1.6000000199999995</v>
      </c>
      <c r="AD1301">
        <f t="shared" ca="1" si="222"/>
        <v>1.6000000199999995</v>
      </c>
      <c r="AE1301" s="2">
        <v>0</v>
      </c>
      <c r="AF1301" s="7">
        <f>VLOOKUP(R1301,Weights!$A$2:$B$120,2,0)*AE1301</f>
        <v>0</v>
      </c>
      <c r="AG1301">
        <f t="shared" ca="1" si="223"/>
        <v>2.5600000639999987</v>
      </c>
      <c r="AI1301" t="str">
        <f t="shared" ca="1" si="225"/>
        <v>Eastern Michigan</v>
      </c>
      <c r="AJ1301" t="str">
        <f t="shared" si="226"/>
        <v>Eastern Michigan</v>
      </c>
      <c r="AK1301">
        <f t="shared" si="227"/>
        <v>0</v>
      </c>
    </row>
    <row r="1302" spans="17:37" x14ac:dyDescent="0.25">
      <c r="Q1302" t="s">
        <v>3436</v>
      </c>
      <c r="R1302" s="6">
        <v>41965</v>
      </c>
      <c r="S1302" t="s">
        <v>3194</v>
      </c>
      <c r="T1302" t="s">
        <v>3328</v>
      </c>
      <c r="U1302" t="s">
        <v>3842</v>
      </c>
      <c r="V1302">
        <v>70</v>
      </c>
      <c r="W1302">
        <v>62</v>
      </c>
      <c r="Y1302" t="s">
        <v>260</v>
      </c>
      <c r="Z1302">
        <v>1</v>
      </c>
      <c r="AA1302">
        <f t="shared" si="224"/>
        <v>8</v>
      </c>
      <c r="AB1302">
        <f t="shared" ca="1" si="220"/>
        <v>11.40000002</v>
      </c>
      <c r="AC1302">
        <f t="shared" ca="1" si="221"/>
        <v>-3.4000000200000002</v>
      </c>
      <c r="AD1302">
        <f t="shared" ca="1" si="222"/>
        <v>3.4000000200000002</v>
      </c>
      <c r="AE1302" s="2">
        <v>0</v>
      </c>
      <c r="AF1302" s="7">
        <f>VLOOKUP(R1302,Weights!$A$2:$B$120,2,0)*AE1302</f>
        <v>0</v>
      </c>
      <c r="AG1302">
        <f t="shared" ca="1" si="223"/>
        <v>11.560000136000003</v>
      </c>
      <c r="AI1302" t="str">
        <f t="shared" ca="1" si="225"/>
        <v>Eastern Michigan</v>
      </c>
      <c r="AJ1302" t="str">
        <f t="shared" si="226"/>
        <v>Eastern Michigan</v>
      </c>
      <c r="AK1302">
        <f t="shared" si="227"/>
        <v>0</v>
      </c>
    </row>
    <row r="1303" spans="17:37" x14ac:dyDescent="0.25">
      <c r="Q1303" t="s">
        <v>3436</v>
      </c>
      <c r="R1303" s="6">
        <v>41966</v>
      </c>
      <c r="S1303" t="s">
        <v>3194</v>
      </c>
      <c r="T1303" t="s">
        <v>3430</v>
      </c>
      <c r="U1303" t="s">
        <v>3842</v>
      </c>
      <c r="V1303">
        <v>79</v>
      </c>
      <c r="W1303">
        <v>48</v>
      </c>
      <c r="Y1303" t="s">
        <v>261</v>
      </c>
      <c r="Z1303">
        <v>1</v>
      </c>
      <c r="AA1303">
        <f t="shared" si="224"/>
        <v>31</v>
      </c>
      <c r="AB1303">
        <f t="shared" ca="1" si="220"/>
        <v>13.599999820000001</v>
      </c>
      <c r="AC1303">
        <f t="shared" ca="1" si="221"/>
        <v>17.400000179999999</v>
      </c>
      <c r="AD1303">
        <f t="shared" ca="1" si="222"/>
        <v>-17.400000179999999</v>
      </c>
      <c r="AE1303" s="2">
        <v>0</v>
      </c>
      <c r="AF1303" s="7">
        <f>VLOOKUP(R1303,Weights!$A$2:$B$120,2,0)*AE1303</f>
        <v>0</v>
      </c>
      <c r="AG1303">
        <f t="shared" ca="1" si="223"/>
        <v>302.76000626400003</v>
      </c>
      <c r="AI1303" t="str">
        <f t="shared" ca="1" si="225"/>
        <v>Eastern Michigan</v>
      </c>
      <c r="AJ1303" t="str">
        <f t="shared" si="226"/>
        <v>Eastern Michigan</v>
      </c>
      <c r="AK1303">
        <f t="shared" si="227"/>
        <v>0</v>
      </c>
    </row>
    <row r="1304" spans="17:37" x14ac:dyDescent="0.25">
      <c r="Q1304" t="s">
        <v>3436</v>
      </c>
      <c r="R1304" s="6">
        <v>41969</v>
      </c>
      <c r="S1304" t="s">
        <v>3194</v>
      </c>
      <c r="T1304" t="s">
        <v>3839</v>
      </c>
      <c r="U1304" t="s">
        <v>3842</v>
      </c>
      <c r="V1304">
        <v>68</v>
      </c>
      <c r="W1304">
        <v>35</v>
      </c>
      <c r="Y1304" t="s">
        <v>673</v>
      </c>
      <c r="Z1304">
        <v>1</v>
      </c>
      <c r="AA1304">
        <f t="shared" si="224"/>
        <v>33</v>
      </c>
      <c r="AB1304">
        <f t="shared" ca="1" si="220"/>
        <v>31.79999982</v>
      </c>
      <c r="AC1304">
        <f t="shared" ca="1" si="221"/>
        <v>1.20000018</v>
      </c>
      <c r="AD1304">
        <f t="shared" ca="1" si="222"/>
        <v>-1.20000018</v>
      </c>
      <c r="AE1304" s="2">
        <v>0</v>
      </c>
      <c r="AF1304" s="7">
        <f>VLOOKUP(R1304,Weights!$A$2:$B$120,2,0)*AE1304</f>
        <v>0</v>
      </c>
      <c r="AG1304">
        <f t="shared" ca="1" si="223"/>
        <v>1.4400004320000324</v>
      </c>
      <c r="AI1304" t="str">
        <f t="shared" ca="1" si="225"/>
        <v>Eastern Michigan</v>
      </c>
      <c r="AJ1304" t="str">
        <f t="shared" si="226"/>
        <v>Eastern Michigan</v>
      </c>
      <c r="AK1304">
        <f t="shared" si="227"/>
        <v>0</v>
      </c>
    </row>
    <row r="1305" spans="17:37" x14ac:dyDescent="0.25">
      <c r="Q1305" t="s">
        <v>3436</v>
      </c>
      <c r="R1305" s="6">
        <v>41974</v>
      </c>
      <c r="S1305" t="s">
        <v>3194</v>
      </c>
      <c r="T1305" t="s">
        <v>3839</v>
      </c>
      <c r="U1305" t="s">
        <v>3842</v>
      </c>
      <c r="V1305">
        <v>83</v>
      </c>
      <c r="W1305">
        <v>52</v>
      </c>
      <c r="Y1305" t="s">
        <v>674</v>
      </c>
      <c r="Z1305">
        <v>1</v>
      </c>
      <c r="AA1305">
        <f t="shared" si="224"/>
        <v>31</v>
      </c>
      <c r="AB1305">
        <f t="shared" ca="1" si="220"/>
        <v>31.79999982</v>
      </c>
      <c r="AC1305">
        <f t="shared" ca="1" si="221"/>
        <v>-0.79999982000000003</v>
      </c>
      <c r="AD1305">
        <f t="shared" ca="1" si="222"/>
        <v>0.79999982000000003</v>
      </c>
      <c r="AE1305" s="2">
        <v>0</v>
      </c>
      <c r="AF1305" s="7">
        <f>VLOOKUP(R1305,Weights!$A$2:$B$120,2,0)*AE1305</f>
        <v>0</v>
      </c>
      <c r="AG1305">
        <f t="shared" ca="1" si="223"/>
        <v>0.63999971200003247</v>
      </c>
      <c r="AI1305" t="str">
        <f t="shared" ca="1" si="225"/>
        <v>Eastern Michigan</v>
      </c>
      <c r="AJ1305" t="str">
        <f t="shared" si="226"/>
        <v>Eastern Michigan</v>
      </c>
      <c r="AK1305">
        <f t="shared" si="227"/>
        <v>0</v>
      </c>
    </row>
    <row r="1306" spans="17:37" x14ac:dyDescent="0.25">
      <c r="Q1306" t="s">
        <v>3436</v>
      </c>
      <c r="R1306" s="6">
        <v>41996</v>
      </c>
      <c r="S1306" t="s">
        <v>3194</v>
      </c>
      <c r="T1306" t="s">
        <v>3471</v>
      </c>
      <c r="U1306" t="s">
        <v>3842</v>
      </c>
      <c r="V1306">
        <v>87</v>
      </c>
      <c r="W1306">
        <v>64</v>
      </c>
      <c r="Y1306" t="s">
        <v>465</v>
      </c>
      <c r="Z1306">
        <v>1</v>
      </c>
      <c r="AA1306">
        <f t="shared" si="224"/>
        <v>23</v>
      </c>
      <c r="AB1306">
        <f t="shared" ca="1" si="220"/>
        <v>14.199999820000002</v>
      </c>
      <c r="AC1306">
        <f t="shared" ca="1" si="221"/>
        <v>8.8000001799999978</v>
      </c>
      <c r="AD1306">
        <f t="shared" ca="1" si="222"/>
        <v>-8.8000001799999978</v>
      </c>
      <c r="AE1306" s="2">
        <v>0</v>
      </c>
      <c r="AF1306" s="7">
        <f>VLOOKUP(R1306,Weights!$A$2:$B$120,2,0)*AE1306</f>
        <v>0</v>
      </c>
      <c r="AG1306">
        <f t="shared" ca="1" si="223"/>
        <v>77.44000316799999</v>
      </c>
      <c r="AI1306" t="str">
        <f t="shared" ca="1" si="225"/>
        <v>Eastern Michigan</v>
      </c>
      <c r="AJ1306" t="str">
        <f t="shared" si="226"/>
        <v>Eastern Michigan</v>
      </c>
      <c r="AK1306">
        <f t="shared" si="227"/>
        <v>0</v>
      </c>
    </row>
    <row r="1307" spans="17:37" x14ac:dyDescent="0.25">
      <c r="Q1307" t="s">
        <v>3436</v>
      </c>
      <c r="R1307" s="6">
        <v>42001</v>
      </c>
      <c r="S1307" t="s">
        <v>3194</v>
      </c>
      <c r="T1307" t="s">
        <v>3839</v>
      </c>
      <c r="U1307" t="s">
        <v>3842</v>
      </c>
      <c r="V1307">
        <v>100</v>
      </c>
      <c r="W1307">
        <v>42</v>
      </c>
      <c r="Y1307" t="s">
        <v>954</v>
      </c>
      <c r="Z1307">
        <v>1</v>
      </c>
      <c r="AA1307">
        <f t="shared" si="224"/>
        <v>58</v>
      </c>
      <c r="AB1307">
        <f t="shared" ca="1" si="220"/>
        <v>31.79999982</v>
      </c>
      <c r="AC1307">
        <f t="shared" ca="1" si="221"/>
        <v>26.20000018</v>
      </c>
      <c r="AD1307">
        <f t="shared" ca="1" si="222"/>
        <v>-26.20000018</v>
      </c>
      <c r="AE1307" s="2">
        <v>0</v>
      </c>
      <c r="AF1307" s="7">
        <f>VLOOKUP(R1307,Weights!$A$2:$B$120,2,0)*AE1307</f>
        <v>0</v>
      </c>
      <c r="AG1307">
        <f t="shared" ca="1" si="223"/>
        <v>686.44000943200001</v>
      </c>
      <c r="AI1307" t="str">
        <f t="shared" ca="1" si="225"/>
        <v>Eastern Michigan</v>
      </c>
      <c r="AJ1307" t="str">
        <f t="shared" si="226"/>
        <v>Eastern Michigan</v>
      </c>
      <c r="AK1307">
        <f t="shared" si="227"/>
        <v>0</v>
      </c>
    </row>
    <row r="1308" spans="17:37" x14ac:dyDescent="0.25">
      <c r="Q1308" t="s">
        <v>3436</v>
      </c>
      <c r="R1308" s="6">
        <v>42011</v>
      </c>
      <c r="S1308" t="s">
        <v>3194</v>
      </c>
      <c r="T1308" t="s">
        <v>3437</v>
      </c>
      <c r="U1308" t="s">
        <v>3841</v>
      </c>
      <c r="V1308">
        <v>60</v>
      </c>
      <c r="W1308">
        <v>59</v>
      </c>
      <c r="X1308" t="s">
        <v>3843</v>
      </c>
      <c r="Y1308" t="s">
        <v>1372</v>
      </c>
      <c r="Z1308">
        <v>1</v>
      </c>
      <c r="AA1308">
        <f t="shared" si="224"/>
        <v>-1</v>
      </c>
      <c r="AB1308">
        <f t="shared" ca="1" si="220"/>
        <v>8.0000000200000017</v>
      </c>
      <c r="AC1308">
        <f t="shared" ca="1" si="221"/>
        <v>-9.0000000200000017</v>
      </c>
      <c r="AD1308">
        <f t="shared" ca="1" si="222"/>
        <v>9.0000000200000017</v>
      </c>
      <c r="AE1308" s="2">
        <v>0</v>
      </c>
      <c r="AF1308" s="7">
        <f>VLOOKUP(R1308,Weights!$A$2:$B$120,2,0)*AE1308</f>
        <v>0</v>
      </c>
      <c r="AG1308">
        <f t="shared" ca="1" si="223"/>
        <v>81.00000036000003</v>
      </c>
      <c r="AI1308" t="str">
        <f t="shared" ca="1" si="225"/>
        <v>Eastern Michigan</v>
      </c>
      <c r="AJ1308" t="str">
        <f t="shared" si="226"/>
        <v>Ball State</v>
      </c>
      <c r="AK1308" t="str">
        <f t="shared" si="227"/>
        <v>Ball State</v>
      </c>
    </row>
    <row r="1309" spans="17:37" x14ac:dyDescent="0.25">
      <c r="Q1309" t="s">
        <v>3436</v>
      </c>
      <c r="R1309" s="6">
        <v>42021</v>
      </c>
      <c r="S1309" t="s">
        <v>3194</v>
      </c>
      <c r="T1309" t="s">
        <v>3224</v>
      </c>
      <c r="U1309" t="s">
        <v>3842</v>
      </c>
      <c r="V1309">
        <v>54</v>
      </c>
      <c r="W1309">
        <v>46</v>
      </c>
      <c r="Y1309" t="s">
        <v>2068</v>
      </c>
      <c r="Z1309">
        <v>1</v>
      </c>
      <c r="AA1309">
        <f t="shared" si="224"/>
        <v>8</v>
      </c>
      <c r="AB1309">
        <f t="shared" ca="1" si="220"/>
        <v>5.0000000199999999</v>
      </c>
      <c r="AC1309">
        <f t="shared" ca="1" si="221"/>
        <v>2.9999999800000001</v>
      </c>
      <c r="AD1309">
        <f t="shared" ca="1" si="222"/>
        <v>-2.9999999800000001</v>
      </c>
      <c r="AE1309" s="2">
        <v>0</v>
      </c>
      <c r="AF1309" s="7">
        <f>VLOOKUP(R1309,Weights!$A$2:$B$120,2,0)*AE1309</f>
        <v>0</v>
      </c>
      <c r="AG1309">
        <f t="shared" ca="1" si="223"/>
        <v>8.9999998800000007</v>
      </c>
      <c r="AI1309" t="str">
        <f t="shared" ca="1" si="225"/>
        <v>Eastern Michigan</v>
      </c>
      <c r="AJ1309" t="str">
        <f t="shared" si="226"/>
        <v>Eastern Michigan</v>
      </c>
      <c r="AK1309">
        <f t="shared" si="227"/>
        <v>0</v>
      </c>
    </row>
    <row r="1310" spans="17:37" x14ac:dyDescent="0.25">
      <c r="Q1310" t="s">
        <v>3436</v>
      </c>
      <c r="R1310" s="6">
        <v>42031</v>
      </c>
      <c r="S1310" t="s">
        <v>3194</v>
      </c>
      <c r="T1310" t="s">
        <v>3312</v>
      </c>
      <c r="U1310" t="s">
        <v>3842</v>
      </c>
      <c r="V1310">
        <v>76</v>
      </c>
      <c r="W1310">
        <v>40</v>
      </c>
      <c r="Y1310" t="s">
        <v>1086</v>
      </c>
      <c r="Z1310">
        <v>1</v>
      </c>
      <c r="AA1310">
        <f t="shared" si="224"/>
        <v>36</v>
      </c>
      <c r="AB1310">
        <f t="shared" ca="1" si="220"/>
        <v>9.8000000200000006</v>
      </c>
      <c r="AC1310">
        <f t="shared" ca="1" si="221"/>
        <v>26.199999980000001</v>
      </c>
      <c r="AD1310">
        <f t="shared" ca="1" si="222"/>
        <v>-26.199999980000001</v>
      </c>
      <c r="AE1310" s="2">
        <v>0</v>
      </c>
      <c r="AF1310" s="7">
        <f>VLOOKUP(R1310,Weights!$A$2:$B$120,2,0)*AE1310</f>
        <v>0</v>
      </c>
      <c r="AG1310">
        <f t="shared" ca="1" si="223"/>
        <v>686.43999895200011</v>
      </c>
      <c r="AI1310" t="str">
        <f t="shared" ca="1" si="225"/>
        <v>Eastern Michigan</v>
      </c>
      <c r="AJ1310" t="str">
        <f t="shared" si="226"/>
        <v>Eastern Michigan</v>
      </c>
      <c r="AK1310">
        <f t="shared" si="227"/>
        <v>0</v>
      </c>
    </row>
    <row r="1311" spans="17:37" x14ac:dyDescent="0.25">
      <c r="Q1311" t="s">
        <v>3436</v>
      </c>
      <c r="R1311" s="6">
        <v>42035</v>
      </c>
      <c r="S1311" t="s">
        <v>3194</v>
      </c>
      <c r="T1311" t="s">
        <v>3231</v>
      </c>
      <c r="U1311" t="s">
        <v>3842</v>
      </c>
      <c r="V1311">
        <v>69</v>
      </c>
      <c r="W1311">
        <v>63</v>
      </c>
      <c r="Y1311" t="s">
        <v>1009</v>
      </c>
      <c r="Z1311">
        <v>1</v>
      </c>
      <c r="AA1311">
        <f t="shared" si="224"/>
        <v>6</v>
      </c>
      <c r="AB1311">
        <f t="shared" ca="1" si="220"/>
        <v>2.4000000000000004</v>
      </c>
      <c r="AC1311">
        <f t="shared" ca="1" si="221"/>
        <v>3.5999999999999996</v>
      </c>
      <c r="AD1311">
        <f t="shared" ca="1" si="222"/>
        <v>-3.5999999999999996</v>
      </c>
      <c r="AE1311" s="2">
        <v>0</v>
      </c>
      <c r="AF1311" s="7">
        <f>VLOOKUP(R1311,Weights!$A$2:$B$120,2,0)*AE1311</f>
        <v>0</v>
      </c>
      <c r="AG1311">
        <f t="shared" ca="1" si="223"/>
        <v>12.959999999999997</v>
      </c>
      <c r="AI1311" t="str">
        <f t="shared" ca="1" si="225"/>
        <v>Eastern Michigan</v>
      </c>
      <c r="AJ1311" t="str">
        <f t="shared" si="226"/>
        <v>Eastern Michigan</v>
      </c>
      <c r="AK1311">
        <f t="shared" si="227"/>
        <v>0</v>
      </c>
    </row>
    <row r="1312" spans="17:37" x14ac:dyDescent="0.25">
      <c r="Q1312" t="s">
        <v>3436</v>
      </c>
      <c r="R1312" s="6">
        <v>42045</v>
      </c>
      <c r="S1312" t="s">
        <v>3194</v>
      </c>
      <c r="T1312" t="s">
        <v>3290</v>
      </c>
      <c r="U1312" t="s">
        <v>3842</v>
      </c>
      <c r="V1312">
        <v>83</v>
      </c>
      <c r="W1312">
        <v>69</v>
      </c>
      <c r="Y1312" t="s">
        <v>1378</v>
      </c>
      <c r="Z1312">
        <v>1</v>
      </c>
      <c r="AA1312">
        <f t="shared" si="224"/>
        <v>14</v>
      </c>
      <c r="AB1312">
        <f t="shared" ca="1" si="220"/>
        <v>6.4000000200000002</v>
      </c>
      <c r="AC1312">
        <f t="shared" ca="1" si="221"/>
        <v>7.5999999799999998</v>
      </c>
      <c r="AD1312">
        <f t="shared" ca="1" si="222"/>
        <v>-7.5999999799999998</v>
      </c>
      <c r="AE1312" s="2">
        <v>0</v>
      </c>
      <c r="AF1312" s="7">
        <f>VLOOKUP(R1312,Weights!$A$2:$B$120,2,0)*AE1312</f>
        <v>0</v>
      </c>
      <c r="AG1312">
        <f t="shared" ca="1" si="223"/>
        <v>57.759999695999994</v>
      </c>
      <c r="AI1312" t="str">
        <f t="shared" ca="1" si="225"/>
        <v>Eastern Michigan</v>
      </c>
      <c r="AJ1312" t="str">
        <f t="shared" si="226"/>
        <v>Eastern Michigan</v>
      </c>
      <c r="AK1312">
        <f t="shared" si="227"/>
        <v>0</v>
      </c>
    </row>
    <row r="1313" spans="17:37" x14ac:dyDescent="0.25">
      <c r="Q1313" t="s">
        <v>3436</v>
      </c>
      <c r="R1313" s="6">
        <v>42049</v>
      </c>
      <c r="S1313" t="s">
        <v>3194</v>
      </c>
      <c r="T1313" t="s">
        <v>3243</v>
      </c>
      <c r="U1313" t="s">
        <v>3842</v>
      </c>
      <c r="V1313">
        <v>78</v>
      </c>
      <c r="W1313">
        <v>75</v>
      </c>
      <c r="Y1313" t="s">
        <v>1379</v>
      </c>
      <c r="Z1313">
        <v>1</v>
      </c>
      <c r="AA1313">
        <f t="shared" si="224"/>
        <v>3</v>
      </c>
      <c r="AB1313">
        <f t="shared" ca="1" si="220"/>
        <v>-0.7999999799999995</v>
      </c>
      <c r="AC1313">
        <f t="shared" ca="1" si="221"/>
        <v>3.7999999799999995</v>
      </c>
      <c r="AD1313">
        <f t="shared" ca="1" si="222"/>
        <v>-3.7999999799999995</v>
      </c>
      <c r="AE1313" s="2">
        <v>0</v>
      </c>
      <c r="AF1313" s="7">
        <f>VLOOKUP(R1313,Weights!$A$2:$B$120,2,0)*AE1313</f>
        <v>0</v>
      </c>
      <c r="AG1313">
        <f t="shared" ca="1" si="223"/>
        <v>14.439999847999996</v>
      </c>
      <c r="AI1313" t="str">
        <f t="shared" ca="1" si="225"/>
        <v>Akron</v>
      </c>
      <c r="AJ1313" t="str">
        <f t="shared" si="226"/>
        <v>Eastern Michigan</v>
      </c>
      <c r="AK1313">
        <f t="shared" si="227"/>
        <v>0</v>
      </c>
    </row>
    <row r="1314" spans="17:37" x14ac:dyDescent="0.25">
      <c r="Q1314" t="s">
        <v>3436</v>
      </c>
      <c r="R1314" s="6">
        <v>42053</v>
      </c>
      <c r="S1314" t="s">
        <v>3194</v>
      </c>
      <c r="T1314" t="s">
        <v>3405</v>
      </c>
      <c r="U1314" t="s">
        <v>3841</v>
      </c>
      <c r="V1314">
        <v>78</v>
      </c>
      <c r="W1314">
        <v>63</v>
      </c>
      <c r="Y1314" t="s">
        <v>1380</v>
      </c>
      <c r="Z1314">
        <v>1</v>
      </c>
      <c r="AA1314">
        <f t="shared" si="224"/>
        <v>-15</v>
      </c>
      <c r="AB1314">
        <f t="shared" ca="1" si="220"/>
        <v>-3.7999999799999999</v>
      </c>
      <c r="AC1314">
        <f t="shared" ca="1" si="221"/>
        <v>-11.200000020000001</v>
      </c>
      <c r="AD1314">
        <f t="shared" ca="1" si="222"/>
        <v>11.200000020000001</v>
      </c>
      <c r="AE1314" s="2">
        <v>0</v>
      </c>
      <c r="AF1314" s="7">
        <f>VLOOKUP(R1314,Weights!$A$2:$B$120,2,0)*AE1314</f>
        <v>0</v>
      </c>
      <c r="AG1314">
        <f t="shared" ca="1" si="223"/>
        <v>125.44000044800002</v>
      </c>
      <c r="AI1314" t="str">
        <f t="shared" ca="1" si="225"/>
        <v>Buffalo</v>
      </c>
      <c r="AJ1314" t="str">
        <f t="shared" si="226"/>
        <v>Buffalo</v>
      </c>
      <c r="AK1314" t="str">
        <f t="shared" si="227"/>
        <v>Buffalo</v>
      </c>
    </row>
    <row r="1315" spans="17:37" x14ac:dyDescent="0.25">
      <c r="Q1315" t="s">
        <v>3436</v>
      </c>
      <c r="R1315" s="6">
        <v>42059</v>
      </c>
      <c r="S1315" t="s">
        <v>3194</v>
      </c>
      <c r="T1315" t="s">
        <v>3223</v>
      </c>
      <c r="U1315" t="s">
        <v>3841</v>
      </c>
      <c r="V1315">
        <v>72</v>
      </c>
      <c r="W1315">
        <v>56</v>
      </c>
      <c r="Y1315" t="s">
        <v>1015</v>
      </c>
      <c r="Z1315">
        <v>1</v>
      </c>
      <c r="AA1315">
        <f t="shared" si="224"/>
        <v>-16</v>
      </c>
      <c r="AB1315">
        <f t="shared" ca="1" si="220"/>
        <v>-6.5999999799999989</v>
      </c>
      <c r="AC1315">
        <f t="shared" ca="1" si="221"/>
        <v>-9.4000000200000002</v>
      </c>
      <c r="AD1315">
        <f t="shared" ca="1" si="222"/>
        <v>9.4000000200000002</v>
      </c>
      <c r="AE1315" s="2">
        <v>0</v>
      </c>
      <c r="AF1315" s="7">
        <f>VLOOKUP(R1315,Weights!$A$2:$B$120,2,0)*AE1315</f>
        <v>0</v>
      </c>
      <c r="AG1315">
        <f t="shared" ca="1" si="223"/>
        <v>88.360000376000002</v>
      </c>
      <c r="AI1315" t="str">
        <f t="shared" ca="1" si="225"/>
        <v>Central Michigan</v>
      </c>
      <c r="AJ1315" t="str">
        <f t="shared" si="226"/>
        <v>Central Michigan</v>
      </c>
      <c r="AK1315" t="str">
        <f t="shared" si="227"/>
        <v>Central Michigan</v>
      </c>
    </row>
    <row r="1316" spans="17:37" x14ac:dyDescent="0.25">
      <c r="Q1316" t="s">
        <v>3436</v>
      </c>
      <c r="R1316" s="6">
        <v>42069</v>
      </c>
      <c r="S1316" t="s">
        <v>3194</v>
      </c>
      <c r="T1316" t="s">
        <v>3410</v>
      </c>
      <c r="U1316" t="s">
        <v>3842</v>
      </c>
      <c r="V1316">
        <v>85</v>
      </c>
      <c r="W1316">
        <v>59</v>
      </c>
      <c r="Y1316" t="s">
        <v>1017</v>
      </c>
      <c r="Z1316">
        <v>1</v>
      </c>
      <c r="AA1316">
        <f t="shared" si="224"/>
        <v>26</v>
      </c>
      <c r="AB1316">
        <f t="shared" ca="1" si="220"/>
        <v>-2.5999999799999998</v>
      </c>
      <c r="AC1316">
        <f t="shared" ca="1" si="221"/>
        <v>28.59999998</v>
      </c>
      <c r="AD1316">
        <f t="shared" ca="1" si="222"/>
        <v>-28.59999998</v>
      </c>
      <c r="AE1316" s="2">
        <v>0</v>
      </c>
      <c r="AF1316" s="7">
        <f>VLOOKUP(R1316,Weights!$A$2:$B$120,2,0)*AE1316</f>
        <v>0</v>
      </c>
      <c r="AG1316">
        <f t="shared" ca="1" si="223"/>
        <v>817.95999885599997</v>
      </c>
      <c r="AI1316" t="str">
        <f t="shared" ca="1" si="225"/>
        <v>Toledo</v>
      </c>
      <c r="AJ1316" t="str">
        <f t="shared" si="226"/>
        <v>Eastern Michigan</v>
      </c>
      <c r="AK1316">
        <f t="shared" si="227"/>
        <v>0</v>
      </c>
    </row>
    <row r="1317" spans="17:37" x14ac:dyDescent="0.25">
      <c r="Q1317" t="s">
        <v>3436</v>
      </c>
      <c r="R1317" s="6">
        <v>42072</v>
      </c>
      <c r="S1317" t="s">
        <v>3194</v>
      </c>
      <c r="T1317" t="s">
        <v>3290</v>
      </c>
      <c r="U1317" t="s">
        <v>3842</v>
      </c>
      <c r="V1317">
        <v>62</v>
      </c>
      <c r="W1317">
        <v>61</v>
      </c>
      <c r="X1317" t="s">
        <v>3843</v>
      </c>
      <c r="Y1317" t="s">
        <v>2069</v>
      </c>
      <c r="Z1317">
        <v>1</v>
      </c>
      <c r="AA1317">
        <f t="shared" si="224"/>
        <v>1</v>
      </c>
      <c r="AB1317">
        <f t="shared" ca="1" si="220"/>
        <v>6.4000000200000002</v>
      </c>
      <c r="AC1317">
        <f t="shared" ca="1" si="221"/>
        <v>-5.4000000200000002</v>
      </c>
      <c r="AD1317">
        <f t="shared" ca="1" si="222"/>
        <v>5.4000000200000002</v>
      </c>
      <c r="AE1317" s="2">
        <v>0</v>
      </c>
      <c r="AF1317" s="7">
        <f>VLOOKUP(R1317,Weights!$A$2:$B$120,2,0)*AE1317</f>
        <v>0</v>
      </c>
      <c r="AG1317">
        <f t="shared" ca="1" si="223"/>
        <v>29.160000216000004</v>
      </c>
      <c r="AI1317" t="str">
        <f t="shared" ca="1" si="225"/>
        <v>Eastern Michigan</v>
      </c>
      <c r="AJ1317" t="str">
        <f t="shared" si="226"/>
        <v>Eastern Michigan</v>
      </c>
      <c r="AK1317">
        <f t="shared" si="227"/>
        <v>0</v>
      </c>
    </row>
    <row r="1318" spans="17:37" x14ac:dyDescent="0.25">
      <c r="Q1318" t="s">
        <v>3436</v>
      </c>
      <c r="R1318" s="6">
        <v>42075</v>
      </c>
      <c r="S1318" t="s">
        <v>3195</v>
      </c>
      <c r="T1318" t="s">
        <v>3410</v>
      </c>
      <c r="U1318" t="s">
        <v>3841</v>
      </c>
      <c r="V1318">
        <v>78</v>
      </c>
      <c r="W1318">
        <v>67</v>
      </c>
      <c r="Y1318" t="s">
        <v>3166</v>
      </c>
      <c r="Z1318">
        <v>1</v>
      </c>
      <c r="AA1318">
        <f t="shared" si="224"/>
        <v>-11</v>
      </c>
      <c r="AB1318">
        <f t="shared" ca="1" si="220"/>
        <v>-5.7999999799999999</v>
      </c>
      <c r="AC1318">
        <f t="shared" ca="1" si="221"/>
        <v>-5.2000000200000001</v>
      </c>
      <c r="AD1318">
        <f t="shared" ca="1" si="222"/>
        <v>5.2000000200000001</v>
      </c>
      <c r="AE1318" s="2">
        <v>0</v>
      </c>
      <c r="AF1318" s="7">
        <f>VLOOKUP(R1318,Weights!$A$2:$B$120,2,0)*AE1318</f>
        <v>0</v>
      </c>
      <c r="AG1318">
        <f t="shared" ca="1" si="223"/>
        <v>27.040000208000002</v>
      </c>
      <c r="AI1318" t="str">
        <f t="shared" ca="1" si="225"/>
        <v>Toledo</v>
      </c>
      <c r="AJ1318" t="str">
        <f t="shared" si="226"/>
        <v>Toledo</v>
      </c>
      <c r="AK1318" t="str">
        <f t="shared" si="227"/>
        <v>Toledo</v>
      </c>
    </row>
    <row r="1319" spans="17:37" x14ac:dyDescent="0.25">
      <c r="Q1319" t="s">
        <v>3357</v>
      </c>
      <c r="R1319" s="6">
        <v>41957</v>
      </c>
      <c r="S1319" t="s">
        <v>3194</v>
      </c>
      <c r="T1319" t="s">
        <v>3530</v>
      </c>
      <c r="U1319" t="s">
        <v>3842</v>
      </c>
      <c r="V1319">
        <v>86</v>
      </c>
      <c r="W1319">
        <v>62</v>
      </c>
      <c r="Y1319" t="s">
        <v>176</v>
      </c>
      <c r="Z1319">
        <v>1</v>
      </c>
      <c r="AA1319">
        <f t="shared" si="224"/>
        <v>24</v>
      </c>
      <c r="AB1319">
        <f t="shared" ca="1" si="220"/>
        <v>8.2000000000000011</v>
      </c>
      <c r="AC1319">
        <f t="shared" ca="1" si="221"/>
        <v>15.799999999999999</v>
      </c>
      <c r="AD1319">
        <f t="shared" ca="1" si="222"/>
        <v>-15.799999999999999</v>
      </c>
      <c r="AE1319" s="2">
        <v>0</v>
      </c>
      <c r="AF1319" s="7">
        <f>VLOOKUP(R1319,Weights!$A$2:$B$120,2,0)*AE1319</f>
        <v>0</v>
      </c>
      <c r="AG1319">
        <f t="shared" ca="1" si="223"/>
        <v>249.63999999999996</v>
      </c>
      <c r="AI1319" t="str">
        <f t="shared" ca="1" si="225"/>
        <v>Eastern Washington</v>
      </c>
      <c r="AJ1319" t="str">
        <f t="shared" si="226"/>
        <v>Eastern Washington</v>
      </c>
      <c r="AK1319">
        <f t="shared" si="227"/>
        <v>0</v>
      </c>
    </row>
    <row r="1320" spans="17:37" x14ac:dyDescent="0.25">
      <c r="Q1320" t="s">
        <v>3357</v>
      </c>
      <c r="R1320" s="6">
        <v>41960</v>
      </c>
      <c r="S1320" t="s">
        <v>3194</v>
      </c>
      <c r="T1320" t="s">
        <v>3398</v>
      </c>
      <c r="U1320" t="s">
        <v>3842</v>
      </c>
      <c r="V1320">
        <v>75</v>
      </c>
      <c r="W1320">
        <v>50</v>
      </c>
      <c r="Y1320" t="s">
        <v>258</v>
      </c>
      <c r="Z1320">
        <v>1</v>
      </c>
      <c r="AA1320">
        <f t="shared" si="224"/>
        <v>25</v>
      </c>
      <c r="AB1320">
        <f t="shared" ca="1" si="220"/>
        <v>14.399999800000002</v>
      </c>
      <c r="AC1320">
        <f t="shared" ca="1" si="221"/>
        <v>10.600000199999998</v>
      </c>
      <c r="AD1320">
        <f t="shared" ca="1" si="222"/>
        <v>-10.600000199999998</v>
      </c>
      <c r="AE1320" s="2">
        <v>0</v>
      </c>
      <c r="AF1320" s="7">
        <f>VLOOKUP(R1320,Weights!$A$2:$B$120,2,0)*AE1320</f>
        <v>0</v>
      </c>
      <c r="AG1320">
        <f t="shared" ca="1" si="223"/>
        <v>112.36000424000001</v>
      </c>
      <c r="AI1320" t="str">
        <f t="shared" ca="1" si="225"/>
        <v>Eastern Washington</v>
      </c>
      <c r="AJ1320" t="str">
        <f t="shared" si="226"/>
        <v>Eastern Washington</v>
      </c>
      <c r="AK1320">
        <f t="shared" si="227"/>
        <v>0</v>
      </c>
    </row>
    <row r="1321" spans="17:37" x14ac:dyDescent="0.25">
      <c r="Q1321" t="s">
        <v>3357</v>
      </c>
      <c r="R1321" s="6">
        <v>41962</v>
      </c>
      <c r="S1321" t="s">
        <v>3194</v>
      </c>
      <c r="T1321" t="s">
        <v>3839</v>
      </c>
      <c r="U1321" t="s">
        <v>3842</v>
      </c>
      <c r="V1321">
        <v>95</v>
      </c>
      <c r="W1321">
        <v>34</v>
      </c>
      <c r="Y1321" t="s">
        <v>259</v>
      </c>
      <c r="Z1321">
        <v>1</v>
      </c>
      <c r="AA1321">
        <f t="shared" si="224"/>
        <v>61</v>
      </c>
      <c r="AB1321">
        <f t="shared" ca="1" si="220"/>
        <v>32.999999799999998</v>
      </c>
      <c r="AC1321">
        <f t="shared" ca="1" si="221"/>
        <v>28.000000200000002</v>
      </c>
      <c r="AD1321">
        <f t="shared" ca="1" si="222"/>
        <v>-28.000000200000002</v>
      </c>
      <c r="AE1321" s="2">
        <v>0</v>
      </c>
      <c r="AF1321" s="7">
        <f>VLOOKUP(R1321,Weights!$A$2:$B$120,2,0)*AE1321</f>
        <v>0</v>
      </c>
      <c r="AG1321">
        <f t="shared" ca="1" si="223"/>
        <v>784.00001120000013</v>
      </c>
      <c r="AI1321" t="str">
        <f t="shared" ca="1" si="225"/>
        <v>Eastern Washington</v>
      </c>
      <c r="AJ1321" t="str">
        <f t="shared" si="226"/>
        <v>Eastern Washington</v>
      </c>
      <c r="AK1321">
        <f t="shared" si="227"/>
        <v>0</v>
      </c>
    </row>
    <row r="1322" spans="17:37" x14ac:dyDescent="0.25">
      <c r="Q1322" t="s">
        <v>3357</v>
      </c>
      <c r="R1322" s="6">
        <v>41969</v>
      </c>
      <c r="S1322" t="s">
        <v>3194</v>
      </c>
      <c r="T1322" t="s">
        <v>3335</v>
      </c>
      <c r="U1322" t="s">
        <v>3842</v>
      </c>
      <c r="V1322">
        <v>81</v>
      </c>
      <c r="W1322">
        <v>60</v>
      </c>
      <c r="Y1322" t="s">
        <v>103</v>
      </c>
      <c r="Z1322">
        <v>1</v>
      </c>
      <c r="AA1322">
        <f t="shared" si="224"/>
        <v>21</v>
      </c>
      <c r="AB1322">
        <f t="shared" ca="1" si="220"/>
        <v>12.600000000000001</v>
      </c>
      <c r="AC1322">
        <f t="shared" ca="1" si="221"/>
        <v>8.3999999999999986</v>
      </c>
      <c r="AD1322">
        <f t="shared" ca="1" si="222"/>
        <v>-8.3999999999999986</v>
      </c>
      <c r="AE1322" s="2">
        <v>0</v>
      </c>
      <c r="AF1322" s="7">
        <f>VLOOKUP(R1322,Weights!$A$2:$B$120,2,0)*AE1322</f>
        <v>0</v>
      </c>
      <c r="AG1322">
        <f t="shared" ca="1" si="223"/>
        <v>70.559999999999974</v>
      </c>
      <c r="AI1322" t="str">
        <f t="shared" ca="1" si="225"/>
        <v>Eastern Washington</v>
      </c>
      <c r="AJ1322" t="str">
        <f t="shared" si="226"/>
        <v>Eastern Washington</v>
      </c>
      <c r="AK1322">
        <f t="shared" si="227"/>
        <v>0</v>
      </c>
    </row>
    <row r="1323" spans="17:37" x14ac:dyDescent="0.25">
      <c r="Q1323" t="s">
        <v>3357</v>
      </c>
      <c r="R1323" s="6">
        <v>41973</v>
      </c>
      <c r="S1323" t="s">
        <v>3194</v>
      </c>
      <c r="T1323" t="s">
        <v>3839</v>
      </c>
      <c r="U1323" t="s">
        <v>3842</v>
      </c>
      <c r="V1323">
        <v>104</v>
      </c>
      <c r="W1323">
        <v>87</v>
      </c>
      <c r="Y1323" t="s">
        <v>262</v>
      </c>
      <c r="Z1323">
        <v>1</v>
      </c>
      <c r="AA1323">
        <f t="shared" si="224"/>
        <v>17</v>
      </c>
      <c r="AB1323">
        <f t="shared" ca="1" si="220"/>
        <v>32.999999799999998</v>
      </c>
      <c r="AC1323">
        <f t="shared" ca="1" si="221"/>
        <v>-15.999999799999998</v>
      </c>
      <c r="AD1323">
        <f t="shared" ca="1" si="222"/>
        <v>15.999999799999998</v>
      </c>
      <c r="AE1323" s="2">
        <v>0</v>
      </c>
      <c r="AF1323" s="7">
        <f>VLOOKUP(R1323,Weights!$A$2:$B$120,2,0)*AE1323</f>
        <v>0</v>
      </c>
      <c r="AG1323">
        <f t="shared" ca="1" si="223"/>
        <v>255.99999359999995</v>
      </c>
      <c r="AI1323" t="str">
        <f t="shared" ca="1" si="225"/>
        <v>Eastern Washington</v>
      </c>
      <c r="AJ1323" t="str">
        <f t="shared" si="226"/>
        <v>Eastern Washington</v>
      </c>
      <c r="AK1323">
        <f t="shared" si="227"/>
        <v>0</v>
      </c>
    </row>
    <row r="1324" spans="17:37" x14ac:dyDescent="0.25">
      <c r="Q1324" t="s">
        <v>3357</v>
      </c>
      <c r="R1324" s="6">
        <v>41995</v>
      </c>
      <c r="S1324" t="s">
        <v>3194</v>
      </c>
      <c r="T1324" t="s">
        <v>3839</v>
      </c>
      <c r="U1324" t="s">
        <v>3842</v>
      </c>
      <c r="V1324">
        <v>87</v>
      </c>
      <c r="W1324">
        <v>81</v>
      </c>
      <c r="Y1324" t="s">
        <v>399</v>
      </c>
      <c r="Z1324">
        <v>1</v>
      </c>
      <c r="AA1324">
        <f t="shared" si="224"/>
        <v>6</v>
      </c>
      <c r="AB1324">
        <f t="shared" ca="1" si="220"/>
        <v>32.999999799999998</v>
      </c>
      <c r="AC1324">
        <f t="shared" ca="1" si="221"/>
        <v>-26.999999799999998</v>
      </c>
      <c r="AD1324">
        <f t="shared" ca="1" si="222"/>
        <v>26.999999799999998</v>
      </c>
      <c r="AE1324" s="2">
        <v>0</v>
      </c>
      <c r="AF1324" s="7">
        <f>VLOOKUP(R1324,Weights!$A$2:$B$120,2,0)*AE1324</f>
        <v>0</v>
      </c>
      <c r="AG1324">
        <f t="shared" ca="1" si="223"/>
        <v>728.99998919999996</v>
      </c>
      <c r="AI1324" t="str">
        <f t="shared" ca="1" si="225"/>
        <v>Eastern Washington</v>
      </c>
      <c r="AJ1324" t="str">
        <f t="shared" si="226"/>
        <v>Eastern Washington</v>
      </c>
      <c r="AK1324">
        <f t="shared" si="227"/>
        <v>0</v>
      </c>
    </row>
    <row r="1325" spans="17:37" x14ac:dyDescent="0.25">
      <c r="Q1325" t="s">
        <v>3357</v>
      </c>
      <c r="R1325" s="6">
        <v>42005</v>
      </c>
      <c r="S1325" t="s">
        <v>3194</v>
      </c>
      <c r="T1325" t="s">
        <v>3391</v>
      </c>
      <c r="U1325" t="s">
        <v>3842</v>
      </c>
      <c r="V1325">
        <v>84</v>
      </c>
      <c r="W1325">
        <v>78</v>
      </c>
      <c r="Y1325" t="s">
        <v>400</v>
      </c>
      <c r="Z1325">
        <v>1</v>
      </c>
      <c r="AA1325">
        <f t="shared" si="224"/>
        <v>6</v>
      </c>
      <c r="AB1325">
        <f t="shared" ca="1" si="220"/>
        <v>10.4</v>
      </c>
      <c r="AC1325">
        <f t="shared" ca="1" si="221"/>
        <v>-4.4000000000000004</v>
      </c>
      <c r="AD1325">
        <f t="shared" ca="1" si="222"/>
        <v>4.4000000000000004</v>
      </c>
      <c r="AE1325" s="2">
        <v>0</v>
      </c>
      <c r="AF1325" s="7">
        <f>VLOOKUP(R1325,Weights!$A$2:$B$120,2,0)*AE1325</f>
        <v>0</v>
      </c>
      <c r="AG1325">
        <f t="shared" ca="1" si="223"/>
        <v>19.360000000000003</v>
      </c>
      <c r="AI1325" t="str">
        <f t="shared" ca="1" si="225"/>
        <v>Eastern Washington</v>
      </c>
      <c r="AJ1325" t="str">
        <f t="shared" si="226"/>
        <v>Eastern Washington</v>
      </c>
      <c r="AK1325">
        <f t="shared" si="227"/>
        <v>0</v>
      </c>
    </row>
    <row r="1326" spans="17:37" x14ac:dyDescent="0.25">
      <c r="Q1326" t="s">
        <v>3357</v>
      </c>
      <c r="R1326" s="6">
        <v>42007</v>
      </c>
      <c r="S1326" t="s">
        <v>3194</v>
      </c>
      <c r="T1326" t="s">
        <v>3390</v>
      </c>
      <c r="U1326" t="s">
        <v>3842</v>
      </c>
      <c r="V1326">
        <v>65</v>
      </c>
      <c r="W1326">
        <v>57</v>
      </c>
      <c r="Y1326" t="s">
        <v>401</v>
      </c>
      <c r="Z1326">
        <v>1</v>
      </c>
      <c r="AA1326">
        <f t="shared" si="224"/>
        <v>8</v>
      </c>
      <c r="AB1326">
        <f t="shared" ca="1" si="220"/>
        <v>13.600000000000001</v>
      </c>
      <c r="AC1326">
        <f t="shared" ca="1" si="221"/>
        <v>-5.6000000000000014</v>
      </c>
      <c r="AD1326">
        <f t="shared" ca="1" si="222"/>
        <v>5.6000000000000014</v>
      </c>
      <c r="AE1326" s="2">
        <v>0</v>
      </c>
      <c r="AF1326" s="7">
        <f>VLOOKUP(R1326,Weights!$A$2:$B$120,2,0)*AE1326</f>
        <v>0</v>
      </c>
      <c r="AG1326">
        <f t="shared" ca="1" si="223"/>
        <v>31.360000000000017</v>
      </c>
      <c r="AI1326" t="str">
        <f t="shared" ca="1" si="225"/>
        <v>Eastern Washington</v>
      </c>
      <c r="AJ1326" t="str">
        <f t="shared" si="226"/>
        <v>Eastern Washington</v>
      </c>
      <c r="AK1326">
        <f t="shared" si="227"/>
        <v>0</v>
      </c>
    </row>
    <row r="1327" spans="17:37" x14ac:dyDescent="0.25">
      <c r="Q1327" t="s">
        <v>3357</v>
      </c>
      <c r="R1327" s="6">
        <v>42026</v>
      </c>
      <c r="S1327" t="s">
        <v>3194</v>
      </c>
      <c r="T1327" t="s">
        <v>3364</v>
      </c>
      <c r="U1327" t="s">
        <v>3842</v>
      </c>
      <c r="V1327">
        <v>95</v>
      </c>
      <c r="W1327">
        <v>85</v>
      </c>
      <c r="Y1327" t="s">
        <v>794</v>
      </c>
      <c r="Z1327">
        <v>1</v>
      </c>
      <c r="AA1327">
        <f t="shared" si="224"/>
        <v>10</v>
      </c>
      <c r="AB1327">
        <f t="shared" ca="1" si="220"/>
        <v>9.2000000000000011</v>
      </c>
      <c r="AC1327">
        <f t="shared" ca="1" si="221"/>
        <v>0.79999999999999893</v>
      </c>
      <c r="AD1327">
        <f t="shared" ca="1" si="222"/>
        <v>-0.79999999999999893</v>
      </c>
      <c r="AE1327" s="2">
        <v>0</v>
      </c>
      <c r="AF1327" s="7">
        <f>VLOOKUP(R1327,Weights!$A$2:$B$120,2,0)*AE1327</f>
        <v>0</v>
      </c>
      <c r="AG1327">
        <f t="shared" ca="1" si="223"/>
        <v>0.63999999999999835</v>
      </c>
      <c r="AI1327" t="str">
        <f t="shared" ca="1" si="225"/>
        <v>Eastern Washington</v>
      </c>
      <c r="AJ1327" t="str">
        <f t="shared" si="226"/>
        <v>Eastern Washington</v>
      </c>
      <c r="AK1327">
        <f t="shared" si="227"/>
        <v>0</v>
      </c>
    </row>
    <row r="1328" spans="17:37" x14ac:dyDescent="0.25">
      <c r="Q1328" t="s">
        <v>3357</v>
      </c>
      <c r="R1328" s="6">
        <v>42028</v>
      </c>
      <c r="S1328" t="s">
        <v>3194</v>
      </c>
      <c r="T1328" t="s">
        <v>3399</v>
      </c>
      <c r="U1328" t="s">
        <v>3842</v>
      </c>
      <c r="V1328">
        <v>102</v>
      </c>
      <c r="W1328">
        <v>80</v>
      </c>
      <c r="Y1328" t="s">
        <v>1110</v>
      </c>
      <c r="Z1328">
        <v>1</v>
      </c>
      <c r="AA1328">
        <f t="shared" si="224"/>
        <v>22</v>
      </c>
      <c r="AB1328">
        <f t="shared" ca="1" si="220"/>
        <v>11.4</v>
      </c>
      <c r="AC1328">
        <f t="shared" ca="1" si="221"/>
        <v>10.6</v>
      </c>
      <c r="AD1328">
        <f t="shared" ca="1" si="222"/>
        <v>-10.6</v>
      </c>
      <c r="AE1328" s="2">
        <v>0</v>
      </c>
      <c r="AF1328" s="7">
        <f>VLOOKUP(R1328,Weights!$A$2:$B$120,2,0)*AE1328</f>
        <v>0</v>
      </c>
      <c r="AG1328">
        <f t="shared" ca="1" si="223"/>
        <v>112.36</v>
      </c>
      <c r="AI1328" t="str">
        <f t="shared" ca="1" si="225"/>
        <v>Eastern Washington</v>
      </c>
      <c r="AJ1328" t="str">
        <f t="shared" si="226"/>
        <v>Eastern Washington</v>
      </c>
      <c r="AK1328">
        <f t="shared" si="227"/>
        <v>0</v>
      </c>
    </row>
    <row r="1329" spans="17:37" x14ac:dyDescent="0.25">
      <c r="Q1329" t="s">
        <v>3357</v>
      </c>
      <c r="R1329" s="6">
        <v>42035</v>
      </c>
      <c r="S1329" t="s">
        <v>3194</v>
      </c>
      <c r="T1329" t="s">
        <v>3358</v>
      </c>
      <c r="U1329" t="s">
        <v>3842</v>
      </c>
      <c r="V1329">
        <v>98</v>
      </c>
      <c r="W1329">
        <v>95</v>
      </c>
      <c r="X1329" t="s">
        <v>3843</v>
      </c>
      <c r="Y1329" t="s">
        <v>1111</v>
      </c>
      <c r="Z1329">
        <v>1</v>
      </c>
      <c r="AA1329">
        <f t="shared" si="224"/>
        <v>3</v>
      </c>
      <c r="AB1329">
        <f t="shared" ca="1" si="220"/>
        <v>11.200000000000001</v>
      </c>
      <c r="AC1329">
        <f t="shared" ca="1" si="221"/>
        <v>-8.2000000000000011</v>
      </c>
      <c r="AD1329">
        <f t="shared" ca="1" si="222"/>
        <v>8.2000000000000011</v>
      </c>
      <c r="AE1329" s="2">
        <v>0</v>
      </c>
      <c r="AF1329" s="7">
        <f>VLOOKUP(R1329,Weights!$A$2:$B$120,2,0)*AE1329</f>
        <v>0</v>
      </c>
      <c r="AG1329">
        <f t="shared" ca="1" si="223"/>
        <v>67.240000000000023</v>
      </c>
      <c r="AI1329" t="str">
        <f t="shared" ca="1" si="225"/>
        <v>Eastern Washington</v>
      </c>
      <c r="AJ1329" t="str">
        <f t="shared" si="226"/>
        <v>Eastern Washington</v>
      </c>
      <c r="AK1329">
        <f t="shared" si="227"/>
        <v>0</v>
      </c>
    </row>
    <row r="1330" spans="17:37" x14ac:dyDescent="0.25">
      <c r="Q1330" t="s">
        <v>3357</v>
      </c>
      <c r="R1330" s="6">
        <v>42047</v>
      </c>
      <c r="S1330" t="s">
        <v>3194</v>
      </c>
      <c r="T1330" t="s">
        <v>3386</v>
      </c>
      <c r="U1330" t="s">
        <v>3842</v>
      </c>
      <c r="V1330">
        <v>64</v>
      </c>
      <c r="W1330">
        <v>61</v>
      </c>
      <c r="Y1330" t="s">
        <v>1114</v>
      </c>
      <c r="Z1330">
        <v>1</v>
      </c>
      <c r="AA1330">
        <f t="shared" si="224"/>
        <v>3</v>
      </c>
      <c r="AB1330">
        <f t="shared" ca="1" si="220"/>
        <v>6.2000000000000011</v>
      </c>
      <c r="AC1330">
        <f t="shared" ca="1" si="221"/>
        <v>-3.2000000000000011</v>
      </c>
      <c r="AD1330">
        <f t="shared" ca="1" si="222"/>
        <v>3.2000000000000011</v>
      </c>
      <c r="AE1330" s="2">
        <v>0</v>
      </c>
      <c r="AF1330" s="7">
        <f>VLOOKUP(R1330,Weights!$A$2:$B$120,2,0)*AE1330</f>
        <v>0</v>
      </c>
      <c r="AG1330">
        <f t="shared" ca="1" si="223"/>
        <v>10.240000000000007</v>
      </c>
      <c r="AI1330" t="str">
        <f t="shared" ca="1" si="225"/>
        <v>Eastern Washington</v>
      </c>
      <c r="AJ1330" t="str">
        <f t="shared" si="226"/>
        <v>Eastern Washington</v>
      </c>
      <c r="AK1330">
        <f t="shared" si="227"/>
        <v>0</v>
      </c>
    </row>
    <row r="1331" spans="17:37" x14ac:dyDescent="0.25">
      <c r="Q1331" t="s">
        <v>3357</v>
      </c>
      <c r="R1331" s="6">
        <v>42049</v>
      </c>
      <c r="S1331" t="s">
        <v>3194</v>
      </c>
      <c r="T1331" t="s">
        <v>3385</v>
      </c>
      <c r="U1331" t="s">
        <v>3841</v>
      </c>
      <c r="V1331">
        <v>68</v>
      </c>
      <c r="W1331">
        <v>66</v>
      </c>
      <c r="Y1331" t="s">
        <v>1115</v>
      </c>
      <c r="Z1331">
        <v>1</v>
      </c>
      <c r="AA1331">
        <f t="shared" si="224"/>
        <v>-2</v>
      </c>
      <c r="AB1331">
        <f t="shared" ca="1" si="220"/>
        <v>9.6000000000000014</v>
      </c>
      <c r="AC1331">
        <f t="shared" ca="1" si="221"/>
        <v>-11.600000000000001</v>
      </c>
      <c r="AD1331">
        <f t="shared" ca="1" si="222"/>
        <v>11.600000000000001</v>
      </c>
      <c r="AE1331" s="2">
        <v>0</v>
      </c>
      <c r="AF1331" s="7">
        <f>VLOOKUP(R1331,Weights!$A$2:$B$120,2,0)*AE1331</f>
        <v>0</v>
      </c>
      <c r="AG1331">
        <f t="shared" ca="1" si="223"/>
        <v>134.56000000000003</v>
      </c>
      <c r="AI1331" t="str">
        <f t="shared" ca="1" si="225"/>
        <v>Eastern Washington</v>
      </c>
      <c r="AJ1331" t="str">
        <f t="shared" si="226"/>
        <v>Portland St</v>
      </c>
      <c r="AK1331" t="str">
        <f t="shared" si="227"/>
        <v>Portland St</v>
      </c>
    </row>
    <row r="1332" spans="17:37" x14ac:dyDescent="0.25">
      <c r="Q1332" t="s">
        <v>3357</v>
      </c>
      <c r="R1332" s="6">
        <v>42061</v>
      </c>
      <c r="S1332" t="s">
        <v>3194</v>
      </c>
      <c r="T1332" t="s">
        <v>3387</v>
      </c>
      <c r="U1332" t="s">
        <v>3842</v>
      </c>
      <c r="V1332">
        <v>92</v>
      </c>
      <c r="W1332">
        <v>68</v>
      </c>
      <c r="Y1332" t="s">
        <v>1117</v>
      </c>
      <c r="Z1332">
        <v>1</v>
      </c>
      <c r="AA1332">
        <f t="shared" si="224"/>
        <v>24</v>
      </c>
      <c r="AB1332">
        <f t="shared" ca="1" si="220"/>
        <v>16.599999799999999</v>
      </c>
      <c r="AC1332">
        <f t="shared" ca="1" si="221"/>
        <v>7.4000002000000009</v>
      </c>
      <c r="AD1332">
        <f t="shared" ca="1" si="222"/>
        <v>-7.4000002000000009</v>
      </c>
      <c r="AE1332" s="2">
        <v>0</v>
      </c>
      <c r="AF1332" s="7">
        <f>VLOOKUP(R1332,Weights!$A$2:$B$120,2,0)*AE1332</f>
        <v>0</v>
      </c>
      <c r="AG1332">
        <f t="shared" ca="1" si="223"/>
        <v>54.760002960000051</v>
      </c>
      <c r="AI1332" t="str">
        <f t="shared" ca="1" si="225"/>
        <v>Eastern Washington</v>
      </c>
      <c r="AJ1332" t="str">
        <f t="shared" si="226"/>
        <v>Eastern Washington</v>
      </c>
      <c r="AK1332">
        <f t="shared" si="227"/>
        <v>0</v>
      </c>
    </row>
    <row r="1333" spans="17:37" x14ac:dyDescent="0.25">
      <c r="Q1333" t="s">
        <v>3357</v>
      </c>
      <c r="R1333" s="6">
        <v>42063</v>
      </c>
      <c r="S1333" t="s">
        <v>3194</v>
      </c>
      <c r="T1333" t="s">
        <v>3284</v>
      </c>
      <c r="U1333" t="s">
        <v>3841</v>
      </c>
      <c r="V1333">
        <v>77</v>
      </c>
      <c r="W1333">
        <v>76</v>
      </c>
      <c r="Y1333" t="s">
        <v>1118</v>
      </c>
      <c r="Z1333">
        <v>1</v>
      </c>
      <c r="AA1333">
        <f t="shared" si="224"/>
        <v>-1</v>
      </c>
      <c r="AB1333">
        <f t="shared" ca="1" si="220"/>
        <v>3.9999999800000006</v>
      </c>
      <c r="AC1333">
        <f t="shared" ca="1" si="221"/>
        <v>-4.9999999800000001</v>
      </c>
      <c r="AD1333">
        <f t="shared" ca="1" si="222"/>
        <v>4.9999999800000001</v>
      </c>
      <c r="AE1333" s="2">
        <v>0</v>
      </c>
      <c r="AF1333" s="7">
        <f>VLOOKUP(R1333,Weights!$A$2:$B$120,2,0)*AE1333</f>
        <v>0</v>
      </c>
      <c r="AG1333">
        <f t="shared" ca="1" si="223"/>
        <v>24.999999800000001</v>
      </c>
      <c r="AI1333" t="str">
        <f t="shared" ca="1" si="225"/>
        <v>Eastern Washington</v>
      </c>
      <c r="AJ1333" t="str">
        <f t="shared" si="226"/>
        <v>Montana</v>
      </c>
      <c r="AK1333" t="str">
        <f t="shared" si="227"/>
        <v>Montana</v>
      </c>
    </row>
    <row r="1334" spans="17:37" x14ac:dyDescent="0.25">
      <c r="Q1334" t="s">
        <v>3357</v>
      </c>
      <c r="R1334" s="6">
        <v>42075</v>
      </c>
      <c r="S1334" t="s">
        <v>3195</v>
      </c>
      <c r="T1334" t="s">
        <v>3358</v>
      </c>
      <c r="U1334" t="s">
        <v>3842</v>
      </c>
      <c r="V1334">
        <v>91</v>
      </c>
      <c r="W1334">
        <v>83</v>
      </c>
      <c r="Y1334" t="s">
        <v>3151</v>
      </c>
      <c r="Z1334">
        <v>1</v>
      </c>
      <c r="AA1334">
        <f t="shared" si="224"/>
        <v>8</v>
      </c>
      <c r="AB1334">
        <f t="shared" ca="1" si="220"/>
        <v>8</v>
      </c>
      <c r="AC1334">
        <f t="shared" ca="1" si="221"/>
        <v>0</v>
      </c>
      <c r="AD1334">
        <f t="shared" ca="1" si="222"/>
        <v>0</v>
      </c>
      <c r="AE1334" s="2">
        <v>0</v>
      </c>
      <c r="AF1334" s="7">
        <f>VLOOKUP(R1334,Weights!$A$2:$B$120,2,0)*AE1334</f>
        <v>0</v>
      </c>
      <c r="AG1334">
        <f t="shared" ca="1" si="223"/>
        <v>0</v>
      </c>
      <c r="AI1334" t="str">
        <f t="shared" ca="1" si="225"/>
        <v>Eastern Washington</v>
      </c>
      <c r="AJ1334" t="str">
        <f t="shared" si="226"/>
        <v>Eastern Washington</v>
      </c>
      <c r="AK1334">
        <f t="shared" si="227"/>
        <v>0</v>
      </c>
    </row>
    <row r="1335" spans="17:37" x14ac:dyDescent="0.25">
      <c r="Q1335" t="s">
        <v>3357</v>
      </c>
      <c r="R1335" s="6">
        <v>42076</v>
      </c>
      <c r="S1335" t="s">
        <v>3195</v>
      </c>
      <c r="T1335" t="s">
        <v>3386</v>
      </c>
      <c r="U1335" t="s">
        <v>3191</v>
      </c>
      <c r="Y1335" t="s">
        <v>3191</v>
      </c>
      <c r="Z1335">
        <v>0</v>
      </c>
      <c r="AA1335">
        <f t="shared" si="224"/>
        <v>0</v>
      </c>
      <c r="AB1335">
        <f t="shared" ca="1" si="220"/>
        <v>0</v>
      </c>
      <c r="AC1335">
        <f t="shared" ca="1" si="221"/>
        <v>0</v>
      </c>
      <c r="AD1335">
        <f t="shared" ca="1" si="222"/>
        <v>0</v>
      </c>
      <c r="AE1335" s="2">
        <v>0</v>
      </c>
      <c r="AF1335" s="7">
        <f>VLOOKUP(R1335,Weights!$A$2:$B$120,2,0)*AE1335</f>
        <v>0</v>
      </c>
      <c r="AG1335">
        <f t="shared" ca="1" si="223"/>
        <v>0</v>
      </c>
      <c r="AI1335" t="str">
        <f t="shared" ca="1" si="225"/>
        <v>Sacramento St</v>
      </c>
      <c r="AJ1335" t="str">
        <f t="shared" si="226"/>
        <v>Sacramento St</v>
      </c>
      <c r="AK1335">
        <f t="shared" si="227"/>
        <v>0</v>
      </c>
    </row>
    <row r="1336" spans="17:37" x14ac:dyDescent="0.25">
      <c r="Q1336" t="s">
        <v>3466</v>
      </c>
      <c r="R1336" s="6">
        <v>41957</v>
      </c>
      <c r="S1336" t="s">
        <v>3194</v>
      </c>
      <c r="T1336" t="s">
        <v>3268</v>
      </c>
      <c r="U1336" t="s">
        <v>3842</v>
      </c>
      <c r="V1336">
        <v>64</v>
      </c>
      <c r="W1336">
        <v>58</v>
      </c>
      <c r="Y1336" t="s">
        <v>176</v>
      </c>
      <c r="Z1336">
        <v>1</v>
      </c>
      <c r="AA1336">
        <f t="shared" si="224"/>
        <v>6</v>
      </c>
      <c r="AB1336">
        <f t="shared" ca="1" si="220"/>
        <v>6.0000000000000009</v>
      </c>
      <c r="AC1336">
        <f t="shared" ca="1" si="221"/>
        <v>0</v>
      </c>
      <c r="AD1336">
        <f t="shared" ca="1" si="222"/>
        <v>0</v>
      </c>
      <c r="AE1336" s="2">
        <v>0</v>
      </c>
      <c r="AF1336" s="7">
        <f>VLOOKUP(R1336,Weights!$A$2:$B$120,2,0)*AE1336</f>
        <v>0</v>
      </c>
      <c r="AG1336">
        <f t="shared" ca="1" si="223"/>
        <v>0</v>
      </c>
      <c r="AI1336" t="str">
        <f t="shared" ca="1" si="225"/>
        <v>Elon</v>
      </c>
      <c r="AJ1336" t="str">
        <f t="shared" si="226"/>
        <v>Elon</v>
      </c>
      <c r="AK1336">
        <f t="shared" si="227"/>
        <v>0</v>
      </c>
    </row>
    <row r="1337" spans="17:37" x14ac:dyDescent="0.25">
      <c r="Q1337" t="s">
        <v>3466</v>
      </c>
      <c r="R1337" s="6">
        <v>41959</v>
      </c>
      <c r="S1337" t="s">
        <v>3194</v>
      </c>
      <c r="T1337" t="s">
        <v>3326</v>
      </c>
      <c r="U1337" t="s">
        <v>3841</v>
      </c>
      <c r="V1337">
        <v>73</v>
      </c>
      <c r="W1337">
        <v>60</v>
      </c>
      <c r="Y1337" t="s">
        <v>11</v>
      </c>
      <c r="Z1337">
        <v>1</v>
      </c>
      <c r="AA1337">
        <f t="shared" si="224"/>
        <v>-13</v>
      </c>
      <c r="AB1337">
        <f t="shared" ca="1" si="220"/>
        <v>-2.1999999999999993</v>
      </c>
      <c r="AC1337">
        <f t="shared" ca="1" si="221"/>
        <v>-10.8</v>
      </c>
      <c r="AD1337">
        <f t="shared" ca="1" si="222"/>
        <v>10.8</v>
      </c>
      <c r="AE1337" s="2">
        <v>0</v>
      </c>
      <c r="AF1337" s="7">
        <f>VLOOKUP(R1337,Weights!$A$2:$B$120,2,0)*AE1337</f>
        <v>0</v>
      </c>
      <c r="AG1337">
        <f t="shared" ca="1" si="223"/>
        <v>116.64000000000001</v>
      </c>
      <c r="AI1337" t="str">
        <f t="shared" ca="1" si="225"/>
        <v>Charlotte</v>
      </c>
      <c r="AJ1337" t="str">
        <f t="shared" si="226"/>
        <v>Charlotte</v>
      </c>
      <c r="AK1337" t="str">
        <f t="shared" si="227"/>
        <v>Charlotte</v>
      </c>
    </row>
    <row r="1338" spans="17:37" x14ac:dyDescent="0.25">
      <c r="Q1338" t="s">
        <v>3466</v>
      </c>
      <c r="R1338" s="6">
        <v>41968</v>
      </c>
      <c r="S1338" t="s">
        <v>3195</v>
      </c>
      <c r="T1338" t="s">
        <v>3462</v>
      </c>
      <c r="U1338" t="s">
        <v>3842</v>
      </c>
      <c r="V1338">
        <v>74</v>
      </c>
      <c r="W1338">
        <v>73</v>
      </c>
      <c r="Y1338" t="s">
        <v>15</v>
      </c>
      <c r="Z1338">
        <v>1</v>
      </c>
      <c r="AA1338">
        <f t="shared" si="224"/>
        <v>1</v>
      </c>
      <c r="AB1338">
        <f t="shared" ca="1" si="220"/>
        <v>8.9999998000000012</v>
      </c>
      <c r="AC1338">
        <f t="shared" ca="1" si="221"/>
        <v>-7.9999998000000012</v>
      </c>
      <c r="AD1338">
        <f t="shared" ca="1" si="222"/>
        <v>7.9999998000000012</v>
      </c>
      <c r="AE1338" s="2">
        <v>0</v>
      </c>
      <c r="AF1338" s="7">
        <f>VLOOKUP(R1338,Weights!$A$2:$B$120,2,0)*AE1338</f>
        <v>0</v>
      </c>
      <c r="AG1338">
        <f t="shared" ca="1" si="223"/>
        <v>63.999996800000062</v>
      </c>
      <c r="AI1338" t="str">
        <f t="shared" ca="1" si="225"/>
        <v>Elon</v>
      </c>
      <c r="AJ1338" t="str">
        <f t="shared" si="226"/>
        <v>Elon</v>
      </c>
      <c r="AK1338">
        <f t="shared" si="227"/>
        <v>0</v>
      </c>
    </row>
    <row r="1339" spans="17:37" x14ac:dyDescent="0.25">
      <c r="Q1339" t="s">
        <v>3466</v>
      </c>
      <c r="R1339" s="6">
        <v>41975</v>
      </c>
      <c r="S1339" t="s">
        <v>3194</v>
      </c>
      <c r="T1339" t="s">
        <v>3839</v>
      </c>
      <c r="U1339" t="s">
        <v>3842</v>
      </c>
      <c r="V1339">
        <v>111</v>
      </c>
      <c r="W1339">
        <v>55</v>
      </c>
      <c r="Y1339" t="s">
        <v>290</v>
      </c>
      <c r="Z1339">
        <v>1</v>
      </c>
      <c r="AA1339">
        <f t="shared" si="224"/>
        <v>56</v>
      </c>
      <c r="AB1339">
        <f t="shared" ca="1" si="220"/>
        <v>27.799999800000002</v>
      </c>
      <c r="AC1339">
        <f t="shared" ca="1" si="221"/>
        <v>28.200000199999998</v>
      </c>
      <c r="AD1339">
        <f t="shared" ca="1" si="222"/>
        <v>-28.200000199999998</v>
      </c>
      <c r="AE1339" s="2">
        <v>0</v>
      </c>
      <c r="AF1339" s="7">
        <f>VLOOKUP(R1339,Weights!$A$2:$B$120,2,0)*AE1339</f>
        <v>0</v>
      </c>
      <c r="AG1339">
        <f t="shared" ca="1" si="223"/>
        <v>795.24001127999998</v>
      </c>
      <c r="AI1339" t="str">
        <f t="shared" ca="1" si="225"/>
        <v>Elon</v>
      </c>
      <c r="AJ1339" t="str">
        <f t="shared" si="226"/>
        <v>Elon</v>
      </c>
      <c r="AK1339">
        <f t="shared" si="227"/>
        <v>0</v>
      </c>
    </row>
    <row r="1340" spans="17:37" x14ac:dyDescent="0.25">
      <c r="Q1340" t="s">
        <v>3466</v>
      </c>
      <c r="R1340" s="6">
        <v>41980</v>
      </c>
      <c r="S1340" t="s">
        <v>3194</v>
      </c>
      <c r="T1340" t="s">
        <v>3839</v>
      </c>
      <c r="U1340" t="s">
        <v>3842</v>
      </c>
      <c r="V1340">
        <v>117</v>
      </c>
      <c r="W1340">
        <v>73</v>
      </c>
      <c r="Y1340" t="s">
        <v>152</v>
      </c>
      <c r="Z1340">
        <v>1</v>
      </c>
      <c r="AA1340">
        <f t="shared" si="224"/>
        <v>44</v>
      </c>
      <c r="AB1340">
        <f t="shared" ca="1" si="220"/>
        <v>27.799999800000002</v>
      </c>
      <c r="AC1340">
        <f t="shared" ca="1" si="221"/>
        <v>16.200000199999998</v>
      </c>
      <c r="AD1340">
        <f t="shared" ca="1" si="222"/>
        <v>-16.200000199999998</v>
      </c>
      <c r="AE1340" s="2">
        <v>0</v>
      </c>
      <c r="AF1340" s="7">
        <f>VLOOKUP(R1340,Weights!$A$2:$B$120,2,0)*AE1340</f>
        <v>0</v>
      </c>
      <c r="AG1340">
        <f t="shared" ca="1" si="223"/>
        <v>262.44000647999997</v>
      </c>
      <c r="AI1340" t="str">
        <f t="shared" ca="1" si="225"/>
        <v>Elon</v>
      </c>
      <c r="AJ1340" t="str">
        <f t="shared" si="226"/>
        <v>Elon</v>
      </c>
      <c r="AK1340">
        <f t="shared" si="227"/>
        <v>0</v>
      </c>
    </row>
    <row r="1341" spans="17:37" x14ac:dyDescent="0.25">
      <c r="Q1341" t="s">
        <v>3466</v>
      </c>
      <c r="R1341" s="6">
        <v>42001</v>
      </c>
      <c r="S1341" t="s">
        <v>3194</v>
      </c>
      <c r="T1341" t="s">
        <v>3309</v>
      </c>
      <c r="U1341" t="s">
        <v>3842</v>
      </c>
      <c r="V1341">
        <v>69</v>
      </c>
      <c r="W1341">
        <v>64</v>
      </c>
      <c r="Y1341" t="s">
        <v>548</v>
      </c>
      <c r="Z1341">
        <v>1</v>
      </c>
      <c r="AA1341">
        <f t="shared" si="224"/>
        <v>5</v>
      </c>
      <c r="AB1341">
        <f t="shared" ca="1" si="220"/>
        <v>9.7999998000000019</v>
      </c>
      <c r="AC1341">
        <f t="shared" ca="1" si="221"/>
        <v>-4.7999998000000019</v>
      </c>
      <c r="AD1341">
        <f t="shared" ca="1" si="222"/>
        <v>4.7999998000000019</v>
      </c>
      <c r="AE1341" s="2">
        <v>0</v>
      </c>
      <c r="AF1341" s="7">
        <f>VLOOKUP(R1341,Weights!$A$2:$B$120,2,0)*AE1341</f>
        <v>0</v>
      </c>
      <c r="AG1341">
        <f t="shared" ca="1" si="223"/>
        <v>23.039998080000057</v>
      </c>
      <c r="AI1341" t="str">
        <f t="shared" ca="1" si="225"/>
        <v>Elon</v>
      </c>
      <c r="AJ1341" t="str">
        <f t="shared" si="226"/>
        <v>Elon</v>
      </c>
      <c r="AK1341">
        <f t="shared" si="227"/>
        <v>0</v>
      </c>
    </row>
    <row r="1342" spans="17:37" x14ac:dyDescent="0.25">
      <c r="Q1342" t="s">
        <v>3466</v>
      </c>
      <c r="R1342" s="6">
        <v>42012</v>
      </c>
      <c r="S1342" t="s">
        <v>3194</v>
      </c>
      <c r="T1342" t="s">
        <v>3465</v>
      </c>
      <c r="U1342" t="s">
        <v>3842</v>
      </c>
      <c r="V1342">
        <v>85</v>
      </c>
      <c r="W1342">
        <v>79</v>
      </c>
      <c r="Y1342" t="s">
        <v>1276</v>
      </c>
      <c r="Z1342">
        <v>1</v>
      </c>
      <c r="AA1342">
        <f t="shared" si="224"/>
        <v>6</v>
      </c>
      <c r="AB1342">
        <f t="shared" ca="1" si="220"/>
        <v>-5.6</v>
      </c>
      <c r="AC1342">
        <f t="shared" ca="1" si="221"/>
        <v>11.6</v>
      </c>
      <c r="AD1342">
        <f t="shared" ca="1" si="222"/>
        <v>-11.6</v>
      </c>
      <c r="AE1342" s="2">
        <v>0</v>
      </c>
      <c r="AF1342" s="7">
        <f>VLOOKUP(R1342,Weights!$A$2:$B$120,2,0)*AE1342</f>
        <v>0</v>
      </c>
      <c r="AG1342">
        <f t="shared" ca="1" si="223"/>
        <v>134.56</v>
      </c>
      <c r="AI1342" t="str">
        <f t="shared" ca="1" si="225"/>
        <v>William &amp; Mary</v>
      </c>
      <c r="AJ1342" t="str">
        <f t="shared" si="226"/>
        <v>Elon</v>
      </c>
      <c r="AK1342">
        <f t="shared" si="227"/>
        <v>0</v>
      </c>
    </row>
    <row r="1343" spans="17:37" x14ac:dyDescent="0.25">
      <c r="Q1343" t="s">
        <v>3466</v>
      </c>
      <c r="R1343" s="6">
        <v>42014</v>
      </c>
      <c r="S1343" t="s">
        <v>3194</v>
      </c>
      <c r="T1343" t="s">
        <v>3233</v>
      </c>
      <c r="U1343" t="s">
        <v>3841</v>
      </c>
      <c r="V1343">
        <v>79</v>
      </c>
      <c r="W1343">
        <v>61</v>
      </c>
      <c r="Y1343" t="s">
        <v>1421</v>
      </c>
      <c r="Z1343">
        <v>1</v>
      </c>
      <c r="AA1343">
        <f t="shared" si="224"/>
        <v>-18</v>
      </c>
      <c r="AB1343">
        <f t="shared" ca="1" si="220"/>
        <v>-4.7999999999999989</v>
      </c>
      <c r="AC1343">
        <f t="shared" ca="1" si="221"/>
        <v>-13.200000000000001</v>
      </c>
      <c r="AD1343">
        <f t="shared" ca="1" si="222"/>
        <v>13.200000000000001</v>
      </c>
      <c r="AE1343" s="2">
        <v>0</v>
      </c>
      <c r="AF1343" s="7">
        <f>VLOOKUP(R1343,Weights!$A$2:$B$120,2,0)*AE1343</f>
        <v>0</v>
      </c>
      <c r="AG1343">
        <f t="shared" ca="1" si="223"/>
        <v>174.24000000000004</v>
      </c>
      <c r="AI1343" t="str">
        <f t="shared" ca="1" si="225"/>
        <v>Hofstra</v>
      </c>
      <c r="AJ1343" t="str">
        <f t="shared" si="226"/>
        <v>Hofstra</v>
      </c>
      <c r="AK1343" t="str">
        <f t="shared" si="227"/>
        <v>Hofstra</v>
      </c>
    </row>
    <row r="1344" spans="17:37" x14ac:dyDescent="0.25">
      <c r="Q1344" t="s">
        <v>3466</v>
      </c>
      <c r="R1344" s="6">
        <v>42018</v>
      </c>
      <c r="S1344" t="s">
        <v>3194</v>
      </c>
      <c r="T1344" t="s">
        <v>3285</v>
      </c>
      <c r="U1344" t="s">
        <v>3841</v>
      </c>
      <c r="V1344">
        <v>66</v>
      </c>
      <c r="W1344">
        <v>50</v>
      </c>
      <c r="Y1344" t="s">
        <v>553</v>
      </c>
      <c r="Z1344">
        <v>1</v>
      </c>
      <c r="AA1344">
        <f t="shared" si="224"/>
        <v>-16</v>
      </c>
      <c r="AB1344">
        <f t="shared" ca="1" si="220"/>
        <v>4.8000000000000007</v>
      </c>
      <c r="AC1344">
        <f t="shared" ca="1" si="221"/>
        <v>-20.8</v>
      </c>
      <c r="AD1344">
        <f t="shared" ca="1" si="222"/>
        <v>20.8</v>
      </c>
      <c r="AE1344" s="2">
        <v>0</v>
      </c>
      <c r="AF1344" s="7">
        <f>VLOOKUP(R1344,Weights!$A$2:$B$120,2,0)*AE1344</f>
        <v>0</v>
      </c>
      <c r="AG1344">
        <f t="shared" ca="1" si="223"/>
        <v>432.64000000000004</v>
      </c>
      <c r="AI1344" t="str">
        <f t="shared" ca="1" si="225"/>
        <v>Elon</v>
      </c>
      <c r="AJ1344" t="str">
        <f t="shared" si="226"/>
        <v>Charleston</v>
      </c>
      <c r="AK1344" t="str">
        <f t="shared" si="227"/>
        <v>Charleston</v>
      </c>
    </row>
    <row r="1345" spans="17:37" x14ac:dyDescent="0.25">
      <c r="Q1345" t="s">
        <v>3466</v>
      </c>
      <c r="R1345" s="6">
        <v>42026</v>
      </c>
      <c r="S1345" t="s">
        <v>3194</v>
      </c>
      <c r="T1345" t="s">
        <v>3303</v>
      </c>
      <c r="U1345" t="s">
        <v>3841</v>
      </c>
      <c r="V1345">
        <v>53</v>
      </c>
      <c r="W1345">
        <v>51</v>
      </c>
      <c r="Y1345" t="s">
        <v>695</v>
      </c>
      <c r="Z1345">
        <v>1</v>
      </c>
      <c r="AA1345">
        <f t="shared" si="224"/>
        <v>-2</v>
      </c>
      <c r="AB1345">
        <f t="shared" ca="1" si="220"/>
        <v>4.0000000000000009</v>
      </c>
      <c r="AC1345">
        <f t="shared" ca="1" si="221"/>
        <v>-6.0000000000000009</v>
      </c>
      <c r="AD1345">
        <f t="shared" ca="1" si="222"/>
        <v>6.0000000000000009</v>
      </c>
      <c r="AE1345" s="2">
        <v>0</v>
      </c>
      <c r="AF1345" s="7">
        <f>VLOOKUP(R1345,Weights!$A$2:$B$120,2,0)*AE1345</f>
        <v>0</v>
      </c>
      <c r="AG1345">
        <f t="shared" ca="1" si="223"/>
        <v>36.000000000000014</v>
      </c>
      <c r="AI1345" t="str">
        <f t="shared" ca="1" si="225"/>
        <v>Elon</v>
      </c>
      <c r="AJ1345" t="str">
        <f t="shared" si="226"/>
        <v>Towson</v>
      </c>
      <c r="AK1345" t="str">
        <f t="shared" si="227"/>
        <v>Towson</v>
      </c>
    </row>
    <row r="1346" spans="17:37" x14ac:dyDescent="0.25">
      <c r="Q1346" t="s">
        <v>3466</v>
      </c>
      <c r="R1346" s="6">
        <v>42028</v>
      </c>
      <c r="S1346" t="s">
        <v>3194</v>
      </c>
      <c r="T1346" t="s">
        <v>3278</v>
      </c>
      <c r="U1346" t="s">
        <v>3842</v>
      </c>
      <c r="V1346">
        <v>94</v>
      </c>
      <c r="W1346">
        <v>82</v>
      </c>
      <c r="Y1346" t="s">
        <v>696</v>
      </c>
      <c r="Z1346">
        <v>1</v>
      </c>
      <c r="AA1346">
        <f t="shared" si="224"/>
        <v>12</v>
      </c>
      <c r="AB1346">
        <f t="shared" ref="AB1346:AB1409" ca="1" si="228">Z1346*(IF(S1346="A",-HomeEdge,IF(S1346="H",HomeEdge,0))+VLOOKUP(Q1346,TmList,2,0)-VLOOKUP(T1346,TmList,2,0))</f>
        <v>5.0000000000000009</v>
      </c>
      <c r="AC1346">
        <f t="shared" ref="AC1346:AC1409" ca="1" si="229">AA1346-AB1346</f>
        <v>6.9999999999999991</v>
      </c>
      <c r="AD1346">
        <f t="shared" ref="AD1346:AD1409" ca="1" si="230">-AC1346</f>
        <v>-6.9999999999999991</v>
      </c>
      <c r="AE1346" s="2">
        <v>0</v>
      </c>
      <c r="AF1346" s="7">
        <f>VLOOKUP(R1346,Weights!$A$2:$B$120,2,0)*AE1346</f>
        <v>0</v>
      </c>
      <c r="AG1346">
        <f t="shared" ref="AG1346:AG1409" ca="1" si="231">AC1346^2</f>
        <v>48.999999999999986</v>
      </c>
      <c r="AI1346" t="str">
        <f t="shared" ca="1" si="225"/>
        <v>Elon</v>
      </c>
      <c r="AJ1346" t="str">
        <f t="shared" si="226"/>
        <v>Elon</v>
      </c>
      <c r="AK1346">
        <f t="shared" si="227"/>
        <v>0</v>
      </c>
    </row>
    <row r="1347" spans="17:37" x14ac:dyDescent="0.25">
      <c r="Q1347" t="s">
        <v>3466</v>
      </c>
      <c r="R1347" s="6">
        <v>42040</v>
      </c>
      <c r="S1347" t="s">
        <v>3194</v>
      </c>
      <c r="T1347" t="s">
        <v>3302</v>
      </c>
      <c r="U1347" t="s">
        <v>3841</v>
      </c>
      <c r="V1347">
        <v>67</v>
      </c>
      <c r="W1347">
        <v>63</v>
      </c>
      <c r="Y1347" t="s">
        <v>822</v>
      </c>
      <c r="Z1347">
        <v>1</v>
      </c>
      <c r="AA1347">
        <f t="shared" ref="AA1347:AA1410" si="232">Z1347*IF(U1347="W",(V1347-W1347),W1347-V1347)</f>
        <v>-4</v>
      </c>
      <c r="AB1347">
        <f t="shared" ca="1" si="228"/>
        <v>3.2</v>
      </c>
      <c r="AC1347">
        <f t="shared" ca="1" si="229"/>
        <v>-7.2</v>
      </c>
      <c r="AD1347">
        <f t="shared" ca="1" si="230"/>
        <v>7.2</v>
      </c>
      <c r="AE1347" s="2">
        <v>0</v>
      </c>
      <c r="AF1347" s="7">
        <f>VLOOKUP(R1347,Weights!$A$2:$B$120,2,0)*AE1347</f>
        <v>0</v>
      </c>
      <c r="AG1347">
        <f t="shared" ca="1" si="231"/>
        <v>51.84</v>
      </c>
      <c r="AI1347" t="str">
        <f t="shared" ref="AI1347:AI1410" ca="1" si="233">IF(AB1347&gt;0,Q1347,T1347)</f>
        <v>Elon</v>
      </c>
      <c r="AJ1347" t="str">
        <f t="shared" ref="AJ1347:AJ1410" si="234">IF(AA1347&gt;0,Q1347,T1347)</f>
        <v>Drexel</v>
      </c>
      <c r="AK1347" t="str">
        <f t="shared" ref="AK1347:AK1410" si="235">IF(AA1347&lt;0,T1347,0)</f>
        <v>Drexel</v>
      </c>
    </row>
    <row r="1348" spans="17:37" x14ac:dyDescent="0.25">
      <c r="Q1348" t="s">
        <v>3466</v>
      </c>
      <c r="R1348" s="6">
        <v>42049</v>
      </c>
      <c r="S1348" t="s">
        <v>3194</v>
      </c>
      <c r="T1348" t="s">
        <v>3308</v>
      </c>
      <c r="U1348" t="s">
        <v>3841</v>
      </c>
      <c r="V1348">
        <v>86</v>
      </c>
      <c r="W1348">
        <v>75</v>
      </c>
      <c r="Y1348" t="s">
        <v>620</v>
      </c>
      <c r="Z1348">
        <v>1</v>
      </c>
      <c r="AA1348">
        <f t="shared" si="232"/>
        <v>-11</v>
      </c>
      <c r="AB1348">
        <f t="shared" ca="1" si="228"/>
        <v>1.0000000000000004</v>
      </c>
      <c r="AC1348">
        <f t="shared" ca="1" si="229"/>
        <v>-12</v>
      </c>
      <c r="AD1348">
        <f t="shared" ca="1" si="230"/>
        <v>12</v>
      </c>
      <c r="AE1348" s="2">
        <v>0</v>
      </c>
      <c r="AF1348" s="7">
        <f>VLOOKUP(R1348,Weights!$A$2:$B$120,2,0)*AE1348</f>
        <v>0</v>
      </c>
      <c r="AG1348">
        <f t="shared" ca="1" si="231"/>
        <v>144</v>
      </c>
      <c r="AI1348" t="str">
        <f t="shared" ca="1" si="233"/>
        <v>Elon</v>
      </c>
      <c r="AJ1348" t="str">
        <f t="shared" si="234"/>
        <v>James Madison</v>
      </c>
      <c r="AK1348" t="str">
        <f t="shared" si="235"/>
        <v>James Madison</v>
      </c>
    </row>
    <row r="1349" spans="17:37" x14ac:dyDescent="0.25">
      <c r="Q1349" t="s">
        <v>3466</v>
      </c>
      <c r="R1349" s="6">
        <v>42061</v>
      </c>
      <c r="S1349" t="s">
        <v>3194</v>
      </c>
      <c r="T1349" t="s">
        <v>3467</v>
      </c>
      <c r="U1349" t="s">
        <v>3842</v>
      </c>
      <c r="V1349">
        <v>72</v>
      </c>
      <c r="W1349">
        <v>65</v>
      </c>
      <c r="Y1349" t="s">
        <v>827</v>
      </c>
      <c r="Z1349">
        <v>1</v>
      </c>
      <c r="AA1349">
        <f t="shared" si="232"/>
        <v>7</v>
      </c>
      <c r="AB1349">
        <f t="shared" ca="1" si="228"/>
        <v>-3.5999999999999996</v>
      </c>
      <c r="AC1349">
        <f t="shared" ca="1" si="229"/>
        <v>10.6</v>
      </c>
      <c r="AD1349">
        <f t="shared" ca="1" si="230"/>
        <v>-10.6</v>
      </c>
      <c r="AE1349" s="2">
        <v>0</v>
      </c>
      <c r="AF1349" s="7">
        <f>VLOOKUP(R1349,Weights!$A$2:$B$120,2,0)*AE1349</f>
        <v>0</v>
      </c>
      <c r="AG1349">
        <f t="shared" ca="1" si="231"/>
        <v>112.36</v>
      </c>
      <c r="AI1349" t="str">
        <f t="shared" ca="1" si="233"/>
        <v>Northeastern</v>
      </c>
      <c r="AJ1349" t="str">
        <f t="shared" si="234"/>
        <v>Elon</v>
      </c>
      <c r="AK1349">
        <f t="shared" si="235"/>
        <v>0</v>
      </c>
    </row>
    <row r="1350" spans="17:37" x14ac:dyDescent="0.25">
      <c r="Q1350" t="s">
        <v>3466</v>
      </c>
      <c r="R1350" s="6">
        <v>42063</v>
      </c>
      <c r="S1350" t="s">
        <v>3194</v>
      </c>
      <c r="T1350" t="s">
        <v>3269</v>
      </c>
      <c r="U1350" t="s">
        <v>3842</v>
      </c>
      <c r="V1350">
        <v>74</v>
      </c>
      <c r="W1350">
        <v>55</v>
      </c>
      <c r="Y1350" t="s">
        <v>1560</v>
      </c>
      <c r="Z1350">
        <v>1</v>
      </c>
      <c r="AA1350">
        <f t="shared" si="232"/>
        <v>19</v>
      </c>
      <c r="AB1350">
        <f t="shared" ca="1" si="228"/>
        <v>-0.60000001999999952</v>
      </c>
      <c r="AC1350">
        <f t="shared" ca="1" si="229"/>
        <v>19.60000002</v>
      </c>
      <c r="AD1350">
        <f t="shared" ca="1" si="230"/>
        <v>-19.60000002</v>
      </c>
      <c r="AE1350" s="2">
        <v>0</v>
      </c>
      <c r="AF1350" s="7">
        <f>VLOOKUP(R1350,Weights!$A$2:$B$120,2,0)*AE1350</f>
        <v>0</v>
      </c>
      <c r="AG1350">
        <f t="shared" ca="1" si="231"/>
        <v>384.16000078399998</v>
      </c>
      <c r="AI1350" t="str">
        <f t="shared" ca="1" si="233"/>
        <v>UNC Wilmington</v>
      </c>
      <c r="AJ1350" t="str">
        <f t="shared" si="234"/>
        <v>Elon</v>
      </c>
      <c r="AK1350">
        <f t="shared" si="235"/>
        <v>0</v>
      </c>
    </row>
    <row r="1351" spans="17:37" x14ac:dyDescent="0.25">
      <c r="Q1351" t="s">
        <v>3466</v>
      </c>
      <c r="R1351" s="6">
        <v>42069</v>
      </c>
      <c r="S1351" t="s">
        <v>3195</v>
      </c>
      <c r="T1351" t="s">
        <v>3303</v>
      </c>
      <c r="U1351" t="s">
        <v>3842</v>
      </c>
      <c r="V1351">
        <v>74</v>
      </c>
      <c r="W1351">
        <v>69</v>
      </c>
      <c r="X1351" t="s">
        <v>3843</v>
      </c>
      <c r="Y1351" t="s">
        <v>1561</v>
      </c>
      <c r="Z1351">
        <v>1</v>
      </c>
      <c r="AA1351">
        <f t="shared" si="232"/>
        <v>5</v>
      </c>
      <c r="AB1351">
        <f t="shared" ca="1" si="228"/>
        <v>0.80000000000000071</v>
      </c>
      <c r="AC1351">
        <f t="shared" ca="1" si="229"/>
        <v>4.1999999999999993</v>
      </c>
      <c r="AD1351">
        <f t="shared" ca="1" si="230"/>
        <v>-4.1999999999999993</v>
      </c>
      <c r="AE1351" s="2">
        <v>0</v>
      </c>
      <c r="AF1351" s="7">
        <f>VLOOKUP(R1351,Weights!$A$2:$B$120,2,0)*AE1351</f>
        <v>0</v>
      </c>
      <c r="AG1351">
        <f t="shared" ca="1" si="231"/>
        <v>17.639999999999993</v>
      </c>
      <c r="AI1351" t="str">
        <f t="shared" ca="1" si="233"/>
        <v>Elon</v>
      </c>
      <c r="AJ1351" t="str">
        <f t="shared" si="234"/>
        <v>Elon</v>
      </c>
      <c r="AK1351">
        <f t="shared" si="235"/>
        <v>0</v>
      </c>
    </row>
    <row r="1352" spans="17:37" x14ac:dyDescent="0.25">
      <c r="Q1352" t="s">
        <v>3466</v>
      </c>
      <c r="R1352" s="6">
        <v>42070</v>
      </c>
      <c r="S1352" t="s">
        <v>3195</v>
      </c>
      <c r="T1352" t="s">
        <v>3465</v>
      </c>
      <c r="U1352" t="s">
        <v>3841</v>
      </c>
      <c r="V1352">
        <v>72</v>
      </c>
      <c r="W1352">
        <v>59</v>
      </c>
      <c r="Y1352" t="s">
        <v>1562</v>
      </c>
      <c r="Z1352">
        <v>1</v>
      </c>
      <c r="AA1352">
        <f t="shared" si="232"/>
        <v>-13</v>
      </c>
      <c r="AB1352">
        <f t="shared" ca="1" si="228"/>
        <v>-8.8000000000000007</v>
      </c>
      <c r="AC1352">
        <f t="shared" ca="1" si="229"/>
        <v>-4.1999999999999993</v>
      </c>
      <c r="AD1352">
        <f t="shared" ca="1" si="230"/>
        <v>4.1999999999999993</v>
      </c>
      <c r="AE1352" s="2">
        <v>0</v>
      </c>
      <c r="AF1352" s="7">
        <f>VLOOKUP(R1352,Weights!$A$2:$B$120,2,0)*AE1352</f>
        <v>0</v>
      </c>
      <c r="AG1352">
        <f t="shared" ca="1" si="231"/>
        <v>17.639999999999993</v>
      </c>
      <c r="AI1352" t="str">
        <f t="shared" ca="1" si="233"/>
        <v>William &amp; Mary</v>
      </c>
      <c r="AJ1352" t="str">
        <f t="shared" si="234"/>
        <v>William &amp; Mary</v>
      </c>
      <c r="AK1352" t="str">
        <f t="shared" si="235"/>
        <v>William &amp; Mary</v>
      </c>
    </row>
    <row r="1353" spans="17:37" x14ac:dyDescent="0.25">
      <c r="Q1353" t="s">
        <v>3499</v>
      </c>
      <c r="R1353" s="6">
        <v>41958</v>
      </c>
      <c r="S1353" t="s">
        <v>3194</v>
      </c>
      <c r="T1353" t="s">
        <v>3839</v>
      </c>
      <c r="U1353" t="s">
        <v>3842</v>
      </c>
      <c r="V1353">
        <v>116</v>
      </c>
      <c r="W1353">
        <v>45</v>
      </c>
      <c r="Y1353" t="s">
        <v>176</v>
      </c>
      <c r="Z1353">
        <v>1</v>
      </c>
      <c r="AA1353">
        <f t="shared" si="232"/>
        <v>71</v>
      </c>
      <c r="AB1353">
        <f t="shared" ca="1" si="228"/>
        <v>33.999999799999998</v>
      </c>
      <c r="AC1353">
        <f t="shared" ca="1" si="229"/>
        <v>37.000000200000002</v>
      </c>
      <c r="AD1353">
        <f t="shared" ca="1" si="230"/>
        <v>-37.000000200000002</v>
      </c>
      <c r="AE1353" s="2">
        <v>0</v>
      </c>
      <c r="AF1353" s="7">
        <f>VLOOKUP(R1353,Weights!$A$2:$B$120,2,0)*AE1353</f>
        <v>0</v>
      </c>
      <c r="AG1353">
        <f t="shared" ca="1" si="231"/>
        <v>1369.0000148000001</v>
      </c>
      <c r="AI1353" t="str">
        <f t="shared" ca="1" si="233"/>
        <v>Evansville</v>
      </c>
      <c r="AJ1353" t="str">
        <f t="shared" si="234"/>
        <v>Evansville</v>
      </c>
      <c r="AK1353">
        <f t="shared" si="235"/>
        <v>0</v>
      </c>
    </row>
    <row r="1354" spans="17:37" x14ac:dyDescent="0.25">
      <c r="Q1354" t="s">
        <v>3499</v>
      </c>
      <c r="R1354" s="6">
        <v>41967</v>
      </c>
      <c r="S1354" t="s">
        <v>3195</v>
      </c>
      <c r="T1354" t="s">
        <v>3450</v>
      </c>
      <c r="U1354" t="s">
        <v>3842</v>
      </c>
      <c r="V1354">
        <v>58</v>
      </c>
      <c r="W1354">
        <v>52</v>
      </c>
      <c r="Y1354" t="s">
        <v>259</v>
      </c>
      <c r="Z1354">
        <v>1</v>
      </c>
      <c r="AA1354">
        <f t="shared" si="232"/>
        <v>6</v>
      </c>
      <c r="AB1354">
        <f t="shared" ca="1" si="228"/>
        <v>5.6</v>
      </c>
      <c r="AC1354">
        <f t="shared" ca="1" si="229"/>
        <v>0.40000000000000036</v>
      </c>
      <c r="AD1354">
        <f t="shared" ca="1" si="230"/>
        <v>-0.40000000000000036</v>
      </c>
      <c r="AE1354" s="2">
        <v>0</v>
      </c>
      <c r="AF1354" s="7">
        <f>VLOOKUP(R1354,Weights!$A$2:$B$120,2,0)*AE1354</f>
        <v>0</v>
      </c>
      <c r="AG1354">
        <f t="shared" ca="1" si="231"/>
        <v>0.16000000000000028</v>
      </c>
      <c r="AI1354" t="str">
        <f t="shared" ca="1" si="233"/>
        <v>Evansville</v>
      </c>
      <c r="AJ1354" t="str">
        <f t="shared" si="234"/>
        <v>Evansville</v>
      </c>
      <c r="AK1354">
        <f t="shared" si="235"/>
        <v>0</v>
      </c>
    </row>
    <row r="1355" spans="17:37" x14ac:dyDescent="0.25">
      <c r="Q1355" t="s">
        <v>3499</v>
      </c>
      <c r="R1355" s="6">
        <v>41969</v>
      </c>
      <c r="S1355" t="s">
        <v>3195</v>
      </c>
      <c r="T1355" t="s">
        <v>3383</v>
      </c>
      <c r="U1355" t="s">
        <v>3842</v>
      </c>
      <c r="V1355">
        <v>79</v>
      </c>
      <c r="W1355">
        <v>72</v>
      </c>
      <c r="Y1355" t="s">
        <v>101</v>
      </c>
      <c r="Z1355">
        <v>1</v>
      </c>
      <c r="AA1355">
        <f t="shared" si="232"/>
        <v>7</v>
      </c>
      <c r="AB1355">
        <f t="shared" ca="1" si="228"/>
        <v>-0.19999999999999973</v>
      </c>
      <c r="AC1355">
        <f t="shared" ca="1" si="229"/>
        <v>7.1999999999999993</v>
      </c>
      <c r="AD1355">
        <f t="shared" ca="1" si="230"/>
        <v>-7.1999999999999993</v>
      </c>
      <c r="AE1355" s="2">
        <v>0</v>
      </c>
      <c r="AF1355" s="7">
        <f>VLOOKUP(R1355,Weights!$A$2:$B$120,2,0)*AE1355</f>
        <v>0</v>
      </c>
      <c r="AG1355">
        <f t="shared" ca="1" si="231"/>
        <v>51.839999999999989</v>
      </c>
      <c r="AI1355" t="str">
        <f t="shared" ca="1" si="233"/>
        <v>San Francisco</v>
      </c>
      <c r="AJ1355" t="str">
        <f t="shared" si="234"/>
        <v>Evansville</v>
      </c>
      <c r="AK1355">
        <f t="shared" si="235"/>
        <v>0</v>
      </c>
    </row>
    <row r="1356" spans="17:37" x14ac:dyDescent="0.25">
      <c r="Q1356" t="s">
        <v>3499</v>
      </c>
      <c r="R1356" s="6">
        <v>41975</v>
      </c>
      <c r="S1356" t="s">
        <v>3194</v>
      </c>
      <c r="T1356" t="s">
        <v>3300</v>
      </c>
      <c r="U1356" t="s">
        <v>3842</v>
      </c>
      <c r="V1356">
        <v>86</v>
      </c>
      <c r="W1356">
        <v>78</v>
      </c>
      <c r="Y1356" t="s">
        <v>103</v>
      </c>
      <c r="Z1356">
        <v>1</v>
      </c>
      <c r="AA1356">
        <f t="shared" si="232"/>
        <v>8</v>
      </c>
      <c r="AB1356">
        <f t="shared" ca="1" si="228"/>
        <v>14.200000000000001</v>
      </c>
      <c r="AC1356">
        <f t="shared" ca="1" si="229"/>
        <v>-6.2000000000000011</v>
      </c>
      <c r="AD1356">
        <f t="shared" ca="1" si="230"/>
        <v>6.2000000000000011</v>
      </c>
      <c r="AE1356" s="2">
        <v>0</v>
      </c>
      <c r="AF1356" s="7">
        <f>VLOOKUP(R1356,Weights!$A$2:$B$120,2,0)*AE1356</f>
        <v>0</v>
      </c>
      <c r="AG1356">
        <f t="shared" ca="1" si="231"/>
        <v>38.440000000000012</v>
      </c>
      <c r="AI1356" t="str">
        <f t="shared" ca="1" si="233"/>
        <v>Evansville</v>
      </c>
      <c r="AJ1356" t="str">
        <f t="shared" si="234"/>
        <v>Evansville</v>
      </c>
      <c r="AK1356">
        <f t="shared" si="235"/>
        <v>0</v>
      </c>
    </row>
    <row r="1357" spans="17:37" x14ac:dyDescent="0.25">
      <c r="Q1357" t="s">
        <v>3499</v>
      </c>
      <c r="R1357" s="6">
        <v>41979</v>
      </c>
      <c r="S1357" t="s">
        <v>3194</v>
      </c>
      <c r="T1357" t="s">
        <v>3507</v>
      </c>
      <c r="U1357" t="s">
        <v>3842</v>
      </c>
      <c r="V1357">
        <v>89</v>
      </c>
      <c r="W1357">
        <v>62</v>
      </c>
      <c r="Y1357" t="s">
        <v>262</v>
      </c>
      <c r="Z1357">
        <v>1</v>
      </c>
      <c r="AA1357">
        <f t="shared" si="232"/>
        <v>27</v>
      </c>
      <c r="AB1357">
        <f t="shared" ca="1" si="228"/>
        <v>12.200000000000001</v>
      </c>
      <c r="AC1357">
        <f t="shared" ca="1" si="229"/>
        <v>14.799999999999999</v>
      </c>
      <c r="AD1357">
        <f t="shared" ca="1" si="230"/>
        <v>-14.799999999999999</v>
      </c>
      <c r="AE1357" s="2">
        <v>0</v>
      </c>
      <c r="AF1357" s="7">
        <f>VLOOKUP(R1357,Weights!$A$2:$B$120,2,0)*AE1357</f>
        <v>0</v>
      </c>
      <c r="AG1357">
        <f t="shared" ca="1" si="231"/>
        <v>219.03999999999996</v>
      </c>
      <c r="AI1357" t="str">
        <f t="shared" ca="1" si="233"/>
        <v>Evansville</v>
      </c>
      <c r="AJ1357" t="str">
        <f t="shared" si="234"/>
        <v>Evansville</v>
      </c>
      <c r="AK1357">
        <f t="shared" si="235"/>
        <v>0</v>
      </c>
    </row>
    <row r="1358" spans="17:37" x14ac:dyDescent="0.25">
      <c r="Q1358" t="s">
        <v>3499</v>
      </c>
      <c r="R1358" s="6">
        <v>41986</v>
      </c>
      <c r="S1358" t="s">
        <v>3194</v>
      </c>
      <c r="T1358" t="s">
        <v>3271</v>
      </c>
      <c r="U1358" t="s">
        <v>3841</v>
      </c>
      <c r="V1358">
        <v>81</v>
      </c>
      <c r="W1358">
        <v>79</v>
      </c>
      <c r="Y1358" t="s">
        <v>264</v>
      </c>
      <c r="Z1358">
        <v>1</v>
      </c>
      <c r="AA1358">
        <f t="shared" si="232"/>
        <v>-2</v>
      </c>
      <c r="AB1358">
        <f t="shared" ca="1" si="228"/>
        <v>1.2000000000000011</v>
      </c>
      <c r="AC1358">
        <f t="shared" ca="1" si="229"/>
        <v>-3.2000000000000011</v>
      </c>
      <c r="AD1358">
        <f t="shared" ca="1" si="230"/>
        <v>3.2000000000000011</v>
      </c>
      <c r="AE1358" s="2">
        <v>0</v>
      </c>
      <c r="AF1358" s="7">
        <f>VLOOKUP(R1358,Weights!$A$2:$B$120,2,0)*AE1358</f>
        <v>0</v>
      </c>
      <c r="AG1358">
        <f t="shared" ca="1" si="231"/>
        <v>10.240000000000007</v>
      </c>
      <c r="AI1358" t="str">
        <f t="shared" ca="1" si="233"/>
        <v>Evansville</v>
      </c>
      <c r="AJ1358" t="str">
        <f t="shared" si="234"/>
        <v>Murray St</v>
      </c>
      <c r="AK1358" t="str">
        <f t="shared" si="235"/>
        <v>Murray St</v>
      </c>
    </row>
    <row r="1359" spans="17:37" x14ac:dyDescent="0.25">
      <c r="Q1359" t="s">
        <v>3499</v>
      </c>
      <c r="R1359" s="6">
        <v>41991</v>
      </c>
      <c r="S1359" t="s">
        <v>3194</v>
      </c>
      <c r="T1359" t="s">
        <v>3312</v>
      </c>
      <c r="U1359" t="s">
        <v>3842</v>
      </c>
      <c r="V1359">
        <v>81</v>
      </c>
      <c r="W1359">
        <v>69</v>
      </c>
      <c r="X1359" t="s">
        <v>3843</v>
      </c>
      <c r="Y1359" t="s">
        <v>464</v>
      </c>
      <c r="Z1359">
        <v>1</v>
      </c>
      <c r="AA1359">
        <f t="shared" si="232"/>
        <v>12</v>
      </c>
      <c r="AB1359">
        <f t="shared" ca="1" si="228"/>
        <v>12</v>
      </c>
      <c r="AC1359">
        <f t="shared" ca="1" si="229"/>
        <v>0</v>
      </c>
      <c r="AD1359">
        <f t="shared" ca="1" si="230"/>
        <v>0</v>
      </c>
      <c r="AE1359" s="2">
        <v>0</v>
      </c>
      <c r="AF1359" s="7">
        <f>VLOOKUP(R1359,Weights!$A$2:$B$120,2,0)*AE1359</f>
        <v>0</v>
      </c>
      <c r="AG1359">
        <f t="shared" ca="1" si="231"/>
        <v>0</v>
      </c>
      <c r="AI1359" t="str">
        <f t="shared" ca="1" si="233"/>
        <v>Evansville</v>
      </c>
      <c r="AJ1359" t="str">
        <f t="shared" si="234"/>
        <v>Evansville</v>
      </c>
      <c r="AK1359">
        <f t="shared" si="235"/>
        <v>0</v>
      </c>
    </row>
    <row r="1360" spans="17:37" x14ac:dyDescent="0.25">
      <c r="Q1360" t="s">
        <v>3499</v>
      </c>
      <c r="R1360" s="6">
        <v>41994</v>
      </c>
      <c r="S1360" t="s">
        <v>3194</v>
      </c>
      <c r="T1360" t="s">
        <v>3522</v>
      </c>
      <c r="U1360" t="s">
        <v>3842</v>
      </c>
      <c r="V1360">
        <v>81</v>
      </c>
      <c r="W1360">
        <v>63</v>
      </c>
      <c r="Y1360" t="s">
        <v>419</v>
      </c>
      <c r="Z1360">
        <v>1</v>
      </c>
      <c r="AA1360">
        <f t="shared" si="232"/>
        <v>18</v>
      </c>
      <c r="AB1360">
        <f t="shared" ca="1" si="228"/>
        <v>12.600000000000001</v>
      </c>
      <c r="AC1360">
        <f t="shared" ca="1" si="229"/>
        <v>5.3999999999999986</v>
      </c>
      <c r="AD1360">
        <f t="shared" ca="1" si="230"/>
        <v>-5.3999999999999986</v>
      </c>
      <c r="AE1360" s="2">
        <v>0</v>
      </c>
      <c r="AF1360" s="7">
        <f>VLOOKUP(R1360,Weights!$A$2:$B$120,2,0)*AE1360</f>
        <v>0</v>
      </c>
      <c r="AG1360">
        <f t="shared" ca="1" si="231"/>
        <v>29.159999999999986</v>
      </c>
      <c r="AI1360" t="str">
        <f t="shared" ca="1" si="233"/>
        <v>Evansville</v>
      </c>
      <c r="AJ1360" t="str">
        <f t="shared" si="234"/>
        <v>Evansville</v>
      </c>
      <c r="AK1360">
        <f t="shared" si="235"/>
        <v>0</v>
      </c>
    </row>
    <row r="1361" spans="17:37" x14ac:dyDescent="0.25">
      <c r="Q1361" t="s">
        <v>3499</v>
      </c>
      <c r="R1361" s="6">
        <v>42001</v>
      </c>
      <c r="S1361" t="s">
        <v>3194</v>
      </c>
      <c r="T1361" t="s">
        <v>3471</v>
      </c>
      <c r="U1361" t="s">
        <v>3842</v>
      </c>
      <c r="V1361">
        <v>85</v>
      </c>
      <c r="W1361">
        <v>80</v>
      </c>
      <c r="Y1361" t="s">
        <v>465</v>
      </c>
      <c r="Z1361">
        <v>1</v>
      </c>
      <c r="AA1361">
        <f t="shared" si="232"/>
        <v>5</v>
      </c>
      <c r="AB1361">
        <f t="shared" ca="1" si="228"/>
        <v>16.399999800000003</v>
      </c>
      <c r="AC1361">
        <f t="shared" ca="1" si="229"/>
        <v>-11.399999800000003</v>
      </c>
      <c r="AD1361">
        <f t="shared" ca="1" si="230"/>
        <v>11.399999800000003</v>
      </c>
      <c r="AE1361" s="2">
        <v>0</v>
      </c>
      <c r="AF1361" s="7">
        <f>VLOOKUP(R1361,Weights!$A$2:$B$120,2,0)*AE1361</f>
        <v>0</v>
      </c>
      <c r="AG1361">
        <f t="shared" ca="1" si="231"/>
        <v>129.95999544000011</v>
      </c>
      <c r="AI1361" t="str">
        <f t="shared" ca="1" si="233"/>
        <v>Evansville</v>
      </c>
      <c r="AJ1361" t="str">
        <f t="shared" si="234"/>
        <v>Evansville</v>
      </c>
      <c r="AK1361">
        <f t="shared" si="235"/>
        <v>0</v>
      </c>
    </row>
    <row r="1362" spans="17:37" x14ac:dyDescent="0.25">
      <c r="Q1362" t="s">
        <v>3499</v>
      </c>
      <c r="R1362" s="6">
        <v>42005</v>
      </c>
      <c r="S1362" t="s">
        <v>3194</v>
      </c>
      <c r="T1362" t="s">
        <v>3299</v>
      </c>
      <c r="U1362" t="s">
        <v>3842</v>
      </c>
      <c r="V1362">
        <v>52</v>
      </c>
      <c r="W1362">
        <v>49</v>
      </c>
      <c r="Y1362" t="s">
        <v>466</v>
      </c>
      <c r="Z1362">
        <v>1</v>
      </c>
      <c r="AA1362">
        <f t="shared" si="232"/>
        <v>3</v>
      </c>
      <c r="AB1362">
        <f t="shared" ca="1" si="228"/>
        <v>-4.5999999999999996</v>
      </c>
      <c r="AC1362">
        <f t="shared" ca="1" si="229"/>
        <v>7.6</v>
      </c>
      <c r="AD1362">
        <f t="shared" ca="1" si="230"/>
        <v>-7.6</v>
      </c>
      <c r="AE1362" s="2">
        <v>0</v>
      </c>
      <c r="AF1362" s="7">
        <f>VLOOKUP(R1362,Weights!$A$2:$B$120,2,0)*AE1362</f>
        <v>0</v>
      </c>
      <c r="AG1362">
        <f t="shared" ca="1" si="231"/>
        <v>57.76</v>
      </c>
      <c r="AI1362" t="str">
        <f t="shared" ca="1" si="233"/>
        <v>Northern Iowa</v>
      </c>
      <c r="AJ1362" t="str">
        <f t="shared" si="234"/>
        <v>Evansville</v>
      </c>
      <c r="AK1362">
        <f t="shared" si="235"/>
        <v>0</v>
      </c>
    </row>
    <row r="1363" spans="17:37" x14ac:dyDescent="0.25">
      <c r="Q1363" t="s">
        <v>3499</v>
      </c>
      <c r="R1363" s="6">
        <v>42011</v>
      </c>
      <c r="S1363" t="s">
        <v>3194</v>
      </c>
      <c r="T1363" t="s">
        <v>3279</v>
      </c>
      <c r="U1363" t="s">
        <v>3841</v>
      </c>
      <c r="V1363">
        <v>71</v>
      </c>
      <c r="W1363">
        <v>70</v>
      </c>
      <c r="Y1363" t="s">
        <v>2226</v>
      </c>
      <c r="Z1363">
        <v>1</v>
      </c>
      <c r="AA1363">
        <f t="shared" si="232"/>
        <v>-1</v>
      </c>
      <c r="AB1363">
        <f t="shared" ca="1" si="228"/>
        <v>3.4000000000000008</v>
      </c>
      <c r="AC1363">
        <f t="shared" ca="1" si="229"/>
        <v>-4.4000000000000004</v>
      </c>
      <c r="AD1363">
        <f t="shared" ca="1" si="230"/>
        <v>4.4000000000000004</v>
      </c>
      <c r="AE1363" s="2">
        <v>0</v>
      </c>
      <c r="AF1363" s="7">
        <f>VLOOKUP(R1363,Weights!$A$2:$B$120,2,0)*AE1363</f>
        <v>0</v>
      </c>
      <c r="AG1363">
        <f t="shared" ca="1" si="231"/>
        <v>19.360000000000003</v>
      </c>
      <c r="AI1363" t="str">
        <f t="shared" ca="1" si="233"/>
        <v>Evansville</v>
      </c>
      <c r="AJ1363" t="str">
        <f t="shared" si="234"/>
        <v>Loyola (Chi)</v>
      </c>
      <c r="AK1363" t="str">
        <f t="shared" si="235"/>
        <v>Loyola (Chi)</v>
      </c>
    </row>
    <row r="1364" spans="17:37" x14ac:dyDescent="0.25">
      <c r="Q1364" t="s">
        <v>3499</v>
      </c>
      <c r="R1364" s="6">
        <v>42021</v>
      </c>
      <c r="S1364" t="s">
        <v>3194</v>
      </c>
      <c r="T1364" t="s">
        <v>3827</v>
      </c>
      <c r="U1364" t="s">
        <v>3841</v>
      </c>
      <c r="V1364">
        <v>61</v>
      </c>
      <c r="W1364">
        <v>41</v>
      </c>
      <c r="Y1364" t="s">
        <v>983</v>
      </c>
      <c r="Z1364">
        <v>1</v>
      </c>
      <c r="AA1364">
        <f t="shared" si="232"/>
        <v>-20</v>
      </c>
      <c r="AB1364">
        <f t="shared" ca="1" si="228"/>
        <v>-10.000000199999999</v>
      </c>
      <c r="AC1364">
        <f t="shared" ca="1" si="229"/>
        <v>-9.9999998000000012</v>
      </c>
      <c r="AD1364">
        <f t="shared" ca="1" si="230"/>
        <v>9.9999998000000012</v>
      </c>
      <c r="AE1364" s="2">
        <v>0</v>
      </c>
      <c r="AF1364" s="7">
        <f>VLOOKUP(R1364,Weights!$A$2:$B$120,2,0)*AE1364</f>
        <v>0</v>
      </c>
      <c r="AG1364">
        <f t="shared" ca="1" si="231"/>
        <v>99.999996000000067</v>
      </c>
      <c r="AI1364" t="str">
        <f t="shared" ca="1" si="233"/>
        <v>Wichita St</v>
      </c>
      <c r="AJ1364" t="str">
        <f t="shared" si="234"/>
        <v>Wichita St</v>
      </c>
      <c r="AK1364" t="str">
        <f t="shared" si="235"/>
        <v>Wichita St</v>
      </c>
    </row>
    <row r="1365" spans="17:37" x14ac:dyDescent="0.25">
      <c r="Q1365" t="s">
        <v>3499</v>
      </c>
      <c r="R1365" s="6">
        <v>42028</v>
      </c>
      <c r="S1365" t="s">
        <v>3194</v>
      </c>
      <c r="T1365" t="s">
        <v>3517</v>
      </c>
      <c r="U1365" t="s">
        <v>3842</v>
      </c>
      <c r="V1365">
        <v>75</v>
      </c>
      <c r="W1365">
        <v>66</v>
      </c>
      <c r="Y1365" t="s">
        <v>2227</v>
      </c>
      <c r="Z1365">
        <v>1</v>
      </c>
      <c r="AA1365">
        <f t="shared" si="232"/>
        <v>9</v>
      </c>
      <c r="AB1365">
        <f t="shared" ca="1" si="228"/>
        <v>8.8000000000000007</v>
      </c>
      <c r="AC1365">
        <f t="shared" ca="1" si="229"/>
        <v>0.19999999999999929</v>
      </c>
      <c r="AD1365">
        <f t="shared" ca="1" si="230"/>
        <v>-0.19999999999999929</v>
      </c>
      <c r="AE1365" s="2">
        <v>0</v>
      </c>
      <c r="AF1365" s="7">
        <f>VLOOKUP(R1365,Weights!$A$2:$B$120,2,0)*AE1365</f>
        <v>0</v>
      </c>
      <c r="AG1365">
        <f t="shared" ca="1" si="231"/>
        <v>3.9999999999999716E-2</v>
      </c>
      <c r="AI1365" t="str">
        <f t="shared" ca="1" si="233"/>
        <v>Evansville</v>
      </c>
      <c r="AJ1365" t="str">
        <f t="shared" si="234"/>
        <v>Evansville</v>
      </c>
      <c r="AK1365">
        <f t="shared" si="235"/>
        <v>0</v>
      </c>
    </row>
    <row r="1366" spans="17:37" x14ac:dyDescent="0.25">
      <c r="Q1366" t="s">
        <v>3499</v>
      </c>
      <c r="R1366" s="6">
        <v>42031</v>
      </c>
      <c r="S1366" t="s">
        <v>3194</v>
      </c>
      <c r="T1366" t="s">
        <v>3311</v>
      </c>
      <c r="U1366" t="s">
        <v>3842</v>
      </c>
      <c r="V1366">
        <v>89</v>
      </c>
      <c r="W1366">
        <v>78</v>
      </c>
      <c r="Y1366" t="s">
        <v>949</v>
      </c>
      <c r="Z1366">
        <v>1</v>
      </c>
      <c r="AA1366">
        <f t="shared" si="232"/>
        <v>11</v>
      </c>
      <c r="AB1366">
        <f t="shared" ca="1" si="228"/>
        <v>5.999999980000001</v>
      </c>
      <c r="AC1366">
        <f t="shared" ca="1" si="229"/>
        <v>5.000000019999999</v>
      </c>
      <c r="AD1366">
        <f t="shared" ca="1" si="230"/>
        <v>-5.000000019999999</v>
      </c>
      <c r="AE1366" s="2">
        <v>0</v>
      </c>
      <c r="AF1366" s="7">
        <f>VLOOKUP(R1366,Weights!$A$2:$B$120,2,0)*AE1366</f>
        <v>0</v>
      </c>
      <c r="AG1366">
        <f t="shared" ca="1" si="231"/>
        <v>25.000000199999992</v>
      </c>
      <c r="AI1366" t="str">
        <f t="shared" ca="1" si="233"/>
        <v>Evansville</v>
      </c>
      <c r="AJ1366" t="str">
        <f t="shared" si="234"/>
        <v>Evansville</v>
      </c>
      <c r="AK1366">
        <f t="shared" si="235"/>
        <v>0</v>
      </c>
    </row>
    <row r="1367" spans="17:37" x14ac:dyDescent="0.25">
      <c r="Q1367" t="s">
        <v>3499</v>
      </c>
      <c r="R1367" s="6">
        <v>42042</v>
      </c>
      <c r="S1367" t="s">
        <v>3194</v>
      </c>
      <c r="T1367" t="s">
        <v>3497</v>
      </c>
      <c r="U1367" t="s">
        <v>3841</v>
      </c>
      <c r="V1367">
        <v>56</v>
      </c>
      <c r="W1367">
        <v>53</v>
      </c>
      <c r="Y1367" t="s">
        <v>2228</v>
      </c>
      <c r="Z1367">
        <v>1</v>
      </c>
      <c r="AA1367">
        <f t="shared" si="232"/>
        <v>-3</v>
      </c>
      <c r="AB1367">
        <f t="shared" ca="1" si="228"/>
        <v>9.6000000000000014</v>
      </c>
      <c r="AC1367">
        <f t="shared" ca="1" si="229"/>
        <v>-12.600000000000001</v>
      </c>
      <c r="AD1367">
        <f t="shared" ca="1" si="230"/>
        <v>12.600000000000001</v>
      </c>
      <c r="AE1367" s="2">
        <v>0</v>
      </c>
      <c r="AF1367" s="7">
        <f>VLOOKUP(R1367,Weights!$A$2:$B$120,2,0)*AE1367</f>
        <v>0</v>
      </c>
      <c r="AG1367">
        <f t="shared" ca="1" si="231"/>
        <v>158.76000000000005</v>
      </c>
      <c r="AI1367" t="str">
        <f t="shared" ca="1" si="233"/>
        <v>Evansville</v>
      </c>
      <c r="AJ1367" t="str">
        <f t="shared" si="234"/>
        <v>Bradley</v>
      </c>
      <c r="AK1367" t="str">
        <f t="shared" si="235"/>
        <v>Bradley</v>
      </c>
    </row>
    <row r="1368" spans="17:37" x14ac:dyDescent="0.25">
      <c r="Q1368" t="s">
        <v>3499</v>
      </c>
      <c r="R1368" s="6">
        <v>42045</v>
      </c>
      <c r="S1368" t="s">
        <v>3194</v>
      </c>
      <c r="T1368" t="s">
        <v>3509</v>
      </c>
      <c r="U1368" t="s">
        <v>3842</v>
      </c>
      <c r="V1368">
        <v>73</v>
      </c>
      <c r="W1368">
        <v>66</v>
      </c>
      <c r="Y1368" t="s">
        <v>988</v>
      </c>
      <c r="Z1368">
        <v>1</v>
      </c>
      <c r="AA1368">
        <f t="shared" si="232"/>
        <v>7</v>
      </c>
      <c r="AB1368">
        <f t="shared" ca="1" si="228"/>
        <v>9.6000000000000014</v>
      </c>
      <c r="AC1368">
        <f t="shared" ca="1" si="229"/>
        <v>-2.6000000000000014</v>
      </c>
      <c r="AD1368">
        <f t="shared" ca="1" si="230"/>
        <v>2.6000000000000014</v>
      </c>
      <c r="AE1368" s="2">
        <v>0</v>
      </c>
      <c r="AF1368" s="7">
        <f>VLOOKUP(R1368,Weights!$A$2:$B$120,2,0)*AE1368</f>
        <v>0</v>
      </c>
      <c r="AG1368">
        <f t="shared" ca="1" si="231"/>
        <v>6.7600000000000078</v>
      </c>
      <c r="AI1368" t="str">
        <f t="shared" ca="1" si="233"/>
        <v>Evansville</v>
      </c>
      <c r="AJ1368" t="str">
        <f t="shared" si="234"/>
        <v>Evansville</v>
      </c>
      <c r="AK1368">
        <f t="shared" si="235"/>
        <v>0</v>
      </c>
    </row>
    <row r="1369" spans="17:37" x14ac:dyDescent="0.25">
      <c r="Q1369" t="s">
        <v>3499</v>
      </c>
      <c r="R1369" s="6">
        <v>42052</v>
      </c>
      <c r="S1369" t="s">
        <v>3194</v>
      </c>
      <c r="T1369" t="s">
        <v>3409</v>
      </c>
      <c r="U1369" t="s">
        <v>3842</v>
      </c>
      <c r="V1369">
        <v>61</v>
      </c>
      <c r="W1369">
        <v>52</v>
      </c>
      <c r="Y1369" t="s">
        <v>2229</v>
      </c>
      <c r="Z1369">
        <v>1</v>
      </c>
      <c r="AA1369">
        <f t="shared" si="232"/>
        <v>9</v>
      </c>
      <c r="AB1369">
        <f t="shared" ca="1" si="228"/>
        <v>11.600000000000001</v>
      </c>
      <c r="AC1369">
        <f t="shared" ca="1" si="229"/>
        <v>-2.6000000000000014</v>
      </c>
      <c r="AD1369">
        <f t="shared" ca="1" si="230"/>
        <v>2.6000000000000014</v>
      </c>
      <c r="AE1369" s="2">
        <v>0</v>
      </c>
      <c r="AF1369" s="7">
        <f>VLOOKUP(R1369,Weights!$A$2:$B$120,2,0)*AE1369</f>
        <v>0</v>
      </c>
      <c r="AG1369">
        <f t="shared" ca="1" si="231"/>
        <v>6.7600000000000078</v>
      </c>
      <c r="AI1369" t="str">
        <f t="shared" ca="1" si="233"/>
        <v>Evansville</v>
      </c>
      <c r="AJ1369" t="str">
        <f t="shared" si="234"/>
        <v>Evansville</v>
      </c>
      <c r="AK1369">
        <f t="shared" si="235"/>
        <v>0</v>
      </c>
    </row>
    <row r="1370" spans="17:37" x14ac:dyDescent="0.25">
      <c r="Q1370" t="s">
        <v>3499</v>
      </c>
      <c r="R1370" s="6">
        <v>42063</v>
      </c>
      <c r="S1370" t="s">
        <v>3194</v>
      </c>
      <c r="T1370" t="s">
        <v>3314</v>
      </c>
      <c r="U1370" t="s">
        <v>3841</v>
      </c>
      <c r="V1370">
        <v>69</v>
      </c>
      <c r="W1370">
        <v>67</v>
      </c>
      <c r="X1370" t="s">
        <v>3843</v>
      </c>
      <c r="Y1370" t="s">
        <v>2230</v>
      </c>
      <c r="Z1370">
        <v>1</v>
      </c>
      <c r="AA1370">
        <f t="shared" si="232"/>
        <v>-2</v>
      </c>
      <c r="AB1370">
        <f t="shared" ca="1" si="228"/>
        <v>-0.39999999999999947</v>
      </c>
      <c r="AC1370">
        <f t="shared" ca="1" si="229"/>
        <v>-1.6000000000000005</v>
      </c>
      <c r="AD1370">
        <f t="shared" ca="1" si="230"/>
        <v>1.6000000000000005</v>
      </c>
      <c r="AE1370" s="2">
        <v>0</v>
      </c>
      <c r="AF1370" s="7">
        <f>VLOOKUP(R1370,Weights!$A$2:$B$120,2,0)*AE1370</f>
        <v>0</v>
      </c>
      <c r="AG1370">
        <f t="shared" ca="1" si="231"/>
        <v>2.5600000000000018</v>
      </c>
      <c r="AI1370" t="str">
        <f t="shared" ca="1" si="233"/>
        <v>Illinois St</v>
      </c>
      <c r="AJ1370" t="str">
        <f t="shared" si="234"/>
        <v>Illinois St</v>
      </c>
      <c r="AK1370" t="str">
        <f t="shared" si="235"/>
        <v>Illinois St</v>
      </c>
    </row>
    <row r="1371" spans="17:37" x14ac:dyDescent="0.25">
      <c r="Q1371" t="s">
        <v>3499</v>
      </c>
      <c r="R1371" s="6">
        <v>42069</v>
      </c>
      <c r="S1371" t="s">
        <v>3195</v>
      </c>
      <c r="T1371" t="s">
        <v>3314</v>
      </c>
      <c r="U1371" t="s">
        <v>3841</v>
      </c>
      <c r="V1371">
        <v>71</v>
      </c>
      <c r="W1371">
        <v>67</v>
      </c>
      <c r="Y1371" t="s">
        <v>1107</v>
      </c>
      <c r="Z1371">
        <v>1</v>
      </c>
      <c r="AA1371">
        <f t="shared" si="232"/>
        <v>-4</v>
      </c>
      <c r="AB1371">
        <f t="shared" ca="1" si="228"/>
        <v>-3.6</v>
      </c>
      <c r="AC1371">
        <f t="shared" ca="1" si="229"/>
        <v>-0.39999999999999991</v>
      </c>
      <c r="AD1371">
        <f t="shared" ca="1" si="230"/>
        <v>0.39999999999999991</v>
      </c>
      <c r="AE1371" s="2">
        <v>0</v>
      </c>
      <c r="AF1371" s="7">
        <f>VLOOKUP(R1371,Weights!$A$2:$B$120,2,0)*AE1371</f>
        <v>0</v>
      </c>
      <c r="AG1371">
        <f t="shared" ca="1" si="231"/>
        <v>0.15999999999999992</v>
      </c>
      <c r="AI1371" t="str">
        <f t="shared" ca="1" si="233"/>
        <v>Illinois St</v>
      </c>
      <c r="AJ1371" t="str">
        <f t="shared" si="234"/>
        <v>Illinois St</v>
      </c>
      <c r="AK1371" t="str">
        <f t="shared" si="235"/>
        <v>Illinois St</v>
      </c>
    </row>
    <row r="1372" spans="17:37" x14ac:dyDescent="0.25">
      <c r="Q1372" t="s">
        <v>3503</v>
      </c>
      <c r="R1372" s="6">
        <v>41957</v>
      </c>
      <c r="S1372" t="s">
        <v>3195</v>
      </c>
      <c r="T1372" t="s">
        <v>3249</v>
      </c>
      <c r="U1372" t="s">
        <v>3842</v>
      </c>
      <c r="V1372">
        <v>71</v>
      </c>
      <c r="W1372">
        <v>63</v>
      </c>
      <c r="Y1372" t="s">
        <v>176</v>
      </c>
      <c r="Z1372">
        <v>1</v>
      </c>
      <c r="AA1372">
        <f t="shared" si="232"/>
        <v>8</v>
      </c>
      <c r="AB1372">
        <f t="shared" ca="1" si="228"/>
        <v>3.5999998000000009</v>
      </c>
      <c r="AC1372">
        <f t="shared" ca="1" si="229"/>
        <v>4.4000001999999991</v>
      </c>
      <c r="AD1372">
        <f t="shared" ca="1" si="230"/>
        <v>-4.4000001999999991</v>
      </c>
      <c r="AE1372" s="2">
        <v>0</v>
      </c>
      <c r="AF1372" s="7">
        <f>VLOOKUP(R1372,Weights!$A$2:$B$120,2,0)*AE1372</f>
        <v>0</v>
      </c>
      <c r="AG1372">
        <f t="shared" ca="1" si="231"/>
        <v>19.360001760000031</v>
      </c>
      <c r="AI1372" t="str">
        <f t="shared" ca="1" si="233"/>
        <v>Fairfield</v>
      </c>
      <c r="AJ1372" t="str">
        <f t="shared" si="234"/>
        <v>Fairfield</v>
      </c>
      <c r="AK1372">
        <f t="shared" si="235"/>
        <v>0</v>
      </c>
    </row>
    <row r="1373" spans="17:37" x14ac:dyDescent="0.25">
      <c r="Q1373" t="s">
        <v>3503</v>
      </c>
      <c r="R1373" s="6">
        <v>41964</v>
      </c>
      <c r="S1373" t="s">
        <v>3194</v>
      </c>
      <c r="T1373" t="s">
        <v>3431</v>
      </c>
      <c r="U1373" t="s">
        <v>3841</v>
      </c>
      <c r="V1373">
        <v>54</v>
      </c>
      <c r="W1373">
        <v>36</v>
      </c>
      <c r="Y1373" t="s">
        <v>13</v>
      </c>
      <c r="Z1373">
        <v>1</v>
      </c>
      <c r="AA1373">
        <f t="shared" si="232"/>
        <v>-18</v>
      </c>
      <c r="AB1373">
        <f t="shared" ca="1" si="228"/>
        <v>-10</v>
      </c>
      <c r="AC1373">
        <f t="shared" ca="1" si="229"/>
        <v>-8</v>
      </c>
      <c r="AD1373">
        <f t="shared" ca="1" si="230"/>
        <v>8</v>
      </c>
      <c r="AE1373" s="2">
        <v>0</v>
      </c>
      <c r="AF1373" s="7">
        <f>VLOOKUP(R1373,Weights!$A$2:$B$120,2,0)*AE1373</f>
        <v>0</v>
      </c>
      <c r="AG1373">
        <f t="shared" ca="1" si="231"/>
        <v>64</v>
      </c>
      <c r="AI1373" t="str">
        <f t="shared" ca="1" si="233"/>
        <v>Wofford</v>
      </c>
      <c r="AJ1373" t="str">
        <f t="shared" si="234"/>
        <v>Wofford</v>
      </c>
      <c r="AK1373" t="str">
        <f t="shared" si="235"/>
        <v>Wofford</v>
      </c>
    </row>
    <row r="1374" spans="17:37" x14ac:dyDescent="0.25">
      <c r="Q1374" t="s">
        <v>3503</v>
      </c>
      <c r="R1374" s="6">
        <v>41965</v>
      </c>
      <c r="S1374" t="s">
        <v>3194</v>
      </c>
      <c r="T1374" t="s">
        <v>3384</v>
      </c>
      <c r="U1374" t="s">
        <v>3841</v>
      </c>
      <c r="V1374">
        <v>74</v>
      </c>
      <c r="W1374">
        <v>60</v>
      </c>
      <c r="Y1374" t="s">
        <v>67</v>
      </c>
      <c r="Z1374">
        <v>1</v>
      </c>
      <c r="AA1374">
        <f t="shared" si="232"/>
        <v>-14</v>
      </c>
      <c r="AB1374">
        <f t="shared" ca="1" si="228"/>
        <v>-13</v>
      </c>
      <c r="AC1374">
        <f t="shared" ca="1" si="229"/>
        <v>-1</v>
      </c>
      <c r="AD1374">
        <f t="shared" ca="1" si="230"/>
        <v>1</v>
      </c>
      <c r="AE1374" s="2">
        <v>0</v>
      </c>
      <c r="AF1374" s="7">
        <f>VLOOKUP(R1374,Weights!$A$2:$B$120,2,0)*AE1374</f>
        <v>0</v>
      </c>
      <c r="AG1374">
        <f t="shared" ca="1" si="231"/>
        <v>1</v>
      </c>
      <c r="AI1374" t="str">
        <f t="shared" ca="1" si="233"/>
        <v>Sam Houston St</v>
      </c>
      <c r="AJ1374" t="str">
        <f t="shared" si="234"/>
        <v>Sam Houston St</v>
      </c>
      <c r="AK1374" t="str">
        <f t="shared" si="235"/>
        <v>Sam Houston St</v>
      </c>
    </row>
    <row r="1375" spans="17:37" x14ac:dyDescent="0.25">
      <c r="Q1375" t="s">
        <v>3503</v>
      </c>
      <c r="R1375" s="6">
        <v>41966</v>
      </c>
      <c r="S1375" t="s">
        <v>3194</v>
      </c>
      <c r="T1375" t="s">
        <v>3406</v>
      </c>
      <c r="U1375" t="s">
        <v>3842</v>
      </c>
      <c r="V1375">
        <v>80</v>
      </c>
      <c r="W1375">
        <v>72</v>
      </c>
      <c r="X1375" t="s">
        <v>3843</v>
      </c>
      <c r="Y1375" t="s">
        <v>17</v>
      </c>
      <c r="Z1375">
        <v>1</v>
      </c>
      <c r="AA1375">
        <f t="shared" si="232"/>
        <v>8</v>
      </c>
      <c r="AB1375">
        <f t="shared" ca="1" si="228"/>
        <v>-4.9999999999999991</v>
      </c>
      <c r="AC1375">
        <f t="shared" ca="1" si="229"/>
        <v>13</v>
      </c>
      <c r="AD1375">
        <f t="shared" ca="1" si="230"/>
        <v>-13</v>
      </c>
      <c r="AE1375" s="2">
        <v>0</v>
      </c>
      <c r="AF1375" s="7">
        <f>VLOOKUP(R1375,Weights!$A$2:$B$120,2,0)*AE1375</f>
        <v>0</v>
      </c>
      <c r="AG1375">
        <f t="shared" ca="1" si="231"/>
        <v>169</v>
      </c>
      <c r="AI1375" t="str">
        <f t="shared" ca="1" si="233"/>
        <v>South Dakota</v>
      </c>
      <c r="AJ1375" t="str">
        <f t="shared" si="234"/>
        <v>Fairfield</v>
      </c>
      <c r="AK1375">
        <f t="shared" si="235"/>
        <v>0</v>
      </c>
    </row>
    <row r="1376" spans="17:37" x14ac:dyDescent="0.25">
      <c r="Q1376" t="s">
        <v>3503</v>
      </c>
      <c r="R1376" s="6">
        <v>41974</v>
      </c>
      <c r="S1376" t="s">
        <v>3194</v>
      </c>
      <c r="T1376" t="s">
        <v>3200</v>
      </c>
      <c r="U1376" t="s">
        <v>3841</v>
      </c>
      <c r="V1376">
        <v>72</v>
      </c>
      <c r="W1376">
        <v>66</v>
      </c>
      <c r="X1376" t="s">
        <v>3843</v>
      </c>
      <c r="Y1376" t="s">
        <v>21</v>
      </c>
      <c r="Z1376">
        <v>1</v>
      </c>
      <c r="AA1376">
        <f t="shared" si="232"/>
        <v>-6</v>
      </c>
      <c r="AB1376">
        <f t="shared" ca="1" si="228"/>
        <v>-5.1999999999999993</v>
      </c>
      <c r="AC1376">
        <f t="shared" ca="1" si="229"/>
        <v>-0.80000000000000071</v>
      </c>
      <c r="AD1376">
        <f t="shared" ca="1" si="230"/>
        <v>0.80000000000000071</v>
      </c>
      <c r="AE1376" s="2">
        <v>0</v>
      </c>
      <c r="AF1376" s="7">
        <f>VLOOKUP(R1376,Weights!$A$2:$B$120,2,0)*AE1376</f>
        <v>0</v>
      </c>
      <c r="AG1376">
        <f t="shared" ca="1" si="231"/>
        <v>0.64000000000000112</v>
      </c>
      <c r="AI1376" t="str">
        <f t="shared" ca="1" si="233"/>
        <v>Bucknell</v>
      </c>
      <c r="AJ1376" t="str">
        <f t="shared" si="234"/>
        <v>Bucknell</v>
      </c>
      <c r="AK1376" t="str">
        <f t="shared" si="235"/>
        <v>Bucknell</v>
      </c>
    </row>
    <row r="1377" spans="17:37" x14ac:dyDescent="0.25">
      <c r="Q1377" t="s">
        <v>3503</v>
      </c>
      <c r="R1377" s="6">
        <v>41978</v>
      </c>
      <c r="S1377" t="s">
        <v>3194</v>
      </c>
      <c r="T1377" t="s">
        <v>3505</v>
      </c>
      <c r="U1377" t="s">
        <v>3842</v>
      </c>
      <c r="V1377">
        <v>67</v>
      </c>
      <c r="W1377">
        <v>54</v>
      </c>
      <c r="Y1377" t="s">
        <v>1910</v>
      </c>
      <c r="Z1377">
        <v>1</v>
      </c>
      <c r="AA1377">
        <f t="shared" si="232"/>
        <v>13</v>
      </c>
      <c r="AB1377">
        <f t="shared" ca="1" si="228"/>
        <v>-6.000000019999999</v>
      </c>
      <c r="AC1377">
        <f t="shared" ca="1" si="229"/>
        <v>19.000000019999998</v>
      </c>
      <c r="AD1377">
        <f t="shared" ca="1" si="230"/>
        <v>-19.000000019999998</v>
      </c>
      <c r="AE1377" s="2">
        <v>0</v>
      </c>
      <c r="AF1377" s="7">
        <f>VLOOKUP(R1377,Weights!$A$2:$B$120,2,0)*AE1377</f>
        <v>0</v>
      </c>
      <c r="AG1377">
        <f t="shared" ca="1" si="231"/>
        <v>361.00000075999992</v>
      </c>
      <c r="AI1377" t="str">
        <f t="shared" ca="1" si="233"/>
        <v>Manhattan</v>
      </c>
      <c r="AJ1377" t="str">
        <f t="shared" si="234"/>
        <v>Fairfield</v>
      </c>
      <c r="AK1377">
        <f t="shared" si="235"/>
        <v>0</v>
      </c>
    </row>
    <row r="1378" spans="17:37" x14ac:dyDescent="0.25">
      <c r="Q1378" t="s">
        <v>3503</v>
      </c>
      <c r="R1378" s="6">
        <v>41993</v>
      </c>
      <c r="S1378" t="s">
        <v>3194</v>
      </c>
      <c r="T1378" t="s">
        <v>3351</v>
      </c>
      <c r="U1378" t="s">
        <v>3841</v>
      </c>
      <c r="V1378">
        <v>73</v>
      </c>
      <c r="W1378">
        <v>61</v>
      </c>
      <c r="Y1378" t="s">
        <v>1911</v>
      </c>
      <c r="Z1378">
        <v>1</v>
      </c>
      <c r="AA1378">
        <f t="shared" si="232"/>
        <v>-12</v>
      </c>
      <c r="AB1378">
        <f t="shared" ca="1" si="228"/>
        <v>-5.3999999999999986</v>
      </c>
      <c r="AC1378">
        <f t="shared" ca="1" si="229"/>
        <v>-6.6000000000000014</v>
      </c>
      <c r="AD1378">
        <f t="shared" ca="1" si="230"/>
        <v>6.6000000000000014</v>
      </c>
      <c r="AE1378" s="2">
        <v>0</v>
      </c>
      <c r="AF1378" s="7">
        <f>VLOOKUP(R1378,Weights!$A$2:$B$120,2,0)*AE1378</f>
        <v>0</v>
      </c>
      <c r="AG1378">
        <f t="shared" ca="1" si="231"/>
        <v>43.560000000000016</v>
      </c>
      <c r="AI1378" t="str">
        <f t="shared" ca="1" si="233"/>
        <v>Belmont</v>
      </c>
      <c r="AJ1378" t="str">
        <f t="shared" si="234"/>
        <v>Belmont</v>
      </c>
      <c r="AK1378" t="str">
        <f t="shared" si="235"/>
        <v>Belmont</v>
      </c>
    </row>
    <row r="1379" spans="17:37" x14ac:dyDescent="0.25">
      <c r="Q1379" t="s">
        <v>3503</v>
      </c>
      <c r="R1379" s="6">
        <v>42001</v>
      </c>
      <c r="S1379" t="s">
        <v>3195</v>
      </c>
      <c r="T1379" t="s">
        <v>3244</v>
      </c>
      <c r="U1379" t="s">
        <v>3841</v>
      </c>
      <c r="V1379">
        <v>61</v>
      </c>
      <c r="W1379">
        <v>59</v>
      </c>
      <c r="X1379" t="s">
        <v>3843</v>
      </c>
      <c r="Y1379" t="s">
        <v>1912</v>
      </c>
      <c r="Z1379">
        <v>1</v>
      </c>
      <c r="AA1379">
        <f t="shared" si="232"/>
        <v>-2</v>
      </c>
      <c r="AB1379">
        <f t="shared" ca="1" si="228"/>
        <v>-1</v>
      </c>
      <c r="AC1379">
        <f t="shared" ca="1" si="229"/>
        <v>-1</v>
      </c>
      <c r="AD1379">
        <f t="shared" ca="1" si="230"/>
        <v>1</v>
      </c>
      <c r="AE1379" s="2">
        <v>0</v>
      </c>
      <c r="AF1379" s="7">
        <f>VLOOKUP(R1379,Weights!$A$2:$B$120,2,0)*AE1379</f>
        <v>0</v>
      </c>
      <c r="AG1379">
        <f t="shared" ca="1" si="231"/>
        <v>1</v>
      </c>
      <c r="AI1379" t="str">
        <f t="shared" ca="1" si="233"/>
        <v>Loyola (MD)</v>
      </c>
      <c r="AJ1379" t="str">
        <f t="shared" si="234"/>
        <v>Loyola (MD)</v>
      </c>
      <c r="AK1379" t="str">
        <f t="shared" si="235"/>
        <v>Loyola (MD)</v>
      </c>
    </row>
    <row r="1380" spans="17:37" x14ac:dyDescent="0.25">
      <c r="Q1380" t="s">
        <v>3503</v>
      </c>
      <c r="R1380" s="6">
        <v>42006</v>
      </c>
      <c r="S1380" t="s">
        <v>3194</v>
      </c>
      <c r="T1380" t="s">
        <v>3201</v>
      </c>
      <c r="U1380" t="s">
        <v>3841</v>
      </c>
      <c r="V1380">
        <v>68</v>
      </c>
      <c r="W1380">
        <v>67</v>
      </c>
      <c r="Y1380" t="s">
        <v>1913</v>
      </c>
      <c r="Z1380">
        <v>1</v>
      </c>
      <c r="AA1380">
        <f t="shared" si="232"/>
        <v>-1</v>
      </c>
      <c r="AB1380">
        <f t="shared" ca="1" si="228"/>
        <v>-0.99999999999999911</v>
      </c>
      <c r="AC1380">
        <f t="shared" ca="1" si="229"/>
        <v>0</v>
      </c>
      <c r="AD1380">
        <f t="shared" ca="1" si="230"/>
        <v>0</v>
      </c>
      <c r="AE1380" s="2">
        <v>0</v>
      </c>
      <c r="AF1380" s="7">
        <f>VLOOKUP(R1380,Weights!$A$2:$B$120,2,0)*AE1380</f>
        <v>0</v>
      </c>
      <c r="AG1380">
        <f t="shared" ca="1" si="231"/>
        <v>0</v>
      </c>
      <c r="AI1380" t="str">
        <f t="shared" ca="1" si="233"/>
        <v>Siena</v>
      </c>
      <c r="AJ1380" t="str">
        <f t="shared" si="234"/>
        <v>Siena</v>
      </c>
      <c r="AK1380" t="str">
        <f t="shared" si="235"/>
        <v>Siena</v>
      </c>
    </row>
    <row r="1381" spans="17:37" x14ac:dyDescent="0.25">
      <c r="Q1381" t="s">
        <v>3503</v>
      </c>
      <c r="R1381" s="6">
        <v>42009</v>
      </c>
      <c r="S1381" t="s">
        <v>3194</v>
      </c>
      <c r="T1381" t="s">
        <v>3504</v>
      </c>
      <c r="U1381" t="s">
        <v>3841</v>
      </c>
      <c r="V1381">
        <v>62</v>
      </c>
      <c r="W1381">
        <v>46</v>
      </c>
      <c r="Y1381" t="s">
        <v>1914</v>
      </c>
      <c r="Z1381">
        <v>1</v>
      </c>
      <c r="AA1381">
        <f t="shared" si="232"/>
        <v>-16</v>
      </c>
      <c r="AB1381">
        <f t="shared" ca="1" si="228"/>
        <v>-5.8000000199999988</v>
      </c>
      <c r="AC1381">
        <f t="shared" ca="1" si="229"/>
        <v>-10.199999980000001</v>
      </c>
      <c r="AD1381">
        <f t="shared" ca="1" si="230"/>
        <v>10.199999980000001</v>
      </c>
      <c r="AE1381" s="2">
        <v>0</v>
      </c>
      <c r="AF1381" s="7">
        <f>VLOOKUP(R1381,Weights!$A$2:$B$120,2,0)*AE1381</f>
        <v>0</v>
      </c>
      <c r="AG1381">
        <f t="shared" ca="1" si="231"/>
        <v>104.03999959200003</v>
      </c>
      <c r="AI1381" t="str">
        <f t="shared" ca="1" si="233"/>
        <v>Rider</v>
      </c>
      <c r="AJ1381" t="str">
        <f t="shared" si="234"/>
        <v>Rider</v>
      </c>
      <c r="AK1381" t="str">
        <f t="shared" si="235"/>
        <v>Rider</v>
      </c>
    </row>
    <row r="1382" spans="17:37" x14ac:dyDescent="0.25">
      <c r="Q1382" t="s">
        <v>3503</v>
      </c>
      <c r="R1382" s="6">
        <v>42020</v>
      </c>
      <c r="S1382" t="s">
        <v>3194</v>
      </c>
      <c r="T1382" t="s">
        <v>3309</v>
      </c>
      <c r="U1382" t="s">
        <v>3842</v>
      </c>
      <c r="V1382">
        <v>60</v>
      </c>
      <c r="W1382">
        <v>54</v>
      </c>
      <c r="Y1382" t="s">
        <v>1915</v>
      </c>
      <c r="Z1382">
        <v>1</v>
      </c>
      <c r="AA1382">
        <f t="shared" si="232"/>
        <v>6</v>
      </c>
      <c r="AB1382">
        <f t="shared" ca="1" si="228"/>
        <v>4.1999998000000014</v>
      </c>
      <c r="AC1382">
        <f t="shared" ca="1" si="229"/>
        <v>1.8000001999999986</v>
      </c>
      <c r="AD1382">
        <f t="shared" ca="1" si="230"/>
        <v>-1.8000001999999986</v>
      </c>
      <c r="AE1382" s="2">
        <v>0</v>
      </c>
      <c r="AF1382" s="7">
        <f>VLOOKUP(R1382,Weights!$A$2:$B$120,2,0)*AE1382</f>
        <v>0</v>
      </c>
      <c r="AG1382">
        <f t="shared" ca="1" si="231"/>
        <v>3.2400007200000349</v>
      </c>
      <c r="AI1382" t="str">
        <f t="shared" ca="1" si="233"/>
        <v>Fairfield</v>
      </c>
      <c r="AJ1382" t="str">
        <f t="shared" si="234"/>
        <v>Fairfield</v>
      </c>
      <c r="AK1382">
        <f t="shared" si="235"/>
        <v>0</v>
      </c>
    </row>
    <row r="1383" spans="17:37" x14ac:dyDescent="0.25">
      <c r="Q1383" t="s">
        <v>3503</v>
      </c>
      <c r="R1383" s="6">
        <v>42026</v>
      </c>
      <c r="S1383" t="s">
        <v>3194</v>
      </c>
      <c r="T1383" t="s">
        <v>3236</v>
      </c>
      <c r="U1383" t="s">
        <v>3841</v>
      </c>
      <c r="V1383">
        <v>64</v>
      </c>
      <c r="W1383">
        <v>50</v>
      </c>
      <c r="Y1383" t="s">
        <v>1917</v>
      </c>
      <c r="Z1383">
        <v>1</v>
      </c>
      <c r="AA1383">
        <f t="shared" si="232"/>
        <v>-14</v>
      </c>
      <c r="AB1383">
        <f t="shared" ca="1" si="228"/>
        <v>-7.6</v>
      </c>
      <c r="AC1383">
        <f t="shared" ca="1" si="229"/>
        <v>-6.4</v>
      </c>
      <c r="AD1383">
        <f t="shared" ca="1" si="230"/>
        <v>6.4</v>
      </c>
      <c r="AE1383" s="2">
        <v>0</v>
      </c>
      <c r="AF1383" s="7">
        <f>VLOOKUP(R1383,Weights!$A$2:$B$120,2,0)*AE1383</f>
        <v>0</v>
      </c>
      <c r="AG1383">
        <f t="shared" ca="1" si="231"/>
        <v>40.960000000000008</v>
      </c>
      <c r="AI1383" t="str">
        <f t="shared" ca="1" si="233"/>
        <v>Canisius</v>
      </c>
      <c r="AJ1383" t="str">
        <f t="shared" si="234"/>
        <v>Canisius</v>
      </c>
      <c r="AK1383" t="str">
        <f t="shared" si="235"/>
        <v>Canisius</v>
      </c>
    </row>
    <row r="1384" spans="17:37" x14ac:dyDescent="0.25">
      <c r="Q1384" t="s">
        <v>3503</v>
      </c>
      <c r="R1384" s="6">
        <v>42034</v>
      </c>
      <c r="S1384" t="s">
        <v>3194</v>
      </c>
      <c r="T1384" t="s">
        <v>3448</v>
      </c>
      <c r="U1384" t="s">
        <v>3841</v>
      </c>
      <c r="V1384">
        <v>60</v>
      </c>
      <c r="W1384">
        <v>59</v>
      </c>
      <c r="Y1384" t="s">
        <v>1918</v>
      </c>
      <c r="Z1384">
        <v>1</v>
      </c>
      <c r="AA1384">
        <f t="shared" si="232"/>
        <v>-1</v>
      </c>
      <c r="AB1384">
        <f t="shared" ca="1" si="228"/>
        <v>-4.9999999999999991</v>
      </c>
      <c r="AC1384">
        <f t="shared" ca="1" si="229"/>
        <v>3.9999999999999991</v>
      </c>
      <c r="AD1384">
        <f t="shared" ca="1" si="230"/>
        <v>-3.9999999999999991</v>
      </c>
      <c r="AE1384" s="2">
        <v>0</v>
      </c>
      <c r="AF1384" s="7">
        <f>VLOOKUP(R1384,Weights!$A$2:$B$120,2,0)*AE1384</f>
        <v>0</v>
      </c>
      <c r="AG1384">
        <f t="shared" ca="1" si="231"/>
        <v>15.999999999999993</v>
      </c>
      <c r="AI1384" t="str">
        <f t="shared" ca="1" si="233"/>
        <v>Monmouth</v>
      </c>
      <c r="AJ1384" t="str">
        <f t="shared" si="234"/>
        <v>Monmouth</v>
      </c>
      <c r="AK1384" t="str">
        <f t="shared" si="235"/>
        <v>Monmouth</v>
      </c>
    </row>
    <row r="1385" spans="17:37" x14ac:dyDescent="0.25">
      <c r="Q1385" t="s">
        <v>3503</v>
      </c>
      <c r="R1385" s="6">
        <v>42037</v>
      </c>
      <c r="S1385" t="s">
        <v>3194</v>
      </c>
      <c r="T1385" t="s">
        <v>3330</v>
      </c>
      <c r="U1385" t="s">
        <v>3191</v>
      </c>
      <c r="Y1385" t="s">
        <v>3191</v>
      </c>
      <c r="Z1385">
        <v>0</v>
      </c>
      <c r="AA1385">
        <f t="shared" si="232"/>
        <v>0</v>
      </c>
      <c r="AB1385">
        <f t="shared" ca="1" si="228"/>
        <v>0</v>
      </c>
      <c r="AC1385">
        <f t="shared" ca="1" si="229"/>
        <v>0</v>
      </c>
      <c r="AD1385">
        <f t="shared" ca="1" si="230"/>
        <v>0</v>
      </c>
      <c r="AE1385" s="2">
        <v>0</v>
      </c>
      <c r="AF1385" s="7">
        <f>VLOOKUP(R1385,Weights!$A$2:$B$120,2,0)*AE1385</f>
        <v>0</v>
      </c>
      <c r="AG1385">
        <f t="shared" ca="1" si="231"/>
        <v>0</v>
      </c>
      <c r="AI1385" t="str">
        <f t="shared" ca="1" si="233"/>
        <v>Iona</v>
      </c>
      <c r="AJ1385" t="str">
        <f t="shared" si="234"/>
        <v>Iona</v>
      </c>
      <c r="AK1385">
        <f t="shared" si="235"/>
        <v>0</v>
      </c>
    </row>
    <row r="1386" spans="17:37" x14ac:dyDescent="0.25">
      <c r="Q1386" t="s">
        <v>3503</v>
      </c>
      <c r="R1386" s="6">
        <v>42045</v>
      </c>
      <c r="S1386" t="s">
        <v>3194</v>
      </c>
      <c r="T1386" t="s">
        <v>3330</v>
      </c>
      <c r="U1386" t="s">
        <v>3841</v>
      </c>
      <c r="V1386">
        <v>72</v>
      </c>
      <c r="W1386">
        <v>57</v>
      </c>
      <c r="Y1386" t="s">
        <v>1919</v>
      </c>
      <c r="Z1386">
        <v>1</v>
      </c>
      <c r="AA1386">
        <f t="shared" si="232"/>
        <v>-15</v>
      </c>
      <c r="AB1386">
        <f t="shared" ca="1" si="228"/>
        <v>-9.6</v>
      </c>
      <c r="AC1386">
        <f t="shared" ca="1" si="229"/>
        <v>-5.4</v>
      </c>
      <c r="AD1386">
        <f t="shared" ca="1" si="230"/>
        <v>5.4</v>
      </c>
      <c r="AE1386" s="2">
        <v>0</v>
      </c>
      <c r="AF1386" s="7">
        <f>VLOOKUP(R1386,Weights!$A$2:$B$120,2,0)*AE1386</f>
        <v>0</v>
      </c>
      <c r="AG1386">
        <f t="shared" ca="1" si="231"/>
        <v>29.160000000000004</v>
      </c>
      <c r="AI1386" t="str">
        <f t="shared" ca="1" si="233"/>
        <v>Iona</v>
      </c>
      <c r="AJ1386" t="str">
        <f t="shared" si="234"/>
        <v>Iona</v>
      </c>
      <c r="AK1386" t="str">
        <f t="shared" si="235"/>
        <v>Iona</v>
      </c>
    </row>
    <row r="1387" spans="17:37" x14ac:dyDescent="0.25">
      <c r="Q1387" t="s">
        <v>3503</v>
      </c>
      <c r="R1387" s="6">
        <v>42048</v>
      </c>
      <c r="S1387" t="s">
        <v>3194</v>
      </c>
      <c r="T1387" t="s">
        <v>3219</v>
      </c>
      <c r="U1387" t="s">
        <v>3841</v>
      </c>
      <c r="V1387">
        <v>60</v>
      </c>
      <c r="W1387">
        <v>59</v>
      </c>
      <c r="Y1387" t="s">
        <v>1920</v>
      </c>
      <c r="Z1387">
        <v>1</v>
      </c>
      <c r="AA1387">
        <f t="shared" si="232"/>
        <v>-1</v>
      </c>
      <c r="AB1387">
        <f t="shared" ca="1" si="228"/>
        <v>-4.7999999999999989</v>
      </c>
      <c r="AC1387">
        <f t="shared" ca="1" si="229"/>
        <v>3.7999999999999989</v>
      </c>
      <c r="AD1387">
        <f t="shared" ca="1" si="230"/>
        <v>-3.7999999999999989</v>
      </c>
      <c r="AE1387" s="2">
        <v>0</v>
      </c>
      <c r="AF1387" s="7">
        <f>VLOOKUP(R1387,Weights!$A$2:$B$120,2,0)*AE1387</f>
        <v>0</v>
      </c>
      <c r="AG1387">
        <f t="shared" ca="1" si="231"/>
        <v>14.439999999999992</v>
      </c>
      <c r="AI1387" t="str">
        <f t="shared" ca="1" si="233"/>
        <v>Quinnipiac</v>
      </c>
      <c r="AJ1387" t="str">
        <f t="shared" si="234"/>
        <v>Quinnipiac</v>
      </c>
      <c r="AK1387" t="str">
        <f t="shared" si="235"/>
        <v>Quinnipiac</v>
      </c>
    </row>
    <row r="1388" spans="17:37" x14ac:dyDescent="0.25">
      <c r="Q1388" t="s">
        <v>3503</v>
      </c>
      <c r="R1388" s="6">
        <v>42054</v>
      </c>
      <c r="S1388" t="s">
        <v>3194</v>
      </c>
      <c r="T1388" t="s">
        <v>3203</v>
      </c>
      <c r="U1388" t="s">
        <v>3841</v>
      </c>
      <c r="V1388">
        <v>55</v>
      </c>
      <c r="W1388">
        <v>53</v>
      </c>
      <c r="Y1388" t="s">
        <v>1921</v>
      </c>
      <c r="Z1388">
        <v>1</v>
      </c>
      <c r="AA1388">
        <f t="shared" si="232"/>
        <v>-2</v>
      </c>
      <c r="AB1388">
        <f t="shared" ca="1" si="228"/>
        <v>5.5999998000000017</v>
      </c>
      <c r="AC1388">
        <f t="shared" ca="1" si="229"/>
        <v>-7.5999998000000017</v>
      </c>
      <c r="AD1388">
        <f t="shared" ca="1" si="230"/>
        <v>7.5999998000000017</v>
      </c>
      <c r="AE1388" s="2">
        <v>0</v>
      </c>
      <c r="AF1388" s="7">
        <f>VLOOKUP(R1388,Weights!$A$2:$B$120,2,0)*AE1388</f>
        <v>0</v>
      </c>
      <c r="AG1388">
        <f t="shared" ca="1" si="231"/>
        <v>57.759996960000066</v>
      </c>
      <c r="AI1388" t="str">
        <f t="shared" ca="1" si="233"/>
        <v>Fairfield</v>
      </c>
      <c r="AJ1388" t="str">
        <f t="shared" si="234"/>
        <v>Niagara</v>
      </c>
      <c r="AK1388" t="str">
        <f t="shared" si="235"/>
        <v>Niagara</v>
      </c>
    </row>
    <row r="1389" spans="17:37" x14ac:dyDescent="0.25">
      <c r="Q1389" t="s">
        <v>3503</v>
      </c>
      <c r="R1389" s="6">
        <v>42056</v>
      </c>
      <c r="S1389" t="s">
        <v>3194</v>
      </c>
      <c r="T1389" t="s">
        <v>3502</v>
      </c>
      <c r="U1389" t="s">
        <v>3842</v>
      </c>
      <c r="V1389">
        <v>57</v>
      </c>
      <c r="W1389">
        <v>43</v>
      </c>
      <c r="Y1389" t="s">
        <v>1922</v>
      </c>
      <c r="Z1389">
        <v>1</v>
      </c>
      <c r="AA1389">
        <f t="shared" si="232"/>
        <v>14</v>
      </c>
      <c r="AB1389">
        <f t="shared" ca="1" si="228"/>
        <v>-4.1999999999999993</v>
      </c>
      <c r="AC1389">
        <f t="shared" ca="1" si="229"/>
        <v>18.2</v>
      </c>
      <c r="AD1389">
        <f t="shared" ca="1" si="230"/>
        <v>-18.2</v>
      </c>
      <c r="AE1389" s="2">
        <v>0</v>
      </c>
      <c r="AF1389" s="7">
        <f>VLOOKUP(R1389,Weights!$A$2:$B$120,2,0)*AE1389</f>
        <v>0</v>
      </c>
      <c r="AG1389">
        <f t="shared" ca="1" si="231"/>
        <v>331.23999999999995</v>
      </c>
      <c r="AI1389" t="str">
        <f t="shared" ca="1" si="233"/>
        <v>Saint Peter's</v>
      </c>
      <c r="AJ1389" t="str">
        <f t="shared" si="234"/>
        <v>Fairfield</v>
      </c>
      <c r="AK1389">
        <f t="shared" si="235"/>
        <v>0</v>
      </c>
    </row>
    <row r="1390" spans="17:37" x14ac:dyDescent="0.25">
      <c r="Q1390" t="s">
        <v>3503</v>
      </c>
      <c r="R1390" s="6">
        <v>42068</v>
      </c>
      <c r="S1390" t="s">
        <v>3195</v>
      </c>
      <c r="T1390" t="s">
        <v>3502</v>
      </c>
      <c r="U1390" t="s">
        <v>3841</v>
      </c>
      <c r="V1390">
        <v>63</v>
      </c>
      <c r="W1390">
        <v>33</v>
      </c>
      <c r="Y1390" t="s">
        <v>1923</v>
      </c>
      <c r="Z1390">
        <v>1</v>
      </c>
      <c r="AA1390">
        <f t="shared" si="232"/>
        <v>-30</v>
      </c>
      <c r="AB1390">
        <f t="shared" ca="1" si="228"/>
        <v>-7.3999999999999995</v>
      </c>
      <c r="AC1390">
        <f t="shared" ca="1" si="229"/>
        <v>-22.6</v>
      </c>
      <c r="AD1390">
        <f t="shared" ca="1" si="230"/>
        <v>22.6</v>
      </c>
      <c r="AE1390" s="2">
        <v>0</v>
      </c>
      <c r="AF1390" s="7">
        <f>VLOOKUP(R1390,Weights!$A$2:$B$120,2,0)*AE1390</f>
        <v>0</v>
      </c>
      <c r="AG1390">
        <f t="shared" ca="1" si="231"/>
        <v>510.76000000000005</v>
      </c>
      <c r="AI1390" t="str">
        <f t="shared" ca="1" si="233"/>
        <v>Saint Peter's</v>
      </c>
      <c r="AJ1390" t="str">
        <f t="shared" si="234"/>
        <v>Saint Peter's</v>
      </c>
      <c r="AK1390" t="str">
        <f t="shared" si="235"/>
        <v>Saint Peter's</v>
      </c>
    </row>
    <row r="1391" spans="17:37" x14ac:dyDescent="0.25">
      <c r="Q1391" t="s">
        <v>3468</v>
      </c>
      <c r="R1391" s="6">
        <v>41960</v>
      </c>
      <c r="S1391" t="s">
        <v>3194</v>
      </c>
      <c r="T1391" t="s">
        <v>3839</v>
      </c>
      <c r="U1391" t="s">
        <v>3842</v>
      </c>
      <c r="V1391">
        <v>102</v>
      </c>
      <c r="W1391">
        <v>61</v>
      </c>
      <c r="Y1391" t="s">
        <v>258</v>
      </c>
      <c r="Z1391">
        <v>1</v>
      </c>
      <c r="AA1391">
        <f t="shared" si="232"/>
        <v>41</v>
      </c>
      <c r="AB1391">
        <f t="shared" ca="1" si="228"/>
        <v>22.3999998</v>
      </c>
      <c r="AC1391">
        <f t="shared" ca="1" si="229"/>
        <v>18.6000002</v>
      </c>
      <c r="AD1391">
        <f t="shared" ca="1" si="230"/>
        <v>-18.6000002</v>
      </c>
      <c r="AE1391" s="2">
        <v>0</v>
      </c>
      <c r="AF1391" s="7">
        <f>VLOOKUP(R1391,Weights!$A$2:$B$120,2,0)*AE1391</f>
        <v>0</v>
      </c>
      <c r="AG1391">
        <f t="shared" ca="1" si="231"/>
        <v>345.96000744000003</v>
      </c>
      <c r="AI1391" t="str">
        <f t="shared" ca="1" si="233"/>
        <v>Fairleigh Dickinson</v>
      </c>
      <c r="AJ1391" t="str">
        <f t="shared" si="234"/>
        <v>Fairleigh Dickinson</v>
      </c>
      <c r="AK1391">
        <f t="shared" si="235"/>
        <v>0</v>
      </c>
    </row>
    <row r="1392" spans="17:37" x14ac:dyDescent="0.25">
      <c r="Q1392" t="s">
        <v>3468</v>
      </c>
      <c r="R1392" s="6">
        <v>41973</v>
      </c>
      <c r="S1392" t="s">
        <v>3194</v>
      </c>
      <c r="T1392" t="s">
        <v>3487</v>
      </c>
      <c r="U1392" t="s">
        <v>3841</v>
      </c>
      <c r="V1392">
        <v>82</v>
      </c>
      <c r="W1392">
        <v>61</v>
      </c>
      <c r="Y1392" t="s">
        <v>17</v>
      </c>
      <c r="Z1392">
        <v>1</v>
      </c>
      <c r="AA1392">
        <f t="shared" si="232"/>
        <v>-21</v>
      </c>
      <c r="AB1392">
        <f t="shared" ca="1" si="228"/>
        <v>-6.0000000199999999</v>
      </c>
      <c r="AC1392">
        <f t="shared" ca="1" si="229"/>
        <v>-14.99999998</v>
      </c>
      <c r="AD1392">
        <f t="shared" ca="1" si="230"/>
        <v>14.99999998</v>
      </c>
      <c r="AE1392" s="2">
        <v>0</v>
      </c>
      <c r="AF1392" s="7">
        <f>VLOOKUP(R1392,Weights!$A$2:$B$120,2,0)*AE1392</f>
        <v>0</v>
      </c>
      <c r="AG1392">
        <f t="shared" ca="1" si="231"/>
        <v>224.99999940000001</v>
      </c>
      <c r="AI1392" t="str">
        <f t="shared" ca="1" si="233"/>
        <v>Lafayette</v>
      </c>
      <c r="AJ1392" t="str">
        <f t="shared" si="234"/>
        <v>Lafayette</v>
      </c>
      <c r="AK1392" t="str">
        <f t="shared" si="235"/>
        <v>Lafayette</v>
      </c>
    </row>
    <row r="1393" spans="17:37" x14ac:dyDescent="0.25">
      <c r="Q1393" t="s">
        <v>3468</v>
      </c>
      <c r="R1393" s="6">
        <v>41976</v>
      </c>
      <c r="S1393" t="s">
        <v>3194</v>
      </c>
      <c r="T1393" t="s">
        <v>3235</v>
      </c>
      <c r="U1393" t="s">
        <v>3842</v>
      </c>
      <c r="V1393">
        <v>89</v>
      </c>
      <c r="W1393">
        <v>85</v>
      </c>
      <c r="Y1393" t="s">
        <v>235</v>
      </c>
      <c r="Z1393">
        <v>1</v>
      </c>
      <c r="AA1393">
        <f t="shared" si="232"/>
        <v>4</v>
      </c>
      <c r="AB1393">
        <f t="shared" ca="1" si="228"/>
        <v>-7.2000000200000001</v>
      </c>
      <c r="AC1393">
        <f t="shared" ca="1" si="229"/>
        <v>11.200000020000001</v>
      </c>
      <c r="AD1393">
        <f t="shared" ca="1" si="230"/>
        <v>-11.200000020000001</v>
      </c>
      <c r="AE1393" s="2">
        <v>0</v>
      </c>
      <c r="AF1393" s="7">
        <f>VLOOKUP(R1393,Weights!$A$2:$B$120,2,0)*AE1393</f>
        <v>0</v>
      </c>
      <c r="AG1393">
        <f t="shared" ca="1" si="231"/>
        <v>125.44000044800002</v>
      </c>
      <c r="AI1393" t="str">
        <f t="shared" ca="1" si="233"/>
        <v>Princeton</v>
      </c>
      <c r="AJ1393" t="str">
        <f t="shared" si="234"/>
        <v>Fairleigh Dickinson</v>
      </c>
      <c r="AK1393">
        <f t="shared" si="235"/>
        <v>0</v>
      </c>
    </row>
    <row r="1394" spans="17:37" x14ac:dyDescent="0.25">
      <c r="Q1394" t="s">
        <v>3468</v>
      </c>
      <c r="R1394" s="6">
        <v>41993</v>
      </c>
      <c r="S1394" t="s">
        <v>3194</v>
      </c>
      <c r="T1394" t="s">
        <v>3278</v>
      </c>
      <c r="U1394" t="s">
        <v>3842</v>
      </c>
      <c r="V1394">
        <v>76</v>
      </c>
      <c r="W1394">
        <v>74</v>
      </c>
      <c r="Y1394" t="s">
        <v>315</v>
      </c>
      <c r="Z1394">
        <v>1</v>
      </c>
      <c r="AA1394">
        <f t="shared" si="232"/>
        <v>2</v>
      </c>
      <c r="AB1394">
        <f t="shared" ca="1" si="228"/>
        <v>-0.39999999999999947</v>
      </c>
      <c r="AC1394">
        <f t="shared" ca="1" si="229"/>
        <v>2.3999999999999995</v>
      </c>
      <c r="AD1394">
        <f t="shared" ca="1" si="230"/>
        <v>-2.3999999999999995</v>
      </c>
      <c r="AE1394" s="2">
        <v>0</v>
      </c>
      <c r="AF1394" s="7">
        <f>VLOOKUP(R1394,Weights!$A$2:$B$120,2,0)*AE1394</f>
        <v>0</v>
      </c>
      <c r="AG1394">
        <f t="shared" ca="1" si="231"/>
        <v>5.7599999999999971</v>
      </c>
      <c r="AI1394" t="str">
        <f t="shared" ca="1" si="233"/>
        <v>Delaware</v>
      </c>
      <c r="AJ1394" t="str">
        <f t="shared" si="234"/>
        <v>Fairleigh Dickinson</v>
      </c>
      <c r="AK1394">
        <f t="shared" si="235"/>
        <v>0</v>
      </c>
    </row>
    <row r="1395" spans="17:37" x14ac:dyDescent="0.25">
      <c r="Q1395" t="s">
        <v>3468</v>
      </c>
      <c r="R1395" s="6">
        <v>42012</v>
      </c>
      <c r="S1395" t="s">
        <v>3194</v>
      </c>
      <c r="T1395" t="s">
        <v>3475</v>
      </c>
      <c r="U1395" t="s">
        <v>3841</v>
      </c>
      <c r="V1395">
        <v>78</v>
      </c>
      <c r="W1395">
        <v>69</v>
      </c>
      <c r="Y1395" t="s">
        <v>1122</v>
      </c>
      <c r="Z1395">
        <v>1</v>
      </c>
      <c r="AA1395">
        <f t="shared" si="232"/>
        <v>-9</v>
      </c>
      <c r="AB1395">
        <f t="shared" ca="1" si="228"/>
        <v>-7.0000000199999999</v>
      </c>
      <c r="AC1395">
        <f t="shared" ca="1" si="229"/>
        <v>-1.9999999800000001</v>
      </c>
      <c r="AD1395">
        <f t="shared" ca="1" si="230"/>
        <v>1.9999999800000001</v>
      </c>
      <c r="AE1395" s="2">
        <v>0</v>
      </c>
      <c r="AF1395" s="7">
        <f>VLOOKUP(R1395,Weights!$A$2:$B$120,2,0)*AE1395</f>
        <v>0</v>
      </c>
      <c r="AG1395">
        <f t="shared" ca="1" si="231"/>
        <v>3.9999999200000009</v>
      </c>
      <c r="AI1395" t="str">
        <f t="shared" ca="1" si="233"/>
        <v>St. Francis BRK</v>
      </c>
      <c r="AJ1395" t="str">
        <f t="shared" si="234"/>
        <v>St. Francis BRK</v>
      </c>
      <c r="AK1395" t="str">
        <f t="shared" si="235"/>
        <v>St. Francis BRK</v>
      </c>
    </row>
    <row r="1396" spans="17:37" x14ac:dyDescent="0.25">
      <c r="Q1396" t="s">
        <v>3468</v>
      </c>
      <c r="R1396" s="6">
        <v>42019</v>
      </c>
      <c r="S1396" t="s">
        <v>3194</v>
      </c>
      <c r="T1396" t="s">
        <v>3217</v>
      </c>
      <c r="U1396" t="s">
        <v>3841</v>
      </c>
      <c r="V1396">
        <v>71</v>
      </c>
      <c r="W1396">
        <v>51</v>
      </c>
      <c r="Y1396" t="s">
        <v>1124</v>
      </c>
      <c r="Z1396">
        <v>1</v>
      </c>
      <c r="AA1396">
        <f t="shared" si="232"/>
        <v>-20</v>
      </c>
      <c r="AB1396">
        <f t="shared" ca="1" si="228"/>
        <v>-4.4000000000000004</v>
      </c>
      <c r="AC1396">
        <f t="shared" ca="1" si="229"/>
        <v>-15.6</v>
      </c>
      <c r="AD1396">
        <f t="shared" ca="1" si="230"/>
        <v>15.6</v>
      </c>
      <c r="AE1396" s="2">
        <v>0</v>
      </c>
      <c r="AF1396" s="7">
        <f>VLOOKUP(R1396,Weights!$A$2:$B$120,2,0)*AE1396</f>
        <v>0</v>
      </c>
      <c r="AG1396">
        <f t="shared" ca="1" si="231"/>
        <v>243.35999999999999</v>
      </c>
      <c r="AI1396" t="str">
        <f t="shared" ca="1" si="233"/>
        <v>Mt. St. Mary's</v>
      </c>
      <c r="AJ1396" t="str">
        <f t="shared" si="234"/>
        <v>Mt. St. Mary's</v>
      </c>
      <c r="AK1396" t="str">
        <f t="shared" si="235"/>
        <v>Mt. St. Mary's</v>
      </c>
    </row>
    <row r="1397" spans="17:37" x14ac:dyDescent="0.25">
      <c r="Q1397" t="s">
        <v>3468</v>
      </c>
      <c r="R1397" s="6">
        <v>42021</v>
      </c>
      <c r="S1397" t="s">
        <v>3194</v>
      </c>
      <c r="T1397" t="s">
        <v>3501</v>
      </c>
      <c r="U1397" t="s">
        <v>3841</v>
      </c>
      <c r="V1397">
        <v>82</v>
      </c>
      <c r="W1397">
        <v>68</v>
      </c>
      <c r="Y1397" t="s">
        <v>1125</v>
      </c>
      <c r="Z1397">
        <v>1</v>
      </c>
      <c r="AA1397">
        <f t="shared" si="232"/>
        <v>-14</v>
      </c>
      <c r="AB1397">
        <f t="shared" ca="1" si="228"/>
        <v>2.3999999999999995</v>
      </c>
      <c r="AC1397">
        <f t="shared" ca="1" si="229"/>
        <v>-16.399999999999999</v>
      </c>
      <c r="AD1397">
        <f t="shared" ca="1" si="230"/>
        <v>16.399999999999999</v>
      </c>
      <c r="AE1397" s="2">
        <v>0</v>
      </c>
      <c r="AF1397" s="7">
        <f>VLOOKUP(R1397,Weights!$A$2:$B$120,2,0)*AE1397</f>
        <v>0</v>
      </c>
      <c r="AG1397">
        <f t="shared" ca="1" si="231"/>
        <v>268.95999999999998</v>
      </c>
      <c r="AI1397" t="str">
        <f t="shared" ca="1" si="233"/>
        <v>Fairleigh Dickinson</v>
      </c>
      <c r="AJ1397" t="str">
        <f t="shared" si="234"/>
        <v>Wagner</v>
      </c>
      <c r="AK1397" t="str">
        <f t="shared" si="235"/>
        <v>Wagner</v>
      </c>
    </row>
    <row r="1398" spans="17:37" x14ac:dyDescent="0.25">
      <c r="Q1398" t="s">
        <v>3468</v>
      </c>
      <c r="R1398" s="6">
        <v>42028</v>
      </c>
      <c r="S1398" t="s">
        <v>3194</v>
      </c>
      <c r="T1398" t="s">
        <v>3228</v>
      </c>
      <c r="U1398" t="s">
        <v>3841</v>
      </c>
      <c r="V1398">
        <v>80</v>
      </c>
      <c r="W1398">
        <v>76</v>
      </c>
      <c r="Y1398" t="s">
        <v>2042</v>
      </c>
      <c r="Z1398">
        <v>1</v>
      </c>
      <c r="AA1398">
        <f t="shared" si="232"/>
        <v>-4</v>
      </c>
      <c r="AB1398">
        <f t="shared" ca="1" si="228"/>
        <v>-1.2000000000000002</v>
      </c>
      <c r="AC1398">
        <f t="shared" ca="1" si="229"/>
        <v>-2.8</v>
      </c>
      <c r="AD1398">
        <f t="shared" ca="1" si="230"/>
        <v>2.8</v>
      </c>
      <c r="AE1398" s="2">
        <v>0</v>
      </c>
      <c r="AF1398" s="7">
        <f>VLOOKUP(R1398,Weights!$A$2:$B$120,2,0)*AE1398</f>
        <v>0</v>
      </c>
      <c r="AG1398">
        <f t="shared" ca="1" si="231"/>
        <v>7.839999999999999</v>
      </c>
      <c r="AI1398" t="str">
        <f t="shared" ca="1" si="233"/>
        <v>LIU Brooklyn</v>
      </c>
      <c r="AJ1398" t="str">
        <f t="shared" si="234"/>
        <v>LIU Brooklyn</v>
      </c>
      <c r="AK1398" t="str">
        <f t="shared" si="235"/>
        <v>LIU Brooklyn</v>
      </c>
    </row>
    <row r="1399" spans="17:37" x14ac:dyDescent="0.25">
      <c r="Q1399" t="s">
        <v>3468</v>
      </c>
      <c r="R1399" s="6">
        <v>42040</v>
      </c>
      <c r="S1399" t="s">
        <v>3194</v>
      </c>
      <c r="T1399" t="s">
        <v>3199</v>
      </c>
      <c r="U1399" t="s">
        <v>3841</v>
      </c>
      <c r="V1399">
        <v>64</v>
      </c>
      <c r="W1399">
        <v>60</v>
      </c>
      <c r="Y1399" t="s">
        <v>2043</v>
      </c>
      <c r="Z1399">
        <v>1</v>
      </c>
      <c r="AA1399">
        <f t="shared" si="232"/>
        <v>-4</v>
      </c>
      <c r="AB1399">
        <f t="shared" ca="1" si="228"/>
        <v>-3.4</v>
      </c>
      <c r="AC1399">
        <f t="shared" ca="1" si="229"/>
        <v>-0.60000000000000009</v>
      </c>
      <c r="AD1399">
        <f t="shared" ca="1" si="230"/>
        <v>0.60000000000000009</v>
      </c>
      <c r="AE1399" s="2">
        <v>0</v>
      </c>
      <c r="AF1399" s="7">
        <f>VLOOKUP(R1399,Weights!$A$2:$B$120,2,0)*AE1399</f>
        <v>0</v>
      </c>
      <c r="AG1399">
        <f t="shared" ca="1" si="231"/>
        <v>0.3600000000000001</v>
      </c>
      <c r="AI1399" t="str">
        <f t="shared" ca="1" si="233"/>
        <v>St. Francis (PA)</v>
      </c>
      <c r="AJ1399" t="str">
        <f t="shared" si="234"/>
        <v>St. Francis (PA)</v>
      </c>
      <c r="AK1399" t="str">
        <f t="shared" si="235"/>
        <v>St. Francis (PA)</v>
      </c>
    </row>
    <row r="1400" spans="17:37" x14ac:dyDescent="0.25">
      <c r="Q1400" t="s">
        <v>3468</v>
      </c>
      <c r="R1400" s="6">
        <v>42042</v>
      </c>
      <c r="S1400" t="s">
        <v>3194</v>
      </c>
      <c r="T1400" t="s">
        <v>3296</v>
      </c>
      <c r="U1400" t="s">
        <v>3841</v>
      </c>
      <c r="V1400">
        <v>76</v>
      </c>
      <c r="W1400">
        <v>62</v>
      </c>
      <c r="Y1400" t="s">
        <v>511</v>
      </c>
      <c r="Z1400">
        <v>1</v>
      </c>
      <c r="AA1400">
        <f t="shared" si="232"/>
        <v>-14</v>
      </c>
      <c r="AB1400">
        <f t="shared" ca="1" si="228"/>
        <v>-8.1999999999999993</v>
      </c>
      <c r="AC1400">
        <f t="shared" ca="1" si="229"/>
        <v>-5.8000000000000007</v>
      </c>
      <c r="AD1400">
        <f t="shared" ca="1" si="230"/>
        <v>5.8000000000000007</v>
      </c>
      <c r="AE1400" s="2">
        <v>0</v>
      </c>
      <c r="AF1400" s="7">
        <f>VLOOKUP(R1400,Weights!$A$2:$B$120,2,0)*AE1400</f>
        <v>0</v>
      </c>
      <c r="AG1400">
        <f t="shared" ca="1" si="231"/>
        <v>33.640000000000008</v>
      </c>
      <c r="AI1400" t="str">
        <f t="shared" ca="1" si="233"/>
        <v>Robert Morris</v>
      </c>
      <c r="AJ1400" t="str">
        <f t="shared" si="234"/>
        <v>Robert Morris</v>
      </c>
      <c r="AK1400" t="str">
        <f t="shared" si="235"/>
        <v>Robert Morris</v>
      </c>
    </row>
    <row r="1401" spans="17:37" x14ac:dyDescent="0.25">
      <c r="Q1401" t="s">
        <v>3468</v>
      </c>
      <c r="R1401" s="6">
        <v>42047</v>
      </c>
      <c r="S1401" t="s">
        <v>3194</v>
      </c>
      <c r="T1401" t="s">
        <v>3227</v>
      </c>
      <c r="U1401" t="s">
        <v>3841</v>
      </c>
      <c r="V1401">
        <v>74</v>
      </c>
      <c r="W1401">
        <v>71</v>
      </c>
      <c r="Y1401" t="s">
        <v>1666</v>
      </c>
      <c r="Z1401">
        <v>1</v>
      </c>
      <c r="AA1401">
        <f t="shared" si="232"/>
        <v>-3</v>
      </c>
      <c r="AB1401">
        <f t="shared" ca="1" si="228"/>
        <v>-3</v>
      </c>
      <c r="AC1401">
        <f t="shared" ca="1" si="229"/>
        <v>0</v>
      </c>
      <c r="AD1401">
        <f t="shared" ca="1" si="230"/>
        <v>0</v>
      </c>
      <c r="AE1401" s="2">
        <v>0</v>
      </c>
      <c r="AF1401" s="7">
        <f>VLOOKUP(R1401,Weights!$A$2:$B$120,2,0)*AE1401</f>
        <v>0</v>
      </c>
      <c r="AG1401">
        <f t="shared" ca="1" si="231"/>
        <v>0</v>
      </c>
      <c r="AI1401" t="str">
        <f t="shared" ca="1" si="233"/>
        <v>Bryant</v>
      </c>
      <c r="AJ1401" t="str">
        <f t="shared" si="234"/>
        <v>Bryant</v>
      </c>
      <c r="AK1401" t="str">
        <f t="shared" si="235"/>
        <v>Bryant</v>
      </c>
    </row>
    <row r="1402" spans="17:37" x14ac:dyDescent="0.25">
      <c r="Q1402" t="s">
        <v>3468</v>
      </c>
      <c r="R1402" s="6">
        <v>42061</v>
      </c>
      <c r="S1402" t="s">
        <v>3194</v>
      </c>
      <c r="T1402" t="s">
        <v>3230</v>
      </c>
      <c r="U1402" t="s">
        <v>3841</v>
      </c>
      <c r="V1402">
        <v>90</v>
      </c>
      <c r="W1402">
        <v>85</v>
      </c>
      <c r="Y1402" t="s">
        <v>2044</v>
      </c>
      <c r="Z1402">
        <v>1</v>
      </c>
      <c r="AA1402">
        <f t="shared" si="232"/>
        <v>-5</v>
      </c>
      <c r="AB1402">
        <f t="shared" ca="1" si="228"/>
        <v>-3.4</v>
      </c>
      <c r="AC1402">
        <f t="shared" ca="1" si="229"/>
        <v>-1.6</v>
      </c>
      <c r="AD1402">
        <f t="shared" ca="1" si="230"/>
        <v>1.6</v>
      </c>
      <c r="AE1402" s="2">
        <v>0</v>
      </c>
      <c r="AF1402" s="7">
        <f>VLOOKUP(R1402,Weights!$A$2:$B$120,2,0)*AE1402</f>
        <v>0</v>
      </c>
      <c r="AG1402">
        <f t="shared" ca="1" si="231"/>
        <v>2.5600000000000005</v>
      </c>
      <c r="AI1402" t="str">
        <f t="shared" ca="1" si="233"/>
        <v>Sacred Heart</v>
      </c>
      <c r="AJ1402" t="str">
        <f t="shared" si="234"/>
        <v>Sacred Heart</v>
      </c>
      <c r="AK1402" t="str">
        <f t="shared" si="235"/>
        <v>Sacred Heart</v>
      </c>
    </row>
    <row r="1403" spans="17:37" x14ac:dyDescent="0.25">
      <c r="Q1403" t="s">
        <v>3468</v>
      </c>
      <c r="R1403" s="6">
        <v>42063</v>
      </c>
      <c r="S1403" t="s">
        <v>3194</v>
      </c>
      <c r="T1403" t="s">
        <v>3249</v>
      </c>
      <c r="U1403" t="s">
        <v>3842</v>
      </c>
      <c r="V1403">
        <v>73</v>
      </c>
      <c r="W1403">
        <v>66</v>
      </c>
      <c r="Y1403" t="s">
        <v>2358</v>
      </c>
      <c r="Z1403">
        <v>1</v>
      </c>
      <c r="AA1403">
        <f t="shared" si="232"/>
        <v>7</v>
      </c>
      <c r="AB1403">
        <f t="shared" ca="1" si="228"/>
        <v>6.9999998000000003</v>
      </c>
      <c r="AC1403">
        <f t="shared" ca="1" si="229"/>
        <v>1.9999999967268423E-7</v>
      </c>
      <c r="AD1403">
        <f t="shared" ca="1" si="230"/>
        <v>-1.9999999967268423E-7</v>
      </c>
      <c r="AE1403" s="2">
        <v>0</v>
      </c>
      <c r="AF1403" s="7">
        <f>VLOOKUP(R1403,Weights!$A$2:$B$120,2,0)*AE1403</f>
        <v>0</v>
      </c>
      <c r="AG1403">
        <f t="shared" ca="1" si="231"/>
        <v>3.999999986907369E-14</v>
      </c>
      <c r="AI1403" t="str">
        <f t="shared" ca="1" si="233"/>
        <v>Fairleigh Dickinson</v>
      </c>
      <c r="AJ1403" t="str">
        <f t="shared" si="234"/>
        <v>Fairleigh Dickinson</v>
      </c>
      <c r="AK1403">
        <f t="shared" si="235"/>
        <v>0</v>
      </c>
    </row>
    <row r="1404" spans="17:37" x14ac:dyDescent="0.25">
      <c r="Q1404" t="s">
        <v>3265</v>
      </c>
      <c r="R1404" s="6">
        <v>41957</v>
      </c>
      <c r="S1404" t="s">
        <v>3194</v>
      </c>
      <c r="T1404" t="s">
        <v>3465</v>
      </c>
      <c r="U1404" t="s">
        <v>3842</v>
      </c>
      <c r="V1404">
        <v>68</v>
      </c>
      <c r="W1404">
        <v>45</v>
      </c>
      <c r="Y1404" t="s">
        <v>176</v>
      </c>
      <c r="Z1404">
        <v>1</v>
      </c>
      <c r="AA1404">
        <f t="shared" si="232"/>
        <v>23</v>
      </c>
      <c r="AB1404">
        <f t="shared" ca="1" si="228"/>
        <v>9.6000002000000002</v>
      </c>
      <c r="AC1404">
        <f t="shared" ca="1" si="229"/>
        <v>13.3999998</v>
      </c>
      <c r="AD1404">
        <f t="shared" ca="1" si="230"/>
        <v>-13.3999998</v>
      </c>
      <c r="AE1404" s="2">
        <v>0</v>
      </c>
      <c r="AF1404" s="7">
        <f>VLOOKUP(R1404,Weights!$A$2:$B$120,2,0)*AE1404</f>
        <v>0</v>
      </c>
      <c r="AG1404">
        <f t="shared" ca="1" si="231"/>
        <v>179.55999464000004</v>
      </c>
      <c r="AI1404" t="str">
        <f t="shared" ca="1" si="233"/>
        <v>Florida</v>
      </c>
      <c r="AJ1404" t="str">
        <f t="shared" si="234"/>
        <v>Florida</v>
      </c>
      <c r="AK1404">
        <f t="shared" si="235"/>
        <v>0</v>
      </c>
    </row>
    <row r="1405" spans="17:37" x14ac:dyDescent="0.25">
      <c r="Q1405" t="s">
        <v>3265</v>
      </c>
      <c r="R1405" s="6">
        <v>41960</v>
      </c>
      <c r="S1405" t="s">
        <v>3194</v>
      </c>
      <c r="T1405" t="s">
        <v>3315</v>
      </c>
      <c r="U1405" t="s">
        <v>3841</v>
      </c>
      <c r="V1405">
        <v>69</v>
      </c>
      <c r="W1405">
        <v>67</v>
      </c>
      <c r="Y1405" t="s">
        <v>11</v>
      </c>
      <c r="Z1405">
        <v>1</v>
      </c>
      <c r="AA1405">
        <f t="shared" si="232"/>
        <v>-2</v>
      </c>
      <c r="AB1405">
        <f t="shared" ca="1" si="228"/>
        <v>0.79999999999999893</v>
      </c>
      <c r="AC1405">
        <f t="shared" ca="1" si="229"/>
        <v>-2.7999999999999989</v>
      </c>
      <c r="AD1405">
        <f t="shared" ca="1" si="230"/>
        <v>2.7999999999999989</v>
      </c>
      <c r="AE1405" s="2">
        <v>0</v>
      </c>
      <c r="AF1405" s="7">
        <f>VLOOKUP(R1405,Weights!$A$2:$B$120,2,0)*AE1405</f>
        <v>0</v>
      </c>
      <c r="AG1405">
        <f t="shared" ca="1" si="231"/>
        <v>7.8399999999999936</v>
      </c>
      <c r="AI1405" t="str">
        <f t="shared" ca="1" si="233"/>
        <v>Florida</v>
      </c>
      <c r="AJ1405" t="str">
        <f t="shared" si="234"/>
        <v>Miami (FL)</v>
      </c>
      <c r="AK1405" t="str">
        <f t="shared" si="235"/>
        <v>Miami (FL)</v>
      </c>
    </row>
    <row r="1406" spans="17:37" x14ac:dyDescent="0.25">
      <c r="Q1406" t="s">
        <v>3265</v>
      </c>
      <c r="R1406" s="6">
        <v>41964</v>
      </c>
      <c r="S1406" t="s">
        <v>3194</v>
      </c>
      <c r="T1406" t="s">
        <v>3532</v>
      </c>
      <c r="U1406" t="s">
        <v>3842</v>
      </c>
      <c r="V1406">
        <v>61</v>
      </c>
      <c r="W1406">
        <v>56</v>
      </c>
      <c r="X1406" t="s">
        <v>3843</v>
      </c>
      <c r="Y1406" t="s">
        <v>99</v>
      </c>
      <c r="Z1406">
        <v>1</v>
      </c>
      <c r="AA1406">
        <f t="shared" si="232"/>
        <v>5</v>
      </c>
      <c r="AB1406">
        <f t="shared" ca="1" si="228"/>
        <v>16.200000199999998</v>
      </c>
      <c r="AC1406">
        <f t="shared" ca="1" si="229"/>
        <v>-11.200000199999998</v>
      </c>
      <c r="AD1406">
        <f t="shared" ca="1" si="230"/>
        <v>11.200000199999998</v>
      </c>
      <c r="AE1406" s="2">
        <v>0</v>
      </c>
      <c r="AF1406" s="7">
        <f>VLOOKUP(R1406,Weights!$A$2:$B$120,2,0)*AE1406</f>
        <v>0</v>
      </c>
      <c r="AG1406">
        <f t="shared" ca="1" si="231"/>
        <v>125.44000448</v>
      </c>
      <c r="AI1406" t="str">
        <f t="shared" ca="1" si="233"/>
        <v>Florida</v>
      </c>
      <c r="AJ1406" t="str">
        <f t="shared" si="234"/>
        <v>Florida</v>
      </c>
      <c r="AK1406">
        <f t="shared" si="235"/>
        <v>0</v>
      </c>
    </row>
    <row r="1407" spans="17:37" x14ac:dyDescent="0.25">
      <c r="Q1407" t="s">
        <v>3265</v>
      </c>
      <c r="R1407" s="6">
        <v>41981</v>
      </c>
      <c r="S1407" t="s">
        <v>3194</v>
      </c>
      <c r="T1407" t="s">
        <v>3202</v>
      </c>
      <c r="U1407" t="s">
        <v>3842</v>
      </c>
      <c r="V1407">
        <v>85</v>
      </c>
      <c r="W1407">
        <v>47</v>
      </c>
      <c r="Y1407" t="s">
        <v>291</v>
      </c>
      <c r="Z1407">
        <v>1</v>
      </c>
      <c r="AA1407">
        <f t="shared" si="232"/>
        <v>38</v>
      </c>
      <c r="AB1407">
        <f t="shared" ca="1" si="228"/>
        <v>7.4000001999999991</v>
      </c>
      <c r="AC1407">
        <f t="shared" ca="1" si="229"/>
        <v>30.599999799999999</v>
      </c>
      <c r="AD1407">
        <f t="shared" ca="1" si="230"/>
        <v>-30.599999799999999</v>
      </c>
      <c r="AE1407" s="2">
        <v>0</v>
      </c>
      <c r="AF1407" s="7">
        <f>VLOOKUP(R1407,Weights!$A$2:$B$120,2,0)*AE1407</f>
        <v>0</v>
      </c>
      <c r="AG1407">
        <f t="shared" ca="1" si="231"/>
        <v>936.35998775999997</v>
      </c>
      <c r="AI1407" t="str">
        <f t="shared" ca="1" si="233"/>
        <v>Florida</v>
      </c>
      <c r="AJ1407" t="str">
        <f t="shared" si="234"/>
        <v>Florida</v>
      </c>
      <c r="AK1407">
        <f t="shared" si="235"/>
        <v>0</v>
      </c>
    </row>
    <row r="1408" spans="17:37" x14ac:dyDescent="0.25">
      <c r="Q1408" t="s">
        <v>3265</v>
      </c>
      <c r="R1408" s="6">
        <v>41985</v>
      </c>
      <c r="S1408" t="s">
        <v>3194</v>
      </c>
      <c r="T1408" t="s">
        <v>3530</v>
      </c>
      <c r="U1408" t="s">
        <v>3842</v>
      </c>
      <c r="V1408">
        <v>75</v>
      </c>
      <c r="W1408">
        <v>50</v>
      </c>
      <c r="Y1408" t="s">
        <v>178</v>
      </c>
      <c r="Z1408">
        <v>1</v>
      </c>
      <c r="AA1408">
        <f t="shared" si="232"/>
        <v>25</v>
      </c>
      <c r="AB1408">
        <f t="shared" ca="1" si="228"/>
        <v>18.200000199999998</v>
      </c>
      <c r="AC1408">
        <f t="shared" ca="1" si="229"/>
        <v>6.7999998000000019</v>
      </c>
      <c r="AD1408">
        <f t="shared" ca="1" si="230"/>
        <v>-6.7999998000000019</v>
      </c>
      <c r="AE1408" s="2">
        <v>0</v>
      </c>
      <c r="AF1408" s="7">
        <f>VLOOKUP(R1408,Weights!$A$2:$B$120,2,0)*AE1408</f>
        <v>0</v>
      </c>
      <c r="AG1408">
        <f t="shared" ca="1" si="231"/>
        <v>46.239997280000068</v>
      </c>
      <c r="AI1408" t="str">
        <f t="shared" ca="1" si="233"/>
        <v>Florida</v>
      </c>
      <c r="AJ1408" t="str">
        <f t="shared" si="234"/>
        <v>Florida</v>
      </c>
      <c r="AK1408">
        <f t="shared" si="235"/>
        <v>0</v>
      </c>
    </row>
    <row r="1409" spans="17:37" x14ac:dyDescent="0.25">
      <c r="Q1409" t="s">
        <v>3265</v>
      </c>
      <c r="R1409" s="6">
        <v>41987</v>
      </c>
      <c r="S1409" t="s">
        <v>3194</v>
      </c>
      <c r="T1409" t="s">
        <v>3337</v>
      </c>
      <c r="U1409" t="s">
        <v>3842</v>
      </c>
      <c r="V1409">
        <v>79</v>
      </c>
      <c r="W1409">
        <v>34</v>
      </c>
      <c r="Y1409" t="s">
        <v>154</v>
      </c>
      <c r="Z1409">
        <v>1</v>
      </c>
      <c r="AA1409">
        <f t="shared" si="232"/>
        <v>45</v>
      </c>
      <c r="AB1409">
        <f t="shared" ca="1" si="228"/>
        <v>31.599999999999998</v>
      </c>
      <c r="AC1409">
        <f t="shared" ca="1" si="229"/>
        <v>13.400000000000002</v>
      </c>
      <c r="AD1409">
        <f t="shared" ca="1" si="230"/>
        <v>-13.400000000000002</v>
      </c>
      <c r="AE1409" s="2">
        <v>0</v>
      </c>
      <c r="AF1409" s="7">
        <f>VLOOKUP(R1409,Weights!$A$2:$B$120,2,0)*AE1409</f>
        <v>0</v>
      </c>
      <c r="AG1409">
        <f t="shared" ca="1" si="231"/>
        <v>179.56000000000006</v>
      </c>
      <c r="AI1409" t="str">
        <f t="shared" ca="1" si="233"/>
        <v>Florida</v>
      </c>
      <c r="AJ1409" t="str">
        <f t="shared" si="234"/>
        <v>Florida</v>
      </c>
      <c r="AK1409">
        <f t="shared" si="235"/>
        <v>0</v>
      </c>
    </row>
    <row r="1410" spans="17:37" x14ac:dyDescent="0.25">
      <c r="Q1410" t="s">
        <v>3265</v>
      </c>
      <c r="R1410" s="6">
        <v>42007</v>
      </c>
      <c r="S1410" t="s">
        <v>3194</v>
      </c>
      <c r="T1410" t="s">
        <v>3257</v>
      </c>
      <c r="U1410" t="s">
        <v>3841</v>
      </c>
      <c r="V1410">
        <v>63</v>
      </c>
      <c r="W1410">
        <v>59</v>
      </c>
      <c r="Y1410" t="s">
        <v>182</v>
      </c>
      <c r="Z1410">
        <v>1</v>
      </c>
      <c r="AA1410">
        <f t="shared" si="232"/>
        <v>-4</v>
      </c>
      <c r="AB1410">
        <f t="shared" ref="AB1410:AB1473" ca="1" si="236">Z1410*(IF(S1410="A",-HomeEdge,IF(S1410="H",HomeEdge,0))+VLOOKUP(Q1410,TmList,2,0)-VLOOKUP(T1410,TmList,2,0))</f>
        <v>7.6000001999999993</v>
      </c>
      <c r="AC1410">
        <f t="shared" ref="AC1410:AC1473" ca="1" si="237">AA1410-AB1410</f>
        <v>-11.6000002</v>
      </c>
      <c r="AD1410">
        <f t="shared" ref="AD1410:AD1473" ca="1" si="238">-AC1410</f>
        <v>11.6000002</v>
      </c>
      <c r="AE1410" s="2">
        <v>0</v>
      </c>
      <c r="AF1410" s="7">
        <f>VLOOKUP(R1410,Weights!$A$2:$B$120,2,0)*AE1410</f>
        <v>0</v>
      </c>
      <c r="AG1410">
        <f t="shared" ref="AG1410:AG1473" ca="1" si="239">AC1410^2</f>
        <v>134.56000464000005</v>
      </c>
      <c r="AI1410" t="str">
        <f t="shared" ca="1" si="233"/>
        <v>Florida</v>
      </c>
      <c r="AJ1410" t="str">
        <f t="shared" si="234"/>
        <v>Connecticut</v>
      </c>
      <c r="AK1410" t="str">
        <f t="shared" si="235"/>
        <v>Connecticut</v>
      </c>
    </row>
    <row r="1411" spans="17:37" x14ac:dyDescent="0.25">
      <c r="Q1411" t="s">
        <v>3265</v>
      </c>
      <c r="R1411" s="6">
        <v>42014</v>
      </c>
      <c r="S1411" t="s">
        <v>3194</v>
      </c>
      <c r="T1411" t="s">
        <v>3323</v>
      </c>
      <c r="U1411" t="s">
        <v>3842</v>
      </c>
      <c r="V1411">
        <v>72</v>
      </c>
      <c r="W1411">
        <v>47</v>
      </c>
      <c r="Y1411" t="s">
        <v>1568</v>
      </c>
      <c r="Z1411">
        <v>1</v>
      </c>
      <c r="AA1411">
        <f t="shared" ref="AA1411:AA1474" si="240">Z1411*IF(U1411="W",(V1411-W1411),W1411-V1411)</f>
        <v>25</v>
      </c>
      <c r="AB1411">
        <f t="shared" ca="1" si="236"/>
        <v>11.800000199999999</v>
      </c>
      <c r="AC1411">
        <f t="shared" ca="1" si="237"/>
        <v>13.199999800000001</v>
      </c>
      <c r="AD1411">
        <f t="shared" ca="1" si="238"/>
        <v>-13.199999800000001</v>
      </c>
      <c r="AE1411" s="2">
        <v>0</v>
      </c>
      <c r="AF1411" s="7">
        <f>VLOOKUP(R1411,Weights!$A$2:$B$120,2,0)*AE1411</f>
        <v>0</v>
      </c>
      <c r="AG1411">
        <f t="shared" ca="1" si="239"/>
        <v>174.23999472000006</v>
      </c>
      <c r="AI1411" t="str">
        <f t="shared" ref="AI1411:AI1474" ca="1" si="241">IF(AB1411&gt;0,Q1411,T1411)</f>
        <v>Florida</v>
      </c>
      <c r="AJ1411" t="str">
        <f t="shared" ref="AJ1411:AJ1474" si="242">IF(AA1411&gt;0,Q1411,T1411)</f>
        <v>Florida</v>
      </c>
      <c r="AK1411">
        <f t="shared" ref="AK1411:AK1474" si="243">IF(AA1411&lt;0,T1411,0)</f>
        <v>0</v>
      </c>
    </row>
    <row r="1412" spans="17:37" x14ac:dyDescent="0.25">
      <c r="Q1412" t="s">
        <v>3265</v>
      </c>
      <c r="R1412" s="6">
        <v>42019</v>
      </c>
      <c r="S1412" t="s">
        <v>3194</v>
      </c>
      <c r="T1412" t="s">
        <v>3381</v>
      </c>
      <c r="U1412" t="s">
        <v>3842</v>
      </c>
      <c r="V1412">
        <v>75</v>
      </c>
      <c r="W1412">
        <v>55</v>
      </c>
      <c r="Y1412" t="s">
        <v>2603</v>
      </c>
      <c r="Z1412">
        <v>1</v>
      </c>
      <c r="AA1412">
        <f t="shared" si="240"/>
        <v>20</v>
      </c>
      <c r="AB1412">
        <f t="shared" ca="1" si="236"/>
        <v>13.80000018</v>
      </c>
      <c r="AC1412">
        <f t="shared" ca="1" si="237"/>
        <v>6.1999998200000004</v>
      </c>
      <c r="AD1412">
        <f t="shared" ca="1" si="238"/>
        <v>-6.1999998200000004</v>
      </c>
      <c r="AE1412" s="2">
        <v>0</v>
      </c>
      <c r="AF1412" s="7">
        <f>VLOOKUP(R1412,Weights!$A$2:$B$120,2,0)*AE1412</f>
        <v>0</v>
      </c>
      <c r="AG1412">
        <f t="shared" ca="1" si="239"/>
        <v>38.43999776800004</v>
      </c>
      <c r="AI1412" t="str">
        <f t="shared" ca="1" si="241"/>
        <v>Florida</v>
      </c>
      <c r="AJ1412" t="str">
        <f t="shared" si="242"/>
        <v>Florida</v>
      </c>
      <c r="AK1412">
        <f t="shared" si="243"/>
        <v>0</v>
      </c>
    </row>
    <row r="1413" spans="17:37" x14ac:dyDescent="0.25">
      <c r="Q1413" t="s">
        <v>3265</v>
      </c>
      <c r="R1413" s="6">
        <v>42024</v>
      </c>
      <c r="S1413" t="s">
        <v>3194</v>
      </c>
      <c r="T1413" t="s">
        <v>3304</v>
      </c>
      <c r="U1413" t="s">
        <v>3841</v>
      </c>
      <c r="V1413">
        <v>79</v>
      </c>
      <c r="W1413">
        <v>61</v>
      </c>
      <c r="Y1413" t="s">
        <v>566</v>
      </c>
      <c r="Z1413">
        <v>1</v>
      </c>
      <c r="AA1413">
        <f t="shared" si="240"/>
        <v>-18</v>
      </c>
      <c r="AB1413">
        <f t="shared" ca="1" si="236"/>
        <v>3.4000000000000004</v>
      </c>
      <c r="AC1413">
        <f t="shared" ca="1" si="237"/>
        <v>-21.4</v>
      </c>
      <c r="AD1413">
        <f t="shared" ca="1" si="238"/>
        <v>21.4</v>
      </c>
      <c r="AE1413" s="2">
        <v>0</v>
      </c>
      <c r="AF1413" s="7">
        <f>VLOOKUP(R1413,Weights!$A$2:$B$120,2,0)*AE1413</f>
        <v>0</v>
      </c>
      <c r="AG1413">
        <f t="shared" ca="1" si="239"/>
        <v>457.95999999999992</v>
      </c>
      <c r="AI1413" t="str">
        <f t="shared" ca="1" si="241"/>
        <v>Florida</v>
      </c>
      <c r="AJ1413" t="str">
        <f t="shared" si="242"/>
        <v>LSU</v>
      </c>
      <c r="AK1413" t="str">
        <f t="shared" si="243"/>
        <v>LSU</v>
      </c>
    </row>
    <row r="1414" spans="17:37" x14ac:dyDescent="0.25">
      <c r="Q1414" t="s">
        <v>3265</v>
      </c>
      <c r="R1414" s="6">
        <v>42035</v>
      </c>
      <c r="S1414" t="s">
        <v>3194</v>
      </c>
      <c r="T1414" t="s">
        <v>3291</v>
      </c>
      <c r="U1414" t="s">
        <v>3842</v>
      </c>
      <c r="V1414">
        <v>57</v>
      </c>
      <c r="W1414">
        <v>56</v>
      </c>
      <c r="Y1414" t="s">
        <v>166</v>
      </c>
      <c r="Z1414">
        <v>1</v>
      </c>
      <c r="AA1414">
        <f t="shared" si="240"/>
        <v>1</v>
      </c>
      <c r="AB1414">
        <f t="shared" ca="1" si="236"/>
        <v>2.5999999999999996</v>
      </c>
      <c r="AC1414">
        <f t="shared" ca="1" si="237"/>
        <v>-1.5999999999999996</v>
      </c>
      <c r="AD1414">
        <f t="shared" ca="1" si="238"/>
        <v>1.5999999999999996</v>
      </c>
      <c r="AE1414" s="2">
        <v>0</v>
      </c>
      <c r="AF1414" s="7">
        <f>VLOOKUP(R1414,Weights!$A$2:$B$120,2,0)*AE1414</f>
        <v>0</v>
      </c>
      <c r="AG1414">
        <f t="shared" ca="1" si="239"/>
        <v>2.5599999999999987</v>
      </c>
      <c r="AI1414" t="str">
        <f t="shared" ca="1" si="241"/>
        <v>Florida</v>
      </c>
      <c r="AJ1414" t="str">
        <f t="shared" si="242"/>
        <v>Florida</v>
      </c>
      <c r="AK1414">
        <f t="shared" si="243"/>
        <v>0</v>
      </c>
    </row>
    <row r="1415" spans="17:37" x14ac:dyDescent="0.25">
      <c r="Q1415" t="s">
        <v>3265</v>
      </c>
      <c r="R1415" s="6">
        <v>42042</v>
      </c>
      <c r="S1415" t="s">
        <v>3194</v>
      </c>
      <c r="T1415" t="s">
        <v>3834</v>
      </c>
      <c r="U1415" t="s">
        <v>3841</v>
      </c>
      <c r="V1415">
        <v>68</v>
      </c>
      <c r="W1415">
        <v>61</v>
      </c>
      <c r="Y1415" t="s">
        <v>121</v>
      </c>
      <c r="Z1415">
        <v>1</v>
      </c>
      <c r="AA1415">
        <f t="shared" si="240"/>
        <v>-7</v>
      </c>
      <c r="AB1415">
        <f t="shared" ca="1" si="236"/>
        <v>-10.8</v>
      </c>
      <c r="AC1415">
        <f t="shared" ca="1" si="237"/>
        <v>3.8000000000000007</v>
      </c>
      <c r="AD1415">
        <f t="shared" ca="1" si="238"/>
        <v>-3.8000000000000007</v>
      </c>
      <c r="AE1415" s="2">
        <v>0</v>
      </c>
      <c r="AF1415" s="7">
        <f>VLOOKUP(R1415,Weights!$A$2:$B$120,2,0)*AE1415</f>
        <v>0</v>
      </c>
      <c r="AG1415">
        <f t="shared" ca="1" si="239"/>
        <v>14.440000000000005</v>
      </c>
      <c r="AI1415" t="str">
        <f t="shared" ca="1" si="241"/>
        <v>Kentucky</v>
      </c>
      <c r="AJ1415" t="str">
        <f t="shared" si="242"/>
        <v>Kentucky</v>
      </c>
      <c r="AK1415" t="str">
        <f t="shared" si="243"/>
        <v>Kentucky</v>
      </c>
    </row>
    <row r="1416" spans="17:37" x14ac:dyDescent="0.25">
      <c r="Q1416" t="s">
        <v>3265</v>
      </c>
      <c r="R1416" s="6">
        <v>42047</v>
      </c>
      <c r="S1416" t="s">
        <v>3194</v>
      </c>
      <c r="T1416" t="s">
        <v>3374</v>
      </c>
      <c r="U1416" t="s">
        <v>3841</v>
      </c>
      <c r="V1416">
        <v>62</v>
      </c>
      <c r="W1416">
        <v>61</v>
      </c>
      <c r="Y1416" t="s">
        <v>122</v>
      </c>
      <c r="Z1416">
        <v>1</v>
      </c>
      <c r="AA1416">
        <f t="shared" si="240"/>
        <v>-1</v>
      </c>
      <c r="AB1416">
        <f t="shared" ca="1" si="236"/>
        <v>5.4000001999999991</v>
      </c>
      <c r="AC1416">
        <f t="shared" ca="1" si="237"/>
        <v>-6.4000001999999991</v>
      </c>
      <c r="AD1416">
        <f t="shared" ca="1" si="238"/>
        <v>6.4000001999999991</v>
      </c>
      <c r="AE1416" s="2">
        <v>0</v>
      </c>
      <c r="AF1416" s="7">
        <f>VLOOKUP(R1416,Weights!$A$2:$B$120,2,0)*AE1416</f>
        <v>0</v>
      </c>
      <c r="AG1416">
        <f t="shared" ca="1" si="239"/>
        <v>40.960002560000028</v>
      </c>
      <c r="AI1416" t="str">
        <f t="shared" ca="1" si="241"/>
        <v>Florida</v>
      </c>
      <c r="AJ1416" t="str">
        <f t="shared" si="242"/>
        <v>Ole Miss</v>
      </c>
      <c r="AK1416" t="str">
        <f t="shared" si="243"/>
        <v>Ole Miss</v>
      </c>
    </row>
    <row r="1417" spans="17:37" x14ac:dyDescent="0.25">
      <c r="Q1417" t="s">
        <v>3265</v>
      </c>
      <c r="R1417" s="6">
        <v>42053</v>
      </c>
      <c r="S1417" t="s">
        <v>3194</v>
      </c>
      <c r="T1417" t="s">
        <v>3350</v>
      </c>
      <c r="U1417" t="s">
        <v>3842</v>
      </c>
      <c r="V1417">
        <v>50</v>
      </c>
      <c r="W1417">
        <v>47</v>
      </c>
      <c r="Y1417" t="s">
        <v>123</v>
      </c>
      <c r="Z1417">
        <v>1</v>
      </c>
      <c r="AA1417">
        <f t="shared" si="240"/>
        <v>3</v>
      </c>
      <c r="AB1417">
        <f t="shared" ca="1" si="236"/>
        <v>3</v>
      </c>
      <c r="AC1417">
        <f t="shared" ca="1" si="237"/>
        <v>0</v>
      </c>
      <c r="AD1417">
        <f t="shared" ca="1" si="238"/>
        <v>0</v>
      </c>
      <c r="AE1417" s="2">
        <v>0</v>
      </c>
      <c r="AF1417" s="7">
        <f>VLOOKUP(R1417,Weights!$A$2:$B$120,2,0)*AE1417</f>
        <v>0</v>
      </c>
      <c r="AG1417">
        <f t="shared" ca="1" si="239"/>
        <v>0</v>
      </c>
      <c r="AI1417" t="str">
        <f t="shared" ca="1" si="241"/>
        <v>Florida</v>
      </c>
      <c r="AJ1417" t="str">
        <f t="shared" si="242"/>
        <v>Florida</v>
      </c>
      <c r="AK1417">
        <f t="shared" si="243"/>
        <v>0</v>
      </c>
    </row>
    <row r="1418" spans="17:37" x14ac:dyDescent="0.25">
      <c r="Q1418" t="s">
        <v>3265</v>
      </c>
      <c r="R1418" s="6">
        <v>42063</v>
      </c>
      <c r="S1418" t="s">
        <v>3194</v>
      </c>
      <c r="T1418" t="s">
        <v>3372</v>
      </c>
      <c r="U1418" t="s">
        <v>3842</v>
      </c>
      <c r="V1418">
        <v>66</v>
      </c>
      <c r="W1418">
        <v>49</v>
      </c>
      <c r="Y1418" t="s">
        <v>125</v>
      </c>
      <c r="Z1418">
        <v>1</v>
      </c>
      <c r="AA1418">
        <f t="shared" si="240"/>
        <v>17</v>
      </c>
      <c r="AB1418">
        <f t="shared" ca="1" si="236"/>
        <v>8.8000001999999995</v>
      </c>
      <c r="AC1418">
        <f t="shared" ca="1" si="237"/>
        <v>8.1999998000000005</v>
      </c>
      <c r="AD1418">
        <f t="shared" ca="1" si="238"/>
        <v>-8.1999998000000005</v>
      </c>
      <c r="AE1418" s="2">
        <v>0</v>
      </c>
      <c r="AF1418" s="7">
        <f>VLOOKUP(R1418,Weights!$A$2:$B$120,2,0)*AE1418</f>
        <v>0</v>
      </c>
      <c r="AG1418">
        <f t="shared" ca="1" si="239"/>
        <v>67.23999672000005</v>
      </c>
      <c r="AI1418" t="str">
        <f t="shared" ca="1" si="241"/>
        <v>Florida</v>
      </c>
      <c r="AJ1418" t="str">
        <f t="shared" si="242"/>
        <v>Florida</v>
      </c>
      <c r="AK1418">
        <f t="shared" si="243"/>
        <v>0</v>
      </c>
    </row>
    <row r="1419" spans="17:37" x14ac:dyDescent="0.25">
      <c r="Q1419" t="s">
        <v>3265</v>
      </c>
      <c r="R1419" s="6">
        <v>42066</v>
      </c>
      <c r="S1419" t="s">
        <v>3194</v>
      </c>
      <c r="T1419" t="s">
        <v>3221</v>
      </c>
      <c r="U1419" t="s">
        <v>3842</v>
      </c>
      <c r="V1419">
        <v>66</v>
      </c>
      <c r="W1419">
        <v>62</v>
      </c>
      <c r="Y1419" t="s">
        <v>971</v>
      </c>
      <c r="Z1419">
        <v>1</v>
      </c>
      <c r="AA1419">
        <f t="shared" si="240"/>
        <v>4</v>
      </c>
      <c r="AB1419">
        <f t="shared" ca="1" si="236"/>
        <v>5.4000001999999991</v>
      </c>
      <c r="AC1419">
        <f t="shared" ca="1" si="237"/>
        <v>-1.4000001999999991</v>
      </c>
      <c r="AD1419">
        <f t="shared" ca="1" si="238"/>
        <v>1.4000001999999991</v>
      </c>
      <c r="AE1419" s="2">
        <v>0</v>
      </c>
      <c r="AF1419" s="7">
        <f>VLOOKUP(R1419,Weights!$A$2:$B$120,2,0)*AE1419</f>
        <v>0</v>
      </c>
      <c r="AG1419">
        <f t="shared" ca="1" si="239"/>
        <v>1.9600005600000376</v>
      </c>
      <c r="AI1419" t="str">
        <f t="shared" ca="1" si="241"/>
        <v>Florida</v>
      </c>
      <c r="AJ1419" t="str">
        <f t="shared" si="242"/>
        <v>Florida</v>
      </c>
      <c r="AK1419">
        <f t="shared" si="243"/>
        <v>0</v>
      </c>
    </row>
    <row r="1420" spans="17:37" x14ac:dyDescent="0.25">
      <c r="Q1420" t="s">
        <v>3265</v>
      </c>
      <c r="R1420" s="6">
        <v>42076</v>
      </c>
      <c r="S1420" t="s">
        <v>3195</v>
      </c>
      <c r="T1420" t="s">
        <v>3834</v>
      </c>
      <c r="U1420" t="s">
        <v>3191</v>
      </c>
      <c r="Y1420" t="s">
        <v>3191</v>
      </c>
      <c r="Z1420">
        <v>0</v>
      </c>
      <c r="AA1420">
        <f t="shared" si="240"/>
        <v>0</v>
      </c>
      <c r="AB1420">
        <f t="shared" ca="1" si="236"/>
        <v>0</v>
      </c>
      <c r="AC1420">
        <f t="shared" ca="1" si="237"/>
        <v>0</v>
      </c>
      <c r="AD1420">
        <f t="shared" ca="1" si="238"/>
        <v>0</v>
      </c>
      <c r="AE1420" s="2">
        <v>0</v>
      </c>
      <c r="AF1420" s="7">
        <f>VLOOKUP(R1420,Weights!$A$2:$B$120,2,0)*AE1420</f>
        <v>0</v>
      </c>
      <c r="AG1420">
        <f t="shared" ca="1" si="239"/>
        <v>0</v>
      </c>
      <c r="AI1420" t="str">
        <f t="shared" ca="1" si="241"/>
        <v>Kentucky</v>
      </c>
      <c r="AJ1420" t="str">
        <f t="shared" si="242"/>
        <v>Kentucky</v>
      </c>
      <c r="AK1420">
        <f t="shared" si="243"/>
        <v>0</v>
      </c>
    </row>
    <row r="1421" spans="17:37" x14ac:dyDescent="0.25">
      <c r="Q1421" t="s">
        <v>3341</v>
      </c>
      <c r="R1421" s="6">
        <v>41992</v>
      </c>
      <c r="S1421" t="s">
        <v>3194</v>
      </c>
      <c r="T1421" t="s">
        <v>3332</v>
      </c>
      <c r="U1421" t="s">
        <v>3841</v>
      </c>
      <c r="V1421">
        <v>83</v>
      </c>
      <c r="W1421">
        <v>65</v>
      </c>
      <c r="Y1421" t="s">
        <v>2121</v>
      </c>
      <c r="Z1421">
        <v>1</v>
      </c>
      <c r="AA1421">
        <f t="shared" si="240"/>
        <v>-18</v>
      </c>
      <c r="AB1421">
        <f t="shared" ca="1" si="236"/>
        <v>-18.3999998</v>
      </c>
      <c r="AC1421">
        <f t="shared" ca="1" si="237"/>
        <v>0.39999979999999979</v>
      </c>
      <c r="AD1421">
        <f t="shared" ca="1" si="238"/>
        <v>-0.39999979999999979</v>
      </c>
      <c r="AE1421" s="2">
        <v>0</v>
      </c>
      <c r="AF1421" s="7">
        <f>VLOOKUP(R1421,Weights!$A$2:$B$120,2,0)*AE1421</f>
        <v>0</v>
      </c>
      <c r="AG1421">
        <f t="shared" ca="1" si="239"/>
        <v>0.15999984000003983</v>
      </c>
      <c r="AI1421" t="str">
        <f t="shared" ca="1" si="241"/>
        <v>North Florida</v>
      </c>
      <c r="AJ1421" t="str">
        <f t="shared" si="242"/>
        <v>North Florida</v>
      </c>
      <c r="AK1421" t="str">
        <f t="shared" si="243"/>
        <v>North Florida</v>
      </c>
    </row>
    <row r="1422" spans="17:37" x14ac:dyDescent="0.25">
      <c r="Q1422" t="s">
        <v>3341</v>
      </c>
      <c r="R1422" s="6">
        <v>42002</v>
      </c>
      <c r="S1422" t="s">
        <v>3194</v>
      </c>
      <c r="T1422" t="s">
        <v>3346</v>
      </c>
      <c r="U1422" t="s">
        <v>3841</v>
      </c>
      <c r="V1422">
        <v>76</v>
      </c>
      <c r="W1422">
        <v>55</v>
      </c>
      <c r="Y1422" t="s">
        <v>2122</v>
      </c>
      <c r="Z1422">
        <v>1</v>
      </c>
      <c r="AA1422">
        <f t="shared" si="240"/>
        <v>-21</v>
      </c>
      <c r="AB1422">
        <f t="shared" ca="1" si="236"/>
        <v>-9.7999998000000001</v>
      </c>
      <c r="AC1422">
        <f t="shared" ca="1" si="237"/>
        <v>-11.2000002</v>
      </c>
      <c r="AD1422">
        <f t="shared" ca="1" si="238"/>
        <v>11.2000002</v>
      </c>
      <c r="AE1422" s="2">
        <v>0</v>
      </c>
      <c r="AF1422" s="7">
        <f>VLOOKUP(R1422,Weights!$A$2:$B$120,2,0)*AE1422</f>
        <v>0</v>
      </c>
      <c r="AG1422">
        <f t="shared" ca="1" si="239"/>
        <v>125.44000448000004</v>
      </c>
      <c r="AI1422" t="str">
        <f t="shared" ca="1" si="241"/>
        <v>Florida International</v>
      </c>
      <c r="AJ1422" t="str">
        <f t="shared" si="242"/>
        <v>Florida International</v>
      </c>
      <c r="AK1422" t="str">
        <f t="shared" si="243"/>
        <v>Florida International</v>
      </c>
    </row>
    <row r="1423" spans="17:37" x14ac:dyDescent="0.25">
      <c r="Q1423" t="s">
        <v>3341</v>
      </c>
      <c r="R1423" s="6">
        <v>42010</v>
      </c>
      <c r="S1423" t="s">
        <v>3194</v>
      </c>
      <c r="T1423" t="s">
        <v>3337</v>
      </c>
      <c r="U1423" t="s">
        <v>3841</v>
      </c>
      <c r="V1423">
        <v>79</v>
      </c>
      <c r="W1423">
        <v>56</v>
      </c>
      <c r="Y1423" t="s">
        <v>2123</v>
      </c>
      <c r="Z1423">
        <v>1</v>
      </c>
      <c r="AA1423">
        <f t="shared" si="240"/>
        <v>-23</v>
      </c>
      <c r="AB1423">
        <f t="shared" ca="1" si="236"/>
        <v>0.59999999999999787</v>
      </c>
      <c r="AC1423">
        <f t="shared" ca="1" si="237"/>
        <v>-23.599999999999998</v>
      </c>
      <c r="AD1423">
        <f t="shared" ca="1" si="238"/>
        <v>23.599999999999998</v>
      </c>
      <c r="AE1423" s="2">
        <v>0</v>
      </c>
      <c r="AF1423" s="7">
        <f>VLOOKUP(R1423,Weights!$A$2:$B$120,2,0)*AE1423</f>
        <v>0</v>
      </c>
      <c r="AG1423">
        <f t="shared" ca="1" si="239"/>
        <v>556.95999999999992</v>
      </c>
      <c r="AI1423" t="str">
        <f t="shared" ca="1" si="241"/>
        <v>Florida A&amp;M</v>
      </c>
      <c r="AJ1423" t="str">
        <f t="shared" si="242"/>
        <v>Jacksonville</v>
      </c>
      <c r="AK1423" t="str">
        <f t="shared" si="243"/>
        <v>Jacksonville</v>
      </c>
    </row>
    <row r="1424" spans="17:37" x14ac:dyDescent="0.25">
      <c r="Q1424" t="s">
        <v>3341</v>
      </c>
      <c r="R1424" s="6">
        <v>42014</v>
      </c>
      <c r="S1424" t="s">
        <v>3194</v>
      </c>
      <c r="T1424" t="s">
        <v>3413</v>
      </c>
      <c r="U1424" t="s">
        <v>3841</v>
      </c>
      <c r="V1424">
        <v>75</v>
      </c>
      <c r="W1424">
        <v>51</v>
      </c>
      <c r="Y1424" t="s">
        <v>2124</v>
      </c>
      <c r="Z1424">
        <v>1</v>
      </c>
      <c r="AA1424">
        <f t="shared" si="240"/>
        <v>-24</v>
      </c>
      <c r="AB1424">
        <f t="shared" ca="1" si="236"/>
        <v>-19.3999998</v>
      </c>
      <c r="AC1424">
        <f t="shared" ca="1" si="237"/>
        <v>-4.6000002000000002</v>
      </c>
      <c r="AD1424">
        <f t="shared" ca="1" si="238"/>
        <v>4.6000002000000002</v>
      </c>
      <c r="AE1424" s="2">
        <v>0</v>
      </c>
      <c r="AF1424" s="7">
        <f>VLOOKUP(R1424,Weights!$A$2:$B$120,2,0)*AE1424</f>
        <v>0</v>
      </c>
      <c r="AG1424">
        <f t="shared" ca="1" si="239"/>
        <v>21.160001840000042</v>
      </c>
      <c r="AI1424" t="str">
        <f t="shared" ca="1" si="241"/>
        <v>Norfolk St</v>
      </c>
      <c r="AJ1424" t="str">
        <f t="shared" si="242"/>
        <v>Norfolk St</v>
      </c>
      <c r="AK1424" t="str">
        <f t="shared" si="243"/>
        <v>Norfolk St</v>
      </c>
    </row>
    <row r="1425" spans="17:37" x14ac:dyDescent="0.25">
      <c r="Q1425" t="s">
        <v>3341</v>
      </c>
      <c r="R1425" s="6">
        <v>42016</v>
      </c>
      <c r="S1425" t="s">
        <v>3194</v>
      </c>
      <c r="T1425" t="s">
        <v>3414</v>
      </c>
      <c r="U1425" t="s">
        <v>3841</v>
      </c>
      <c r="V1425">
        <v>78</v>
      </c>
      <c r="W1425">
        <v>63</v>
      </c>
      <c r="Y1425" t="s">
        <v>2125</v>
      </c>
      <c r="Z1425">
        <v>1</v>
      </c>
      <c r="AA1425">
        <f t="shared" si="240"/>
        <v>-15</v>
      </c>
      <c r="AB1425">
        <f t="shared" ca="1" si="236"/>
        <v>-10.7999998</v>
      </c>
      <c r="AC1425">
        <f t="shared" ca="1" si="237"/>
        <v>-4.2000001999999999</v>
      </c>
      <c r="AD1425">
        <f t="shared" ca="1" si="238"/>
        <v>4.2000001999999999</v>
      </c>
      <c r="AE1425" s="2">
        <v>0</v>
      </c>
      <c r="AF1425" s="7">
        <f>VLOOKUP(R1425,Weights!$A$2:$B$120,2,0)*AE1425</f>
        <v>0</v>
      </c>
      <c r="AG1425">
        <f t="shared" ca="1" si="239"/>
        <v>17.64000168000004</v>
      </c>
      <c r="AI1425" t="str">
        <f t="shared" ca="1" si="241"/>
        <v>Hampton</v>
      </c>
      <c r="AJ1425" t="str">
        <f t="shared" si="242"/>
        <v>Hampton</v>
      </c>
      <c r="AK1425" t="str">
        <f t="shared" si="243"/>
        <v>Hampton</v>
      </c>
    </row>
    <row r="1426" spans="17:37" x14ac:dyDescent="0.25">
      <c r="Q1426" t="s">
        <v>3341</v>
      </c>
      <c r="R1426" s="6">
        <v>42028</v>
      </c>
      <c r="S1426" t="s">
        <v>3194</v>
      </c>
      <c r="T1426" t="s">
        <v>3514</v>
      </c>
      <c r="U1426" t="s">
        <v>3841</v>
      </c>
      <c r="V1426">
        <v>59</v>
      </c>
      <c r="W1426">
        <v>50</v>
      </c>
      <c r="Y1426" t="s">
        <v>2126</v>
      </c>
      <c r="Z1426">
        <v>1</v>
      </c>
      <c r="AA1426">
        <f t="shared" si="240"/>
        <v>-9</v>
      </c>
      <c r="AB1426">
        <f t="shared" ca="1" si="236"/>
        <v>-9.9999998000000012</v>
      </c>
      <c r="AC1426">
        <f t="shared" ca="1" si="237"/>
        <v>0.99999980000000122</v>
      </c>
      <c r="AD1426">
        <f t="shared" ca="1" si="238"/>
        <v>-0.99999980000000122</v>
      </c>
      <c r="AE1426" s="2">
        <v>0</v>
      </c>
      <c r="AF1426" s="7">
        <f>VLOOKUP(R1426,Weights!$A$2:$B$120,2,0)*AE1426</f>
        <v>0</v>
      </c>
      <c r="AG1426">
        <f t="shared" ca="1" si="239"/>
        <v>0.9999996000000424</v>
      </c>
      <c r="AI1426" t="str">
        <f t="shared" ca="1" si="241"/>
        <v>Howard</v>
      </c>
      <c r="AJ1426" t="str">
        <f t="shared" si="242"/>
        <v>Howard</v>
      </c>
      <c r="AK1426" t="str">
        <f t="shared" si="243"/>
        <v>Howard</v>
      </c>
    </row>
    <row r="1427" spans="17:37" x14ac:dyDescent="0.25">
      <c r="Q1427" t="s">
        <v>3341</v>
      </c>
      <c r="R1427" s="6">
        <v>42030</v>
      </c>
      <c r="S1427" t="s">
        <v>3194</v>
      </c>
      <c r="T1427" t="s">
        <v>3246</v>
      </c>
      <c r="U1427" t="s">
        <v>3841</v>
      </c>
      <c r="V1427">
        <v>72</v>
      </c>
      <c r="W1427">
        <v>65</v>
      </c>
      <c r="Y1427" t="s">
        <v>2127</v>
      </c>
      <c r="Z1427">
        <v>1</v>
      </c>
      <c r="AA1427">
        <f t="shared" si="240"/>
        <v>-7</v>
      </c>
      <c r="AB1427">
        <f t="shared" ca="1" si="236"/>
        <v>-12.3999998</v>
      </c>
      <c r="AC1427">
        <f t="shared" ca="1" si="237"/>
        <v>5.3999997999999998</v>
      </c>
      <c r="AD1427">
        <f t="shared" ca="1" si="238"/>
        <v>-5.3999997999999998</v>
      </c>
      <c r="AE1427" s="2">
        <v>0</v>
      </c>
      <c r="AF1427" s="7">
        <f>VLOOKUP(R1427,Weights!$A$2:$B$120,2,0)*AE1427</f>
        <v>0</v>
      </c>
      <c r="AG1427">
        <f t="shared" ca="1" si="239"/>
        <v>29.159997840000038</v>
      </c>
      <c r="AI1427" t="str">
        <f t="shared" ca="1" si="241"/>
        <v>Maryland-Eastern Shore</v>
      </c>
      <c r="AJ1427" t="str">
        <f t="shared" si="242"/>
        <v>Maryland-Eastern Shore</v>
      </c>
      <c r="AK1427" t="str">
        <f t="shared" si="243"/>
        <v>Maryland-Eastern Shore</v>
      </c>
    </row>
    <row r="1428" spans="17:37" x14ac:dyDescent="0.25">
      <c r="Q1428" t="s">
        <v>3341</v>
      </c>
      <c r="R1428" s="6">
        <v>42035</v>
      </c>
      <c r="S1428" t="s">
        <v>3194</v>
      </c>
      <c r="T1428" t="s">
        <v>3340</v>
      </c>
      <c r="U1428" t="s">
        <v>3841</v>
      </c>
      <c r="V1428">
        <v>61</v>
      </c>
      <c r="W1428">
        <v>44</v>
      </c>
      <c r="Y1428" t="s">
        <v>2128</v>
      </c>
      <c r="Z1428">
        <v>1</v>
      </c>
      <c r="AA1428">
        <f t="shared" si="240"/>
        <v>-17</v>
      </c>
      <c r="AB1428">
        <f t="shared" ca="1" si="236"/>
        <v>-5.2000000000000011</v>
      </c>
      <c r="AC1428">
        <f t="shared" ca="1" si="237"/>
        <v>-11.799999999999999</v>
      </c>
      <c r="AD1428">
        <f t="shared" ca="1" si="238"/>
        <v>11.799999999999999</v>
      </c>
      <c r="AE1428" s="2">
        <v>0</v>
      </c>
      <c r="AF1428" s="7">
        <f>VLOOKUP(R1428,Weights!$A$2:$B$120,2,0)*AE1428</f>
        <v>0</v>
      </c>
      <c r="AG1428">
        <f t="shared" ca="1" si="239"/>
        <v>139.23999999999998</v>
      </c>
      <c r="AI1428" t="str">
        <f t="shared" ca="1" si="241"/>
        <v>Bethune-Cookman</v>
      </c>
      <c r="AJ1428" t="str">
        <f t="shared" si="242"/>
        <v>Bethune-Cookman</v>
      </c>
      <c r="AK1428" t="str">
        <f t="shared" si="243"/>
        <v>Bethune-Cookman</v>
      </c>
    </row>
    <row r="1429" spans="17:37" x14ac:dyDescent="0.25">
      <c r="Q1429" t="s">
        <v>3341</v>
      </c>
      <c r="R1429" s="6">
        <v>42049</v>
      </c>
      <c r="S1429" t="s">
        <v>3194</v>
      </c>
      <c r="T1429" t="s">
        <v>3360</v>
      </c>
      <c r="U1429" t="s">
        <v>3842</v>
      </c>
      <c r="V1429">
        <v>57</v>
      </c>
      <c r="W1429">
        <v>50</v>
      </c>
      <c r="Y1429" t="s">
        <v>2129</v>
      </c>
      <c r="Z1429">
        <v>1</v>
      </c>
      <c r="AA1429">
        <f t="shared" si="240"/>
        <v>7</v>
      </c>
      <c r="AB1429">
        <f t="shared" ca="1" si="236"/>
        <v>-5.2000000000000011</v>
      </c>
      <c r="AC1429">
        <f t="shared" ca="1" si="237"/>
        <v>12.200000000000001</v>
      </c>
      <c r="AD1429">
        <f t="shared" ca="1" si="238"/>
        <v>-12.200000000000001</v>
      </c>
      <c r="AE1429" s="2">
        <v>0</v>
      </c>
      <c r="AF1429" s="7">
        <f>VLOOKUP(R1429,Weights!$A$2:$B$120,2,0)*AE1429</f>
        <v>0</v>
      </c>
      <c r="AG1429">
        <f t="shared" ca="1" si="239"/>
        <v>148.84000000000003</v>
      </c>
      <c r="AI1429" t="str">
        <f t="shared" ca="1" si="241"/>
        <v>North Carolina A&amp;T</v>
      </c>
      <c r="AJ1429" t="str">
        <f t="shared" si="242"/>
        <v>Florida A&amp;M</v>
      </c>
      <c r="AK1429">
        <f t="shared" si="243"/>
        <v>0</v>
      </c>
    </row>
    <row r="1430" spans="17:37" x14ac:dyDescent="0.25">
      <c r="Q1430" t="s">
        <v>3341</v>
      </c>
      <c r="R1430" s="6">
        <v>42051</v>
      </c>
      <c r="S1430" t="s">
        <v>3194</v>
      </c>
      <c r="T1430" t="s">
        <v>3513</v>
      </c>
      <c r="U1430" t="s">
        <v>3841</v>
      </c>
      <c r="V1430">
        <v>73</v>
      </c>
      <c r="W1430">
        <v>48</v>
      </c>
      <c r="Y1430" t="s">
        <v>2130</v>
      </c>
      <c r="Z1430">
        <v>1</v>
      </c>
      <c r="AA1430">
        <f t="shared" si="240"/>
        <v>-25</v>
      </c>
      <c r="AB1430">
        <f t="shared" ca="1" si="236"/>
        <v>-22.3999998</v>
      </c>
      <c r="AC1430">
        <f t="shared" ca="1" si="237"/>
        <v>-2.6000002000000002</v>
      </c>
      <c r="AD1430">
        <f t="shared" ca="1" si="238"/>
        <v>2.6000002000000002</v>
      </c>
      <c r="AE1430" s="2">
        <v>0</v>
      </c>
      <c r="AF1430" s="7">
        <f>VLOOKUP(R1430,Weights!$A$2:$B$120,2,0)*AE1430</f>
        <v>0</v>
      </c>
      <c r="AG1430">
        <f t="shared" ca="1" si="239"/>
        <v>6.7600010400000414</v>
      </c>
      <c r="AI1430" t="str">
        <f t="shared" ca="1" si="241"/>
        <v>North Carolina Central</v>
      </c>
      <c r="AJ1430" t="str">
        <f t="shared" si="242"/>
        <v>North Carolina Central</v>
      </c>
      <c r="AK1430" t="str">
        <f t="shared" si="243"/>
        <v>North Carolina Central</v>
      </c>
    </row>
    <row r="1431" spans="17:37" x14ac:dyDescent="0.25">
      <c r="Q1431" t="s">
        <v>3341</v>
      </c>
      <c r="R1431" s="6">
        <v>42068</v>
      </c>
      <c r="S1431" t="s">
        <v>3194</v>
      </c>
      <c r="T1431" t="s">
        <v>3442</v>
      </c>
      <c r="U1431" t="s">
        <v>3842</v>
      </c>
      <c r="V1431">
        <v>64</v>
      </c>
      <c r="W1431">
        <v>57</v>
      </c>
      <c r="Y1431" t="s">
        <v>2131</v>
      </c>
      <c r="Z1431">
        <v>1</v>
      </c>
      <c r="AA1431">
        <f t="shared" si="240"/>
        <v>7</v>
      </c>
      <c r="AB1431">
        <f t="shared" ca="1" si="236"/>
        <v>-4.5999999999999996</v>
      </c>
      <c r="AC1431">
        <f t="shared" ca="1" si="237"/>
        <v>11.6</v>
      </c>
      <c r="AD1431">
        <f t="shared" ca="1" si="238"/>
        <v>-11.6</v>
      </c>
      <c r="AE1431" s="2">
        <v>0</v>
      </c>
      <c r="AF1431" s="7">
        <f>VLOOKUP(R1431,Weights!$A$2:$B$120,2,0)*AE1431</f>
        <v>0</v>
      </c>
      <c r="AG1431">
        <f t="shared" ca="1" si="239"/>
        <v>134.56</v>
      </c>
      <c r="AI1431" t="str">
        <f t="shared" ca="1" si="241"/>
        <v>Savannah St</v>
      </c>
      <c r="AJ1431" t="str">
        <f t="shared" si="242"/>
        <v>Florida A&amp;M</v>
      </c>
      <c r="AK1431">
        <f t="shared" si="243"/>
        <v>0</v>
      </c>
    </row>
    <row r="1432" spans="17:37" x14ac:dyDescent="0.25">
      <c r="Q1432" t="s">
        <v>3268</v>
      </c>
      <c r="R1432" s="6">
        <v>41960</v>
      </c>
      <c r="S1432" t="s">
        <v>3194</v>
      </c>
      <c r="T1432" t="s">
        <v>3839</v>
      </c>
      <c r="U1432" t="s">
        <v>3842</v>
      </c>
      <c r="V1432">
        <v>74</v>
      </c>
      <c r="W1432">
        <v>49</v>
      </c>
      <c r="Y1432" t="s">
        <v>11</v>
      </c>
      <c r="Z1432">
        <v>1</v>
      </c>
      <c r="AA1432">
        <f t="shared" si="240"/>
        <v>25</v>
      </c>
      <c r="AB1432">
        <f t="shared" ca="1" si="236"/>
        <v>24.999999800000001</v>
      </c>
      <c r="AC1432">
        <f t="shared" ca="1" si="237"/>
        <v>1.9999999878450581E-7</v>
      </c>
      <c r="AD1432">
        <f t="shared" ca="1" si="238"/>
        <v>-1.9999999878450581E-7</v>
      </c>
      <c r="AE1432" s="2">
        <v>0</v>
      </c>
      <c r="AF1432" s="7">
        <f>VLOOKUP(R1432,Weights!$A$2:$B$120,2,0)*AE1432</f>
        <v>0</v>
      </c>
      <c r="AG1432">
        <f t="shared" ca="1" si="239"/>
        <v>3.9999999513802324E-14</v>
      </c>
      <c r="AI1432" t="str">
        <f t="shared" ca="1" si="241"/>
        <v>Florida Atlantic</v>
      </c>
      <c r="AJ1432" t="str">
        <f t="shared" si="242"/>
        <v>Florida Atlantic</v>
      </c>
      <c r="AK1432">
        <f t="shared" si="243"/>
        <v>0</v>
      </c>
    </row>
    <row r="1433" spans="17:37" x14ac:dyDescent="0.25">
      <c r="Q1433" t="s">
        <v>3268</v>
      </c>
      <c r="R1433" s="6">
        <v>41973</v>
      </c>
      <c r="S1433" t="s">
        <v>3194</v>
      </c>
      <c r="T1433" t="s">
        <v>3839</v>
      </c>
      <c r="U1433" t="s">
        <v>3842</v>
      </c>
      <c r="V1433">
        <v>54</v>
      </c>
      <c r="W1433">
        <v>43</v>
      </c>
      <c r="Y1433" t="s">
        <v>17</v>
      </c>
      <c r="Z1433">
        <v>1</v>
      </c>
      <c r="AA1433">
        <f t="shared" si="240"/>
        <v>11</v>
      </c>
      <c r="AB1433">
        <f t="shared" ca="1" si="236"/>
        <v>24.999999800000001</v>
      </c>
      <c r="AC1433">
        <f t="shared" ca="1" si="237"/>
        <v>-13.999999800000001</v>
      </c>
      <c r="AD1433">
        <f t="shared" ca="1" si="238"/>
        <v>13.999999800000001</v>
      </c>
      <c r="AE1433" s="2">
        <v>0</v>
      </c>
      <c r="AF1433" s="7">
        <f>VLOOKUP(R1433,Weights!$A$2:$B$120,2,0)*AE1433</f>
        <v>0</v>
      </c>
      <c r="AG1433">
        <f t="shared" ca="1" si="239"/>
        <v>195.99999440000008</v>
      </c>
      <c r="AI1433" t="str">
        <f t="shared" ca="1" si="241"/>
        <v>Florida Atlantic</v>
      </c>
      <c r="AJ1433" t="str">
        <f t="shared" si="242"/>
        <v>Florida Atlantic</v>
      </c>
      <c r="AK1433">
        <f t="shared" si="243"/>
        <v>0</v>
      </c>
    </row>
    <row r="1434" spans="17:37" x14ac:dyDescent="0.25">
      <c r="Q1434" t="s">
        <v>3268</v>
      </c>
      <c r="R1434" s="6">
        <v>41976</v>
      </c>
      <c r="S1434" t="s">
        <v>3194</v>
      </c>
      <c r="T1434" t="s">
        <v>3260</v>
      </c>
      <c r="U1434" t="s">
        <v>3842</v>
      </c>
      <c r="V1434">
        <v>72</v>
      </c>
      <c r="W1434">
        <v>63</v>
      </c>
      <c r="Y1434" t="s">
        <v>235</v>
      </c>
      <c r="Z1434">
        <v>1</v>
      </c>
      <c r="AA1434">
        <f t="shared" si="240"/>
        <v>9</v>
      </c>
      <c r="AB1434">
        <f t="shared" ca="1" si="236"/>
        <v>-0.60000000000000009</v>
      </c>
      <c r="AC1434">
        <f t="shared" ca="1" si="237"/>
        <v>9.6</v>
      </c>
      <c r="AD1434">
        <f t="shared" ca="1" si="238"/>
        <v>-9.6</v>
      </c>
      <c r="AE1434" s="2">
        <v>0</v>
      </c>
      <c r="AF1434" s="7">
        <f>VLOOKUP(R1434,Weights!$A$2:$B$120,2,0)*AE1434</f>
        <v>0</v>
      </c>
      <c r="AG1434">
        <f t="shared" ca="1" si="239"/>
        <v>92.16</v>
      </c>
      <c r="AI1434" t="str">
        <f t="shared" ca="1" si="241"/>
        <v>East Carolina</v>
      </c>
      <c r="AJ1434" t="str">
        <f t="shared" si="242"/>
        <v>Florida Atlantic</v>
      </c>
      <c r="AK1434">
        <f t="shared" si="243"/>
        <v>0</v>
      </c>
    </row>
    <row r="1435" spans="17:37" x14ac:dyDescent="0.25">
      <c r="Q1435" t="s">
        <v>3268</v>
      </c>
      <c r="R1435" s="6">
        <v>41989</v>
      </c>
      <c r="S1435" t="s">
        <v>3194</v>
      </c>
      <c r="T1435" t="s">
        <v>3334</v>
      </c>
      <c r="U1435" t="s">
        <v>3842</v>
      </c>
      <c r="V1435">
        <v>79</v>
      </c>
      <c r="W1435">
        <v>69</v>
      </c>
      <c r="Y1435" t="s">
        <v>152</v>
      </c>
      <c r="Z1435">
        <v>1</v>
      </c>
      <c r="AA1435">
        <f t="shared" si="240"/>
        <v>10</v>
      </c>
      <c r="AB1435">
        <f t="shared" ca="1" si="236"/>
        <v>12.3999998</v>
      </c>
      <c r="AC1435">
        <f t="shared" ca="1" si="237"/>
        <v>-2.3999997999999998</v>
      </c>
      <c r="AD1435">
        <f t="shared" ca="1" si="238"/>
        <v>2.3999997999999998</v>
      </c>
      <c r="AE1435" s="2">
        <v>0</v>
      </c>
      <c r="AF1435" s="7">
        <f>VLOOKUP(R1435,Weights!$A$2:$B$120,2,0)*AE1435</f>
        <v>0</v>
      </c>
      <c r="AG1435">
        <f t="shared" ca="1" si="239"/>
        <v>5.7599990400000394</v>
      </c>
      <c r="AI1435" t="str">
        <f t="shared" ca="1" si="241"/>
        <v>Florida Atlantic</v>
      </c>
      <c r="AJ1435" t="str">
        <f t="shared" si="242"/>
        <v>Florida Atlantic</v>
      </c>
      <c r="AK1435">
        <f t="shared" si="243"/>
        <v>0</v>
      </c>
    </row>
    <row r="1436" spans="17:37" x14ac:dyDescent="0.25">
      <c r="Q1436" t="s">
        <v>3268</v>
      </c>
      <c r="R1436" s="6">
        <v>41995</v>
      </c>
      <c r="S1436" t="s">
        <v>3194</v>
      </c>
      <c r="T1436" t="s">
        <v>3498</v>
      </c>
      <c r="U1436" t="s">
        <v>3842</v>
      </c>
      <c r="V1436">
        <v>69</v>
      </c>
      <c r="W1436">
        <v>66</v>
      </c>
      <c r="Y1436" t="s">
        <v>154</v>
      </c>
      <c r="Z1436">
        <v>1</v>
      </c>
      <c r="AA1436">
        <f t="shared" si="240"/>
        <v>3</v>
      </c>
      <c r="AB1436">
        <f t="shared" ca="1" si="236"/>
        <v>-1.6</v>
      </c>
      <c r="AC1436">
        <f t="shared" ca="1" si="237"/>
        <v>4.5999999999999996</v>
      </c>
      <c r="AD1436">
        <f t="shared" ca="1" si="238"/>
        <v>-4.5999999999999996</v>
      </c>
      <c r="AE1436" s="2">
        <v>0</v>
      </c>
      <c r="AF1436" s="7">
        <f>VLOOKUP(R1436,Weights!$A$2:$B$120,2,0)*AE1436</f>
        <v>0</v>
      </c>
      <c r="AG1436">
        <f t="shared" ca="1" si="239"/>
        <v>21.159999999999997</v>
      </c>
      <c r="AI1436" t="str">
        <f t="shared" ca="1" si="241"/>
        <v>Eastern Kentucky</v>
      </c>
      <c r="AJ1436" t="str">
        <f t="shared" si="242"/>
        <v>Florida Atlantic</v>
      </c>
      <c r="AK1436">
        <f t="shared" si="243"/>
        <v>0</v>
      </c>
    </row>
    <row r="1437" spans="17:37" x14ac:dyDescent="0.25">
      <c r="Q1437" t="s">
        <v>3268</v>
      </c>
      <c r="R1437" s="6">
        <v>42008</v>
      </c>
      <c r="S1437" t="s">
        <v>3194</v>
      </c>
      <c r="T1437" t="s">
        <v>3346</v>
      </c>
      <c r="U1437" t="s">
        <v>3841</v>
      </c>
      <c r="V1437">
        <v>62</v>
      </c>
      <c r="W1437">
        <v>60</v>
      </c>
      <c r="Y1437" t="s">
        <v>110</v>
      </c>
      <c r="Z1437">
        <v>1</v>
      </c>
      <c r="AA1437">
        <f t="shared" si="240"/>
        <v>-2</v>
      </c>
      <c r="AB1437">
        <f t="shared" ca="1" si="236"/>
        <v>3.2</v>
      </c>
      <c r="AC1437">
        <f t="shared" ca="1" si="237"/>
        <v>-5.2</v>
      </c>
      <c r="AD1437">
        <f t="shared" ca="1" si="238"/>
        <v>5.2</v>
      </c>
      <c r="AE1437" s="2">
        <v>0</v>
      </c>
      <c r="AF1437" s="7">
        <f>VLOOKUP(R1437,Weights!$A$2:$B$120,2,0)*AE1437</f>
        <v>0</v>
      </c>
      <c r="AG1437">
        <f t="shared" ca="1" si="239"/>
        <v>27.040000000000003</v>
      </c>
      <c r="AI1437" t="str">
        <f t="shared" ca="1" si="241"/>
        <v>Florida Atlantic</v>
      </c>
      <c r="AJ1437" t="str">
        <f t="shared" si="242"/>
        <v>Florida International</v>
      </c>
      <c r="AK1437" t="str">
        <f t="shared" si="243"/>
        <v>Florida International</v>
      </c>
    </row>
    <row r="1438" spans="17:37" x14ac:dyDescent="0.25">
      <c r="Q1438" t="s">
        <v>3268</v>
      </c>
      <c r="R1438" s="6">
        <v>42019</v>
      </c>
      <c r="S1438" t="s">
        <v>3194</v>
      </c>
      <c r="T1438" t="s">
        <v>3325</v>
      </c>
      <c r="U1438" t="s">
        <v>3841</v>
      </c>
      <c r="V1438">
        <v>88</v>
      </c>
      <c r="W1438">
        <v>85</v>
      </c>
      <c r="X1438" t="s">
        <v>3843</v>
      </c>
      <c r="Y1438" t="s">
        <v>336</v>
      </c>
      <c r="Z1438">
        <v>1</v>
      </c>
      <c r="AA1438">
        <f t="shared" si="240"/>
        <v>-3</v>
      </c>
      <c r="AB1438">
        <f t="shared" ca="1" si="236"/>
        <v>-3.0000000200000003</v>
      </c>
      <c r="AC1438">
        <f t="shared" ca="1" si="237"/>
        <v>2.000000032253979E-8</v>
      </c>
      <c r="AD1438">
        <f t="shared" ca="1" si="238"/>
        <v>-2.000000032253979E-8</v>
      </c>
      <c r="AE1438" s="2">
        <v>0</v>
      </c>
      <c r="AF1438" s="7">
        <f>VLOOKUP(R1438,Weights!$A$2:$B$120,2,0)*AE1438</f>
        <v>0</v>
      </c>
      <c r="AG1438">
        <f t="shared" ca="1" si="239"/>
        <v>4.0000001290159172E-16</v>
      </c>
      <c r="AI1438" t="str">
        <f t="shared" ca="1" si="241"/>
        <v>Western Kentucky</v>
      </c>
      <c r="AJ1438" t="str">
        <f t="shared" si="242"/>
        <v>Western Kentucky</v>
      </c>
      <c r="AK1438" t="str">
        <f t="shared" si="243"/>
        <v>Western Kentucky</v>
      </c>
    </row>
    <row r="1439" spans="17:37" x14ac:dyDescent="0.25">
      <c r="Q1439" t="s">
        <v>3268</v>
      </c>
      <c r="R1439" s="6">
        <v>42021</v>
      </c>
      <c r="S1439" t="s">
        <v>3194</v>
      </c>
      <c r="T1439" t="s">
        <v>3447</v>
      </c>
      <c r="U1439" t="s">
        <v>3842</v>
      </c>
      <c r="V1439">
        <v>76</v>
      </c>
      <c r="W1439">
        <v>62</v>
      </c>
      <c r="Y1439" t="s">
        <v>1606</v>
      </c>
      <c r="Z1439">
        <v>1</v>
      </c>
      <c r="AA1439">
        <f t="shared" si="240"/>
        <v>14</v>
      </c>
      <c r="AB1439">
        <f t="shared" ca="1" si="236"/>
        <v>4</v>
      </c>
      <c r="AC1439">
        <f t="shared" ca="1" si="237"/>
        <v>10</v>
      </c>
      <c r="AD1439">
        <f t="shared" ca="1" si="238"/>
        <v>-10</v>
      </c>
      <c r="AE1439" s="2">
        <v>0</v>
      </c>
      <c r="AF1439" s="7">
        <f>VLOOKUP(R1439,Weights!$A$2:$B$120,2,0)*AE1439</f>
        <v>0</v>
      </c>
      <c r="AG1439">
        <f t="shared" ca="1" si="239"/>
        <v>100</v>
      </c>
      <c r="AI1439" t="str">
        <f t="shared" ca="1" si="241"/>
        <v>Florida Atlantic</v>
      </c>
      <c r="AJ1439" t="str">
        <f t="shared" si="242"/>
        <v>Florida Atlantic</v>
      </c>
      <c r="AK1439">
        <f t="shared" si="243"/>
        <v>0</v>
      </c>
    </row>
    <row r="1440" spans="17:37" x14ac:dyDescent="0.25">
      <c r="Q1440" t="s">
        <v>3268</v>
      </c>
      <c r="R1440" s="6">
        <v>42040</v>
      </c>
      <c r="S1440" t="s">
        <v>3194</v>
      </c>
      <c r="T1440" t="s">
        <v>3474</v>
      </c>
      <c r="U1440" t="s">
        <v>3841</v>
      </c>
      <c r="V1440">
        <v>63</v>
      </c>
      <c r="W1440">
        <v>56</v>
      </c>
      <c r="Y1440" t="s">
        <v>1609</v>
      </c>
      <c r="Z1440">
        <v>1</v>
      </c>
      <c r="AA1440">
        <f t="shared" si="240"/>
        <v>-7</v>
      </c>
      <c r="AB1440">
        <f t="shared" ca="1" si="236"/>
        <v>-7.6</v>
      </c>
      <c r="AC1440">
        <f t="shared" ca="1" si="237"/>
        <v>0.59999999999999964</v>
      </c>
      <c r="AD1440">
        <f t="shared" ca="1" si="238"/>
        <v>-0.59999999999999964</v>
      </c>
      <c r="AE1440" s="2">
        <v>0</v>
      </c>
      <c r="AF1440" s="7">
        <f>VLOOKUP(R1440,Weights!$A$2:$B$120,2,0)*AE1440</f>
        <v>0</v>
      </c>
      <c r="AG1440">
        <f t="shared" ca="1" si="239"/>
        <v>0.3599999999999996</v>
      </c>
      <c r="AI1440" t="str">
        <f t="shared" ca="1" si="241"/>
        <v>UTEP</v>
      </c>
      <c r="AJ1440" t="str">
        <f t="shared" si="242"/>
        <v>UTEP</v>
      </c>
      <c r="AK1440" t="str">
        <f t="shared" si="243"/>
        <v>UTEP</v>
      </c>
    </row>
    <row r="1441" spans="17:37" x14ac:dyDescent="0.25">
      <c r="Q1441" t="s">
        <v>3268</v>
      </c>
      <c r="R1441" s="6">
        <v>42042</v>
      </c>
      <c r="S1441" t="s">
        <v>3194</v>
      </c>
      <c r="T1441" t="s">
        <v>3419</v>
      </c>
      <c r="U1441" t="s">
        <v>3841</v>
      </c>
      <c r="V1441">
        <v>74</v>
      </c>
      <c r="W1441">
        <v>59</v>
      </c>
      <c r="Y1441" t="s">
        <v>1610</v>
      </c>
      <c r="Z1441">
        <v>1</v>
      </c>
      <c r="AA1441">
        <f t="shared" si="240"/>
        <v>-15</v>
      </c>
      <c r="AB1441">
        <f t="shared" ca="1" si="236"/>
        <v>5.9999999999999991</v>
      </c>
      <c r="AC1441">
        <f t="shared" ca="1" si="237"/>
        <v>-21</v>
      </c>
      <c r="AD1441">
        <f t="shared" ca="1" si="238"/>
        <v>21</v>
      </c>
      <c r="AE1441" s="2">
        <v>0</v>
      </c>
      <c r="AF1441" s="7">
        <f>VLOOKUP(R1441,Weights!$A$2:$B$120,2,0)*AE1441</f>
        <v>0</v>
      </c>
      <c r="AG1441">
        <f t="shared" ca="1" si="239"/>
        <v>441</v>
      </c>
      <c r="AI1441" t="str">
        <f t="shared" ca="1" si="241"/>
        <v>Florida Atlantic</v>
      </c>
      <c r="AJ1441" t="str">
        <f t="shared" si="242"/>
        <v>UT San Antonio</v>
      </c>
      <c r="AK1441" t="str">
        <f t="shared" si="243"/>
        <v>UT San Antonio</v>
      </c>
    </row>
    <row r="1442" spans="17:37" x14ac:dyDescent="0.25">
      <c r="Q1442" t="s">
        <v>3268</v>
      </c>
      <c r="R1442" s="6">
        <v>42054</v>
      </c>
      <c r="S1442" t="s">
        <v>3194</v>
      </c>
      <c r="T1442" t="s">
        <v>3377</v>
      </c>
      <c r="U1442" t="s">
        <v>3841</v>
      </c>
      <c r="V1442">
        <v>79</v>
      </c>
      <c r="W1442">
        <v>72</v>
      </c>
      <c r="Y1442" t="s">
        <v>1611</v>
      </c>
      <c r="Z1442">
        <v>1</v>
      </c>
      <c r="AA1442">
        <f t="shared" si="240"/>
        <v>-7</v>
      </c>
      <c r="AB1442">
        <f t="shared" ca="1" si="236"/>
        <v>3.8</v>
      </c>
      <c r="AC1442">
        <f t="shared" ca="1" si="237"/>
        <v>-10.8</v>
      </c>
      <c r="AD1442">
        <f t="shared" ca="1" si="238"/>
        <v>10.8</v>
      </c>
      <c r="AE1442" s="2">
        <v>0</v>
      </c>
      <c r="AF1442" s="7">
        <f>VLOOKUP(R1442,Weights!$A$2:$B$120,2,0)*AE1442</f>
        <v>0</v>
      </c>
      <c r="AG1442">
        <f t="shared" ca="1" si="239"/>
        <v>116.64000000000001</v>
      </c>
      <c r="AI1442" t="str">
        <f t="shared" ca="1" si="241"/>
        <v>Florida Atlantic</v>
      </c>
      <c r="AJ1442" t="str">
        <f t="shared" si="242"/>
        <v>North Texas</v>
      </c>
      <c r="AK1442" t="str">
        <f t="shared" si="243"/>
        <v>North Texas</v>
      </c>
    </row>
    <row r="1443" spans="17:37" x14ac:dyDescent="0.25">
      <c r="Q1443" t="s">
        <v>3268</v>
      </c>
      <c r="R1443" s="6">
        <v>42056</v>
      </c>
      <c r="S1443" t="s">
        <v>3194</v>
      </c>
      <c r="T1443" t="s">
        <v>3473</v>
      </c>
      <c r="U1443" t="s">
        <v>3841</v>
      </c>
      <c r="V1443">
        <v>76</v>
      </c>
      <c r="W1443">
        <v>69</v>
      </c>
      <c r="Y1443" t="s">
        <v>1612</v>
      </c>
      <c r="Z1443">
        <v>1</v>
      </c>
      <c r="AA1443">
        <f t="shared" si="240"/>
        <v>-7</v>
      </c>
      <c r="AB1443">
        <f t="shared" ca="1" si="236"/>
        <v>0.79999999999999982</v>
      </c>
      <c r="AC1443">
        <f t="shared" ca="1" si="237"/>
        <v>-7.8</v>
      </c>
      <c r="AD1443">
        <f t="shared" ca="1" si="238"/>
        <v>7.8</v>
      </c>
      <c r="AE1443" s="2">
        <v>0</v>
      </c>
      <c r="AF1443" s="7">
        <f>VLOOKUP(R1443,Weights!$A$2:$B$120,2,0)*AE1443</f>
        <v>0</v>
      </c>
      <c r="AG1443">
        <f t="shared" ca="1" si="239"/>
        <v>60.839999999999996</v>
      </c>
      <c r="AI1443" t="str">
        <f t="shared" ca="1" si="241"/>
        <v>Florida Atlantic</v>
      </c>
      <c r="AJ1443" t="str">
        <f t="shared" si="242"/>
        <v>Rice</v>
      </c>
      <c r="AK1443" t="str">
        <f t="shared" si="243"/>
        <v>Rice</v>
      </c>
    </row>
    <row r="1444" spans="17:37" x14ac:dyDescent="0.25">
      <c r="Q1444" t="s">
        <v>3268</v>
      </c>
      <c r="R1444" s="6">
        <v>42068</v>
      </c>
      <c r="S1444" t="s">
        <v>3194</v>
      </c>
      <c r="T1444" t="s">
        <v>3275</v>
      </c>
      <c r="U1444" t="s">
        <v>3842</v>
      </c>
      <c r="V1444">
        <v>62</v>
      </c>
      <c r="W1444">
        <v>59</v>
      </c>
      <c r="Y1444" t="s">
        <v>1613</v>
      </c>
      <c r="Z1444">
        <v>1</v>
      </c>
      <c r="AA1444">
        <f t="shared" si="240"/>
        <v>3</v>
      </c>
      <c r="AB1444">
        <f t="shared" ca="1" si="236"/>
        <v>-2.6</v>
      </c>
      <c r="AC1444">
        <f t="shared" ca="1" si="237"/>
        <v>5.6</v>
      </c>
      <c r="AD1444">
        <f t="shared" ca="1" si="238"/>
        <v>-5.6</v>
      </c>
      <c r="AE1444" s="2">
        <v>0</v>
      </c>
      <c r="AF1444" s="7">
        <f>VLOOKUP(R1444,Weights!$A$2:$B$120,2,0)*AE1444</f>
        <v>0</v>
      </c>
      <c r="AG1444">
        <f t="shared" ca="1" si="239"/>
        <v>31.359999999999996</v>
      </c>
      <c r="AI1444" t="str">
        <f t="shared" ca="1" si="241"/>
        <v>UAB</v>
      </c>
      <c r="AJ1444" t="str">
        <f t="shared" si="242"/>
        <v>Florida Atlantic</v>
      </c>
      <c r="AK1444">
        <f t="shared" si="243"/>
        <v>0</v>
      </c>
    </row>
    <row r="1445" spans="17:37" x14ac:dyDescent="0.25">
      <c r="Q1445" t="s">
        <v>3268</v>
      </c>
      <c r="R1445" s="6">
        <v>42070</v>
      </c>
      <c r="S1445" t="s">
        <v>3194</v>
      </c>
      <c r="T1445" t="s">
        <v>3411</v>
      </c>
      <c r="U1445" t="s">
        <v>3841</v>
      </c>
      <c r="V1445">
        <v>77</v>
      </c>
      <c r="W1445">
        <v>54</v>
      </c>
      <c r="Y1445" t="s">
        <v>1614</v>
      </c>
      <c r="Z1445">
        <v>1</v>
      </c>
      <c r="AA1445">
        <f t="shared" si="240"/>
        <v>-23</v>
      </c>
      <c r="AB1445">
        <f t="shared" ca="1" si="236"/>
        <v>-1.6</v>
      </c>
      <c r="AC1445">
        <f t="shared" ca="1" si="237"/>
        <v>-21.4</v>
      </c>
      <c r="AD1445">
        <f t="shared" ca="1" si="238"/>
        <v>21.4</v>
      </c>
      <c r="AE1445" s="2">
        <v>0</v>
      </c>
      <c r="AF1445" s="7">
        <f>VLOOKUP(R1445,Weights!$A$2:$B$120,2,0)*AE1445</f>
        <v>0</v>
      </c>
      <c r="AG1445">
        <f t="shared" ca="1" si="239"/>
        <v>457.95999999999992</v>
      </c>
      <c r="AI1445" t="str">
        <f t="shared" ca="1" si="241"/>
        <v>Middle Tennessee</v>
      </c>
      <c r="AJ1445" t="str">
        <f t="shared" si="242"/>
        <v>Middle Tennessee</v>
      </c>
      <c r="AK1445" t="str">
        <f t="shared" si="243"/>
        <v>Middle Tennessee</v>
      </c>
    </row>
    <row r="1446" spans="17:37" x14ac:dyDescent="0.25">
      <c r="Q1446" t="s">
        <v>3342</v>
      </c>
      <c r="R1446" s="6">
        <v>41958</v>
      </c>
      <c r="S1446" t="s">
        <v>3194</v>
      </c>
      <c r="T1446" t="s">
        <v>3839</v>
      </c>
      <c r="U1446" t="s">
        <v>3842</v>
      </c>
      <c r="V1446">
        <v>63</v>
      </c>
      <c r="W1446">
        <v>51</v>
      </c>
      <c r="Y1446" t="s">
        <v>176</v>
      </c>
      <c r="Z1446">
        <v>1</v>
      </c>
      <c r="AA1446">
        <f t="shared" si="240"/>
        <v>12</v>
      </c>
      <c r="AB1446">
        <f t="shared" ca="1" si="236"/>
        <v>30.199999800000001</v>
      </c>
      <c r="AC1446">
        <f t="shared" ca="1" si="237"/>
        <v>-18.199999800000001</v>
      </c>
      <c r="AD1446">
        <f t="shared" ca="1" si="238"/>
        <v>18.199999800000001</v>
      </c>
      <c r="AE1446" s="2">
        <v>0</v>
      </c>
      <c r="AF1446" s="7">
        <f>VLOOKUP(R1446,Weights!$A$2:$B$120,2,0)*AE1446</f>
        <v>0</v>
      </c>
      <c r="AG1446">
        <f t="shared" ca="1" si="239"/>
        <v>331.23999272000003</v>
      </c>
      <c r="AI1446" t="str">
        <f t="shared" ca="1" si="241"/>
        <v>Florida Gulf Coast</v>
      </c>
      <c r="AJ1446" t="str">
        <f t="shared" si="242"/>
        <v>Florida Gulf Coast</v>
      </c>
      <c r="AK1446">
        <f t="shared" si="243"/>
        <v>0</v>
      </c>
    </row>
    <row r="1447" spans="17:37" x14ac:dyDescent="0.25">
      <c r="Q1447" t="s">
        <v>3342</v>
      </c>
      <c r="R1447" s="6">
        <v>41960</v>
      </c>
      <c r="S1447" t="s">
        <v>3194</v>
      </c>
      <c r="T1447" t="s">
        <v>3254</v>
      </c>
      <c r="U1447" t="s">
        <v>3842</v>
      </c>
      <c r="V1447">
        <v>81</v>
      </c>
      <c r="W1447">
        <v>75</v>
      </c>
      <c r="X1447" t="s">
        <v>3843</v>
      </c>
      <c r="Y1447" t="s">
        <v>258</v>
      </c>
      <c r="Z1447">
        <v>1</v>
      </c>
      <c r="AA1447">
        <f t="shared" si="240"/>
        <v>6</v>
      </c>
      <c r="AB1447">
        <f t="shared" ca="1" si="236"/>
        <v>-4.4000000000000004</v>
      </c>
      <c r="AC1447">
        <f t="shared" ca="1" si="237"/>
        <v>10.4</v>
      </c>
      <c r="AD1447">
        <f t="shared" ca="1" si="238"/>
        <v>-10.4</v>
      </c>
      <c r="AE1447" s="2">
        <v>0</v>
      </c>
      <c r="AF1447" s="7">
        <f>VLOOKUP(R1447,Weights!$A$2:$B$120,2,0)*AE1447</f>
        <v>0</v>
      </c>
      <c r="AG1447">
        <f t="shared" ca="1" si="239"/>
        <v>108.16000000000001</v>
      </c>
      <c r="AI1447" t="str">
        <f t="shared" ca="1" si="241"/>
        <v>UC Santa Barbara</v>
      </c>
      <c r="AJ1447" t="str">
        <f t="shared" si="242"/>
        <v>Florida Gulf Coast</v>
      </c>
      <c r="AK1447">
        <f t="shared" si="243"/>
        <v>0</v>
      </c>
    </row>
    <row r="1448" spans="17:37" x14ac:dyDescent="0.25">
      <c r="Q1448" t="s">
        <v>3342</v>
      </c>
      <c r="R1448" s="6">
        <v>41962</v>
      </c>
      <c r="S1448" t="s">
        <v>3194</v>
      </c>
      <c r="T1448" t="s">
        <v>3312</v>
      </c>
      <c r="U1448" t="s">
        <v>3842</v>
      </c>
      <c r="V1448">
        <v>79</v>
      </c>
      <c r="W1448">
        <v>62</v>
      </c>
      <c r="Y1448" t="s">
        <v>259</v>
      </c>
      <c r="Z1448">
        <v>1</v>
      </c>
      <c r="AA1448">
        <f t="shared" si="240"/>
        <v>17</v>
      </c>
      <c r="AB1448">
        <f t="shared" ca="1" si="236"/>
        <v>8.2000000000000011</v>
      </c>
      <c r="AC1448">
        <f t="shared" ca="1" si="237"/>
        <v>8.7999999999999989</v>
      </c>
      <c r="AD1448">
        <f t="shared" ca="1" si="238"/>
        <v>-8.7999999999999989</v>
      </c>
      <c r="AE1448" s="2">
        <v>0</v>
      </c>
      <c r="AF1448" s="7">
        <f>VLOOKUP(R1448,Weights!$A$2:$B$120,2,0)*AE1448</f>
        <v>0</v>
      </c>
      <c r="AG1448">
        <f t="shared" ca="1" si="239"/>
        <v>77.439999999999984</v>
      </c>
      <c r="AI1448" t="str">
        <f t="shared" ca="1" si="241"/>
        <v>Florida Gulf Coast</v>
      </c>
      <c r="AJ1448" t="str">
        <f t="shared" si="242"/>
        <v>Florida Gulf Coast</v>
      </c>
      <c r="AK1448">
        <f t="shared" si="243"/>
        <v>0</v>
      </c>
    </row>
    <row r="1449" spans="17:37" x14ac:dyDescent="0.25">
      <c r="Q1449" t="s">
        <v>3342</v>
      </c>
      <c r="R1449" s="6">
        <v>41967</v>
      </c>
      <c r="S1449" t="s">
        <v>3195</v>
      </c>
      <c r="T1449" t="s">
        <v>3309</v>
      </c>
      <c r="U1449" t="s">
        <v>3842</v>
      </c>
      <c r="V1449">
        <v>58</v>
      </c>
      <c r="W1449">
        <v>43</v>
      </c>
      <c r="Y1449" t="s">
        <v>260</v>
      </c>
      <c r="Z1449">
        <v>1</v>
      </c>
      <c r="AA1449">
        <f t="shared" si="240"/>
        <v>15</v>
      </c>
      <c r="AB1449">
        <f t="shared" ca="1" si="236"/>
        <v>8.9999998000000012</v>
      </c>
      <c r="AC1449">
        <f t="shared" ca="1" si="237"/>
        <v>6.0000001999999988</v>
      </c>
      <c r="AD1449">
        <f t="shared" ca="1" si="238"/>
        <v>-6.0000001999999988</v>
      </c>
      <c r="AE1449" s="2">
        <v>0</v>
      </c>
      <c r="AF1449" s="7">
        <f>VLOOKUP(R1449,Weights!$A$2:$B$120,2,0)*AE1449</f>
        <v>0</v>
      </c>
      <c r="AG1449">
        <f t="shared" ca="1" si="239"/>
        <v>36.000002400000028</v>
      </c>
      <c r="AI1449" t="str">
        <f t="shared" ca="1" si="241"/>
        <v>Florida Gulf Coast</v>
      </c>
      <c r="AJ1449" t="str">
        <f t="shared" si="242"/>
        <v>Florida Gulf Coast</v>
      </c>
      <c r="AK1449">
        <f t="shared" si="243"/>
        <v>0</v>
      </c>
    </row>
    <row r="1450" spans="17:37" x14ac:dyDescent="0.25">
      <c r="Q1450" t="s">
        <v>3342</v>
      </c>
      <c r="R1450" s="6">
        <v>41968</v>
      </c>
      <c r="S1450" t="s">
        <v>3195</v>
      </c>
      <c r="T1450" t="s">
        <v>3383</v>
      </c>
      <c r="U1450" t="s">
        <v>3842</v>
      </c>
      <c r="V1450">
        <v>62</v>
      </c>
      <c r="W1450">
        <v>47</v>
      </c>
      <c r="Y1450" t="s">
        <v>261</v>
      </c>
      <c r="Z1450">
        <v>1</v>
      </c>
      <c r="AA1450">
        <f t="shared" si="240"/>
        <v>15</v>
      </c>
      <c r="AB1450">
        <f t="shared" ca="1" si="236"/>
        <v>-4</v>
      </c>
      <c r="AC1450">
        <f t="shared" ca="1" si="237"/>
        <v>19</v>
      </c>
      <c r="AD1450">
        <f t="shared" ca="1" si="238"/>
        <v>-19</v>
      </c>
      <c r="AE1450" s="2">
        <v>0</v>
      </c>
      <c r="AF1450" s="7">
        <f>VLOOKUP(R1450,Weights!$A$2:$B$120,2,0)*AE1450</f>
        <v>0</v>
      </c>
      <c r="AG1450">
        <f t="shared" ca="1" si="239"/>
        <v>361</v>
      </c>
      <c r="AI1450" t="str">
        <f t="shared" ca="1" si="241"/>
        <v>San Francisco</v>
      </c>
      <c r="AJ1450" t="str">
        <f t="shared" si="242"/>
        <v>Florida Gulf Coast</v>
      </c>
      <c r="AK1450">
        <f t="shared" si="243"/>
        <v>0</v>
      </c>
    </row>
    <row r="1451" spans="17:37" x14ac:dyDescent="0.25">
      <c r="Q1451" t="s">
        <v>3342</v>
      </c>
      <c r="R1451" s="6">
        <v>41969</v>
      </c>
      <c r="S1451" t="s">
        <v>3195</v>
      </c>
      <c r="T1451" t="s">
        <v>3492</v>
      </c>
      <c r="U1451" t="s">
        <v>3841</v>
      </c>
      <c r="V1451">
        <v>59</v>
      </c>
      <c r="W1451">
        <v>45</v>
      </c>
      <c r="Y1451" t="s">
        <v>103</v>
      </c>
      <c r="Z1451">
        <v>1</v>
      </c>
      <c r="AA1451">
        <f t="shared" si="240"/>
        <v>-14</v>
      </c>
      <c r="AB1451">
        <f t="shared" ca="1" si="236"/>
        <v>-6</v>
      </c>
      <c r="AC1451">
        <f t="shared" ca="1" si="237"/>
        <v>-8</v>
      </c>
      <c r="AD1451">
        <f t="shared" ca="1" si="238"/>
        <v>8</v>
      </c>
      <c r="AE1451" s="2">
        <v>0</v>
      </c>
      <c r="AF1451" s="7">
        <f>VLOOKUP(R1451,Weights!$A$2:$B$120,2,0)*AE1451</f>
        <v>0</v>
      </c>
      <c r="AG1451">
        <f t="shared" ca="1" si="239"/>
        <v>64</v>
      </c>
      <c r="AI1451" t="str">
        <f t="shared" ca="1" si="241"/>
        <v>Green Bay</v>
      </c>
      <c r="AJ1451" t="str">
        <f t="shared" si="242"/>
        <v>Green Bay</v>
      </c>
      <c r="AK1451" t="str">
        <f t="shared" si="243"/>
        <v>Green Bay</v>
      </c>
    </row>
    <row r="1452" spans="17:37" x14ac:dyDescent="0.25">
      <c r="Q1452" t="s">
        <v>3342</v>
      </c>
      <c r="R1452" s="6">
        <v>41973</v>
      </c>
      <c r="S1452" t="s">
        <v>3195</v>
      </c>
      <c r="T1452" t="s">
        <v>3394</v>
      </c>
      <c r="U1452" t="s">
        <v>3842</v>
      </c>
      <c r="V1452">
        <v>71</v>
      </c>
      <c r="W1452">
        <v>58</v>
      </c>
      <c r="Y1452" t="s">
        <v>262</v>
      </c>
      <c r="Z1452">
        <v>1</v>
      </c>
      <c r="AA1452">
        <f t="shared" si="240"/>
        <v>13</v>
      </c>
      <c r="AB1452">
        <f t="shared" ca="1" si="236"/>
        <v>-6.6000000000000005</v>
      </c>
      <c r="AC1452">
        <f t="shared" ca="1" si="237"/>
        <v>19.600000000000001</v>
      </c>
      <c r="AD1452">
        <f t="shared" ca="1" si="238"/>
        <v>-19.600000000000001</v>
      </c>
      <c r="AE1452" s="2">
        <v>0</v>
      </c>
      <c r="AF1452" s="7">
        <f>VLOOKUP(R1452,Weights!$A$2:$B$120,2,0)*AE1452</f>
        <v>0</v>
      </c>
      <c r="AG1452">
        <f t="shared" ca="1" si="239"/>
        <v>384.16000000000008</v>
      </c>
      <c r="AI1452" t="str">
        <f t="shared" ca="1" si="241"/>
        <v>South Dakota St</v>
      </c>
      <c r="AJ1452" t="str">
        <f t="shared" si="242"/>
        <v>Florida Gulf Coast</v>
      </c>
      <c r="AK1452">
        <f t="shared" si="243"/>
        <v>0</v>
      </c>
    </row>
    <row r="1453" spans="17:37" x14ac:dyDescent="0.25">
      <c r="Q1453" t="s">
        <v>3342</v>
      </c>
      <c r="R1453" s="6">
        <v>41976</v>
      </c>
      <c r="S1453" t="s">
        <v>3194</v>
      </c>
      <c r="T1453" t="s">
        <v>3839</v>
      </c>
      <c r="U1453" t="s">
        <v>3842</v>
      </c>
      <c r="V1453">
        <v>77</v>
      </c>
      <c r="W1453">
        <v>58</v>
      </c>
      <c r="Y1453" t="s">
        <v>415</v>
      </c>
      <c r="Z1453">
        <v>1</v>
      </c>
      <c r="AA1453">
        <f t="shared" si="240"/>
        <v>19</v>
      </c>
      <c r="AB1453">
        <f t="shared" ca="1" si="236"/>
        <v>30.199999800000001</v>
      </c>
      <c r="AC1453">
        <f t="shared" ca="1" si="237"/>
        <v>-11.199999800000001</v>
      </c>
      <c r="AD1453">
        <f t="shared" ca="1" si="238"/>
        <v>11.199999800000001</v>
      </c>
      <c r="AE1453" s="2">
        <v>0</v>
      </c>
      <c r="AF1453" s="7">
        <f>VLOOKUP(R1453,Weights!$A$2:$B$120,2,0)*AE1453</f>
        <v>0</v>
      </c>
      <c r="AG1453">
        <f t="shared" ca="1" si="239"/>
        <v>125.43999552000005</v>
      </c>
      <c r="AI1453" t="str">
        <f t="shared" ca="1" si="241"/>
        <v>Florida Gulf Coast</v>
      </c>
      <c r="AJ1453" t="str">
        <f t="shared" si="242"/>
        <v>Florida Gulf Coast</v>
      </c>
      <c r="AK1453">
        <f t="shared" si="243"/>
        <v>0</v>
      </c>
    </row>
    <row r="1454" spans="17:37" x14ac:dyDescent="0.25">
      <c r="Q1454" t="s">
        <v>3342</v>
      </c>
      <c r="R1454" s="6">
        <v>41987</v>
      </c>
      <c r="S1454" t="s">
        <v>3194</v>
      </c>
      <c r="T1454" t="s">
        <v>3346</v>
      </c>
      <c r="U1454" t="s">
        <v>3841</v>
      </c>
      <c r="V1454">
        <v>69</v>
      </c>
      <c r="W1454">
        <v>63</v>
      </c>
      <c r="Y1454" t="s">
        <v>464</v>
      </c>
      <c r="Z1454">
        <v>1</v>
      </c>
      <c r="AA1454">
        <f t="shared" si="240"/>
        <v>-6</v>
      </c>
      <c r="AB1454">
        <f t="shared" ca="1" si="236"/>
        <v>8.4</v>
      </c>
      <c r="AC1454">
        <f t="shared" ca="1" si="237"/>
        <v>-14.4</v>
      </c>
      <c r="AD1454">
        <f t="shared" ca="1" si="238"/>
        <v>14.4</v>
      </c>
      <c r="AE1454" s="2">
        <v>0</v>
      </c>
      <c r="AF1454" s="7">
        <f>VLOOKUP(R1454,Weights!$A$2:$B$120,2,0)*AE1454</f>
        <v>0</v>
      </c>
      <c r="AG1454">
        <f t="shared" ca="1" si="239"/>
        <v>207.36</v>
      </c>
      <c r="AI1454" t="str">
        <f t="shared" ca="1" si="241"/>
        <v>Florida Gulf Coast</v>
      </c>
      <c r="AJ1454" t="str">
        <f t="shared" si="242"/>
        <v>Florida International</v>
      </c>
      <c r="AK1454" t="str">
        <f t="shared" si="243"/>
        <v>Florida International</v>
      </c>
    </row>
    <row r="1455" spans="17:37" x14ac:dyDescent="0.25">
      <c r="Q1455" t="s">
        <v>3342</v>
      </c>
      <c r="R1455" s="6">
        <v>41992</v>
      </c>
      <c r="S1455" t="s">
        <v>3194</v>
      </c>
      <c r="T1455" t="s">
        <v>3459</v>
      </c>
      <c r="U1455" t="s">
        <v>3842</v>
      </c>
      <c r="V1455">
        <v>83</v>
      </c>
      <c r="W1455">
        <v>78</v>
      </c>
      <c r="Y1455" t="s">
        <v>419</v>
      </c>
      <c r="Z1455">
        <v>1</v>
      </c>
      <c r="AA1455">
        <f t="shared" si="240"/>
        <v>5</v>
      </c>
      <c r="AB1455">
        <f t="shared" ca="1" si="236"/>
        <v>5</v>
      </c>
      <c r="AC1455">
        <f t="shared" ca="1" si="237"/>
        <v>0</v>
      </c>
      <c r="AD1455">
        <f t="shared" ca="1" si="238"/>
        <v>0</v>
      </c>
      <c r="AE1455" s="2">
        <v>0</v>
      </c>
      <c r="AF1455" s="7">
        <f>VLOOKUP(R1455,Weights!$A$2:$B$120,2,0)*AE1455</f>
        <v>0</v>
      </c>
      <c r="AG1455">
        <f t="shared" ca="1" si="239"/>
        <v>0</v>
      </c>
      <c r="AI1455" t="str">
        <f t="shared" ca="1" si="241"/>
        <v>Florida Gulf Coast</v>
      </c>
      <c r="AJ1455" t="str">
        <f t="shared" si="242"/>
        <v>Florida Gulf Coast</v>
      </c>
      <c r="AK1455">
        <f t="shared" si="243"/>
        <v>0</v>
      </c>
    </row>
    <row r="1456" spans="17:37" x14ac:dyDescent="0.25">
      <c r="Q1456" t="s">
        <v>3342</v>
      </c>
      <c r="R1456" s="6">
        <v>42006</v>
      </c>
      <c r="S1456" t="s">
        <v>3194</v>
      </c>
      <c r="T1456" t="s">
        <v>3839</v>
      </c>
      <c r="U1456" t="s">
        <v>3842</v>
      </c>
      <c r="V1456">
        <v>49</v>
      </c>
      <c r="W1456">
        <v>36</v>
      </c>
      <c r="Y1456" t="s">
        <v>830</v>
      </c>
      <c r="Z1456">
        <v>1</v>
      </c>
      <c r="AA1456">
        <f t="shared" si="240"/>
        <v>13</v>
      </c>
      <c r="AB1456">
        <f t="shared" ca="1" si="236"/>
        <v>30.199999800000001</v>
      </c>
      <c r="AC1456">
        <f t="shared" ca="1" si="237"/>
        <v>-17.199999800000001</v>
      </c>
      <c r="AD1456">
        <f t="shared" ca="1" si="238"/>
        <v>17.199999800000001</v>
      </c>
      <c r="AE1456" s="2">
        <v>0</v>
      </c>
      <c r="AF1456" s="7">
        <f>VLOOKUP(R1456,Weights!$A$2:$B$120,2,0)*AE1456</f>
        <v>0</v>
      </c>
      <c r="AG1456">
        <f t="shared" ca="1" si="239"/>
        <v>295.83999312000003</v>
      </c>
      <c r="AI1456" t="str">
        <f t="shared" ca="1" si="241"/>
        <v>Florida Gulf Coast</v>
      </c>
      <c r="AJ1456" t="str">
        <f t="shared" si="242"/>
        <v>Florida Gulf Coast</v>
      </c>
      <c r="AK1456">
        <f t="shared" si="243"/>
        <v>0</v>
      </c>
    </row>
    <row r="1457" spans="17:37" x14ac:dyDescent="0.25">
      <c r="Q1457" t="s">
        <v>3342</v>
      </c>
      <c r="R1457" s="6">
        <v>42014</v>
      </c>
      <c r="S1457" t="s">
        <v>3194</v>
      </c>
      <c r="T1457" t="s">
        <v>3334</v>
      </c>
      <c r="U1457" t="s">
        <v>3842</v>
      </c>
      <c r="V1457">
        <v>72</v>
      </c>
      <c r="W1457">
        <v>50</v>
      </c>
      <c r="Y1457" t="s">
        <v>831</v>
      </c>
      <c r="Z1457">
        <v>1</v>
      </c>
      <c r="AA1457">
        <f t="shared" si="240"/>
        <v>22</v>
      </c>
      <c r="AB1457">
        <f t="shared" ca="1" si="236"/>
        <v>17.599999799999999</v>
      </c>
      <c r="AC1457">
        <f t="shared" ca="1" si="237"/>
        <v>4.4000002000000009</v>
      </c>
      <c r="AD1457">
        <f t="shared" ca="1" si="238"/>
        <v>-4.4000002000000009</v>
      </c>
      <c r="AE1457" s="2">
        <v>0</v>
      </c>
      <c r="AF1457" s="7">
        <f>VLOOKUP(R1457,Weights!$A$2:$B$120,2,0)*AE1457</f>
        <v>0</v>
      </c>
      <c r="AG1457">
        <f t="shared" ca="1" si="239"/>
        <v>19.360001760000049</v>
      </c>
      <c r="AI1457" t="str">
        <f t="shared" ca="1" si="241"/>
        <v>Florida Gulf Coast</v>
      </c>
      <c r="AJ1457" t="str">
        <f t="shared" si="242"/>
        <v>Florida Gulf Coast</v>
      </c>
      <c r="AK1457">
        <f t="shared" si="243"/>
        <v>0</v>
      </c>
    </row>
    <row r="1458" spans="17:37" x14ac:dyDescent="0.25">
      <c r="Q1458" t="s">
        <v>3342</v>
      </c>
      <c r="R1458" s="6">
        <v>42021</v>
      </c>
      <c r="S1458" t="s">
        <v>3194</v>
      </c>
      <c r="T1458" t="s">
        <v>3337</v>
      </c>
      <c r="U1458" t="s">
        <v>3842</v>
      </c>
      <c r="V1458">
        <v>79</v>
      </c>
      <c r="W1458">
        <v>50</v>
      </c>
      <c r="Y1458" t="s">
        <v>832</v>
      </c>
      <c r="Z1458">
        <v>1</v>
      </c>
      <c r="AA1458">
        <f t="shared" si="240"/>
        <v>29</v>
      </c>
      <c r="AB1458">
        <f t="shared" ca="1" si="236"/>
        <v>18.799999799999998</v>
      </c>
      <c r="AC1458">
        <f t="shared" ca="1" si="237"/>
        <v>10.200000200000002</v>
      </c>
      <c r="AD1458">
        <f t="shared" ca="1" si="238"/>
        <v>-10.200000200000002</v>
      </c>
      <c r="AE1458" s="2">
        <v>0</v>
      </c>
      <c r="AF1458" s="7">
        <f>VLOOKUP(R1458,Weights!$A$2:$B$120,2,0)*AE1458</f>
        <v>0</v>
      </c>
      <c r="AG1458">
        <f t="shared" ca="1" si="239"/>
        <v>104.04000408000007</v>
      </c>
      <c r="AI1458" t="str">
        <f t="shared" ca="1" si="241"/>
        <v>Florida Gulf Coast</v>
      </c>
      <c r="AJ1458" t="str">
        <f t="shared" si="242"/>
        <v>Florida Gulf Coast</v>
      </c>
      <c r="AK1458">
        <f t="shared" si="243"/>
        <v>0</v>
      </c>
    </row>
    <row r="1459" spans="17:37" x14ac:dyDescent="0.25">
      <c r="Q1459" t="s">
        <v>3342</v>
      </c>
      <c r="R1459" s="6">
        <v>42033</v>
      </c>
      <c r="S1459" t="s">
        <v>3194</v>
      </c>
      <c r="T1459" t="s">
        <v>3336</v>
      </c>
      <c r="U1459" t="s">
        <v>3842</v>
      </c>
      <c r="V1459">
        <v>78</v>
      </c>
      <c r="W1459">
        <v>62</v>
      </c>
      <c r="Y1459" t="s">
        <v>833</v>
      </c>
      <c r="Z1459">
        <v>1</v>
      </c>
      <c r="AA1459">
        <f t="shared" si="240"/>
        <v>16</v>
      </c>
      <c r="AB1459">
        <f t="shared" ca="1" si="236"/>
        <v>11.599999800000001</v>
      </c>
      <c r="AC1459">
        <f t="shared" ca="1" si="237"/>
        <v>4.4000001999999991</v>
      </c>
      <c r="AD1459">
        <f t="shared" ca="1" si="238"/>
        <v>-4.4000001999999991</v>
      </c>
      <c r="AE1459" s="2">
        <v>0</v>
      </c>
      <c r="AF1459" s="7">
        <f>VLOOKUP(R1459,Weights!$A$2:$B$120,2,0)*AE1459</f>
        <v>0</v>
      </c>
      <c r="AG1459">
        <f t="shared" ca="1" si="239"/>
        <v>19.360001760000031</v>
      </c>
      <c r="AI1459" t="str">
        <f t="shared" ca="1" si="241"/>
        <v>Florida Gulf Coast</v>
      </c>
      <c r="AJ1459" t="str">
        <f t="shared" si="242"/>
        <v>Florida Gulf Coast</v>
      </c>
      <c r="AK1459">
        <f t="shared" si="243"/>
        <v>0</v>
      </c>
    </row>
    <row r="1460" spans="17:37" x14ac:dyDescent="0.25">
      <c r="Q1460" t="s">
        <v>3342</v>
      </c>
      <c r="R1460" s="6">
        <v>42035</v>
      </c>
      <c r="S1460" t="s">
        <v>3194</v>
      </c>
      <c r="T1460" t="s">
        <v>3335</v>
      </c>
      <c r="U1460" t="s">
        <v>3842</v>
      </c>
      <c r="V1460">
        <v>74</v>
      </c>
      <c r="W1460">
        <v>64</v>
      </c>
      <c r="Y1460" t="s">
        <v>834</v>
      </c>
      <c r="Z1460">
        <v>1</v>
      </c>
      <c r="AA1460">
        <f t="shared" si="240"/>
        <v>10</v>
      </c>
      <c r="AB1460">
        <f t="shared" ca="1" si="236"/>
        <v>9.8000000000000007</v>
      </c>
      <c r="AC1460">
        <f t="shared" ca="1" si="237"/>
        <v>0.19999999999999929</v>
      </c>
      <c r="AD1460">
        <f t="shared" ca="1" si="238"/>
        <v>-0.19999999999999929</v>
      </c>
      <c r="AE1460" s="2">
        <v>0</v>
      </c>
      <c r="AF1460" s="7">
        <f>VLOOKUP(R1460,Weights!$A$2:$B$120,2,0)*AE1460</f>
        <v>0</v>
      </c>
      <c r="AG1460">
        <f t="shared" ca="1" si="239"/>
        <v>3.9999999999999716E-2</v>
      </c>
      <c r="AI1460" t="str">
        <f t="shared" ca="1" si="241"/>
        <v>Florida Gulf Coast</v>
      </c>
      <c r="AJ1460" t="str">
        <f t="shared" si="242"/>
        <v>Florida Gulf Coast</v>
      </c>
      <c r="AK1460">
        <f t="shared" si="243"/>
        <v>0</v>
      </c>
    </row>
    <row r="1461" spans="17:37" x14ac:dyDescent="0.25">
      <c r="Q1461" t="s">
        <v>3342</v>
      </c>
      <c r="R1461" s="6">
        <v>42054</v>
      </c>
      <c r="S1461" t="s">
        <v>3194</v>
      </c>
      <c r="T1461" t="s">
        <v>3250</v>
      </c>
      <c r="U1461" t="s">
        <v>3842</v>
      </c>
      <c r="V1461">
        <v>54</v>
      </c>
      <c r="W1461">
        <v>53</v>
      </c>
      <c r="Y1461" t="s">
        <v>835</v>
      </c>
      <c r="Z1461">
        <v>1</v>
      </c>
      <c r="AA1461">
        <f t="shared" si="240"/>
        <v>1</v>
      </c>
      <c r="AB1461">
        <f t="shared" ca="1" si="236"/>
        <v>15.599999800000001</v>
      </c>
      <c r="AC1461">
        <f t="shared" ca="1" si="237"/>
        <v>-14.599999800000001</v>
      </c>
      <c r="AD1461">
        <f t="shared" ca="1" si="238"/>
        <v>14.599999800000001</v>
      </c>
      <c r="AE1461" s="2">
        <v>0</v>
      </c>
      <c r="AF1461" s="7">
        <f>VLOOKUP(R1461,Weights!$A$2:$B$120,2,0)*AE1461</f>
        <v>0</v>
      </c>
      <c r="AG1461">
        <f t="shared" ca="1" si="239"/>
        <v>213.15999416000005</v>
      </c>
      <c r="AI1461" t="str">
        <f t="shared" ca="1" si="241"/>
        <v>Florida Gulf Coast</v>
      </c>
      <c r="AJ1461" t="str">
        <f t="shared" si="242"/>
        <v>Florida Gulf Coast</v>
      </c>
      <c r="AK1461">
        <f t="shared" si="243"/>
        <v>0</v>
      </c>
    </row>
    <row r="1462" spans="17:37" x14ac:dyDescent="0.25">
      <c r="Q1462" t="s">
        <v>3342</v>
      </c>
      <c r="R1462" s="6">
        <v>42056</v>
      </c>
      <c r="S1462" t="s">
        <v>3194</v>
      </c>
      <c r="T1462" t="s">
        <v>3333</v>
      </c>
      <c r="U1462" t="s">
        <v>3842</v>
      </c>
      <c r="V1462">
        <v>86</v>
      </c>
      <c r="W1462">
        <v>72</v>
      </c>
      <c r="Y1462" t="s">
        <v>836</v>
      </c>
      <c r="Z1462">
        <v>1</v>
      </c>
      <c r="AA1462">
        <f t="shared" si="240"/>
        <v>14</v>
      </c>
      <c r="AB1462">
        <f t="shared" ca="1" si="236"/>
        <v>-3</v>
      </c>
      <c r="AC1462">
        <f t="shared" ca="1" si="237"/>
        <v>17</v>
      </c>
      <c r="AD1462">
        <f t="shared" ca="1" si="238"/>
        <v>-17</v>
      </c>
      <c r="AE1462" s="2">
        <v>0</v>
      </c>
      <c r="AF1462" s="7">
        <f>VLOOKUP(R1462,Weights!$A$2:$B$120,2,0)*AE1462</f>
        <v>0</v>
      </c>
      <c r="AG1462">
        <f t="shared" ca="1" si="239"/>
        <v>289</v>
      </c>
      <c r="AI1462" t="str">
        <f t="shared" ca="1" si="241"/>
        <v>South Carolina Upstate</v>
      </c>
      <c r="AJ1462" t="str">
        <f t="shared" si="242"/>
        <v>Florida Gulf Coast</v>
      </c>
      <c r="AK1462">
        <f t="shared" si="243"/>
        <v>0</v>
      </c>
    </row>
    <row r="1463" spans="17:37" x14ac:dyDescent="0.25">
      <c r="Q1463" t="s">
        <v>3342</v>
      </c>
      <c r="R1463" s="6">
        <v>42060</v>
      </c>
      <c r="S1463" t="s">
        <v>3194</v>
      </c>
      <c r="T1463" t="s">
        <v>3332</v>
      </c>
      <c r="U1463" t="s">
        <v>3841</v>
      </c>
      <c r="V1463">
        <v>76</v>
      </c>
      <c r="W1463">
        <v>62</v>
      </c>
      <c r="Y1463" t="s">
        <v>837</v>
      </c>
      <c r="Z1463">
        <v>1</v>
      </c>
      <c r="AA1463">
        <f t="shared" si="240"/>
        <v>-14</v>
      </c>
      <c r="AB1463">
        <f t="shared" ca="1" si="236"/>
        <v>-0.19999999999999973</v>
      </c>
      <c r="AC1463">
        <f t="shared" ca="1" si="237"/>
        <v>-13.8</v>
      </c>
      <c r="AD1463">
        <f t="shared" ca="1" si="238"/>
        <v>13.8</v>
      </c>
      <c r="AE1463" s="2">
        <v>0</v>
      </c>
      <c r="AF1463" s="7">
        <f>VLOOKUP(R1463,Weights!$A$2:$B$120,2,0)*AE1463</f>
        <v>0</v>
      </c>
      <c r="AG1463">
        <f t="shared" ca="1" si="239"/>
        <v>190.44000000000003</v>
      </c>
      <c r="AI1463" t="str">
        <f t="shared" ca="1" si="241"/>
        <v>North Florida</v>
      </c>
      <c r="AJ1463" t="str">
        <f t="shared" si="242"/>
        <v>North Florida</v>
      </c>
      <c r="AK1463" t="str">
        <f t="shared" si="243"/>
        <v>North Florida</v>
      </c>
    </row>
    <row r="1464" spans="17:37" x14ac:dyDescent="0.25">
      <c r="Q1464" t="s">
        <v>3342</v>
      </c>
      <c r="R1464" s="6">
        <v>42066</v>
      </c>
      <c r="S1464" t="s">
        <v>3194</v>
      </c>
      <c r="T1464" t="s">
        <v>3337</v>
      </c>
      <c r="U1464" t="s">
        <v>3842</v>
      </c>
      <c r="V1464">
        <v>81</v>
      </c>
      <c r="W1464">
        <v>63</v>
      </c>
      <c r="Y1464" t="s">
        <v>838</v>
      </c>
      <c r="Z1464">
        <v>1</v>
      </c>
      <c r="AA1464">
        <f t="shared" si="240"/>
        <v>18</v>
      </c>
      <c r="AB1464">
        <f t="shared" ca="1" si="236"/>
        <v>18.799999799999998</v>
      </c>
      <c r="AC1464">
        <f t="shared" ca="1" si="237"/>
        <v>-0.79999979999999837</v>
      </c>
      <c r="AD1464">
        <f t="shared" ca="1" si="238"/>
        <v>0.79999979999999837</v>
      </c>
      <c r="AE1464" s="2">
        <v>0</v>
      </c>
      <c r="AF1464" s="7">
        <f>VLOOKUP(R1464,Weights!$A$2:$B$120,2,0)*AE1464</f>
        <v>0</v>
      </c>
      <c r="AG1464">
        <f t="shared" ca="1" si="239"/>
        <v>0.63999968000003737</v>
      </c>
      <c r="AI1464" t="str">
        <f t="shared" ca="1" si="241"/>
        <v>Florida Gulf Coast</v>
      </c>
      <c r="AJ1464" t="str">
        <f t="shared" si="242"/>
        <v>Florida Gulf Coast</v>
      </c>
      <c r="AK1464">
        <f t="shared" si="243"/>
        <v>0</v>
      </c>
    </row>
    <row r="1465" spans="17:37" x14ac:dyDescent="0.25">
      <c r="Q1465" t="s">
        <v>3342</v>
      </c>
      <c r="R1465" s="6">
        <v>42068</v>
      </c>
      <c r="S1465" t="s">
        <v>3194</v>
      </c>
      <c r="T1465" t="s">
        <v>3333</v>
      </c>
      <c r="U1465" t="s">
        <v>3841</v>
      </c>
      <c r="V1465">
        <v>63</v>
      </c>
      <c r="W1465">
        <v>62</v>
      </c>
      <c r="Y1465" t="s">
        <v>839</v>
      </c>
      <c r="Z1465">
        <v>1</v>
      </c>
      <c r="AA1465">
        <f t="shared" si="240"/>
        <v>-1</v>
      </c>
      <c r="AB1465">
        <f t="shared" ca="1" si="236"/>
        <v>-3</v>
      </c>
      <c r="AC1465">
        <f t="shared" ca="1" si="237"/>
        <v>2</v>
      </c>
      <c r="AD1465">
        <f t="shared" ca="1" si="238"/>
        <v>-2</v>
      </c>
      <c r="AE1465" s="2">
        <v>0</v>
      </c>
      <c r="AF1465" s="7">
        <f>VLOOKUP(R1465,Weights!$A$2:$B$120,2,0)*AE1465</f>
        <v>0</v>
      </c>
      <c r="AG1465">
        <f t="shared" ca="1" si="239"/>
        <v>4</v>
      </c>
      <c r="AI1465" t="str">
        <f t="shared" ca="1" si="241"/>
        <v>South Carolina Upstate</v>
      </c>
      <c r="AJ1465" t="str">
        <f t="shared" si="242"/>
        <v>South Carolina Upstate</v>
      </c>
      <c r="AK1465" t="str">
        <f t="shared" si="243"/>
        <v>South Carolina Upstate</v>
      </c>
    </row>
    <row r="1466" spans="17:37" x14ac:dyDescent="0.25">
      <c r="Q1466" t="s">
        <v>3346</v>
      </c>
      <c r="R1466" s="6">
        <v>41957</v>
      </c>
      <c r="S1466" t="s">
        <v>3194</v>
      </c>
      <c r="T1466" t="s">
        <v>3839</v>
      </c>
      <c r="U1466" t="s">
        <v>3842</v>
      </c>
      <c r="V1466">
        <v>64</v>
      </c>
      <c r="W1466">
        <v>42</v>
      </c>
      <c r="Y1466" t="s">
        <v>176</v>
      </c>
      <c r="Z1466">
        <v>1</v>
      </c>
      <c r="AA1466">
        <f t="shared" si="240"/>
        <v>22</v>
      </c>
      <c r="AB1466">
        <f t="shared" ca="1" si="236"/>
        <v>24.999999800000001</v>
      </c>
      <c r="AC1466">
        <f t="shared" ca="1" si="237"/>
        <v>-2.9999998000000012</v>
      </c>
      <c r="AD1466">
        <f t="shared" ca="1" si="238"/>
        <v>2.9999998000000012</v>
      </c>
      <c r="AE1466" s="2">
        <v>0</v>
      </c>
      <c r="AF1466" s="7">
        <f>VLOOKUP(R1466,Weights!$A$2:$B$120,2,0)*AE1466</f>
        <v>0</v>
      </c>
      <c r="AG1466">
        <f t="shared" ca="1" si="239"/>
        <v>8.9999988000000481</v>
      </c>
      <c r="AI1466" t="str">
        <f t="shared" ca="1" si="241"/>
        <v>Florida International</v>
      </c>
      <c r="AJ1466" t="str">
        <f t="shared" si="242"/>
        <v>Florida International</v>
      </c>
      <c r="AK1466">
        <f t="shared" si="243"/>
        <v>0</v>
      </c>
    </row>
    <row r="1467" spans="17:37" x14ac:dyDescent="0.25">
      <c r="Q1467" t="s">
        <v>3346</v>
      </c>
      <c r="R1467" s="6">
        <v>41964</v>
      </c>
      <c r="S1467" t="s">
        <v>3194</v>
      </c>
      <c r="T1467" t="s">
        <v>3839</v>
      </c>
      <c r="U1467" t="s">
        <v>3842</v>
      </c>
      <c r="V1467">
        <v>74</v>
      </c>
      <c r="W1467">
        <v>48</v>
      </c>
      <c r="Y1467" t="s">
        <v>259</v>
      </c>
      <c r="Z1467">
        <v>1</v>
      </c>
      <c r="AA1467">
        <f t="shared" si="240"/>
        <v>26</v>
      </c>
      <c r="AB1467">
        <f t="shared" ca="1" si="236"/>
        <v>24.999999800000001</v>
      </c>
      <c r="AC1467">
        <f t="shared" ca="1" si="237"/>
        <v>1.0000001999999988</v>
      </c>
      <c r="AD1467">
        <f t="shared" ca="1" si="238"/>
        <v>-1.0000001999999988</v>
      </c>
      <c r="AE1467" s="2">
        <v>0</v>
      </c>
      <c r="AF1467" s="7">
        <f>VLOOKUP(R1467,Weights!$A$2:$B$120,2,0)*AE1467</f>
        <v>0</v>
      </c>
      <c r="AG1467">
        <f t="shared" ca="1" si="239"/>
        <v>1.0000004000000375</v>
      </c>
      <c r="AI1467" t="str">
        <f t="shared" ca="1" si="241"/>
        <v>Florida International</v>
      </c>
      <c r="AJ1467" t="str">
        <f t="shared" si="242"/>
        <v>Florida International</v>
      </c>
      <c r="AK1467">
        <f t="shared" si="243"/>
        <v>0</v>
      </c>
    </row>
    <row r="1468" spans="17:37" x14ac:dyDescent="0.25">
      <c r="Q1468" t="s">
        <v>3346</v>
      </c>
      <c r="R1468" s="6">
        <v>41971</v>
      </c>
      <c r="S1468" t="s">
        <v>3195</v>
      </c>
      <c r="T1468" t="s">
        <v>3300</v>
      </c>
      <c r="U1468" t="s">
        <v>3842</v>
      </c>
      <c r="V1468">
        <v>61</v>
      </c>
      <c r="W1468">
        <v>59</v>
      </c>
      <c r="X1468" t="s">
        <v>3843</v>
      </c>
      <c r="Y1468" t="s">
        <v>151</v>
      </c>
      <c r="Z1468">
        <v>1</v>
      </c>
      <c r="AA1468">
        <f t="shared" si="240"/>
        <v>2</v>
      </c>
      <c r="AB1468">
        <f t="shared" ca="1" si="236"/>
        <v>2</v>
      </c>
      <c r="AC1468">
        <f t="shared" ca="1" si="237"/>
        <v>0</v>
      </c>
      <c r="AD1468">
        <f t="shared" ca="1" si="238"/>
        <v>0</v>
      </c>
      <c r="AE1468" s="2">
        <v>0</v>
      </c>
      <c r="AF1468" s="7">
        <f>VLOOKUP(R1468,Weights!$A$2:$B$120,2,0)*AE1468</f>
        <v>0</v>
      </c>
      <c r="AG1468">
        <f t="shared" ca="1" si="239"/>
        <v>0</v>
      </c>
      <c r="AI1468" t="str">
        <f t="shared" ca="1" si="241"/>
        <v>Florida International</v>
      </c>
      <c r="AJ1468" t="str">
        <f t="shared" si="242"/>
        <v>Florida International</v>
      </c>
      <c r="AK1468">
        <f t="shared" si="243"/>
        <v>0</v>
      </c>
    </row>
    <row r="1469" spans="17:37" x14ac:dyDescent="0.25">
      <c r="Q1469" t="s">
        <v>3346</v>
      </c>
      <c r="R1469" s="6">
        <v>41975</v>
      </c>
      <c r="S1469" t="s">
        <v>3194</v>
      </c>
      <c r="T1469" t="s">
        <v>3250</v>
      </c>
      <c r="U1469" t="s">
        <v>3842</v>
      </c>
      <c r="V1469">
        <v>59</v>
      </c>
      <c r="W1469">
        <v>38</v>
      </c>
      <c r="Y1469" t="s">
        <v>152</v>
      </c>
      <c r="Z1469">
        <v>1</v>
      </c>
      <c r="AA1469">
        <f t="shared" si="240"/>
        <v>21</v>
      </c>
      <c r="AB1469">
        <f t="shared" ca="1" si="236"/>
        <v>10.3999998</v>
      </c>
      <c r="AC1469">
        <f t="shared" ca="1" si="237"/>
        <v>10.6000002</v>
      </c>
      <c r="AD1469">
        <f t="shared" ca="1" si="238"/>
        <v>-10.6000002</v>
      </c>
      <c r="AE1469" s="2">
        <v>0</v>
      </c>
      <c r="AF1469" s="7">
        <f>VLOOKUP(R1469,Weights!$A$2:$B$120,2,0)*AE1469</f>
        <v>0</v>
      </c>
      <c r="AG1469">
        <f t="shared" ca="1" si="239"/>
        <v>112.36000424000004</v>
      </c>
      <c r="AI1469" t="str">
        <f t="shared" ca="1" si="241"/>
        <v>Florida International</v>
      </c>
      <c r="AJ1469" t="str">
        <f t="shared" si="242"/>
        <v>Florida International</v>
      </c>
      <c r="AK1469">
        <f t="shared" si="243"/>
        <v>0</v>
      </c>
    </row>
    <row r="1470" spans="17:37" x14ac:dyDescent="0.25">
      <c r="Q1470" t="s">
        <v>3346</v>
      </c>
      <c r="R1470" s="6">
        <v>42019</v>
      </c>
      <c r="S1470" t="s">
        <v>3194</v>
      </c>
      <c r="T1470" t="s">
        <v>3447</v>
      </c>
      <c r="U1470" t="s">
        <v>3842</v>
      </c>
      <c r="V1470">
        <v>66</v>
      </c>
      <c r="W1470">
        <v>62</v>
      </c>
      <c r="X1470" t="s">
        <v>3843</v>
      </c>
      <c r="Y1470" t="s">
        <v>565</v>
      </c>
      <c r="Z1470">
        <v>1</v>
      </c>
      <c r="AA1470">
        <f t="shared" si="240"/>
        <v>4</v>
      </c>
      <c r="AB1470">
        <f t="shared" ca="1" si="236"/>
        <v>4</v>
      </c>
      <c r="AC1470">
        <f t="shared" ca="1" si="237"/>
        <v>0</v>
      </c>
      <c r="AD1470">
        <f t="shared" ca="1" si="238"/>
        <v>0</v>
      </c>
      <c r="AE1470" s="2">
        <v>0</v>
      </c>
      <c r="AF1470" s="7">
        <f>VLOOKUP(R1470,Weights!$A$2:$B$120,2,0)*AE1470</f>
        <v>0</v>
      </c>
      <c r="AG1470">
        <f t="shared" ca="1" si="239"/>
        <v>0</v>
      </c>
      <c r="AI1470" t="str">
        <f t="shared" ca="1" si="241"/>
        <v>Florida International</v>
      </c>
      <c r="AJ1470" t="str">
        <f t="shared" si="242"/>
        <v>Florida International</v>
      </c>
      <c r="AK1470">
        <f t="shared" si="243"/>
        <v>0</v>
      </c>
    </row>
    <row r="1471" spans="17:37" x14ac:dyDescent="0.25">
      <c r="Q1471" t="s">
        <v>3346</v>
      </c>
      <c r="R1471" s="6">
        <v>42021</v>
      </c>
      <c r="S1471" t="s">
        <v>3194</v>
      </c>
      <c r="T1471" t="s">
        <v>3325</v>
      </c>
      <c r="U1471" t="s">
        <v>3841</v>
      </c>
      <c r="V1471">
        <v>65</v>
      </c>
      <c r="W1471">
        <v>58</v>
      </c>
      <c r="Y1471" t="s">
        <v>164</v>
      </c>
      <c r="Z1471">
        <v>1</v>
      </c>
      <c r="AA1471">
        <f t="shared" si="240"/>
        <v>-7</v>
      </c>
      <c r="AB1471">
        <f t="shared" ca="1" si="236"/>
        <v>-3.0000000200000003</v>
      </c>
      <c r="AC1471">
        <f t="shared" ca="1" si="237"/>
        <v>-3.9999999799999997</v>
      </c>
      <c r="AD1471">
        <f t="shared" ca="1" si="238"/>
        <v>3.9999999799999997</v>
      </c>
      <c r="AE1471" s="2">
        <v>0</v>
      </c>
      <c r="AF1471" s="7">
        <f>VLOOKUP(R1471,Weights!$A$2:$B$120,2,0)*AE1471</f>
        <v>0</v>
      </c>
      <c r="AG1471">
        <f t="shared" ca="1" si="239"/>
        <v>15.999999839999997</v>
      </c>
      <c r="AI1471" t="str">
        <f t="shared" ca="1" si="241"/>
        <v>Western Kentucky</v>
      </c>
      <c r="AJ1471" t="str">
        <f t="shared" si="242"/>
        <v>Western Kentucky</v>
      </c>
      <c r="AK1471" t="str">
        <f t="shared" si="243"/>
        <v>Western Kentucky</v>
      </c>
    </row>
    <row r="1472" spans="17:37" x14ac:dyDescent="0.25">
      <c r="Q1472" t="s">
        <v>3346</v>
      </c>
      <c r="R1472" s="6">
        <v>42038</v>
      </c>
      <c r="S1472" t="s">
        <v>3194</v>
      </c>
      <c r="T1472" t="s">
        <v>3268</v>
      </c>
      <c r="U1472" t="s">
        <v>3842</v>
      </c>
      <c r="V1472">
        <v>64</v>
      </c>
      <c r="W1472">
        <v>56</v>
      </c>
      <c r="Y1472" t="s">
        <v>119</v>
      </c>
      <c r="Z1472">
        <v>1</v>
      </c>
      <c r="AA1472">
        <f t="shared" si="240"/>
        <v>8</v>
      </c>
      <c r="AB1472">
        <f t="shared" ca="1" si="236"/>
        <v>3.2</v>
      </c>
      <c r="AC1472">
        <f t="shared" ca="1" si="237"/>
        <v>4.8</v>
      </c>
      <c r="AD1472">
        <f t="shared" ca="1" si="238"/>
        <v>-4.8</v>
      </c>
      <c r="AE1472" s="2">
        <v>0</v>
      </c>
      <c r="AF1472" s="7">
        <f>VLOOKUP(R1472,Weights!$A$2:$B$120,2,0)*AE1472</f>
        <v>0</v>
      </c>
      <c r="AG1472">
        <f t="shared" ca="1" si="239"/>
        <v>23.04</v>
      </c>
      <c r="AI1472" t="str">
        <f t="shared" ca="1" si="241"/>
        <v>Florida International</v>
      </c>
      <c r="AJ1472" t="str">
        <f t="shared" si="242"/>
        <v>Florida International</v>
      </c>
      <c r="AK1472">
        <f t="shared" si="243"/>
        <v>0</v>
      </c>
    </row>
    <row r="1473" spans="17:37" x14ac:dyDescent="0.25">
      <c r="Q1473" t="s">
        <v>3346</v>
      </c>
      <c r="R1473" s="6">
        <v>42040</v>
      </c>
      <c r="S1473" t="s">
        <v>3194</v>
      </c>
      <c r="T1473" t="s">
        <v>3419</v>
      </c>
      <c r="U1473" t="s">
        <v>3841</v>
      </c>
      <c r="V1473">
        <v>74</v>
      </c>
      <c r="W1473">
        <v>63</v>
      </c>
      <c r="Y1473" t="s">
        <v>120</v>
      </c>
      <c r="Z1473">
        <v>1</v>
      </c>
      <c r="AA1473">
        <f t="shared" si="240"/>
        <v>-11</v>
      </c>
      <c r="AB1473">
        <f t="shared" ca="1" si="236"/>
        <v>5.9999999999999991</v>
      </c>
      <c r="AC1473">
        <f t="shared" ca="1" si="237"/>
        <v>-17</v>
      </c>
      <c r="AD1473">
        <f t="shared" ca="1" si="238"/>
        <v>17</v>
      </c>
      <c r="AE1473" s="2">
        <v>0</v>
      </c>
      <c r="AF1473" s="7">
        <f>VLOOKUP(R1473,Weights!$A$2:$B$120,2,0)*AE1473</f>
        <v>0</v>
      </c>
      <c r="AG1473">
        <f t="shared" ca="1" si="239"/>
        <v>289</v>
      </c>
      <c r="AI1473" t="str">
        <f t="shared" ca="1" si="241"/>
        <v>Florida International</v>
      </c>
      <c r="AJ1473" t="str">
        <f t="shared" si="242"/>
        <v>UT San Antonio</v>
      </c>
      <c r="AK1473" t="str">
        <f t="shared" si="243"/>
        <v>UT San Antonio</v>
      </c>
    </row>
    <row r="1474" spans="17:37" x14ac:dyDescent="0.25">
      <c r="Q1474" t="s">
        <v>3346</v>
      </c>
      <c r="R1474" s="6">
        <v>42042</v>
      </c>
      <c r="S1474" t="s">
        <v>3194</v>
      </c>
      <c r="T1474" t="s">
        <v>3474</v>
      </c>
      <c r="U1474" t="s">
        <v>3841</v>
      </c>
      <c r="V1474">
        <v>67</v>
      </c>
      <c r="W1474">
        <v>64</v>
      </c>
      <c r="Y1474" t="s">
        <v>1586</v>
      </c>
      <c r="Z1474">
        <v>1</v>
      </c>
      <c r="AA1474">
        <f t="shared" si="240"/>
        <v>-3</v>
      </c>
      <c r="AB1474">
        <f t="shared" ref="AB1474:AB1537" ca="1" si="244">Z1474*(IF(S1474="A",-HomeEdge,IF(S1474="H",HomeEdge,0))+VLOOKUP(Q1474,TmList,2,0)-VLOOKUP(T1474,TmList,2,0))</f>
        <v>-7.6</v>
      </c>
      <c r="AC1474">
        <f t="shared" ref="AC1474:AC1537" ca="1" si="245">AA1474-AB1474</f>
        <v>4.5999999999999996</v>
      </c>
      <c r="AD1474">
        <f t="shared" ref="AD1474:AD1537" ca="1" si="246">-AC1474</f>
        <v>-4.5999999999999996</v>
      </c>
      <c r="AE1474" s="2">
        <v>0</v>
      </c>
      <c r="AF1474" s="7">
        <f>VLOOKUP(R1474,Weights!$A$2:$B$120,2,0)*AE1474</f>
        <v>0</v>
      </c>
      <c r="AG1474">
        <f t="shared" ref="AG1474:AG1537" ca="1" si="247">AC1474^2</f>
        <v>21.159999999999997</v>
      </c>
      <c r="AI1474" t="str">
        <f t="shared" ca="1" si="241"/>
        <v>UTEP</v>
      </c>
      <c r="AJ1474" t="str">
        <f t="shared" si="242"/>
        <v>UTEP</v>
      </c>
      <c r="AK1474" t="str">
        <f t="shared" si="243"/>
        <v>UTEP</v>
      </c>
    </row>
    <row r="1475" spans="17:37" x14ac:dyDescent="0.25">
      <c r="Q1475" t="s">
        <v>3346</v>
      </c>
      <c r="R1475" s="6">
        <v>42054</v>
      </c>
      <c r="S1475" t="s">
        <v>3194</v>
      </c>
      <c r="T1475" t="s">
        <v>3473</v>
      </c>
      <c r="U1475" t="s">
        <v>3842</v>
      </c>
      <c r="V1475">
        <v>60</v>
      </c>
      <c r="W1475">
        <v>56</v>
      </c>
      <c r="Y1475" t="s">
        <v>123</v>
      </c>
      <c r="Z1475">
        <v>1</v>
      </c>
      <c r="AA1475">
        <f t="shared" ref="AA1475:AA1538" si="248">Z1475*IF(U1475="W",(V1475-W1475),W1475-V1475)</f>
        <v>4</v>
      </c>
      <c r="AB1475">
        <f t="shared" ca="1" si="244"/>
        <v>0.79999999999999982</v>
      </c>
      <c r="AC1475">
        <f t="shared" ca="1" si="245"/>
        <v>3.2</v>
      </c>
      <c r="AD1475">
        <f t="shared" ca="1" si="246"/>
        <v>-3.2</v>
      </c>
      <c r="AE1475" s="2">
        <v>0</v>
      </c>
      <c r="AF1475" s="7">
        <f>VLOOKUP(R1475,Weights!$A$2:$B$120,2,0)*AE1475</f>
        <v>0</v>
      </c>
      <c r="AG1475">
        <f t="shared" ca="1" si="247"/>
        <v>10.240000000000002</v>
      </c>
      <c r="AI1475" t="str">
        <f t="shared" ref="AI1475:AI1538" ca="1" si="249">IF(AB1475&gt;0,Q1475,T1475)</f>
        <v>Florida International</v>
      </c>
      <c r="AJ1475" t="str">
        <f t="shared" ref="AJ1475:AJ1538" si="250">IF(AA1475&gt;0,Q1475,T1475)</f>
        <v>Florida International</v>
      </c>
      <c r="AK1475">
        <f t="shared" ref="AK1475:AK1538" si="251">IF(AA1475&lt;0,T1475,0)</f>
        <v>0</v>
      </c>
    </row>
    <row r="1476" spans="17:37" x14ac:dyDescent="0.25">
      <c r="Q1476" t="s">
        <v>3346</v>
      </c>
      <c r="R1476" s="6">
        <v>42056</v>
      </c>
      <c r="S1476" t="s">
        <v>3194</v>
      </c>
      <c r="T1476" t="s">
        <v>3377</v>
      </c>
      <c r="U1476" t="s">
        <v>3841</v>
      </c>
      <c r="V1476">
        <v>70</v>
      </c>
      <c r="W1476">
        <v>56</v>
      </c>
      <c r="Y1476" t="s">
        <v>124</v>
      </c>
      <c r="Z1476">
        <v>1</v>
      </c>
      <c r="AA1476">
        <f t="shared" si="248"/>
        <v>-14</v>
      </c>
      <c r="AB1476">
        <f t="shared" ca="1" si="244"/>
        <v>3.8</v>
      </c>
      <c r="AC1476">
        <f t="shared" ca="1" si="245"/>
        <v>-17.8</v>
      </c>
      <c r="AD1476">
        <f t="shared" ca="1" si="246"/>
        <v>17.8</v>
      </c>
      <c r="AE1476" s="2">
        <v>0</v>
      </c>
      <c r="AF1476" s="7">
        <f>VLOOKUP(R1476,Weights!$A$2:$B$120,2,0)*AE1476</f>
        <v>0</v>
      </c>
      <c r="AG1476">
        <f t="shared" ca="1" si="247"/>
        <v>316.84000000000003</v>
      </c>
      <c r="AI1476" t="str">
        <f t="shared" ca="1" si="249"/>
        <v>Florida International</v>
      </c>
      <c r="AJ1476" t="str">
        <f t="shared" si="250"/>
        <v>North Texas</v>
      </c>
      <c r="AK1476" t="str">
        <f t="shared" si="251"/>
        <v>North Texas</v>
      </c>
    </row>
    <row r="1477" spans="17:37" x14ac:dyDescent="0.25">
      <c r="Q1477" t="s">
        <v>3346</v>
      </c>
      <c r="R1477" s="6">
        <v>42068</v>
      </c>
      <c r="S1477" t="s">
        <v>3194</v>
      </c>
      <c r="T1477" t="s">
        <v>3411</v>
      </c>
      <c r="U1477" t="s">
        <v>3842</v>
      </c>
      <c r="V1477">
        <v>59</v>
      </c>
      <c r="W1477">
        <v>54</v>
      </c>
      <c r="Y1477" t="s">
        <v>1617</v>
      </c>
      <c r="Z1477">
        <v>1</v>
      </c>
      <c r="AA1477">
        <f t="shared" si="248"/>
        <v>5</v>
      </c>
      <c r="AB1477">
        <f t="shared" ca="1" si="244"/>
        <v>-1.6</v>
      </c>
      <c r="AC1477">
        <f t="shared" ca="1" si="245"/>
        <v>6.6</v>
      </c>
      <c r="AD1477">
        <f t="shared" ca="1" si="246"/>
        <v>-6.6</v>
      </c>
      <c r="AE1477" s="2">
        <v>0</v>
      </c>
      <c r="AF1477" s="7">
        <f>VLOOKUP(R1477,Weights!$A$2:$B$120,2,0)*AE1477</f>
        <v>0</v>
      </c>
      <c r="AG1477">
        <f t="shared" ca="1" si="247"/>
        <v>43.559999999999995</v>
      </c>
      <c r="AI1477" t="str">
        <f t="shared" ca="1" si="249"/>
        <v>Middle Tennessee</v>
      </c>
      <c r="AJ1477" t="str">
        <f t="shared" si="250"/>
        <v>Florida International</v>
      </c>
      <c r="AK1477">
        <f t="shared" si="251"/>
        <v>0</v>
      </c>
    </row>
    <row r="1478" spans="17:37" x14ac:dyDescent="0.25">
      <c r="Q1478" t="s">
        <v>3346</v>
      </c>
      <c r="R1478" s="6">
        <v>42070</v>
      </c>
      <c r="S1478" t="s">
        <v>3194</v>
      </c>
      <c r="T1478" t="s">
        <v>3275</v>
      </c>
      <c r="U1478" t="s">
        <v>3842</v>
      </c>
      <c r="V1478">
        <v>70</v>
      </c>
      <c r="W1478">
        <v>66</v>
      </c>
      <c r="Y1478" t="s">
        <v>972</v>
      </c>
      <c r="Z1478">
        <v>1</v>
      </c>
      <c r="AA1478">
        <f t="shared" si="248"/>
        <v>4</v>
      </c>
      <c r="AB1478">
        <f t="shared" ca="1" si="244"/>
        <v>-2.6</v>
      </c>
      <c r="AC1478">
        <f t="shared" ca="1" si="245"/>
        <v>6.6</v>
      </c>
      <c r="AD1478">
        <f t="shared" ca="1" si="246"/>
        <v>-6.6</v>
      </c>
      <c r="AE1478" s="2">
        <v>0</v>
      </c>
      <c r="AF1478" s="7">
        <f>VLOOKUP(R1478,Weights!$A$2:$B$120,2,0)*AE1478</f>
        <v>0</v>
      </c>
      <c r="AG1478">
        <f t="shared" ca="1" si="247"/>
        <v>43.559999999999995</v>
      </c>
      <c r="AI1478" t="str">
        <f t="shared" ca="1" si="249"/>
        <v>UAB</v>
      </c>
      <c r="AJ1478" t="str">
        <f t="shared" si="250"/>
        <v>Florida International</v>
      </c>
      <c r="AK1478">
        <f t="shared" si="251"/>
        <v>0</v>
      </c>
    </row>
    <row r="1479" spans="17:37" x14ac:dyDescent="0.25">
      <c r="Q1479" t="s">
        <v>3346</v>
      </c>
      <c r="R1479" s="6">
        <v>42074</v>
      </c>
      <c r="S1479" t="s">
        <v>3195</v>
      </c>
      <c r="T1479" t="s">
        <v>3419</v>
      </c>
      <c r="U1479" t="s">
        <v>3842</v>
      </c>
      <c r="V1479">
        <v>57</v>
      </c>
      <c r="W1479">
        <v>54</v>
      </c>
      <c r="Y1479" t="s">
        <v>1618</v>
      </c>
      <c r="Z1479">
        <v>1</v>
      </c>
      <c r="AA1479">
        <f t="shared" si="248"/>
        <v>3</v>
      </c>
      <c r="AB1479">
        <f t="shared" ca="1" si="244"/>
        <v>2.7999999999999989</v>
      </c>
      <c r="AC1479">
        <f t="shared" ca="1" si="245"/>
        <v>0.20000000000000107</v>
      </c>
      <c r="AD1479">
        <f t="shared" ca="1" si="246"/>
        <v>-0.20000000000000107</v>
      </c>
      <c r="AE1479" s="2">
        <v>0</v>
      </c>
      <c r="AF1479" s="7">
        <f>VLOOKUP(R1479,Weights!$A$2:$B$120,2,0)*AE1479</f>
        <v>0</v>
      </c>
      <c r="AG1479">
        <f t="shared" ca="1" si="247"/>
        <v>4.0000000000000424E-2</v>
      </c>
      <c r="AI1479" t="str">
        <f t="shared" ca="1" si="249"/>
        <v>Florida International</v>
      </c>
      <c r="AJ1479" t="str">
        <f t="shared" si="250"/>
        <v>Florida International</v>
      </c>
      <c r="AK1479">
        <f t="shared" si="251"/>
        <v>0</v>
      </c>
    </row>
    <row r="1480" spans="17:37" x14ac:dyDescent="0.25">
      <c r="Q1480" t="s">
        <v>3346</v>
      </c>
      <c r="R1480" s="6">
        <v>42075</v>
      </c>
      <c r="S1480" t="s">
        <v>3195</v>
      </c>
      <c r="T1480" t="s">
        <v>3474</v>
      </c>
      <c r="U1480" t="s">
        <v>3841</v>
      </c>
      <c r="V1480">
        <v>83</v>
      </c>
      <c r="W1480">
        <v>71</v>
      </c>
      <c r="Y1480" t="s">
        <v>3157</v>
      </c>
      <c r="Z1480">
        <v>1</v>
      </c>
      <c r="AA1480">
        <f t="shared" si="248"/>
        <v>-12</v>
      </c>
      <c r="AB1480">
        <f t="shared" ca="1" si="244"/>
        <v>-10.8</v>
      </c>
      <c r="AC1480">
        <f t="shared" ca="1" si="245"/>
        <v>-1.1999999999999993</v>
      </c>
      <c r="AD1480">
        <f t="shared" ca="1" si="246"/>
        <v>1.1999999999999993</v>
      </c>
      <c r="AE1480" s="2">
        <v>0</v>
      </c>
      <c r="AF1480" s="7">
        <f>VLOOKUP(R1480,Weights!$A$2:$B$120,2,0)*AE1480</f>
        <v>0</v>
      </c>
      <c r="AG1480">
        <f t="shared" ca="1" si="247"/>
        <v>1.4399999999999984</v>
      </c>
      <c r="AI1480" t="str">
        <f t="shared" ca="1" si="249"/>
        <v>UTEP</v>
      </c>
      <c r="AJ1480" t="str">
        <f t="shared" si="250"/>
        <v>UTEP</v>
      </c>
      <c r="AK1480" t="str">
        <f t="shared" si="251"/>
        <v>UTEP</v>
      </c>
    </row>
    <row r="1481" spans="17:37" x14ac:dyDescent="0.25">
      <c r="Q1481" t="s">
        <v>3282</v>
      </c>
      <c r="R1481" s="6">
        <v>41958</v>
      </c>
      <c r="S1481" t="s">
        <v>3194</v>
      </c>
      <c r="T1481" t="s">
        <v>3505</v>
      </c>
      <c r="U1481" t="s">
        <v>3842</v>
      </c>
      <c r="V1481">
        <v>81</v>
      </c>
      <c r="W1481">
        <v>66</v>
      </c>
      <c r="Y1481" t="s">
        <v>176</v>
      </c>
      <c r="Z1481">
        <v>1</v>
      </c>
      <c r="AA1481">
        <f t="shared" si="248"/>
        <v>15</v>
      </c>
      <c r="AB1481">
        <f t="shared" ca="1" si="244"/>
        <v>11.39999998</v>
      </c>
      <c r="AC1481">
        <f t="shared" ca="1" si="245"/>
        <v>3.6000000199999995</v>
      </c>
      <c r="AD1481">
        <f t="shared" ca="1" si="246"/>
        <v>-3.6000000199999995</v>
      </c>
      <c r="AE1481" s="2">
        <v>0</v>
      </c>
      <c r="AF1481" s="7">
        <f>VLOOKUP(R1481,Weights!$A$2:$B$120,2,0)*AE1481</f>
        <v>0</v>
      </c>
      <c r="AG1481">
        <f t="shared" ca="1" si="247"/>
        <v>12.960000143999997</v>
      </c>
      <c r="AI1481" t="str">
        <f t="shared" ca="1" si="249"/>
        <v>Florida St</v>
      </c>
      <c r="AJ1481" t="str">
        <f t="shared" si="250"/>
        <v>Florida St</v>
      </c>
      <c r="AK1481">
        <f t="shared" si="251"/>
        <v>0</v>
      </c>
    </row>
    <row r="1482" spans="17:37" x14ac:dyDescent="0.25">
      <c r="Q1482" t="s">
        <v>3282</v>
      </c>
      <c r="R1482" s="6">
        <v>41961</v>
      </c>
      <c r="S1482" t="s">
        <v>3194</v>
      </c>
      <c r="T1482" t="s">
        <v>3467</v>
      </c>
      <c r="U1482" t="s">
        <v>3841</v>
      </c>
      <c r="V1482">
        <v>76</v>
      </c>
      <c r="W1482">
        <v>73</v>
      </c>
      <c r="Y1482" t="s">
        <v>11</v>
      </c>
      <c r="Z1482">
        <v>1</v>
      </c>
      <c r="AA1482">
        <f t="shared" si="248"/>
        <v>-3</v>
      </c>
      <c r="AB1482">
        <f t="shared" ca="1" si="244"/>
        <v>8.1999999999999993</v>
      </c>
      <c r="AC1482">
        <f t="shared" ca="1" si="245"/>
        <v>-11.2</v>
      </c>
      <c r="AD1482">
        <f t="shared" ca="1" si="246"/>
        <v>11.2</v>
      </c>
      <c r="AE1482" s="2">
        <v>0</v>
      </c>
      <c r="AF1482" s="7">
        <f>VLOOKUP(R1482,Weights!$A$2:$B$120,2,0)*AE1482</f>
        <v>0</v>
      </c>
      <c r="AG1482">
        <f t="shared" ca="1" si="247"/>
        <v>125.43999999999998</v>
      </c>
      <c r="AI1482" t="str">
        <f t="shared" ca="1" si="249"/>
        <v>Florida St</v>
      </c>
      <c r="AJ1482" t="str">
        <f t="shared" si="250"/>
        <v>Northeastern</v>
      </c>
      <c r="AK1482" t="str">
        <f t="shared" si="251"/>
        <v>Northeastern</v>
      </c>
    </row>
    <row r="1483" spans="17:37" x14ac:dyDescent="0.25">
      <c r="Q1483" t="s">
        <v>3282</v>
      </c>
      <c r="R1483" s="6">
        <v>41965</v>
      </c>
      <c r="S1483" t="s">
        <v>3195</v>
      </c>
      <c r="T1483" t="s">
        <v>3196</v>
      </c>
      <c r="U1483" t="s">
        <v>3841</v>
      </c>
      <c r="V1483">
        <v>80</v>
      </c>
      <c r="W1483">
        <v>54</v>
      </c>
      <c r="Y1483" t="s">
        <v>13</v>
      </c>
      <c r="Z1483">
        <v>1</v>
      </c>
      <c r="AA1483">
        <f t="shared" si="248"/>
        <v>-26</v>
      </c>
      <c r="AB1483">
        <f t="shared" ca="1" si="244"/>
        <v>-6.0000001999999997</v>
      </c>
      <c r="AC1483">
        <f t="shared" ca="1" si="245"/>
        <v>-19.999999800000001</v>
      </c>
      <c r="AD1483">
        <f t="shared" ca="1" si="246"/>
        <v>19.999999800000001</v>
      </c>
      <c r="AE1483" s="2">
        <v>0</v>
      </c>
      <c r="AF1483" s="7">
        <f>VLOOKUP(R1483,Weights!$A$2:$B$120,2,0)*AE1483</f>
        <v>0</v>
      </c>
      <c r="AG1483">
        <f t="shared" ca="1" si="247"/>
        <v>399.99999200000008</v>
      </c>
      <c r="AI1483" t="str">
        <f t="shared" ca="1" si="249"/>
        <v>Providence</v>
      </c>
      <c r="AJ1483" t="str">
        <f t="shared" si="250"/>
        <v>Providence</v>
      </c>
      <c r="AK1483" t="str">
        <f t="shared" si="251"/>
        <v>Providence</v>
      </c>
    </row>
    <row r="1484" spans="17:37" x14ac:dyDescent="0.25">
      <c r="Q1484" t="s">
        <v>3282</v>
      </c>
      <c r="R1484" s="6">
        <v>41968</v>
      </c>
      <c r="S1484" t="s">
        <v>3194</v>
      </c>
      <c r="T1484" t="s">
        <v>3512</v>
      </c>
      <c r="U1484" t="s">
        <v>3842</v>
      </c>
      <c r="V1484">
        <v>66</v>
      </c>
      <c r="W1484">
        <v>55</v>
      </c>
      <c r="Y1484" t="s">
        <v>17</v>
      </c>
      <c r="Z1484">
        <v>1</v>
      </c>
      <c r="AA1484">
        <f t="shared" si="248"/>
        <v>11</v>
      </c>
      <c r="AB1484">
        <f t="shared" ca="1" si="244"/>
        <v>18.600000000000001</v>
      </c>
      <c r="AC1484">
        <f t="shared" ca="1" si="245"/>
        <v>-7.6000000000000014</v>
      </c>
      <c r="AD1484">
        <f t="shared" ca="1" si="246"/>
        <v>7.6000000000000014</v>
      </c>
      <c r="AE1484" s="2">
        <v>0</v>
      </c>
      <c r="AF1484" s="7">
        <f>VLOOKUP(R1484,Weights!$A$2:$B$120,2,0)*AE1484</f>
        <v>0</v>
      </c>
      <c r="AG1484">
        <f t="shared" ca="1" si="247"/>
        <v>57.760000000000019</v>
      </c>
      <c r="AI1484" t="str">
        <f t="shared" ca="1" si="249"/>
        <v>Florida St</v>
      </c>
      <c r="AJ1484" t="str">
        <f t="shared" si="250"/>
        <v>Florida St</v>
      </c>
      <c r="AK1484">
        <f t="shared" si="251"/>
        <v>0</v>
      </c>
    </row>
    <row r="1485" spans="17:37" x14ac:dyDescent="0.25">
      <c r="Q1485" t="s">
        <v>3282</v>
      </c>
      <c r="R1485" s="6">
        <v>41971</v>
      </c>
      <c r="S1485" t="s">
        <v>3194</v>
      </c>
      <c r="T1485" t="s">
        <v>3422</v>
      </c>
      <c r="U1485" t="s">
        <v>3842</v>
      </c>
      <c r="V1485">
        <v>58</v>
      </c>
      <c r="W1485">
        <v>47</v>
      </c>
      <c r="Y1485" t="s">
        <v>235</v>
      </c>
      <c r="Z1485">
        <v>1</v>
      </c>
      <c r="AA1485">
        <f t="shared" si="248"/>
        <v>11</v>
      </c>
      <c r="AB1485">
        <f t="shared" ca="1" si="244"/>
        <v>11.199999980000001</v>
      </c>
      <c r="AC1485">
        <f t="shared" ca="1" si="245"/>
        <v>-0.19999998000000119</v>
      </c>
      <c r="AD1485">
        <f t="shared" ca="1" si="246"/>
        <v>0.19999998000000119</v>
      </c>
      <c r="AE1485" s="2">
        <v>0</v>
      </c>
      <c r="AF1485" s="7">
        <f>VLOOKUP(R1485,Weights!$A$2:$B$120,2,0)*AE1485</f>
        <v>0</v>
      </c>
      <c r="AG1485">
        <f t="shared" ca="1" si="247"/>
        <v>3.9999992000000872E-2</v>
      </c>
      <c r="AI1485" t="str">
        <f t="shared" ca="1" si="249"/>
        <v>Florida St</v>
      </c>
      <c r="AJ1485" t="str">
        <f t="shared" si="250"/>
        <v>Florida St</v>
      </c>
      <c r="AK1485">
        <f t="shared" si="251"/>
        <v>0</v>
      </c>
    </row>
    <row r="1486" spans="17:37" x14ac:dyDescent="0.25">
      <c r="Q1486" t="s">
        <v>3282</v>
      </c>
      <c r="R1486" s="6">
        <v>41974</v>
      </c>
      <c r="S1486" t="s">
        <v>3194</v>
      </c>
      <c r="T1486" t="s">
        <v>3255</v>
      </c>
      <c r="U1486" t="s">
        <v>3841</v>
      </c>
      <c r="V1486">
        <v>70</v>
      </c>
      <c r="W1486">
        <v>65</v>
      </c>
      <c r="Y1486" t="s">
        <v>350</v>
      </c>
      <c r="Z1486">
        <v>1</v>
      </c>
      <c r="AA1486">
        <f t="shared" si="248"/>
        <v>-5</v>
      </c>
      <c r="AB1486">
        <f t="shared" ca="1" si="244"/>
        <v>4.8000000000000007</v>
      </c>
      <c r="AC1486">
        <f t="shared" ca="1" si="245"/>
        <v>-9.8000000000000007</v>
      </c>
      <c r="AD1486">
        <f t="shared" ca="1" si="246"/>
        <v>9.8000000000000007</v>
      </c>
      <c r="AE1486" s="2">
        <v>0</v>
      </c>
      <c r="AF1486" s="7">
        <f>VLOOKUP(R1486,Weights!$A$2:$B$120,2,0)*AE1486</f>
        <v>0</v>
      </c>
      <c r="AG1486">
        <f t="shared" ca="1" si="247"/>
        <v>96.04000000000002</v>
      </c>
      <c r="AI1486" t="str">
        <f t="shared" ca="1" si="249"/>
        <v>Florida St</v>
      </c>
      <c r="AJ1486" t="str">
        <f t="shared" si="250"/>
        <v>Nebraska</v>
      </c>
      <c r="AK1486" t="str">
        <f t="shared" si="251"/>
        <v>Nebraska</v>
      </c>
    </row>
    <row r="1487" spans="17:37" x14ac:dyDescent="0.25">
      <c r="Q1487" t="s">
        <v>3282</v>
      </c>
      <c r="R1487" s="6">
        <v>41979</v>
      </c>
      <c r="S1487" t="s">
        <v>3194</v>
      </c>
      <c r="T1487" t="s">
        <v>3259</v>
      </c>
      <c r="U1487" t="s">
        <v>3842</v>
      </c>
      <c r="V1487">
        <v>96</v>
      </c>
      <c r="W1487">
        <v>73</v>
      </c>
      <c r="Y1487" t="s">
        <v>291</v>
      </c>
      <c r="Z1487">
        <v>1</v>
      </c>
      <c r="AA1487">
        <f t="shared" si="248"/>
        <v>23</v>
      </c>
      <c r="AB1487">
        <f t="shared" ca="1" si="244"/>
        <v>17.600000000000001</v>
      </c>
      <c r="AC1487">
        <f t="shared" ca="1" si="245"/>
        <v>5.3999999999999986</v>
      </c>
      <c r="AD1487">
        <f t="shared" ca="1" si="246"/>
        <v>-5.3999999999999986</v>
      </c>
      <c r="AE1487" s="2">
        <v>0</v>
      </c>
      <c r="AF1487" s="7">
        <f>VLOOKUP(R1487,Weights!$A$2:$B$120,2,0)*AE1487</f>
        <v>0</v>
      </c>
      <c r="AG1487">
        <f t="shared" ca="1" si="247"/>
        <v>29.159999999999986</v>
      </c>
      <c r="AI1487" t="str">
        <f t="shared" ca="1" si="249"/>
        <v>Florida St</v>
      </c>
      <c r="AJ1487" t="str">
        <f t="shared" si="250"/>
        <v>Florida St</v>
      </c>
      <c r="AK1487">
        <f t="shared" si="251"/>
        <v>0</v>
      </c>
    </row>
    <row r="1488" spans="17:37" x14ac:dyDescent="0.25">
      <c r="Q1488" t="s">
        <v>3282</v>
      </c>
      <c r="R1488" s="6">
        <v>41990</v>
      </c>
      <c r="S1488" t="s">
        <v>3194</v>
      </c>
      <c r="T1488" t="s">
        <v>3332</v>
      </c>
      <c r="U1488" t="s">
        <v>3842</v>
      </c>
      <c r="V1488">
        <v>93</v>
      </c>
      <c r="W1488">
        <v>77</v>
      </c>
      <c r="Y1488" t="s">
        <v>693</v>
      </c>
      <c r="Z1488">
        <v>1</v>
      </c>
      <c r="AA1488">
        <f t="shared" si="248"/>
        <v>16</v>
      </c>
      <c r="AB1488">
        <f t="shared" ca="1" si="244"/>
        <v>9.2000000000000011</v>
      </c>
      <c r="AC1488">
        <f t="shared" ca="1" si="245"/>
        <v>6.7999999999999989</v>
      </c>
      <c r="AD1488">
        <f t="shared" ca="1" si="246"/>
        <v>-6.7999999999999989</v>
      </c>
      <c r="AE1488" s="2">
        <v>0</v>
      </c>
      <c r="AF1488" s="7">
        <f>VLOOKUP(R1488,Weights!$A$2:$B$120,2,0)*AE1488</f>
        <v>0</v>
      </c>
      <c r="AG1488">
        <f t="shared" ca="1" si="247"/>
        <v>46.239999999999988</v>
      </c>
      <c r="AI1488" t="str">
        <f t="shared" ca="1" si="249"/>
        <v>Florida St</v>
      </c>
      <c r="AJ1488" t="str">
        <f t="shared" si="250"/>
        <v>Florida St</v>
      </c>
      <c r="AK1488">
        <f t="shared" si="251"/>
        <v>0</v>
      </c>
    </row>
    <row r="1489" spans="17:37" x14ac:dyDescent="0.25">
      <c r="Q1489" t="s">
        <v>3282</v>
      </c>
      <c r="R1489" s="6">
        <v>41995</v>
      </c>
      <c r="S1489" t="s">
        <v>3194</v>
      </c>
      <c r="T1489" t="s">
        <v>3334</v>
      </c>
      <c r="U1489" t="s">
        <v>3842</v>
      </c>
      <c r="V1489">
        <v>63</v>
      </c>
      <c r="W1489">
        <v>59</v>
      </c>
      <c r="Y1489" t="s">
        <v>110</v>
      </c>
      <c r="Z1489">
        <v>1</v>
      </c>
      <c r="AA1489">
        <f t="shared" si="248"/>
        <v>4</v>
      </c>
      <c r="AB1489">
        <f t="shared" ca="1" si="244"/>
        <v>26.999999799999998</v>
      </c>
      <c r="AC1489">
        <f t="shared" ca="1" si="245"/>
        <v>-22.999999799999998</v>
      </c>
      <c r="AD1489">
        <f t="shared" ca="1" si="246"/>
        <v>22.999999799999998</v>
      </c>
      <c r="AE1489" s="2">
        <v>0</v>
      </c>
      <c r="AF1489" s="7">
        <f>VLOOKUP(R1489,Weights!$A$2:$B$120,2,0)*AE1489</f>
        <v>0</v>
      </c>
      <c r="AG1489">
        <f t="shared" ca="1" si="247"/>
        <v>528.99999079999998</v>
      </c>
      <c r="AI1489" t="str">
        <f t="shared" ca="1" si="249"/>
        <v>Florida St</v>
      </c>
      <c r="AJ1489" t="str">
        <f t="shared" si="250"/>
        <v>Florida St</v>
      </c>
      <c r="AK1489">
        <f t="shared" si="251"/>
        <v>0</v>
      </c>
    </row>
    <row r="1490" spans="17:37" x14ac:dyDescent="0.25">
      <c r="Q1490" t="s">
        <v>3282</v>
      </c>
      <c r="R1490" s="6">
        <v>42003</v>
      </c>
      <c r="S1490" t="s">
        <v>3194</v>
      </c>
      <c r="T1490" t="s">
        <v>3265</v>
      </c>
      <c r="U1490" t="s">
        <v>3842</v>
      </c>
      <c r="V1490">
        <v>65</v>
      </c>
      <c r="W1490">
        <v>63</v>
      </c>
      <c r="Y1490" t="s">
        <v>656</v>
      </c>
      <c r="Z1490">
        <v>1</v>
      </c>
      <c r="AA1490">
        <f t="shared" si="248"/>
        <v>2</v>
      </c>
      <c r="AB1490">
        <f t="shared" ca="1" si="244"/>
        <v>-0.20000019999999985</v>
      </c>
      <c r="AC1490">
        <f t="shared" ca="1" si="245"/>
        <v>2.2000001999999999</v>
      </c>
      <c r="AD1490">
        <f t="shared" ca="1" si="246"/>
        <v>-2.2000001999999999</v>
      </c>
      <c r="AE1490" s="2">
        <v>0</v>
      </c>
      <c r="AF1490" s="7">
        <f>VLOOKUP(R1490,Weights!$A$2:$B$120,2,0)*AE1490</f>
        <v>0</v>
      </c>
      <c r="AG1490">
        <f t="shared" ca="1" si="247"/>
        <v>4.8400008800000389</v>
      </c>
      <c r="AI1490" t="str">
        <f t="shared" ca="1" si="249"/>
        <v>Florida</v>
      </c>
      <c r="AJ1490" t="str">
        <f t="shared" si="250"/>
        <v>Florida St</v>
      </c>
      <c r="AK1490">
        <f t="shared" si="251"/>
        <v>0</v>
      </c>
    </row>
    <row r="1491" spans="17:37" x14ac:dyDescent="0.25">
      <c r="Q1491" t="s">
        <v>3282</v>
      </c>
      <c r="R1491" s="6">
        <v>42010</v>
      </c>
      <c r="S1491" t="s">
        <v>3194</v>
      </c>
      <c r="T1491" t="s">
        <v>3319</v>
      </c>
      <c r="U1491" t="s">
        <v>3842</v>
      </c>
      <c r="V1491">
        <v>86</v>
      </c>
      <c r="W1491">
        <v>75</v>
      </c>
      <c r="Y1491" t="s">
        <v>694</v>
      </c>
      <c r="Z1491">
        <v>1</v>
      </c>
      <c r="AA1491">
        <f t="shared" si="248"/>
        <v>11</v>
      </c>
      <c r="AB1491">
        <f t="shared" ca="1" si="244"/>
        <v>7.4</v>
      </c>
      <c r="AC1491">
        <f t="shared" ca="1" si="245"/>
        <v>3.5999999999999996</v>
      </c>
      <c r="AD1491">
        <f t="shared" ca="1" si="246"/>
        <v>-3.5999999999999996</v>
      </c>
      <c r="AE1491" s="2">
        <v>0</v>
      </c>
      <c r="AF1491" s="7">
        <f>VLOOKUP(R1491,Weights!$A$2:$B$120,2,0)*AE1491</f>
        <v>0</v>
      </c>
      <c r="AG1491">
        <f t="shared" ca="1" si="247"/>
        <v>12.959999999999997</v>
      </c>
      <c r="AI1491" t="str">
        <f t="shared" ca="1" si="249"/>
        <v>Florida St</v>
      </c>
      <c r="AJ1491" t="str">
        <f t="shared" si="250"/>
        <v>Florida St</v>
      </c>
      <c r="AK1491">
        <f t="shared" si="251"/>
        <v>0</v>
      </c>
    </row>
    <row r="1492" spans="17:37" x14ac:dyDescent="0.25">
      <c r="Q1492" t="s">
        <v>3282</v>
      </c>
      <c r="R1492" s="6">
        <v>42021</v>
      </c>
      <c r="S1492" t="s">
        <v>3194</v>
      </c>
      <c r="T1492" t="s">
        <v>3256</v>
      </c>
      <c r="U1492" t="s">
        <v>3841</v>
      </c>
      <c r="V1492">
        <v>72</v>
      </c>
      <c r="W1492">
        <v>63</v>
      </c>
      <c r="Y1492" t="s">
        <v>611</v>
      </c>
      <c r="Z1492">
        <v>1</v>
      </c>
      <c r="AA1492">
        <f t="shared" si="248"/>
        <v>-9</v>
      </c>
      <c r="AB1492">
        <f t="shared" ca="1" si="244"/>
        <v>-3.0000001999999988</v>
      </c>
      <c r="AC1492">
        <f t="shared" ca="1" si="245"/>
        <v>-5.9999998000000012</v>
      </c>
      <c r="AD1492">
        <f t="shared" ca="1" si="246"/>
        <v>5.9999998000000012</v>
      </c>
      <c r="AE1492" s="2">
        <v>0</v>
      </c>
      <c r="AF1492" s="7">
        <f>VLOOKUP(R1492,Weights!$A$2:$B$120,2,0)*AE1492</f>
        <v>0</v>
      </c>
      <c r="AG1492">
        <f t="shared" ca="1" si="247"/>
        <v>35.999997600000057</v>
      </c>
      <c r="AI1492" t="str">
        <f t="shared" ca="1" si="249"/>
        <v>NC State</v>
      </c>
      <c r="AJ1492" t="str">
        <f t="shared" si="250"/>
        <v>NC State</v>
      </c>
      <c r="AK1492" t="str">
        <f t="shared" si="251"/>
        <v>NC State</v>
      </c>
    </row>
    <row r="1493" spans="17:37" x14ac:dyDescent="0.25">
      <c r="Q1493" t="s">
        <v>3282</v>
      </c>
      <c r="R1493" s="6">
        <v>42032</v>
      </c>
      <c r="S1493" t="s">
        <v>3194</v>
      </c>
      <c r="T1493" t="s">
        <v>3321</v>
      </c>
      <c r="U1493" t="s">
        <v>3842</v>
      </c>
      <c r="V1493">
        <v>82</v>
      </c>
      <c r="W1493">
        <v>76</v>
      </c>
      <c r="X1493" t="s">
        <v>3844</v>
      </c>
      <c r="Y1493" t="s">
        <v>696</v>
      </c>
      <c r="Z1493">
        <v>1</v>
      </c>
      <c r="AA1493">
        <f t="shared" si="248"/>
        <v>6</v>
      </c>
      <c r="AB1493">
        <f t="shared" ca="1" si="244"/>
        <v>6.8000000000000007</v>
      </c>
      <c r="AC1493">
        <f t="shared" ca="1" si="245"/>
        <v>-0.80000000000000071</v>
      </c>
      <c r="AD1493">
        <f t="shared" ca="1" si="246"/>
        <v>0.80000000000000071</v>
      </c>
      <c r="AE1493" s="2">
        <v>0</v>
      </c>
      <c r="AF1493" s="7">
        <f>VLOOKUP(R1493,Weights!$A$2:$B$120,2,0)*AE1493</f>
        <v>0</v>
      </c>
      <c r="AG1493">
        <f t="shared" ca="1" si="247"/>
        <v>0.64000000000000112</v>
      </c>
      <c r="AI1493" t="str">
        <f t="shared" ca="1" si="249"/>
        <v>Florida St</v>
      </c>
      <c r="AJ1493" t="str">
        <f t="shared" si="250"/>
        <v>Florida St</v>
      </c>
      <c r="AK1493">
        <f t="shared" si="251"/>
        <v>0</v>
      </c>
    </row>
    <row r="1494" spans="17:37" x14ac:dyDescent="0.25">
      <c r="Q1494" t="s">
        <v>3282</v>
      </c>
      <c r="R1494" s="6">
        <v>42036</v>
      </c>
      <c r="S1494" t="s">
        <v>3194</v>
      </c>
      <c r="T1494" t="s">
        <v>3315</v>
      </c>
      <c r="U1494" t="s">
        <v>3842</v>
      </c>
      <c r="V1494">
        <v>55</v>
      </c>
      <c r="W1494">
        <v>54</v>
      </c>
      <c r="Y1494" t="s">
        <v>697</v>
      </c>
      <c r="Z1494">
        <v>1</v>
      </c>
      <c r="AA1494">
        <f t="shared" si="248"/>
        <v>1</v>
      </c>
      <c r="AB1494">
        <f t="shared" ca="1" si="244"/>
        <v>-2.6000002000000002</v>
      </c>
      <c r="AC1494">
        <f t="shared" ca="1" si="245"/>
        <v>3.6000002000000002</v>
      </c>
      <c r="AD1494">
        <f t="shared" ca="1" si="246"/>
        <v>-3.6000002000000002</v>
      </c>
      <c r="AE1494" s="2">
        <v>0</v>
      </c>
      <c r="AF1494" s="7">
        <f>VLOOKUP(R1494,Weights!$A$2:$B$120,2,0)*AE1494</f>
        <v>0</v>
      </c>
      <c r="AG1494">
        <f t="shared" ca="1" si="247"/>
        <v>12.960001440000042</v>
      </c>
      <c r="AI1494" t="str">
        <f t="shared" ca="1" si="249"/>
        <v>Miami (FL)</v>
      </c>
      <c r="AJ1494" t="str">
        <f t="shared" si="250"/>
        <v>Florida St</v>
      </c>
      <c r="AK1494">
        <f t="shared" si="251"/>
        <v>0</v>
      </c>
    </row>
    <row r="1495" spans="17:37" x14ac:dyDescent="0.25">
      <c r="Q1495" t="s">
        <v>3282</v>
      </c>
      <c r="R1495" s="6">
        <v>42039</v>
      </c>
      <c r="S1495" t="s">
        <v>3194</v>
      </c>
      <c r="T1495" t="s">
        <v>3318</v>
      </c>
      <c r="U1495" t="s">
        <v>3841</v>
      </c>
      <c r="V1495">
        <v>62</v>
      </c>
      <c r="W1495">
        <v>56</v>
      </c>
      <c r="Y1495" t="s">
        <v>698</v>
      </c>
      <c r="Z1495">
        <v>1</v>
      </c>
      <c r="AA1495">
        <f t="shared" si="248"/>
        <v>-6</v>
      </c>
      <c r="AB1495">
        <f t="shared" ca="1" si="244"/>
        <v>5.2</v>
      </c>
      <c r="AC1495">
        <f t="shared" ca="1" si="245"/>
        <v>-11.2</v>
      </c>
      <c r="AD1495">
        <f t="shared" ca="1" si="246"/>
        <v>11.2</v>
      </c>
      <c r="AE1495" s="2">
        <v>0</v>
      </c>
      <c r="AF1495" s="7">
        <f>VLOOKUP(R1495,Weights!$A$2:$B$120,2,0)*AE1495</f>
        <v>0</v>
      </c>
      <c r="AG1495">
        <f t="shared" ca="1" si="247"/>
        <v>125.43999999999998</v>
      </c>
      <c r="AI1495" t="str">
        <f t="shared" ca="1" si="249"/>
        <v>Florida St</v>
      </c>
      <c r="AJ1495" t="str">
        <f t="shared" si="250"/>
        <v>Clemson</v>
      </c>
      <c r="AK1495" t="str">
        <f t="shared" si="251"/>
        <v>Clemson</v>
      </c>
    </row>
    <row r="1496" spans="17:37" x14ac:dyDescent="0.25">
      <c r="Q1496" t="s">
        <v>3282</v>
      </c>
      <c r="R1496" s="6">
        <v>42044</v>
      </c>
      <c r="S1496" t="s">
        <v>3194</v>
      </c>
      <c r="T1496" t="s">
        <v>3825</v>
      </c>
      <c r="U1496" t="s">
        <v>3841</v>
      </c>
      <c r="V1496">
        <v>73</v>
      </c>
      <c r="W1496">
        <v>70</v>
      </c>
      <c r="Y1496" t="s">
        <v>699</v>
      </c>
      <c r="Z1496">
        <v>1</v>
      </c>
      <c r="AA1496">
        <f t="shared" si="248"/>
        <v>-3</v>
      </c>
      <c r="AB1496">
        <f t="shared" ca="1" si="244"/>
        <v>-13.000000200000001</v>
      </c>
      <c r="AC1496">
        <f t="shared" ca="1" si="245"/>
        <v>10.000000200000001</v>
      </c>
      <c r="AD1496">
        <f t="shared" ca="1" si="246"/>
        <v>-10.000000200000001</v>
      </c>
      <c r="AE1496" s="2">
        <v>0</v>
      </c>
      <c r="AF1496" s="7">
        <f>VLOOKUP(R1496,Weights!$A$2:$B$120,2,0)*AE1496</f>
        <v>0</v>
      </c>
      <c r="AG1496">
        <f t="shared" ca="1" si="247"/>
        <v>100.00000400000005</v>
      </c>
      <c r="AI1496" t="str">
        <f t="shared" ca="1" si="249"/>
        <v>Duke</v>
      </c>
      <c r="AJ1496" t="str">
        <f t="shared" si="250"/>
        <v>Duke</v>
      </c>
      <c r="AK1496" t="str">
        <f t="shared" si="251"/>
        <v>Duke</v>
      </c>
    </row>
    <row r="1497" spans="17:37" x14ac:dyDescent="0.25">
      <c r="Q1497" t="s">
        <v>3282</v>
      </c>
      <c r="R1497" s="6">
        <v>42053</v>
      </c>
      <c r="S1497" t="s">
        <v>3194</v>
      </c>
      <c r="T1497" t="s">
        <v>3216</v>
      </c>
      <c r="U1497" t="s">
        <v>3842</v>
      </c>
      <c r="V1497">
        <v>69</v>
      </c>
      <c r="W1497">
        <v>60</v>
      </c>
      <c r="Y1497" t="s">
        <v>560</v>
      </c>
      <c r="Z1497">
        <v>1</v>
      </c>
      <c r="AA1497">
        <f t="shared" si="248"/>
        <v>9</v>
      </c>
      <c r="AB1497">
        <f t="shared" ca="1" si="244"/>
        <v>6.8000000000000007</v>
      </c>
      <c r="AC1497">
        <f t="shared" ca="1" si="245"/>
        <v>2.1999999999999993</v>
      </c>
      <c r="AD1497">
        <f t="shared" ca="1" si="246"/>
        <v>-2.1999999999999993</v>
      </c>
      <c r="AE1497" s="2">
        <v>0</v>
      </c>
      <c r="AF1497" s="7">
        <f>VLOOKUP(R1497,Weights!$A$2:$B$120,2,0)*AE1497</f>
        <v>0</v>
      </c>
      <c r="AG1497">
        <f t="shared" ca="1" si="247"/>
        <v>4.8399999999999972</v>
      </c>
      <c r="AI1497" t="str">
        <f t="shared" ca="1" si="249"/>
        <v>Florida St</v>
      </c>
      <c r="AJ1497" t="str">
        <f t="shared" si="250"/>
        <v>Florida St</v>
      </c>
      <c r="AK1497">
        <f t="shared" si="251"/>
        <v>0</v>
      </c>
    </row>
    <row r="1498" spans="17:37" x14ac:dyDescent="0.25">
      <c r="Q1498" t="s">
        <v>3282</v>
      </c>
      <c r="R1498" s="6">
        <v>42063</v>
      </c>
      <c r="S1498" t="s">
        <v>3194</v>
      </c>
      <c r="T1498" t="s">
        <v>3832</v>
      </c>
      <c r="U1498" t="s">
        <v>3841</v>
      </c>
      <c r="V1498">
        <v>81</v>
      </c>
      <c r="W1498">
        <v>59</v>
      </c>
      <c r="Y1498" t="s">
        <v>562</v>
      </c>
      <c r="Z1498">
        <v>1</v>
      </c>
      <c r="AA1498">
        <f t="shared" si="248"/>
        <v>-22</v>
      </c>
      <c r="AB1498">
        <f t="shared" ca="1" si="244"/>
        <v>-4.4000001999999991</v>
      </c>
      <c r="AC1498">
        <f t="shared" ca="1" si="245"/>
        <v>-17.599999799999999</v>
      </c>
      <c r="AD1498">
        <f t="shared" ca="1" si="246"/>
        <v>17.599999799999999</v>
      </c>
      <c r="AE1498" s="2">
        <v>0</v>
      </c>
      <c r="AF1498" s="7">
        <f>VLOOKUP(R1498,Weights!$A$2:$B$120,2,0)*AE1498</f>
        <v>0</v>
      </c>
      <c r="AG1498">
        <f t="shared" ca="1" si="247"/>
        <v>309.75999296000003</v>
      </c>
      <c r="AI1498" t="str">
        <f t="shared" ca="1" si="249"/>
        <v>Louisville</v>
      </c>
      <c r="AJ1498" t="str">
        <f t="shared" si="250"/>
        <v>Louisville</v>
      </c>
      <c r="AK1498" t="str">
        <f t="shared" si="251"/>
        <v>Louisville</v>
      </c>
    </row>
    <row r="1499" spans="17:37" x14ac:dyDescent="0.25">
      <c r="Q1499" t="s">
        <v>3282</v>
      </c>
      <c r="R1499" s="6">
        <v>42070</v>
      </c>
      <c r="S1499" t="s">
        <v>3194</v>
      </c>
      <c r="T1499" t="s">
        <v>3313</v>
      </c>
      <c r="U1499" t="s">
        <v>3842</v>
      </c>
      <c r="V1499">
        <v>61</v>
      </c>
      <c r="W1499">
        <v>52</v>
      </c>
      <c r="Y1499" t="s">
        <v>563</v>
      </c>
      <c r="Z1499">
        <v>1</v>
      </c>
      <c r="AA1499">
        <f t="shared" si="248"/>
        <v>9</v>
      </c>
      <c r="AB1499">
        <f t="shared" ca="1" si="244"/>
        <v>4.6000000000000005</v>
      </c>
      <c r="AC1499">
        <f t="shared" ca="1" si="245"/>
        <v>4.3999999999999995</v>
      </c>
      <c r="AD1499">
        <f t="shared" ca="1" si="246"/>
        <v>-4.3999999999999995</v>
      </c>
      <c r="AE1499" s="2">
        <v>0</v>
      </c>
      <c r="AF1499" s="7">
        <f>VLOOKUP(R1499,Weights!$A$2:$B$120,2,0)*AE1499</f>
        <v>0</v>
      </c>
      <c r="AG1499">
        <f t="shared" ca="1" si="247"/>
        <v>19.359999999999996</v>
      </c>
      <c r="AI1499" t="str">
        <f t="shared" ca="1" si="249"/>
        <v>Florida St</v>
      </c>
      <c r="AJ1499" t="str">
        <f t="shared" si="250"/>
        <v>Florida St</v>
      </c>
      <c r="AK1499">
        <f t="shared" si="251"/>
        <v>0</v>
      </c>
    </row>
    <row r="1500" spans="17:37" x14ac:dyDescent="0.25">
      <c r="Q1500" t="s">
        <v>3282</v>
      </c>
      <c r="R1500" s="6">
        <v>42075</v>
      </c>
      <c r="S1500" t="s">
        <v>3195</v>
      </c>
      <c r="T1500" t="s">
        <v>3831</v>
      </c>
      <c r="U1500" t="s">
        <v>3841</v>
      </c>
      <c r="V1500">
        <v>58</v>
      </c>
      <c r="W1500">
        <v>44</v>
      </c>
      <c r="Y1500" t="s">
        <v>3136</v>
      </c>
      <c r="Z1500">
        <v>1</v>
      </c>
      <c r="AA1500">
        <f t="shared" si="248"/>
        <v>-14</v>
      </c>
      <c r="AB1500">
        <f t="shared" ca="1" si="244"/>
        <v>-14.000000200000002</v>
      </c>
      <c r="AC1500">
        <f t="shared" ca="1" si="245"/>
        <v>2.0000000233721948E-7</v>
      </c>
      <c r="AD1500">
        <f t="shared" ca="1" si="246"/>
        <v>-2.0000000233721948E-7</v>
      </c>
      <c r="AE1500" s="2">
        <v>0</v>
      </c>
      <c r="AF1500" s="7">
        <f>VLOOKUP(R1500,Weights!$A$2:$B$120,2,0)*AE1500</f>
        <v>0</v>
      </c>
      <c r="AG1500">
        <f t="shared" ca="1" si="247"/>
        <v>4.0000000934887799E-14</v>
      </c>
      <c r="AI1500" t="str">
        <f t="shared" ca="1" si="249"/>
        <v>Virginia</v>
      </c>
      <c r="AJ1500" t="str">
        <f t="shared" si="250"/>
        <v>Virginia</v>
      </c>
      <c r="AK1500" t="str">
        <f t="shared" si="251"/>
        <v>Virginia</v>
      </c>
    </row>
    <row r="1501" spans="17:37" x14ac:dyDescent="0.25">
      <c r="Q1501" t="s">
        <v>3239</v>
      </c>
      <c r="R1501" s="6">
        <v>41957</v>
      </c>
      <c r="S1501" t="s">
        <v>3194</v>
      </c>
      <c r="T1501" t="s">
        <v>3839</v>
      </c>
      <c r="U1501" t="s">
        <v>3842</v>
      </c>
      <c r="V1501">
        <v>94</v>
      </c>
      <c r="W1501">
        <v>77</v>
      </c>
      <c r="Y1501" t="s">
        <v>176</v>
      </c>
      <c r="Z1501">
        <v>1</v>
      </c>
      <c r="AA1501">
        <f t="shared" si="248"/>
        <v>17</v>
      </c>
      <c r="AB1501">
        <f t="shared" ca="1" si="244"/>
        <v>27.599999799999999</v>
      </c>
      <c r="AC1501">
        <f t="shared" ca="1" si="245"/>
        <v>-10.599999799999999</v>
      </c>
      <c r="AD1501">
        <f t="shared" ca="1" si="246"/>
        <v>10.599999799999999</v>
      </c>
      <c r="AE1501" s="2">
        <v>0</v>
      </c>
      <c r="AF1501" s="7">
        <f>VLOOKUP(R1501,Weights!$A$2:$B$120,2,0)*AE1501</f>
        <v>0</v>
      </c>
      <c r="AG1501">
        <f t="shared" ca="1" si="247"/>
        <v>112.35999576000002</v>
      </c>
      <c r="AI1501" t="str">
        <f t="shared" ca="1" si="249"/>
        <v>Fordham</v>
      </c>
      <c r="AJ1501" t="str">
        <f t="shared" si="250"/>
        <v>Fordham</v>
      </c>
      <c r="AK1501">
        <f t="shared" si="251"/>
        <v>0</v>
      </c>
    </row>
    <row r="1502" spans="17:37" x14ac:dyDescent="0.25">
      <c r="Q1502" t="s">
        <v>3239</v>
      </c>
      <c r="R1502" s="6">
        <v>41966</v>
      </c>
      <c r="S1502" t="s">
        <v>3194</v>
      </c>
      <c r="T1502" t="s">
        <v>3205</v>
      </c>
      <c r="U1502" t="s">
        <v>3841</v>
      </c>
      <c r="V1502">
        <v>64</v>
      </c>
      <c r="W1502">
        <v>57</v>
      </c>
      <c r="Y1502" t="s">
        <v>67</v>
      </c>
      <c r="Z1502">
        <v>1</v>
      </c>
      <c r="AA1502">
        <f t="shared" si="248"/>
        <v>-7</v>
      </c>
      <c r="AB1502">
        <f t="shared" ca="1" si="244"/>
        <v>7.6</v>
      </c>
      <c r="AC1502">
        <f t="shared" ca="1" si="245"/>
        <v>-14.6</v>
      </c>
      <c r="AD1502">
        <f t="shared" ca="1" si="246"/>
        <v>14.6</v>
      </c>
      <c r="AE1502" s="2">
        <v>0</v>
      </c>
      <c r="AF1502" s="7">
        <f>VLOOKUP(R1502,Weights!$A$2:$B$120,2,0)*AE1502</f>
        <v>0</v>
      </c>
      <c r="AG1502">
        <f t="shared" ca="1" si="247"/>
        <v>213.16</v>
      </c>
      <c r="AI1502" t="str">
        <f t="shared" ca="1" si="249"/>
        <v>Fordham</v>
      </c>
      <c r="AJ1502" t="str">
        <f t="shared" si="250"/>
        <v>UMass Lowell</v>
      </c>
      <c r="AK1502" t="str">
        <f t="shared" si="251"/>
        <v>UMass Lowell</v>
      </c>
    </row>
    <row r="1503" spans="17:37" x14ac:dyDescent="0.25">
      <c r="Q1503" t="s">
        <v>3239</v>
      </c>
      <c r="R1503" s="6">
        <v>41972</v>
      </c>
      <c r="S1503" t="s">
        <v>3194</v>
      </c>
      <c r="T1503" t="s">
        <v>3246</v>
      </c>
      <c r="U1503" t="s">
        <v>3841</v>
      </c>
      <c r="V1503">
        <v>72</v>
      </c>
      <c r="W1503">
        <v>66</v>
      </c>
      <c r="Y1503" t="s">
        <v>69</v>
      </c>
      <c r="Z1503">
        <v>1</v>
      </c>
      <c r="AA1503">
        <f t="shared" si="248"/>
        <v>-6</v>
      </c>
      <c r="AB1503">
        <f t="shared" ca="1" si="244"/>
        <v>3.2</v>
      </c>
      <c r="AC1503">
        <f t="shared" ca="1" si="245"/>
        <v>-9.1999999999999993</v>
      </c>
      <c r="AD1503">
        <f t="shared" ca="1" si="246"/>
        <v>9.1999999999999993</v>
      </c>
      <c r="AE1503" s="2">
        <v>0</v>
      </c>
      <c r="AF1503" s="7">
        <f>VLOOKUP(R1503,Weights!$A$2:$B$120,2,0)*AE1503</f>
        <v>0</v>
      </c>
      <c r="AG1503">
        <f t="shared" ca="1" si="247"/>
        <v>84.639999999999986</v>
      </c>
      <c r="AI1503" t="str">
        <f t="shared" ca="1" si="249"/>
        <v>Fordham</v>
      </c>
      <c r="AJ1503" t="str">
        <f t="shared" si="250"/>
        <v>Maryland-Eastern Shore</v>
      </c>
      <c r="AK1503" t="str">
        <f t="shared" si="251"/>
        <v>Maryland-Eastern Shore</v>
      </c>
    </row>
    <row r="1504" spans="17:37" x14ac:dyDescent="0.25">
      <c r="Q1504" t="s">
        <v>3239</v>
      </c>
      <c r="R1504" s="6">
        <v>41974</v>
      </c>
      <c r="S1504" t="s">
        <v>3194</v>
      </c>
      <c r="T1504" t="s">
        <v>3201</v>
      </c>
      <c r="U1504" t="s">
        <v>3842</v>
      </c>
      <c r="V1504">
        <v>69</v>
      </c>
      <c r="W1504">
        <v>67</v>
      </c>
      <c r="Y1504" t="s">
        <v>19</v>
      </c>
      <c r="Z1504">
        <v>1</v>
      </c>
      <c r="AA1504">
        <f t="shared" si="248"/>
        <v>2</v>
      </c>
      <c r="AB1504">
        <f t="shared" ca="1" si="244"/>
        <v>4.4000000000000004</v>
      </c>
      <c r="AC1504">
        <f t="shared" ca="1" si="245"/>
        <v>-2.4000000000000004</v>
      </c>
      <c r="AD1504">
        <f t="shared" ca="1" si="246"/>
        <v>2.4000000000000004</v>
      </c>
      <c r="AE1504" s="2">
        <v>0</v>
      </c>
      <c r="AF1504" s="7">
        <f>VLOOKUP(R1504,Weights!$A$2:$B$120,2,0)*AE1504</f>
        <v>0</v>
      </c>
      <c r="AG1504">
        <f t="shared" ca="1" si="247"/>
        <v>5.7600000000000016</v>
      </c>
      <c r="AI1504" t="str">
        <f t="shared" ca="1" si="249"/>
        <v>Fordham</v>
      </c>
      <c r="AJ1504" t="str">
        <f t="shared" si="250"/>
        <v>Fordham</v>
      </c>
      <c r="AK1504">
        <f t="shared" si="251"/>
        <v>0</v>
      </c>
    </row>
    <row r="1505" spans="17:37" x14ac:dyDescent="0.25">
      <c r="Q1505" t="s">
        <v>3239</v>
      </c>
      <c r="R1505" s="6">
        <v>41983</v>
      </c>
      <c r="S1505" t="s">
        <v>3194</v>
      </c>
      <c r="T1505" t="s">
        <v>3448</v>
      </c>
      <c r="U1505" t="s">
        <v>3842</v>
      </c>
      <c r="V1505">
        <v>68</v>
      </c>
      <c r="W1505">
        <v>58</v>
      </c>
      <c r="X1505" t="s">
        <v>3843</v>
      </c>
      <c r="Y1505" t="s">
        <v>350</v>
      </c>
      <c r="Z1505">
        <v>1</v>
      </c>
      <c r="AA1505">
        <f t="shared" si="248"/>
        <v>10</v>
      </c>
      <c r="AB1505">
        <f t="shared" ca="1" si="244"/>
        <v>0.40000000000000036</v>
      </c>
      <c r="AC1505">
        <f t="shared" ca="1" si="245"/>
        <v>9.6</v>
      </c>
      <c r="AD1505">
        <f t="shared" ca="1" si="246"/>
        <v>-9.6</v>
      </c>
      <c r="AE1505" s="2">
        <v>0</v>
      </c>
      <c r="AF1505" s="7">
        <f>VLOOKUP(R1505,Weights!$A$2:$B$120,2,0)*AE1505</f>
        <v>0</v>
      </c>
      <c r="AG1505">
        <f t="shared" ca="1" si="247"/>
        <v>92.16</v>
      </c>
      <c r="AI1505" t="str">
        <f t="shared" ca="1" si="249"/>
        <v>Fordham</v>
      </c>
      <c r="AJ1505" t="str">
        <f t="shared" si="250"/>
        <v>Fordham</v>
      </c>
      <c r="AK1505">
        <f t="shared" si="251"/>
        <v>0</v>
      </c>
    </row>
    <row r="1506" spans="17:37" x14ac:dyDescent="0.25">
      <c r="Q1506" t="s">
        <v>3239</v>
      </c>
      <c r="R1506" s="6">
        <v>41995</v>
      </c>
      <c r="S1506" t="s">
        <v>3195</v>
      </c>
      <c r="T1506" t="s">
        <v>3505</v>
      </c>
      <c r="U1506" t="s">
        <v>3841</v>
      </c>
      <c r="V1506">
        <v>71</v>
      </c>
      <c r="W1506">
        <v>57</v>
      </c>
      <c r="Y1506" t="s">
        <v>25</v>
      </c>
      <c r="Z1506">
        <v>1</v>
      </c>
      <c r="AA1506">
        <f t="shared" si="248"/>
        <v>-14</v>
      </c>
      <c r="AB1506">
        <f t="shared" ca="1" si="244"/>
        <v>-3.8000000199999997</v>
      </c>
      <c r="AC1506">
        <f t="shared" ca="1" si="245"/>
        <v>-10.199999980000001</v>
      </c>
      <c r="AD1506">
        <f t="shared" ca="1" si="246"/>
        <v>10.199999980000001</v>
      </c>
      <c r="AE1506" s="2">
        <v>0</v>
      </c>
      <c r="AF1506" s="7">
        <f>VLOOKUP(R1506,Weights!$A$2:$B$120,2,0)*AE1506</f>
        <v>0</v>
      </c>
      <c r="AG1506">
        <f t="shared" ca="1" si="247"/>
        <v>104.03999959200003</v>
      </c>
      <c r="AI1506" t="str">
        <f t="shared" ca="1" si="249"/>
        <v>Manhattan</v>
      </c>
      <c r="AJ1506" t="str">
        <f t="shared" si="250"/>
        <v>Manhattan</v>
      </c>
      <c r="AK1506" t="str">
        <f t="shared" si="251"/>
        <v>Manhattan</v>
      </c>
    </row>
    <row r="1507" spans="17:37" x14ac:dyDescent="0.25">
      <c r="Q1507" t="s">
        <v>3239</v>
      </c>
      <c r="R1507" s="6">
        <v>42001</v>
      </c>
      <c r="S1507" t="s">
        <v>3194</v>
      </c>
      <c r="T1507" t="s">
        <v>3514</v>
      </c>
      <c r="U1507" t="s">
        <v>3842</v>
      </c>
      <c r="V1507">
        <v>74</v>
      </c>
      <c r="W1507">
        <v>59</v>
      </c>
      <c r="Y1507" t="s">
        <v>27</v>
      </c>
      <c r="Z1507">
        <v>1</v>
      </c>
      <c r="AA1507">
        <f t="shared" si="248"/>
        <v>15</v>
      </c>
      <c r="AB1507">
        <f t="shared" ca="1" si="244"/>
        <v>5.6000000000000005</v>
      </c>
      <c r="AC1507">
        <f t="shared" ca="1" si="245"/>
        <v>9.3999999999999986</v>
      </c>
      <c r="AD1507">
        <f t="shared" ca="1" si="246"/>
        <v>-9.3999999999999986</v>
      </c>
      <c r="AE1507" s="2">
        <v>0</v>
      </c>
      <c r="AF1507" s="7">
        <f>VLOOKUP(R1507,Weights!$A$2:$B$120,2,0)*AE1507</f>
        <v>0</v>
      </c>
      <c r="AG1507">
        <f t="shared" ca="1" si="247"/>
        <v>88.359999999999971</v>
      </c>
      <c r="AI1507" t="str">
        <f t="shared" ca="1" si="249"/>
        <v>Fordham</v>
      </c>
      <c r="AJ1507" t="str">
        <f t="shared" si="250"/>
        <v>Fordham</v>
      </c>
      <c r="AK1507">
        <f t="shared" si="251"/>
        <v>0</v>
      </c>
    </row>
    <row r="1508" spans="17:37" x14ac:dyDescent="0.25">
      <c r="Q1508" t="s">
        <v>3239</v>
      </c>
      <c r="R1508" s="6">
        <v>42004</v>
      </c>
      <c r="S1508" t="s">
        <v>3194</v>
      </c>
      <c r="T1508" t="s">
        <v>3434</v>
      </c>
      <c r="U1508" t="s">
        <v>3842</v>
      </c>
      <c r="V1508">
        <v>74</v>
      </c>
      <c r="W1508">
        <v>54</v>
      </c>
      <c r="Y1508" t="s">
        <v>29</v>
      </c>
      <c r="Z1508">
        <v>1</v>
      </c>
      <c r="AA1508">
        <f t="shared" si="248"/>
        <v>20</v>
      </c>
      <c r="AB1508">
        <f t="shared" ca="1" si="244"/>
        <v>10.199999800000001</v>
      </c>
      <c r="AC1508">
        <f t="shared" ca="1" si="245"/>
        <v>9.8000001999999995</v>
      </c>
      <c r="AD1508">
        <f t="shared" ca="1" si="246"/>
        <v>-9.8000001999999995</v>
      </c>
      <c r="AE1508" s="2">
        <v>0</v>
      </c>
      <c r="AF1508" s="7">
        <f>VLOOKUP(R1508,Weights!$A$2:$B$120,2,0)*AE1508</f>
        <v>0</v>
      </c>
      <c r="AG1508">
        <f t="shared" ca="1" si="247"/>
        <v>96.040003920000032</v>
      </c>
      <c r="AI1508" t="str">
        <f t="shared" ca="1" si="249"/>
        <v>Fordham</v>
      </c>
      <c r="AJ1508" t="str">
        <f t="shared" si="250"/>
        <v>Fordham</v>
      </c>
      <c r="AK1508">
        <f t="shared" si="251"/>
        <v>0</v>
      </c>
    </row>
    <row r="1509" spans="17:37" x14ac:dyDescent="0.25">
      <c r="Q1509" t="s">
        <v>3239</v>
      </c>
      <c r="R1509" s="6">
        <v>42008</v>
      </c>
      <c r="S1509" t="s">
        <v>3194</v>
      </c>
      <c r="T1509" t="s">
        <v>3301</v>
      </c>
      <c r="U1509" t="s">
        <v>3841</v>
      </c>
      <c r="V1509">
        <v>75</v>
      </c>
      <c r="W1509">
        <v>58</v>
      </c>
      <c r="Y1509" t="s">
        <v>485</v>
      </c>
      <c r="Z1509">
        <v>1</v>
      </c>
      <c r="AA1509">
        <f t="shared" si="248"/>
        <v>-17</v>
      </c>
      <c r="AB1509">
        <f t="shared" ca="1" si="244"/>
        <v>-12.6000002</v>
      </c>
      <c r="AC1509">
        <f t="shared" ca="1" si="245"/>
        <v>-4.3999997999999998</v>
      </c>
      <c r="AD1509">
        <f t="shared" ca="1" si="246"/>
        <v>4.3999997999999998</v>
      </c>
      <c r="AE1509" s="2">
        <v>0</v>
      </c>
      <c r="AF1509" s="7">
        <f>VLOOKUP(R1509,Weights!$A$2:$B$120,2,0)*AE1509</f>
        <v>0</v>
      </c>
      <c r="AG1509">
        <f t="shared" ca="1" si="247"/>
        <v>19.359998240000039</v>
      </c>
      <c r="AI1509" t="str">
        <f t="shared" ca="1" si="249"/>
        <v>Virginia Commonwealth</v>
      </c>
      <c r="AJ1509" t="str">
        <f t="shared" si="250"/>
        <v>Virginia Commonwealth</v>
      </c>
      <c r="AK1509" t="str">
        <f t="shared" si="251"/>
        <v>Virginia Commonwealth</v>
      </c>
    </row>
    <row r="1510" spans="17:37" x14ac:dyDescent="0.25">
      <c r="Q1510" t="s">
        <v>3239</v>
      </c>
      <c r="R1510" s="6">
        <v>42014</v>
      </c>
      <c r="S1510" t="s">
        <v>3194</v>
      </c>
      <c r="T1510" t="s">
        <v>3297</v>
      </c>
      <c r="U1510" t="s">
        <v>3841</v>
      </c>
      <c r="V1510">
        <v>76</v>
      </c>
      <c r="W1510">
        <v>58</v>
      </c>
      <c r="Y1510" t="s">
        <v>504</v>
      </c>
      <c r="Z1510">
        <v>1</v>
      </c>
      <c r="AA1510">
        <f t="shared" si="248"/>
        <v>-18</v>
      </c>
      <c r="AB1510">
        <f t="shared" ca="1" si="244"/>
        <v>-10.199999999999999</v>
      </c>
      <c r="AC1510">
        <f t="shared" ca="1" si="245"/>
        <v>-7.8000000000000007</v>
      </c>
      <c r="AD1510">
        <f t="shared" ca="1" si="246"/>
        <v>7.8000000000000007</v>
      </c>
      <c r="AE1510" s="2">
        <v>0</v>
      </c>
      <c r="AF1510" s="7">
        <f>VLOOKUP(R1510,Weights!$A$2:$B$120,2,0)*AE1510</f>
        <v>0</v>
      </c>
      <c r="AG1510">
        <f t="shared" ca="1" si="247"/>
        <v>60.840000000000011</v>
      </c>
      <c r="AI1510" t="str">
        <f t="shared" ca="1" si="249"/>
        <v>Dayton</v>
      </c>
      <c r="AJ1510" t="str">
        <f t="shared" si="250"/>
        <v>Dayton</v>
      </c>
      <c r="AK1510" t="str">
        <f t="shared" si="251"/>
        <v>Dayton</v>
      </c>
    </row>
    <row r="1511" spans="17:37" x14ac:dyDescent="0.25">
      <c r="Q1511" t="s">
        <v>3239</v>
      </c>
      <c r="R1511" s="6">
        <v>42026</v>
      </c>
      <c r="S1511" t="s">
        <v>3194</v>
      </c>
      <c r="T1511" t="s">
        <v>3247</v>
      </c>
      <c r="U1511" t="s">
        <v>3841</v>
      </c>
      <c r="V1511">
        <v>79</v>
      </c>
      <c r="W1511">
        <v>59</v>
      </c>
      <c r="Y1511" t="s">
        <v>507</v>
      </c>
      <c r="Z1511">
        <v>1</v>
      </c>
      <c r="AA1511">
        <f t="shared" si="248"/>
        <v>-20</v>
      </c>
      <c r="AB1511">
        <f t="shared" ca="1" si="244"/>
        <v>-9.7999999999999989</v>
      </c>
      <c r="AC1511">
        <f t="shared" ca="1" si="245"/>
        <v>-10.200000000000001</v>
      </c>
      <c r="AD1511">
        <f t="shared" ca="1" si="246"/>
        <v>10.200000000000001</v>
      </c>
      <c r="AE1511" s="2">
        <v>0</v>
      </c>
      <c r="AF1511" s="7">
        <f>VLOOKUP(R1511,Weights!$A$2:$B$120,2,0)*AE1511</f>
        <v>0</v>
      </c>
      <c r="AG1511">
        <f t="shared" ca="1" si="247"/>
        <v>104.04000000000002</v>
      </c>
      <c r="AI1511" t="str">
        <f t="shared" ca="1" si="249"/>
        <v>George Washington</v>
      </c>
      <c r="AJ1511" t="str">
        <f t="shared" si="250"/>
        <v>George Washington</v>
      </c>
      <c r="AK1511" t="str">
        <f t="shared" si="251"/>
        <v>George Washington</v>
      </c>
    </row>
    <row r="1512" spans="17:37" x14ac:dyDescent="0.25">
      <c r="Q1512" t="s">
        <v>3239</v>
      </c>
      <c r="R1512" s="6">
        <v>42032</v>
      </c>
      <c r="S1512" t="s">
        <v>3194</v>
      </c>
      <c r="T1512" t="s">
        <v>3238</v>
      </c>
      <c r="U1512" t="s">
        <v>3841</v>
      </c>
      <c r="V1512">
        <v>64</v>
      </c>
      <c r="W1512">
        <v>63</v>
      </c>
      <c r="Y1512" t="s">
        <v>508</v>
      </c>
      <c r="Z1512">
        <v>1</v>
      </c>
      <c r="AA1512">
        <f t="shared" si="248"/>
        <v>-1</v>
      </c>
      <c r="AB1512">
        <f t="shared" ca="1" si="244"/>
        <v>-9.1999999999999993</v>
      </c>
      <c r="AC1512">
        <f t="shared" ca="1" si="245"/>
        <v>8.1999999999999993</v>
      </c>
      <c r="AD1512">
        <f t="shared" ca="1" si="246"/>
        <v>-8.1999999999999993</v>
      </c>
      <c r="AE1512" s="2">
        <v>0</v>
      </c>
      <c r="AF1512" s="7">
        <f>VLOOKUP(R1512,Weights!$A$2:$B$120,2,0)*AE1512</f>
        <v>0</v>
      </c>
      <c r="AG1512">
        <f t="shared" ca="1" si="247"/>
        <v>67.239999999999995</v>
      </c>
      <c r="AI1512" t="str">
        <f t="shared" ca="1" si="249"/>
        <v>Rhode Island</v>
      </c>
      <c r="AJ1512" t="str">
        <f t="shared" si="250"/>
        <v>Rhode Island</v>
      </c>
      <c r="AK1512" t="str">
        <f t="shared" si="251"/>
        <v>Rhode Island</v>
      </c>
    </row>
    <row r="1513" spans="17:37" x14ac:dyDescent="0.25">
      <c r="Q1513" t="s">
        <v>3239</v>
      </c>
      <c r="R1513" s="6">
        <v>42039</v>
      </c>
      <c r="S1513" t="s">
        <v>3194</v>
      </c>
      <c r="T1513" t="s">
        <v>3286</v>
      </c>
      <c r="U1513" t="s">
        <v>3841</v>
      </c>
      <c r="V1513">
        <v>78</v>
      </c>
      <c r="W1513">
        <v>72</v>
      </c>
      <c r="Y1513" t="s">
        <v>509</v>
      </c>
      <c r="Z1513">
        <v>1</v>
      </c>
      <c r="AA1513">
        <f t="shared" si="248"/>
        <v>-6</v>
      </c>
      <c r="AB1513">
        <f t="shared" ca="1" si="244"/>
        <v>-6</v>
      </c>
      <c r="AC1513">
        <f t="shared" ca="1" si="245"/>
        <v>0</v>
      </c>
      <c r="AD1513">
        <f t="shared" ca="1" si="246"/>
        <v>0</v>
      </c>
      <c r="AE1513" s="2">
        <v>0</v>
      </c>
      <c r="AF1513" s="7">
        <f>VLOOKUP(R1513,Weights!$A$2:$B$120,2,0)*AE1513</f>
        <v>0</v>
      </c>
      <c r="AG1513">
        <f t="shared" ca="1" si="247"/>
        <v>0</v>
      </c>
      <c r="AI1513" t="str">
        <f t="shared" ca="1" si="249"/>
        <v>Massachusetts</v>
      </c>
      <c r="AJ1513" t="str">
        <f t="shared" si="250"/>
        <v>Massachusetts</v>
      </c>
      <c r="AK1513" t="str">
        <f t="shared" si="251"/>
        <v>Massachusetts</v>
      </c>
    </row>
    <row r="1514" spans="17:37" x14ac:dyDescent="0.25">
      <c r="Q1514" t="s">
        <v>3239</v>
      </c>
      <c r="R1514" s="6">
        <v>42042</v>
      </c>
      <c r="S1514" t="s">
        <v>3194</v>
      </c>
      <c r="T1514" t="s">
        <v>3252</v>
      </c>
      <c r="U1514" t="s">
        <v>3842</v>
      </c>
      <c r="V1514">
        <v>83</v>
      </c>
      <c r="W1514">
        <v>65</v>
      </c>
      <c r="Y1514" t="s">
        <v>510</v>
      </c>
      <c r="Z1514">
        <v>1</v>
      </c>
      <c r="AA1514">
        <f t="shared" si="248"/>
        <v>18</v>
      </c>
      <c r="AB1514">
        <f t="shared" ca="1" si="244"/>
        <v>4.2</v>
      </c>
      <c r="AC1514">
        <f t="shared" ca="1" si="245"/>
        <v>13.8</v>
      </c>
      <c r="AD1514">
        <f t="shared" ca="1" si="246"/>
        <v>-13.8</v>
      </c>
      <c r="AE1514" s="2">
        <v>0</v>
      </c>
      <c r="AF1514" s="7">
        <f>VLOOKUP(R1514,Weights!$A$2:$B$120,2,0)*AE1514</f>
        <v>0</v>
      </c>
      <c r="AG1514">
        <f t="shared" ca="1" si="247"/>
        <v>190.44000000000003</v>
      </c>
      <c r="AI1514" t="str">
        <f t="shared" ca="1" si="249"/>
        <v>Fordham</v>
      </c>
      <c r="AJ1514" t="str">
        <f t="shared" si="250"/>
        <v>Fordham</v>
      </c>
      <c r="AK1514">
        <f t="shared" si="251"/>
        <v>0</v>
      </c>
    </row>
    <row r="1515" spans="17:37" x14ac:dyDescent="0.25">
      <c r="Q1515" t="s">
        <v>3239</v>
      </c>
      <c r="R1515" s="6">
        <v>42050</v>
      </c>
      <c r="S1515" t="s">
        <v>3194</v>
      </c>
      <c r="T1515" t="s">
        <v>3251</v>
      </c>
      <c r="U1515" t="s">
        <v>3842</v>
      </c>
      <c r="V1515">
        <v>69</v>
      </c>
      <c r="W1515">
        <v>55</v>
      </c>
      <c r="Y1515" t="s">
        <v>511</v>
      </c>
      <c r="Z1515">
        <v>1</v>
      </c>
      <c r="AA1515">
        <f t="shared" si="248"/>
        <v>14</v>
      </c>
      <c r="AB1515">
        <f t="shared" ca="1" si="244"/>
        <v>-1.6000000199999997</v>
      </c>
      <c r="AC1515">
        <f t="shared" ca="1" si="245"/>
        <v>15.60000002</v>
      </c>
      <c r="AD1515">
        <f t="shared" ca="1" si="246"/>
        <v>-15.60000002</v>
      </c>
      <c r="AE1515" s="2">
        <v>0</v>
      </c>
      <c r="AF1515" s="7">
        <f>VLOOKUP(R1515,Weights!$A$2:$B$120,2,0)*AE1515</f>
        <v>0</v>
      </c>
      <c r="AG1515">
        <f t="shared" ca="1" si="247"/>
        <v>243.36000062399998</v>
      </c>
      <c r="AI1515" t="str">
        <f t="shared" ca="1" si="249"/>
        <v>Saint Joseph's</v>
      </c>
      <c r="AJ1515" t="str">
        <f t="shared" si="250"/>
        <v>Fordham</v>
      </c>
      <c r="AK1515">
        <f t="shared" si="251"/>
        <v>0</v>
      </c>
    </row>
    <row r="1516" spans="17:37" x14ac:dyDescent="0.25">
      <c r="Q1516" t="s">
        <v>3239</v>
      </c>
      <c r="R1516" s="6">
        <v>42060</v>
      </c>
      <c r="S1516" t="s">
        <v>3194</v>
      </c>
      <c r="T1516" t="s">
        <v>3289</v>
      </c>
      <c r="U1516" t="s">
        <v>3842</v>
      </c>
      <c r="V1516">
        <v>63</v>
      </c>
      <c r="W1516">
        <v>48</v>
      </c>
      <c r="Y1516" t="s">
        <v>513</v>
      </c>
      <c r="Z1516">
        <v>1</v>
      </c>
      <c r="AA1516">
        <f t="shared" si="248"/>
        <v>15</v>
      </c>
      <c r="AB1516">
        <f t="shared" ca="1" si="244"/>
        <v>-4.5999999999999996</v>
      </c>
      <c r="AC1516">
        <f t="shared" ca="1" si="245"/>
        <v>19.600000000000001</v>
      </c>
      <c r="AD1516">
        <f t="shared" ca="1" si="246"/>
        <v>-19.600000000000001</v>
      </c>
      <c r="AE1516" s="2">
        <v>0</v>
      </c>
      <c r="AF1516" s="7">
        <f>VLOOKUP(R1516,Weights!$A$2:$B$120,2,0)*AE1516</f>
        <v>0</v>
      </c>
      <c r="AG1516">
        <f t="shared" ca="1" si="247"/>
        <v>384.16000000000008</v>
      </c>
      <c r="AI1516" t="str">
        <f t="shared" ca="1" si="249"/>
        <v>La Salle</v>
      </c>
      <c r="AJ1516" t="str">
        <f t="shared" si="250"/>
        <v>Fordham</v>
      </c>
      <c r="AK1516">
        <f t="shared" si="251"/>
        <v>0</v>
      </c>
    </row>
    <row r="1517" spans="17:37" x14ac:dyDescent="0.25">
      <c r="Q1517" t="s">
        <v>3239</v>
      </c>
      <c r="R1517" s="6">
        <v>42067</v>
      </c>
      <c r="S1517" t="s">
        <v>3194</v>
      </c>
      <c r="T1517" t="s">
        <v>3241</v>
      </c>
      <c r="U1517" t="s">
        <v>3841</v>
      </c>
      <c r="V1517">
        <v>81</v>
      </c>
      <c r="W1517">
        <v>66</v>
      </c>
      <c r="Y1517" t="s">
        <v>514</v>
      </c>
      <c r="Z1517">
        <v>1</v>
      </c>
      <c r="AA1517">
        <f t="shared" si="248"/>
        <v>-15</v>
      </c>
      <c r="AB1517">
        <f t="shared" ca="1" si="244"/>
        <v>-1.2000000179999997</v>
      </c>
      <c r="AC1517">
        <f t="shared" ca="1" si="245"/>
        <v>-13.799999982000001</v>
      </c>
      <c r="AD1517">
        <f t="shared" ca="1" si="246"/>
        <v>13.799999982000001</v>
      </c>
      <c r="AE1517" s="2">
        <v>0</v>
      </c>
      <c r="AF1517" s="7">
        <f>VLOOKUP(R1517,Weights!$A$2:$B$120,2,0)*AE1517</f>
        <v>0</v>
      </c>
      <c r="AG1517">
        <f t="shared" ca="1" si="247"/>
        <v>190.43999950320003</v>
      </c>
      <c r="AI1517" t="str">
        <f t="shared" ca="1" si="249"/>
        <v>Duquesne</v>
      </c>
      <c r="AJ1517" t="str">
        <f t="shared" si="250"/>
        <v>Duquesne</v>
      </c>
      <c r="AK1517" t="str">
        <f t="shared" si="251"/>
        <v>Duquesne</v>
      </c>
    </row>
    <row r="1518" spans="17:37" x14ac:dyDescent="0.25">
      <c r="Q1518" t="s">
        <v>3239</v>
      </c>
      <c r="R1518" s="6">
        <v>42074</v>
      </c>
      <c r="S1518" t="s">
        <v>3195</v>
      </c>
      <c r="T1518" t="s">
        <v>3288</v>
      </c>
      <c r="U1518" t="s">
        <v>3842</v>
      </c>
      <c r="V1518">
        <v>71</v>
      </c>
      <c r="W1518">
        <v>65</v>
      </c>
      <c r="Y1518" t="s">
        <v>3134</v>
      </c>
      <c r="Z1518">
        <v>1</v>
      </c>
      <c r="AA1518">
        <f t="shared" si="248"/>
        <v>6</v>
      </c>
      <c r="AB1518">
        <f t="shared" ca="1" si="244"/>
        <v>-3.60000002</v>
      </c>
      <c r="AC1518">
        <f t="shared" ca="1" si="245"/>
        <v>9.6000000199999995</v>
      </c>
      <c r="AD1518">
        <f t="shared" ca="1" si="246"/>
        <v>-9.6000000199999995</v>
      </c>
      <c r="AE1518" s="2">
        <v>0</v>
      </c>
      <c r="AF1518" s="7">
        <f>VLOOKUP(R1518,Weights!$A$2:$B$120,2,0)*AE1518</f>
        <v>0</v>
      </c>
      <c r="AG1518">
        <f t="shared" ca="1" si="247"/>
        <v>92.160000383999986</v>
      </c>
      <c r="AI1518" t="str">
        <f t="shared" ca="1" si="249"/>
        <v>George Mason</v>
      </c>
      <c r="AJ1518" t="str">
        <f t="shared" si="250"/>
        <v>Fordham</v>
      </c>
      <c r="AK1518">
        <f t="shared" si="251"/>
        <v>0</v>
      </c>
    </row>
    <row r="1519" spans="17:37" x14ac:dyDescent="0.25">
      <c r="Q1519" t="s">
        <v>3239</v>
      </c>
      <c r="R1519" s="6">
        <v>42075</v>
      </c>
      <c r="S1519" t="s">
        <v>3195</v>
      </c>
      <c r="T1519" t="s">
        <v>3301</v>
      </c>
      <c r="U1519" t="s">
        <v>3841</v>
      </c>
      <c r="V1519">
        <v>63</v>
      </c>
      <c r="W1519">
        <v>57</v>
      </c>
      <c r="Y1519" t="s">
        <v>1254</v>
      </c>
      <c r="Z1519">
        <v>1</v>
      </c>
      <c r="AA1519">
        <f t="shared" si="248"/>
        <v>-6</v>
      </c>
      <c r="AB1519">
        <f t="shared" ca="1" si="244"/>
        <v>-15.800000199999999</v>
      </c>
      <c r="AC1519">
        <f t="shared" ca="1" si="245"/>
        <v>9.8000001999999995</v>
      </c>
      <c r="AD1519">
        <f t="shared" ca="1" si="246"/>
        <v>-9.8000001999999995</v>
      </c>
      <c r="AE1519" s="2">
        <v>0</v>
      </c>
      <c r="AF1519" s="7">
        <f>VLOOKUP(R1519,Weights!$A$2:$B$120,2,0)*AE1519</f>
        <v>0</v>
      </c>
      <c r="AG1519">
        <f t="shared" ca="1" si="247"/>
        <v>96.040003920000032</v>
      </c>
      <c r="AI1519" t="str">
        <f t="shared" ca="1" si="249"/>
        <v>Virginia Commonwealth</v>
      </c>
      <c r="AJ1519" t="str">
        <f t="shared" si="250"/>
        <v>Virginia Commonwealth</v>
      </c>
      <c r="AK1519" t="str">
        <f t="shared" si="251"/>
        <v>Virginia Commonwealth</v>
      </c>
    </row>
    <row r="1520" spans="17:37" x14ac:dyDescent="0.25">
      <c r="Q1520" t="s">
        <v>3450</v>
      </c>
      <c r="R1520" s="6">
        <v>41960</v>
      </c>
      <c r="S1520" t="s">
        <v>3194</v>
      </c>
      <c r="T1520" t="s">
        <v>3839</v>
      </c>
      <c r="U1520" t="s">
        <v>3842</v>
      </c>
      <c r="V1520">
        <v>93</v>
      </c>
      <c r="W1520">
        <v>55</v>
      </c>
      <c r="Y1520" t="s">
        <v>11</v>
      </c>
      <c r="Z1520">
        <v>1</v>
      </c>
      <c r="AA1520">
        <f t="shared" si="248"/>
        <v>38</v>
      </c>
      <c r="AB1520">
        <f t="shared" ca="1" si="244"/>
        <v>28.3999998</v>
      </c>
      <c r="AC1520">
        <f t="shared" ca="1" si="245"/>
        <v>9.6000002000000002</v>
      </c>
      <c r="AD1520">
        <f t="shared" ca="1" si="246"/>
        <v>-9.6000002000000002</v>
      </c>
      <c r="AE1520" s="2">
        <v>0</v>
      </c>
      <c r="AF1520" s="7">
        <f>VLOOKUP(R1520,Weights!$A$2:$B$120,2,0)*AE1520</f>
        <v>0</v>
      </c>
      <c r="AG1520">
        <f t="shared" ca="1" si="247"/>
        <v>92.160003840000044</v>
      </c>
      <c r="AI1520" t="str">
        <f t="shared" ca="1" si="249"/>
        <v>Fresno St</v>
      </c>
      <c r="AJ1520" t="str">
        <f t="shared" si="250"/>
        <v>Fresno St</v>
      </c>
      <c r="AK1520">
        <f t="shared" si="251"/>
        <v>0</v>
      </c>
    </row>
    <row r="1521" spans="17:37" x14ac:dyDescent="0.25">
      <c r="Q1521" t="s">
        <v>3450</v>
      </c>
      <c r="R1521" s="6">
        <v>41973</v>
      </c>
      <c r="S1521" t="s">
        <v>3194</v>
      </c>
      <c r="T1521" t="s">
        <v>3343</v>
      </c>
      <c r="U1521" t="s">
        <v>3841</v>
      </c>
      <c r="V1521">
        <v>64</v>
      </c>
      <c r="W1521">
        <v>57</v>
      </c>
      <c r="Y1521" t="s">
        <v>72</v>
      </c>
      <c r="Z1521">
        <v>1</v>
      </c>
      <c r="AA1521">
        <f t="shared" si="248"/>
        <v>-7</v>
      </c>
      <c r="AB1521">
        <f t="shared" ca="1" si="244"/>
        <v>-5.6</v>
      </c>
      <c r="AC1521">
        <f t="shared" ca="1" si="245"/>
        <v>-1.4000000000000004</v>
      </c>
      <c r="AD1521">
        <f t="shared" ca="1" si="246"/>
        <v>1.4000000000000004</v>
      </c>
      <c r="AE1521" s="2">
        <v>0</v>
      </c>
      <c r="AF1521" s="7">
        <f>VLOOKUP(R1521,Weights!$A$2:$B$120,2,0)*AE1521</f>
        <v>0</v>
      </c>
      <c r="AG1521">
        <f t="shared" ca="1" si="247"/>
        <v>1.9600000000000011</v>
      </c>
      <c r="AI1521" t="str">
        <f t="shared" ca="1" si="249"/>
        <v>California</v>
      </c>
      <c r="AJ1521" t="str">
        <f t="shared" si="250"/>
        <v>California</v>
      </c>
      <c r="AK1521" t="str">
        <f t="shared" si="251"/>
        <v>California</v>
      </c>
    </row>
    <row r="1522" spans="17:37" x14ac:dyDescent="0.25">
      <c r="Q1522" t="s">
        <v>3450</v>
      </c>
      <c r="R1522" s="6">
        <v>41976</v>
      </c>
      <c r="S1522" t="s">
        <v>3194</v>
      </c>
      <c r="T1522" t="s">
        <v>3418</v>
      </c>
      <c r="U1522" t="s">
        <v>3842</v>
      </c>
      <c r="V1522">
        <v>72</v>
      </c>
      <c r="W1522">
        <v>63</v>
      </c>
      <c r="Y1522" t="s">
        <v>23</v>
      </c>
      <c r="Z1522">
        <v>1</v>
      </c>
      <c r="AA1522">
        <f t="shared" si="248"/>
        <v>9</v>
      </c>
      <c r="AB1522">
        <f t="shared" ca="1" si="244"/>
        <v>-6.6</v>
      </c>
      <c r="AC1522">
        <f t="shared" ca="1" si="245"/>
        <v>15.6</v>
      </c>
      <c r="AD1522">
        <f t="shared" ca="1" si="246"/>
        <v>-15.6</v>
      </c>
      <c r="AE1522" s="2">
        <v>0</v>
      </c>
      <c r="AF1522" s="7">
        <f>VLOOKUP(R1522,Weights!$A$2:$B$120,2,0)*AE1522</f>
        <v>0</v>
      </c>
      <c r="AG1522">
        <f t="shared" ca="1" si="247"/>
        <v>243.35999999999999</v>
      </c>
      <c r="AI1522" t="str">
        <f t="shared" ca="1" si="249"/>
        <v>UC Irvine</v>
      </c>
      <c r="AJ1522" t="str">
        <f t="shared" si="250"/>
        <v>Fresno St</v>
      </c>
      <c r="AK1522">
        <f t="shared" si="251"/>
        <v>0</v>
      </c>
    </row>
    <row r="1523" spans="17:37" x14ac:dyDescent="0.25">
      <c r="Q1523" t="s">
        <v>3450</v>
      </c>
      <c r="R1523" s="6">
        <v>41986</v>
      </c>
      <c r="S1523" t="s">
        <v>3194</v>
      </c>
      <c r="T1523" t="s">
        <v>3454</v>
      </c>
      <c r="U1523" t="s">
        <v>3842</v>
      </c>
      <c r="V1523">
        <v>63</v>
      </c>
      <c r="W1523">
        <v>57</v>
      </c>
      <c r="Y1523" t="s">
        <v>857</v>
      </c>
      <c r="Z1523">
        <v>1</v>
      </c>
      <c r="AA1523">
        <f t="shared" si="248"/>
        <v>6</v>
      </c>
      <c r="AB1523">
        <f t="shared" ca="1" si="244"/>
        <v>-1.4</v>
      </c>
      <c r="AC1523">
        <f t="shared" ca="1" si="245"/>
        <v>7.4</v>
      </c>
      <c r="AD1523">
        <f t="shared" ca="1" si="246"/>
        <v>-7.4</v>
      </c>
      <c r="AE1523" s="2">
        <v>0</v>
      </c>
      <c r="AF1523" s="7">
        <f>VLOOKUP(R1523,Weights!$A$2:$B$120,2,0)*AE1523</f>
        <v>0</v>
      </c>
      <c r="AG1523">
        <f t="shared" ca="1" si="247"/>
        <v>54.760000000000005</v>
      </c>
      <c r="AI1523" t="str">
        <f t="shared" ca="1" si="249"/>
        <v>Cal Poly</v>
      </c>
      <c r="AJ1523" t="str">
        <f t="shared" si="250"/>
        <v>Fresno St</v>
      </c>
      <c r="AK1523">
        <f t="shared" si="251"/>
        <v>0</v>
      </c>
    </row>
    <row r="1524" spans="17:37" x14ac:dyDescent="0.25">
      <c r="Q1524" t="s">
        <v>3450</v>
      </c>
      <c r="R1524" s="6">
        <v>42001</v>
      </c>
      <c r="S1524" t="s">
        <v>3194</v>
      </c>
      <c r="T1524" t="s">
        <v>3839</v>
      </c>
      <c r="U1524" t="s">
        <v>3842</v>
      </c>
      <c r="V1524">
        <v>93</v>
      </c>
      <c r="W1524">
        <v>62</v>
      </c>
      <c r="Y1524" t="s">
        <v>869</v>
      </c>
      <c r="Z1524">
        <v>1</v>
      </c>
      <c r="AA1524">
        <f t="shared" si="248"/>
        <v>31</v>
      </c>
      <c r="AB1524">
        <f t="shared" ca="1" si="244"/>
        <v>28.3999998</v>
      </c>
      <c r="AC1524">
        <f t="shared" ca="1" si="245"/>
        <v>2.6000002000000002</v>
      </c>
      <c r="AD1524">
        <f t="shared" ca="1" si="246"/>
        <v>-2.6000002000000002</v>
      </c>
      <c r="AE1524" s="2">
        <v>0</v>
      </c>
      <c r="AF1524" s="7">
        <f>VLOOKUP(R1524,Weights!$A$2:$B$120,2,0)*AE1524</f>
        <v>0</v>
      </c>
      <c r="AG1524">
        <f t="shared" ca="1" si="247"/>
        <v>6.7600010400000414</v>
      </c>
      <c r="AI1524" t="str">
        <f t="shared" ca="1" si="249"/>
        <v>Fresno St</v>
      </c>
      <c r="AJ1524" t="str">
        <f t="shared" si="250"/>
        <v>Fresno St</v>
      </c>
      <c r="AK1524">
        <f t="shared" si="251"/>
        <v>0</v>
      </c>
    </row>
    <row r="1525" spans="17:37" x14ac:dyDescent="0.25">
      <c r="Q1525" t="s">
        <v>3450</v>
      </c>
      <c r="R1525" s="6">
        <v>42007</v>
      </c>
      <c r="S1525" t="s">
        <v>3194</v>
      </c>
      <c r="T1525" t="s">
        <v>3464</v>
      </c>
      <c r="U1525" t="s">
        <v>3842</v>
      </c>
      <c r="V1525">
        <v>59</v>
      </c>
      <c r="W1525">
        <v>57</v>
      </c>
      <c r="Y1525" t="s">
        <v>1182</v>
      </c>
      <c r="Z1525">
        <v>1</v>
      </c>
      <c r="AA1525">
        <f t="shared" si="248"/>
        <v>2</v>
      </c>
      <c r="AB1525">
        <f t="shared" ca="1" si="244"/>
        <v>-10.800000199999999</v>
      </c>
      <c r="AC1525">
        <f t="shared" ca="1" si="245"/>
        <v>12.800000199999999</v>
      </c>
      <c r="AD1525">
        <f t="shared" ca="1" si="246"/>
        <v>-12.800000199999999</v>
      </c>
      <c r="AE1525" s="2">
        <v>0</v>
      </c>
      <c r="AF1525" s="7">
        <f>VLOOKUP(R1525,Weights!$A$2:$B$120,2,0)*AE1525</f>
        <v>0</v>
      </c>
      <c r="AG1525">
        <f t="shared" ca="1" si="247"/>
        <v>163.84000512000003</v>
      </c>
      <c r="AI1525" t="str">
        <f t="shared" ca="1" si="249"/>
        <v>San Diego St</v>
      </c>
      <c r="AJ1525" t="str">
        <f t="shared" si="250"/>
        <v>Fresno St</v>
      </c>
      <c r="AK1525">
        <f t="shared" si="251"/>
        <v>0</v>
      </c>
    </row>
    <row r="1526" spans="17:37" x14ac:dyDescent="0.25">
      <c r="Q1526" t="s">
        <v>3450</v>
      </c>
      <c r="R1526" s="6">
        <v>42011</v>
      </c>
      <c r="S1526" t="s">
        <v>3194</v>
      </c>
      <c r="T1526" t="s">
        <v>3397</v>
      </c>
      <c r="U1526" t="s">
        <v>3842</v>
      </c>
      <c r="V1526">
        <v>61</v>
      </c>
      <c r="W1526">
        <v>52</v>
      </c>
      <c r="Y1526" t="s">
        <v>1183</v>
      </c>
      <c r="Z1526">
        <v>1</v>
      </c>
      <c r="AA1526">
        <f t="shared" si="248"/>
        <v>9</v>
      </c>
      <c r="AB1526">
        <f t="shared" ca="1" si="244"/>
        <v>-1.4</v>
      </c>
      <c r="AC1526">
        <f t="shared" ca="1" si="245"/>
        <v>10.4</v>
      </c>
      <c r="AD1526">
        <f t="shared" ca="1" si="246"/>
        <v>-10.4</v>
      </c>
      <c r="AE1526" s="2">
        <v>0</v>
      </c>
      <c r="AF1526" s="7">
        <f>VLOOKUP(R1526,Weights!$A$2:$B$120,2,0)*AE1526</f>
        <v>0</v>
      </c>
      <c r="AG1526">
        <f t="shared" ca="1" si="247"/>
        <v>108.16000000000001</v>
      </c>
      <c r="AI1526" t="str">
        <f t="shared" ca="1" si="249"/>
        <v>Utah State</v>
      </c>
      <c r="AJ1526" t="str">
        <f t="shared" si="250"/>
        <v>Fresno St</v>
      </c>
      <c r="AK1526">
        <f t="shared" si="251"/>
        <v>0</v>
      </c>
    </row>
    <row r="1527" spans="17:37" x14ac:dyDescent="0.25">
      <c r="Q1527" t="s">
        <v>3450</v>
      </c>
      <c r="R1527" s="6">
        <v>42021</v>
      </c>
      <c r="S1527" t="s">
        <v>3194</v>
      </c>
      <c r="T1527" t="s">
        <v>3363</v>
      </c>
      <c r="U1527" t="s">
        <v>3841</v>
      </c>
      <c r="V1527">
        <v>70</v>
      </c>
      <c r="W1527">
        <v>65</v>
      </c>
      <c r="X1527" t="s">
        <v>3845</v>
      </c>
      <c r="Y1527" t="s">
        <v>2308</v>
      </c>
      <c r="Z1527">
        <v>1</v>
      </c>
      <c r="AA1527">
        <f t="shared" si="248"/>
        <v>-5</v>
      </c>
      <c r="AB1527">
        <f t="shared" ca="1" si="244"/>
        <v>-1.2000000199999998</v>
      </c>
      <c r="AC1527">
        <f t="shared" ca="1" si="245"/>
        <v>-3.7999999799999999</v>
      </c>
      <c r="AD1527">
        <f t="shared" ca="1" si="246"/>
        <v>3.7999999799999999</v>
      </c>
      <c r="AE1527" s="2">
        <v>0</v>
      </c>
      <c r="AF1527" s="7">
        <f>VLOOKUP(R1527,Weights!$A$2:$B$120,2,0)*AE1527</f>
        <v>0</v>
      </c>
      <c r="AG1527">
        <f t="shared" ca="1" si="247"/>
        <v>14.439999847999999</v>
      </c>
      <c r="AI1527" t="str">
        <f t="shared" ca="1" si="249"/>
        <v>Wyoming</v>
      </c>
      <c r="AJ1527" t="str">
        <f t="shared" si="250"/>
        <v>Wyoming</v>
      </c>
      <c r="AK1527" t="str">
        <f t="shared" si="251"/>
        <v>Wyoming</v>
      </c>
    </row>
    <row r="1528" spans="17:37" x14ac:dyDescent="0.25">
      <c r="Q1528" t="s">
        <v>3450</v>
      </c>
      <c r="R1528" s="6">
        <v>42028</v>
      </c>
      <c r="S1528" t="s">
        <v>3194</v>
      </c>
      <c r="T1528" t="s">
        <v>3449</v>
      </c>
      <c r="U1528" t="s">
        <v>3842</v>
      </c>
      <c r="V1528">
        <v>66</v>
      </c>
      <c r="W1528">
        <v>62</v>
      </c>
      <c r="Y1528" t="s">
        <v>2309</v>
      </c>
      <c r="Z1528">
        <v>1</v>
      </c>
      <c r="AA1528">
        <f t="shared" si="248"/>
        <v>4</v>
      </c>
      <c r="AB1528">
        <f t="shared" ca="1" si="244"/>
        <v>8</v>
      </c>
      <c r="AC1528">
        <f t="shared" ca="1" si="245"/>
        <v>-4</v>
      </c>
      <c r="AD1528">
        <f t="shared" ca="1" si="246"/>
        <v>4</v>
      </c>
      <c r="AE1528" s="2">
        <v>0</v>
      </c>
      <c r="AF1528" s="7">
        <f>VLOOKUP(R1528,Weights!$A$2:$B$120,2,0)*AE1528</f>
        <v>0</v>
      </c>
      <c r="AG1528">
        <f t="shared" ca="1" si="247"/>
        <v>16</v>
      </c>
      <c r="AI1528" t="str">
        <f t="shared" ca="1" si="249"/>
        <v>Fresno St</v>
      </c>
      <c r="AJ1528" t="str">
        <f t="shared" si="250"/>
        <v>Fresno St</v>
      </c>
      <c r="AK1528">
        <f t="shared" si="251"/>
        <v>0</v>
      </c>
    </row>
    <row r="1529" spans="17:37" x14ac:dyDescent="0.25">
      <c r="Q1529" t="s">
        <v>3450</v>
      </c>
      <c r="R1529" s="6">
        <v>42039</v>
      </c>
      <c r="S1529" t="s">
        <v>3194</v>
      </c>
      <c r="T1529" t="s">
        <v>3838</v>
      </c>
      <c r="U1529" t="s">
        <v>3842</v>
      </c>
      <c r="V1529">
        <v>81</v>
      </c>
      <c r="W1529">
        <v>63</v>
      </c>
      <c r="Y1529" t="s">
        <v>2310</v>
      </c>
      <c r="Z1529">
        <v>1</v>
      </c>
      <c r="AA1529">
        <f t="shared" si="248"/>
        <v>18</v>
      </c>
      <c r="AB1529">
        <f t="shared" ca="1" si="244"/>
        <v>17.3999998</v>
      </c>
      <c r="AC1529">
        <f t="shared" ca="1" si="245"/>
        <v>0.60000020000000021</v>
      </c>
      <c r="AD1529">
        <f t="shared" ca="1" si="246"/>
        <v>-0.60000020000000021</v>
      </c>
      <c r="AE1529" s="2">
        <v>0</v>
      </c>
      <c r="AF1529" s="7">
        <f>VLOOKUP(R1529,Weights!$A$2:$B$120,2,0)*AE1529</f>
        <v>0</v>
      </c>
      <c r="AG1529">
        <f t="shared" ca="1" si="247"/>
        <v>0.36000024000004027</v>
      </c>
      <c r="AI1529" t="str">
        <f t="shared" ca="1" si="249"/>
        <v>Fresno St</v>
      </c>
      <c r="AJ1529" t="str">
        <f t="shared" si="250"/>
        <v>Fresno St</v>
      </c>
      <c r="AK1529">
        <f t="shared" si="251"/>
        <v>0</v>
      </c>
    </row>
    <row r="1530" spans="17:37" x14ac:dyDescent="0.25">
      <c r="Q1530" t="s">
        <v>3450</v>
      </c>
      <c r="R1530" s="6">
        <v>42049</v>
      </c>
      <c r="S1530" t="s">
        <v>3194</v>
      </c>
      <c r="T1530" t="s">
        <v>3401</v>
      </c>
      <c r="U1530" t="s">
        <v>3842</v>
      </c>
      <c r="V1530">
        <v>70</v>
      </c>
      <c r="W1530">
        <v>64</v>
      </c>
      <c r="Y1530" t="s">
        <v>2311</v>
      </c>
      <c r="Z1530">
        <v>1</v>
      </c>
      <c r="AA1530">
        <f t="shared" si="248"/>
        <v>6</v>
      </c>
      <c r="AB1530">
        <f t="shared" ca="1" si="244"/>
        <v>-9.6000000000000014</v>
      </c>
      <c r="AC1530">
        <f t="shared" ca="1" si="245"/>
        <v>15.600000000000001</v>
      </c>
      <c r="AD1530">
        <f t="shared" ca="1" si="246"/>
        <v>-15.600000000000001</v>
      </c>
      <c r="AE1530" s="2">
        <v>0</v>
      </c>
      <c r="AF1530" s="7">
        <f>VLOOKUP(R1530,Weights!$A$2:$B$120,2,0)*AE1530</f>
        <v>0</v>
      </c>
      <c r="AG1530">
        <f t="shared" ca="1" si="247"/>
        <v>243.36000000000004</v>
      </c>
      <c r="AI1530" t="str">
        <f t="shared" ca="1" si="249"/>
        <v>Boise State</v>
      </c>
      <c r="AJ1530" t="str">
        <f t="shared" si="250"/>
        <v>Fresno St</v>
      </c>
      <c r="AK1530">
        <f t="shared" si="251"/>
        <v>0</v>
      </c>
    </row>
    <row r="1531" spans="17:37" x14ac:dyDescent="0.25">
      <c r="Q1531" t="s">
        <v>3450</v>
      </c>
      <c r="R1531" s="6">
        <v>42053</v>
      </c>
      <c r="S1531" t="s">
        <v>3194</v>
      </c>
      <c r="T1531" t="s">
        <v>3400</v>
      </c>
      <c r="U1531" t="s">
        <v>3841</v>
      </c>
      <c r="V1531">
        <v>81</v>
      </c>
      <c r="W1531">
        <v>73</v>
      </c>
      <c r="Y1531" t="s">
        <v>2312</v>
      </c>
      <c r="Z1531">
        <v>1</v>
      </c>
      <c r="AA1531">
        <f t="shared" si="248"/>
        <v>-8</v>
      </c>
      <c r="AB1531">
        <f t="shared" ca="1" si="244"/>
        <v>-8.8000000000000007</v>
      </c>
      <c r="AC1531">
        <f t="shared" ca="1" si="245"/>
        <v>0.80000000000000071</v>
      </c>
      <c r="AD1531">
        <f t="shared" ca="1" si="246"/>
        <v>-0.80000000000000071</v>
      </c>
      <c r="AE1531" s="2">
        <v>0</v>
      </c>
      <c r="AF1531" s="7">
        <f>VLOOKUP(R1531,Weights!$A$2:$B$120,2,0)*AE1531</f>
        <v>0</v>
      </c>
      <c r="AG1531">
        <f t="shared" ca="1" si="247"/>
        <v>0.64000000000000112</v>
      </c>
      <c r="AI1531" t="str">
        <f t="shared" ca="1" si="249"/>
        <v>Colorado St</v>
      </c>
      <c r="AJ1531" t="str">
        <f t="shared" si="250"/>
        <v>Colorado St</v>
      </c>
      <c r="AK1531" t="str">
        <f t="shared" si="251"/>
        <v>Colorado St</v>
      </c>
    </row>
    <row r="1532" spans="17:37" x14ac:dyDescent="0.25">
      <c r="Q1532" t="s">
        <v>3450</v>
      </c>
      <c r="R1532" s="6">
        <v>42063</v>
      </c>
      <c r="S1532" t="s">
        <v>3194</v>
      </c>
      <c r="T1532" t="s">
        <v>3395</v>
      </c>
      <c r="U1532" t="s">
        <v>3842</v>
      </c>
      <c r="V1532">
        <v>59</v>
      </c>
      <c r="W1532">
        <v>55</v>
      </c>
      <c r="Y1532" t="s">
        <v>2313</v>
      </c>
      <c r="Z1532">
        <v>1</v>
      </c>
      <c r="AA1532">
        <f t="shared" si="248"/>
        <v>4</v>
      </c>
      <c r="AB1532">
        <f t="shared" ca="1" si="244"/>
        <v>-1.0000000199999999</v>
      </c>
      <c r="AC1532">
        <f t="shared" ca="1" si="245"/>
        <v>5.0000000199999999</v>
      </c>
      <c r="AD1532">
        <f t="shared" ca="1" si="246"/>
        <v>-5.0000000199999999</v>
      </c>
      <c r="AE1532" s="2">
        <v>0</v>
      </c>
      <c r="AF1532" s="7">
        <f>VLOOKUP(R1532,Weights!$A$2:$B$120,2,0)*AE1532</f>
        <v>0</v>
      </c>
      <c r="AG1532">
        <f t="shared" ca="1" si="247"/>
        <v>25.000000199999999</v>
      </c>
      <c r="AI1532" t="str">
        <f t="shared" ca="1" si="249"/>
        <v>New Mexico</v>
      </c>
      <c r="AJ1532" t="str">
        <f t="shared" si="250"/>
        <v>Fresno St</v>
      </c>
      <c r="AK1532">
        <f t="shared" si="251"/>
        <v>0</v>
      </c>
    </row>
    <row r="1533" spans="17:37" x14ac:dyDescent="0.25">
      <c r="Q1533" t="s">
        <v>3450</v>
      </c>
      <c r="R1533" s="6">
        <v>42067</v>
      </c>
      <c r="S1533" t="s">
        <v>3194</v>
      </c>
      <c r="T1533" t="s">
        <v>3460</v>
      </c>
      <c r="U1533" t="s">
        <v>3842</v>
      </c>
      <c r="V1533">
        <v>68</v>
      </c>
      <c r="W1533">
        <v>66</v>
      </c>
      <c r="Y1533" t="s">
        <v>2314</v>
      </c>
      <c r="Z1533">
        <v>1</v>
      </c>
      <c r="AA1533">
        <f t="shared" si="248"/>
        <v>2</v>
      </c>
      <c r="AB1533">
        <f t="shared" ca="1" si="244"/>
        <v>2.2000000000000002</v>
      </c>
      <c r="AC1533">
        <f t="shared" ca="1" si="245"/>
        <v>-0.20000000000000018</v>
      </c>
      <c r="AD1533">
        <f t="shared" ca="1" si="246"/>
        <v>0.20000000000000018</v>
      </c>
      <c r="AE1533" s="2">
        <v>0</v>
      </c>
      <c r="AF1533" s="7">
        <f>VLOOKUP(R1533,Weights!$A$2:$B$120,2,0)*AE1533</f>
        <v>0</v>
      </c>
      <c r="AG1533">
        <f t="shared" ca="1" si="247"/>
        <v>4.000000000000007E-2</v>
      </c>
      <c r="AI1533" t="str">
        <f t="shared" ca="1" si="249"/>
        <v>Fresno St</v>
      </c>
      <c r="AJ1533" t="str">
        <f t="shared" si="250"/>
        <v>Fresno St</v>
      </c>
      <c r="AK1533">
        <f t="shared" si="251"/>
        <v>0</v>
      </c>
    </row>
    <row r="1534" spans="17:37" x14ac:dyDescent="0.25">
      <c r="Q1534" t="s">
        <v>3459</v>
      </c>
      <c r="R1534" s="6">
        <v>41957</v>
      </c>
      <c r="S1534" t="s">
        <v>3194</v>
      </c>
      <c r="T1534" t="s">
        <v>3285</v>
      </c>
      <c r="U1534" t="s">
        <v>3841</v>
      </c>
      <c r="V1534">
        <v>75</v>
      </c>
      <c r="W1534">
        <v>40</v>
      </c>
      <c r="Y1534" t="s">
        <v>9</v>
      </c>
      <c r="Z1534">
        <v>1</v>
      </c>
      <c r="AA1534">
        <f t="shared" si="248"/>
        <v>-35</v>
      </c>
      <c r="AB1534">
        <f t="shared" ca="1" si="244"/>
        <v>5.4</v>
      </c>
      <c r="AC1534">
        <f t="shared" ca="1" si="245"/>
        <v>-40.4</v>
      </c>
      <c r="AD1534">
        <f t="shared" ca="1" si="246"/>
        <v>40.4</v>
      </c>
      <c r="AE1534" s="2">
        <v>0</v>
      </c>
      <c r="AF1534" s="7">
        <f>VLOOKUP(R1534,Weights!$A$2:$B$120,2,0)*AE1534</f>
        <v>0</v>
      </c>
      <c r="AG1534">
        <f t="shared" ca="1" si="247"/>
        <v>1632.1599999999999</v>
      </c>
      <c r="AI1534" t="str">
        <f t="shared" ca="1" si="249"/>
        <v>Furman</v>
      </c>
      <c r="AJ1534" t="str">
        <f t="shared" si="250"/>
        <v>Charleston</v>
      </c>
      <c r="AK1534" t="str">
        <f t="shared" si="251"/>
        <v>Charleston</v>
      </c>
    </row>
    <row r="1535" spans="17:37" x14ac:dyDescent="0.25">
      <c r="Q1535" t="s">
        <v>3459</v>
      </c>
      <c r="R1535" s="6">
        <v>41962</v>
      </c>
      <c r="S1535" t="s">
        <v>3194</v>
      </c>
      <c r="T1535" t="s">
        <v>3470</v>
      </c>
      <c r="U1535" t="s">
        <v>3842</v>
      </c>
      <c r="V1535">
        <v>84</v>
      </c>
      <c r="W1535">
        <v>65</v>
      </c>
      <c r="Y1535" t="s">
        <v>11</v>
      </c>
      <c r="Z1535">
        <v>1</v>
      </c>
      <c r="AA1535">
        <f t="shared" si="248"/>
        <v>19</v>
      </c>
      <c r="AB1535">
        <f t="shared" ca="1" si="244"/>
        <v>7.6000000000000005</v>
      </c>
      <c r="AC1535">
        <f t="shared" ca="1" si="245"/>
        <v>11.399999999999999</v>
      </c>
      <c r="AD1535">
        <f t="shared" ca="1" si="246"/>
        <v>-11.399999999999999</v>
      </c>
      <c r="AE1535" s="2">
        <v>0</v>
      </c>
      <c r="AF1535" s="7">
        <f>VLOOKUP(R1535,Weights!$A$2:$B$120,2,0)*AE1535</f>
        <v>0</v>
      </c>
      <c r="AG1535">
        <f t="shared" ca="1" si="247"/>
        <v>129.95999999999998</v>
      </c>
      <c r="AI1535" t="str">
        <f t="shared" ca="1" si="249"/>
        <v>Furman</v>
      </c>
      <c r="AJ1535" t="str">
        <f t="shared" si="250"/>
        <v>Furman</v>
      </c>
      <c r="AK1535">
        <f t="shared" si="251"/>
        <v>0</v>
      </c>
    </row>
    <row r="1536" spans="17:37" x14ac:dyDescent="0.25">
      <c r="Q1536" t="s">
        <v>3459</v>
      </c>
      <c r="R1536" s="6">
        <v>41965</v>
      </c>
      <c r="S1536" t="s">
        <v>3194</v>
      </c>
      <c r="T1536" t="s">
        <v>3452</v>
      </c>
      <c r="U1536" t="s">
        <v>3841</v>
      </c>
      <c r="V1536">
        <v>58</v>
      </c>
      <c r="W1536">
        <v>55</v>
      </c>
      <c r="Y1536" t="s">
        <v>13</v>
      </c>
      <c r="Z1536">
        <v>1</v>
      </c>
      <c r="AA1536">
        <f t="shared" si="248"/>
        <v>-3</v>
      </c>
      <c r="AB1536">
        <f t="shared" ca="1" si="244"/>
        <v>-4.5999999999999996</v>
      </c>
      <c r="AC1536">
        <f t="shared" ca="1" si="245"/>
        <v>1.5999999999999996</v>
      </c>
      <c r="AD1536">
        <f t="shared" ca="1" si="246"/>
        <v>-1.5999999999999996</v>
      </c>
      <c r="AE1536" s="2">
        <v>0</v>
      </c>
      <c r="AF1536" s="7">
        <f>VLOOKUP(R1536,Weights!$A$2:$B$120,2,0)*AE1536</f>
        <v>0</v>
      </c>
      <c r="AG1536">
        <f t="shared" ca="1" si="247"/>
        <v>2.5599999999999987</v>
      </c>
      <c r="AI1536" t="str">
        <f t="shared" ca="1" si="249"/>
        <v>UC Davis</v>
      </c>
      <c r="AJ1536" t="str">
        <f t="shared" si="250"/>
        <v>UC Davis</v>
      </c>
      <c r="AK1536" t="str">
        <f t="shared" si="251"/>
        <v>UC Davis</v>
      </c>
    </row>
    <row r="1537" spans="17:37" x14ac:dyDescent="0.25">
      <c r="Q1537" t="s">
        <v>3459</v>
      </c>
      <c r="R1537" s="6">
        <v>41979</v>
      </c>
      <c r="S1537" t="s">
        <v>3194</v>
      </c>
      <c r="T1537" t="s">
        <v>3339</v>
      </c>
      <c r="U1537" t="s">
        <v>3842</v>
      </c>
      <c r="V1537">
        <v>74</v>
      </c>
      <c r="W1537">
        <v>64</v>
      </c>
      <c r="Y1537" t="s">
        <v>2659</v>
      </c>
      <c r="Z1537">
        <v>1</v>
      </c>
      <c r="AA1537">
        <f t="shared" si="248"/>
        <v>10</v>
      </c>
      <c r="AB1537">
        <f t="shared" ca="1" si="244"/>
        <v>4</v>
      </c>
      <c r="AC1537">
        <f t="shared" ca="1" si="245"/>
        <v>6</v>
      </c>
      <c r="AD1537">
        <f t="shared" ca="1" si="246"/>
        <v>-6</v>
      </c>
      <c r="AE1537" s="2">
        <v>0</v>
      </c>
      <c r="AF1537" s="7">
        <f>VLOOKUP(R1537,Weights!$A$2:$B$120,2,0)*AE1537</f>
        <v>0</v>
      </c>
      <c r="AG1537">
        <f t="shared" ca="1" si="247"/>
        <v>36</v>
      </c>
      <c r="AI1537" t="str">
        <f t="shared" ca="1" si="249"/>
        <v>Furman</v>
      </c>
      <c r="AJ1537" t="str">
        <f t="shared" si="250"/>
        <v>Furman</v>
      </c>
      <c r="AK1537">
        <f t="shared" si="251"/>
        <v>0</v>
      </c>
    </row>
    <row r="1538" spans="17:37" x14ac:dyDescent="0.25">
      <c r="Q1538" t="s">
        <v>3459</v>
      </c>
      <c r="R1538" s="6">
        <v>42003</v>
      </c>
      <c r="S1538" t="s">
        <v>3194</v>
      </c>
      <c r="T1538" t="s">
        <v>3839</v>
      </c>
      <c r="U1538" t="s">
        <v>3842</v>
      </c>
      <c r="V1538">
        <v>72</v>
      </c>
      <c r="W1538">
        <v>35</v>
      </c>
      <c r="Y1538" t="s">
        <v>2660</v>
      </c>
      <c r="Z1538">
        <v>1</v>
      </c>
      <c r="AA1538">
        <f t="shared" si="248"/>
        <v>37</v>
      </c>
      <c r="AB1538">
        <f t="shared" ref="AB1538:AB1601" ca="1" si="252">Z1538*(IF(S1538="A",-HomeEdge,IF(S1538="H",HomeEdge,0))+VLOOKUP(Q1538,TmList,2,0)-VLOOKUP(T1538,TmList,2,0))</f>
        <v>28.3999998</v>
      </c>
      <c r="AC1538">
        <f t="shared" ref="AC1538:AC1601" ca="1" si="253">AA1538-AB1538</f>
        <v>8.6000002000000002</v>
      </c>
      <c r="AD1538">
        <f t="shared" ref="AD1538:AD1601" ca="1" si="254">-AC1538</f>
        <v>-8.6000002000000002</v>
      </c>
      <c r="AE1538" s="2">
        <v>0</v>
      </c>
      <c r="AF1538" s="7">
        <f>VLOOKUP(R1538,Weights!$A$2:$B$120,2,0)*AE1538</f>
        <v>0</v>
      </c>
      <c r="AG1538">
        <f t="shared" ref="AG1538:AG1601" ca="1" si="255">AC1538^2</f>
        <v>73.960003440000037</v>
      </c>
      <c r="AI1538" t="str">
        <f t="shared" ca="1" si="249"/>
        <v>Furman</v>
      </c>
      <c r="AJ1538" t="str">
        <f t="shared" si="250"/>
        <v>Furman</v>
      </c>
      <c r="AK1538">
        <f t="shared" si="251"/>
        <v>0</v>
      </c>
    </row>
    <row r="1539" spans="17:37" x14ac:dyDescent="0.25">
      <c r="Q1539" t="s">
        <v>3459</v>
      </c>
      <c r="R1539" s="6">
        <v>42012</v>
      </c>
      <c r="S1539" t="s">
        <v>3194</v>
      </c>
      <c r="T1539" t="s">
        <v>3328</v>
      </c>
      <c r="U1539" t="s">
        <v>3842</v>
      </c>
      <c r="V1539">
        <v>71</v>
      </c>
      <c r="W1539">
        <v>64</v>
      </c>
      <c r="Y1539" t="s">
        <v>1914</v>
      </c>
      <c r="Z1539">
        <v>1</v>
      </c>
      <c r="AA1539">
        <f t="shared" ref="AA1539:AA1602" si="256">Z1539*IF(U1539="W",(V1539-W1539),W1539-V1539)</f>
        <v>7</v>
      </c>
      <c r="AB1539">
        <f t="shared" ca="1" si="252"/>
        <v>8</v>
      </c>
      <c r="AC1539">
        <f t="shared" ca="1" si="253"/>
        <v>-1</v>
      </c>
      <c r="AD1539">
        <f t="shared" ca="1" si="254"/>
        <v>1</v>
      </c>
      <c r="AE1539" s="2">
        <v>0</v>
      </c>
      <c r="AF1539" s="7">
        <f>VLOOKUP(R1539,Weights!$A$2:$B$120,2,0)*AE1539</f>
        <v>0</v>
      </c>
      <c r="AG1539">
        <f t="shared" ca="1" si="255"/>
        <v>1</v>
      </c>
      <c r="AI1539" t="str">
        <f t="shared" ref="AI1539:AI1602" ca="1" si="257">IF(AB1539&gt;0,Q1539,T1539)</f>
        <v>Furman</v>
      </c>
      <c r="AJ1539" t="str">
        <f t="shared" ref="AJ1539:AJ1602" si="258">IF(AA1539&gt;0,Q1539,T1539)</f>
        <v>Furman</v>
      </c>
      <c r="AK1539">
        <f t="shared" ref="AK1539:AK1602" si="259">IF(AA1539&lt;0,T1539,0)</f>
        <v>0</v>
      </c>
    </row>
    <row r="1540" spans="17:37" x14ac:dyDescent="0.25">
      <c r="Q1540" t="s">
        <v>3459</v>
      </c>
      <c r="R1540" s="6">
        <v>42014</v>
      </c>
      <c r="S1540" t="s">
        <v>3194</v>
      </c>
      <c r="T1540" t="s">
        <v>3472</v>
      </c>
      <c r="U1540" t="s">
        <v>3841</v>
      </c>
      <c r="V1540">
        <v>83</v>
      </c>
      <c r="W1540">
        <v>73</v>
      </c>
      <c r="Y1540" t="s">
        <v>2661</v>
      </c>
      <c r="Z1540">
        <v>1</v>
      </c>
      <c r="AA1540">
        <f t="shared" si="256"/>
        <v>-10</v>
      </c>
      <c r="AB1540">
        <f t="shared" ca="1" si="252"/>
        <v>6.4</v>
      </c>
      <c r="AC1540">
        <f t="shared" ca="1" si="253"/>
        <v>-16.399999999999999</v>
      </c>
      <c r="AD1540">
        <f t="shared" ca="1" si="254"/>
        <v>16.399999999999999</v>
      </c>
      <c r="AE1540" s="2">
        <v>0</v>
      </c>
      <c r="AF1540" s="7">
        <f>VLOOKUP(R1540,Weights!$A$2:$B$120,2,0)*AE1540</f>
        <v>0</v>
      </c>
      <c r="AG1540">
        <f t="shared" ca="1" si="255"/>
        <v>268.95999999999998</v>
      </c>
      <c r="AI1540" t="str">
        <f t="shared" ca="1" si="257"/>
        <v>Furman</v>
      </c>
      <c r="AJ1540" t="str">
        <f t="shared" si="258"/>
        <v>VMI</v>
      </c>
      <c r="AK1540" t="str">
        <f t="shared" si="259"/>
        <v>VMI</v>
      </c>
    </row>
    <row r="1541" spans="17:37" x14ac:dyDescent="0.25">
      <c r="Q1541" t="s">
        <v>3459</v>
      </c>
      <c r="R1541" s="6">
        <v>42028</v>
      </c>
      <c r="S1541" t="s">
        <v>3194</v>
      </c>
      <c r="T1541" t="s">
        <v>3839</v>
      </c>
      <c r="U1541" t="s">
        <v>3842</v>
      </c>
      <c r="V1541">
        <v>82</v>
      </c>
      <c r="W1541">
        <v>46</v>
      </c>
      <c r="Y1541" t="s">
        <v>2662</v>
      </c>
      <c r="Z1541">
        <v>1</v>
      </c>
      <c r="AA1541">
        <f t="shared" si="256"/>
        <v>36</v>
      </c>
      <c r="AB1541">
        <f t="shared" ca="1" si="252"/>
        <v>28.3999998</v>
      </c>
      <c r="AC1541">
        <f t="shared" ca="1" si="253"/>
        <v>7.6000002000000002</v>
      </c>
      <c r="AD1541">
        <f t="shared" ca="1" si="254"/>
        <v>-7.6000002000000002</v>
      </c>
      <c r="AE1541" s="2">
        <v>0</v>
      </c>
      <c r="AF1541" s="7">
        <f>VLOOKUP(R1541,Weights!$A$2:$B$120,2,0)*AE1541</f>
        <v>0</v>
      </c>
      <c r="AG1541">
        <f t="shared" ca="1" si="255"/>
        <v>57.760003040000043</v>
      </c>
      <c r="AI1541" t="str">
        <f t="shared" ca="1" si="257"/>
        <v>Furman</v>
      </c>
      <c r="AJ1541" t="str">
        <f t="shared" si="258"/>
        <v>Furman</v>
      </c>
      <c r="AK1541">
        <f t="shared" si="259"/>
        <v>0</v>
      </c>
    </row>
    <row r="1542" spans="17:37" x14ac:dyDescent="0.25">
      <c r="Q1542" t="s">
        <v>3459</v>
      </c>
      <c r="R1542" s="6">
        <v>42033</v>
      </c>
      <c r="S1542" t="s">
        <v>3194</v>
      </c>
      <c r="T1542" t="s">
        <v>3440</v>
      </c>
      <c r="U1542" t="s">
        <v>3842</v>
      </c>
      <c r="V1542">
        <v>59</v>
      </c>
      <c r="W1542">
        <v>55</v>
      </c>
      <c r="Y1542" t="s">
        <v>2663</v>
      </c>
      <c r="Z1542">
        <v>1</v>
      </c>
      <c r="AA1542">
        <f t="shared" si="256"/>
        <v>4</v>
      </c>
      <c r="AB1542">
        <f t="shared" ca="1" si="252"/>
        <v>1.0000000000000002</v>
      </c>
      <c r="AC1542">
        <f t="shared" ca="1" si="253"/>
        <v>3</v>
      </c>
      <c r="AD1542">
        <f t="shared" ca="1" si="254"/>
        <v>-3</v>
      </c>
      <c r="AE1542" s="2">
        <v>0</v>
      </c>
      <c r="AF1542" s="7">
        <f>VLOOKUP(R1542,Weights!$A$2:$B$120,2,0)*AE1542</f>
        <v>0</v>
      </c>
      <c r="AG1542">
        <f t="shared" ca="1" si="255"/>
        <v>9</v>
      </c>
      <c r="AI1542" t="str">
        <f t="shared" ca="1" si="257"/>
        <v>Furman</v>
      </c>
      <c r="AJ1542" t="str">
        <f t="shared" si="258"/>
        <v>Furman</v>
      </c>
      <c r="AK1542">
        <f t="shared" si="259"/>
        <v>0</v>
      </c>
    </row>
    <row r="1543" spans="17:37" x14ac:dyDescent="0.25">
      <c r="Q1543" t="s">
        <v>3459</v>
      </c>
      <c r="R1543" s="6">
        <v>42040</v>
      </c>
      <c r="S1543" t="s">
        <v>3194</v>
      </c>
      <c r="T1543" t="s">
        <v>3355</v>
      </c>
      <c r="U1543" t="s">
        <v>3841</v>
      </c>
      <c r="V1543">
        <v>74</v>
      </c>
      <c r="W1543">
        <v>71</v>
      </c>
      <c r="X1543" t="s">
        <v>3843</v>
      </c>
      <c r="Y1543" t="s">
        <v>2664</v>
      </c>
      <c r="Z1543">
        <v>1</v>
      </c>
      <c r="AA1543">
        <f t="shared" si="256"/>
        <v>-3</v>
      </c>
      <c r="AB1543">
        <f t="shared" ca="1" si="252"/>
        <v>-0.80000001999999992</v>
      </c>
      <c r="AC1543">
        <f t="shared" ca="1" si="253"/>
        <v>-2.1999999800000003</v>
      </c>
      <c r="AD1543">
        <f t="shared" ca="1" si="254"/>
        <v>2.1999999800000003</v>
      </c>
      <c r="AE1543" s="2">
        <v>0</v>
      </c>
      <c r="AF1543" s="7">
        <f>VLOOKUP(R1543,Weights!$A$2:$B$120,2,0)*AE1543</f>
        <v>0</v>
      </c>
      <c r="AG1543">
        <f t="shared" ca="1" si="255"/>
        <v>4.8399999120000015</v>
      </c>
      <c r="AI1543" t="str">
        <f t="shared" ca="1" si="257"/>
        <v>Chattanooga</v>
      </c>
      <c r="AJ1543" t="str">
        <f t="shared" si="258"/>
        <v>Chattanooga</v>
      </c>
      <c r="AK1543" t="str">
        <f t="shared" si="259"/>
        <v>Chattanooga</v>
      </c>
    </row>
    <row r="1544" spans="17:37" x14ac:dyDescent="0.25">
      <c r="Q1544" t="s">
        <v>3459</v>
      </c>
      <c r="R1544" s="6">
        <v>42042</v>
      </c>
      <c r="S1544" t="s">
        <v>3194</v>
      </c>
      <c r="T1544" t="s">
        <v>3344</v>
      </c>
      <c r="U1544" t="s">
        <v>3841</v>
      </c>
      <c r="V1544">
        <v>74</v>
      </c>
      <c r="W1544">
        <v>68</v>
      </c>
      <c r="Y1544" t="s">
        <v>1236</v>
      </c>
      <c r="Z1544">
        <v>1</v>
      </c>
      <c r="AA1544">
        <f t="shared" si="256"/>
        <v>-6</v>
      </c>
      <c r="AB1544">
        <f t="shared" ca="1" si="252"/>
        <v>-0.20000001999999983</v>
      </c>
      <c r="AC1544">
        <f t="shared" ca="1" si="253"/>
        <v>-5.7999999799999999</v>
      </c>
      <c r="AD1544">
        <f t="shared" ca="1" si="254"/>
        <v>5.7999999799999999</v>
      </c>
      <c r="AE1544" s="2">
        <v>0</v>
      </c>
      <c r="AF1544" s="7">
        <f>VLOOKUP(R1544,Weights!$A$2:$B$120,2,0)*AE1544</f>
        <v>0</v>
      </c>
      <c r="AG1544">
        <f t="shared" ca="1" si="255"/>
        <v>33.639999768000003</v>
      </c>
      <c r="AI1544" t="str">
        <f t="shared" ca="1" si="257"/>
        <v>Mercer</v>
      </c>
      <c r="AJ1544" t="str">
        <f t="shared" si="258"/>
        <v>Mercer</v>
      </c>
      <c r="AK1544" t="str">
        <f t="shared" si="259"/>
        <v>Mercer</v>
      </c>
    </row>
    <row r="1545" spans="17:37" x14ac:dyDescent="0.25">
      <c r="Q1545" t="s">
        <v>3459</v>
      </c>
      <c r="R1545" s="6">
        <v>42054</v>
      </c>
      <c r="S1545" t="s">
        <v>3194</v>
      </c>
      <c r="T1545" t="s">
        <v>3512</v>
      </c>
      <c r="U1545" t="s">
        <v>3841</v>
      </c>
      <c r="V1545">
        <v>62</v>
      </c>
      <c r="W1545">
        <v>56</v>
      </c>
      <c r="X1545" t="s">
        <v>3843</v>
      </c>
      <c r="Y1545" t="s">
        <v>2665</v>
      </c>
      <c r="Z1545">
        <v>1</v>
      </c>
      <c r="AA1545">
        <f t="shared" si="256"/>
        <v>-6</v>
      </c>
      <c r="AB1545">
        <f t="shared" ca="1" si="252"/>
        <v>7.4</v>
      </c>
      <c r="AC1545">
        <f t="shared" ca="1" si="253"/>
        <v>-13.4</v>
      </c>
      <c r="AD1545">
        <f t="shared" ca="1" si="254"/>
        <v>13.4</v>
      </c>
      <c r="AE1545" s="2">
        <v>0</v>
      </c>
      <c r="AF1545" s="7">
        <f>VLOOKUP(R1545,Weights!$A$2:$B$120,2,0)*AE1545</f>
        <v>0</v>
      </c>
      <c r="AG1545">
        <f t="shared" ca="1" si="255"/>
        <v>179.56</v>
      </c>
      <c r="AI1545" t="str">
        <f t="shared" ca="1" si="257"/>
        <v>Furman</v>
      </c>
      <c r="AJ1545" t="str">
        <f t="shared" si="258"/>
        <v>The Citadel</v>
      </c>
      <c r="AK1545" t="str">
        <f t="shared" si="259"/>
        <v>The Citadel</v>
      </c>
    </row>
    <row r="1546" spans="17:37" x14ac:dyDescent="0.25">
      <c r="Q1546" t="s">
        <v>3459</v>
      </c>
      <c r="R1546" s="6">
        <v>42061</v>
      </c>
      <c r="S1546" t="s">
        <v>3194</v>
      </c>
      <c r="T1546" t="s">
        <v>3491</v>
      </c>
      <c r="U1546" t="s">
        <v>3842</v>
      </c>
      <c r="V1546">
        <v>53</v>
      </c>
      <c r="W1546">
        <v>49</v>
      </c>
      <c r="Y1546" t="s">
        <v>2666</v>
      </c>
      <c r="Z1546">
        <v>1</v>
      </c>
      <c r="AA1546">
        <f t="shared" si="256"/>
        <v>4</v>
      </c>
      <c r="AB1546">
        <f t="shared" ca="1" si="252"/>
        <v>4</v>
      </c>
      <c r="AC1546">
        <f t="shared" ca="1" si="253"/>
        <v>0</v>
      </c>
      <c r="AD1546">
        <f t="shared" ca="1" si="254"/>
        <v>0</v>
      </c>
      <c r="AE1546" s="2">
        <v>0</v>
      </c>
      <c r="AF1546" s="7">
        <f>VLOOKUP(R1546,Weights!$A$2:$B$120,2,0)*AE1546</f>
        <v>0</v>
      </c>
      <c r="AG1546">
        <f t="shared" ca="1" si="255"/>
        <v>0</v>
      </c>
      <c r="AI1546" t="str">
        <f t="shared" ca="1" si="257"/>
        <v>Furman</v>
      </c>
      <c r="AJ1546" t="str">
        <f t="shared" si="258"/>
        <v>Furman</v>
      </c>
      <c r="AK1546">
        <f t="shared" si="259"/>
        <v>0</v>
      </c>
    </row>
    <row r="1547" spans="17:37" x14ac:dyDescent="0.25">
      <c r="Q1547" t="s">
        <v>3459</v>
      </c>
      <c r="R1547" s="6">
        <v>42063</v>
      </c>
      <c r="S1547" t="s">
        <v>3194</v>
      </c>
      <c r="T1547" t="s">
        <v>3431</v>
      </c>
      <c r="U1547" t="s">
        <v>3841</v>
      </c>
      <c r="V1547">
        <v>62</v>
      </c>
      <c r="W1547">
        <v>60</v>
      </c>
      <c r="Y1547" t="s">
        <v>2667</v>
      </c>
      <c r="Z1547">
        <v>1</v>
      </c>
      <c r="AA1547">
        <f t="shared" si="256"/>
        <v>-2</v>
      </c>
      <c r="AB1547">
        <f t="shared" ca="1" si="252"/>
        <v>-3.8</v>
      </c>
      <c r="AC1547">
        <f t="shared" ca="1" si="253"/>
        <v>1.7999999999999998</v>
      </c>
      <c r="AD1547">
        <f t="shared" ca="1" si="254"/>
        <v>-1.7999999999999998</v>
      </c>
      <c r="AE1547" s="2">
        <v>0</v>
      </c>
      <c r="AF1547" s="7">
        <f>VLOOKUP(R1547,Weights!$A$2:$B$120,2,0)*AE1547</f>
        <v>0</v>
      </c>
      <c r="AG1547">
        <f t="shared" ca="1" si="255"/>
        <v>3.2399999999999993</v>
      </c>
      <c r="AI1547" t="str">
        <f t="shared" ca="1" si="257"/>
        <v>Wofford</v>
      </c>
      <c r="AJ1547" t="str">
        <f t="shared" si="258"/>
        <v>Wofford</v>
      </c>
      <c r="AK1547" t="str">
        <f t="shared" si="259"/>
        <v>Wofford</v>
      </c>
    </row>
    <row r="1548" spans="17:37" x14ac:dyDescent="0.25">
      <c r="Q1548" t="s">
        <v>3459</v>
      </c>
      <c r="R1548" s="6">
        <v>42069</v>
      </c>
      <c r="S1548" t="s">
        <v>3195</v>
      </c>
      <c r="T1548" t="s">
        <v>3512</v>
      </c>
      <c r="U1548" t="s">
        <v>3842</v>
      </c>
      <c r="V1548">
        <v>73</v>
      </c>
      <c r="W1548">
        <v>56</v>
      </c>
      <c r="Y1548" t="s">
        <v>2324</v>
      </c>
      <c r="Z1548">
        <v>1</v>
      </c>
      <c r="AA1548">
        <f t="shared" si="256"/>
        <v>17</v>
      </c>
      <c r="AB1548">
        <f t="shared" ca="1" si="252"/>
        <v>4.2</v>
      </c>
      <c r="AC1548">
        <f t="shared" ca="1" si="253"/>
        <v>12.8</v>
      </c>
      <c r="AD1548">
        <f t="shared" ca="1" si="254"/>
        <v>-12.8</v>
      </c>
      <c r="AE1548" s="2">
        <v>0</v>
      </c>
      <c r="AF1548" s="7">
        <f>VLOOKUP(R1548,Weights!$A$2:$B$120,2,0)*AE1548</f>
        <v>0</v>
      </c>
      <c r="AG1548">
        <f t="shared" ca="1" si="255"/>
        <v>163.84000000000003</v>
      </c>
      <c r="AI1548" t="str">
        <f t="shared" ca="1" si="257"/>
        <v>Furman</v>
      </c>
      <c r="AJ1548" t="str">
        <f t="shared" si="258"/>
        <v>Furman</v>
      </c>
      <c r="AK1548">
        <f t="shared" si="259"/>
        <v>0</v>
      </c>
    </row>
    <row r="1549" spans="17:37" x14ac:dyDescent="0.25">
      <c r="Q1549" t="s">
        <v>3459</v>
      </c>
      <c r="R1549" s="6">
        <v>42071</v>
      </c>
      <c r="S1549" t="s">
        <v>3195</v>
      </c>
      <c r="T1549" t="s">
        <v>3344</v>
      </c>
      <c r="U1549" t="s">
        <v>3842</v>
      </c>
      <c r="V1549">
        <v>52</v>
      </c>
      <c r="W1549">
        <v>49</v>
      </c>
      <c r="Y1549" t="s">
        <v>2668</v>
      </c>
      <c r="Z1549">
        <v>1</v>
      </c>
      <c r="AA1549">
        <f t="shared" si="256"/>
        <v>3</v>
      </c>
      <c r="AB1549">
        <f t="shared" ca="1" si="252"/>
        <v>-3.4000000200000002</v>
      </c>
      <c r="AC1549">
        <f t="shared" ca="1" si="253"/>
        <v>6.4000000200000002</v>
      </c>
      <c r="AD1549">
        <f t="shared" ca="1" si="254"/>
        <v>-6.4000000200000002</v>
      </c>
      <c r="AE1549" s="2">
        <v>0</v>
      </c>
      <c r="AF1549" s="7">
        <f>VLOOKUP(R1549,Weights!$A$2:$B$120,2,0)*AE1549</f>
        <v>0</v>
      </c>
      <c r="AG1549">
        <f t="shared" ca="1" si="255"/>
        <v>40.960000256000001</v>
      </c>
      <c r="AI1549" t="str">
        <f t="shared" ca="1" si="257"/>
        <v>Mercer</v>
      </c>
      <c r="AJ1549" t="str">
        <f t="shared" si="258"/>
        <v>Furman</v>
      </c>
      <c r="AK1549">
        <f t="shared" si="259"/>
        <v>0</v>
      </c>
    </row>
    <row r="1550" spans="17:37" x14ac:dyDescent="0.25">
      <c r="Q1550" t="s">
        <v>3459</v>
      </c>
      <c r="R1550" s="6">
        <v>42072</v>
      </c>
      <c r="S1550" t="s">
        <v>3195</v>
      </c>
      <c r="T1550" t="s">
        <v>3431</v>
      </c>
      <c r="U1550" t="s">
        <v>3841</v>
      </c>
      <c r="V1550">
        <v>67</v>
      </c>
      <c r="W1550">
        <v>64</v>
      </c>
      <c r="Y1550" t="s">
        <v>1313</v>
      </c>
      <c r="Z1550">
        <v>1</v>
      </c>
      <c r="AA1550">
        <f t="shared" si="256"/>
        <v>-3</v>
      </c>
      <c r="AB1550">
        <f t="shared" ca="1" si="252"/>
        <v>-7</v>
      </c>
      <c r="AC1550">
        <f t="shared" ca="1" si="253"/>
        <v>4</v>
      </c>
      <c r="AD1550">
        <f t="shared" ca="1" si="254"/>
        <v>-4</v>
      </c>
      <c r="AE1550" s="2">
        <v>0</v>
      </c>
      <c r="AF1550" s="7">
        <f>VLOOKUP(R1550,Weights!$A$2:$B$120,2,0)*AE1550</f>
        <v>0</v>
      </c>
      <c r="AG1550">
        <f t="shared" ca="1" si="255"/>
        <v>16</v>
      </c>
      <c r="AI1550" t="str">
        <f t="shared" ca="1" si="257"/>
        <v>Wofford</v>
      </c>
      <c r="AJ1550" t="str">
        <f t="shared" si="258"/>
        <v>Wofford</v>
      </c>
      <c r="AK1550" t="str">
        <f t="shared" si="259"/>
        <v>Wofford</v>
      </c>
    </row>
    <row r="1551" spans="17:37" x14ac:dyDescent="0.25">
      <c r="Q1551" t="s">
        <v>3427</v>
      </c>
      <c r="R1551" s="6">
        <v>41967</v>
      </c>
      <c r="S1551" t="s">
        <v>3195</v>
      </c>
      <c r="T1551" t="s">
        <v>3307</v>
      </c>
      <c r="U1551" t="s">
        <v>3841</v>
      </c>
      <c r="V1551">
        <v>58</v>
      </c>
      <c r="W1551">
        <v>46</v>
      </c>
      <c r="Y1551" t="s">
        <v>17</v>
      </c>
      <c r="Z1551">
        <v>1</v>
      </c>
      <c r="AA1551">
        <f t="shared" si="256"/>
        <v>-12</v>
      </c>
      <c r="AB1551">
        <f t="shared" ca="1" si="252"/>
        <v>-11.6</v>
      </c>
      <c r="AC1551">
        <f t="shared" ca="1" si="253"/>
        <v>-0.40000000000000036</v>
      </c>
      <c r="AD1551">
        <f t="shared" ca="1" si="254"/>
        <v>0.40000000000000036</v>
      </c>
      <c r="AE1551" s="2">
        <v>0</v>
      </c>
      <c r="AF1551" s="7">
        <f>VLOOKUP(R1551,Weights!$A$2:$B$120,2,0)*AE1551</f>
        <v>0</v>
      </c>
      <c r="AG1551">
        <f t="shared" ca="1" si="255"/>
        <v>0.16000000000000028</v>
      </c>
      <c r="AI1551" t="str">
        <f t="shared" ca="1" si="257"/>
        <v>Old Dominion</v>
      </c>
      <c r="AJ1551" t="str">
        <f t="shared" si="258"/>
        <v>Old Dominion</v>
      </c>
      <c r="AK1551" t="str">
        <f t="shared" si="259"/>
        <v>Old Dominion</v>
      </c>
    </row>
    <row r="1552" spans="17:37" x14ac:dyDescent="0.25">
      <c r="Q1552" t="s">
        <v>3427</v>
      </c>
      <c r="R1552" s="6">
        <v>41972</v>
      </c>
      <c r="S1552" t="s">
        <v>3194</v>
      </c>
      <c r="T1552" t="s">
        <v>3839</v>
      </c>
      <c r="U1552" t="s">
        <v>3842</v>
      </c>
      <c r="V1552">
        <v>78</v>
      </c>
      <c r="W1552">
        <v>63</v>
      </c>
      <c r="Y1552" t="s">
        <v>235</v>
      </c>
      <c r="Z1552">
        <v>1</v>
      </c>
      <c r="AA1552">
        <f t="shared" si="256"/>
        <v>15</v>
      </c>
      <c r="AB1552">
        <f t="shared" ca="1" si="252"/>
        <v>28.799999800000002</v>
      </c>
      <c r="AC1552">
        <f t="shared" ca="1" si="253"/>
        <v>-13.799999800000002</v>
      </c>
      <c r="AD1552">
        <f t="shared" ca="1" si="254"/>
        <v>13.799999800000002</v>
      </c>
      <c r="AE1552" s="2">
        <v>0</v>
      </c>
      <c r="AF1552" s="7">
        <f>VLOOKUP(R1552,Weights!$A$2:$B$120,2,0)*AE1552</f>
        <v>0</v>
      </c>
      <c r="AG1552">
        <f t="shared" ca="1" si="255"/>
        <v>190.43999448000008</v>
      </c>
      <c r="AI1552" t="str">
        <f t="shared" ca="1" si="257"/>
        <v>Gardner-Webb</v>
      </c>
      <c r="AJ1552" t="str">
        <f t="shared" si="258"/>
        <v>Gardner-Webb</v>
      </c>
      <c r="AK1552">
        <f t="shared" si="259"/>
        <v>0</v>
      </c>
    </row>
    <row r="1553" spans="17:37" x14ac:dyDescent="0.25">
      <c r="Q1553" t="s">
        <v>3427</v>
      </c>
      <c r="R1553" s="6">
        <v>41978</v>
      </c>
      <c r="S1553" t="s">
        <v>3194</v>
      </c>
      <c r="T1553" t="s">
        <v>3839</v>
      </c>
      <c r="U1553" t="s">
        <v>3842</v>
      </c>
      <c r="V1553">
        <v>100</v>
      </c>
      <c r="W1553">
        <v>61</v>
      </c>
      <c r="Y1553" t="s">
        <v>291</v>
      </c>
      <c r="Z1553">
        <v>1</v>
      </c>
      <c r="AA1553">
        <f t="shared" si="256"/>
        <v>39</v>
      </c>
      <c r="AB1553">
        <f t="shared" ca="1" si="252"/>
        <v>28.799999800000002</v>
      </c>
      <c r="AC1553">
        <f t="shared" ca="1" si="253"/>
        <v>10.200000199999998</v>
      </c>
      <c r="AD1553">
        <f t="shared" ca="1" si="254"/>
        <v>-10.200000199999998</v>
      </c>
      <c r="AE1553" s="2">
        <v>0</v>
      </c>
      <c r="AF1553" s="7">
        <f>VLOOKUP(R1553,Weights!$A$2:$B$120,2,0)*AE1553</f>
        <v>0</v>
      </c>
      <c r="AG1553">
        <f t="shared" ca="1" si="255"/>
        <v>104.04000408</v>
      </c>
      <c r="AI1553" t="str">
        <f t="shared" ca="1" si="257"/>
        <v>Gardner-Webb</v>
      </c>
      <c r="AJ1553" t="str">
        <f t="shared" si="258"/>
        <v>Gardner-Webb</v>
      </c>
      <c r="AK1553">
        <f t="shared" si="259"/>
        <v>0</v>
      </c>
    </row>
    <row r="1554" spans="17:37" x14ac:dyDescent="0.25">
      <c r="Q1554" t="s">
        <v>3427</v>
      </c>
      <c r="R1554" s="6">
        <v>41979</v>
      </c>
      <c r="S1554" t="s">
        <v>3194</v>
      </c>
      <c r="T1554" t="s">
        <v>3839</v>
      </c>
      <c r="U1554" t="s">
        <v>3842</v>
      </c>
      <c r="V1554">
        <v>82</v>
      </c>
      <c r="W1554">
        <v>66</v>
      </c>
      <c r="Y1554" t="s">
        <v>178</v>
      </c>
      <c r="Z1554">
        <v>1</v>
      </c>
      <c r="AA1554">
        <f t="shared" si="256"/>
        <v>16</v>
      </c>
      <c r="AB1554">
        <f t="shared" ca="1" si="252"/>
        <v>28.799999800000002</v>
      </c>
      <c r="AC1554">
        <f t="shared" ca="1" si="253"/>
        <v>-12.799999800000002</v>
      </c>
      <c r="AD1554">
        <f t="shared" ca="1" si="254"/>
        <v>12.799999800000002</v>
      </c>
      <c r="AE1554" s="2">
        <v>0</v>
      </c>
      <c r="AF1554" s="7">
        <f>VLOOKUP(R1554,Weights!$A$2:$B$120,2,0)*AE1554</f>
        <v>0</v>
      </c>
      <c r="AG1554">
        <f t="shared" ca="1" si="255"/>
        <v>163.83999488000009</v>
      </c>
      <c r="AI1554" t="str">
        <f t="shared" ca="1" si="257"/>
        <v>Gardner-Webb</v>
      </c>
      <c r="AJ1554" t="str">
        <f t="shared" si="258"/>
        <v>Gardner-Webb</v>
      </c>
      <c r="AK1554">
        <f t="shared" si="259"/>
        <v>0</v>
      </c>
    </row>
    <row r="1555" spans="17:37" x14ac:dyDescent="0.25">
      <c r="Q1555" t="s">
        <v>3427</v>
      </c>
      <c r="R1555" s="6">
        <v>41986</v>
      </c>
      <c r="S1555" t="s">
        <v>3194</v>
      </c>
      <c r="T1555" t="s">
        <v>3459</v>
      </c>
      <c r="U1555" t="s">
        <v>3842</v>
      </c>
      <c r="V1555">
        <v>74</v>
      </c>
      <c r="W1555">
        <v>68</v>
      </c>
      <c r="Y1555" t="s">
        <v>154</v>
      </c>
      <c r="Z1555">
        <v>1</v>
      </c>
      <c r="AA1555">
        <f t="shared" si="256"/>
        <v>6</v>
      </c>
      <c r="AB1555">
        <f t="shared" ca="1" si="252"/>
        <v>3.6</v>
      </c>
      <c r="AC1555">
        <f t="shared" ca="1" si="253"/>
        <v>2.4</v>
      </c>
      <c r="AD1555">
        <f t="shared" ca="1" si="254"/>
        <v>-2.4</v>
      </c>
      <c r="AE1555" s="2">
        <v>0</v>
      </c>
      <c r="AF1555" s="7">
        <f>VLOOKUP(R1555,Weights!$A$2:$B$120,2,0)*AE1555</f>
        <v>0</v>
      </c>
      <c r="AG1555">
        <f t="shared" ca="1" si="255"/>
        <v>5.76</v>
      </c>
      <c r="AI1555" t="str">
        <f t="shared" ca="1" si="257"/>
        <v>Gardner-Webb</v>
      </c>
      <c r="AJ1555" t="str">
        <f t="shared" si="258"/>
        <v>Gardner-Webb</v>
      </c>
      <c r="AK1555">
        <f t="shared" si="259"/>
        <v>0</v>
      </c>
    </row>
    <row r="1556" spans="17:37" x14ac:dyDescent="0.25">
      <c r="Q1556" t="s">
        <v>3427</v>
      </c>
      <c r="R1556" s="6">
        <v>41992</v>
      </c>
      <c r="S1556" t="s">
        <v>3194</v>
      </c>
      <c r="T1556" t="s">
        <v>3839</v>
      </c>
      <c r="U1556" t="s">
        <v>3842</v>
      </c>
      <c r="V1556">
        <v>91</v>
      </c>
      <c r="W1556">
        <v>71</v>
      </c>
      <c r="Y1556" t="s">
        <v>429</v>
      </c>
      <c r="Z1556">
        <v>1</v>
      </c>
      <c r="AA1556">
        <f t="shared" si="256"/>
        <v>20</v>
      </c>
      <c r="AB1556">
        <f t="shared" ca="1" si="252"/>
        <v>28.799999800000002</v>
      </c>
      <c r="AC1556">
        <f t="shared" ca="1" si="253"/>
        <v>-8.7999998000000019</v>
      </c>
      <c r="AD1556">
        <f t="shared" ca="1" si="254"/>
        <v>8.7999998000000019</v>
      </c>
      <c r="AE1556" s="2">
        <v>0</v>
      </c>
      <c r="AF1556" s="7">
        <f>VLOOKUP(R1556,Weights!$A$2:$B$120,2,0)*AE1556</f>
        <v>0</v>
      </c>
      <c r="AG1556">
        <f t="shared" ca="1" si="255"/>
        <v>77.439996480000076</v>
      </c>
      <c r="AI1556" t="str">
        <f t="shared" ca="1" si="257"/>
        <v>Gardner-Webb</v>
      </c>
      <c r="AJ1556" t="str">
        <f t="shared" si="258"/>
        <v>Gardner-Webb</v>
      </c>
      <c r="AK1556">
        <f t="shared" si="259"/>
        <v>0</v>
      </c>
    </row>
    <row r="1557" spans="17:37" x14ac:dyDescent="0.25">
      <c r="Q1557" t="s">
        <v>3427</v>
      </c>
      <c r="R1557" s="6">
        <v>42012</v>
      </c>
      <c r="S1557" t="s">
        <v>3194</v>
      </c>
      <c r="T1557" t="s">
        <v>3432</v>
      </c>
      <c r="U1557" t="s">
        <v>3842</v>
      </c>
      <c r="V1557">
        <v>88</v>
      </c>
      <c r="W1557">
        <v>85</v>
      </c>
      <c r="X1557" t="s">
        <v>3844</v>
      </c>
      <c r="Y1557" t="s">
        <v>1276</v>
      </c>
      <c r="Z1557">
        <v>1</v>
      </c>
      <c r="AA1557">
        <f t="shared" si="256"/>
        <v>3</v>
      </c>
      <c r="AB1557">
        <f t="shared" ca="1" si="252"/>
        <v>1.8</v>
      </c>
      <c r="AC1557">
        <f t="shared" ca="1" si="253"/>
        <v>1.2</v>
      </c>
      <c r="AD1557">
        <f t="shared" ca="1" si="254"/>
        <v>-1.2</v>
      </c>
      <c r="AE1557" s="2">
        <v>0</v>
      </c>
      <c r="AF1557" s="7">
        <f>VLOOKUP(R1557,Weights!$A$2:$B$120,2,0)*AE1557</f>
        <v>0</v>
      </c>
      <c r="AG1557">
        <f t="shared" ca="1" si="255"/>
        <v>1.44</v>
      </c>
      <c r="AI1557" t="str">
        <f t="shared" ca="1" si="257"/>
        <v>Gardner-Webb</v>
      </c>
      <c r="AJ1557" t="str">
        <f t="shared" si="258"/>
        <v>Gardner-Webb</v>
      </c>
      <c r="AK1557">
        <f t="shared" si="259"/>
        <v>0</v>
      </c>
    </row>
    <row r="1558" spans="17:37" x14ac:dyDescent="0.25">
      <c r="Q1558" t="s">
        <v>3427</v>
      </c>
      <c r="R1558" s="6">
        <v>42014</v>
      </c>
      <c r="S1558" t="s">
        <v>3194</v>
      </c>
      <c r="T1558" t="s">
        <v>3425</v>
      </c>
      <c r="U1558" t="s">
        <v>3842</v>
      </c>
      <c r="V1558">
        <v>65</v>
      </c>
      <c r="W1558">
        <v>64</v>
      </c>
      <c r="Y1558" t="s">
        <v>1277</v>
      </c>
      <c r="Z1558">
        <v>1</v>
      </c>
      <c r="AA1558">
        <f t="shared" si="256"/>
        <v>1</v>
      </c>
      <c r="AB1558">
        <f t="shared" ca="1" si="252"/>
        <v>3.8000000000000003</v>
      </c>
      <c r="AC1558">
        <f t="shared" ca="1" si="253"/>
        <v>-2.8000000000000003</v>
      </c>
      <c r="AD1558">
        <f t="shared" ca="1" si="254"/>
        <v>2.8000000000000003</v>
      </c>
      <c r="AE1558" s="2">
        <v>0</v>
      </c>
      <c r="AF1558" s="7">
        <f>VLOOKUP(R1558,Weights!$A$2:$B$120,2,0)*AE1558</f>
        <v>0</v>
      </c>
      <c r="AG1558">
        <f t="shared" ca="1" si="255"/>
        <v>7.8400000000000016</v>
      </c>
      <c r="AI1558" t="str">
        <f t="shared" ca="1" si="257"/>
        <v>Gardner-Webb</v>
      </c>
      <c r="AJ1558" t="str">
        <f t="shared" si="258"/>
        <v>Gardner-Webb</v>
      </c>
      <c r="AK1558">
        <f t="shared" si="259"/>
        <v>0</v>
      </c>
    </row>
    <row r="1559" spans="17:37" x14ac:dyDescent="0.25">
      <c r="Q1559" t="s">
        <v>3427</v>
      </c>
      <c r="R1559" s="6">
        <v>42018</v>
      </c>
      <c r="S1559" t="s">
        <v>3194</v>
      </c>
      <c r="T1559" t="s">
        <v>3423</v>
      </c>
      <c r="U1559" t="s">
        <v>3841</v>
      </c>
      <c r="V1559">
        <v>84</v>
      </c>
      <c r="W1559">
        <v>72</v>
      </c>
      <c r="Y1559" t="s">
        <v>1278</v>
      </c>
      <c r="Z1559">
        <v>1</v>
      </c>
      <c r="AA1559">
        <f t="shared" si="256"/>
        <v>-12</v>
      </c>
      <c r="AB1559">
        <f t="shared" ca="1" si="252"/>
        <v>-2.4</v>
      </c>
      <c r="AC1559">
        <f t="shared" ca="1" si="253"/>
        <v>-9.6</v>
      </c>
      <c r="AD1559">
        <f t="shared" ca="1" si="254"/>
        <v>9.6</v>
      </c>
      <c r="AE1559" s="2">
        <v>0</v>
      </c>
      <c r="AF1559" s="7">
        <f>VLOOKUP(R1559,Weights!$A$2:$B$120,2,0)*AE1559</f>
        <v>0</v>
      </c>
      <c r="AG1559">
        <f t="shared" ca="1" si="255"/>
        <v>92.16</v>
      </c>
      <c r="AI1559" t="str">
        <f t="shared" ca="1" si="257"/>
        <v>High Point</v>
      </c>
      <c r="AJ1559" t="str">
        <f t="shared" si="258"/>
        <v>High Point</v>
      </c>
      <c r="AK1559" t="str">
        <f t="shared" si="259"/>
        <v>High Point</v>
      </c>
    </row>
    <row r="1560" spans="17:37" x14ac:dyDescent="0.25">
      <c r="Q1560" t="s">
        <v>3427</v>
      </c>
      <c r="R1560" s="6">
        <v>42026</v>
      </c>
      <c r="S1560" t="s">
        <v>3194</v>
      </c>
      <c r="T1560" t="s">
        <v>3430</v>
      </c>
      <c r="U1560" t="s">
        <v>3842</v>
      </c>
      <c r="V1560">
        <v>79</v>
      </c>
      <c r="W1560">
        <v>67</v>
      </c>
      <c r="Y1560" t="s">
        <v>1280</v>
      </c>
      <c r="Z1560">
        <v>1</v>
      </c>
      <c r="AA1560">
        <f t="shared" si="256"/>
        <v>12</v>
      </c>
      <c r="AB1560">
        <f t="shared" ca="1" si="252"/>
        <v>10.599999799999999</v>
      </c>
      <c r="AC1560">
        <f t="shared" ca="1" si="253"/>
        <v>1.4000002000000009</v>
      </c>
      <c r="AD1560">
        <f t="shared" ca="1" si="254"/>
        <v>-1.4000002000000009</v>
      </c>
      <c r="AE1560" s="2">
        <v>0</v>
      </c>
      <c r="AF1560" s="7">
        <f>VLOOKUP(R1560,Weights!$A$2:$B$120,2,0)*AE1560</f>
        <v>0</v>
      </c>
      <c r="AG1560">
        <f t="shared" ca="1" si="255"/>
        <v>1.9600005600000425</v>
      </c>
      <c r="AI1560" t="str">
        <f t="shared" ca="1" si="257"/>
        <v>Gardner-Webb</v>
      </c>
      <c r="AJ1560" t="str">
        <f t="shared" si="258"/>
        <v>Gardner-Webb</v>
      </c>
      <c r="AK1560">
        <f t="shared" si="259"/>
        <v>0</v>
      </c>
    </row>
    <row r="1561" spans="17:37" x14ac:dyDescent="0.25">
      <c r="Q1561" t="s">
        <v>3427</v>
      </c>
      <c r="R1561" s="6">
        <v>42035</v>
      </c>
      <c r="S1561" t="s">
        <v>3194</v>
      </c>
      <c r="T1561" t="s">
        <v>3429</v>
      </c>
      <c r="U1561" t="s">
        <v>3842</v>
      </c>
      <c r="V1561">
        <v>66</v>
      </c>
      <c r="W1561">
        <v>64</v>
      </c>
      <c r="Y1561" t="s">
        <v>360</v>
      </c>
      <c r="Z1561">
        <v>1</v>
      </c>
      <c r="AA1561">
        <f t="shared" si="256"/>
        <v>2</v>
      </c>
      <c r="AB1561">
        <f t="shared" ca="1" si="252"/>
        <v>-4.1999999999999993</v>
      </c>
      <c r="AC1561">
        <f t="shared" ca="1" si="253"/>
        <v>6.1999999999999993</v>
      </c>
      <c r="AD1561">
        <f t="shared" ca="1" si="254"/>
        <v>-6.1999999999999993</v>
      </c>
      <c r="AE1561" s="2">
        <v>0</v>
      </c>
      <c r="AF1561" s="7">
        <f>VLOOKUP(R1561,Weights!$A$2:$B$120,2,0)*AE1561</f>
        <v>0</v>
      </c>
      <c r="AG1561">
        <f t="shared" ca="1" si="255"/>
        <v>38.439999999999991</v>
      </c>
      <c r="AI1561" t="str">
        <f t="shared" ca="1" si="257"/>
        <v>Coastal Carolina</v>
      </c>
      <c r="AJ1561" t="str">
        <f t="shared" si="258"/>
        <v>Gardner-Webb</v>
      </c>
      <c r="AK1561">
        <f t="shared" si="259"/>
        <v>0</v>
      </c>
    </row>
    <row r="1562" spans="17:37" x14ac:dyDescent="0.25">
      <c r="Q1562" t="s">
        <v>3427</v>
      </c>
      <c r="R1562" s="6">
        <v>42041</v>
      </c>
      <c r="S1562" t="s">
        <v>3194</v>
      </c>
      <c r="T1562" t="s">
        <v>3433</v>
      </c>
      <c r="U1562" t="s">
        <v>3842</v>
      </c>
      <c r="V1562">
        <v>73</v>
      </c>
      <c r="W1562">
        <v>65</v>
      </c>
      <c r="X1562" t="s">
        <v>3843</v>
      </c>
      <c r="Y1562" t="s">
        <v>1283</v>
      </c>
      <c r="Z1562">
        <v>1</v>
      </c>
      <c r="AA1562">
        <f t="shared" si="256"/>
        <v>8</v>
      </c>
      <c r="AB1562">
        <f t="shared" ca="1" si="252"/>
        <v>8</v>
      </c>
      <c r="AC1562">
        <f t="shared" ca="1" si="253"/>
        <v>0</v>
      </c>
      <c r="AD1562">
        <f t="shared" ca="1" si="254"/>
        <v>0</v>
      </c>
      <c r="AE1562" s="2">
        <v>0</v>
      </c>
      <c r="AF1562" s="7">
        <f>VLOOKUP(R1562,Weights!$A$2:$B$120,2,0)*AE1562</f>
        <v>0</v>
      </c>
      <c r="AG1562">
        <f t="shared" ca="1" si="255"/>
        <v>0</v>
      </c>
      <c r="AI1562" t="str">
        <f t="shared" ca="1" si="257"/>
        <v>Gardner-Webb</v>
      </c>
      <c r="AJ1562" t="str">
        <f t="shared" si="258"/>
        <v>Gardner-Webb</v>
      </c>
      <c r="AK1562">
        <f t="shared" si="259"/>
        <v>0</v>
      </c>
    </row>
    <row r="1563" spans="17:37" x14ac:dyDescent="0.25">
      <c r="Q1563" t="s">
        <v>3427</v>
      </c>
      <c r="R1563" s="6">
        <v>42044</v>
      </c>
      <c r="S1563" t="s">
        <v>3194</v>
      </c>
      <c r="T1563" t="s">
        <v>3426</v>
      </c>
      <c r="U1563" t="s">
        <v>3841</v>
      </c>
      <c r="V1563">
        <v>92</v>
      </c>
      <c r="W1563">
        <v>89</v>
      </c>
      <c r="Y1563" t="s">
        <v>362</v>
      </c>
      <c r="Z1563">
        <v>1</v>
      </c>
      <c r="AA1563">
        <f t="shared" si="256"/>
        <v>-3</v>
      </c>
      <c r="AB1563">
        <f t="shared" ca="1" si="252"/>
        <v>4.1999999999999993</v>
      </c>
      <c r="AC1563">
        <f t="shared" ca="1" si="253"/>
        <v>-7.1999999999999993</v>
      </c>
      <c r="AD1563">
        <f t="shared" ca="1" si="254"/>
        <v>7.1999999999999993</v>
      </c>
      <c r="AE1563" s="2">
        <v>0</v>
      </c>
      <c r="AF1563" s="7">
        <f>VLOOKUP(R1563,Weights!$A$2:$B$120,2,0)*AE1563</f>
        <v>0</v>
      </c>
      <c r="AG1563">
        <f t="shared" ca="1" si="255"/>
        <v>51.839999999999989</v>
      </c>
      <c r="AI1563" t="str">
        <f t="shared" ca="1" si="257"/>
        <v>Gardner-Webb</v>
      </c>
      <c r="AJ1563" t="str">
        <f t="shared" si="258"/>
        <v>UNC Asheville</v>
      </c>
      <c r="AK1563" t="str">
        <f t="shared" si="259"/>
        <v>UNC Asheville</v>
      </c>
    </row>
    <row r="1564" spans="17:37" x14ac:dyDescent="0.25">
      <c r="Q1564" t="s">
        <v>3427</v>
      </c>
      <c r="R1564" s="6">
        <v>42056</v>
      </c>
      <c r="S1564" t="s">
        <v>3194</v>
      </c>
      <c r="T1564" t="s">
        <v>3428</v>
      </c>
      <c r="U1564" t="s">
        <v>3842</v>
      </c>
      <c r="V1564">
        <v>77</v>
      </c>
      <c r="W1564">
        <v>67</v>
      </c>
      <c r="Y1564" t="s">
        <v>365</v>
      </c>
      <c r="Z1564">
        <v>1</v>
      </c>
      <c r="AA1564">
        <f t="shared" si="256"/>
        <v>10</v>
      </c>
      <c r="AB1564">
        <f t="shared" ca="1" si="252"/>
        <v>13.999999799999999</v>
      </c>
      <c r="AC1564">
        <f t="shared" ca="1" si="253"/>
        <v>-3.9999997999999994</v>
      </c>
      <c r="AD1564">
        <f t="shared" ca="1" si="254"/>
        <v>3.9999997999999994</v>
      </c>
      <c r="AE1564" s="2">
        <v>0</v>
      </c>
      <c r="AF1564" s="7">
        <f>VLOOKUP(R1564,Weights!$A$2:$B$120,2,0)*AE1564</f>
        <v>0</v>
      </c>
      <c r="AG1564">
        <f t="shared" ca="1" si="255"/>
        <v>15.999998400000036</v>
      </c>
      <c r="AI1564" t="str">
        <f t="shared" ca="1" si="257"/>
        <v>Gardner-Webb</v>
      </c>
      <c r="AJ1564" t="str">
        <f t="shared" si="258"/>
        <v>Gardner-Webb</v>
      </c>
      <c r="AK1564">
        <f t="shared" si="259"/>
        <v>0</v>
      </c>
    </row>
    <row r="1565" spans="17:37" x14ac:dyDescent="0.25">
      <c r="Q1565" t="s">
        <v>3427</v>
      </c>
      <c r="R1565" s="6">
        <v>42061</v>
      </c>
      <c r="S1565" t="s">
        <v>3194</v>
      </c>
      <c r="T1565" t="s">
        <v>3422</v>
      </c>
      <c r="U1565" t="s">
        <v>3842</v>
      </c>
      <c r="V1565">
        <v>91</v>
      </c>
      <c r="W1565">
        <v>81</v>
      </c>
      <c r="Y1565" t="s">
        <v>366</v>
      </c>
      <c r="Z1565">
        <v>1</v>
      </c>
      <c r="AA1565">
        <f t="shared" si="256"/>
        <v>10</v>
      </c>
      <c r="AB1565">
        <f t="shared" ca="1" si="252"/>
        <v>0.39999998000000009</v>
      </c>
      <c r="AC1565">
        <f t="shared" ca="1" si="253"/>
        <v>9.6000000199999995</v>
      </c>
      <c r="AD1565">
        <f t="shared" ca="1" si="254"/>
        <v>-9.6000000199999995</v>
      </c>
      <c r="AE1565" s="2">
        <v>0</v>
      </c>
      <c r="AF1565" s="7">
        <f>VLOOKUP(R1565,Weights!$A$2:$B$120,2,0)*AE1565</f>
        <v>0</v>
      </c>
      <c r="AG1565">
        <f t="shared" ca="1" si="255"/>
        <v>92.160000383999986</v>
      </c>
      <c r="AI1565" t="str">
        <f t="shared" ca="1" si="257"/>
        <v>Gardner-Webb</v>
      </c>
      <c r="AJ1565" t="str">
        <f t="shared" si="258"/>
        <v>Gardner-Webb</v>
      </c>
      <c r="AK1565">
        <f t="shared" si="259"/>
        <v>0</v>
      </c>
    </row>
    <row r="1566" spans="17:37" x14ac:dyDescent="0.25">
      <c r="Q1566" t="s">
        <v>3427</v>
      </c>
      <c r="R1566" s="6">
        <v>42069</v>
      </c>
      <c r="S1566" t="s">
        <v>3195</v>
      </c>
      <c r="T1566" t="s">
        <v>3423</v>
      </c>
      <c r="U1566" t="s">
        <v>3842</v>
      </c>
      <c r="V1566">
        <v>72</v>
      </c>
      <c r="W1566">
        <v>71</v>
      </c>
      <c r="X1566" t="s">
        <v>3843</v>
      </c>
      <c r="Y1566" t="s">
        <v>1284</v>
      </c>
      <c r="Z1566">
        <v>1</v>
      </c>
      <c r="AA1566">
        <f t="shared" si="256"/>
        <v>1</v>
      </c>
      <c r="AB1566">
        <f t="shared" ca="1" si="252"/>
        <v>-5.6</v>
      </c>
      <c r="AC1566">
        <f t="shared" ca="1" si="253"/>
        <v>6.6</v>
      </c>
      <c r="AD1566">
        <f t="shared" ca="1" si="254"/>
        <v>-6.6</v>
      </c>
      <c r="AE1566" s="2">
        <v>0</v>
      </c>
      <c r="AF1566" s="7">
        <f>VLOOKUP(R1566,Weights!$A$2:$B$120,2,0)*AE1566</f>
        <v>0</v>
      </c>
      <c r="AG1566">
        <f t="shared" ca="1" si="255"/>
        <v>43.559999999999995</v>
      </c>
      <c r="AI1566" t="str">
        <f t="shared" ca="1" si="257"/>
        <v>High Point</v>
      </c>
      <c r="AJ1566" t="str">
        <f t="shared" si="258"/>
        <v>Gardner-Webb</v>
      </c>
      <c r="AK1566">
        <f t="shared" si="259"/>
        <v>0</v>
      </c>
    </row>
    <row r="1567" spans="17:37" x14ac:dyDescent="0.25">
      <c r="Q1567" t="s">
        <v>3288</v>
      </c>
      <c r="R1567" s="6">
        <v>41957</v>
      </c>
      <c r="S1567" t="s">
        <v>3194</v>
      </c>
      <c r="T1567" t="s">
        <v>3240</v>
      </c>
      <c r="U1567" t="s">
        <v>3841</v>
      </c>
      <c r="V1567">
        <v>68</v>
      </c>
      <c r="W1567">
        <v>60</v>
      </c>
      <c r="Y1567" t="s">
        <v>9</v>
      </c>
      <c r="Z1567">
        <v>1</v>
      </c>
      <c r="AA1567">
        <f t="shared" si="256"/>
        <v>-8</v>
      </c>
      <c r="AB1567">
        <f t="shared" ca="1" si="252"/>
        <v>3.4000000000000004</v>
      </c>
      <c r="AC1567">
        <f t="shared" ca="1" si="253"/>
        <v>-11.4</v>
      </c>
      <c r="AD1567">
        <f t="shared" ca="1" si="254"/>
        <v>11.4</v>
      </c>
      <c r="AE1567" s="2">
        <v>0</v>
      </c>
      <c r="AF1567" s="7">
        <f>VLOOKUP(R1567,Weights!$A$2:$B$120,2,0)*AE1567</f>
        <v>0</v>
      </c>
      <c r="AG1567">
        <f t="shared" ca="1" si="255"/>
        <v>129.96</v>
      </c>
      <c r="AI1567" t="str">
        <f t="shared" ca="1" si="257"/>
        <v>George Mason</v>
      </c>
      <c r="AJ1567" t="str">
        <f t="shared" si="258"/>
        <v>Cornell</v>
      </c>
      <c r="AK1567" t="str">
        <f t="shared" si="259"/>
        <v>Cornell</v>
      </c>
    </row>
    <row r="1568" spans="17:37" x14ac:dyDescent="0.25">
      <c r="Q1568" t="s">
        <v>3288</v>
      </c>
      <c r="R1568" s="6">
        <v>41959</v>
      </c>
      <c r="S1568" t="s">
        <v>3194</v>
      </c>
      <c r="T1568" t="s">
        <v>3235</v>
      </c>
      <c r="U1568" t="s">
        <v>3842</v>
      </c>
      <c r="V1568">
        <v>63</v>
      </c>
      <c r="W1568">
        <v>60</v>
      </c>
      <c r="Y1568" t="s">
        <v>11</v>
      </c>
      <c r="Z1568">
        <v>1</v>
      </c>
      <c r="AA1568">
        <f t="shared" si="256"/>
        <v>3</v>
      </c>
      <c r="AB1568">
        <f t="shared" ca="1" si="252"/>
        <v>1.6000000000000003</v>
      </c>
      <c r="AC1568">
        <f t="shared" ca="1" si="253"/>
        <v>1.3999999999999997</v>
      </c>
      <c r="AD1568">
        <f t="shared" ca="1" si="254"/>
        <v>-1.3999999999999997</v>
      </c>
      <c r="AE1568" s="2">
        <v>0</v>
      </c>
      <c r="AF1568" s="7">
        <f>VLOOKUP(R1568,Weights!$A$2:$B$120,2,0)*AE1568</f>
        <v>0</v>
      </c>
      <c r="AG1568">
        <f t="shared" ca="1" si="255"/>
        <v>1.9599999999999991</v>
      </c>
      <c r="AI1568" t="str">
        <f t="shared" ca="1" si="257"/>
        <v>George Mason</v>
      </c>
      <c r="AJ1568" t="str">
        <f t="shared" si="258"/>
        <v>George Mason</v>
      </c>
      <c r="AK1568">
        <f t="shared" si="259"/>
        <v>0</v>
      </c>
    </row>
    <row r="1569" spans="17:37" x14ac:dyDescent="0.25">
      <c r="Q1569" t="s">
        <v>3288</v>
      </c>
      <c r="R1569" s="6">
        <v>41963</v>
      </c>
      <c r="S1569" t="s">
        <v>3195</v>
      </c>
      <c r="T1569" t="s">
        <v>3506</v>
      </c>
      <c r="U1569" t="s">
        <v>3841</v>
      </c>
      <c r="V1569">
        <v>91</v>
      </c>
      <c r="W1569">
        <v>65</v>
      </c>
      <c r="Y1569" t="s">
        <v>13</v>
      </c>
      <c r="Z1569">
        <v>1</v>
      </c>
      <c r="AA1569">
        <f t="shared" si="256"/>
        <v>-26</v>
      </c>
      <c r="AB1569">
        <f t="shared" ca="1" si="252"/>
        <v>-19.000000180000001</v>
      </c>
      <c r="AC1569">
        <f t="shared" ca="1" si="253"/>
        <v>-6.9999998199999993</v>
      </c>
      <c r="AD1569">
        <f t="shared" ca="1" si="254"/>
        <v>6.9999998199999993</v>
      </c>
      <c r="AE1569" s="2">
        <v>0</v>
      </c>
      <c r="AF1569" s="7">
        <f>VLOOKUP(R1569,Weights!$A$2:$B$120,2,0)*AE1569</f>
        <v>0</v>
      </c>
      <c r="AG1569">
        <f t="shared" ca="1" si="255"/>
        <v>48.999997480000026</v>
      </c>
      <c r="AI1569" t="str">
        <f t="shared" ca="1" si="257"/>
        <v>West Virginia</v>
      </c>
      <c r="AJ1569" t="str">
        <f t="shared" si="258"/>
        <v>West Virginia</v>
      </c>
      <c r="AK1569" t="str">
        <f t="shared" si="259"/>
        <v>West Virginia</v>
      </c>
    </row>
    <row r="1570" spans="17:37" x14ac:dyDescent="0.25">
      <c r="Q1570" t="s">
        <v>3288</v>
      </c>
      <c r="R1570" s="6">
        <v>41964</v>
      </c>
      <c r="S1570" t="s">
        <v>3195</v>
      </c>
      <c r="T1570" t="s">
        <v>3395</v>
      </c>
      <c r="U1570" t="s">
        <v>3841</v>
      </c>
      <c r="V1570">
        <v>69</v>
      </c>
      <c r="W1570">
        <v>58</v>
      </c>
      <c r="Y1570" t="s">
        <v>67</v>
      </c>
      <c r="Z1570">
        <v>1</v>
      </c>
      <c r="AA1570">
        <f t="shared" si="256"/>
        <v>-11</v>
      </c>
      <c r="AB1570">
        <f t="shared" ca="1" si="252"/>
        <v>-1.4</v>
      </c>
      <c r="AC1570">
        <f t="shared" ca="1" si="253"/>
        <v>-9.6</v>
      </c>
      <c r="AD1570">
        <f t="shared" ca="1" si="254"/>
        <v>9.6</v>
      </c>
      <c r="AE1570" s="2">
        <v>0</v>
      </c>
      <c r="AF1570" s="7">
        <f>VLOOKUP(R1570,Weights!$A$2:$B$120,2,0)*AE1570</f>
        <v>0</v>
      </c>
      <c r="AG1570">
        <f t="shared" ca="1" si="255"/>
        <v>92.16</v>
      </c>
      <c r="AI1570" t="str">
        <f t="shared" ca="1" si="257"/>
        <v>New Mexico</v>
      </c>
      <c r="AJ1570" t="str">
        <f t="shared" si="258"/>
        <v>New Mexico</v>
      </c>
      <c r="AK1570" t="str">
        <f t="shared" si="259"/>
        <v>New Mexico</v>
      </c>
    </row>
    <row r="1571" spans="17:37" x14ac:dyDescent="0.25">
      <c r="Q1571" t="s">
        <v>3288</v>
      </c>
      <c r="R1571" s="6">
        <v>41966</v>
      </c>
      <c r="S1571" t="s">
        <v>3195</v>
      </c>
      <c r="T1571" t="s">
        <v>3285</v>
      </c>
      <c r="U1571" t="s">
        <v>3841</v>
      </c>
      <c r="V1571">
        <v>61</v>
      </c>
      <c r="W1571">
        <v>60</v>
      </c>
      <c r="Y1571" t="s">
        <v>69</v>
      </c>
      <c r="Z1571">
        <v>1</v>
      </c>
      <c r="AA1571">
        <f t="shared" si="256"/>
        <v>-1</v>
      </c>
      <c r="AB1571">
        <f t="shared" ca="1" si="252"/>
        <v>5.0000000199999999</v>
      </c>
      <c r="AC1571">
        <f t="shared" ca="1" si="253"/>
        <v>-6.0000000199999999</v>
      </c>
      <c r="AD1571">
        <f t="shared" ca="1" si="254"/>
        <v>6.0000000199999999</v>
      </c>
      <c r="AE1571" s="2">
        <v>0</v>
      </c>
      <c r="AF1571" s="7">
        <f>VLOOKUP(R1571,Weights!$A$2:$B$120,2,0)*AE1571</f>
        <v>0</v>
      </c>
      <c r="AG1571">
        <f t="shared" ca="1" si="255"/>
        <v>36.000000239999999</v>
      </c>
      <c r="AI1571" t="str">
        <f t="shared" ca="1" si="257"/>
        <v>George Mason</v>
      </c>
      <c r="AJ1571" t="str">
        <f t="shared" si="258"/>
        <v>Charleston</v>
      </c>
      <c r="AK1571" t="str">
        <f t="shared" si="259"/>
        <v>Charleston</v>
      </c>
    </row>
    <row r="1572" spans="17:37" x14ac:dyDescent="0.25">
      <c r="Q1572" t="s">
        <v>3288</v>
      </c>
      <c r="R1572" s="6">
        <v>41972</v>
      </c>
      <c r="S1572" t="s">
        <v>3194</v>
      </c>
      <c r="T1572" t="s">
        <v>3505</v>
      </c>
      <c r="U1572" t="s">
        <v>3842</v>
      </c>
      <c r="V1572">
        <v>64</v>
      </c>
      <c r="W1572">
        <v>63</v>
      </c>
      <c r="Y1572" t="s">
        <v>19</v>
      </c>
      <c r="Z1572">
        <v>1</v>
      </c>
      <c r="AA1572">
        <f t="shared" si="256"/>
        <v>1</v>
      </c>
      <c r="AB1572">
        <f t="shared" ca="1" si="252"/>
        <v>3.0000000000000004</v>
      </c>
      <c r="AC1572">
        <f t="shared" ca="1" si="253"/>
        <v>-2.0000000000000004</v>
      </c>
      <c r="AD1572">
        <f t="shared" ca="1" si="254"/>
        <v>2.0000000000000004</v>
      </c>
      <c r="AE1572" s="2">
        <v>0</v>
      </c>
      <c r="AF1572" s="7">
        <f>VLOOKUP(R1572,Weights!$A$2:$B$120,2,0)*AE1572</f>
        <v>0</v>
      </c>
      <c r="AG1572">
        <f t="shared" ca="1" si="255"/>
        <v>4.0000000000000018</v>
      </c>
      <c r="AI1572" t="str">
        <f t="shared" ca="1" si="257"/>
        <v>George Mason</v>
      </c>
      <c r="AJ1572" t="str">
        <f t="shared" si="258"/>
        <v>George Mason</v>
      </c>
      <c r="AK1572">
        <f t="shared" si="259"/>
        <v>0</v>
      </c>
    </row>
    <row r="1573" spans="17:37" x14ac:dyDescent="0.25">
      <c r="Q1573" t="s">
        <v>3288</v>
      </c>
      <c r="R1573" s="6">
        <v>41976</v>
      </c>
      <c r="S1573" t="s">
        <v>3194</v>
      </c>
      <c r="T1573" t="s">
        <v>3307</v>
      </c>
      <c r="U1573" t="s">
        <v>3841</v>
      </c>
      <c r="V1573">
        <v>75</v>
      </c>
      <c r="W1573">
        <v>69</v>
      </c>
      <c r="Y1573" t="s">
        <v>21</v>
      </c>
      <c r="Z1573">
        <v>1</v>
      </c>
      <c r="AA1573">
        <f t="shared" si="256"/>
        <v>-6</v>
      </c>
      <c r="AB1573">
        <f t="shared" ca="1" si="252"/>
        <v>-5.9999999800000001</v>
      </c>
      <c r="AC1573">
        <f t="shared" ca="1" si="253"/>
        <v>-1.9999999878450581E-8</v>
      </c>
      <c r="AD1573">
        <f t="shared" ca="1" si="254"/>
        <v>1.9999999878450581E-8</v>
      </c>
      <c r="AE1573" s="2">
        <v>0</v>
      </c>
      <c r="AF1573" s="7">
        <f>VLOOKUP(R1573,Weights!$A$2:$B$120,2,0)*AE1573</f>
        <v>0</v>
      </c>
      <c r="AG1573">
        <f t="shared" ca="1" si="255"/>
        <v>3.9999999513802324E-16</v>
      </c>
      <c r="AI1573" t="str">
        <f t="shared" ca="1" si="257"/>
        <v>Old Dominion</v>
      </c>
      <c r="AJ1573" t="str">
        <f t="shared" si="258"/>
        <v>Old Dominion</v>
      </c>
      <c r="AK1573" t="str">
        <f t="shared" si="259"/>
        <v>Old Dominion</v>
      </c>
    </row>
    <row r="1574" spans="17:37" x14ac:dyDescent="0.25">
      <c r="Q1574" t="s">
        <v>3288</v>
      </c>
      <c r="R1574" s="6">
        <v>41990</v>
      </c>
      <c r="S1574" t="s">
        <v>3194</v>
      </c>
      <c r="T1574" t="s">
        <v>3839</v>
      </c>
      <c r="U1574" t="s">
        <v>3842</v>
      </c>
      <c r="V1574">
        <v>99</v>
      </c>
      <c r="W1574">
        <v>69</v>
      </c>
      <c r="Y1574" t="s">
        <v>25</v>
      </c>
      <c r="Z1574">
        <v>1</v>
      </c>
      <c r="AA1574">
        <f t="shared" si="256"/>
        <v>30</v>
      </c>
      <c r="AB1574">
        <f t="shared" ca="1" si="252"/>
        <v>31.199999820000002</v>
      </c>
      <c r="AC1574">
        <f t="shared" ca="1" si="253"/>
        <v>-1.1999998200000022</v>
      </c>
      <c r="AD1574">
        <f t="shared" ca="1" si="254"/>
        <v>1.1999998200000022</v>
      </c>
      <c r="AE1574" s="2">
        <v>0</v>
      </c>
      <c r="AF1574" s="7">
        <f>VLOOKUP(R1574,Weights!$A$2:$B$120,2,0)*AE1574</f>
        <v>0</v>
      </c>
      <c r="AG1574">
        <f t="shared" ca="1" si="255"/>
        <v>1.4399995680000375</v>
      </c>
      <c r="AI1574" t="str">
        <f t="shared" ca="1" si="257"/>
        <v>George Mason</v>
      </c>
      <c r="AJ1574" t="str">
        <f t="shared" si="258"/>
        <v>George Mason</v>
      </c>
      <c r="AK1574">
        <f t="shared" si="259"/>
        <v>0</v>
      </c>
    </row>
    <row r="1575" spans="17:37" x14ac:dyDescent="0.25">
      <c r="Q1575" t="s">
        <v>3288</v>
      </c>
      <c r="R1575" s="6">
        <v>41993</v>
      </c>
      <c r="S1575" t="s">
        <v>3194</v>
      </c>
      <c r="T1575" t="s">
        <v>3330</v>
      </c>
      <c r="U1575" t="s">
        <v>3842</v>
      </c>
      <c r="V1575">
        <v>86</v>
      </c>
      <c r="W1575">
        <v>81</v>
      </c>
      <c r="Y1575" t="s">
        <v>27</v>
      </c>
      <c r="Z1575">
        <v>1</v>
      </c>
      <c r="AA1575">
        <f t="shared" si="256"/>
        <v>5</v>
      </c>
      <c r="AB1575">
        <f t="shared" ca="1" si="252"/>
        <v>-0.59999997999999977</v>
      </c>
      <c r="AC1575">
        <f t="shared" ca="1" si="253"/>
        <v>5.5999999799999998</v>
      </c>
      <c r="AD1575">
        <f t="shared" ca="1" si="254"/>
        <v>-5.5999999799999998</v>
      </c>
      <c r="AE1575" s="2">
        <v>0</v>
      </c>
      <c r="AF1575" s="7">
        <f>VLOOKUP(R1575,Weights!$A$2:$B$120,2,0)*AE1575</f>
        <v>0</v>
      </c>
      <c r="AG1575">
        <f t="shared" ca="1" si="255"/>
        <v>31.359999775999999</v>
      </c>
      <c r="AI1575" t="str">
        <f t="shared" ca="1" si="257"/>
        <v>Iona</v>
      </c>
      <c r="AJ1575" t="str">
        <f t="shared" si="258"/>
        <v>George Mason</v>
      </c>
      <c r="AK1575">
        <f t="shared" si="259"/>
        <v>0</v>
      </c>
    </row>
    <row r="1576" spans="17:37" x14ac:dyDescent="0.25">
      <c r="Q1576" t="s">
        <v>3288</v>
      </c>
      <c r="R1576" s="6">
        <v>42007</v>
      </c>
      <c r="S1576" t="s">
        <v>3194</v>
      </c>
      <c r="T1576" t="s">
        <v>3289</v>
      </c>
      <c r="U1576" t="s">
        <v>3842</v>
      </c>
      <c r="V1576">
        <v>70</v>
      </c>
      <c r="W1576">
        <v>62</v>
      </c>
      <c r="Y1576" t="s">
        <v>33</v>
      </c>
      <c r="Z1576">
        <v>1</v>
      </c>
      <c r="AA1576">
        <f t="shared" si="256"/>
        <v>8</v>
      </c>
      <c r="AB1576">
        <f t="shared" ca="1" si="252"/>
        <v>-0.99999997999999968</v>
      </c>
      <c r="AC1576">
        <f t="shared" ca="1" si="253"/>
        <v>8.9999999800000001</v>
      </c>
      <c r="AD1576">
        <f t="shared" ca="1" si="254"/>
        <v>-8.9999999800000001</v>
      </c>
      <c r="AE1576" s="2">
        <v>0</v>
      </c>
      <c r="AF1576" s="7">
        <f>VLOOKUP(R1576,Weights!$A$2:$B$120,2,0)*AE1576</f>
        <v>0</v>
      </c>
      <c r="AG1576">
        <f t="shared" ca="1" si="255"/>
        <v>80.999999639999999</v>
      </c>
      <c r="AI1576" t="str">
        <f t="shared" ca="1" si="257"/>
        <v>La Salle</v>
      </c>
      <c r="AJ1576" t="str">
        <f t="shared" si="258"/>
        <v>George Mason</v>
      </c>
      <c r="AK1576">
        <f t="shared" si="259"/>
        <v>0</v>
      </c>
    </row>
    <row r="1577" spans="17:37" x14ac:dyDescent="0.25">
      <c r="Q1577" t="s">
        <v>3288</v>
      </c>
      <c r="R1577" s="6">
        <v>42015</v>
      </c>
      <c r="S1577" t="s">
        <v>3194</v>
      </c>
      <c r="T1577" t="s">
        <v>3286</v>
      </c>
      <c r="U1577" t="s">
        <v>3841</v>
      </c>
      <c r="V1577">
        <v>66</v>
      </c>
      <c r="W1577">
        <v>62</v>
      </c>
      <c r="Y1577" t="s">
        <v>517</v>
      </c>
      <c r="Z1577">
        <v>1</v>
      </c>
      <c r="AA1577">
        <f t="shared" si="256"/>
        <v>-4</v>
      </c>
      <c r="AB1577">
        <f t="shared" ca="1" si="252"/>
        <v>-2.39999998</v>
      </c>
      <c r="AC1577">
        <f t="shared" ca="1" si="253"/>
        <v>-1.60000002</v>
      </c>
      <c r="AD1577">
        <f t="shared" ca="1" si="254"/>
        <v>1.60000002</v>
      </c>
      <c r="AE1577" s="2">
        <v>0</v>
      </c>
      <c r="AF1577" s="7">
        <f>VLOOKUP(R1577,Weights!$A$2:$B$120,2,0)*AE1577</f>
        <v>0</v>
      </c>
      <c r="AG1577">
        <f t="shared" ca="1" si="255"/>
        <v>2.5600000640000005</v>
      </c>
      <c r="AI1577" t="str">
        <f t="shared" ca="1" si="257"/>
        <v>Massachusetts</v>
      </c>
      <c r="AJ1577" t="str">
        <f t="shared" si="258"/>
        <v>Massachusetts</v>
      </c>
      <c r="AK1577" t="str">
        <f t="shared" si="259"/>
        <v>Massachusetts</v>
      </c>
    </row>
    <row r="1578" spans="17:37" x14ac:dyDescent="0.25">
      <c r="Q1578" t="s">
        <v>3288</v>
      </c>
      <c r="R1578" s="6">
        <v>42018</v>
      </c>
      <c r="S1578" t="s">
        <v>3195</v>
      </c>
      <c r="T1578" t="s">
        <v>3292</v>
      </c>
      <c r="U1578" t="s">
        <v>3841</v>
      </c>
      <c r="V1578">
        <v>75</v>
      </c>
      <c r="W1578">
        <v>55</v>
      </c>
      <c r="Y1578" t="s">
        <v>518</v>
      </c>
      <c r="Z1578">
        <v>1</v>
      </c>
      <c r="AA1578">
        <f t="shared" si="256"/>
        <v>-20</v>
      </c>
      <c r="AB1578">
        <f t="shared" ca="1" si="252"/>
        <v>-6.9999999800000001</v>
      </c>
      <c r="AC1578">
        <f t="shared" ca="1" si="253"/>
        <v>-13.00000002</v>
      </c>
      <c r="AD1578">
        <f t="shared" ca="1" si="254"/>
        <v>13.00000002</v>
      </c>
      <c r="AE1578" s="2">
        <v>0</v>
      </c>
      <c r="AF1578" s="7">
        <f>VLOOKUP(R1578,Weights!$A$2:$B$120,2,0)*AE1578</f>
        <v>0</v>
      </c>
      <c r="AG1578">
        <f t="shared" ca="1" si="255"/>
        <v>169.00000051999999</v>
      </c>
      <c r="AI1578" t="str">
        <f t="shared" ca="1" si="257"/>
        <v>St. Bonaventure</v>
      </c>
      <c r="AJ1578" t="str">
        <f t="shared" si="258"/>
        <v>St. Bonaventure</v>
      </c>
      <c r="AK1578" t="str">
        <f t="shared" si="259"/>
        <v>St. Bonaventure</v>
      </c>
    </row>
    <row r="1579" spans="17:37" x14ac:dyDescent="0.25">
      <c r="Q1579" t="s">
        <v>3288</v>
      </c>
      <c r="R1579" s="6">
        <v>42028</v>
      </c>
      <c r="S1579" t="s">
        <v>3194</v>
      </c>
      <c r="T1579" t="s">
        <v>3293</v>
      </c>
      <c r="U1579" t="s">
        <v>3841</v>
      </c>
      <c r="V1579">
        <v>80</v>
      </c>
      <c r="W1579">
        <v>73</v>
      </c>
      <c r="X1579" t="s">
        <v>3843</v>
      </c>
      <c r="Y1579" t="s">
        <v>519</v>
      </c>
      <c r="Z1579">
        <v>1</v>
      </c>
      <c r="AA1579">
        <f t="shared" si="256"/>
        <v>-7</v>
      </c>
      <c r="AB1579">
        <f t="shared" ca="1" si="252"/>
        <v>-11.400000179999999</v>
      </c>
      <c r="AC1579">
        <f t="shared" ca="1" si="253"/>
        <v>4.4000001799999993</v>
      </c>
      <c r="AD1579">
        <f t="shared" ca="1" si="254"/>
        <v>-4.4000001799999993</v>
      </c>
      <c r="AE1579" s="2">
        <v>0</v>
      </c>
      <c r="AF1579" s="7">
        <f>VLOOKUP(R1579,Weights!$A$2:$B$120,2,0)*AE1579</f>
        <v>0</v>
      </c>
      <c r="AG1579">
        <f t="shared" ca="1" si="255"/>
        <v>19.360001584000027</v>
      </c>
      <c r="AI1579" t="str">
        <f t="shared" ca="1" si="257"/>
        <v>Davidson</v>
      </c>
      <c r="AJ1579" t="str">
        <f t="shared" si="258"/>
        <v>Davidson</v>
      </c>
      <c r="AK1579" t="str">
        <f t="shared" si="259"/>
        <v>Davidson</v>
      </c>
    </row>
    <row r="1580" spans="17:37" x14ac:dyDescent="0.25">
      <c r="Q1580" t="s">
        <v>3288</v>
      </c>
      <c r="R1580" s="6">
        <v>42033</v>
      </c>
      <c r="S1580" t="s">
        <v>3194</v>
      </c>
      <c r="T1580" t="s">
        <v>3252</v>
      </c>
      <c r="U1580" t="s">
        <v>3842</v>
      </c>
      <c r="V1580">
        <v>68</v>
      </c>
      <c r="W1580">
        <v>60</v>
      </c>
      <c r="Y1580" t="s">
        <v>520</v>
      </c>
      <c r="Z1580">
        <v>1</v>
      </c>
      <c r="AA1580">
        <f t="shared" si="256"/>
        <v>8</v>
      </c>
      <c r="AB1580">
        <f t="shared" ca="1" si="252"/>
        <v>7.8000000200000006</v>
      </c>
      <c r="AC1580">
        <f t="shared" ca="1" si="253"/>
        <v>0.19999997999999941</v>
      </c>
      <c r="AD1580">
        <f t="shared" ca="1" si="254"/>
        <v>-0.19999997999999941</v>
      </c>
      <c r="AE1580" s="2">
        <v>0</v>
      </c>
      <c r="AF1580" s="7">
        <f>VLOOKUP(R1580,Weights!$A$2:$B$120,2,0)*AE1580</f>
        <v>0</v>
      </c>
      <c r="AG1580">
        <f t="shared" ca="1" si="255"/>
        <v>3.9999992000000165E-2</v>
      </c>
      <c r="AI1580" t="str">
        <f t="shared" ca="1" si="257"/>
        <v>George Mason</v>
      </c>
      <c r="AJ1580" t="str">
        <f t="shared" si="258"/>
        <v>George Mason</v>
      </c>
      <c r="AK1580">
        <f t="shared" si="259"/>
        <v>0</v>
      </c>
    </row>
    <row r="1581" spans="17:37" x14ac:dyDescent="0.25">
      <c r="Q1581" t="s">
        <v>3288</v>
      </c>
      <c r="R1581" s="6">
        <v>42039</v>
      </c>
      <c r="S1581" t="s">
        <v>3194</v>
      </c>
      <c r="T1581" t="s">
        <v>3301</v>
      </c>
      <c r="U1581" t="s">
        <v>3841</v>
      </c>
      <c r="V1581">
        <v>72</v>
      </c>
      <c r="W1581">
        <v>60</v>
      </c>
      <c r="Y1581" t="s">
        <v>521</v>
      </c>
      <c r="Z1581">
        <v>1</v>
      </c>
      <c r="AA1581">
        <f t="shared" si="256"/>
        <v>-12</v>
      </c>
      <c r="AB1581">
        <f t="shared" ca="1" si="252"/>
        <v>-9.0000001800000007</v>
      </c>
      <c r="AC1581">
        <f t="shared" ca="1" si="253"/>
        <v>-2.9999998199999993</v>
      </c>
      <c r="AD1581">
        <f t="shared" ca="1" si="254"/>
        <v>2.9999998199999993</v>
      </c>
      <c r="AE1581" s="2">
        <v>0</v>
      </c>
      <c r="AF1581" s="7">
        <f>VLOOKUP(R1581,Weights!$A$2:$B$120,2,0)*AE1581</f>
        <v>0</v>
      </c>
      <c r="AG1581">
        <f t="shared" ca="1" si="255"/>
        <v>8.9999989200000279</v>
      </c>
      <c r="AI1581" t="str">
        <f t="shared" ca="1" si="257"/>
        <v>Virginia Commonwealth</v>
      </c>
      <c r="AJ1581" t="str">
        <f t="shared" si="258"/>
        <v>Virginia Commonwealth</v>
      </c>
      <c r="AK1581" t="str">
        <f t="shared" si="259"/>
        <v>Virginia Commonwealth</v>
      </c>
    </row>
    <row r="1582" spans="17:37" x14ac:dyDescent="0.25">
      <c r="Q1582" t="s">
        <v>3288</v>
      </c>
      <c r="R1582" s="6">
        <v>42049</v>
      </c>
      <c r="S1582" t="s">
        <v>3194</v>
      </c>
      <c r="T1582" t="s">
        <v>3287</v>
      </c>
      <c r="U1582" t="s">
        <v>3842</v>
      </c>
      <c r="V1582">
        <v>71</v>
      </c>
      <c r="W1582">
        <v>67</v>
      </c>
      <c r="X1582" t="s">
        <v>3843</v>
      </c>
      <c r="Y1582" t="s">
        <v>522</v>
      </c>
      <c r="Z1582">
        <v>1</v>
      </c>
      <c r="AA1582">
        <f t="shared" si="256"/>
        <v>4</v>
      </c>
      <c r="AB1582">
        <f t="shared" ca="1" si="252"/>
        <v>-3.7999999799999995</v>
      </c>
      <c r="AC1582">
        <f t="shared" ca="1" si="253"/>
        <v>7.7999999799999991</v>
      </c>
      <c r="AD1582">
        <f t="shared" ca="1" si="254"/>
        <v>-7.7999999799999991</v>
      </c>
      <c r="AE1582" s="2">
        <v>0</v>
      </c>
      <c r="AF1582" s="7">
        <f>VLOOKUP(R1582,Weights!$A$2:$B$120,2,0)*AE1582</f>
        <v>0</v>
      </c>
      <c r="AG1582">
        <f t="shared" ca="1" si="255"/>
        <v>60.839999687999985</v>
      </c>
      <c r="AI1582" t="str">
        <f t="shared" ca="1" si="257"/>
        <v>Richmond</v>
      </c>
      <c r="AJ1582" t="str">
        <f t="shared" si="258"/>
        <v>George Mason</v>
      </c>
      <c r="AK1582">
        <f t="shared" si="259"/>
        <v>0</v>
      </c>
    </row>
    <row r="1583" spans="17:37" x14ac:dyDescent="0.25">
      <c r="Q1583" t="s">
        <v>3288</v>
      </c>
      <c r="R1583" s="6">
        <v>42053</v>
      </c>
      <c r="S1583" t="s">
        <v>3194</v>
      </c>
      <c r="T1583" t="s">
        <v>3239</v>
      </c>
      <c r="U1583" t="s">
        <v>3841</v>
      </c>
      <c r="V1583">
        <v>80</v>
      </c>
      <c r="W1583">
        <v>68</v>
      </c>
      <c r="Y1583" t="s">
        <v>523</v>
      </c>
      <c r="Z1583">
        <v>1</v>
      </c>
      <c r="AA1583">
        <f t="shared" si="256"/>
        <v>-12</v>
      </c>
      <c r="AB1583">
        <f t="shared" ca="1" si="252"/>
        <v>6.8000000200000006</v>
      </c>
      <c r="AC1583">
        <f t="shared" ca="1" si="253"/>
        <v>-18.800000019999999</v>
      </c>
      <c r="AD1583">
        <f t="shared" ca="1" si="254"/>
        <v>18.800000019999999</v>
      </c>
      <c r="AE1583" s="2">
        <v>0</v>
      </c>
      <c r="AF1583" s="7">
        <f>VLOOKUP(R1583,Weights!$A$2:$B$120,2,0)*AE1583</f>
        <v>0</v>
      </c>
      <c r="AG1583">
        <f t="shared" ca="1" si="255"/>
        <v>353.44000075199995</v>
      </c>
      <c r="AI1583" t="str">
        <f t="shared" ca="1" si="257"/>
        <v>George Mason</v>
      </c>
      <c r="AJ1583" t="str">
        <f t="shared" si="258"/>
        <v>Fordham</v>
      </c>
      <c r="AK1583" t="str">
        <f t="shared" si="259"/>
        <v>Fordham</v>
      </c>
    </row>
    <row r="1584" spans="17:37" x14ac:dyDescent="0.25">
      <c r="Q1584" t="s">
        <v>3288</v>
      </c>
      <c r="R1584" s="6">
        <v>42056</v>
      </c>
      <c r="S1584" t="s">
        <v>3194</v>
      </c>
      <c r="T1584" t="s">
        <v>3238</v>
      </c>
      <c r="U1584" t="s">
        <v>3841</v>
      </c>
      <c r="V1584">
        <v>71</v>
      </c>
      <c r="W1584">
        <v>56</v>
      </c>
      <c r="Y1584" t="s">
        <v>524</v>
      </c>
      <c r="Z1584">
        <v>1</v>
      </c>
      <c r="AA1584">
        <f t="shared" si="256"/>
        <v>-15</v>
      </c>
      <c r="AB1584">
        <f t="shared" ca="1" si="252"/>
        <v>-5.5999999799999998</v>
      </c>
      <c r="AC1584">
        <f t="shared" ca="1" si="253"/>
        <v>-9.4000000200000002</v>
      </c>
      <c r="AD1584">
        <f t="shared" ca="1" si="254"/>
        <v>9.4000000200000002</v>
      </c>
      <c r="AE1584" s="2">
        <v>0</v>
      </c>
      <c r="AF1584" s="7">
        <f>VLOOKUP(R1584,Weights!$A$2:$B$120,2,0)*AE1584</f>
        <v>0</v>
      </c>
      <c r="AG1584">
        <f t="shared" ca="1" si="255"/>
        <v>88.360000376000002</v>
      </c>
      <c r="AI1584" t="str">
        <f t="shared" ca="1" si="257"/>
        <v>Rhode Island</v>
      </c>
      <c r="AJ1584" t="str">
        <f t="shared" si="258"/>
        <v>Rhode Island</v>
      </c>
      <c r="AK1584" t="str">
        <f t="shared" si="259"/>
        <v>Rhode Island</v>
      </c>
    </row>
    <row r="1585" spans="17:37" x14ac:dyDescent="0.25">
      <c r="Q1585" t="s">
        <v>3288</v>
      </c>
      <c r="R1585" s="6">
        <v>42067</v>
      </c>
      <c r="S1585" t="s">
        <v>3194</v>
      </c>
      <c r="T1585" t="s">
        <v>3247</v>
      </c>
      <c r="U1585" t="s">
        <v>3841</v>
      </c>
      <c r="V1585">
        <v>67</v>
      </c>
      <c r="W1585">
        <v>51</v>
      </c>
      <c r="Y1585" t="s">
        <v>525</v>
      </c>
      <c r="Z1585">
        <v>1</v>
      </c>
      <c r="AA1585">
        <f t="shared" si="256"/>
        <v>-16</v>
      </c>
      <c r="AB1585">
        <f t="shared" ca="1" si="252"/>
        <v>-6.1999999799999994</v>
      </c>
      <c r="AC1585">
        <f t="shared" ca="1" si="253"/>
        <v>-9.8000000200000006</v>
      </c>
      <c r="AD1585">
        <f t="shared" ca="1" si="254"/>
        <v>9.8000000200000006</v>
      </c>
      <c r="AE1585" s="2">
        <v>0</v>
      </c>
      <c r="AF1585" s="7">
        <f>VLOOKUP(R1585,Weights!$A$2:$B$120,2,0)*AE1585</f>
        <v>0</v>
      </c>
      <c r="AG1585">
        <f t="shared" ca="1" si="255"/>
        <v>96.04000039200001</v>
      </c>
      <c r="AI1585" t="str">
        <f t="shared" ca="1" si="257"/>
        <v>George Washington</v>
      </c>
      <c r="AJ1585" t="str">
        <f t="shared" si="258"/>
        <v>George Washington</v>
      </c>
      <c r="AK1585" t="str">
        <f t="shared" si="259"/>
        <v>George Washington</v>
      </c>
    </row>
    <row r="1586" spans="17:37" x14ac:dyDescent="0.25">
      <c r="Q1586" t="s">
        <v>3247</v>
      </c>
      <c r="R1586" s="6">
        <v>41957</v>
      </c>
      <c r="S1586" t="s">
        <v>3194</v>
      </c>
      <c r="T1586" t="s">
        <v>3536</v>
      </c>
      <c r="U1586" t="s">
        <v>3842</v>
      </c>
      <c r="V1586">
        <v>92</v>
      </c>
      <c r="W1586">
        <v>40</v>
      </c>
      <c r="Y1586" t="s">
        <v>176</v>
      </c>
      <c r="Z1586">
        <v>1</v>
      </c>
      <c r="AA1586">
        <f t="shared" si="256"/>
        <v>52</v>
      </c>
      <c r="AB1586">
        <f t="shared" ca="1" si="252"/>
        <v>37.799999799999995</v>
      </c>
      <c r="AC1586">
        <f t="shared" ca="1" si="253"/>
        <v>14.200000200000005</v>
      </c>
      <c r="AD1586">
        <f t="shared" ca="1" si="254"/>
        <v>-14.200000200000005</v>
      </c>
      <c r="AE1586" s="2">
        <v>0</v>
      </c>
      <c r="AF1586" s="7">
        <f>VLOOKUP(R1586,Weights!$A$2:$B$120,2,0)*AE1586</f>
        <v>0</v>
      </c>
      <c r="AG1586">
        <f t="shared" ca="1" si="255"/>
        <v>201.6400056800002</v>
      </c>
      <c r="AI1586" t="str">
        <f t="shared" ca="1" si="257"/>
        <v>George Washington</v>
      </c>
      <c r="AJ1586" t="str">
        <f t="shared" si="258"/>
        <v>George Washington</v>
      </c>
      <c r="AK1586">
        <f t="shared" si="259"/>
        <v>0</v>
      </c>
    </row>
    <row r="1587" spans="17:37" x14ac:dyDescent="0.25">
      <c r="Q1587" t="s">
        <v>3247</v>
      </c>
      <c r="R1587" s="6">
        <v>41969</v>
      </c>
      <c r="S1587" t="s">
        <v>3194</v>
      </c>
      <c r="T1587" t="s">
        <v>3430</v>
      </c>
      <c r="U1587" t="s">
        <v>3842</v>
      </c>
      <c r="V1587">
        <v>91</v>
      </c>
      <c r="W1587">
        <v>66</v>
      </c>
      <c r="Y1587" t="s">
        <v>100</v>
      </c>
      <c r="Z1587">
        <v>1</v>
      </c>
      <c r="AA1587">
        <f t="shared" si="256"/>
        <v>25</v>
      </c>
      <c r="AB1587">
        <f t="shared" ca="1" si="252"/>
        <v>22.399999799999996</v>
      </c>
      <c r="AC1587">
        <f t="shared" ca="1" si="253"/>
        <v>2.6000002000000038</v>
      </c>
      <c r="AD1587">
        <f t="shared" ca="1" si="254"/>
        <v>-2.6000002000000038</v>
      </c>
      <c r="AE1587" s="2">
        <v>0</v>
      </c>
      <c r="AF1587" s="7">
        <f>VLOOKUP(R1587,Weights!$A$2:$B$120,2,0)*AE1587</f>
        <v>0</v>
      </c>
      <c r="AG1587">
        <f t="shared" ca="1" si="255"/>
        <v>6.7600010400000592</v>
      </c>
      <c r="AI1587" t="str">
        <f t="shared" ca="1" si="257"/>
        <v>George Washington</v>
      </c>
      <c r="AJ1587" t="str">
        <f t="shared" si="258"/>
        <v>George Washington</v>
      </c>
      <c r="AK1587">
        <f t="shared" si="259"/>
        <v>0</v>
      </c>
    </row>
    <row r="1588" spans="17:37" x14ac:dyDescent="0.25">
      <c r="Q1588" t="s">
        <v>3247</v>
      </c>
      <c r="R1588" s="6">
        <v>41977</v>
      </c>
      <c r="S1588" t="s">
        <v>3194</v>
      </c>
      <c r="T1588" t="s">
        <v>3212</v>
      </c>
      <c r="U1588" t="s">
        <v>3842</v>
      </c>
      <c r="V1588">
        <v>83</v>
      </c>
      <c r="W1588">
        <v>60</v>
      </c>
      <c r="Y1588" t="s">
        <v>151</v>
      </c>
      <c r="Z1588">
        <v>1</v>
      </c>
      <c r="AA1588">
        <f t="shared" si="256"/>
        <v>23</v>
      </c>
      <c r="AB1588">
        <f t="shared" ca="1" si="252"/>
        <v>24.399999799999996</v>
      </c>
      <c r="AC1588">
        <f t="shared" ca="1" si="253"/>
        <v>-1.3999997999999962</v>
      </c>
      <c r="AD1588">
        <f t="shared" ca="1" si="254"/>
        <v>1.3999997999999962</v>
      </c>
      <c r="AE1588" s="2">
        <v>0</v>
      </c>
      <c r="AF1588" s="7">
        <f>VLOOKUP(R1588,Weights!$A$2:$B$120,2,0)*AE1588</f>
        <v>0</v>
      </c>
      <c r="AG1588">
        <f t="shared" ca="1" si="255"/>
        <v>1.9599994400000296</v>
      </c>
      <c r="AI1588" t="str">
        <f t="shared" ca="1" si="257"/>
        <v>George Washington</v>
      </c>
      <c r="AJ1588" t="str">
        <f t="shared" si="258"/>
        <v>George Washington</v>
      </c>
      <c r="AK1588">
        <f t="shared" si="259"/>
        <v>0</v>
      </c>
    </row>
    <row r="1589" spans="17:37" x14ac:dyDescent="0.25">
      <c r="Q1589" t="s">
        <v>3247</v>
      </c>
      <c r="R1589" s="6">
        <v>41980</v>
      </c>
      <c r="S1589" t="s">
        <v>3195</v>
      </c>
      <c r="T1589" t="s">
        <v>3326</v>
      </c>
      <c r="U1589" t="s">
        <v>3842</v>
      </c>
      <c r="V1589">
        <v>78</v>
      </c>
      <c r="W1589">
        <v>70</v>
      </c>
      <c r="Y1589" t="s">
        <v>105</v>
      </c>
      <c r="Z1589">
        <v>1</v>
      </c>
      <c r="AA1589">
        <f t="shared" si="256"/>
        <v>8</v>
      </c>
      <c r="AB1589">
        <f t="shared" ca="1" si="252"/>
        <v>7.3999999999999995</v>
      </c>
      <c r="AC1589">
        <f t="shared" ca="1" si="253"/>
        <v>0.60000000000000053</v>
      </c>
      <c r="AD1589">
        <f t="shared" ca="1" si="254"/>
        <v>-0.60000000000000053</v>
      </c>
      <c r="AE1589" s="2">
        <v>0</v>
      </c>
      <c r="AF1589" s="7">
        <f>VLOOKUP(R1589,Weights!$A$2:$B$120,2,0)*AE1589</f>
        <v>0</v>
      </c>
      <c r="AG1589">
        <f t="shared" ca="1" si="255"/>
        <v>0.36000000000000065</v>
      </c>
      <c r="AI1589" t="str">
        <f t="shared" ca="1" si="257"/>
        <v>George Washington</v>
      </c>
      <c r="AJ1589" t="str">
        <f t="shared" si="258"/>
        <v>George Washington</v>
      </c>
      <c r="AK1589">
        <f t="shared" si="259"/>
        <v>0</v>
      </c>
    </row>
    <row r="1590" spans="17:37" x14ac:dyDescent="0.25">
      <c r="Q1590" t="s">
        <v>3247</v>
      </c>
      <c r="R1590" s="6">
        <v>41984</v>
      </c>
      <c r="S1590" t="s">
        <v>3194</v>
      </c>
      <c r="T1590" t="s">
        <v>3376</v>
      </c>
      <c r="U1590" t="s">
        <v>3842</v>
      </c>
      <c r="V1590">
        <v>81</v>
      </c>
      <c r="W1590">
        <v>68</v>
      </c>
      <c r="Y1590" t="s">
        <v>196</v>
      </c>
      <c r="Z1590">
        <v>1</v>
      </c>
      <c r="AA1590">
        <f t="shared" si="256"/>
        <v>13</v>
      </c>
      <c r="AB1590">
        <f t="shared" ca="1" si="252"/>
        <v>5.9999999999999982</v>
      </c>
      <c r="AC1590">
        <f t="shared" ca="1" si="253"/>
        <v>7.0000000000000018</v>
      </c>
      <c r="AD1590">
        <f t="shared" ca="1" si="254"/>
        <v>-7.0000000000000018</v>
      </c>
      <c r="AE1590" s="2">
        <v>0</v>
      </c>
      <c r="AF1590" s="7">
        <f>VLOOKUP(R1590,Weights!$A$2:$B$120,2,0)*AE1590</f>
        <v>0</v>
      </c>
      <c r="AG1590">
        <f t="shared" ca="1" si="255"/>
        <v>49.000000000000028</v>
      </c>
      <c r="AI1590" t="str">
        <f t="shared" ca="1" si="257"/>
        <v>George Washington</v>
      </c>
      <c r="AJ1590" t="str">
        <f t="shared" si="258"/>
        <v>George Washington</v>
      </c>
      <c r="AK1590">
        <f t="shared" si="259"/>
        <v>0</v>
      </c>
    </row>
    <row r="1591" spans="17:37" x14ac:dyDescent="0.25">
      <c r="Q1591" t="s">
        <v>3247</v>
      </c>
      <c r="R1591" s="6">
        <v>41995</v>
      </c>
      <c r="S1591" t="s">
        <v>3195</v>
      </c>
      <c r="T1591" t="s">
        <v>3312</v>
      </c>
      <c r="U1591" t="s">
        <v>3842</v>
      </c>
      <c r="V1591">
        <v>77</v>
      </c>
      <c r="W1591">
        <v>49</v>
      </c>
      <c r="Y1591" t="s">
        <v>265</v>
      </c>
      <c r="Z1591">
        <v>1</v>
      </c>
      <c r="AA1591">
        <f t="shared" si="256"/>
        <v>28</v>
      </c>
      <c r="AB1591">
        <f t="shared" ca="1" si="252"/>
        <v>15.399999999999999</v>
      </c>
      <c r="AC1591">
        <f t="shared" ca="1" si="253"/>
        <v>12.600000000000001</v>
      </c>
      <c r="AD1591">
        <f t="shared" ca="1" si="254"/>
        <v>-12.600000000000001</v>
      </c>
      <c r="AE1591" s="2">
        <v>0</v>
      </c>
      <c r="AF1591" s="7">
        <f>VLOOKUP(R1591,Weights!$A$2:$B$120,2,0)*AE1591</f>
        <v>0</v>
      </c>
      <c r="AG1591">
        <f t="shared" ca="1" si="255"/>
        <v>158.76000000000005</v>
      </c>
      <c r="AI1591" t="str">
        <f t="shared" ca="1" si="257"/>
        <v>George Washington</v>
      </c>
      <c r="AJ1591" t="str">
        <f t="shared" si="258"/>
        <v>George Washington</v>
      </c>
      <c r="AK1591">
        <f t="shared" si="259"/>
        <v>0</v>
      </c>
    </row>
    <row r="1592" spans="17:37" x14ac:dyDescent="0.25">
      <c r="Q1592" t="s">
        <v>3247</v>
      </c>
      <c r="R1592" s="6">
        <v>41996</v>
      </c>
      <c r="S1592" t="s">
        <v>3195</v>
      </c>
      <c r="T1592" t="s">
        <v>3352</v>
      </c>
      <c r="U1592" t="s">
        <v>3842</v>
      </c>
      <c r="V1592">
        <v>53</v>
      </c>
      <c r="W1592">
        <v>50</v>
      </c>
      <c r="Y1592" t="s">
        <v>266</v>
      </c>
      <c r="Z1592">
        <v>1</v>
      </c>
      <c r="AA1592">
        <f t="shared" si="256"/>
        <v>3</v>
      </c>
      <c r="AB1592">
        <f t="shared" ca="1" si="252"/>
        <v>2.9999999999999991</v>
      </c>
      <c r="AC1592">
        <f t="shared" ca="1" si="253"/>
        <v>0</v>
      </c>
      <c r="AD1592">
        <f t="shared" ca="1" si="254"/>
        <v>0</v>
      </c>
      <c r="AE1592" s="2">
        <v>0</v>
      </c>
      <c r="AF1592" s="7">
        <f>VLOOKUP(R1592,Weights!$A$2:$B$120,2,0)*AE1592</f>
        <v>0</v>
      </c>
      <c r="AG1592">
        <f t="shared" ca="1" si="255"/>
        <v>0</v>
      </c>
      <c r="AI1592" t="str">
        <f t="shared" ca="1" si="257"/>
        <v>George Washington</v>
      </c>
      <c r="AJ1592" t="str">
        <f t="shared" si="258"/>
        <v>George Washington</v>
      </c>
      <c r="AK1592">
        <f t="shared" si="259"/>
        <v>0</v>
      </c>
    </row>
    <row r="1593" spans="17:37" x14ac:dyDescent="0.25">
      <c r="Q1593" t="s">
        <v>3247</v>
      </c>
      <c r="R1593" s="6">
        <v>41998</v>
      </c>
      <c r="S1593" t="s">
        <v>3195</v>
      </c>
      <c r="T1593" t="s">
        <v>3827</v>
      </c>
      <c r="U1593" t="s">
        <v>3842</v>
      </c>
      <c r="V1593">
        <v>60</v>
      </c>
      <c r="W1593">
        <v>54</v>
      </c>
      <c r="Y1593" t="s">
        <v>267</v>
      </c>
      <c r="Z1593">
        <v>1</v>
      </c>
      <c r="AA1593">
        <f t="shared" si="256"/>
        <v>6</v>
      </c>
      <c r="AB1593">
        <f t="shared" ca="1" si="252"/>
        <v>-6.6000002000000002</v>
      </c>
      <c r="AC1593">
        <f t="shared" ca="1" si="253"/>
        <v>12.6000002</v>
      </c>
      <c r="AD1593">
        <f t="shared" ca="1" si="254"/>
        <v>-12.6000002</v>
      </c>
      <c r="AE1593" s="2">
        <v>0</v>
      </c>
      <c r="AF1593" s="7">
        <f>VLOOKUP(R1593,Weights!$A$2:$B$120,2,0)*AE1593</f>
        <v>0</v>
      </c>
      <c r="AG1593">
        <f t="shared" ca="1" si="255"/>
        <v>158.76000504000004</v>
      </c>
      <c r="AI1593" t="str">
        <f t="shared" ca="1" si="257"/>
        <v>Wichita St</v>
      </c>
      <c r="AJ1593" t="str">
        <f t="shared" si="258"/>
        <v>George Washington</v>
      </c>
      <c r="AK1593">
        <f t="shared" si="259"/>
        <v>0</v>
      </c>
    </row>
    <row r="1594" spans="17:37" x14ac:dyDescent="0.25">
      <c r="Q1594" t="s">
        <v>3247</v>
      </c>
      <c r="R1594" s="6">
        <v>42003</v>
      </c>
      <c r="S1594" t="s">
        <v>3194</v>
      </c>
      <c r="T1594" t="s">
        <v>3472</v>
      </c>
      <c r="U1594" t="s">
        <v>3842</v>
      </c>
      <c r="V1594">
        <v>80</v>
      </c>
      <c r="W1594">
        <v>60</v>
      </c>
      <c r="Y1594" t="s">
        <v>528</v>
      </c>
      <c r="Z1594">
        <v>1</v>
      </c>
      <c r="AA1594">
        <f t="shared" si="256"/>
        <v>20</v>
      </c>
      <c r="AB1594">
        <f t="shared" ca="1" si="252"/>
        <v>18.599999999999998</v>
      </c>
      <c r="AC1594">
        <f t="shared" ca="1" si="253"/>
        <v>1.4000000000000021</v>
      </c>
      <c r="AD1594">
        <f t="shared" ca="1" si="254"/>
        <v>-1.4000000000000021</v>
      </c>
      <c r="AE1594" s="2">
        <v>0</v>
      </c>
      <c r="AF1594" s="7">
        <f>VLOOKUP(R1594,Weights!$A$2:$B$120,2,0)*AE1594</f>
        <v>0</v>
      </c>
      <c r="AG1594">
        <f t="shared" ca="1" si="255"/>
        <v>1.960000000000006</v>
      </c>
      <c r="AI1594" t="str">
        <f t="shared" ca="1" si="257"/>
        <v>George Washington</v>
      </c>
      <c r="AJ1594" t="str">
        <f t="shared" si="258"/>
        <v>George Washington</v>
      </c>
      <c r="AK1594">
        <f t="shared" si="259"/>
        <v>0</v>
      </c>
    </row>
    <row r="1595" spans="17:37" x14ac:dyDescent="0.25">
      <c r="Q1595" t="s">
        <v>3247</v>
      </c>
      <c r="R1595" s="6">
        <v>42010</v>
      </c>
      <c r="S1595" t="s">
        <v>3194</v>
      </c>
      <c r="T1595" t="s">
        <v>3252</v>
      </c>
      <c r="U1595" t="s">
        <v>3842</v>
      </c>
      <c r="V1595">
        <v>75</v>
      </c>
      <c r="W1595">
        <v>72</v>
      </c>
      <c r="Y1595" t="s">
        <v>530</v>
      </c>
      <c r="Z1595">
        <v>1</v>
      </c>
      <c r="AA1595">
        <f t="shared" si="256"/>
        <v>3</v>
      </c>
      <c r="AB1595">
        <f t="shared" ca="1" si="252"/>
        <v>17.2</v>
      </c>
      <c r="AC1595">
        <f t="shared" ca="1" si="253"/>
        <v>-14.2</v>
      </c>
      <c r="AD1595">
        <f t="shared" ca="1" si="254"/>
        <v>14.2</v>
      </c>
      <c r="AE1595" s="2">
        <v>0</v>
      </c>
      <c r="AF1595" s="7">
        <f>VLOOKUP(R1595,Weights!$A$2:$B$120,2,0)*AE1595</f>
        <v>0</v>
      </c>
      <c r="AG1595">
        <f t="shared" ca="1" si="255"/>
        <v>201.64</v>
      </c>
      <c r="AI1595" t="str">
        <f t="shared" ca="1" si="257"/>
        <v>George Washington</v>
      </c>
      <c r="AJ1595" t="str">
        <f t="shared" si="258"/>
        <v>George Washington</v>
      </c>
      <c r="AK1595">
        <f t="shared" si="259"/>
        <v>0</v>
      </c>
    </row>
    <row r="1596" spans="17:37" x14ac:dyDescent="0.25">
      <c r="Q1596" t="s">
        <v>3247</v>
      </c>
      <c r="R1596" s="6">
        <v>42019</v>
      </c>
      <c r="S1596" t="s">
        <v>3194</v>
      </c>
      <c r="T1596" t="s">
        <v>3287</v>
      </c>
      <c r="U1596" t="s">
        <v>3842</v>
      </c>
      <c r="V1596">
        <v>73</v>
      </c>
      <c r="W1596">
        <v>70</v>
      </c>
      <c r="X1596" t="s">
        <v>3844</v>
      </c>
      <c r="Y1596" t="s">
        <v>532</v>
      </c>
      <c r="Z1596">
        <v>1</v>
      </c>
      <c r="AA1596">
        <f t="shared" si="256"/>
        <v>3</v>
      </c>
      <c r="AB1596">
        <f t="shared" ca="1" si="252"/>
        <v>5.5999999999999988</v>
      </c>
      <c r="AC1596">
        <f t="shared" ca="1" si="253"/>
        <v>-2.5999999999999988</v>
      </c>
      <c r="AD1596">
        <f t="shared" ca="1" si="254"/>
        <v>2.5999999999999988</v>
      </c>
      <c r="AE1596" s="2">
        <v>0</v>
      </c>
      <c r="AF1596" s="7">
        <f>VLOOKUP(R1596,Weights!$A$2:$B$120,2,0)*AE1596</f>
        <v>0</v>
      </c>
      <c r="AG1596">
        <f t="shared" ca="1" si="255"/>
        <v>6.7599999999999936</v>
      </c>
      <c r="AI1596" t="str">
        <f t="shared" ca="1" si="257"/>
        <v>George Washington</v>
      </c>
      <c r="AJ1596" t="str">
        <f t="shared" si="258"/>
        <v>George Washington</v>
      </c>
      <c r="AK1596">
        <f t="shared" si="259"/>
        <v>0</v>
      </c>
    </row>
    <row r="1597" spans="17:37" x14ac:dyDescent="0.25">
      <c r="Q1597" t="s">
        <v>3247</v>
      </c>
      <c r="R1597" s="6">
        <v>42021</v>
      </c>
      <c r="S1597" t="s">
        <v>3194</v>
      </c>
      <c r="T1597" t="s">
        <v>3288</v>
      </c>
      <c r="U1597" t="s">
        <v>3842</v>
      </c>
      <c r="V1597">
        <v>63</v>
      </c>
      <c r="W1597">
        <v>53</v>
      </c>
      <c r="Y1597" t="s">
        <v>533</v>
      </c>
      <c r="Z1597">
        <v>1</v>
      </c>
      <c r="AA1597">
        <f t="shared" si="256"/>
        <v>10</v>
      </c>
      <c r="AB1597">
        <f t="shared" ca="1" si="252"/>
        <v>12.599999979999998</v>
      </c>
      <c r="AC1597">
        <f t="shared" ca="1" si="253"/>
        <v>-2.599999979999998</v>
      </c>
      <c r="AD1597">
        <f t="shared" ca="1" si="254"/>
        <v>2.599999979999998</v>
      </c>
      <c r="AE1597" s="2">
        <v>0</v>
      </c>
      <c r="AF1597" s="7">
        <f>VLOOKUP(R1597,Weights!$A$2:$B$120,2,0)*AE1597</f>
        <v>0</v>
      </c>
      <c r="AG1597">
        <f t="shared" ca="1" si="255"/>
        <v>6.7599998959999903</v>
      </c>
      <c r="AI1597" t="str">
        <f t="shared" ca="1" si="257"/>
        <v>George Washington</v>
      </c>
      <c r="AJ1597" t="str">
        <f t="shared" si="258"/>
        <v>George Washington</v>
      </c>
      <c r="AK1597">
        <f t="shared" si="259"/>
        <v>0</v>
      </c>
    </row>
    <row r="1598" spans="17:37" x14ac:dyDescent="0.25">
      <c r="Q1598" t="s">
        <v>3247</v>
      </c>
      <c r="R1598" s="6">
        <v>42028</v>
      </c>
      <c r="S1598" t="s">
        <v>3194</v>
      </c>
      <c r="T1598" t="s">
        <v>3241</v>
      </c>
      <c r="U1598" t="s">
        <v>3842</v>
      </c>
      <c r="V1598">
        <v>74</v>
      </c>
      <c r="W1598">
        <v>59</v>
      </c>
      <c r="Y1598" t="s">
        <v>535</v>
      </c>
      <c r="Z1598">
        <v>1</v>
      </c>
      <c r="AA1598">
        <f t="shared" si="256"/>
        <v>15</v>
      </c>
      <c r="AB1598">
        <f t="shared" ca="1" si="252"/>
        <v>11.799999981999999</v>
      </c>
      <c r="AC1598">
        <f t="shared" ca="1" si="253"/>
        <v>3.2000000180000008</v>
      </c>
      <c r="AD1598">
        <f t="shared" ca="1" si="254"/>
        <v>-3.2000000180000008</v>
      </c>
      <c r="AE1598" s="2">
        <v>0</v>
      </c>
      <c r="AF1598" s="7">
        <f>VLOOKUP(R1598,Weights!$A$2:$B$120,2,0)*AE1598</f>
        <v>0</v>
      </c>
      <c r="AG1598">
        <f t="shared" ca="1" si="255"/>
        <v>10.240000115200006</v>
      </c>
      <c r="AI1598" t="str">
        <f t="shared" ca="1" si="257"/>
        <v>George Washington</v>
      </c>
      <c r="AJ1598" t="str">
        <f t="shared" si="258"/>
        <v>George Washington</v>
      </c>
      <c r="AK1598">
        <f t="shared" si="259"/>
        <v>0</v>
      </c>
    </row>
    <row r="1599" spans="17:37" x14ac:dyDescent="0.25">
      <c r="Q1599" t="s">
        <v>3247</v>
      </c>
      <c r="R1599" s="6">
        <v>42041</v>
      </c>
      <c r="S1599" t="s">
        <v>3194</v>
      </c>
      <c r="T1599" t="s">
        <v>3297</v>
      </c>
      <c r="U1599" t="s">
        <v>3842</v>
      </c>
      <c r="V1599">
        <v>65</v>
      </c>
      <c r="W1599">
        <v>64</v>
      </c>
      <c r="X1599" t="s">
        <v>3843</v>
      </c>
      <c r="Y1599" t="s">
        <v>538</v>
      </c>
      <c r="Z1599">
        <v>1</v>
      </c>
      <c r="AA1599">
        <f t="shared" si="256"/>
        <v>1</v>
      </c>
      <c r="AB1599">
        <f t="shared" ca="1" si="252"/>
        <v>2.7999999999999989</v>
      </c>
      <c r="AC1599">
        <f t="shared" ca="1" si="253"/>
        <v>-1.7999999999999989</v>
      </c>
      <c r="AD1599">
        <f t="shared" ca="1" si="254"/>
        <v>1.7999999999999989</v>
      </c>
      <c r="AE1599" s="2">
        <v>0</v>
      </c>
      <c r="AF1599" s="7">
        <f>VLOOKUP(R1599,Weights!$A$2:$B$120,2,0)*AE1599</f>
        <v>0</v>
      </c>
      <c r="AG1599">
        <f t="shared" ca="1" si="255"/>
        <v>3.2399999999999962</v>
      </c>
      <c r="AI1599" t="str">
        <f t="shared" ca="1" si="257"/>
        <v>George Washington</v>
      </c>
      <c r="AJ1599" t="str">
        <f t="shared" si="258"/>
        <v>George Washington</v>
      </c>
      <c r="AK1599">
        <f t="shared" si="259"/>
        <v>0</v>
      </c>
    </row>
    <row r="1600" spans="17:37" x14ac:dyDescent="0.25">
      <c r="Q1600" t="s">
        <v>3247</v>
      </c>
      <c r="R1600" s="6">
        <v>42049</v>
      </c>
      <c r="S1600" t="s">
        <v>3194</v>
      </c>
      <c r="T1600" t="s">
        <v>3301</v>
      </c>
      <c r="U1600" t="s">
        <v>3841</v>
      </c>
      <c r="V1600">
        <v>79</v>
      </c>
      <c r="W1600">
        <v>66</v>
      </c>
      <c r="Y1600" t="s">
        <v>540</v>
      </c>
      <c r="Z1600">
        <v>1</v>
      </c>
      <c r="AA1600">
        <f t="shared" si="256"/>
        <v>-13</v>
      </c>
      <c r="AB1600">
        <f t="shared" ca="1" si="252"/>
        <v>0.39999979999999802</v>
      </c>
      <c r="AC1600">
        <f t="shared" ca="1" si="253"/>
        <v>-13.399999799999998</v>
      </c>
      <c r="AD1600">
        <f t="shared" ca="1" si="254"/>
        <v>13.399999799999998</v>
      </c>
      <c r="AE1600" s="2">
        <v>0</v>
      </c>
      <c r="AF1600" s="7">
        <f>VLOOKUP(R1600,Weights!$A$2:$B$120,2,0)*AE1600</f>
        <v>0</v>
      </c>
      <c r="AG1600">
        <f t="shared" ca="1" si="255"/>
        <v>179.55999463999999</v>
      </c>
      <c r="AI1600" t="str">
        <f t="shared" ca="1" si="257"/>
        <v>George Washington</v>
      </c>
      <c r="AJ1600" t="str">
        <f t="shared" si="258"/>
        <v>Virginia Commonwealth</v>
      </c>
      <c r="AK1600" t="str">
        <f t="shared" si="259"/>
        <v>Virginia Commonwealth</v>
      </c>
    </row>
    <row r="1601" spans="17:37" x14ac:dyDescent="0.25">
      <c r="Q1601" t="s">
        <v>3247</v>
      </c>
      <c r="R1601" s="6">
        <v>42053</v>
      </c>
      <c r="S1601" t="s">
        <v>3194</v>
      </c>
      <c r="T1601" t="s">
        <v>3293</v>
      </c>
      <c r="U1601" t="s">
        <v>3841</v>
      </c>
      <c r="V1601">
        <v>65</v>
      </c>
      <c r="W1601">
        <v>63</v>
      </c>
      <c r="Y1601" t="s">
        <v>541</v>
      </c>
      <c r="Z1601">
        <v>1</v>
      </c>
      <c r="AA1601">
        <f t="shared" si="256"/>
        <v>-2</v>
      </c>
      <c r="AB1601">
        <f t="shared" ca="1" si="252"/>
        <v>-2.0000002000000006</v>
      </c>
      <c r="AC1601">
        <f t="shared" ca="1" si="253"/>
        <v>2.0000000056086265E-7</v>
      </c>
      <c r="AD1601">
        <f t="shared" ca="1" si="254"/>
        <v>-2.0000000056086265E-7</v>
      </c>
      <c r="AE1601" s="2">
        <v>0</v>
      </c>
      <c r="AF1601" s="7">
        <f>VLOOKUP(R1601,Weights!$A$2:$B$120,2,0)*AE1601</f>
        <v>0</v>
      </c>
      <c r="AG1601">
        <f t="shared" ca="1" si="255"/>
        <v>4.0000000224345055E-14</v>
      </c>
      <c r="AI1601" t="str">
        <f t="shared" ca="1" si="257"/>
        <v>Davidson</v>
      </c>
      <c r="AJ1601" t="str">
        <f t="shared" si="258"/>
        <v>Davidson</v>
      </c>
      <c r="AK1601" t="str">
        <f t="shared" si="259"/>
        <v>Davidson</v>
      </c>
    </row>
    <row r="1602" spans="17:37" x14ac:dyDescent="0.25">
      <c r="Q1602" t="s">
        <v>3247</v>
      </c>
      <c r="R1602" s="6">
        <v>42060</v>
      </c>
      <c r="S1602" t="s">
        <v>3194</v>
      </c>
      <c r="T1602" t="s">
        <v>3292</v>
      </c>
      <c r="U1602" t="s">
        <v>3842</v>
      </c>
      <c r="V1602">
        <v>69</v>
      </c>
      <c r="W1602">
        <v>46</v>
      </c>
      <c r="Y1602" t="s">
        <v>543</v>
      </c>
      <c r="Z1602">
        <v>1</v>
      </c>
      <c r="AA1602">
        <f t="shared" si="256"/>
        <v>23</v>
      </c>
      <c r="AB1602">
        <f t="shared" ref="AB1602:AB1665" ca="1" si="260">Z1602*(IF(S1602="A",-HomeEdge,IF(S1602="H",HomeEdge,0))+VLOOKUP(Q1602,TmList,2,0)-VLOOKUP(T1602,TmList,2,0))</f>
        <v>5.5999999999999988</v>
      </c>
      <c r="AC1602">
        <f t="shared" ref="AC1602:AC1665" ca="1" si="261">AA1602-AB1602</f>
        <v>17.400000000000002</v>
      </c>
      <c r="AD1602">
        <f t="shared" ref="AD1602:AD1665" ca="1" si="262">-AC1602</f>
        <v>-17.400000000000002</v>
      </c>
      <c r="AE1602" s="2">
        <v>0</v>
      </c>
      <c r="AF1602" s="7">
        <f>VLOOKUP(R1602,Weights!$A$2:$B$120,2,0)*AE1602</f>
        <v>0</v>
      </c>
      <c r="AG1602">
        <f t="shared" ref="AG1602:AG1665" ca="1" si="263">AC1602^2</f>
        <v>302.76000000000005</v>
      </c>
      <c r="AI1602" t="str">
        <f t="shared" ca="1" si="257"/>
        <v>George Washington</v>
      </c>
      <c r="AJ1602" t="str">
        <f t="shared" si="258"/>
        <v>George Washington</v>
      </c>
      <c r="AK1602">
        <f t="shared" si="259"/>
        <v>0</v>
      </c>
    </row>
    <row r="1603" spans="17:37" x14ac:dyDescent="0.25">
      <c r="Q1603" t="s">
        <v>3247</v>
      </c>
      <c r="R1603" s="6">
        <v>42070</v>
      </c>
      <c r="S1603" t="s">
        <v>3194</v>
      </c>
      <c r="T1603" t="s">
        <v>3286</v>
      </c>
      <c r="U1603" t="s">
        <v>3842</v>
      </c>
      <c r="V1603">
        <v>87</v>
      </c>
      <c r="W1603">
        <v>65</v>
      </c>
      <c r="Y1603" t="s">
        <v>546</v>
      </c>
      <c r="Z1603">
        <v>1</v>
      </c>
      <c r="AA1603">
        <f t="shared" ref="AA1603:AA1666" si="264">Z1603*IF(U1603="W",(V1603-W1603),W1603-V1603)</f>
        <v>22</v>
      </c>
      <c r="AB1603">
        <f t="shared" ca="1" si="260"/>
        <v>6.9999999999999982</v>
      </c>
      <c r="AC1603">
        <f t="shared" ca="1" si="261"/>
        <v>15.000000000000002</v>
      </c>
      <c r="AD1603">
        <f t="shared" ca="1" si="262"/>
        <v>-15.000000000000002</v>
      </c>
      <c r="AE1603" s="2">
        <v>0</v>
      </c>
      <c r="AF1603" s="7">
        <f>VLOOKUP(R1603,Weights!$A$2:$B$120,2,0)*AE1603</f>
        <v>0</v>
      </c>
      <c r="AG1603">
        <f t="shared" ca="1" si="263"/>
        <v>225.00000000000006</v>
      </c>
      <c r="AI1603" t="str">
        <f t="shared" ref="AI1603:AI1666" ca="1" si="265">IF(AB1603&gt;0,Q1603,T1603)</f>
        <v>George Washington</v>
      </c>
      <c r="AJ1603" t="str">
        <f t="shared" ref="AJ1603:AJ1666" si="266">IF(AA1603&gt;0,Q1603,T1603)</f>
        <v>George Washington</v>
      </c>
      <c r="AK1603">
        <f t="shared" ref="AK1603:AK1666" si="267">IF(AA1603&lt;0,T1603,0)</f>
        <v>0</v>
      </c>
    </row>
    <row r="1604" spans="17:37" x14ac:dyDescent="0.25">
      <c r="Q1604" t="s">
        <v>3247</v>
      </c>
      <c r="R1604" s="6">
        <v>42076</v>
      </c>
      <c r="S1604" t="s">
        <v>3195</v>
      </c>
      <c r="T1604" t="s">
        <v>3238</v>
      </c>
      <c r="U1604" t="s">
        <v>3191</v>
      </c>
      <c r="Y1604" t="s">
        <v>3191</v>
      </c>
      <c r="Z1604">
        <v>0</v>
      </c>
      <c r="AA1604">
        <f t="shared" si="264"/>
        <v>0</v>
      </c>
      <c r="AB1604">
        <f t="shared" ca="1" si="260"/>
        <v>0</v>
      </c>
      <c r="AC1604">
        <f t="shared" ca="1" si="261"/>
        <v>0</v>
      </c>
      <c r="AD1604">
        <f t="shared" ca="1" si="262"/>
        <v>0</v>
      </c>
      <c r="AE1604" s="2">
        <v>0</v>
      </c>
      <c r="AF1604" s="7">
        <f>VLOOKUP(R1604,Weights!$A$2:$B$120,2,0)*AE1604</f>
        <v>0</v>
      </c>
      <c r="AG1604">
        <f t="shared" ca="1" si="263"/>
        <v>0</v>
      </c>
      <c r="AI1604" t="str">
        <f t="shared" ca="1" si="265"/>
        <v>Rhode Island</v>
      </c>
      <c r="AJ1604" t="str">
        <f t="shared" si="266"/>
        <v>Rhode Island</v>
      </c>
      <c r="AK1604">
        <f t="shared" si="267"/>
        <v>0</v>
      </c>
    </row>
    <row r="1605" spans="17:37" x14ac:dyDescent="0.25">
      <c r="Q1605" t="s">
        <v>3370</v>
      </c>
      <c r="R1605" s="6">
        <v>41958</v>
      </c>
      <c r="S1605" t="s">
        <v>3194</v>
      </c>
      <c r="T1605" t="s">
        <v>3475</v>
      </c>
      <c r="U1605" t="s">
        <v>3842</v>
      </c>
      <c r="V1605">
        <v>83</v>
      </c>
      <c r="W1605">
        <v>62</v>
      </c>
      <c r="Y1605" t="s">
        <v>176</v>
      </c>
      <c r="Z1605">
        <v>1</v>
      </c>
      <c r="AA1605">
        <f t="shared" si="264"/>
        <v>21</v>
      </c>
      <c r="AB1605">
        <f t="shared" ca="1" si="260"/>
        <v>16.400000179999999</v>
      </c>
      <c r="AC1605">
        <f t="shared" ca="1" si="261"/>
        <v>4.5999998200000007</v>
      </c>
      <c r="AD1605">
        <f t="shared" ca="1" si="262"/>
        <v>-4.5999998200000007</v>
      </c>
      <c r="AE1605" s="2">
        <v>0</v>
      </c>
      <c r="AF1605" s="7">
        <f>VLOOKUP(R1605,Weights!$A$2:$B$120,2,0)*AE1605</f>
        <v>0</v>
      </c>
      <c r="AG1605">
        <f t="shared" ca="1" si="263"/>
        <v>21.159998344000041</v>
      </c>
      <c r="AI1605" t="str">
        <f t="shared" ca="1" si="265"/>
        <v>Georgetown</v>
      </c>
      <c r="AJ1605" t="str">
        <f t="shared" si="266"/>
        <v>Georgetown</v>
      </c>
      <c r="AK1605">
        <f t="shared" si="267"/>
        <v>0</v>
      </c>
    </row>
    <row r="1606" spans="17:37" x14ac:dyDescent="0.25">
      <c r="Q1606" t="s">
        <v>3370</v>
      </c>
      <c r="R1606" s="6">
        <v>41961</v>
      </c>
      <c r="S1606" t="s">
        <v>3194</v>
      </c>
      <c r="T1606" t="s">
        <v>3485</v>
      </c>
      <c r="U1606" t="s">
        <v>3842</v>
      </c>
      <c r="V1606">
        <v>78</v>
      </c>
      <c r="W1606">
        <v>62</v>
      </c>
      <c r="Y1606" t="s">
        <v>258</v>
      </c>
      <c r="Z1606">
        <v>1</v>
      </c>
      <c r="AA1606">
        <f t="shared" si="264"/>
        <v>16</v>
      </c>
      <c r="AB1606">
        <f t="shared" ca="1" si="260"/>
        <v>22.400000200000001</v>
      </c>
      <c r="AC1606">
        <f t="shared" ca="1" si="261"/>
        <v>-6.4000002000000009</v>
      </c>
      <c r="AD1606">
        <f t="shared" ca="1" si="262"/>
        <v>6.4000002000000009</v>
      </c>
      <c r="AE1606" s="2">
        <v>0</v>
      </c>
      <c r="AF1606" s="7">
        <f>VLOOKUP(R1606,Weights!$A$2:$B$120,2,0)*AE1606</f>
        <v>0</v>
      </c>
      <c r="AG1606">
        <f t="shared" ca="1" si="263"/>
        <v>40.960002560000049</v>
      </c>
      <c r="AI1606" t="str">
        <f t="shared" ca="1" si="265"/>
        <v>Georgetown</v>
      </c>
      <c r="AJ1606" t="str">
        <f t="shared" si="266"/>
        <v>Georgetown</v>
      </c>
      <c r="AK1606">
        <f t="shared" si="267"/>
        <v>0</v>
      </c>
    </row>
    <row r="1607" spans="17:37" x14ac:dyDescent="0.25">
      <c r="Q1607" t="s">
        <v>3370</v>
      </c>
      <c r="R1607" s="6">
        <v>41965</v>
      </c>
      <c r="S1607" t="s">
        <v>3194</v>
      </c>
      <c r="T1607" t="s">
        <v>3296</v>
      </c>
      <c r="U1607" t="s">
        <v>3842</v>
      </c>
      <c r="V1607">
        <v>80</v>
      </c>
      <c r="W1607">
        <v>66</v>
      </c>
      <c r="Y1607" t="s">
        <v>259</v>
      </c>
      <c r="Z1607">
        <v>1</v>
      </c>
      <c r="AA1607">
        <f t="shared" si="264"/>
        <v>14</v>
      </c>
      <c r="AB1607">
        <f t="shared" ca="1" si="260"/>
        <v>15.2000002</v>
      </c>
      <c r="AC1607">
        <f t="shared" ca="1" si="261"/>
        <v>-1.2000001999999999</v>
      </c>
      <c r="AD1607">
        <f t="shared" ca="1" si="262"/>
        <v>1.2000001999999999</v>
      </c>
      <c r="AE1607" s="2">
        <v>0</v>
      </c>
      <c r="AF1607" s="7">
        <f>VLOOKUP(R1607,Weights!$A$2:$B$120,2,0)*AE1607</f>
        <v>0</v>
      </c>
      <c r="AG1607">
        <f t="shared" ca="1" si="263"/>
        <v>1.4400004800000397</v>
      </c>
      <c r="AI1607" t="str">
        <f t="shared" ca="1" si="265"/>
        <v>Georgetown</v>
      </c>
      <c r="AJ1607" t="str">
        <f t="shared" si="266"/>
        <v>Georgetown</v>
      </c>
      <c r="AK1607">
        <f t="shared" si="267"/>
        <v>0</v>
      </c>
    </row>
    <row r="1608" spans="17:37" x14ac:dyDescent="0.25">
      <c r="Q1608" t="s">
        <v>3370</v>
      </c>
      <c r="R1608" s="6">
        <v>41969</v>
      </c>
      <c r="S1608" t="s">
        <v>3195</v>
      </c>
      <c r="T1608" t="s">
        <v>3265</v>
      </c>
      <c r="U1608" t="s">
        <v>3842</v>
      </c>
      <c r="V1608">
        <v>66</v>
      </c>
      <c r="W1608">
        <v>65</v>
      </c>
      <c r="X1608" t="s">
        <v>3843</v>
      </c>
      <c r="Y1608" t="s">
        <v>260</v>
      </c>
      <c r="Z1608">
        <v>1</v>
      </c>
      <c r="AA1608">
        <f t="shared" si="264"/>
        <v>1</v>
      </c>
      <c r="AB1608">
        <f t="shared" ca="1" si="260"/>
        <v>2.7999999999999989</v>
      </c>
      <c r="AC1608">
        <f t="shared" ca="1" si="261"/>
        <v>-1.7999999999999989</v>
      </c>
      <c r="AD1608">
        <f t="shared" ca="1" si="262"/>
        <v>1.7999999999999989</v>
      </c>
      <c r="AE1608" s="2">
        <v>0</v>
      </c>
      <c r="AF1608" s="7">
        <f>VLOOKUP(R1608,Weights!$A$2:$B$120,2,0)*AE1608</f>
        <v>0</v>
      </c>
      <c r="AG1608">
        <f t="shared" ca="1" si="263"/>
        <v>3.2399999999999962</v>
      </c>
      <c r="AI1608" t="str">
        <f t="shared" ca="1" si="265"/>
        <v>Georgetown</v>
      </c>
      <c r="AJ1608" t="str">
        <f t="shared" si="266"/>
        <v>Georgetown</v>
      </c>
      <c r="AK1608">
        <f t="shared" si="267"/>
        <v>0</v>
      </c>
    </row>
    <row r="1609" spans="17:37" x14ac:dyDescent="0.25">
      <c r="Q1609" t="s">
        <v>3370</v>
      </c>
      <c r="R1609" s="6">
        <v>41970</v>
      </c>
      <c r="S1609" t="s">
        <v>3195</v>
      </c>
      <c r="T1609" t="s">
        <v>3833</v>
      </c>
      <c r="U1609" t="s">
        <v>3841</v>
      </c>
      <c r="V1609">
        <v>68</v>
      </c>
      <c r="W1609">
        <v>65</v>
      </c>
      <c r="Y1609" t="s">
        <v>101</v>
      </c>
      <c r="Z1609">
        <v>1</v>
      </c>
      <c r="AA1609">
        <f t="shared" si="264"/>
        <v>-3</v>
      </c>
      <c r="AB1609">
        <f t="shared" ca="1" si="260"/>
        <v>-6.6</v>
      </c>
      <c r="AC1609">
        <f t="shared" ca="1" si="261"/>
        <v>3.5999999999999996</v>
      </c>
      <c r="AD1609">
        <f t="shared" ca="1" si="262"/>
        <v>-3.5999999999999996</v>
      </c>
      <c r="AE1609" s="2">
        <v>0</v>
      </c>
      <c r="AF1609" s="7">
        <f>VLOOKUP(R1609,Weights!$A$2:$B$120,2,0)*AE1609</f>
        <v>0</v>
      </c>
      <c r="AG1609">
        <f t="shared" ca="1" si="263"/>
        <v>12.959999999999997</v>
      </c>
      <c r="AI1609" t="str">
        <f t="shared" ca="1" si="265"/>
        <v>Wisconsin</v>
      </c>
      <c r="AJ1609" t="str">
        <f t="shared" si="266"/>
        <v>Wisconsin</v>
      </c>
      <c r="AK1609" t="str">
        <f t="shared" si="267"/>
        <v>Wisconsin</v>
      </c>
    </row>
    <row r="1610" spans="17:37" x14ac:dyDescent="0.25">
      <c r="Q1610" t="s">
        <v>3370</v>
      </c>
      <c r="R1610" s="6">
        <v>41980</v>
      </c>
      <c r="S1610" t="s">
        <v>3194</v>
      </c>
      <c r="T1610" t="s">
        <v>3303</v>
      </c>
      <c r="U1610" t="s">
        <v>3842</v>
      </c>
      <c r="V1610">
        <v>78</v>
      </c>
      <c r="W1610">
        <v>46</v>
      </c>
      <c r="Y1610" t="s">
        <v>105</v>
      </c>
      <c r="Z1610">
        <v>1</v>
      </c>
      <c r="AA1610">
        <f t="shared" si="264"/>
        <v>32</v>
      </c>
      <c r="AB1610">
        <f t="shared" ca="1" si="260"/>
        <v>22.000000200000002</v>
      </c>
      <c r="AC1610">
        <f t="shared" ca="1" si="261"/>
        <v>9.9999997999999977</v>
      </c>
      <c r="AD1610">
        <f t="shared" ca="1" si="262"/>
        <v>-9.9999997999999977</v>
      </c>
      <c r="AE1610" s="2">
        <v>0</v>
      </c>
      <c r="AF1610" s="7">
        <f>VLOOKUP(R1610,Weights!$A$2:$B$120,2,0)*AE1610</f>
        <v>0</v>
      </c>
      <c r="AG1610">
        <f t="shared" ca="1" si="263"/>
        <v>99.999995999999996</v>
      </c>
      <c r="AI1610" t="str">
        <f t="shared" ca="1" si="265"/>
        <v>Georgetown</v>
      </c>
      <c r="AJ1610" t="str">
        <f t="shared" si="266"/>
        <v>Georgetown</v>
      </c>
      <c r="AK1610">
        <f t="shared" si="267"/>
        <v>0</v>
      </c>
    </row>
    <row r="1611" spans="17:37" x14ac:dyDescent="0.25">
      <c r="Q1611" t="s">
        <v>3370</v>
      </c>
      <c r="R1611" s="6">
        <v>41983</v>
      </c>
      <c r="S1611" t="s">
        <v>3194</v>
      </c>
      <c r="T1611" t="s">
        <v>3830</v>
      </c>
      <c r="U1611" t="s">
        <v>3841</v>
      </c>
      <c r="V1611">
        <v>75</v>
      </c>
      <c r="W1611">
        <v>70</v>
      </c>
      <c r="Y1611" t="s">
        <v>152</v>
      </c>
      <c r="Z1611">
        <v>1</v>
      </c>
      <c r="AA1611">
        <f t="shared" si="264"/>
        <v>-5</v>
      </c>
      <c r="AB1611">
        <f t="shared" ca="1" si="260"/>
        <v>-3.3999999999999986</v>
      </c>
      <c r="AC1611">
        <f t="shared" ca="1" si="261"/>
        <v>-1.6000000000000014</v>
      </c>
      <c r="AD1611">
        <f t="shared" ca="1" si="262"/>
        <v>1.6000000000000014</v>
      </c>
      <c r="AE1611" s="2">
        <v>0</v>
      </c>
      <c r="AF1611" s="7">
        <f>VLOOKUP(R1611,Weights!$A$2:$B$120,2,0)*AE1611</f>
        <v>0</v>
      </c>
      <c r="AG1611">
        <f t="shared" ca="1" si="263"/>
        <v>2.5600000000000045</v>
      </c>
      <c r="AI1611" t="str">
        <f t="shared" ca="1" si="265"/>
        <v>Kansas</v>
      </c>
      <c r="AJ1611" t="str">
        <f t="shared" si="266"/>
        <v>Kansas</v>
      </c>
      <c r="AK1611" t="str">
        <f t="shared" si="267"/>
        <v>Kansas</v>
      </c>
    </row>
    <row r="1612" spans="17:37" x14ac:dyDescent="0.25">
      <c r="Q1612" t="s">
        <v>3370</v>
      </c>
      <c r="R1612" s="6">
        <v>41986</v>
      </c>
      <c r="S1612" t="s">
        <v>3194</v>
      </c>
      <c r="T1612" t="s">
        <v>3432</v>
      </c>
      <c r="U1612" t="s">
        <v>3842</v>
      </c>
      <c r="V1612">
        <v>76</v>
      </c>
      <c r="W1612">
        <v>49</v>
      </c>
      <c r="Y1612" t="s">
        <v>153</v>
      </c>
      <c r="Z1612">
        <v>1</v>
      </c>
      <c r="AA1612">
        <f t="shared" si="264"/>
        <v>27</v>
      </c>
      <c r="AB1612">
        <f t="shared" ca="1" si="260"/>
        <v>18.800000199999999</v>
      </c>
      <c r="AC1612">
        <f t="shared" ca="1" si="261"/>
        <v>8.1999998000000005</v>
      </c>
      <c r="AD1612">
        <f t="shared" ca="1" si="262"/>
        <v>-8.1999998000000005</v>
      </c>
      <c r="AE1612" s="2">
        <v>0</v>
      </c>
      <c r="AF1612" s="7">
        <f>VLOOKUP(R1612,Weights!$A$2:$B$120,2,0)*AE1612</f>
        <v>0</v>
      </c>
      <c r="AG1612">
        <f t="shared" ca="1" si="263"/>
        <v>67.23999672000005</v>
      </c>
      <c r="AI1612" t="str">
        <f t="shared" ca="1" si="265"/>
        <v>Georgetown</v>
      </c>
      <c r="AJ1612" t="str">
        <f t="shared" si="266"/>
        <v>Georgetown</v>
      </c>
      <c r="AK1612">
        <f t="shared" si="267"/>
        <v>0</v>
      </c>
    </row>
    <row r="1613" spans="17:37" x14ac:dyDescent="0.25">
      <c r="Q1613" t="s">
        <v>3370</v>
      </c>
      <c r="R1613" s="6">
        <v>41993</v>
      </c>
      <c r="S1613" t="s">
        <v>3194</v>
      </c>
      <c r="T1613" t="s">
        <v>3326</v>
      </c>
      <c r="U1613" t="s">
        <v>3842</v>
      </c>
      <c r="V1613">
        <v>81</v>
      </c>
      <c r="W1613">
        <v>78</v>
      </c>
      <c r="Y1613" t="s">
        <v>265</v>
      </c>
      <c r="Z1613">
        <v>1</v>
      </c>
      <c r="AA1613">
        <f t="shared" si="264"/>
        <v>3</v>
      </c>
      <c r="AB1613">
        <f t="shared" ca="1" si="260"/>
        <v>15.800000199999999</v>
      </c>
      <c r="AC1613">
        <f t="shared" ca="1" si="261"/>
        <v>-12.800000199999999</v>
      </c>
      <c r="AD1613">
        <f t="shared" ca="1" si="262"/>
        <v>12.800000199999999</v>
      </c>
      <c r="AE1613" s="2">
        <v>0</v>
      </c>
      <c r="AF1613" s="7">
        <f>VLOOKUP(R1613,Weights!$A$2:$B$120,2,0)*AE1613</f>
        <v>0</v>
      </c>
      <c r="AG1613">
        <f t="shared" ca="1" si="263"/>
        <v>163.84000512000003</v>
      </c>
      <c r="AI1613" t="str">
        <f t="shared" ca="1" si="265"/>
        <v>Georgetown</v>
      </c>
      <c r="AJ1613" t="str">
        <f t="shared" si="266"/>
        <v>Georgetown</v>
      </c>
      <c r="AK1613">
        <f t="shared" si="267"/>
        <v>0</v>
      </c>
    </row>
    <row r="1614" spans="17:37" x14ac:dyDescent="0.25">
      <c r="Q1614" t="s">
        <v>3370</v>
      </c>
      <c r="R1614" s="6">
        <v>42000</v>
      </c>
      <c r="S1614" t="s">
        <v>3195</v>
      </c>
      <c r="T1614" t="s">
        <v>3273</v>
      </c>
      <c r="U1614" t="s">
        <v>3842</v>
      </c>
      <c r="V1614">
        <v>91</v>
      </c>
      <c r="W1614">
        <v>87</v>
      </c>
      <c r="X1614" t="s">
        <v>3843</v>
      </c>
      <c r="Y1614" t="s">
        <v>266</v>
      </c>
      <c r="Z1614">
        <v>1</v>
      </c>
      <c r="AA1614">
        <f t="shared" si="264"/>
        <v>4</v>
      </c>
      <c r="AB1614">
        <f t="shared" ca="1" si="260"/>
        <v>2.3999999999999986</v>
      </c>
      <c r="AC1614">
        <f t="shared" ca="1" si="261"/>
        <v>1.6000000000000014</v>
      </c>
      <c r="AD1614">
        <f t="shared" ca="1" si="262"/>
        <v>-1.6000000000000014</v>
      </c>
      <c r="AE1614" s="2">
        <v>0</v>
      </c>
      <c r="AF1614" s="7">
        <f>VLOOKUP(R1614,Weights!$A$2:$B$120,2,0)*AE1614</f>
        <v>0</v>
      </c>
      <c r="AG1614">
        <f t="shared" ca="1" si="263"/>
        <v>2.5600000000000045</v>
      </c>
      <c r="AI1614" t="str">
        <f t="shared" ca="1" si="265"/>
        <v>Georgetown</v>
      </c>
      <c r="AJ1614" t="str">
        <f t="shared" si="266"/>
        <v>Georgetown</v>
      </c>
      <c r="AK1614">
        <f t="shared" si="267"/>
        <v>0</v>
      </c>
    </row>
    <row r="1615" spans="17:37" x14ac:dyDescent="0.25">
      <c r="Q1615" t="s">
        <v>3370</v>
      </c>
      <c r="R1615" s="6">
        <v>42007</v>
      </c>
      <c r="S1615" t="s">
        <v>3194</v>
      </c>
      <c r="T1615" t="s">
        <v>3373</v>
      </c>
      <c r="U1615" t="s">
        <v>3842</v>
      </c>
      <c r="V1615">
        <v>76</v>
      </c>
      <c r="W1615">
        <v>61</v>
      </c>
      <c r="Y1615" t="s">
        <v>1053</v>
      </c>
      <c r="Z1615">
        <v>1</v>
      </c>
      <c r="AA1615">
        <f t="shared" si="264"/>
        <v>15</v>
      </c>
      <c r="AB1615">
        <f t="shared" ca="1" si="260"/>
        <v>9.2000001999999999</v>
      </c>
      <c r="AC1615">
        <f t="shared" ca="1" si="261"/>
        <v>5.7999998000000001</v>
      </c>
      <c r="AD1615">
        <f t="shared" ca="1" si="262"/>
        <v>-5.7999998000000001</v>
      </c>
      <c r="AE1615" s="2">
        <v>0</v>
      </c>
      <c r="AF1615" s="7">
        <f>VLOOKUP(R1615,Weights!$A$2:$B$120,2,0)*AE1615</f>
        <v>0</v>
      </c>
      <c r="AG1615">
        <f t="shared" ca="1" si="263"/>
        <v>33.639997680000043</v>
      </c>
      <c r="AI1615" t="str">
        <f t="shared" ca="1" si="265"/>
        <v>Georgetown</v>
      </c>
      <c r="AJ1615" t="str">
        <f t="shared" si="266"/>
        <v>Georgetown</v>
      </c>
      <c r="AK1615">
        <f t="shared" si="267"/>
        <v>0</v>
      </c>
    </row>
    <row r="1616" spans="17:37" x14ac:dyDescent="0.25">
      <c r="Q1616" t="s">
        <v>3370</v>
      </c>
      <c r="R1616" s="6">
        <v>42010</v>
      </c>
      <c r="S1616" t="s">
        <v>3194</v>
      </c>
      <c r="T1616" t="s">
        <v>3375</v>
      </c>
      <c r="U1616" t="s">
        <v>3842</v>
      </c>
      <c r="V1616">
        <v>65</v>
      </c>
      <c r="W1616">
        <v>59</v>
      </c>
      <c r="Y1616" t="s">
        <v>1054</v>
      </c>
      <c r="Z1616">
        <v>1</v>
      </c>
      <c r="AA1616">
        <f t="shared" si="264"/>
        <v>6</v>
      </c>
      <c r="AB1616">
        <f t="shared" ca="1" si="260"/>
        <v>9.0000002000000006</v>
      </c>
      <c r="AC1616">
        <f t="shared" ca="1" si="261"/>
        <v>-3.0000002000000006</v>
      </c>
      <c r="AD1616">
        <f t="shared" ca="1" si="262"/>
        <v>3.0000002000000006</v>
      </c>
      <c r="AE1616" s="2">
        <v>0</v>
      </c>
      <c r="AF1616" s="7">
        <f>VLOOKUP(R1616,Weights!$A$2:$B$120,2,0)*AE1616</f>
        <v>0</v>
      </c>
      <c r="AG1616">
        <f t="shared" ca="1" si="263"/>
        <v>9.0000012000000442</v>
      </c>
      <c r="AI1616" t="str">
        <f t="shared" ca="1" si="265"/>
        <v>Georgetown</v>
      </c>
      <c r="AJ1616" t="str">
        <f t="shared" si="266"/>
        <v>Georgetown</v>
      </c>
      <c r="AK1616">
        <f t="shared" si="267"/>
        <v>0</v>
      </c>
    </row>
    <row r="1617" spans="17:37" x14ac:dyDescent="0.25">
      <c r="Q1617" t="s">
        <v>3370</v>
      </c>
      <c r="R1617" s="6">
        <v>42021</v>
      </c>
      <c r="S1617" t="s">
        <v>3194</v>
      </c>
      <c r="T1617" t="s">
        <v>3222</v>
      </c>
      <c r="U1617" t="s">
        <v>3842</v>
      </c>
      <c r="V1617">
        <v>61</v>
      </c>
      <c r="W1617">
        <v>59</v>
      </c>
      <c r="Y1617" t="s">
        <v>577</v>
      </c>
      <c r="Z1617">
        <v>1</v>
      </c>
      <c r="AA1617">
        <f t="shared" si="264"/>
        <v>2</v>
      </c>
      <c r="AB1617">
        <f t="shared" ca="1" si="260"/>
        <v>0.39999999999999858</v>
      </c>
      <c r="AC1617">
        <f t="shared" ca="1" si="261"/>
        <v>1.6000000000000014</v>
      </c>
      <c r="AD1617">
        <f t="shared" ca="1" si="262"/>
        <v>-1.6000000000000014</v>
      </c>
      <c r="AE1617" s="2">
        <v>0</v>
      </c>
      <c r="AF1617" s="7">
        <f>VLOOKUP(R1617,Weights!$A$2:$B$120,2,0)*AE1617</f>
        <v>0</v>
      </c>
      <c r="AG1617">
        <f t="shared" ca="1" si="263"/>
        <v>2.5600000000000045</v>
      </c>
      <c r="AI1617" t="str">
        <f t="shared" ca="1" si="265"/>
        <v>Georgetown</v>
      </c>
      <c r="AJ1617" t="str">
        <f t="shared" si="266"/>
        <v>Georgetown</v>
      </c>
      <c r="AK1617">
        <f t="shared" si="267"/>
        <v>0</v>
      </c>
    </row>
    <row r="1618" spans="17:37" x14ac:dyDescent="0.25">
      <c r="Q1618" t="s">
        <v>3370</v>
      </c>
      <c r="R1618" s="6">
        <v>42023</v>
      </c>
      <c r="S1618" t="s">
        <v>3194</v>
      </c>
      <c r="T1618" t="s">
        <v>3829</v>
      </c>
      <c r="U1618" t="s">
        <v>3842</v>
      </c>
      <c r="V1618">
        <v>78</v>
      </c>
      <c r="W1618">
        <v>58</v>
      </c>
      <c r="Y1618" t="s">
        <v>578</v>
      </c>
      <c r="Z1618">
        <v>1</v>
      </c>
      <c r="AA1618">
        <f t="shared" si="264"/>
        <v>20</v>
      </c>
      <c r="AB1618">
        <f t="shared" ca="1" si="260"/>
        <v>-5.8000000000000007</v>
      </c>
      <c r="AC1618">
        <f t="shared" ca="1" si="261"/>
        <v>25.8</v>
      </c>
      <c r="AD1618">
        <f t="shared" ca="1" si="262"/>
        <v>-25.8</v>
      </c>
      <c r="AE1618" s="2">
        <v>0</v>
      </c>
      <c r="AF1618" s="7">
        <f>VLOOKUP(R1618,Weights!$A$2:$B$120,2,0)*AE1618</f>
        <v>0</v>
      </c>
      <c r="AG1618">
        <f t="shared" ca="1" si="263"/>
        <v>665.64</v>
      </c>
      <c r="AI1618" t="str">
        <f t="shared" ca="1" si="265"/>
        <v>Villanova</v>
      </c>
      <c r="AJ1618" t="str">
        <f t="shared" si="266"/>
        <v>Georgetown</v>
      </c>
      <c r="AK1618">
        <f t="shared" si="267"/>
        <v>0</v>
      </c>
    </row>
    <row r="1619" spans="17:37" x14ac:dyDescent="0.25">
      <c r="Q1619" t="s">
        <v>3370</v>
      </c>
      <c r="R1619" s="6">
        <v>42031</v>
      </c>
      <c r="S1619" t="s">
        <v>3194</v>
      </c>
      <c r="T1619" t="s">
        <v>3331</v>
      </c>
      <c r="U1619" t="s">
        <v>3841</v>
      </c>
      <c r="V1619">
        <v>66</v>
      </c>
      <c r="W1619">
        <v>53</v>
      </c>
      <c r="Y1619" t="s">
        <v>1055</v>
      </c>
      <c r="Z1619">
        <v>1</v>
      </c>
      <c r="AA1619">
        <f t="shared" si="264"/>
        <v>-13</v>
      </c>
      <c r="AB1619">
        <f t="shared" ca="1" si="260"/>
        <v>3.2000000000000011</v>
      </c>
      <c r="AC1619">
        <f t="shared" ca="1" si="261"/>
        <v>-16.200000000000003</v>
      </c>
      <c r="AD1619">
        <f t="shared" ca="1" si="262"/>
        <v>16.200000000000003</v>
      </c>
      <c r="AE1619" s="2">
        <v>0</v>
      </c>
      <c r="AF1619" s="7">
        <f>VLOOKUP(R1619,Weights!$A$2:$B$120,2,0)*AE1619</f>
        <v>0</v>
      </c>
      <c r="AG1619">
        <f t="shared" ca="1" si="263"/>
        <v>262.44000000000011</v>
      </c>
      <c r="AI1619" t="str">
        <f t="shared" ca="1" si="265"/>
        <v>Georgetown</v>
      </c>
      <c r="AJ1619" t="str">
        <f t="shared" si="266"/>
        <v>Xavier</v>
      </c>
      <c r="AK1619" t="str">
        <f t="shared" si="267"/>
        <v>Xavier</v>
      </c>
    </row>
    <row r="1620" spans="17:37" x14ac:dyDescent="0.25">
      <c r="Q1620" t="s">
        <v>3370</v>
      </c>
      <c r="R1620" s="6">
        <v>42039</v>
      </c>
      <c r="S1620" t="s">
        <v>3194</v>
      </c>
      <c r="T1620" t="s">
        <v>3196</v>
      </c>
      <c r="U1620" t="s">
        <v>3841</v>
      </c>
      <c r="V1620">
        <v>74</v>
      </c>
      <c r="W1620">
        <v>71</v>
      </c>
      <c r="Y1620" t="s">
        <v>1056</v>
      </c>
      <c r="Z1620">
        <v>1</v>
      </c>
      <c r="AA1620">
        <f t="shared" si="264"/>
        <v>-3</v>
      </c>
      <c r="AB1620">
        <f t="shared" ca="1" si="260"/>
        <v>3.4000000000000004</v>
      </c>
      <c r="AC1620">
        <f t="shared" ca="1" si="261"/>
        <v>-6.4</v>
      </c>
      <c r="AD1620">
        <f t="shared" ca="1" si="262"/>
        <v>6.4</v>
      </c>
      <c r="AE1620" s="2">
        <v>0</v>
      </c>
      <c r="AF1620" s="7">
        <f>VLOOKUP(R1620,Weights!$A$2:$B$120,2,0)*AE1620</f>
        <v>0</v>
      </c>
      <c r="AG1620">
        <f t="shared" ca="1" si="263"/>
        <v>40.960000000000008</v>
      </c>
      <c r="AI1620" t="str">
        <f t="shared" ca="1" si="265"/>
        <v>Georgetown</v>
      </c>
      <c r="AJ1620" t="str">
        <f t="shared" si="266"/>
        <v>Providence</v>
      </c>
      <c r="AK1620" t="str">
        <f t="shared" si="267"/>
        <v>Providence</v>
      </c>
    </row>
    <row r="1621" spans="17:37" x14ac:dyDescent="0.25">
      <c r="Q1621" t="s">
        <v>3370</v>
      </c>
      <c r="R1621" s="6">
        <v>42052</v>
      </c>
      <c r="S1621" t="s">
        <v>3194</v>
      </c>
      <c r="T1621" t="s">
        <v>3322</v>
      </c>
      <c r="U1621" t="s">
        <v>3842</v>
      </c>
      <c r="V1621">
        <v>79</v>
      </c>
      <c r="W1621">
        <v>57</v>
      </c>
      <c r="Y1621" t="s">
        <v>1057</v>
      </c>
      <c r="Z1621">
        <v>1</v>
      </c>
      <c r="AA1621">
        <f t="shared" si="264"/>
        <v>22</v>
      </c>
      <c r="AB1621">
        <f t="shared" ca="1" si="260"/>
        <v>5.4</v>
      </c>
      <c r="AC1621">
        <f t="shared" ca="1" si="261"/>
        <v>16.600000000000001</v>
      </c>
      <c r="AD1621">
        <f t="shared" ca="1" si="262"/>
        <v>-16.600000000000001</v>
      </c>
      <c r="AE1621" s="2">
        <v>0</v>
      </c>
      <c r="AF1621" s="7">
        <f>VLOOKUP(R1621,Weights!$A$2:$B$120,2,0)*AE1621</f>
        <v>0</v>
      </c>
      <c r="AG1621">
        <f t="shared" ca="1" si="263"/>
        <v>275.56000000000006</v>
      </c>
      <c r="AI1621" t="str">
        <f t="shared" ca="1" si="265"/>
        <v>Georgetown</v>
      </c>
      <c r="AJ1621" t="str">
        <f t="shared" si="266"/>
        <v>Georgetown</v>
      </c>
      <c r="AK1621">
        <f t="shared" si="267"/>
        <v>0</v>
      </c>
    </row>
    <row r="1622" spans="17:37" x14ac:dyDescent="0.25">
      <c r="Q1622" t="s">
        <v>3370</v>
      </c>
      <c r="R1622" s="6">
        <v>42056</v>
      </c>
      <c r="S1622" t="s">
        <v>3194</v>
      </c>
      <c r="T1622" t="s">
        <v>3376</v>
      </c>
      <c r="U1622" t="s">
        <v>3842</v>
      </c>
      <c r="V1622">
        <v>68</v>
      </c>
      <c r="W1622">
        <v>63</v>
      </c>
      <c r="Y1622" t="s">
        <v>1058</v>
      </c>
      <c r="Z1622">
        <v>1</v>
      </c>
      <c r="AA1622">
        <f t="shared" si="264"/>
        <v>5</v>
      </c>
      <c r="AB1622">
        <f t="shared" ca="1" si="260"/>
        <v>11.2000002</v>
      </c>
      <c r="AC1622">
        <f t="shared" ca="1" si="261"/>
        <v>-6.2000001999999999</v>
      </c>
      <c r="AD1622">
        <f t="shared" ca="1" si="262"/>
        <v>6.2000001999999999</v>
      </c>
      <c r="AE1622" s="2">
        <v>0</v>
      </c>
      <c r="AF1622" s="7">
        <f>VLOOKUP(R1622,Weights!$A$2:$B$120,2,0)*AE1622</f>
        <v>0</v>
      </c>
      <c r="AG1622">
        <f t="shared" ca="1" si="263"/>
        <v>38.440002480000039</v>
      </c>
      <c r="AI1622" t="str">
        <f t="shared" ca="1" si="265"/>
        <v>Georgetown</v>
      </c>
      <c r="AJ1622" t="str">
        <f t="shared" si="266"/>
        <v>Georgetown</v>
      </c>
      <c r="AK1622">
        <f t="shared" si="267"/>
        <v>0</v>
      </c>
    </row>
    <row r="1623" spans="17:37" x14ac:dyDescent="0.25">
      <c r="Q1623" t="s">
        <v>3370</v>
      </c>
      <c r="R1623" s="6">
        <v>42070</v>
      </c>
      <c r="S1623" t="s">
        <v>3194</v>
      </c>
      <c r="T1623" t="s">
        <v>3226</v>
      </c>
      <c r="U1623" t="s">
        <v>3842</v>
      </c>
      <c r="V1623">
        <v>73</v>
      </c>
      <c r="W1623">
        <v>67</v>
      </c>
      <c r="Y1623" t="s">
        <v>1060</v>
      </c>
      <c r="Z1623">
        <v>1</v>
      </c>
      <c r="AA1623">
        <f t="shared" si="264"/>
        <v>6</v>
      </c>
      <c r="AB1623">
        <f t="shared" ca="1" si="260"/>
        <v>7.6000002000000002</v>
      </c>
      <c r="AC1623">
        <f t="shared" ca="1" si="261"/>
        <v>-1.6000002000000002</v>
      </c>
      <c r="AD1623">
        <f t="shared" ca="1" si="262"/>
        <v>1.6000002000000002</v>
      </c>
      <c r="AE1623" s="2">
        <v>0</v>
      </c>
      <c r="AF1623" s="7">
        <f>VLOOKUP(R1623,Weights!$A$2:$B$120,2,0)*AE1623</f>
        <v>0</v>
      </c>
      <c r="AG1623">
        <f t="shared" ca="1" si="263"/>
        <v>2.5600006400000406</v>
      </c>
      <c r="AI1623" t="str">
        <f t="shared" ca="1" si="265"/>
        <v>Georgetown</v>
      </c>
      <c r="AJ1623" t="str">
        <f t="shared" si="266"/>
        <v>Georgetown</v>
      </c>
      <c r="AK1623">
        <f t="shared" si="267"/>
        <v>0</v>
      </c>
    </row>
    <row r="1624" spans="17:37" x14ac:dyDescent="0.25">
      <c r="Q1624" t="s">
        <v>3370</v>
      </c>
      <c r="R1624" s="6">
        <v>42076</v>
      </c>
      <c r="S1624" t="s">
        <v>3195</v>
      </c>
      <c r="T1624" t="s">
        <v>3331</v>
      </c>
      <c r="U1624" t="s">
        <v>3191</v>
      </c>
      <c r="Y1624" t="s">
        <v>3191</v>
      </c>
      <c r="Z1624">
        <v>0</v>
      </c>
      <c r="AA1624">
        <f t="shared" si="264"/>
        <v>0</v>
      </c>
      <c r="AB1624">
        <f t="shared" ca="1" si="260"/>
        <v>0</v>
      </c>
      <c r="AC1624">
        <f t="shared" ca="1" si="261"/>
        <v>0</v>
      </c>
      <c r="AD1624">
        <f t="shared" ca="1" si="262"/>
        <v>0</v>
      </c>
      <c r="AE1624" s="2">
        <v>0</v>
      </c>
      <c r="AF1624" s="7">
        <f>VLOOKUP(R1624,Weights!$A$2:$B$120,2,0)*AE1624</f>
        <v>0</v>
      </c>
      <c r="AG1624">
        <f t="shared" ca="1" si="263"/>
        <v>0</v>
      </c>
      <c r="AI1624" t="str">
        <f t="shared" ca="1" si="265"/>
        <v>Xavier</v>
      </c>
      <c r="AJ1624" t="str">
        <f t="shared" si="266"/>
        <v>Xavier</v>
      </c>
      <c r="AK1624">
        <f t="shared" si="267"/>
        <v>0</v>
      </c>
    </row>
    <row r="1625" spans="17:37" x14ac:dyDescent="0.25">
      <c r="Q1625" t="s">
        <v>3232</v>
      </c>
      <c r="R1625" s="6">
        <v>41961</v>
      </c>
      <c r="S1625" t="s">
        <v>3194</v>
      </c>
      <c r="T1625" t="s">
        <v>3206</v>
      </c>
      <c r="U1625" t="s">
        <v>3842</v>
      </c>
      <c r="V1625">
        <v>80</v>
      </c>
      <c r="W1625">
        <v>70</v>
      </c>
      <c r="Y1625" t="s">
        <v>11</v>
      </c>
      <c r="Z1625">
        <v>1</v>
      </c>
      <c r="AA1625">
        <f t="shared" si="264"/>
        <v>10</v>
      </c>
      <c r="AB1625">
        <f t="shared" ca="1" si="260"/>
        <v>11.2000002</v>
      </c>
      <c r="AC1625">
        <f t="shared" ca="1" si="261"/>
        <v>-1.2000001999999999</v>
      </c>
      <c r="AD1625">
        <f t="shared" ca="1" si="262"/>
        <v>1.2000001999999999</v>
      </c>
      <c r="AE1625" s="2">
        <v>0</v>
      </c>
      <c r="AF1625" s="7">
        <f>VLOOKUP(R1625,Weights!$A$2:$B$120,2,0)*AE1625</f>
        <v>0</v>
      </c>
      <c r="AG1625">
        <f t="shared" ca="1" si="263"/>
        <v>1.4400004800000397</v>
      </c>
      <c r="AI1625" t="str">
        <f t="shared" ca="1" si="265"/>
        <v>Georgia</v>
      </c>
      <c r="AJ1625" t="str">
        <f t="shared" si="266"/>
        <v>Georgia</v>
      </c>
      <c r="AK1625">
        <f t="shared" si="267"/>
        <v>0</v>
      </c>
    </row>
    <row r="1626" spans="17:37" x14ac:dyDescent="0.25">
      <c r="Q1626" t="s">
        <v>3232</v>
      </c>
      <c r="R1626" s="6">
        <v>41964</v>
      </c>
      <c r="S1626" t="s">
        <v>3194</v>
      </c>
      <c r="T1626" t="s">
        <v>3523</v>
      </c>
      <c r="U1626" t="s">
        <v>3842</v>
      </c>
      <c r="V1626">
        <v>82</v>
      </c>
      <c r="W1626">
        <v>60</v>
      </c>
      <c r="Y1626" t="s">
        <v>99</v>
      </c>
      <c r="Z1626">
        <v>1</v>
      </c>
      <c r="AA1626">
        <f t="shared" si="264"/>
        <v>22</v>
      </c>
      <c r="AB1626">
        <f t="shared" ca="1" si="260"/>
        <v>22.000000199999999</v>
      </c>
      <c r="AC1626">
        <f t="shared" ca="1" si="261"/>
        <v>-1.9999999878450581E-7</v>
      </c>
      <c r="AD1626">
        <f t="shared" ca="1" si="262"/>
        <v>1.9999999878450581E-7</v>
      </c>
      <c r="AE1626" s="2">
        <v>0</v>
      </c>
      <c r="AF1626" s="7">
        <f>VLOOKUP(R1626,Weights!$A$2:$B$120,2,0)*AE1626</f>
        <v>0</v>
      </c>
      <c r="AG1626">
        <f t="shared" ca="1" si="263"/>
        <v>3.9999999513802324E-14</v>
      </c>
      <c r="AI1626" t="str">
        <f t="shared" ca="1" si="265"/>
        <v>Georgia</v>
      </c>
      <c r="AJ1626" t="str">
        <f t="shared" si="266"/>
        <v>Georgia</v>
      </c>
      <c r="AK1626">
        <f t="shared" si="267"/>
        <v>0</v>
      </c>
    </row>
    <row r="1627" spans="17:37" x14ac:dyDescent="0.25">
      <c r="Q1627" t="s">
        <v>3232</v>
      </c>
      <c r="R1627" s="6">
        <v>41966</v>
      </c>
      <c r="S1627" t="s">
        <v>3194</v>
      </c>
      <c r="T1627" t="s">
        <v>3268</v>
      </c>
      <c r="U1627" t="s">
        <v>3842</v>
      </c>
      <c r="V1627">
        <v>74</v>
      </c>
      <c r="W1627">
        <v>61</v>
      </c>
      <c r="Y1627" t="s">
        <v>100</v>
      </c>
      <c r="Z1627">
        <v>1</v>
      </c>
      <c r="AA1627">
        <f t="shared" si="264"/>
        <v>13</v>
      </c>
      <c r="AB1627">
        <f t="shared" ca="1" si="260"/>
        <v>21.200000199999998</v>
      </c>
      <c r="AC1627">
        <f t="shared" ca="1" si="261"/>
        <v>-8.2000001999999981</v>
      </c>
      <c r="AD1627">
        <f t="shared" ca="1" si="262"/>
        <v>8.2000001999999981</v>
      </c>
      <c r="AE1627" s="2">
        <v>0</v>
      </c>
      <c r="AF1627" s="7">
        <f>VLOOKUP(R1627,Weights!$A$2:$B$120,2,0)*AE1627</f>
        <v>0</v>
      </c>
      <c r="AG1627">
        <f t="shared" ca="1" si="263"/>
        <v>67.24000328000001</v>
      </c>
      <c r="AI1627" t="str">
        <f t="shared" ca="1" si="265"/>
        <v>Georgia</v>
      </c>
      <c r="AJ1627" t="str">
        <f t="shared" si="266"/>
        <v>Georgia</v>
      </c>
      <c r="AK1627">
        <f t="shared" si="267"/>
        <v>0</v>
      </c>
    </row>
    <row r="1628" spans="17:37" x14ac:dyDescent="0.25">
      <c r="Q1628" t="s">
        <v>3232</v>
      </c>
      <c r="R1628" s="6">
        <v>41969</v>
      </c>
      <c r="S1628" t="s">
        <v>3195</v>
      </c>
      <c r="T1628" t="s">
        <v>3828</v>
      </c>
      <c r="U1628" t="s">
        <v>3841</v>
      </c>
      <c r="V1628">
        <v>88</v>
      </c>
      <c r="W1628">
        <v>76</v>
      </c>
      <c r="Y1628" t="s">
        <v>150</v>
      </c>
      <c r="Z1628">
        <v>1</v>
      </c>
      <c r="AA1628">
        <f t="shared" si="264"/>
        <v>-12</v>
      </c>
      <c r="AB1628">
        <f t="shared" ca="1" si="260"/>
        <v>-10.199999999999999</v>
      </c>
      <c r="AC1628">
        <f t="shared" ca="1" si="261"/>
        <v>-1.8000000000000007</v>
      </c>
      <c r="AD1628">
        <f t="shared" ca="1" si="262"/>
        <v>1.8000000000000007</v>
      </c>
      <c r="AE1628" s="2">
        <v>0</v>
      </c>
      <c r="AF1628" s="7">
        <f>VLOOKUP(R1628,Weights!$A$2:$B$120,2,0)*AE1628</f>
        <v>0</v>
      </c>
      <c r="AG1628">
        <f t="shared" ca="1" si="263"/>
        <v>3.2400000000000024</v>
      </c>
      <c r="AI1628" t="str">
        <f t="shared" ca="1" si="265"/>
        <v>Gonzaga</v>
      </c>
      <c r="AJ1628" t="str">
        <f t="shared" si="266"/>
        <v>Gonzaga</v>
      </c>
      <c r="AK1628" t="str">
        <f t="shared" si="267"/>
        <v>Gonzaga</v>
      </c>
    </row>
    <row r="1629" spans="17:37" x14ac:dyDescent="0.25">
      <c r="Q1629" t="s">
        <v>3232</v>
      </c>
      <c r="R1629" s="6">
        <v>41980</v>
      </c>
      <c r="S1629" t="s">
        <v>3194</v>
      </c>
      <c r="T1629" t="s">
        <v>3352</v>
      </c>
      <c r="U1629" t="s">
        <v>3842</v>
      </c>
      <c r="V1629">
        <v>64</v>
      </c>
      <c r="W1629">
        <v>57</v>
      </c>
      <c r="Y1629" t="s">
        <v>152</v>
      </c>
      <c r="Z1629">
        <v>1</v>
      </c>
      <c r="AA1629">
        <f t="shared" si="264"/>
        <v>7</v>
      </c>
      <c r="AB1629">
        <f t="shared" ca="1" si="260"/>
        <v>8.6000002000000002</v>
      </c>
      <c r="AC1629">
        <f t="shared" ca="1" si="261"/>
        <v>-1.6000002000000002</v>
      </c>
      <c r="AD1629">
        <f t="shared" ca="1" si="262"/>
        <v>1.6000002000000002</v>
      </c>
      <c r="AE1629" s="2">
        <v>0</v>
      </c>
      <c r="AF1629" s="7">
        <f>VLOOKUP(R1629,Weights!$A$2:$B$120,2,0)*AE1629</f>
        <v>0</v>
      </c>
      <c r="AG1629">
        <f t="shared" ca="1" si="263"/>
        <v>2.5600006400000406</v>
      </c>
      <c r="AI1629" t="str">
        <f t="shared" ca="1" si="265"/>
        <v>Georgia</v>
      </c>
      <c r="AJ1629" t="str">
        <f t="shared" si="266"/>
        <v>Georgia</v>
      </c>
      <c r="AK1629">
        <f t="shared" si="267"/>
        <v>0</v>
      </c>
    </row>
    <row r="1630" spans="17:37" x14ac:dyDescent="0.25">
      <c r="Q1630" t="s">
        <v>3232</v>
      </c>
      <c r="R1630" s="6">
        <v>41994</v>
      </c>
      <c r="S1630" t="s">
        <v>3194</v>
      </c>
      <c r="T1630" t="s">
        <v>3226</v>
      </c>
      <c r="U1630" t="s">
        <v>3842</v>
      </c>
      <c r="V1630">
        <v>65</v>
      </c>
      <c r="W1630">
        <v>47</v>
      </c>
      <c r="Y1630" t="s">
        <v>153</v>
      </c>
      <c r="Z1630">
        <v>1</v>
      </c>
      <c r="AA1630">
        <f t="shared" si="264"/>
        <v>18</v>
      </c>
      <c r="AB1630">
        <f t="shared" ca="1" si="260"/>
        <v>4.8000001999999995</v>
      </c>
      <c r="AC1630">
        <f t="shared" ca="1" si="261"/>
        <v>13.199999800000001</v>
      </c>
      <c r="AD1630">
        <f t="shared" ca="1" si="262"/>
        <v>-13.199999800000001</v>
      </c>
      <c r="AE1630" s="2">
        <v>0</v>
      </c>
      <c r="AF1630" s="7">
        <f>VLOOKUP(R1630,Weights!$A$2:$B$120,2,0)*AE1630</f>
        <v>0</v>
      </c>
      <c r="AG1630">
        <f t="shared" ca="1" si="263"/>
        <v>174.23999472000006</v>
      </c>
      <c r="AI1630" t="str">
        <f t="shared" ca="1" si="265"/>
        <v>Georgia</v>
      </c>
      <c r="AJ1630" t="str">
        <f t="shared" si="266"/>
        <v>Georgia</v>
      </c>
      <c r="AK1630">
        <f t="shared" si="267"/>
        <v>0</v>
      </c>
    </row>
    <row r="1631" spans="17:37" x14ac:dyDescent="0.25">
      <c r="Q1631" t="s">
        <v>3232</v>
      </c>
      <c r="R1631" s="6">
        <v>42000</v>
      </c>
      <c r="S1631" t="s">
        <v>3194</v>
      </c>
      <c r="T1631" t="s">
        <v>3344</v>
      </c>
      <c r="U1631" t="s">
        <v>3842</v>
      </c>
      <c r="V1631">
        <v>86</v>
      </c>
      <c r="W1631">
        <v>77</v>
      </c>
      <c r="X1631" t="s">
        <v>3845</v>
      </c>
      <c r="Y1631" t="s">
        <v>265</v>
      </c>
      <c r="Z1631">
        <v>1</v>
      </c>
      <c r="AA1631">
        <f t="shared" si="264"/>
        <v>9</v>
      </c>
      <c r="AB1631">
        <f t="shared" ca="1" si="260"/>
        <v>14.400000179999999</v>
      </c>
      <c r="AC1631">
        <f t="shared" ca="1" si="261"/>
        <v>-5.4000001799999993</v>
      </c>
      <c r="AD1631">
        <f t="shared" ca="1" si="262"/>
        <v>5.4000001799999993</v>
      </c>
      <c r="AE1631" s="2">
        <v>0</v>
      </c>
      <c r="AF1631" s="7">
        <f>VLOOKUP(R1631,Weights!$A$2:$B$120,2,0)*AE1631</f>
        <v>0</v>
      </c>
      <c r="AG1631">
        <f t="shared" ca="1" si="263"/>
        <v>29.160001944000026</v>
      </c>
      <c r="AI1631" t="str">
        <f t="shared" ca="1" si="265"/>
        <v>Georgia</v>
      </c>
      <c r="AJ1631" t="str">
        <f t="shared" si="266"/>
        <v>Georgia</v>
      </c>
      <c r="AK1631">
        <f t="shared" si="267"/>
        <v>0</v>
      </c>
    </row>
    <row r="1632" spans="17:37" x14ac:dyDescent="0.25">
      <c r="Q1632" t="s">
        <v>3232</v>
      </c>
      <c r="R1632" s="6">
        <v>42007</v>
      </c>
      <c r="S1632" t="s">
        <v>3194</v>
      </c>
      <c r="T1632" t="s">
        <v>3413</v>
      </c>
      <c r="U1632" t="s">
        <v>3842</v>
      </c>
      <c r="V1632">
        <v>63</v>
      </c>
      <c r="W1632">
        <v>50</v>
      </c>
      <c r="Y1632" t="s">
        <v>267</v>
      </c>
      <c r="Z1632">
        <v>1</v>
      </c>
      <c r="AA1632">
        <f t="shared" si="264"/>
        <v>13</v>
      </c>
      <c r="AB1632">
        <f t="shared" ca="1" si="260"/>
        <v>11.6000002</v>
      </c>
      <c r="AC1632">
        <f t="shared" ca="1" si="261"/>
        <v>1.3999997999999998</v>
      </c>
      <c r="AD1632">
        <f t="shared" ca="1" si="262"/>
        <v>-1.3999997999999998</v>
      </c>
      <c r="AE1632" s="2">
        <v>0</v>
      </c>
      <c r="AF1632" s="7">
        <f>VLOOKUP(R1632,Weights!$A$2:$B$120,2,0)*AE1632</f>
        <v>0</v>
      </c>
      <c r="AG1632">
        <f t="shared" ca="1" si="263"/>
        <v>1.9599994400000393</v>
      </c>
      <c r="AI1632" t="str">
        <f t="shared" ca="1" si="265"/>
        <v>Georgia</v>
      </c>
      <c r="AJ1632" t="str">
        <f t="shared" si="266"/>
        <v>Georgia</v>
      </c>
      <c r="AK1632">
        <f t="shared" si="267"/>
        <v>0</v>
      </c>
    </row>
    <row r="1633" spans="17:37" x14ac:dyDescent="0.25">
      <c r="Q1633" t="s">
        <v>3232</v>
      </c>
      <c r="R1633" s="6">
        <v>42010</v>
      </c>
      <c r="S1633" t="s">
        <v>3194</v>
      </c>
      <c r="T1633" t="s">
        <v>3291</v>
      </c>
      <c r="U1633" t="s">
        <v>3841</v>
      </c>
      <c r="V1633">
        <v>79</v>
      </c>
      <c r="W1633">
        <v>75</v>
      </c>
      <c r="Y1633" t="s">
        <v>703</v>
      </c>
      <c r="Z1633">
        <v>1</v>
      </c>
      <c r="AA1633">
        <f t="shared" si="264"/>
        <v>-4</v>
      </c>
      <c r="AB1633">
        <f t="shared" ca="1" si="260"/>
        <v>2.5999999999999996</v>
      </c>
      <c r="AC1633">
        <f t="shared" ca="1" si="261"/>
        <v>-6.6</v>
      </c>
      <c r="AD1633">
        <f t="shared" ca="1" si="262"/>
        <v>6.6</v>
      </c>
      <c r="AE1633" s="2">
        <v>0</v>
      </c>
      <c r="AF1633" s="7">
        <f>VLOOKUP(R1633,Weights!$A$2:$B$120,2,0)*AE1633</f>
        <v>0</v>
      </c>
      <c r="AG1633">
        <f t="shared" ca="1" si="263"/>
        <v>43.559999999999995</v>
      </c>
      <c r="AI1633" t="str">
        <f t="shared" ca="1" si="265"/>
        <v>Georgia</v>
      </c>
      <c r="AJ1633" t="str">
        <f t="shared" si="266"/>
        <v>Arkansas</v>
      </c>
      <c r="AK1633" t="str">
        <f t="shared" si="267"/>
        <v>Arkansas</v>
      </c>
    </row>
    <row r="1634" spans="17:37" x14ac:dyDescent="0.25">
      <c r="Q1634" t="s">
        <v>3232</v>
      </c>
      <c r="R1634" s="6">
        <v>42021</v>
      </c>
      <c r="S1634" t="s">
        <v>3194</v>
      </c>
      <c r="T1634" t="s">
        <v>3265</v>
      </c>
      <c r="U1634" t="s">
        <v>3842</v>
      </c>
      <c r="V1634">
        <v>73</v>
      </c>
      <c r="W1634">
        <v>61</v>
      </c>
      <c r="Y1634" t="s">
        <v>272</v>
      </c>
      <c r="Z1634">
        <v>1</v>
      </c>
      <c r="AA1634">
        <f t="shared" si="264"/>
        <v>12</v>
      </c>
      <c r="AB1634">
        <f t="shared" ca="1" si="260"/>
        <v>3.1999999999999993</v>
      </c>
      <c r="AC1634">
        <f t="shared" ca="1" si="261"/>
        <v>8.8000000000000007</v>
      </c>
      <c r="AD1634">
        <f t="shared" ca="1" si="262"/>
        <v>-8.8000000000000007</v>
      </c>
      <c r="AE1634" s="2">
        <v>0</v>
      </c>
      <c r="AF1634" s="7">
        <f>VLOOKUP(R1634,Weights!$A$2:$B$120,2,0)*AE1634</f>
        <v>0</v>
      </c>
      <c r="AG1634">
        <f t="shared" ca="1" si="263"/>
        <v>77.440000000000012</v>
      </c>
      <c r="AI1634" t="str">
        <f t="shared" ca="1" si="265"/>
        <v>Georgia</v>
      </c>
      <c r="AJ1634" t="str">
        <f t="shared" si="266"/>
        <v>Georgia</v>
      </c>
      <c r="AK1634">
        <f t="shared" si="267"/>
        <v>0</v>
      </c>
    </row>
    <row r="1635" spans="17:37" x14ac:dyDescent="0.25">
      <c r="Q1635" t="s">
        <v>3232</v>
      </c>
      <c r="R1635" s="6">
        <v>42024</v>
      </c>
      <c r="S1635" t="s">
        <v>3194</v>
      </c>
      <c r="T1635" t="s">
        <v>3374</v>
      </c>
      <c r="U1635" t="s">
        <v>3842</v>
      </c>
      <c r="V1635">
        <v>69</v>
      </c>
      <c r="W1635">
        <v>64</v>
      </c>
      <c r="Y1635" t="s">
        <v>273</v>
      </c>
      <c r="Z1635">
        <v>1</v>
      </c>
      <c r="AA1635">
        <f t="shared" si="264"/>
        <v>5</v>
      </c>
      <c r="AB1635">
        <f t="shared" ca="1" si="260"/>
        <v>5.4000001999999991</v>
      </c>
      <c r="AC1635">
        <f t="shared" ca="1" si="261"/>
        <v>-0.40000019999999914</v>
      </c>
      <c r="AD1635">
        <f t="shared" ca="1" si="262"/>
        <v>0.40000019999999914</v>
      </c>
      <c r="AE1635" s="2">
        <v>0</v>
      </c>
      <c r="AF1635" s="7">
        <f>VLOOKUP(R1635,Weights!$A$2:$B$120,2,0)*AE1635</f>
        <v>0</v>
      </c>
      <c r="AG1635">
        <f t="shared" ca="1" si="263"/>
        <v>0.1600001600000393</v>
      </c>
      <c r="AI1635" t="str">
        <f t="shared" ca="1" si="265"/>
        <v>Georgia</v>
      </c>
      <c r="AJ1635" t="str">
        <f t="shared" si="266"/>
        <v>Georgia</v>
      </c>
      <c r="AK1635">
        <f t="shared" si="267"/>
        <v>0</v>
      </c>
    </row>
    <row r="1636" spans="17:37" x14ac:dyDescent="0.25">
      <c r="Q1636" t="s">
        <v>3232</v>
      </c>
      <c r="R1636" s="6">
        <v>42031</v>
      </c>
      <c r="S1636" t="s">
        <v>3194</v>
      </c>
      <c r="T1636" t="s">
        <v>3350</v>
      </c>
      <c r="U1636" t="s">
        <v>3842</v>
      </c>
      <c r="V1636">
        <v>70</v>
      </c>
      <c r="W1636">
        <v>62</v>
      </c>
      <c r="Y1636" t="s">
        <v>276</v>
      </c>
      <c r="Z1636">
        <v>1</v>
      </c>
      <c r="AA1636">
        <f t="shared" si="264"/>
        <v>8</v>
      </c>
      <c r="AB1636">
        <f t="shared" ca="1" si="260"/>
        <v>3</v>
      </c>
      <c r="AC1636">
        <f t="shared" ca="1" si="261"/>
        <v>5</v>
      </c>
      <c r="AD1636">
        <f t="shared" ca="1" si="262"/>
        <v>-5</v>
      </c>
      <c r="AE1636" s="2">
        <v>0</v>
      </c>
      <c r="AF1636" s="7">
        <f>VLOOKUP(R1636,Weights!$A$2:$B$120,2,0)*AE1636</f>
        <v>0</v>
      </c>
      <c r="AG1636">
        <f t="shared" ca="1" si="263"/>
        <v>25</v>
      </c>
      <c r="AI1636" t="str">
        <f t="shared" ca="1" si="265"/>
        <v>Georgia</v>
      </c>
      <c r="AJ1636" t="str">
        <f t="shared" si="266"/>
        <v>Georgia</v>
      </c>
      <c r="AK1636">
        <f t="shared" si="267"/>
        <v>0</v>
      </c>
    </row>
    <row r="1637" spans="17:37" x14ac:dyDescent="0.25">
      <c r="Q1637" t="s">
        <v>3232</v>
      </c>
      <c r="R1637" s="6">
        <v>42042</v>
      </c>
      <c r="S1637" t="s">
        <v>3194</v>
      </c>
      <c r="T1637" t="s">
        <v>3372</v>
      </c>
      <c r="U1637" t="s">
        <v>3842</v>
      </c>
      <c r="V1637">
        <v>56</v>
      </c>
      <c r="W1637">
        <v>53</v>
      </c>
      <c r="Y1637" t="s">
        <v>975</v>
      </c>
      <c r="Z1637">
        <v>1</v>
      </c>
      <c r="AA1637">
        <f t="shared" si="264"/>
        <v>3</v>
      </c>
      <c r="AB1637">
        <f t="shared" ca="1" si="260"/>
        <v>8.8000001999999995</v>
      </c>
      <c r="AC1637">
        <f t="shared" ca="1" si="261"/>
        <v>-5.8000001999999995</v>
      </c>
      <c r="AD1637">
        <f t="shared" ca="1" si="262"/>
        <v>5.8000001999999995</v>
      </c>
      <c r="AE1637" s="2">
        <v>0</v>
      </c>
      <c r="AF1637" s="7">
        <f>VLOOKUP(R1637,Weights!$A$2:$B$120,2,0)*AE1637</f>
        <v>0</v>
      </c>
      <c r="AG1637">
        <f t="shared" ca="1" si="263"/>
        <v>33.640002320000036</v>
      </c>
      <c r="AI1637" t="str">
        <f t="shared" ca="1" si="265"/>
        <v>Georgia</v>
      </c>
      <c r="AJ1637" t="str">
        <f t="shared" si="266"/>
        <v>Georgia</v>
      </c>
      <c r="AK1637">
        <f t="shared" si="267"/>
        <v>0</v>
      </c>
    </row>
    <row r="1638" spans="17:37" x14ac:dyDescent="0.25">
      <c r="Q1638" t="s">
        <v>3232</v>
      </c>
      <c r="R1638" s="6">
        <v>42049</v>
      </c>
      <c r="S1638" t="s">
        <v>3194</v>
      </c>
      <c r="T1638" t="s">
        <v>3381</v>
      </c>
      <c r="U1638" t="s">
        <v>3841</v>
      </c>
      <c r="V1638">
        <v>69</v>
      </c>
      <c r="W1638">
        <v>68</v>
      </c>
      <c r="Y1638" t="s">
        <v>2499</v>
      </c>
      <c r="Z1638">
        <v>1</v>
      </c>
      <c r="AA1638">
        <f t="shared" si="264"/>
        <v>-1</v>
      </c>
      <c r="AB1638">
        <f t="shared" ca="1" si="260"/>
        <v>13.80000018</v>
      </c>
      <c r="AC1638">
        <f t="shared" ca="1" si="261"/>
        <v>-14.80000018</v>
      </c>
      <c r="AD1638">
        <f t="shared" ca="1" si="262"/>
        <v>14.80000018</v>
      </c>
      <c r="AE1638" s="2">
        <v>0</v>
      </c>
      <c r="AF1638" s="7">
        <f>VLOOKUP(R1638,Weights!$A$2:$B$120,2,0)*AE1638</f>
        <v>0</v>
      </c>
      <c r="AG1638">
        <f t="shared" ca="1" si="263"/>
        <v>219.04000532800003</v>
      </c>
      <c r="AI1638" t="str">
        <f t="shared" ca="1" si="265"/>
        <v>Georgia</v>
      </c>
      <c r="AJ1638" t="str">
        <f t="shared" si="266"/>
        <v>Auburn</v>
      </c>
      <c r="AK1638" t="str">
        <f t="shared" si="267"/>
        <v>Auburn</v>
      </c>
    </row>
    <row r="1639" spans="17:37" x14ac:dyDescent="0.25">
      <c r="Q1639" t="s">
        <v>3232</v>
      </c>
      <c r="R1639" s="6">
        <v>42052</v>
      </c>
      <c r="S1639" t="s">
        <v>3194</v>
      </c>
      <c r="T1639" t="s">
        <v>3320</v>
      </c>
      <c r="U1639" t="s">
        <v>3841</v>
      </c>
      <c r="V1639">
        <v>64</v>
      </c>
      <c r="W1639">
        <v>58</v>
      </c>
      <c r="Y1639" t="s">
        <v>1104</v>
      </c>
      <c r="Z1639">
        <v>1</v>
      </c>
      <c r="AA1639">
        <f t="shared" si="264"/>
        <v>-6</v>
      </c>
      <c r="AB1639">
        <f t="shared" ca="1" si="260"/>
        <v>7.6000001999999993</v>
      </c>
      <c r="AC1639">
        <f t="shared" ca="1" si="261"/>
        <v>-13.6000002</v>
      </c>
      <c r="AD1639">
        <f t="shared" ca="1" si="262"/>
        <v>13.6000002</v>
      </c>
      <c r="AE1639" s="2">
        <v>0</v>
      </c>
      <c r="AF1639" s="7">
        <f>VLOOKUP(R1639,Weights!$A$2:$B$120,2,0)*AE1639</f>
        <v>0</v>
      </c>
      <c r="AG1639">
        <f t="shared" ca="1" si="263"/>
        <v>184.96000544000003</v>
      </c>
      <c r="AI1639" t="str">
        <f t="shared" ca="1" si="265"/>
        <v>Georgia</v>
      </c>
      <c r="AJ1639" t="str">
        <f t="shared" si="266"/>
        <v>South Carolina</v>
      </c>
      <c r="AK1639" t="str">
        <f t="shared" si="267"/>
        <v>South Carolina</v>
      </c>
    </row>
    <row r="1640" spans="17:37" x14ac:dyDescent="0.25">
      <c r="Q1640" t="s">
        <v>3232</v>
      </c>
      <c r="R1640" s="6">
        <v>42063</v>
      </c>
      <c r="S1640" t="s">
        <v>3194</v>
      </c>
      <c r="T1640" t="s">
        <v>3356</v>
      </c>
      <c r="U1640" t="s">
        <v>3842</v>
      </c>
      <c r="V1640">
        <v>68</v>
      </c>
      <c r="W1640">
        <v>44</v>
      </c>
      <c r="Y1640" t="s">
        <v>2056</v>
      </c>
      <c r="Z1640">
        <v>1</v>
      </c>
      <c r="AA1640">
        <f t="shared" si="264"/>
        <v>24</v>
      </c>
      <c r="AB1640">
        <f t="shared" ca="1" si="260"/>
        <v>16.6000002</v>
      </c>
      <c r="AC1640">
        <f t="shared" ca="1" si="261"/>
        <v>7.3999997999999998</v>
      </c>
      <c r="AD1640">
        <f t="shared" ca="1" si="262"/>
        <v>-7.3999997999999998</v>
      </c>
      <c r="AE1640" s="2">
        <v>0</v>
      </c>
      <c r="AF1640" s="7">
        <f>VLOOKUP(R1640,Weights!$A$2:$B$120,2,0)*AE1640</f>
        <v>0</v>
      </c>
      <c r="AG1640">
        <f t="shared" ca="1" si="263"/>
        <v>54.759997040000037</v>
      </c>
      <c r="AI1640" t="str">
        <f t="shared" ca="1" si="265"/>
        <v>Georgia</v>
      </c>
      <c r="AJ1640" t="str">
        <f t="shared" si="266"/>
        <v>Georgia</v>
      </c>
      <c r="AK1640">
        <f t="shared" si="267"/>
        <v>0</v>
      </c>
    </row>
    <row r="1641" spans="17:37" x14ac:dyDescent="0.25">
      <c r="Q1641" t="s">
        <v>3232</v>
      </c>
      <c r="R1641" s="6">
        <v>42066</v>
      </c>
      <c r="S1641" t="s">
        <v>3194</v>
      </c>
      <c r="T1641" t="s">
        <v>3834</v>
      </c>
      <c r="U1641" t="s">
        <v>3841</v>
      </c>
      <c r="V1641">
        <v>72</v>
      </c>
      <c r="W1641">
        <v>64</v>
      </c>
      <c r="Y1641" t="s">
        <v>2606</v>
      </c>
      <c r="Z1641">
        <v>1</v>
      </c>
      <c r="AA1641">
        <f t="shared" si="264"/>
        <v>-8</v>
      </c>
      <c r="AB1641">
        <f t="shared" ca="1" si="260"/>
        <v>-10.8</v>
      </c>
      <c r="AC1641">
        <f t="shared" ca="1" si="261"/>
        <v>2.8000000000000007</v>
      </c>
      <c r="AD1641">
        <f t="shared" ca="1" si="262"/>
        <v>-2.8000000000000007</v>
      </c>
      <c r="AE1641" s="2">
        <v>0</v>
      </c>
      <c r="AF1641" s="7">
        <f>VLOOKUP(R1641,Weights!$A$2:$B$120,2,0)*AE1641</f>
        <v>0</v>
      </c>
      <c r="AG1641">
        <f t="shared" ca="1" si="263"/>
        <v>7.8400000000000043</v>
      </c>
      <c r="AI1641" t="str">
        <f t="shared" ca="1" si="265"/>
        <v>Kentucky</v>
      </c>
      <c r="AJ1641" t="str">
        <f t="shared" si="266"/>
        <v>Kentucky</v>
      </c>
      <c r="AK1641" t="str">
        <f t="shared" si="267"/>
        <v>Kentucky</v>
      </c>
    </row>
    <row r="1642" spans="17:37" x14ac:dyDescent="0.25">
      <c r="Q1642" t="s">
        <v>3232</v>
      </c>
      <c r="R1642" s="6">
        <v>42076</v>
      </c>
      <c r="S1642" t="s">
        <v>3195</v>
      </c>
      <c r="T1642" t="s">
        <v>3320</v>
      </c>
      <c r="U1642" t="s">
        <v>3191</v>
      </c>
      <c r="Y1642" t="s">
        <v>3191</v>
      </c>
      <c r="Z1642">
        <v>0</v>
      </c>
      <c r="AA1642">
        <f t="shared" si="264"/>
        <v>0</v>
      </c>
      <c r="AB1642">
        <f t="shared" ca="1" si="260"/>
        <v>0</v>
      </c>
      <c r="AC1642">
        <f t="shared" ca="1" si="261"/>
        <v>0</v>
      </c>
      <c r="AD1642">
        <f t="shared" ca="1" si="262"/>
        <v>0</v>
      </c>
      <c r="AE1642" s="2">
        <v>0</v>
      </c>
      <c r="AF1642" s="7">
        <f>VLOOKUP(R1642,Weights!$A$2:$B$120,2,0)*AE1642</f>
        <v>0</v>
      </c>
      <c r="AG1642">
        <f t="shared" ca="1" si="263"/>
        <v>0</v>
      </c>
      <c r="AI1642" t="str">
        <f t="shared" ca="1" si="265"/>
        <v>South Carolina</v>
      </c>
      <c r="AJ1642" t="str">
        <f t="shared" si="266"/>
        <v>South Carolina</v>
      </c>
      <c r="AK1642">
        <f t="shared" si="267"/>
        <v>0</v>
      </c>
    </row>
    <row r="1643" spans="17:37" x14ac:dyDescent="0.25">
      <c r="Q1643" t="s">
        <v>3476</v>
      </c>
      <c r="R1643" s="6">
        <v>41961</v>
      </c>
      <c r="S1643" t="s">
        <v>3194</v>
      </c>
      <c r="T1643" t="s">
        <v>3839</v>
      </c>
      <c r="U1643" t="s">
        <v>3842</v>
      </c>
      <c r="V1643">
        <v>86</v>
      </c>
      <c r="W1643">
        <v>49</v>
      </c>
      <c r="Y1643" t="s">
        <v>11</v>
      </c>
      <c r="Z1643">
        <v>1</v>
      </c>
      <c r="AA1643">
        <f t="shared" si="264"/>
        <v>37</v>
      </c>
      <c r="AB1643">
        <f t="shared" ca="1" si="260"/>
        <v>32.999999799999998</v>
      </c>
      <c r="AC1643">
        <f t="shared" ca="1" si="261"/>
        <v>4.0000002000000023</v>
      </c>
      <c r="AD1643">
        <f t="shared" ca="1" si="262"/>
        <v>-4.0000002000000023</v>
      </c>
      <c r="AE1643" s="2">
        <v>0</v>
      </c>
      <c r="AF1643" s="7">
        <f>VLOOKUP(R1643,Weights!$A$2:$B$120,2,0)*AE1643</f>
        <v>0</v>
      </c>
      <c r="AG1643">
        <f t="shared" ca="1" si="263"/>
        <v>16.000001600000058</v>
      </c>
      <c r="AI1643" t="str">
        <f t="shared" ca="1" si="265"/>
        <v>Georgia Southern</v>
      </c>
      <c r="AJ1643" t="str">
        <f t="shared" si="266"/>
        <v>Georgia Southern</v>
      </c>
      <c r="AK1643">
        <f t="shared" si="267"/>
        <v>0</v>
      </c>
    </row>
    <row r="1644" spans="17:37" x14ac:dyDescent="0.25">
      <c r="Q1644" t="s">
        <v>3476</v>
      </c>
      <c r="R1644" s="6">
        <v>41965</v>
      </c>
      <c r="S1644" t="s">
        <v>3194</v>
      </c>
      <c r="T1644" t="s">
        <v>3839</v>
      </c>
      <c r="U1644" t="s">
        <v>3842</v>
      </c>
      <c r="V1644">
        <v>97</v>
      </c>
      <c r="W1644">
        <v>41</v>
      </c>
      <c r="Y1644" t="s">
        <v>99</v>
      </c>
      <c r="Z1644">
        <v>1</v>
      </c>
      <c r="AA1644">
        <f t="shared" si="264"/>
        <v>56</v>
      </c>
      <c r="AB1644">
        <f t="shared" ca="1" si="260"/>
        <v>32.999999799999998</v>
      </c>
      <c r="AC1644">
        <f t="shared" ca="1" si="261"/>
        <v>23.000000200000002</v>
      </c>
      <c r="AD1644">
        <f t="shared" ca="1" si="262"/>
        <v>-23.000000200000002</v>
      </c>
      <c r="AE1644" s="2">
        <v>0</v>
      </c>
      <c r="AF1644" s="7">
        <f>VLOOKUP(R1644,Weights!$A$2:$B$120,2,0)*AE1644</f>
        <v>0</v>
      </c>
      <c r="AG1644">
        <f t="shared" ca="1" si="263"/>
        <v>529.00000920000014</v>
      </c>
      <c r="AI1644" t="str">
        <f t="shared" ca="1" si="265"/>
        <v>Georgia Southern</v>
      </c>
      <c r="AJ1644" t="str">
        <f t="shared" si="266"/>
        <v>Georgia Southern</v>
      </c>
      <c r="AK1644">
        <f t="shared" si="267"/>
        <v>0</v>
      </c>
    </row>
    <row r="1645" spans="17:37" x14ac:dyDescent="0.25">
      <c r="Q1645" t="s">
        <v>3476</v>
      </c>
      <c r="R1645" s="6">
        <v>41967</v>
      </c>
      <c r="S1645" t="s">
        <v>3194</v>
      </c>
      <c r="T1645" t="s">
        <v>3346</v>
      </c>
      <c r="U1645" t="s">
        <v>3842</v>
      </c>
      <c r="V1645">
        <v>78</v>
      </c>
      <c r="W1645">
        <v>72</v>
      </c>
      <c r="Y1645" t="s">
        <v>100</v>
      </c>
      <c r="Z1645">
        <v>1</v>
      </c>
      <c r="AA1645">
        <f t="shared" si="264"/>
        <v>6</v>
      </c>
      <c r="AB1645">
        <f t="shared" ca="1" si="260"/>
        <v>11.200000000000001</v>
      </c>
      <c r="AC1645">
        <f t="shared" ca="1" si="261"/>
        <v>-5.2000000000000011</v>
      </c>
      <c r="AD1645">
        <f t="shared" ca="1" si="262"/>
        <v>5.2000000000000011</v>
      </c>
      <c r="AE1645" s="2">
        <v>0</v>
      </c>
      <c r="AF1645" s="7">
        <f>VLOOKUP(R1645,Weights!$A$2:$B$120,2,0)*AE1645</f>
        <v>0</v>
      </c>
      <c r="AG1645">
        <f t="shared" ca="1" si="263"/>
        <v>27.04000000000001</v>
      </c>
      <c r="AI1645" t="str">
        <f t="shared" ca="1" si="265"/>
        <v>Georgia Southern</v>
      </c>
      <c r="AJ1645" t="str">
        <f t="shared" si="266"/>
        <v>Georgia Southern</v>
      </c>
      <c r="AK1645">
        <f t="shared" si="267"/>
        <v>0</v>
      </c>
    </row>
    <row r="1646" spans="17:37" x14ac:dyDescent="0.25">
      <c r="Q1646" t="s">
        <v>3476</v>
      </c>
      <c r="R1646" s="6">
        <v>41972</v>
      </c>
      <c r="S1646" t="s">
        <v>3194</v>
      </c>
      <c r="T1646" t="s">
        <v>3434</v>
      </c>
      <c r="U1646" t="s">
        <v>3842</v>
      </c>
      <c r="V1646">
        <v>71</v>
      </c>
      <c r="W1646">
        <v>58</v>
      </c>
      <c r="Y1646" t="s">
        <v>101</v>
      </c>
      <c r="Z1646">
        <v>1</v>
      </c>
      <c r="AA1646">
        <f t="shared" si="264"/>
        <v>13</v>
      </c>
      <c r="AB1646">
        <f t="shared" ca="1" si="260"/>
        <v>15.599999800000001</v>
      </c>
      <c r="AC1646">
        <f t="shared" ca="1" si="261"/>
        <v>-2.5999998000000009</v>
      </c>
      <c r="AD1646">
        <f t="shared" ca="1" si="262"/>
        <v>2.5999998000000009</v>
      </c>
      <c r="AE1646" s="2">
        <v>0</v>
      </c>
      <c r="AF1646" s="7">
        <f>VLOOKUP(R1646,Weights!$A$2:$B$120,2,0)*AE1646</f>
        <v>0</v>
      </c>
      <c r="AG1646">
        <f t="shared" ca="1" si="263"/>
        <v>6.7599989600000443</v>
      </c>
      <c r="AI1646" t="str">
        <f t="shared" ca="1" si="265"/>
        <v>Georgia Southern</v>
      </c>
      <c r="AJ1646" t="str">
        <f t="shared" si="266"/>
        <v>Georgia Southern</v>
      </c>
      <c r="AK1646">
        <f t="shared" si="267"/>
        <v>0</v>
      </c>
    </row>
    <row r="1647" spans="17:37" x14ac:dyDescent="0.25">
      <c r="Q1647" t="s">
        <v>3476</v>
      </c>
      <c r="R1647" s="6">
        <v>41995</v>
      </c>
      <c r="S1647" t="s">
        <v>3194</v>
      </c>
      <c r="T1647" t="s">
        <v>3839</v>
      </c>
      <c r="U1647" t="s">
        <v>3842</v>
      </c>
      <c r="V1647">
        <v>90</v>
      </c>
      <c r="W1647">
        <v>57</v>
      </c>
      <c r="Y1647" t="s">
        <v>264</v>
      </c>
      <c r="Z1647">
        <v>1</v>
      </c>
      <c r="AA1647">
        <f t="shared" si="264"/>
        <v>33</v>
      </c>
      <c r="AB1647">
        <f t="shared" ca="1" si="260"/>
        <v>32.999999799999998</v>
      </c>
      <c r="AC1647">
        <f t="shared" ca="1" si="261"/>
        <v>2.0000000233721948E-7</v>
      </c>
      <c r="AD1647">
        <f t="shared" ca="1" si="262"/>
        <v>-2.0000000233721948E-7</v>
      </c>
      <c r="AE1647" s="2">
        <v>0</v>
      </c>
      <c r="AF1647" s="7">
        <f>VLOOKUP(R1647,Weights!$A$2:$B$120,2,0)*AE1647</f>
        <v>0</v>
      </c>
      <c r="AG1647">
        <f t="shared" ca="1" si="263"/>
        <v>4.0000000934887799E-14</v>
      </c>
      <c r="AI1647" t="str">
        <f t="shared" ca="1" si="265"/>
        <v>Georgia Southern</v>
      </c>
      <c r="AJ1647" t="str">
        <f t="shared" si="266"/>
        <v>Georgia Southern</v>
      </c>
      <c r="AK1647">
        <f t="shared" si="267"/>
        <v>0</v>
      </c>
    </row>
    <row r="1648" spans="17:37" x14ac:dyDescent="0.25">
      <c r="Q1648" t="s">
        <v>3476</v>
      </c>
      <c r="R1648" s="6">
        <v>42007</v>
      </c>
      <c r="S1648" t="s">
        <v>3194</v>
      </c>
      <c r="T1648" t="s">
        <v>3529</v>
      </c>
      <c r="U1648" t="s">
        <v>3842</v>
      </c>
      <c r="V1648">
        <v>40</v>
      </c>
      <c r="W1648">
        <v>36</v>
      </c>
      <c r="Y1648" t="s">
        <v>2960</v>
      </c>
      <c r="Z1648">
        <v>1</v>
      </c>
      <c r="AA1648">
        <f t="shared" si="264"/>
        <v>4</v>
      </c>
      <c r="AB1648">
        <f t="shared" ca="1" si="260"/>
        <v>8.4</v>
      </c>
      <c r="AC1648">
        <f t="shared" ca="1" si="261"/>
        <v>-4.4000000000000004</v>
      </c>
      <c r="AD1648">
        <f t="shared" ca="1" si="262"/>
        <v>4.4000000000000004</v>
      </c>
      <c r="AE1648" s="2">
        <v>0</v>
      </c>
      <c r="AF1648" s="7">
        <f>VLOOKUP(R1648,Weights!$A$2:$B$120,2,0)*AE1648</f>
        <v>0</v>
      </c>
      <c r="AG1648">
        <f t="shared" ca="1" si="263"/>
        <v>19.360000000000003</v>
      </c>
      <c r="AI1648" t="str">
        <f t="shared" ca="1" si="265"/>
        <v>Georgia Southern</v>
      </c>
      <c r="AJ1648" t="str">
        <f t="shared" si="266"/>
        <v>Georgia Southern</v>
      </c>
      <c r="AK1648">
        <f t="shared" si="267"/>
        <v>0</v>
      </c>
    </row>
    <row r="1649" spans="17:37" x14ac:dyDescent="0.25">
      <c r="Q1649" t="s">
        <v>3476</v>
      </c>
      <c r="R1649" s="6">
        <v>42019</v>
      </c>
      <c r="S1649" t="s">
        <v>3194</v>
      </c>
      <c r="T1649" t="s">
        <v>3479</v>
      </c>
      <c r="U1649" t="s">
        <v>3842</v>
      </c>
      <c r="V1649">
        <v>78</v>
      </c>
      <c r="W1649">
        <v>70</v>
      </c>
      <c r="Y1649" t="s">
        <v>2961</v>
      </c>
      <c r="Z1649">
        <v>1</v>
      </c>
      <c r="AA1649">
        <f t="shared" si="264"/>
        <v>8</v>
      </c>
      <c r="AB1649">
        <f t="shared" ca="1" si="260"/>
        <v>1.2000000000000006</v>
      </c>
      <c r="AC1649">
        <f t="shared" ca="1" si="261"/>
        <v>6.7999999999999989</v>
      </c>
      <c r="AD1649">
        <f t="shared" ca="1" si="262"/>
        <v>-6.7999999999999989</v>
      </c>
      <c r="AE1649" s="2">
        <v>0</v>
      </c>
      <c r="AF1649" s="7">
        <f>VLOOKUP(R1649,Weights!$A$2:$B$120,2,0)*AE1649</f>
        <v>0</v>
      </c>
      <c r="AG1649">
        <f t="shared" ca="1" si="263"/>
        <v>46.239999999999988</v>
      </c>
      <c r="AI1649" t="str">
        <f t="shared" ca="1" si="265"/>
        <v>Georgia Southern</v>
      </c>
      <c r="AJ1649" t="str">
        <f t="shared" si="266"/>
        <v>Georgia Southern</v>
      </c>
      <c r="AK1649">
        <f t="shared" si="267"/>
        <v>0</v>
      </c>
    </row>
    <row r="1650" spans="17:37" x14ac:dyDescent="0.25">
      <c r="Q1650" t="s">
        <v>3476</v>
      </c>
      <c r="R1650" s="6">
        <v>42033</v>
      </c>
      <c r="S1650" t="s">
        <v>3194</v>
      </c>
      <c r="T1650" t="s">
        <v>3470</v>
      </c>
      <c r="U1650" t="s">
        <v>3842</v>
      </c>
      <c r="V1650">
        <v>83</v>
      </c>
      <c r="W1650">
        <v>46</v>
      </c>
      <c r="Y1650" t="s">
        <v>2962</v>
      </c>
      <c r="Z1650">
        <v>1</v>
      </c>
      <c r="AA1650">
        <f t="shared" si="264"/>
        <v>37</v>
      </c>
      <c r="AB1650">
        <f t="shared" ca="1" si="260"/>
        <v>12.200000000000001</v>
      </c>
      <c r="AC1650">
        <f t="shared" ca="1" si="261"/>
        <v>24.799999999999997</v>
      </c>
      <c r="AD1650">
        <f t="shared" ca="1" si="262"/>
        <v>-24.799999999999997</v>
      </c>
      <c r="AE1650" s="2">
        <v>0</v>
      </c>
      <c r="AF1650" s="7">
        <f>VLOOKUP(R1650,Weights!$A$2:$B$120,2,0)*AE1650</f>
        <v>0</v>
      </c>
      <c r="AG1650">
        <f t="shared" ca="1" si="263"/>
        <v>615.03999999999985</v>
      </c>
      <c r="AI1650" t="str">
        <f t="shared" ca="1" si="265"/>
        <v>Georgia Southern</v>
      </c>
      <c r="AJ1650" t="str">
        <f t="shared" si="266"/>
        <v>Georgia Southern</v>
      </c>
      <c r="AK1650">
        <f t="shared" si="267"/>
        <v>0</v>
      </c>
    </row>
    <row r="1651" spans="17:37" x14ac:dyDescent="0.25">
      <c r="Q1651" t="s">
        <v>3476</v>
      </c>
      <c r="R1651" s="6">
        <v>42035</v>
      </c>
      <c r="S1651" t="s">
        <v>3194</v>
      </c>
      <c r="T1651" t="s">
        <v>3281</v>
      </c>
      <c r="U1651" t="s">
        <v>3842</v>
      </c>
      <c r="V1651">
        <v>76</v>
      </c>
      <c r="W1651">
        <v>61</v>
      </c>
      <c r="Y1651" t="s">
        <v>2963</v>
      </c>
      <c r="Z1651">
        <v>1</v>
      </c>
      <c r="AA1651">
        <f t="shared" si="264"/>
        <v>15</v>
      </c>
      <c r="AB1651">
        <f t="shared" ca="1" si="260"/>
        <v>8.4</v>
      </c>
      <c r="AC1651">
        <f t="shared" ca="1" si="261"/>
        <v>6.6</v>
      </c>
      <c r="AD1651">
        <f t="shared" ca="1" si="262"/>
        <v>-6.6</v>
      </c>
      <c r="AE1651" s="2">
        <v>0</v>
      </c>
      <c r="AF1651" s="7">
        <f>VLOOKUP(R1651,Weights!$A$2:$B$120,2,0)*AE1651</f>
        <v>0</v>
      </c>
      <c r="AG1651">
        <f t="shared" ca="1" si="263"/>
        <v>43.559999999999995</v>
      </c>
      <c r="AI1651" t="str">
        <f t="shared" ca="1" si="265"/>
        <v>Georgia Southern</v>
      </c>
      <c r="AJ1651" t="str">
        <f t="shared" si="266"/>
        <v>Georgia Southern</v>
      </c>
      <c r="AK1651">
        <f t="shared" si="267"/>
        <v>0</v>
      </c>
    </row>
    <row r="1652" spans="17:37" x14ac:dyDescent="0.25">
      <c r="Q1652" t="s">
        <v>3476</v>
      </c>
      <c r="R1652" s="6">
        <v>42040</v>
      </c>
      <c r="S1652" t="s">
        <v>3194</v>
      </c>
      <c r="T1652" t="s">
        <v>3484</v>
      </c>
      <c r="U1652" t="s">
        <v>3842</v>
      </c>
      <c r="V1652">
        <v>58</v>
      </c>
      <c r="W1652">
        <v>54</v>
      </c>
      <c r="Y1652" t="s">
        <v>2964</v>
      </c>
      <c r="Z1652">
        <v>1</v>
      </c>
      <c r="AA1652">
        <f t="shared" si="264"/>
        <v>4</v>
      </c>
      <c r="AB1652">
        <f t="shared" ca="1" si="260"/>
        <v>-3.3999999999999995</v>
      </c>
      <c r="AC1652">
        <f t="shared" ca="1" si="261"/>
        <v>7.3999999999999995</v>
      </c>
      <c r="AD1652">
        <f t="shared" ca="1" si="262"/>
        <v>-7.3999999999999995</v>
      </c>
      <c r="AE1652" s="2">
        <v>0</v>
      </c>
      <c r="AF1652" s="7">
        <f>VLOOKUP(R1652,Weights!$A$2:$B$120,2,0)*AE1652</f>
        <v>0</v>
      </c>
      <c r="AG1652">
        <f t="shared" ca="1" si="263"/>
        <v>54.759999999999991</v>
      </c>
      <c r="AI1652" t="str">
        <f t="shared" ca="1" si="265"/>
        <v>Georgia St</v>
      </c>
      <c r="AJ1652" t="str">
        <f t="shared" si="266"/>
        <v>Georgia Southern</v>
      </c>
      <c r="AK1652">
        <f t="shared" si="267"/>
        <v>0</v>
      </c>
    </row>
    <row r="1653" spans="17:37" x14ac:dyDescent="0.25">
      <c r="Q1653" t="s">
        <v>3476</v>
      </c>
      <c r="R1653" s="6">
        <v>42042</v>
      </c>
      <c r="S1653" t="s">
        <v>3194</v>
      </c>
      <c r="T1653" t="s">
        <v>3532</v>
      </c>
      <c r="U1653" t="s">
        <v>3841</v>
      </c>
      <c r="V1653">
        <v>71</v>
      </c>
      <c r="W1653">
        <v>68</v>
      </c>
      <c r="X1653" t="s">
        <v>3843</v>
      </c>
      <c r="Y1653" t="s">
        <v>2965</v>
      </c>
      <c r="Z1653">
        <v>1</v>
      </c>
      <c r="AA1653">
        <f t="shared" si="264"/>
        <v>-3</v>
      </c>
      <c r="AB1653">
        <f t="shared" ca="1" si="260"/>
        <v>6.2000000000000011</v>
      </c>
      <c r="AC1653">
        <f t="shared" ca="1" si="261"/>
        <v>-9.2000000000000011</v>
      </c>
      <c r="AD1653">
        <f t="shared" ca="1" si="262"/>
        <v>9.2000000000000011</v>
      </c>
      <c r="AE1653" s="2">
        <v>0</v>
      </c>
      <c r="AF1653" s="7">
        <f>VLOOKUP(R1653,Weights!$A$2:$B$120,2,0)*AE1653</f>
        <v>0</v>
      </c>
      <c r="AG1653">
        <f t="shared" ca="1" si="263"/>
        <v>84.640000000000015</v>
      </c>
      <c r="AI1653" t="str">
        <f t="shared" ca="1" si="265"/>
        <v>Georgia Southern</v>
      </c>
      <c r="AJ1653" t="str">
        <f t="shared" si="266"/>
        <v>UL Monroe</v>
      </c>
      <c r="AK1653" t="str">
        <f t="shared" si="267"/>
        <v>UL Monroe</v>
      </c>
    </row>
    <row r="1654" spans="17:37" x14ac:dyDescent="0.25">
      <c r="Q1654" t="s">
        <v>3476</v>
      </c>
      <c r="R1654" s="6">
        <v>42047</v>
      </c>
      <c r="S1654" t="s">
        <v>3194</v>
      </c>
      <c r="T1654" t="s">
        <v>3480</v>
      </c>
      <c r="U1654" t="s">
        <v>3842</v>
      </c>
      <c r="V1654">
        <v>65</v>
      </c>
      <c r="W1654">
        <v>60</v>
      </c>
      <c r="Y1654" t="s">
        <v>2966</v>
      </c>
      <c r="Z1654">
        <v>1</v>
      </c>
      <c r="AA1654">
        <f t="shared" si="264"/>
        <v>5</v>
      </c>
      <c r="AB1654">
        <f t="shared" ca="1" si="260"/>
        <v>11.200000000000001</v>
      </c>
      <c r="AC1654">
        <f t="shared" ca="1" si="261"/>
        <v>-6.2000000000000011</v>
      </c>
      <c r="AD1654">
        <f t="shared" ca="1" si="262"/>
        <v>6.2000000000000011</v>
      </c>
      <c r="AE1654" s="2">
        <v>0</v>
      </c>
      <c r="AF1654" s="7">
        <f>VLOOKUP(R1654,Weights!$A$2:$B$120,2,0)*AE1654</f>
        <v>0</v>
      </c>
      <c r="AG1654">
        <f t="shared" ca="1" si="263"/>
        <v>38.440000000000012</v>
      </c>
      <c r="AI1654" t="str">
        <f t="shared" ca="1" si="265"/>
        <v>Georgia Southern</v>
      </c>
      <c r="AJ1654" t="str">
        <f t="shared" si="266"/>
        <v>Georgia Southern</v>
      </c>
      <c r="AK1654">
        <f t="shared" si="267"/>
        <v>0</v>
      </c>
    </row>
    <row r="1655" spans="17:37" x14ac:dyDescent="0.25">
      <c r="Q1655" t="s">
        <v>3476</v>
      </c>
      <c r="R1655" s="6">
        <v>42054</v>
      </c>
      <c r="S1655" t="s">
        <v>3194</v>
      </c>
      <c r="T1655" t="s">
        <v>3523</v>
      </c>
      <c r="U1655" t="s">
        <v>3841</v>
      </c>
      <c r="V1655">
        <v>65</v>
      </c>
      <c r="W1655">
        <v>62</v>
      </c>
      <c r="Y1655" t="s">
        <v>2967</v>
      </c>
      <c r="Z1655">
        <v>1</v>
      </c>
      <c r="AA1655">
        <f t="shared" si="264"/>
        <v>-3</v>
      </c>
      <c r="AB1655">
        <f t="shared" ca="1" si="260"/>
        <v>12</v>
      </c>
      <c r="AC1655">
        <f t="shared" ca="1" si="261"/>
        <v>-15</v>
      </c>
      <c r="AD1655">
        <f t="shared" ca="1" si="262"/>
        <v>15</v>
      </c>
      <c r="AE1655" s="2">
        <v>0</v>
      </c>
      <c r="AF1655" s="7">
        <f>VLOOKUP(R1655,Weights!$A$2:$B$120,2,0)*AE1655</f>
        <v>0</v>
      </c>
      <c r="AG1655">
        <f t="shared" ca="1" si="263"/>
        <v>225</v>
      </c>
      <c r="AI1655" t="str">
        <f t="shared" ca="1" si="265"/>
        <v>Georgia Southern</v>
      </c>
      <c r="AJ1655" t="str">
        <f t="shared" si="266"/>
        <v>Troy</v>
      </c>
      <c r="AK1655" t="str">
        <f t="shared" si="267"/>
        <v>Troy</v>
      </c>
    </row>
    <row r="1656" spans="17:37" x14ac:dyDescent="0.25">
      <c r="Q1656" t="s">
        <v>3476</v>
      </c>
      <c r="R1656" s="6">
        <v>42056</v>
      </c>
      <c r="S1656" t="s">
        <v>3194</v>
      </c>
      <c r="T1656" t="s">
        <v>3481</v>
      </c>
      <c r="U1656" t="s">
        <v>3842</v>
      </c>
      <c r="V1656">
        <v>80</v>
      </c>
      <c r="W1656">
        <v>74</v>
      </c>
      <c r="Y1656" t="s">
        <v>2968</v>
      </c>
      <c r="Z1656">
        <v>1</v>
      </c>
      <c r="AA1656">
        <f t="shared" si="264"/>
        <v>6</v>
      </c>
      <c r="AB1656">
        <f t="shared" ca="1" si="260"/>
        <v>10.8</v>
      </c>
      <c r="AC1656">
        <f t="shared" ca="1" si="261"/>
        <v>-4.8000000000000007</v>
      </c>
      <c r="AD1656">
        <f t="shared" ca="1" si="262"/>
        <v>4.8000000000000007</v>
      </c>
      <c r="AE1656" s="2">
        <v>0</v>
      </c>
      <c r="AF1656" s="7">
        <f>VLOOKUP(R1656,Weights!$A$2:$B$120,2,0)*AE1656</f>
        <v>0</v>
      </c>
      <c r="AG1656">
        <f t="shared" ca="1" si="263"/>
        <v>23.040000000000006</v>
      </c>
      <c r="AI1656" t="str">
        <f t="shared" ca="1" si="265"/>
        <v>Georgia Southern</v>
      </c>
      <c r="AJ1656" t="str">
        <f t="shared" si="266"/>
        <v>Georgia Southern</v>
      </c>
      <c r="AK1656">
        <f t="shared" si="267"/>
        <v>0</v>
      </c>
    </row>
    <row r="1657" spans="17:37" x14ac:dyDescent="0.25">
      <c r="Q1657" t="s">
        <v>3476</v>
      </c>
      <c r="R1657" s="6">
        <v>42068</v>
      </c>
      <c r="S1657" t="s">
        <v>3194</v>
      </c>
      <c r="T1657" t="s">
        <v>3420</v>
      </c>
      <c r="U1657" t="s">
        <v>3842</v>
      </c>
      <c r="V1657">
        <v>76</v>
      </c>
      <c r="W1657">
        <v>64</v>
      </c>
      <c r="Y1657" t="s">
        <v>2969</v>
      </c>
      <c r="Z1657">
        <v>1</v>
      </c>
      <c r="AA1657">
        <f t="shared" si="264"/>
        <v>12</v>
      </c>
      <c r="AB1657">
        <f t="shared" ca="1" si="260"/>
        <v>6.6000000000000005</v>
      </c>
      <c r="AC1657">
        <f t="shared" ca="1" si="261"/>
        <v>5.3999999999999995</v>
      </c>
      <c r="AD1657">
        <f t="shared" ca="1" si="262"/>
        <v>-5.3999999999999995</v>
      </c>
      <c r="AE1657" s="2">
        <v>0</v>
      </c>
      <c r="AF1657" s="7">
        <f>VLOOKUP(R1657,Weights!$A$2:$B$120,2,0)*AE1657</f>
        <v>0</v>
      </c>
      <c r="AG1657">
        <f t="shared" ca="1" si="263"/>
        <v>29.159999999999993</v>
      </c>
      <c r="AI1657" t="str">
        <f t="shared" ca="1" si="265"/>
        <v>Georgia Southern</v>
      </c>
      <c r="AJ1657" t="str">
        <f t="shared" si="266"/>
        <v>Georgia Southern</v>
      </c>
      <c r="AK1657">
        <f t="shared" si="267"/>
        <v>0</v>
      </c>
    </row>
    <row r="1658" spans="17:37" x14ac:dyDescent="0.25">
      <c r="Q1658" t="s">
        <v>3484</v>
      </c>
      <c r="R1658" s="6">
        <v>41957</v>
      </c>
      <c r="S1658" t="s">
        <v>3194</v>
      </c>
      <c r="T1658" t="s">
        <v>3839</v>
      </c>
      <c r="U1658" t="s">
        <v>3842</v>
      </c>
      <c r="V1658">
        <v>115</v>
      </c>
      <c r="W1658">
        <v>55</v>
      </c>
      <c r="Y1658" t="s">
        <v>176</v>
      </c>
      <c r="Z1658">
        <v>1</v>
      </c>
      <c r="AA1658">
        <f t="shared" si="264"/>
        <v>60</v>
      </c>
      <c r="AB1658">
        <f t="shared" ca="1" si="260"/>
        <v>39.599999799999999</v>
      </c>
      <c r="AC1658">
        <f t="shared" ca="1" si="261"/>
        <v>20.400000200000001</v>
      </c>
      <c r="AD1658">
        <f t="shared" ca="1" si="262"/>
        <v>-20.400000200000001</v>
      </c>
      <c r="AE1658" s="2">
        <v>0</v>
      </c>
      <c r="AF1658" s="7">
        <f>VLOOKUP(R1658,Weights!$A$2:$B$120,2,0)*AE1658</f>
        <v>0</v>
      </c>
      <c r="AG1658">
        <f t="shared" ca="1" si="263"/>
        <v>416.16000816000007</v>
      </c>
      <c r="AI1658" t="str">
        <f t="shared" ca="1" si="265"/>
        <v>Georgia St</v>
      </c>
      <c r="AJ1658" t="str">
        <f t="shared" si="266"/>
        <v>Georgia St</v>
      </c>
      <c r="AK1658">
        <f t="shared" si="267"/>
        <v>0</v>
      </c>
    </row>
    <row r="1659" spans="17:37" x14ac:dyDescent="0.25">
      <c r="Q1659" t="s">
        <v>3484</v>
      </c>
      <c r="R1659" s="6">
        <v>41967</v>
      </c>
      <c r="S1659" t="s">
        <v>3195</v>
      </c>
      <c r="T1659" t="s">
        <v>3378</v>
      </c>
      <c r="U1659" t="s">
        <v>3842</v>
      </c>
      <c r="V1659">
        <v>69</v>
      </c>
      <c r="W1659">
        <v>46</v>
      </c>
      <c r="Y1659" t="s">
        <v>15</v>
      </c>
      <c r="Z1659">
        <v>1</v>
      </c>
      <c r="AA1659">
        <f t="shared" si="264"/>
        <v>23</v>
      </c>
      <c r="AB1659">
        <f t="shared" ca="1" si="260"/>
        <v>20.199999800000001</v>
      </c>
      <c r="AC1659">
        <f t="shared" ca="1" si="261"/>
        <v>2.8000001999999995</v>
      </c>
      <c r="AD1659">
        <f t="shared" ca="1" si="262"/>
        <v>-2.8000001999999995</v>
      </c>
      <c r="AE1659" s="2">
        <v>0</v>
      </c>
      <c r="AF1659" s="7">
        <f>VLOOKUP(R1659,Weights!$A$2:$B$120,2,0)*AE1659</f>
        <v>0</v>
      </c>
      <c r="AG1659">
        <f t="shared" ca="1" si="263"/>
        <v>7.8400011200000375</v>
      </c>
      <c r="AI1659" t="str">
        <f t="shared" ca="1" si="265"/>
        <v>Georgia St</v>
      </c>
      <c r="AJ1659" t="str">
        <f t="shared" si="266"/>
        <v>Georgia St</v>
      </c>
      <c r="AK1659">
        <f t="shared" si="267"/>
        <v>0</v>
      </c>
    </row>
    <row r="1660" spans="17:37" x14ac:dyDescent="0.25">
      <c r="Q1660" t="s">
        <v>3484</v>
      </c>
      <c r="R1660" s="6">
        <v>41977</v>
      </c>
      <c r="S1660" t="s">
        <v>3194</v>
      </c>
      <c r="T1660" t="s">
        <v>3492</v>
      </c>
      <c r="U1660" t="s">
        <v>3842</v>
      </c>
      <c r="V1660">
        <v>72</v>
      </c>
      <c r="W1660">
        <v>48</v>
      </c>
      <c r="Y1660" t="s">
        <v>196</v>
      </c>
      <c r="Z1660">
        <v>1</v>
      </c>
      <c r="AA1660">
        <f t="shared" si="264"/>
        <v>24</v>
      </c>
      <c r="AB1660">
        <f t="shared" ca="1" si="260"/>
        <v>6.6000000000000005</v>
      </c>
      <c r="AC1660">
        <f t="shared" ca="1" si="261"/>
        <v>17.399999999999999</v>
      </c>
      <c r="AD1660">
        <f t="shared" ca="1" si="262"/>
        <v>-17.399999999999999</v>
      </c>
      <c r="AE1660" s="2">
        <v>0</v>
      </c>
      <c r="AF1660" s="7">
        <f>VLOOKUP(R1660,Weights!$A$2:$B$120,2,0)*AE1660</f>
        <v>0</v>
      </c>
      <c r="AG1660">
        <f t="shared" ca="1" si="263"/>
        <v>302.75999999999993</v>
      </c>
      <c r="AI1660" t="str">
        <f t="shared" ca="1" si="265"/>
        <v>Georgia St</v>
      </c>
      <c r="AJ1660" t="str">
        <f t="shared" si="266"/>
        <v>Georgia St</v>
      </c>
      <c r="AK1660">
        <f t="shared" si="267"/>
        <v>0</v>
      </c>
    </row>
    <row r="1661" spans="17:37" x14ac:dyDescent="0.25">
      <c r="Q1661" t="s">
        <v>3484</v>
      </c>
      <c r="R1661" s="6">
        <v>41994</v>
      </c>
      <c r="S1661" t="s">
        <v>3194</v>
      </c>
      <c r="T1661" t="s">
        <v>3306</v>
      </c>
      <c r="U1661" t="s">
        <v>3842</v>
      </c>
      <c r="V1661">
        <v>68</v>
      </c>
      <c r="W1661">
        <v>55</v>
      </c>
      <c r="Y1661" t="s">
        <v>265</v>
      </c>
      <c r="Z1661">
        <v>1</v>
      </c>
      <c r="AA1661">
        <f t="shared" si="264"/>
        <v>13</v>
      </c>
      <c r="AB1661">
        <f t="shared" ca="1" si="260"/>
        <v>19.8</v>
      </c>
      <c r="AC1661">
        <f t="shared" ca="1" si="261"/>
        <v>-6.8000000000000007</v>
      </c>
      <c r="AD1661">
        <f t="shared" ca="1" si="262"/>
        <v>6.8000000000000007</v>
      </c>
      <c r="AE1661" s="2">
        <v>0</v>
      </c>
      <c r="AF1661" s="7">
        <f>VLOOKUP(R1661,Weights!$A$2:$B$120,2,0)*AE1661</f>
        <v>0</v>
      </c>
      <c r="AG1661">
        <f t="shared" ca="1" si="263"/>
        <v>46.240000000000009</v>
      </c>
      <c r="AI1661" t="str">
        <f t="shared" ca="1" si="265"/>
        <v>Georgia St</v>
      </c>
      <c r="AJ1661" t="str">
        <f t="shared" si="266"/>
        <v>Georgia St</v>
      </c>
      <c r="AK1661">
        <f t="shared" si="267"/>
        <v>0</v>
      </c>
    </row>
    <row r="1662" spans="17:37" x14ac:dyDescent="0.25">
      <c r="Q1662" t="s">
        <v>3484</v>
      </c>
      <c r="R1662" s="6">
        <v>42003</v>
      </c>
      <c r="S1662" t="s">
        <v>3194</v>
      </c>
      <c r="T1662" t="s">
        <v>3532</v>
      </c>
      <c r="U1662" t="s">
        <v>3842</v>
      </c>
      <c r="V1662">
        <v>65</v>
      </c>
      <c r="W1662">
        <v>45</v>
      </c>
      <c r="Y1662" t="s">
        <v>352</v>
      </c>
      <c r="Z1662">
        <v>1</v>
      </c>
      <c r="AA1662">
        <f t="shared" si="264"/>
        <v>20</v>
      </c>
      <c r="AB1662">
        <f t="shared" ca="1" si="260"/>
        <v>12.8</v>
      </c>
      <c r="AC1662">
        <f t="shared" ca="1" si="261"/>
        <v>7.1999999999999993</v>
      </c>
      <c r="AD1662">
        <f t="shared" ca="1" si="262"/>
        <v>-7.1999999999999993</v>
      </c>
      <c r="AE1662" s="2">
        <v>0</v>
      </c>
      <c r="AF1662" s="7">
        <f>VLOOKUP(R1662,Weights!$A$2:$B$120,2,0)*AE1662</f>
        <v>0</v>
      </c>
      <c r="AG1662">
        <f t="shared" ca="1" si="263"/>
        <v>51.839999999999989</v>
      </c>
      <c r="AI1662" t="str">
        <f t="shared" ca="1" si="265"/>
        <v>Georgia St</v>
      </c>
      <c r="AJ1662" t="str">
        <f t="shared" si="266"/>
        <v>Georgia St</v>
      </c>
      <c r="AK1662">
        <f t="shared" si="267"/>
        <v>0</v>
      </c>
    </row>
    <row r="1663" spans="17:37" x14ac:dyDescent="0.25">
      <c r="Q1663" t="s">
        <v>3484</v>
      </c>
      <c r="R1663" s="6">
        <v>42007</v>
      </c>
      <c r="S1663" t="s">
        <v>3194</v>
      </c>
      <c r="T1663" t="s">
        <v>3281</v>
      </c>
      <c r="U1663" t="s">
        <v>3842</v>
      </c>
      <c r="V1663">
        <v>82</v>
      </c>
      <c r="W1663">
        <v>69</v>
      </c>
      <c r="Y1663" t="s">
        <v>2971</v>
      </c>
      <c r="Z1663">
        <v>1</v>
      </c>
      <c r="AA1663">
        <f t="shared" si="264"/>
        <v>13</v>
      </c>
      <c r="AB1663">
        <f t="shared" ca="1" si="260"/>
        <v>15</v>
      </c>
      <c r="AC1663">
        <f t="shared" ca="1" si="261"/>
        <v>-2</v>
      </c>
      <c r="AD1663">
        <f t="shared" ca="1" si="262"/>
        <v>2</v>
      </c>
      <c r="AE1663" s="2">
        <v>0</v>
      </c>
      <c r="AF1663" s="7">
        <f>VLOOKUP(R1663,Weights!$A$2:$B$120,2,0)*AE1663</f>
        <v>0</v>
      </c>
      <c r="AG1663">
        <f t="shared" ca="1" si="263"/>
        <v>4</v>
      </c>
      <c r="AI1663" t="str">
        <f t="shared" ca="1" si="265"/>
        <v>Georgia St</v>
      </c>
      <c r="AJ1663" t="str">
        <f t="shared" si="266"/>
        <v>Georgia St</v>
      </c>
      <c r="AK1663">
        <f t="shared" si="267"/>
        <v>0</v>
      </c>
    </row>
    <row r="1664" spans="17:37" x14ac:dyDescent="0.25">
      <c r="Q1664" t="s">
        <v>3484</v>
      </c>
      <c r="R1664" s="6">
        <v>42009</v>
      </c>
      <c r="S1664" t="s">
        <v>3194</v>
      </c>
      <c r="T1664" t="s">
        <v>3529</v>
      </c>
      <c r="U1664" t="s">
        <v>3841</v>
      </c>
      <c r="V1664">
        <v>77</v>
      </c>
      <c r="W1664">
        <v>74</v>
      </c>
      <c r="X1664" t="s">
        <v>3844</v>
      </c>
      <c r="Y1664" t="s">
        <v>294</v>
      </c>
      <c r="Z1664">
        <v>1</v>
      </c>
      <c r="AA1664">
        <f t="shared" si="264"/>
        <v>-3</v>
      </c>
      <c r="AB1664">
        <f t="shared" ca="1" si="260"/>
        <v>15</v>
      </c>
      <c r="AC1664">
        <f t="shared" ca="1" si="261"/>
        <v>-18</v>
      </c>
      <c r="AD1664">
        <f t="shared" ca="1" si="262"/>
        <v>18</v>
      </c>
      <c r="AE1664" s="2">
        <v>0</v>
      </c>
      <c r="AF1664" s="7">
        <f>VLOOKUP(R1664,Weights!$A$2:$B$120,2,0)*AE1664</f>
        <v>0</v>
      </c>
      <c r="AG1664">
        <f t="shared" ca="1" si="263"/>
        <v>324</v>
      </c>
      <c r="AI1664" t="str">
        <f t="shared" ca="1" si="265"/>
        <v>Georgia St</v>
      </c>
      <c r="AJ1664" t="str">
        <f t="shared" si="266"/>
        <v>Texas State</v>
      </c>
      <c r="AK1664" t="str">
        <f t="shared" si="267"/>
        <v>Texas State</v>
      </c>
    </row>
    <row r="1665" spans="17:37" x14ac:dyDescent="0.25">
      <c r="Q1665" t="s">
        <v>3484</v>
      </c>
      <c r="R1665" s="6">
        <v>42014</v>
      </c>
      <c r="S1665" t="s">
        <v>3194</v>
      </c>
      <c r="T1665" t="s">
        <v>3523</v>
      </c>
      <c r="U1665" t="s">
        <v>3842</v>
      </c>
      <c r="V1665">
        <v>77</v>
      </c>
      <c r="W1665">
        <v>72</v>
      </c>
      <c r="Y1665" t="s">
        <v>354</v>
      </c>
      <c r="Z1665">
        <v>1</v>
      </c>
      <c r="AA1665">
        <f t="shared" si="264"/>
        <v>5</v>
      </c>
      <c r="AB1665">
        <f t="shared" ca="1" si="260"/>
        <v>18.600000000000001</v>
      </c>
      <c r="AC1665">
        <f t="shared" ca="1" si="261"/>
        <v>-13.600000000000001</v>
      </c>
      <c r="AD1665">
        <f t="shared" ca="1" si="262"/>
        <v>13.600000000000001</v>
      </c>
      <c r="AE1665" s="2">
        <v>0</v>
      </c>
      <c r="AF1665" s="7">
        <f>VLOOKUP(R1665,Weights!$A$2:$B$120,2,0)*AE1665</f>
        <v>0</v>
      </c>
      <c r="AG1665">
        <f t="shared" ca="1" si="263"/>
        <v>184.96000000000004</v>
      </c>
      <c r="AI1665" t="str">
        <f t="shared" ca="1" si="265"/>
        <v>Georgia St</v>
      </c>
      <c r="AJ1665" t="str">
        <f t="shared" si="266"/>
        <v>Georgia St</v>
      </c>
      <c r="AK1665">
        <f t="shared" si="267"/>
        <v>0</v>
      </c>
    </row>
    <row r="1666" spans="17:37" x14ac:dyDescent="0.25">
      <c r="Q1666" t="s">
        <v>3484</v>
      </c>
      <c r="R1666" s="6">
        <v>42019</v>
      </c>
      <c r="S1666" t="s">
        <v>3194</v>
      </c>
      <c r="T1666" t="s">
        <v>3420</v>
      </c>
      <c r="U1666" t="s">
        <v>3842</v>
      </c>
      <c r="V1666">
        <v>83</v>
      </c>
      <c r="W1666">
        <v>62</v>
      </c>
      <c r="Y1666" t="s">
        <v>355</v>
      </c>
      <c r="Z1666">
        <v>1</v>
      </c>
      <c r="AA1666">
        <f t="shared" si="264"/>
        <v>21</v>
      </c>
      <c r="AB1666">
        <f t="shared" ref="AB1666:AB1729" ca="1" si="268">Z1666*(IF(S1666="A",-HomeEdge,IF(S1666="H",HomeEdge,0))+VLOOKUP(Q1666,TmList,2,0)-VLOOKUP(T1666,TmList,2,0))</f>
        <v>13.2</v>
      </c>
      <c r="AC1666">
        <f t="shared" ref="AC1666:AC1729" ca="1" si="269">AA1666-AB1666</f>
        <v>7.8000000000000007</v>
      </c>
      <c r="AD1666">
        <f t="shared" ref="AD1666:AD1729" ca="1" si="270">-AC1666</f>
        <v>-7.8000000000000007</v>
      </c>
      <c r="AE1666" s="2">
        <v>0</v>
      </c>
      <c r="AF1666" s="7">
        <f>VLOOKUP(R1666,Weights!$A$2:$B$120,2,0)*AE1666</f>
        <v>0</v>
      </c>
      <c r="AG1666">
        <f t="shared" ref="AG1666:AG1729" ca="1" si="271">AC1666^2</f>
        <v>60.840000000000011</v>
      </c>
      <c r="AI1666" t="str">
        <f t="shared" ca="1" si="265"/>
        <v>Georgia St</v>
      </c>
      <c r="AJ1666" t="str">
        <f t="shared" si="266"/>
        <v>Georgia St</v>
      </c>
      <c r="AK1666">
        <f t="shared" si="267"/>
        <v>0</v>
      </c>
    </row>
    <row r="1667" spans="17:37" x14ac:dyDescent="0.25">
      <c r="Q1667" t="s">
        <v>3484</v>
      </c>
      <c r="R1667" s="6">
        <v>42028</v>
      </c>
      <c r="S1667" t="s">
        <v>3194</v>
      </c>
      <c r="T1667" t="s">
        <v>3479</v>
      </c>
      <c r="U1667" t="s">
        <v>3842</v>
      </c>
      <c r="V1667">
        <v>75</v>
      </c>
      <c r="W1667">
        <v>64</v>
      </c>
      <c r="Y1667" t="s">
        <v>357</v>
      </c>
      <c r="Z1667">
        <v>1</v>
      </c>
      <c r="AA1667">
        <f t="shared" ref="AA1667:AA1730" si="272">Z1667*IF(U1667="W",(V1667-W1667),W1667-V1667)</f>
        <v>11</v>
      </c>
      <c r="AB1667">
        <f t="shared" ca="1" si="268"/>
        <v>7.8000000000000007</v>
      </c>
      <c r="AC1667">
        <f t="shared" ca="1" si="269"/>
        <v>3.1999999999999993</v>
      </c>
      <c r="AD1667">
        <f t="shared" ca="1" si="270"/>
        <v>-3.1999999999999993</v>
      </c>
      <c r="AE1667" s="2">
        <v>0</v>
      </c>
      <c r="AF1667" s="7">
        <f>VLOOKUP(R1667,Weights!$A$2:$B$120,2,0)*AE1667</f>
        <v>0</v>
      </c>
      <c r="AG1667">
        <f t="shared" ca="1" si="271"/>
        <v>10.239999999999995</v>
      </c>
      <c r="AI1667" t="str">
        <f t="shared" ref="AI1667:AI1730" ca="1" si="273">IF(AB1667&gt;0,Q1667,T1667)</f>
        <v>Georgia St</v>
      </c>
      <c r="AJ1667" t="str">
        <f t="shared" ref="AJ1667:AJ1730" si="274">IF(AA1667&gt;0,Q1667,T1667)</f>
        <v>Georgia St</v>
      </c>
      <c r="AK1667">
        <f t="shared" ref="AK1667:AK1730" si="275">IF(AA1667&lt;0,T1667,0)</f>
        <v>0</v>
      </c>
    </row>
    <row r="1668" spans="17:37" x14ac:dyDescent="0.25">
      <c r="Q1668" t="s">
        <v>3484</v>
      </c>
      <c r="R1668" s="6">
        <v>42035</v>
      </c>
      <c r="S1668" t="s">
        <v>3194</v>
      </c>
      <c r="T1668" t="s">
        <v>3480</v>
      </c>
      <c r="U1668" t="s">
        <v>3842</v>
      </c>
      <c r="V1668">
        <v>74</v>
      </c>
      <c r="W1668">
        <v>43</v>
      </c>
      <c r="Y1668" t="s">
        <v>2972</v>
      </c>
      <c r="Z1668">
        <v>1</v>
      </c>
      <c r="AA1668">
        <f t="shared" si="272"/>
        <v>31</v>
      </c>
      <c r="AB1668">
        <f t="shared" ca="1" si="268"/>
        <v>17.8</v>
      </c>
      <c r="AC1668">
        <f t="shared" ca="1" si="269"/>
        <v>13.2</v>
      </c>
      <c r="AD1668">
        <f t="shared" ca="1" si="270"/>
        <v>-13.2</v>
      </c>
      <c r="AE1668" s="2">
        <v>0</v>
      </c>
      <c r="AF1668" s="7">
        <f>VLOOKUP(R1668,Weights!$A$2:$B$120,2,0)*AE1668</f>
        <v>0</v>
      </c>
      <c r="AG1668">
        <f t="shared" ca="1" si="271"/>
        <v>174.23999999999998</v>
      </c>
      <c r="AI1668" t="str">
        <f t="shared" ca="1" si="273"/>
        <v>Georgia St</v>
      </c>
      <c r="AJ1668" t="str">
        <f t="shared" si="274"/>
        <v>Georgia St</v>
      </c>
      <c r="AK1668">
        <f t="shared" si="275"/>
        <v>0</v>
      </c>
    </row>
    <row r="1669" spans="17:37" x14ac:dyDescent="0.25">
      <c r="Q1669" t="s">
        <v>3484</v>
      </c>
      <c r="R1669" s="6">
        <v>42054</v>
      </c>
      <c r="S1669" t="s">
        <v>3194</v>
      </c>
      <c r="T1669" t="s">
        <v>3481</v>
      </c>
      <c r="U1669" t="s">
        <v>3842</v>
      </c>
      <c r="V1669">
        <v>79</v>
      </c>
      <c r="W1669">
        <v>51</v>
      </c>
      <c r="Y1669" t="s">
        <v>2974</v>
      </c>
      <c r="Z1669">
        <v>1</v>
      </c>
      <c r="AA1669">
        <f t="shared" si="272"/>
        <v>28</v>
      </c>
      <c r="AB1669">
        <f t="shared" ca="1" si="268"/>
        <v>17.399999999999999</v>
      </c>
      <c r="AC1669">
        <f t="shared" ca="1" si="269"/>
        <v>10.600000000000001</v>
      </c>
      <c r="AD1669">
        <f t="shared" ca="1" si="270"/>
        <v>-10.600000000000001</v>
      </c>
      <c r="AE1669" s="2">
        <v>0</v>
      </c>
      <c r="AF1669" s="7">
        <f>VLOOKUP(R1669,Weights!$A$2:$B$120,2,0)*AE1669</f>
        <v>0</v>
      </c>
      <c r="AG1669">
        <f t="shared" ca="1" si="271"/>
        <v>112.36000000000003</v>
      </c>
      <c r="AI1669" t="str">
        <f t="shared" ca="1" si="273"/>
        <v>Georgia St</v>
      </c>
      <c r="AJ1669" t="str">
        <f t="shared" si="274"/>
        <v>Georgia St</v>
      </c>
      <c r="AK1669">
        <f t="shared" si="275"/>
        <v>0</v>
      </c>
    </row>
    <row r="1670" spans="17:37" x14ac:dyDescent="0.25">
      <c r="Q1670" t="s">
        <v>3484</v>
      </c>
      <c r="R1670" s="6">
        <v>42056</v>
      </c>
      <c r="S1670" t="s">
        <v>3194</v>
      </c>
      <c r="T1670" t="s">
        <v>3470</v>
      </c>
      <c r="U1670" t="s">
        <v>3842</v>
      </c>
      <c r="V1670">
        <v>87</v>
      </c>
      <c r="W1670">
        <v>43</v>
      </c>
      <c r="Y1670" t="s">
        <v>2975</v>
      </c>
      <c r="Z1670">
        <v>1</v>
      </c>
      <c r="AA1670">
        <f t="shared" si="272"/>
        <v>44</v>
      </c>
      <c r="AB1670">
        <f t="shared" ca="1" si="268"/>
        <v>18.8</v>
      </c>
      <c r="AC1670">
        <f t="shared" ca="1" si="269"/>
        <v>25.2</v>
      </c>
      <c r="AD1670">
        <f t="shared" ca="1" si="270"/>
        <v>-25.2</v>
      </c>
      <c r="AE1670" s="2">
        <v>0</v>
      </c>
      <c r="AF1670" s="7">
        <f>VLOOKUP(R1670,Weights!$A$2:$B$120,2,0)*AE1670</f>
        <v>0</v>
      </c>
      <c r="AG1670">
        <f t="shared" ca="1" si="271"/>
        <v>635.04</v>
      </c>
      <c r="AI1670" t="str">
        <f t="shared" ca="1" si="273"/>
        <v>Georgia St</v>
      </c>
      <c r="AJ1670" t="str">
        <f t="shared" si="274"/>
        <v>Georgia St</v>
      </c>
      <c r="AK1670">
        <f t="shared" si="275"/>
        <v>0</v>
      </c>
    </row>
    <row r="1671" spans="17:37" x14ac:dyDescent="0.25">
      <c r="Q1671" t="s">
        <v>3484</v>
      </c>
      <c r="R1671" s="6">
        <v>42070</v>
      </c>
      <c r="S1671" t="s">
        <v>3194</v>
      </c>
      <c r="T1671" t="s">
        <v>3476</v>
      </c>
      <c r="U1671" t="s">
        <v>3842</v>
      </c>
      <c r="V1671">
        <v>72</v>
      </c>
      <c r="W1671">
        <v>55</v>
      </c>
      <c r="Y1671" t="s">
        <v>2976</v>
      </c>
      <c r="Z1671">
        <v>1</v>
      </c>
      <c r="AA1671">
        <f t="shared" si="272"/>
        <v>17</v>
      </c>
      <c r="AB1671">
        <f t="shared" ca="1" si="268"/>
        <v>9.8000000000000007</v>
      </c>
      <c r="AC1671">
        <f t="shared" ca="1" si="269"/>
        <v>7.1999999999999993</v>
      </c>
      <c r="AD1671">
        <f t="shared" ca="1" si="270"/>
        <v>-7.1999999999999993</v>
      </c>
      <c r="AE1671" s="2">
        <v>0</v>
      </c>
      <c r="AF1671" s="7">
        <f>VLOOKUP(R1671,Weights!$A$2:$B$120,2,0)*AE1671</f>
        <v>0</v>
      </c>
      <c r="AG1671">
        <f t="shared" ca="1" si="271"/>
        <v>51.839999999999989</v>
      </c>
      <c r="AI1671" t="str">
        <f t="shared" ca="1" si="273"/>
        <v>Georgia St</v>
      </c>
      <c r="AJ1671" t="str">
        <f t="shared" si="274"/>
        <v>Georgia St</v>
      </c>
      <c r="AK1671">
        <f t="shared" si="275"/>
        <v>0</v>
      </c>
    </row>
    <row r="1672" spans="17:37" x14ac:dyDescent="0.25">
      <c r="Q1672" t="s">
        <v>3317</v>
      </c>
      <c r="R1672" s="6">
        <v>41957</v>
      </c>
      <c r="S1672" t="s">
        <v>3194</v>
      </c>
      <c r="T1672" t="s">
        <v>3232</v>
      </c>
      <c r="U1672" t="s">
        <v>3842</v>
      </c>
      <c r="V1672">
        <v>80</v>
      </c>
      <c r="W1672">
        <v>73</v>
      </c>
      <c r="Y1672" t="s">
        <v>176</v>
      </c>
      <c r="Z1672">
        <v>1</v>
      </c>
      <c r="AA1672">
        <f t="shared" si="272"/>
        <v>7</v>
      </c>
      <c r="AB1672">
        <f t="shared" ca="1" si="268"/>
        <v>-3.2000001999999999</v>
      </c>
      <c r="AC1672">
        <f t="shared" ca="1" si="269"/>
        <v>10.2000002</v>
      </c>
      <c r="AD1672">
        <f t="shared" ca="1" si="270"/>
        <v>-10.2000002</v>
      </c>
      <c r="AE1672" s="2">
        <v>0</v>
      </c>
      <c r="AF1672" s="7">
        <f>VLOOKUP(R1672,Weights!$A$2:$B$120,2,0)*AE1672</f>
        <v>0</v>
      </c>
      <c r="AG1672">
        <f t="shared" ca="1" si="271"/>
        <v>104.04000408000003</v>
      </c>
      <c r="AI1672" t="str">
        <f t="shared" ca="1" si="273"/>
        <v>Georgia</v>
      </c>
      <c r="AJ1672" t="str">
        <f t="shared" si="274"/>
        <v>Georgia Tech</v>
      </c>
      <c r="AK1672">
        <f t="shared" si="275"/>
        <v>0</v>
      </c>
    </row>
    <row r="1673" spans="17:37" x14ac:dyDescent="0.25">
      <c r="Q1673" t="s">
        <v>3317</v>
      </c>
      <c r="R1673" s="6">
        <v>41961</v>
      </c>
      <c r="S1673" t="s">
        <v>3194</v>
      </c>
      <c r="T1673" t="s">
        <v>3521</v>
      </c>
      <c r="U1673" t="s">
        <v>3842</v>
      </c>
      <c r="V1673">
        <v>66</v>
      </c>
      <c r="W1673">
        <v>46</v>
      </c>
      <c r="Y1673" t="s">
        <v>258</v>
      </c>
      <c r="Z1673">
        <v>1</v>
      </c>
      <c r="AA1673">
        <f t="shared" si="272"/>
        <v>20</v>
      </c>
      <c r="AB1673">
        <f t="shared" ca="1" si="268"/>
        <v>19.999999800000001</v>
      </c>
      <c r="AC1673">
        <f t="shared" ca="1" si="269"/>
        <v>1.9999999878450581E-7</v>
      </c>
      <c r="AD1673">
        <f t="shared" ca="1" si="270"/>
        <v>-1.9999999878450581E-7</v>
      </c>
      <c r="AE1673" s="2">
        <v>0</v>
      </c>
      <c r="AF1673" s="7">
        <f>VLOOKUP(R1673,Weights!$A$2:$B$120,2,0)*AE1673</f>
        <v>0</v>
      </c>
      <c r="AG1673">
        <f t="shared" ca="1" si="271"/>
        <v>3.9999999513802324E-14</v>
      </c>
      <c r="AI1673" t="str">
        <f t="shared" ca="1" si="273"/>
        <v>Georgia Tech</v>
      </c>
      <c r="AJ1673" t="str">
        <f t="shared" si="274"/>
        <v>Georgia Tech</v>
      </c>
      <c r="AK1673">
        <f t="shared" si="275"/>
        <v>0</v>
      </c>
    </row>
    <row r="1674" spans="17:37" x14ac:dyDescent="0.25">
      <c r="Q1674" t="s">
        <v>3317</v>
      </c>
      <c r="R1674" s="6">
        <v>41964</v>
      </c>
      <c r="S1674" t="s">
        <v>3194</v>
      </c>
      <c r="T1674" t="s">
        <v>3338</v>
      </c>
      <c r="U1674" t="s">
        <v>3842</v>
      </c>
      <c r="V1674">
        <v>78</v>
      </c>
      <c r="W1674">
        <v>69</v>
      </c>
      <c r="Y1674" t="s">
        <v>259</v>
      </c>
      <c r="Z1674">
        <v>1</v>
      </c>
      <c r="AA1674">
        <f t="shared" si="272"/>
        <v>9</v>
      </c>
      <c r="AB1674">
        <f t="shared" ca="1" si="268"/>
        <v>9.8000000000000007</v>
      </c>
      <c r="AC1674">
        <f t="shared" ca="1" si="269"/>
        <v>-0.80000000000000071</v>
      </c>
      <c r="AD1674">
        <f t="shared" ca="1" si="270"/>
        <v>0.80000000000000071</v>
      </c>
      <c r="AE1674" s="2">
        <v>0</v>
      </c>
      <c r="AF1674" s="7">
        <f>VLOOKUP(R1674,Weights!$A$2:$B$120,2,0)*AE1674</f>
        <v>0</v>
      </c>
      <c r="AG1674">
        <f t="shared" ca="1" si="271"/>
        <v>0.64000000000000112</v>
      </c>
      <c r="AI1674" t="str">
        <f t="shared" ca="1" si="273"/>
        <v>Georgia Tech</v>
      </c>
      <c r="AJ1674" t="str">
        <f t="shared" si="274"/>
        <v>Georgia Tech</v>
      </c>
      <c r="AK1674">
        <f t="shared" si="275"/>
        <v>0</v>
      </c>
    </row>
    <row r="1675" spans="17:37" x14ac:dyDescent="0.25">
      <c r="Q1675" t="s">
        <v>3317</v>
      </c>
      <c r="R1675" s="6">
        <v>41970</v>
      </c>
      <c r="S1675" t="s">
        <v>3195</v>
      </c>
      <c r="T1675" t="s">
        <v>3375</v>
      </c>
      <c r="U1675" t="s">
        <v>3841</v>
      </c>
      <c r="V1675">
        <v>72</v>
      </c>
      <c r="W1675">
        <v>70</v>
      </c>
      <c r="Y1675" t="s">
        <v>100</v>
      </c>
      <c r="Z1675">
        <v>1</v>
      </c>
      <c r="AA1675">
        <f t="shared" si="272"/>
        <v>-2</v>
      </c>
      <c r="AB1675">
        <f t="shared" ca="1" si="268"/>
        <v>-3.3999999999999995</v>
      </c>
      <c r="AC1675">
        <f t="shared" ca="1" si="269"/>
        <v>1.3999999999999995</v>
      </c>
      <c r="AD1675">
        <f t="shared" ca="1" si="270"/>
        <v>-1.3999999999999995</v>
      </c>
      <c r="AE1675" s="2">
        <v>0</v>
      </c>
      <c r="AF1675" s="7">
        <f>VLOOKUP(R1675,Weights!$A$2:$B$120,2,0)*AE1675</f>
        <v>0</v>
      </c>
      <c r="AG1675">
        <f t="shared" ca="1" si="271"/>
        <v>1.9599999999999984</v>
      </c>
      <c r="AI1675" t="str">
        <f t="shared" ca="1" si="273"/>
        <v>Marquette</v>
      </c>
      <c r="AJ1675" t="str">
        <f t="shared" si="274"/>
        <v>Marquette</v>
      </c>
      <c r="AK1675" t="str">
        <f t="shared" si="275"/>
        <v>Marquette</v>
      </c>
    </row>
    <row r="1676" spans="17:37" x14ac:dyDescent="0.25">
      <c r="Q1676" t="s">
        <v>3317</v>
      </c>
      <c r="R1676" s="6">
        <v>41971</v>
      </c>
      <c r="S1676" t="s">
        <v>3195</v>
      </c>
      <c r="T1676" t="s">
        <v>3504</v>
      </c>
      <c r="U1676" t="s">
        <v>3842</v>
      </c>
      <c r="V1676">
        <v>61</v>
      </c>
      <c r="W1676">
        <v>54</v>
      </c>
      <c r="Y1676" t="s">
        <v>101</v>
      </c>
      <c r="Z1676">
        <v>1</v>
      </c>
      <c r="AA1676">
        <f t="shared" si="272"/>
        <v>7</v>
      </c>
      <c r="AB1676">
        <f t="shared" ca="1" si="268"/>
        <v>5.3999999800000005</v>
      </c>
      <c r="AC1676">
        <f t="shared" ca="1" si="269"/>
        <v>1.6000000199999995</v>
      </c>
      <c r="AD1676">
        <f t="shared" ca="1" si="270"/>
        <v>-1.6000000199999995</v>
      </c>
      <c r="AE1676" s="2">
        <v>0</v>
      </c>
      <c r="AF1676" s="7">
        <f>VLOOKUP(R1676,Weights!$A$2:$B$120,2,0)*AE1676</f>
        <v>0</v>
      </c>
      <c r="AG1676">
        <f t="shared" ca="1" si="271"/>
        <v>2.5600000639999987</v>
      </c>
      <c r="AI1676" t="str">
        <f t="shared" ca="1" si="273"/>
        <v>Georgia Tech</v>
      </c>
      <c r="AJ1676" t="str">
        <f t="shared" si="274"/>
        <v>Georgia Tech</v>
      </c>
      <c r="AK1676">
        <f t="shared" si="275"/>
        <v>0</v>
      </c>
    </row>
    <row r="1677" spans="17:37" x14ac:dyDescent="0.25">
      <c r="Q1677" t="s">
        <v>3317</v>
      </c>
      <c r="R1677" s="6">
        <v>41979</v>
      </c>
      <c r="S1677" t="s">
        <v>3194</v>
      </c>
      <c r="T1677" t="s">
        <v>3333</v>
      </c>
      <c r="U1677" t="s">
        <v>3841</v>
      </c>
      <c r="V1677">
        <v>59</v>
      </c>
      <c r="W1677">
        <v>54</v>
      </c>
      <c r="Y1677" t="s">
        <v>196</v>
      </c>
      <c r="Z1677">
        <v>1</v>
      </c>
      <c r="AA1677">
        <f t="shared" si="272"/>
        <v>-5</v>
      </c>
      <c r="AB1677">
        <f t="shared" ca="1" si="268"/>
        <v>3.4000000000000004</v>
      </c>
      <c r="AC1677">
        <f t="shared" ca="1" si="269"/>
        <v>-8.4</v>
      </c>
      <c r="AD1677">
        <f t="shared" ca="1" si="270"/>
        <v>8.4</v>
      </c>
      <c r="AE1677" s="2">
        <v>0</v>
      </c>
      <c r="AF1677" s="7">
        <f>VLOOKUP(R1677,Weights!$A$2:$B$120,2,0)*AE1677</f>
        <v>0</v>
      </c>
      <c r="AG1677">
        <f t="shared" ca="1" si="271"/>
        <v>70.56</v>
      </c>
      <c r="AI1677" t="str">
        <f t="shared" ca="1" si="273"/>
        <v>Georgia Tech</v>
      </c>
      <c r="AJ1677" t="str">
        <f t="shared" si="274"/>
        <v>South Carolina Upstate</v>
      </c>
      <c r="AK1677" t="str">
        <f t="shared" si="275"/>
        <v>South Carolina Upstate</v>
      </c>
    </row>
    <row r="1678" spans="17:37" x14ac:dyDescent="0.25">
      <c r="Q1678" t="s">
        <v>3317</v>
      </c>
      <c r="R1678" s="6">
        <v>41988</v>
      </c>
      <c r="S1678" t="s">
        <v>3194</v>
      </c>
      <c r="T1678" t="s">
        <v>3470</v>
      </c>
      <c r="U1678" t="s">
        <v>3842</v>
      </c>
      <c r="V1678">
        <v>70</v>
      </c>
      <c r="W1678">
        <v>57</v>
      </c>
      <c r="Y1678" t="s">
        <v>264</v>
      </c>
      <c r="Z1678">
        <v>1</v>
      </c>
      <c r="AA1678">
        <f t="shared" si="272"/>
        <v>13</v>
      </c>
      <c r="AB1678">
        <f t="shared" ca="1" si="268"/>
        <v>15.8</v>
      </c>
      <c r="AC1678">
        <f t="shared" ca="1" si="269"/>
        <v>-2.8000000000000007</v>
      </c>
      <c r="AD1678">
        <f t="shared" ca="1" si="270"/>
        <v>2.8000000000000007</v>
      </c>
      <c r="AE1678" s="2">
        <v>0</v>
      </c>
      <c r="AF1678" s="7">
        <f>VLOOKUP(R1678,Weights!$A$2:$B$120,2,0)*AE1678</f>
        <v>0</v>
      </c>
      <c r="AG1678">
        <f t="shared" ca="1" si="271"/>
        <v>7.8400000000000043</v>
      </c>
      <c r="AI1678" t="str">
        <f t="shared" ca="1" si="273"/>
        <v>Georgia Tech</v>
      </c>
      <c r="AJ1678" t="str">
        <f t="shared" si="274"/>
        <v>Georgia Tech</v>
      </c>
      <c r="AK1678">
        <f t="shared" si="275"/>
        <v>0</v>
      </c>
    </row>
    <row r="1679" spans="17:37" x14ac:dyDescent="0.25">
      <c r="Q1679" t="s">
        <v>3317</v>
      </c>
      <c r="R1679" s="6">
        <v>41993</v>
      </c>
      <c r="S1679" t="s">
        <v>3194</v>
      </c>
      <c r="T1679" t="s">
        <v>3350</v>
      </c>
      <c r="U1679" t="s">
        <v>3842</v>
      </c>
      <c r="V1679">
        <v>65</v>
      </c>
      <c r="W1679">
        <v>60</v>
      </c>
      <c r="Y1679" t="s">
        <v>464</v>
      </c>
      <c r="Z1679">
        <v>1</v>
      </c>
      <c r="AA1679">
        <f t="shared" si="272"/>
        <v>5</v>
      </c>
      <c r="AB1679">
        <f t="shared" ca="1" si="268"/>
        <v>-3.4000001999999991</v>
      </c>
      <c r="AC1679">
        <f t="shared" ca="1" si="269"/>
        <v>8.4000001999999991</v>
      </c>
      <c r="AD1679">
        <f t="shared" ca="1" si="270"/>
        <v>-8.4000001999999991</v>
      </c>
      <c r="AE1679" s="2">
        <v>0</v>
      </c>
      <c r="AF1679" s="7">
        <f>VLOOKUP(R1679,Weights!$A$2:$B$120,2,0)*AE1679</f>
        <v>0</v>
      </c>
      <c r="AG1679">
        <f t="shared" ca="1" si="271"/>
        <v>70.560003360000024</v>
      </c>
      <c r="AI1679" t="str">
        <f t="shared" ca="1" si="273"/>
        <v>Vanderbilt</v>
      </c>
      <c r="AJ1679" t="str">
        <f t="shared" si="274"/>
        <v>Georgia Tech</v>
      </c>
      <c r="AK1679">
        <f t="shared" si="275"/>
        <v>0</v>
      </c>
    </row>
    <row r="1680" spans="17:37" x14ac:dyDescent="0.25">
      <c r="Q1680" t="s">
        <v>3317</v>
      </c>
      <c r="R1680" s="6">
        <v>42003</v>
      </c>
      <c r="S1680" t="s">
        <v>3194</v>
      </c>
      <c r="T1680" t="s">
        <v>3326</v>
      </c>
      <c r="U1680" t="s">
        <v>3842</v>
      </c>
      <c r="V1680">
        <v>67</v>
      </c>
      <c r="W1680">
        <v>66</v>
      </c>
      <c r="Y1680" t="s">
        <v>267</v>
      </c>
      <c r="Z1680">
        <v>1</v>
      </c>
      <c r="AA1680">
        <f t="shared" si="272"/>
        <v>1</v>
      </c>
      <c r="AB1680">
        <f t="shared" ca="1" si="268"/>
        <v>6.6000000000000005</v>
      </c>
      <c r="AC1680">
        <f t="shared" ca="1" si="269"/>
        <v>-5.6000000000000005</v>
      </c>
      <c r="AD1680">
        <f t="shared" ca="1" si="270"/>
        <v>5.6000000000000005</v>
      </c>
      <c r="AE1680" s="2">
        <v>0</v>
      </c>
      <c r="AF1680" s="7">
        <f>VLOOKUP(R1680,Weights!$A$2:$B$120,2,0)*AE1680</f>
        <v>0</v>
      </c>
      <c r="AG1680">
        <f t="shared" ca="1" si="271"/>
        <v>31.360000000000007</v>
      </c>
      <c r="AI1680" t="str">
        <f t="shared" ca="1" si="273"/>
        <v>Georgia Tech</v>
      </c>
      <c r="AJ1680" t="str">
        <f t="shared" si="274"/>
        <v>Georgia Tech</v>
      </c>
      <c r="AK1680">
        <f t="shared" si="275"/>
        <v>0</v>
      </c>
    </row>
    <row r="1681" spans="17:37" x14ac:dyDescent="0.25">
      <c r="Q1681" t="s">
        <v>3317</v>
      </c>
      <c r="R1681" s="6">
        <v>42011</v>
      </c>
      <c r="S1681" t="s">
        <v>3194</v>
      </c>
      <c r="T1681" t="s">
        <v>3316</v>
      </c>
      <c r="U1681" t="s">
        <v>3841</v>
      </c>
      <c r="V1681">
        <v>46</v>
      </c>
      <c r="W1681">
        <v>45</v>
      </c>
      <c r="Y1681" t="s">
        <v>704</v>
      </c>
      <c r="Z1681">
        <v>1</v>
      </c>
      <c r="AA1681">
        <f t="shared" si="272"/>
        <v>-1</v>
      </c>
      <c r="AB1681">
        <f t="shared" ca="1" si="268"/>
        <v>-1</v>
      </c>
      <c r="AC1681">
        <f t="shared" ca="1" si="269"/>
        <v>0</v>
      </c>
      <c r="AD1681">
        <f t="shared" ca="1" si="270"/>
        <v>0</v>
      </c>
      <c r="AE1681" s="2">
        <v>0</v>
      </c>
      <c r="AF1681" s="7">
        <f>VLOOKUP(R1681,Weights!$A$2:$B$120,2,0)*AE1681</f>
        <v>0</v>
      </c>
      <c r="AG1681">
        <f t="shared" ca="1" si="271"/>
        <v>0</v>
      </c>
      <c r="AI1681" t="str">
        <f t="shared" ca="1" si="273"/>
        <v>Syracuse</v>
      </c>
      <c r="AJ1681" t="str">
        <f t="shared" si="274"/>
        <v>Syracuse</v>
      </c>
      <c r="AK1681" t="str">
        <f t="shared" si="275"/>
        <v>Syracuse</v>
      </c>
    </row>
    <row r="1682" spans="17:37" x14ac:dyDescent="0.25">
      <c r="Q1682" t="s">
        <v>3317</v>
      </c>
      <c r="R1682" s="6">
        <v>42018</v>
      </c>
      <c r="S1682" t="s">
        <v>3194</v>
      </c>
      <c r="T1682" t="s">
        <v>3213</v>
      </c>
      <c r="U1682" t="s">
        <v>3841</v>
      </c>
      <c r="V1682">
        <v>62</v>
      </c>
      <c r="W1682">
        <v>59</v>
      </c>
      <c r="Y1682" t="s">
        <v>705</v>
      </c>
      <c r="Z1682">
        <v>1</v>
      </c>
      <c r="AA1682">
        <f t="shared" si="272"/>
        <v>-3</v>
      </c>
      <c r="AB1682">
        <f t="shared" ca="1" si="268"/>
        <v>-10.000000200000001</v>
      </c>
      <c r="AC1682">
        <f t="shared" ca="1" si="269"/>
        <v>7.0000002000000006</v>
      </c>
      <c r="AD1682">
        <f t="shared" ca="1" si="270"/>
        <v>-7.0000002000000006</v>
      </c>
      <c r="AE1682" s="2">
        <v>0</v>
      </c>
      <c r="AF1682" s="7">
        <f>VLOOKUP(R1682,Weights!$A$2:$B$120,2,0)*AE1682</f>
        <v>0</v>
      </c>
      <c r="AG1682">
        <f t="shared" ca="1" si="271"/>
        <v>49.000002800000047</v>
      </c>
      <c r="AI1682" t="str">
        <f t="shared" ca="1" si="273"/>
        <v>Notre Dame</v>
      </c>
      <c r="AJ1682" t="str">
        <f t="shared" si="274"/>
        <v>Notre Dame</v>
      </c>
      <c r="AK1682" t="str">
        <f t="shared" si="275"/>
        <v>Notre Dame</v>
      </c>
    </row>
    <row r="1683" spans="17:37" x14ac:dyDescent="0.25">
      <c r="Q1683" t="s">
        <v>3317</v>
      </c>
      <c r="R1683" s="6">
        <v>42029</v>
      </c>
      <c r="S1683" t="s">
        <v>3194</v>
      </c>
      <c r="T1683" t="s">
        <v>3216</v>
      </c>
      <c r="U1683" t="s">
        <v>3841</v>
      </c>
      <c r="V1683">
        <v>64</v>
      </c>
      <c r="W1683">
        <v>62</v>
      </c>
      <c r="Y1683" t="s">
        <v>706</v>
      </c>
      <c r="Z1683">
        <v>1</v>
      </c>
      <c r="AA1683">
        <f t="shared" si="272"/>
        <v>-2</v>
      </c>
      <c r="AB1683">
        <f t="shared" ca="1" si="268"/>
        <v>3.8000000000000007</v>
      </c>
      <c r="AC1683">
        <f t="shared" ca="1" si="269"/>
        <v>-5.8000000000000007</v>
      </c>
      <c r="AD1683">
        <f t="shared" ca="1" si="270"/>
        <v>5.8000000000000007</v>
      </c>
      <c r="AE1683" s="2">
        <v>0</v>
      </c>
      <c r="AF1683" s="7">
        <f>VLOOKUP(R1683,Weights!$A$2:$B$120,2,0)*AE1683</f>
        <v>0</v>
      </c>
      <c r="AG1683">
        <f t="shared" ca="1" si="271"/>
        <v>33.640000000000008</v>
      </c>
      <c r="AI1683" t="str">
        <f t="shared" ca="1" si="273"/>
        <v>Georgia Tech</v>
      </c>
      <c r="AJ1683" t="str">
        <f t="shared" si="274"/>
        <v>Boston College</v>
      </c>
      <c r="AK1683" t="str">
        <f t="shared" si="275"/>
        <v>Boston College</v>
      </c>
    </row>
    <row r="1684" spans="17:37" x14ac:dyDescent="0.25">
      <c r="Q1684" t="s">
        <v>3317</v>
      </c>
      <c r="R1684" s="6">
        <v>42035</v>
      </c>
      <c r="S1684" t="s">
        <v>3194</v>
      </c>
      <c r="T1684" t="s">
        <v>3256</v>
      </c>
      <c r="U1684" t="s">
        <v>3841</v>
      </c>
      <c r="V1684">
        <v>81</v>
      </c>
      <c r="W1684">
        <v>80</v>
      </c>
      <c r="X1684" t="s">
        <v>3843</v>
      </c>
      <c r="Y1684" t="s">
        <v>707</v>
      </c>
      <c r="Z1684">
        <v>1</v>
      </c>
      <c r="AA1684">
        <f t="shared" si="272"/>
        <v>-1</v>
      </c>
      <c r="AB1684">
        <f t="shared" ca="1" si="268"/>
        <v>-6.0000001999999988</v>
      </c>
      <c r="AC1684">
        <f t="shared" ca="1" si="269"/>
        <v>5.0000001999999988</v>
      </c>
      <c r="AD1684">
        <f t="shared" ca="1" si="270"/>
        <v>-5.0000001999999988</v>
      </c>
      <c r="AE1684" s="2">
        <v>0</v>
      </c>
      <c r="AF1684" s="7">
        <f>VLOOKUP(R1684,Weights!$A$2:$B$120,2,0)*AE1684</f>
        <v>0</v>
      </c>
      <c r="AG1684">
        <f t="shared" ca="1" si="271"/>
        <v>25.000002000000027</v>
      </c>
      <c r="AI1684" t="str">
        <f t="shared" ca="1" si="273"/>
        <v>NC State</v>
      </c>
      <c r="AJ1684" t="str">
        <f t="shared" si="274"/>
        <v>NC State</v>
      </c>
      <c r="AK1684" t="str">
        <f t="shared" si="275"/>
        <v>NC State</v>
      </c>
    </row>
    <row r="1685" spans="17:37" x14ac:dyDescent="0.25">
      <c r="Q1685" t="s">
        <v>3317</v>
      </c>
      <c r="R1685" s="6">
        <v>42042</v>
      </c>
      <c r="S1685" t="s">
        <v>3194</v>
      </c>
      <c r="T1685" t="s">
        <v>3321</v>
      </c>
      <c r="U1685" t="s">
        <v>3842</v>
      </c>
      <c r="V1685">
        <v>73</v>
      </c>
      <c r="W1685">
        <v>59</v>
      </c>
      <c r="Y1685" t="s">
        <v>708</v>
      </c>
      <c r="Z1685">
        <v>1</v>
      </c>
      <c r="AA1685">
        <f t="shared" si="272"/>
        <v>14</v>
      </c>
      <c r="AB1685">
        <f t="shared" ca="1" si="268"/>
        <v>3.8000000000000007</v>
      </c>
      <c r="AC1685">
        <f t="shared" ca="1" si="269"/>
        <v>10.199999999999999</v>
      </c>
      <c r="AD1685">
        <f t="shared" ca="1" si="270"/>
        <v>-10.199999999999999</v>
      </c>
      <c r="AE1685" s="2">
        <v>0</v>
      </c>
      <c r="AF1685" s="7">
        <f>VLOOKUP(R1685,Weights!$A$2:$B$120,2,0)*AE1685</f>
        <v>0</v>
      </c>
      <c r="AG1685">
        <f t="shared" ca="1" si="271"/>
        <v>104.03999999999999</v>
      </c>
      <c r="AI1685" t="str">
        <f t="shared" ca="1" si="273"/>
        <v>Georgia Tech</v>
      </c>
      <c r="AJ1685" t="str">
        <f t="shared" si="274"/>
        <v>Georgia Tech</v>
      </c>
      <c r="AK1685">
        <f t="shared" si="275"/>
        <v>0</v>
      </c>
    </row>
    <row r="1686" spans="17:37" x14ac:dyDescent="0.25">
      <c r="Q1686" t="s">
        <v>3317</v>
      </c>
      <c r="R1686" s="6">
        <v>42049</v>
      </c>
      <c r="S1686" t="s">
        <v>3194</v>
      </c>
      <c r="T1686" t="s">
        <v>3282</v>
      </c>
      <c r="U1686" t="s">
        <v>3841</v>
      </c>
      <c r="V1686">
        <v>57</v>
      </c>
      <c r="W1686">
        <v>53</v>
      </c>
      <c r="Y1686" t="s">
        <v>709</v>
      </c>
      <c r="Z1686">
        <v>1</v>
      </c>
      <c r="AA1686">
        <f t="shared" si="272"/>
        <v>-4</v>
      </c>
      <c r="AB1686">
        <f t="shared" ca="1" si="268"/>
        <v>0.20000000000000018</v>
      </c>
      <c r="AC1686">
        <f t="shared" ca="1" si="269"/>
        <v>-4.2</v>
      </c>
      <c r="AD1686">
        <f t="shared" ca="1" si="270"/>
        <v>4.2</v>
      </c>
      <c r="AE1686" s="2">
        <v>0</v>
      </c>
      <c r="AF1686" s="7">
        <f>VLOOKUP(R1686,Weights!$A$2:$B$120,2,0)*AE1686</f>
        <v>0</v>
      </c>
      <c r="AG1686">
        <f t="shared" ca="1" si="271"/>
        <v>17.64</v>
      </c>
      <c r="AI1686" t="str">
        <f t="shared" ca="1" si="273"/>
        <v>Georgia Tech</v>
      </c>
      <c r="AJ1686" t="str">
        <f t="shared" si="274"/>
        <v>Florida St</v>
      </c>
      <c r="AK1686" t="str">
        <f t="shared" si="275"/>
        <v>Florida St</v>
      </c>
    </row>
    <row r="1687" spans="17:37" x14ac:dyDescent="0.25">
      <c r="Q1687" t="s">
        <v>3317</v>
      </c>
      <c r="R1687" s="6">
        <v>42051</v>
      </c>
      <c r="S1687" t="s">
        <v>3194</v>
      </c>
      <c r="T1687" t="s">
        <v>3318</v>
      </c>
      <c r="U1687" t="s">
        <v>3842</v>
      </c>
      <c r="V1687">
        <v>63</v>
      </c>
      <c r="W1687">
        <v>52</v>
      </c>
      <c r="Y1687" t="s">
        <v>710</v>
      </c>
      <c r="Z1687">
        <v>1</v>
      </c>
      <c r="AA1687">
        <f t="shared" si="272"/>
        <v>11</v>
      </c>
      <c r="AB1687">
        <f t="shared" ca="1" si="268"/>
        <v>2.2000000000000002</v>
      </c>
      <c r="AC1687">
        <f t="shared" ca="1" si="269"/>
        <v>8.8000000000000007</v>
      </c>
      <c r="AD1687">
        <f t="shared" ca="1" si="270"/>
        <v>-8.8000000000000007</v>
      </c>
      <c r="AE1687" s="2">
        <v>0</v>
      </c>
      <c r="AF1687" s="7">
        <f>VLOOKUP(R1687,Weights!$A$2:$B$120,2,0)*AE1687</f>
        <v>0</v>
      </c>
      <c r="AG1687">
        <f t="shared" ca="1" si="271"/>
        <v>77.440000000000012</v>
      </c>
      <c r="AI1687" t="str">
        <f t="shared" ca="1" si="273"/>
        <v>Georgia Tech</v>
      </c>
      <c r="AJ1687" t="str">
        <f t="shared" si="274"/>
        <v>Georgia Tech</v>
      </c>
      <c r="AK1687">
        <f t="shared" si="275"/>
        <v>0</v>
      </c>
    </row>
    <row r="1688" spans="17:37" x14ac:dyDescent="0.25">
      <c r="Q1688" t="s">
        <v>3317</v>
      </c>
      <c r="R1688" s="6">
        <v>42058</v>
      </c>
      <c r="S1688" t="s">
        <v>3194</v>
      </c>
      <c r="T1688" t="s">
        <v>3832</v>
      </c>
      <c r="U1688" t="s">
        <v>3841</v>
      </c>
      <c r="V1688">
        <v>52</v>
      </c>
      <c r="W1688">
        <v>51</v>
      </c>
      <c r="Y1688" t="s">
        <v>712</v>
      </c>
      <c r="Z1688">
        <v>1</v>
      </c>
      <c r="AA1688">
        <f t="shared" si="272"/>
        <v>-1</v>
      </c>
      <c r="AB1688">
        <f t="shared" ca="1" si="268"/>
        <v>-7.4000001999999991</v>
      </c>
      <c r="AC1688">
        <f t="shared" ca="1" si="269"/>
        <v>6.4000001999999991</v>
      </c>
      <c r="AD1688">
        <f t="shared" ca="1" si="270"/>
        <v>-6.4000001999999991</v>
      </c>
      <c r="AE1688" s="2">
        <v>0</v>
      </c>
      <c r="AF1688" s="7">
        <f>VLOOKUP(R1688,Weights!$A$2:$B$120,2,0)*AE1688</f>
        <v>0</v>
      </c>
      <c r="AG1688">
        <f t="shared" ca="1" si="271"/>
        <v>40.960002560000028</v>
      </c>
      <c r="AI1688" t="str">
        <f t="shared" ca="1" si="273"/>
        <v>Louisville</v>
      </c>
      <c r="AJ1688" t="str">
        <f t="shared" si="274"/>
        <v>Louisville</v>
      </c>
      <c r="AK1688" t="str">
        <f t="shared" si="275"/>
        <v>Louisville</v>
      </c>
    </row>
    <row r="1689" spans="17:37" x14ac:dyDescent="0.25">
      <c r="Q1689" t="s">
        <v>3317</v>
      </c>
      <c r="R1689" s="6">
        <v>42066</v>
      </c>
      <c r="S1689" t="s">
        <v>3194</v>
      </c>
      <c r="T1689" t="s">
        <v>3826</v>
      </c>
      <c r="U1689" t="s">
        <v>3841</v>
      </c>
      <c r="V1689">
        <v>81</v>
      </c>
      <c r="W1689">
        <v>49</v>
      </c>
      <c r="Y1689" t="s">
        <v>713</v>
      </c>
      <c r="Z1689">
        <v>1</v>
      </c>
      <c r="AA1689">
        <f t="shared" si="272"/>
        <v>-32</v>
      </c>
      <c r="AB1689">
        <f t="shared" ca="1" si="268"/>
        <v>-11.2000002</v>
      </c>
      <c r="AC1689">
        <f t="shared" ca="1" si="269"/>
        <v>-20.799999800000002</v>
      </c>
      <c r="AD1689">
        <f t="shared" ca="1" si="270"/>
        <v>20.799999800000002</v>
      </c>
      <c r="AE1689" s="2">
        <v>0</v>
      </c>
      <c r="AF1689" s="7">
        <f>VLOOKUP(R1689,Weights!$A$2:$B$120,2,0)*AE1689</f>
        <v>0</v>
      </c>
      <c r="AG1689">
        <f t="shared" ca="1" si="271"/>
        <v>432.63999168000009</v>
      </c>
      <c r="AI1689" t="str">
        <f t="shared" ca="1" si="273"/>
        <v>North Carolina</v>
      </c>
      <c r="AJ1689" t="str">
        <f t="shared" si="274"/>
        <v>North Carolina</v>
      </c>
      <c r="AK1689" t="str">
        <f t="shared" si="275"/>
        <v>North Carolina</v>
      </c>
    </row>
    <row r="1690" spans="17:37" x14ac:dyDescent="0.25">
      <c r="Q1690" t="s">
        <v>3828</v>
      </c>
      <c r="R1690" s="6">
        <v>41957</v>
      </c>
      <c r="S1690" t="s">
        <v>3194</v>
      </c>
      <c r="T1690" t="s">
        <v>3386</v>
      </c>
      <c r="U1690" t="s">
        <v>3842</v>
      </c>
      <c r="V1690">
        <v>104</v>
      </c>
      <c r="W1690">
        <v>58</v>
      </c>
      <c r="Y1690" t="s">
        <v>176</v>
      </c>
      <c r="Z1690">
        <v>1</v>
      </c>
      <c r="AA1690">
        <f t="shared" si="272"/>
        <v>46</v>
      </c>
      <c r="AB1690">
        <f t="shared" ca="1" si="268"/>
        <v>26.400000199999997</v>
      </c>
      <c r="AC1690">
        <f t="shared" ca="1" si="269"/>
        <v>19.599999800000003</v>
      </c>
      <c r="AD1690">
        <f t="shared" ca="1" si="270"/>
        <v>-19.599999800000003</v>
      </c>
      <c r="AE1690" s="2">
        <v>0</v>
      </c>
      <c r="AF1690" s="7">
        <f>VLOOKUP(R1690,Weights!$A$2:$B$120,2,0)*AE1690</f>
        <v>0</v>
      </c>
      <c r="AG1690">
        <f t="shared" ca="1" si="271"/>
        <v>384.15999216000012</v>
      </c>
      <c r="AI1690" t="str">
        <f t="shared" ca="1" si="273"/>
        <v>Gonzaga</v>
      </c>
      <c r="AJ1690" t="str">
        <f t="shared" si="274"/>
        <v>Gonzaga</v>
      </c>
      <c r="AK1690">
        <f t="shared" si="275"/>
        <v>0</v>
      </c>
    </row>
    <row r="1691" spans="17:37" x14ac:dyDescent="0.25">
      <c r="Q1691" t="s">
        <v>3828</v>
      </c>
      <c r="R1691" s="6">
        <v>41960</v>
      </c>
      <c r="S1691" t="s">
        <v>3194</v>
      </c>
      <c r="T1691" t="s">
        <v>3270</v>
      </c>
      <c r="U1691" t="s">
        <v>3842</v>
      </c>
      <c r="V1691">
        <v>72</v>
      </c>
      <c r="W1691">
        <v>56</v>
      </c>
      <c r="Y1691" t="s">
        <v>258</v>
      </c>
      <c r="Z1691">
        <v>1</v>
      </c>
      <c r="AA1691">
        <f t="shared" si="272"/>
        <v>16</v>
      </c>
      <c r="AB1691">
        <f t="shared" ca="1" si="268"/>
        <v>15.800000199999999</v>
      </c>
      <c r="AC1691">
        <f t="shared" ca="1" si="269"/>
        <v>0.1999998000000005</v>
      </c>
      <c r="AD1691">
        <f t="shared" ca="1" si="270"/>
        <v>-0.1999998000000005</v>
      </c>
      <c r="AE1691" s="2">
        <v>0</v>
      </c>
      <c r="AF1691" s="7">
        <f>VLOOKUP(R1691,Weights!$A$2:$B$120,2,0)*AE1691</f>
        <v>0</v>
      </c>
      <c r="AG1691">
        <f t="shared" ca="1" si="271"/>
        <v>3.9999920000040205E-2</v>
      </c>
      <c r="AI1691" t="str">
        <f t="shared" ca="1" si="273"/>
        <v>Gonzaga</v>
      </c>
      <c r="AJ1691" t="str">
        <f t="shared" si="274"/>
        <v>Gonzaga</v>
      </c>
      <c r="AK1691">
        <f t="shared" si="275"/>
        <v>0</v>
      </c>
    </row>
    <row r="1692" spans="17:37" x14ac:dyDescent="0.25">
      <c r="Q1692" t="s">
        <v>3828</v>
      </c>
      <c r="R1692" s="6">
        <v>41962</v>
      </c>
      <c r="S1692" t="s">
        <v>3194</v>
      </c>
      <c r="T1692" t="s">
        <v>3251</v>
      </c>
      <c r="U1692" t="s">
        <v>3842</v>
      </c>
      <c r="V1692">
        <v>94</v>
      </c>
      <c r="W1692">
        <v>42</v>
      </c>
      <c r="Y1692" t="s">
        <v>259</v>
      </c>
      <c r="Z1692">
        <v>1</v>
      </c>
      <c r="AA1692">
        <f t="shared" si="272"/>
        <v>52</v>
      </c>
      <c r="AB1692">
        <f t="shared" ca="1" si="268"/>
        <v>24.000000179999997</v>
      </c>
      <c r="AC1692">
        <f t="shared" ca="1" si="269"/>
        <v>27.999999820000003</v>
      </c>
      <c r="AD1692">
        <f t="shared" ca="1" si="270"/>
        <v>-27.999999820000003</v>
      </c>
      <c r="AE1692" s="2">
        <v>0</v>
      </c>
      <c r="AF1692" s="7">
        <f>VLOOKUP(R1692,Weights!$A$2:$B$120,2,0)*AE1692</f>
        <v>0</v>
      </c>
      <c r="AG1692">
        <f t="shared" ca="1" si="271"/>
        <v>783.99998992000019</v>
      </c>
      <c r="AI1692" t="str">
        <f t="shared" ca="1" si="273"/>
        <v>Gonzaga</v>
      </c>
      <c r="AJ1692" t="str">
        <f t="shared" si="274"/>
        <v>Gonzaga</v>
      </c>
      <c r="AK1692">
        <f t="shared" si="275"/>
        <v>0</v>
      </c>
    </row>
    <row r="1693" spans="17:37" x14ac:dyDescent="0.25">
      <c r="Q1693" t="s">
        <v>3828</v>
      </c>
      <c r="R1693" s="6">
        <v>41965</v>
      </c>
      <c r="S1693" t="s">
        <v>3194</v>
      </c>
      <c r="T1693" t="s">
        <v>3839</v>
      </c>
      <c r="U1693" t="s">
        <v>3842</v>
      </c>
      <c r="V1693">
        <v>109</v>
      </c>
      <c r="W1693">
        <v>55</v>
      </c>
      <c r="Y1693" t="s">
        <v>260</v>
      </c>
      <c r="Z1693">
        <v>1</v>
      </c>
      <c r="AA1693">
        <f t="shared" si="272"/>
        <v>54</v>
      </c>
      <c r="AB1693">
        <f t="shared" ca="1" si="268"/>
        <v>53.2</v>
      </c>
      <c r="AC1693">
        <f t="shared" ca="1" si="269"/>
        <v>0.79999999999999716</v>
      </c>
      <c r="AD1693">
        <f t="shared" ca="1" si="270"/>
        <v>-0.79999999999999716</v>
      </c>
      <c r="AE1693" s="2">
        <v>0</v>
      </c>
      <c r="AF1693" s="7">
        <f>VLOOKUP(R1693,Weights!$A$2:$B$120,2,0)*AE1693</f>
        <v>0</v>
      </c>
      <c r="AG1693">
        <f t="shared" ca="1" si="271"/>
        <v>0.63999999999999546</v>
      </c>
      <c r="AI1693" t="str">
        <f t="shared" ca="1" si="273"/>
        <v>Gonzaga</v>
      </c>
      <c r="AJ1693" t="str">
        <f t="shared" si="274"/>
        <v>Gonzaga</v>
      </c>
      <c r="AK1693">
        <f t="shared" si="275"/>
        <v>0</v>
      </c>
    </row>
    <row r="1694" spans="17:37" x14ac:dyDescent="0.25">
      <c r="Q1694" t="s">
        <v>3828</v>
      </c>
      <c r="R1694" s="6">
        <v>41975</v>
      </c>
      <c r="S1694" t="s">
        <v>3194</v>
      </c>
      <c r="T1694" t="s">
        <v>3443</v>
      </c>
      <c r="U1694" t="s">
        <v>3842</v>
      </c>
      <c r="V1694">
        <v>76</v>
      </c>
      <c r="W1694">
        <v>57</v>
      </c>
      <c r="Y1694" t="s">
        <v>674</v>
      </c>
      <c r="Z1694">
        <v>1</v>
      </c>
      <c r="AA1694">
        <f t="shared" si="272"/>
        <v>19</v>
      </c>
      <c r="AB1694">
        <f t="shared" ca="1" si="268"/>
        <v>35.6</v>
      </c>
      <c r="AC1694">
        <f t="shared" ca="1" si="269"/>
        <v>-16.600000000000001</v>
      </c>
      <c r="AD1694">
        <f t="shared" ca="1" si="270"/>
        <v>16.600000000000001</v>
      </c>
      <c r="AE1694" s="2">
        <v>0</v>
      </c>
      <c r="AF1694" s="7">
        <f>VLOOKUP(R1694,Weights!$A$2:$B$120,2,0)*AE1694</f>
        <v>0</v>
      </c>
      <c r="AG1694">
        <f t="shared" ca="1" si="271"/>
        <v>275.56000000000006</v>
      </c>
      <c r="AI1694" t="str">
        <f t="shared" ca="1" si="273"/>
        <v>Gonzaga</v>
      </c>
      <c r="AJ1694" t="str">
        <f t="shared" si="274"/>
        <v>Gonzaga</v>
      </c>
      <c r="AK1694">
        <f t="shared" si="275"/>
        <v>0</v>
      </c>
    </row>
    <row r="1695" spans="17:37" x14ac:dyDescent="0.25">
      <c r="Q1695" t="s">
        <v>3828</v>
      </c>
      <c r="R1695" s="6">
        <v>41983</v>
      </c>
      <c r="S1695" t="s">
        <v>3194</v>
      </c>
      <c r="T1695" t="s">
        <v>3392</v>
      </c>
      <c r="U1695" t="s">
        <v>3842</v>
      </c>
      <c r="V1695">
        <v>81</v>
      </c>
      <c r="W1695">
        <v>66</v>
      </c>
      <c r="Y1695" t="s">
        <v>416</v>
      </c>
      <c r="Z1695">
        <v>1</v>
      </c>
      <c r="AA1695">
        <f t="shared" si="272"/>
        <v>15</v>
      </c>
      <c r="AB1695">
        <f t="shared" ca="1" si="268"/>
        <v>25.000000179999997</v>
      </c>
      <c r="AC1695">
        <f t="shared" ca="1" si="269"/>
        <v>-10.000000179999997</v>
      </c>
      <c r="AD1695">
        <f t="shared" ca="1" si="270"/>
        <v>10.000000179999997</v>
      </c>
      <c r="AE1695" s="2">
        <v>0</v>
      </c>
      <c r="AF1695" s="7">
        <f>VLOOKUP(R1695,Weights!$A$2:$B$120,2,0)*AE1695</f>
        <v>0</v>
      </c>
      <c r="AG1695">
        <f t="shared" ca="1" si="271"/>
        <v>100.00000359999997</v>
      </c>
      <c r="AI1695" t="str">
        <f t="shared" ca="1" si="273"/>
        <v>Gonzaga</v>
      </c>
      <c r="AJ1695" t="str">
        <f t="shared" si="274"/>
        <v>Gonzaga</v>
      </c>
      <c r="AK1695">
        <f t="shared" si="275"/>
        <v>0</v>
      </c>
    </row>
    <row r="1696" spans="17:37" x14ac:dyDescent="0.25">
      <c r="Q1696" t="s">
        <v>3828</v>
      </c>
      <c r="R1696" s="6">
        <v>41988</v>
      </c>
      <c r="S1696" t="s">
        <v>3194</v>
      </c>
      <c r="T1696" t="s">
        <v>3530</v>
      </c>
      <c r="U1696" t="s">
        <v>3842</v>
      </c>
      <c r="V1696">
        <v>94</v>
      </c>
      <c r="W1696">
        <v>54</v>
      </c>
      <c r="Y1696" t="s">
        <v>930</v>
      </c>
      <c r="Z1696">
        <v>1</v>
      </c>
      <c r="AA1696">
        <f t="shared" si="272"/>
        <v>40</v>
      </c>
      <c r="AB1696">
        <f t="shared" ca="1" si="268"/>
        <v>28.400000199999997</v>
      </c>
      <c r="AC1696">
        <f t="shared" ca="1" si="269"/>
        <v>11.599999800000003</v>
      </c>
      <c r="AD1696">
        <f t="shared" ca="1" si="270"/>
        <v>-11.599999800000003</v>
      </c>
      <c r="AE1696" s="2">
        <v>0</v>
      </c>
      <c r="AF1696" s="7">
        <f>VLOOKUP(R1696,Weights!$A$2:$B$120,2,0)*AE1696</f>
        <v>0</v>
      </c>
      <c r="AG1696">
        <f t="shared" ca="1" si="271"/>
        <v>134.5599953600001</v>
      </c>
      <c r="AI1696" t="str">
        <f t="shared" ca="1" si="273"/>
        <v>Gonzaga</v>
      </c>
      <c r="AJ1696" t="str">
        <f t="shared" si="274"/>
        <v>Gonzaga</v>
      </c>
      <c r="AK1696">
        <f t="shared" si="275"/>
        <v>0</v>
      </c>
    </row>
    <row r="1697" spans="17:37" x14ac:dyDescent="0.25">
      <c r="Q1697" t="s">
        <v>3828</v>
      </c>
      <c r="R1697" s="6">
        <v>42012</v>
      </c>
      <c r="S1697" t="s">
        <v>3194</v>
      </c>
      <c r="T1697" t="s">
        <v>3383</v>
      </c>
      <c r="U1697" t="s">
        <v>3842</v>
      </c>
      <c r="V1697">
        <v>88</v>
      </c>
      <c r="W1697">
        <v>57</v>
      </c>
      <c r="Y1697" t="s">
        <v>3019</v>
      </c>
      <c r="Z1697">
        <v>1</v>
      </c>
      <c r="AA1697">
        <f t="shared" si="272"/>
        <v>31</v>
      </c>
      <c r="AB1697">
        <f t="shared" ca="1" si="268"/>
        <v>22.200000199999998</v>
      </c>
      <c r="AC1697">
        <f t="shared" ca="1" si="269"/>
        <v>8.7999998000000019</v>
      </c>
      <c r="AD1697">
        <f t="shared" ca="1" si="270"/>
        <v>-8.7999998000000019</v>
      </c>
      <c r="AE1697" s="2">
        <v>0</v>
      </c>
      <c r="AF1697" s="7">
        <f>VLOOKUP(R1697,Weights!$A$2:$B$120,2,0)*AE1697</f>
        <v>0</v>
      </c>
      <c r="AG1697">
        <f t="shared" ca="1" si="271"/>
        <v>77.439996480000076</v>
      </c>
      <c r="AI1697" t="str">
        <f t="shared" ca="1" si="273"/>
        <v>Gonzaga</v>
      </c>
      <c r="AJ1697" t="str">
        <f t="shared" si="274"/>
        <v>Gonzaga</v>
      </c>
      <c r="AK1697">
        <f t="shared" si="275"/>
        <v>0</v>
      </c>
    </row>
    <row r="1698" spans="17:37" x14ac:dyDescent="0.25">
      <c r="Q1698" t="s">
        <v>3828</v>
      </c>
      <c r="R1698" s="6">
        <v>42014</v>
      </c>
      <c r="S1698" t="s">
        <v>3194</v>
      </c>
      <c r="T1698" t="s">
        <v>3451</v>
      </c>
      <c r="U1698" t="s">
        <v>3842</v>
      </c>
      <c r="V1698">
        <v>79</v>
      </c>
      <c r="W1698">
        <v>57</v>
      </c>
      <c r="Y1698" t="s">
        <v>3020</v>
      </c>
      <c r="Z1698">
        <v>1</v>
      </c>
      <c r="AA1698">
        <f t="shared" si="272"/>
        <v>22</v>
      </c>
      <c r="AB1698">
        <f t="shared" ca="1" si="268"/>
        <v>26.000000199999999</v>
      </c>
      <c r="AC1698">
        <f t="shared" ca="1" si="269"/>
        <v>-4.0000001999999988</v>
      </c>
      <c r="AD1698">
        <f t="shared" ca="1" si="270"/>
        <v>4.0000001999999988</v>
      </c>
      <c r="AE1698" s="2">
        <v>0</v>
      </c>
      <c r="AF1698" s="7">
        <f>VLOOKUP(R1698,Weights!$A$2:$B$120,2,0)*AE1698</f>
        <v>0</v>
      </c>
      <c r="AG1698">
        <f t="shared" ca="1" si="271"/>
        <v>16.000001600000029</v>
      </c>
      <c r="AI1698" t="str">
        <f t="shared" ca="1" si="273"/>
        <v>Gonzaga</v>
      </c>
      <c r="AJ1698" t="str">
        <f t="shared" si="274"/>
        <v>Gonzaga</v>
      </c>
      <c r="AK1698">
        <f t="shared" si="275"/>
        <v>0</v>
      </c>
    </row>
    <row r="1699" spans="17:37" x14ac:dyDescent="0.25">
      <c r="Q1699" t="s">
        <v>3828</v>
      </c>
      <c r="R1699" s="6">
        <v>42026</v>
      </c>
      <c r="S1699" t="s">
        <v>3194</v>
      </c>
      <c r="T1699" t="s">
        <v>3412</v>
      </c>
      <c r="U1699" t="s">
        <v>3842</v>
      </c>
      <c r="V1699">
        <v>68</v>
      </c>
      <c r="W1699">
        <v>47</v>
      </c>
      <c r="Y1699" t="s">
        <v>3021</v>
      </c>
      <c r="Z1699">
        <v>1</v>
      </c>
      <c r="AA1699">
        <f t="shared" si="272"/>
        <v>21</v>
      </c>
      <c r="AB1699">
        <f t="shared" ca="1" si="268"/>
        <v>15.600000199999998</v>
      </c>
      <c r="AC1699">
        <f t="shared" ca="1" si="269"/>
        <v>5.3999998000000016</v>
      </c>
      <c r="AD1699">
        <f t="shared" ca="1" si="270"/>
        <v>-5.3999998000000016</v>
      </c>
      <c r="AE1699" s="2">
        <v>0</v>
      </c>
      <c r="AF1699" s="7">
        <f>VLOOKUP(R1699,Weights!$A$2:$B$120,2,0)*AE1699</f>
        <v>0</v>
      </c>
      <c r="AG1699">
        <f t="shared" ca="1" si="271"/>
        <v>29.159997840000056</v>
      </c>
      <c r="AI1699" t="str">
        <f t="shared" ca="1" si="273"/>
        <v>Gonzaga</v>
      </c>
      <c r="AJ1699" t="str">
        <f t="shared" si="274"/>
        <v>Gonzaga</v>
      </c>
      <c r="AK1699">
        <f t="shared" si="275"/>
        <v>0</v>
      </c>
    </row>
    <row r="1700" spans="17:37" x14ac:dyDescent="0.25">
      <c r="Q1700" t="s">
        <v>3828</v>
      </c>
      <c r="R1700" s="6">
        <v>42028</v>
      </c>
      <c r="S1700" t="s">
        <v>3194</v>
      </c>
      <c r="T1700" t="s">
        <v>3511</v>
      </c>
      <c r="U1700" t="s">
        <v>3842</v>
      </c>
      <c r="V1700">
        <v>91</v>
      </c>
      <c r="W1700">
        <v>60</v>
      </c>
      <c r="Y1700" t="s">
        <v>3022</v>
      </c>
      <c r="Z1700">
        <v>1</v>
      </c>
      <c r="AA1700">
        <f t="shared" si="272"/>
        <v>31</v>
      </c>
      <c r="AB1700">
        <f t="shared" ca="1" si="268"/>
        <v>28.200000199999998</v>
      </c>
      <c r="AC1700">
        <f t="shared" ca="1" si="269"/>
        <v>2.7999998000000019</v>
      </c>
      <c r="AD1700">
        <f t="shared" ca="1" si="270"/>
        <v>-2.7999998000000019</v>
      </c>
      <c r="AE1700" s="2">
        <v>0</v>
      </c>
      <c r="AF1700" s="7">
        <f>VLOOKUP(R1700,Weights!$A$2:$B$120,2,0)*AE1700</f>
        <v>0</v>
      </c>
      <c r="AG1700">
        <f t="shared" ca="1" si="271"/>
        <v>7.8399988800000511</v>
      </c>
      <c r="AI1700" t="str">
        <f t="shared" ca="1" si="273"/>
        <v>Gonzaga</v>
      </c>
      <c r="AJ1700" t="str">
        <f t="shared" si="274"/>
        <v>Gonzaga</v>
      </c>
      <c r="AK1700">
        <f t="shared" si="275"/>
        <v>0</v>
      </c>
    </row>
    <row r="1701" spans="17:37" x14ac:dyDescent="0.25">
      <c r="Q1701" t="s">
        <v>3828</v>
      </c>
      <c r="R1701" s="6">
        <v>42033</v>
      </c>
      <c r="S1701" t="s">
        <v>3194</v>
      </c>
      <c r="T1701" t="s">
        <v>3407</v>
      </c>
      <c r="U1701" t="s">
        <v>3842</v>
      </c>
      <c r="V1701">
        <v>64</v>
      </c>
      <c r="W1701">
        <v>46</v>
      </c>
      <c r="Y1701" t="s">
        <v>3023</v>
      </c>
      <c r="Z1701">
        <v>1</v>
      </c>
      <c r="AA1701">
        <f t="shared" si="272"/>
        <v>18</v>
      </c>
      <c r="AB1701">
        <f t="shared" ca="1" si="268"/>
        <v>21.000000199999999</v>
      </c>
      <c r="AC1701">
        <f t="shared" ca="1" si="269"/>
        <v>-3.0000001999999988</v>
      </c>
      <c r="AD1701">
        <f t="shared" ca="1" si="270"/>
        <v>3.0000001999999988</v>
      </c>
      <c r="AE1701" s="2">
        <v>0</v>
      </c>
      <c r="AF1701" s="7">
        <f>VLOOKUP(R1701,Weights!$A$2:$B$120,2,0)*AE1701</f>
        <v>0</v>
      </c>
      <c r="AG1701">
        <f t="shared" ca="1" si="271"/>
        <v>9.0000012000000336</v>
      </c>
      <c r="AI1701" t="str">
        <f t="shared" ca="1" si="273"/>
        <v>Gonzaga</v>
      </c>
      <c r="AJ1701" t="str">
        <f t="shared" si="274"/>
        <v>Gonzaga</v>
      </c>
      <c r="AK1701">
        <f t="shared" si="275"/>
        <v>0</v>
      </c>
    </row>
    <row r="1702" spans="17:37" x14ac:dyDescent="0.25">
      <c r="Q1702" t="s">
        <v>3828</v>
      </c>
      <c r="R1702" s="6">
        <v>42035</v>
      </c>
      <c r="S1702" t="s">
        <v>3194</v>
      </c>
      <c r="T1702" t="s">
        <v>3258</v>
      </c>
      <c r="U1702" t="s">
        <v>3842</v>
      </c>
      <c r="V1702">
        <v>82</v>
      </c>
      <c r="W1702">
        <v>64</v>
      </c>
      <c r="Y1702" t="s">
        <v>3024</v>
      </c>
      <c r="Z1702">
        <v>1</v>
      </c>
      <c r="AA1702">
        <f t="shared" si="272"/>
        <v>18</v>
      </c>
      <c r="AB1702">
        <f t="shared" ca="1" si="268"/>
        <v>18.000000199999999</v>
      </c>
      <c r="AC1702">
        <f t="shared" ca="1" si="269"/>
        <v>-1.9999999878450581E-7</v>
      </c>
      <c r="AD1702">
        <f t="shared" ca="1" si="270"/>
        <v>1.9999999878450581E-7</v>
      </c>
      <c r="AE1702" s="2">
        <v>0</v>
      </c>
      <c r="AF1702" s="7">
        <f>VLOOKUP(R1702,Weights!$A$2:$B$120,2,0)*AE1702</f>
        <v>0</v>
      </c>
      <c r="AG1702">
        <f t="shared" ca="1" si="271"/>
        <v>3.9999999513802324E-14</v>
      </c>
      <c r="AI1702" t="str">
        <f t="shared" ca="1" si="273"/>
        <v>Gonzaga</v>
      </c>
      <c r="AJ1702" t="str">
        <f t="shared" si="274"/>
        <v>Gonzaga</v>
      </c>
      <c r="AK1702">
        <f t="shared" si="275"/>
        <v>0</v>
      </c>
    </row>
    <row r="1703" spans="17:37" x14ac:dyDescent="0.25">
      <c r="Q1703" t="s">
        <v>3828</v>
      </c>
      <c r="R1703" s="6">
        <v>42047</v>
      </c>
      <c r="S1703" t="s">
        <v>3194</v>
      </c>
      <c r="T1703" t="s">
        <v>3461</v>
      </c>
      <c r="U1703" t="s">
        <v>3842</v>
      </c>
      <c r="V1703">
        <v>80</v>
      </c>
      <c r="W1703">
        <v>51</v>
      </c>
      <c r="Y1703" t="s">
        <v>3025</v>
      </c>
      <c r="Z1703">
        <v>1</v>
      </c>
      <c r="AA1703">
        <f t="shared" si="272"/>
        <v>29</v>
      </c>
      <c r="AB1703">
        <f t="shared" ca="1" si="268"/>
        <v>26.400000199999997</v>
      </c>
      <c r="AC1703">
        <f t="shared" ca="1" si="269"/>
        <v>2.5999998000000026</v>
      </c>
      <c r="AD1703">
        <f t="shared" ca="1" si="270"/>
        <v>-2.5999998000000026</v>
      </c>
      <c r="AE1703" s="2">
        <v>0</v>
      </c>
      <c r="AF1703" s="7">
        <f>VLOOKUP(R1703,Weights!$A$2:$B$120,2,0)*AE1703</f>
        <v>0</v>
      </c>
      <c r="AG1703">
        <f t="shared" ca="1" si="271"/>
        <v>6.7599989600000541</v>
      </c>
      <c r="AI1703" t="str">
        <f t="shared" ca="1" si="273"/>
        <v>Gonzaga</v>
      </c>
      <c r="AJ1703" t="str">
        <f t="shared" si="274"/>
        <v>Gonzaga</v>
      </c>
      <c r="AK1703">
        <f t="shared" si="275"/>
        <v>0</v>
      </c>
    </row>
    <row r="1704" spans="17:37" x14ac:dyDescent="0.25">
      <c r="Q1704" t="s">
        <v>3828</v>
      </c>
      <c r="R1704" s="6">
        <v>42049</v>
      </c>
      <c r="S1704" t="s">
        <v>3194</v>
      </c>
      <c r="T1704" t="s">
        <v>3455</v>
      </c>
      <c r="U1704" t="s">
        <v>3842</v>
      </c>
      <c r="V1704">
        <v>56</v>
      </c>
      <c r="W1704">
        <v>48</v>
      </c>
      <c r="Y1704" t="s">
        <v>3026</v>
      </c>
      <c r="Z1704">
        <v>1</v>
      </c>
      <c r="AA1704">
        <f t="shared" si="272"/>
        <v>8</v>
      </c>
      <c r="AB1704">
        <f t="shared" ca="1" si="268"/>
        <v>20.200000199999998</v>
      </c>
      <c r="AC1704">
        <f t="shared" ca="1" si="269"/>
        <v>-12.200000199999998</v>
      </c>
      <c r="AD1704">
        <f t="shared" ca="1" si="270"/>
        <v>12.200000199999998</v>
      </c>
      <c r="AE1704" s="2">
        <v>0</v>
      </c>
      <c r="AF1704" s="7">
        <f>VLOOKUP(R1704,Weights!$A$2:$B$120,2,0)*AE1704</f>
        <v>0</v>
      </c>
      <c r="AG1704">
        <f t="shared" ca="1" si="271"/>
        <v>148.84000487999998</v>
      </c>
      <c r="AI1704" t="str">
        <f t="shared" ca="1" si="273"/>
        <v>Gonzaga</v>
      </c>
      <c r="AJ1704" t="str">
        <f t="shared" si="274"/>
        <v>Gonzaga</v>
      </c>
      <c r="AK1704">
        <f t="shared" si="275"/>
        <v>0</v>
      </c>
    </row>
    <row r="1705" spans="17:37" x14ac:dyDescent="0.25">
      <c r="Q1705" t="s">
        <v>3828</v>
      </c>
      <c r="R1705" s="6">
        <v>42061</v>
      </c>
      <c r="S1705" t="s">
        <v>3194</v>
      </c>
      <c r="T1705" t="s">
        <v>3510</v>
      </c>
      <c r="U1705" t="s">
        <v>3842</v>
      </c>
      <c r="V1705">
        <v>59</v>
      </c>
      <c r="W1705">
        <v>39</v>
      </c>
      <c r="Y1705" t="s">
        <v>3027</v>
      </c>
      <c r="Z1705">
        <v>1</v>
      </c>
      <c r="AA1705">
        <f t="shared" si="272"/>
        <v>20</v>
      </c>
      <c r="AB1705">
        <f t="shared" ca="1" si="268"/>
        <v>20.000000199999999</v>
      </c>
      <c r="AC1705">
        <f t="shared" ca="1" si="269"/>
        <v>-1.9999999878450581E-7</v>
      </c>
      <c r="AD1705">
        <f t="shared" ca="1" si="270"/>
        <v>1.9999999878450581E-7</v>
      </c>
      <c r="AE1705" s="2">
        <v>0</v>
      </c>
      <c r="AF1705" s="7">
        <f>VLOOKUP(R1705,Weights!$A$2:$B$120,2,0)*AE1705</f>
        <v>0</v>
      </c>
      <c r="AG1705">
        <f t="shared" ca="1" si="271"/>
        <v>3.9999999513802324E-14</v>
      </c>
      <c r="AI1705" t="str">
        <f t="shared" ca="1" si="273"/>
        <v>Gonzaga</v>
      </c>
      <c r="AJ1705" t="str">
        <f t="shared" si="274"/>
        <v>Gonzaga</v>
      </c>
      <c r="AK1705">
        <f t="shared" si="275"/>
        <v>0</v>
      </c>
    </row>
    <row r="1706" spans="17:37" x14ac:dyDescent="0.25">
      <c r="Q1706" t="s">
        <v>3828</v>
      </c>
      <c r="R1706" s="6">
        <v>42063</v>
      </c>
      <c r="S1706" t="s">
        <v>3194</v>
      </c>
      <c r="T1706" t="s">
        <v>3305</v>
      </c>
      <c r="U1706" t="s">
        <v>3841</v>
      </c>
      <c r="V1706">
        <v>73</v>
      </c>
      <c r="W1706">
        <v>70</v>
      </c>
      <c r="Y1706" t="s">
        <v>3028</v>
      </c>
      <c r="Z1706">
        <v>1</v>
      </c>
      <c r="AA1706">
        <f t="shared" si="272"/>
        <v>-3</v>
      </c>
      <c r="AB1706">
        <f t="shared" ca="1" si="268"/>
        <v>13.399999999999999</v>
      </c>
      <c r="AC1706">
        <f t="shared" ca="1" si="269"/>
        <v>-16.399999999999999</v>
      </c>
      <c r="AD1706">
        <f t="shared" ca="1" si="270"/>
        <v>16.399999999999999</v>
      </c>
      <c r="AE1706" s="2">
        <v>0</v>
      </c>
      <c r="AF1706" s="7">
        <f>VLOOKUP(R1706,Weights!$A$2:$B$120,2,0)*AE1706</f>
        <v>0</v>
      </c>
      <c r="AG1706">
        <f t="shared" ca="1" si="271"/>
        <v>268.95999999999998</v>
      </c>
      <c r="AI1706" t="str">
        <f t="shared" ca="1" si="273"/>
        <v>Gonzaga</v>
      </c>
      <c r="AJ1706" t="str">
        <f t="shared" si="274"/>
        <v>BYU</v>
      </c>
      <c r="AK1706" t="str">
        <f t="shared" si="275"/>
        <v>BYU</v>
      </c>
    </row>
    <row r="1707" spans="17:37" x14ac:dyDescent="0.25">
      <c r="Q1707" t="s">
        <v>3828</v>
      </c>
      <c r="R1707" s="6">
        <v>42070</v>
      </c>
      <c r="S1707" t="s">
        <v>3195</v>
      </c>
      <c r="T1707" t="s">
        <v>3383</v>
      </c>
      <c r="U1707" t="s">
        <v>3842</v>
      </c>
      <c r="V1707">
        <v>81</v>
      </c>
      <c r="W1707">
        <v>72</v>
      </c>
      <c r="Y1707" t="s">
        <v>3029</v>
      </c>
      <c r="Z1707">
        <v>1</v>
      </c>
      <c r="AA1707">
        <f t="shared" si="272"/>
        <v>9</v>
      </c>
      <c r="AB1707">
        <f t="shared" ca="1" si="268"/>
        <v>19.000000199999999</v>
      </c>
      <c r="AC1707">
        <f t="shared" ca="1" si="269"/>
        <v>-10.000000199999999</v>
      </c>
      <c r="AD1707">
        <f t="shared" ca="1" si="270"/>
        <v>10.000000199999999</v>
      </c>
      <c r="AE1707" s="2">
        <v>0</v>
      </c>
      <c r="AF1707" s="7">
        <f>VLOOKUP(R1707,Weights!$A$2:$B$120,2,0)*AE1707</f>
        <v>0</v>
      </c>
      <c r="AG1707">
        <f t="shared" ca="1" si="271"/>
        <v>100.00000400000002</v>
      </c>
      <c r="AI1707" t="str">
        <f t="shared" ca="1" si="273"/>
        <v>Gonzaga</v>
      </c>
      <c r="AJ1707" t="str">
        <f t="shared" si="274"/>
        <v>Gonzaga</v>
      </c>
      <c r="AK1707">
        <f t="shared" si="275"/>
        <v>0</v>
      </c>
    </row>
    <row r="1708" spans="17:37" x14ac:dyDescent="0.25">
      <c r="Q1708" t="s">
        <v>3828</v>
      </c>
      <c r="R1708" s="6">
        <v>42072</v>
      </c>
      <c r="S1708" t="s">
        <v>3195</v>
      </c>
      <c r="T1708" t="s">
        <v>3455</v>
      </c>
      <c r="U1708" t="s">
        <v>3842</v>
      </c>
      <c r="V1708">
        <v>79</v>
      </c>
      <c r="W1708">
        <v>61</v>
      </c>
      <c r="Y1708" t="s">
        <v>3030</v>
      </c>
      <c r="Z1708">
        <v>1</v>
      </c>
      <c r="AA1708">
        <f t="shared" si="272"/>
        <v>18</v>
      </c>
      <c r="AB1708">
        <f t="shared" ca="1" si="268"/>
        <v>17.000000199999999</v>
      </c>
      <c r="AC1708">
        <f t="shared" ca="1" si="269"/>
        <v>0.99999980000000122</v>
      </c>
      <c r="AD1708">
        <f t="shared" ca="1" si="270"/>
        <v>-0.99999980000000122</v>
      </c>
      <c r="AE1708" s="2">
        <v>0</v>
      </c>
      <c r="AF1708" s="7">
        <f>VLOOKUP(R1708,Weights!$A$2:$B$120,2,0)*AE1708</f>
        <v>0</v>
      </c>
      <c r="AG1708">
        <f t="shared" ca="1" si="271"/>
        <v>0.9999996000000424</v>
      </c>
      <c r="AI1708" t="str">
        <f t="shared" ca="1" si="273"/>
        <v>Gonzaga</v>
      </c>
      <c r="AJ1708" t="str">
        <f t="shared" si="274"/>
        <v>Gonzaga</v>
      </c>
      <c r="AK1708">
        <f t="shared" si="275"/>
        <v>0</v>
      </c>
    </row>
    <row r="1709" spans="17:37" x14ac:dyDescent="0.25">
      <c r="Q1709" t="s">
        <v>3536</v>
      </c>
      <c r="R1709" s="6">
        <v>41961</v>
      </c>
      <c r="S1709" t="s">
        <v>3194</v>
      </c>
      <c r="T1709" t="s">
        <v>3839</v>
      </c>
      <c r="U1709" t="s">
        <v>3842</v>
      </c>
      <c r="V1709">
        <v>55</v>
      </c>
      <c r="W1709">
        <v>49</v>
      </c>
      <c r="Y1709" t="s">
        <v>11</v>
      </c>
      <c r="Z1709">
        <v>1</v>
      </c>
      <c r="AA1709">
        <f t="shared" si="272"/>
        <v>6</v>
      </c>
      <c r="AB1709">
        <f t="shared" ca="1" si="268"/>
        <v>6</v>
      </c>
      <c r="AC1709">
        <f t="shared" ca="1" si="269"/>
        <v>0</v>
      </c>
      <c r="AD1709">
        <f t="shared" ca="1" si="270"/>
        <v>0</v>
      </c>
      <c r="AE1709" s="2">
        <v>0</v>
      </c>
      <c r="AF1709" s="7">
        <f>VLOOKUP(R1709,Weights!$A$2:$B$120,2,0)*AE1709</f>
        <v>0</v>
      </c>
      <c r="AG1709">
        <f t="shared" ca="1" si="271"/>
        <v>0</v>
      </c>
      <c r="AI1709" t="str">
        <f t="shared" ca="1" si="273"/>
        <v>Grambling St</v>
      </c>
      <c r="AJ1709" t="str">
        <f t="shared" si="274"/>
        <v>Grambling St</v>
      </c>
      <c r="AK1709">
        <f t="shared" si="275"/>
        <v>0</v>
      </c>
    </row>
    <row r="1710" spans="17:37" x14ac:dyDescent="0.25">
      <c r="Q1710" t="s">
        <v>3536</v>
      </c>
      <c r="R1710" s="6">
        <v>41979</v>
      </c>
      <c r="S1710" t="s">
        <v>3194</v>
      </c>
      <c r="T1710" t="s">
        <v>3839</v>
      </c>
      <c r="U1710" t="s">
        <v>3842</v>
      </c>
      <c r="V1710">
        <v>74</v>
      </c>
      <c r="W1710">
        <v>64</v>
      </c>
      <c r="Y1710" t="s">
        <v>21</v>
      </c>
      <c r="Z1710">
        <v>1</v>
      </c>
      <c r="AA1710">
        <f t="shared" si="272"/>
        <v>10</v>
      </c>
      <c r="AB1710">
        <f t="shared" ca="1" si="268"/>
        <v>6</v>
      </c>
      <c r="AC1710">
        <f t="shared" ca="1" si="269"/>
        <v>4</v>
      </c>
      <c r="AD1710">
        <f t="shared" ca="1" si="270"/>
        <v>-4</v>
      </c>
      <c r="AE1710" s="2">
        <v>0</v>
      </c>
      <c r="AF1710" s="7">
        <f>VLOOKUP(R1710,Weights!$A$2:$B$120,2,0)*AE1710</f>
        <v>0</v>
      </c>
      <c r="AG1710">
        <f t="shared" ca="1" si="271"/>
        <v>16</v>
      </c>
      <c r="AI1710" t="str">
        <f t="shared" ca="1" si="273"/>
        <v>Grambling St</v>
      </c>
      <c r="AJ1710" t="str">
        <f t="shared" si="274"/>
        <v>Grambling St</v>
      </c>
      <c r="AK1710">
        <f t="shared" si="275"/>
        <v>0</v>
      </c>
    </row>
    <row r="1711" spans="17:37" x14ac:dyDescent="0.25">
      <c r="Q1711" t="s">
        <v>3536</v>
      </c>
      <c r="R1711" s="6">
        <v>42014</v>
      </c>
      <c r="S1711" t="s">
        <v>3194</v>
      </c>
      <c r="T1711" t="s">
        <v>3477</v>
      </c>
      <c r="U1711" t="s">
        <v>3841</v>
      </c>
      <c r="V1711">
        <v>59</v>
      </c>
      <c r="W1711">
        <v>53</v>
      </c>
      <c r="Y1711" t="s">
        <v>2828</v>
      </c>
      <c r="Z1711">
        <v>1</v>
      </c>
      <c r="AA1711">
        <f t="shared" si="272"/>
        <v>-6</v>
      </c>
      <c r="AB1711">
        <f t="shared" ca="1" si="268"/>
        <v>-14.599999800000001</v>
      </c>
      <c r="AC1711">
        <f t="shared" ca="1" si="269"/>
        <v>8.5999998000000009</v>
      </c>
      <c r="AD1711">
        <f t="shared" ca="1" si="270"/>
        <v>-8.5999998000000009</v>
      </c>
      <c r="AE1711" s="2">
        <v>0</v>
      </c>
      <c r="AF1711" s="7">
        <f>VLOOKUP(R1711,Weights!$A$2:$B$120,2,0)*AE1711</f>
        <v>0</v>
      </c>
      <c r="AG1711">
        <f t="shared" ca="1" si="271"/>
        <v>73.95999656000005</v>
      </c>
      <c r="AI1711" t="str">
        <f t="shared" ca="1" si="273"/>
        <v>Southern</v>
      </c>
      <c r="AJ1711" t="str">
        <f t="shared" si="274"/>
        <v>Southern</v>
      </c>
      <c r="AK1711" t="str">
        <f t="shared" si="275"/>
        <v>Southern</v>
      </c>
    </row>
    <row r="1712" spans="17:37" x14ac:dyDescent="0.25">
      <c r="Q1712" t="s">
        <v>3536</v>
      </c>
      <c r="R1712" s="6">
        <v>42016</v>
      </c>
      <c r="S1712" t="s">
        <v>3194</v>
      </c>
      <c r="T1712" t="s">
        <v>3535</v>
      </c>
      <c r="U1712" t="s">
        <v>3841</v>
      </c>
      <c r="V1712">
        <v>72</v>
      </c>
      <c r="W1712">
        <v>70</v>
      </c>
      <c r="Y1712" t="s">
        <v>2829</v>
      </c>
      <c r="Z1712">
        <v>1</v>
      </c>
      <c r="AA1712">
        <f t="shared" si="272"/>
        <v>-2</v>
      </c>
      <c r="AB1712">
        <f t="shared" ca="1" si="268"/>
        <v>-3.8000000000000007</v>
      </c>
      <c r="AC1712">
        <f t="shared" ca="1" si="269"/>
        <v>1.8000000000000007</v>
      </c>
      <c r="AD1712">
        <f t="shared" ca="1" si="270"/>
        <v>-1.8000000000000007</v>
      </c>
      <c r="AE1712" s="2">
        <v>0</v>
      </c>
      <c r="AF1712" s="7">
        <f>VLOOKUP(R1712,Weights!$A$2:$B$120,2,0)*AE1712</f>
        <v>0</v>
      </c>
      <c r="AG1712">
        <f t="shared" ca="1" si="271"/>
        <v>3.2400000000000024</v>
      </c>
      <c r="AI1712" t="str">
        <f t="shared" ca="1" si="273"/>
        <v>Alcorn St</v>
      </c>
      <c r="AJ1712" t="str">
        <f t="shared" si="274"/>
        <v>Alcorn St</v>
      </c>
      <c r="AK1712" t="str">
        <f t="shared" si="275"/>
        <v>Alcorn St</v>
      </c>
    </row>
    <row r="1713" spans="17:37" x14ac:dyDescent="0.25">
      <c r="Q1713" t="s">
        <v>3536</v>
      </c>
      <c r="R1713" s="6">
        <v>42028</v>
      </c>
      <c r="S1713" t="s">
        <v>3194</v>
      </c>
      <c r="T1713" t="s">
        <v>3469</v>
      </c>
      <c r="U1713" t="s">
        <v>3841</v>
      </c>
      <c r="V1713">
        <v>74</v>
      </c>
      <c r="W1713">
        <v>63</v>
      </c>
      <c r="Y1713" t="s">
        <v>2830</v>
      </c>
      <c r="Z1713">
        <v>1</v>
      </c>
      <c r="AA1713">
        <f t="shared" si="272"/>
        <v>-11</v>
      </c>
      <c r="AB1713">
        <f t="shared" ca="1" si="268"/>
        <v>-10.8</v>
      </c>
      <c r="AC1713">
        <f t="shared" ca="1" si="269"/>
        <v>-0.19999999999999929</v>
      </c>
      <c r="AD1713">
        <f t="shared" ca="1" si="270"/>
        <v>0.19999999999999929</v>
      </c>
      <c r="AE1713" s="2">
        <v>0</v>
      </c>
      <c r="AF1713" s="7">
        <f>VLOOKUP(R1713,Weights!$A$2:$B$120,2,0)*AE1713</f>
        <v>0</v>
      </c>
      <c r="AG1713">
        <f t="shared" ca="1" si="271"/>
        <v>3.9999999999999716E-2</v>
      </c>
      <c r="AI1713" t="str">
        <f t="shared" ca="1" si="273"/>
        <v>Jackson St</v>
      </c>
      <c r="AJ1713" t="str">
        <f t="shared" si="274"/>
        <v>Jackson St</v>
      </c>
      <c r="AK1713" t="str">
        <f t="shared" si="275"/>
        <v>Jackson St</v>
      </c>
    </row>
    <row r="1714" spans="17:37" x14ac:dyDescent="0.25">
      <c r="Q1714" t="s">
        <v>3536</v>
      </c>
      <c r="R1714" s="6">
        <v>42035</v>
      </c>
      <c r="S1714" t="s">
        <v>3194</v>
      </c>
      <c r="T1714" t="s">
        <v>3533</v>
      </c>
      <c r="U1714" t="s">
        <v>3841</v>
      </c>
      <c r="V1714">
        <v>65</v>
      </c>
      <c r="W1714">
        <v>53</v>
      </c>
      <c r="Y1714" t="s">
        <v>2831</v>
      </c>
      <c r="Z1714">
        <v>1</v>
      </c>
      <c r="AA1714">
        <f t="shared" si="272"/>
        <v>-12</v>
      </c>
      <c r="AB1714">
        <f t="shared" ca="1" si="268"/>
        <v>-9.2000000000000011</v>
      </c>
      <c r="AC1714">
        <f t="shared" ca="1" si="269"/>
        <v>-2.7999999999999989</v>
      </c>
      <c r="AD1714">
        <f t="shared" ca="1" si="270"/>
        <v>2.7999999999999989</v>
      </c>
      <c r="AE1714" s="2">
        <v>0</v>
      </c>
      <c r="AF1714" s="7">
        <f>VLOOKUP(R1714,Weights!$A$2:$B$120,2,0)*AE1714</f>
        <v>0</v>
      </c>
      <c r="AG1714">
        <f t="shared" ca="1" si="271"/>
        <v>7.8399999999999936</v>
      </c>
      <c r="AI1714" t="str">
        <f t="shared" ca="1" si="273"/>
        <v>Arkansas-Pine Bluff</v>
      </c>
      <c r="AJ1714" t="str">
        <f t="shared" si="274"/>
        <v>Arkansas-Pine Bluff</v>
      </c>
      <c r="AK1714" t="str">
        <f t="shared" si="275"/>
        <v>Arkansas-Pine Bluff</v>
      </c>
    </row>
    <row r="1715" spans="17:37" x14ac:dyDescent="0.25">
      <c r="Q1715" t="s">
        <v>3536</v>
      </c>
      <c r="R1715" s="6">
        <v>42037</v>
      </c>
      <c r="S1715" t="s">
        <v>3194</v>
      </c>
      <c r="T1715" t="s">
        <v>3515</v>
      </c>
      <c r="U1715" t="s">
        <v>3841</v>
      </c>
      <c r="V1715">
        <v>68</v>
      </c>
      <c r="W1715">
        <v>65</v>
      </c>
      <c r="Y1715" t="s">
        <v>2832</v>
      </c>
      <c r="Z1715">
        <v>1</v>
      </c>
      <c r="AA1715">
        <f t="shared" si="272"/>
        <v>-3</v>
      </c>
      <c r="AB1715">
        <f t="shared" ca="1" si="268"/>
        <v>-3.1999999999999993</v>
      </c>
      <c r="AC1715">
        <f t="shared" ca="1" si="269"/>
        <v>0.19999999999999929</v>
      </c>
      <c r="AD1715">
        <f t="shared" ca="1" si="270"/>
        <v>-0.19999999999999929</v>
      </c>
      <c r="AE1715" s="2">
        <v>0</v>
      </c>
      <c r="AF1715" s="7">
        <f>VLOOKUP(R1715,Weights!$A$2:$B$120,2,0)*AE1715</f>
        <v>0</v>
      </c>
      <c r="AG1715">
        <f t="shared" ca="1" si="271"/>
        <v>3.9999999999999716E-2</v>
      </c>
      <c r="AI1715" t="str">
        <f t="shared" ca="1" si="273"/>
        <v>Miss Valley St</v>
      </c>
      <c r="AJ1715" t="str">
        <f t="shared" si="274"/>
        <v>Miss Valley St</v>
      </c>
      <c r="AK1715" t="str">
        <f t="shared" si="275"/>
        <v>Miss Valley St</v>
      </c>
    </row>
    <row r="1716" spans="17:37" x14ac:dyDescent="0.25">
      <c r="Q1716" t="s">
        <v>3536</v>
      </c>
      <c r="R1716" s="6">
        <v>42049</v>
      </c>
      <c r="S1716" t="s">
        <v>3194</v>
      </c>
      <c r="T1716" t="s">
        <v>3530</v>
      </c>
      <c r="U1716" t="s">
        <v>3841</v>
      </c>
      <c r="V1716">
        <v>81</v>
      </c>
      <c r="W1716">
        <v>58</v>
      </c>
      <c r="Y1716" t="s">
        <v>2833</v>
      </c>
      <c r="Z1716">
        <v>1</v>
      </c>
      <c r="AA1716">
        <f t="shared" si="272"/>
        <v>-23</v>
      </c>
      <c r="AB1716">
        <f t="shared" ca="1" si="268"/>
        <v>-18.799999800000002</v>
      </c>
      <c r="AC1716">
        <f t="shared" ca="1" si="269"/>
        <v>-4.2000001999999981</v>
      </c>
      <c r="AD1716">
        <f t="shared" ca="1" si="270"/>
        <v>4.2000001999999981</v>
      </c>
      <c r="AE1716" s="2">
        <v>0</v>
      </c>
      <c r="AF1716" s="7">
        <f>VLOOKUP(R1716,Weights!$A$2:$B$120,2,0)*AE1716</f>
        <v>0</v>
      </c>
      <c r="AG1716">
        <f t="shared" ca="1" si="271"/>
        <v>17.640001680000022</v>
      </c>
      <c r="AI1716" t="str">
        <f t="shared" ca="1" si="273"/>
        <v>Texas Southern</v>
      </c>
      <c r="AJ1716" t="str">
        <f t="shared" si="274"/>
        <v>Texas Southern</v>
      </c>
      <c r="AK1716" t="str">
        <f t="shared" si="275"/>
        <v>Texas Southern</v>
      </c>
    </row>
    <row r="1717" spans="17:37" x14ac:dyDescent="0.25">
      <c r="Q1717" t="s">
        <v>3536</v>
      </c>
      <c r="R1717" s="6">
        <v>42051</v>
      </c>
      <c r="S1717" t="s">
        <v>3194</v>
      </c>
      <c r="T1717" t="s">
        <v>3534</v>
      </c>
      <c r="U1717" t="s">
        <v>3841</v>
      </c>
      <c r="V1717">
        <v>95</v>
      </c>
      <c r="W1717">
        <v>44</v>
      </c>
      <c r="Y1717" t="s">
        <v>2834</v>
      </c>
      <c r="Z1717">
        <v>1</v>
      </c>
      <c r="AA1717">
        <f t="shared" si="272"/>
        <v>-51</v>
      </c>
      <c r="AB1717">
        <f t="shared" ca="1" si="268"/>
        <v>-16.799999800000002</v>
      </c>
      <c r="AC1717">
        <f t="shared" ca="1" si="269"/>
        <v>-34.200000199999998</v>
      </c>
      <c r="AD1717">
        <f t="shared" ca="1" si="270"/>
        <v>34.200000199999998</v>
      </c>
      <c r="AE1717" s="2">
        <v>0</v>
      </c>
      <c r="AF1717" s="7">
        <f>VLOOKUP(R1717,Weights!$A$2:$B$120,2,0)*AE1717</f>
        <v>0</v>
      </c>
      <c r="AG1717">
        <f t="shared" ca="1" si="271"/>
        <v>1169.6400136799998</v>
      </c>
      <c r="AI1717" t="str">
        <f t="shared" ca="1" si="273"/>
        <v>Prairie View</v>
      </c>
      <c r="AJ1717" t="str">
        <f t="shared" si="274"/>
        <v>Prairie View</v>
      </c>
      <c r="AK1717" t="str">
        <f t="shared" si="275"/>
        <v>Prairie View</v>
      </c>
    </row>
    <row r="1718" spans="17:37" x14ac:dyDescent="0.25">
      <c r="Q1718" t="s">
        <v>3536</v>
      </c>
      <c r="R1718" s="6">
        <v>42068</v>
      </c>
      <c r="S1718" t="s">
        <v>3194</v>
      </c>
      <c r="T1718" t="s">
        <v>3522</v>
      </c>
      <c r="U1718" t="s">
        <v>3841</v>
      </c>
      <c r="V1718">
        <v>78</v>
      </c>
      <c r="W1718">
        <v>46</v>
      </c>
      <c r="Y1718" t="s">
        <v>2835</v>
      </c>
      <c r="Z1718">
        <v>1</v>
      </c>
      <c r="AA1718">
        <f t="shared" si="272"/>
        <v>-32</v>
      </c>
      <c r="AB1718">
        <f t="shared" ca="1" si="268"/>
        <v>-15.3999998</v>
      </c>
      <c r="AC1718">
        <f t="shared" ca="1" si="269"/>
        <v>-16.6000002</v>
      </c>
      <c r="AD1718">
        <f t="shared" ca="1" si="270"/>
        <v>16.6000002</v>
      </c>
      <c r="AE1718" s="2">
        <v>0</v>
      </c>
      <c r="AF1718" s="7">
        <f>VLOOKUP(R1718,Weights!$A$2:$B$120,2,0)*AE1718</f>
        <v>0</v>
      </c>
      <c r="AG1718">
        <f t="shared" ca="1" si="271"/>
        <v>275.56000664000004</v>
      </c>
      <c r="AI1718" t="str">
        <f t="shared" ca="1" si="273"/>
        <v>Alabama St</v>
      </c>
      <c r="AJ1718" t="str">
        <f t="shared" si="274"/>
        <v>Alabama St</v>
      </c>
      <c r="AK1718" t="str">
        <f t="shared" si="275"/>
        <v>Alabama St</v>
      </c>
    </row>
    <row r="1719" spans="17:37" x14ac:dyDescent="0.25">
      <c r="Q1719" t="s">
        <v>3536</v>
      </c>
      <c r="R1719" s="6">
        <v>42070</v>
      </c>
      <c r="S1719" t="s">
        <v>3194</v>
      </c>
      <c r="T1719" t="s">
        <v>3521</v>
      </c>
      <c r="U1719" t="s">
        <v>3841</v>
      </c>
      <c r="V1719">
        <v>70</v>
      </c>
      <c r="W1719">
        <v>66</v>
      </c>
      <c r="Y1719" t="s">
        <v>2836</v>
      </c>
      <c r="Z1719">
        <v>1</v>
      </c>
      <c r="AA1719">
        <f t="shared" si="272"/>
        <v>-4</v>
      </c>
      <c r="AB1719">
        <f t="shared" ca="1" si="268"/>
        <v>-10.6</v>
      </c>
      <c r="AC1719">
        <f t="shared" ca="1" si="269"/>
        <v>6.6</v>
      </c>
      <c r="AD1719">
        <f t="shared" ca="1" si="270"/>
        <v>-6.6</v>
      </c>
      <c r="AE1719" s="2">
        <v>0</v>
      </c>
      <c r="AF1719" s="7">
        <f>VLOOKUP(R1719,Weights!$A$2:$B$120,2,0)*AE1719</f>
        <v>0</v>
      </c>
      <c r="AG1719">
        <f t="shared" ca="1" si="271"/>
        <v>43.559999999999995</v>
      </c>
      <c r="AI1719" t="str">
        <f t="shared" ca="1" si="273"/>
        <v>Alabama A&amp;M</v>
      </c>
      <c r="AJ1719" t="str">
        <f t="shared" si="274"/>
        <v>Alabama A&amp;M</v>
      </c>
      <c r="AK1719" t="str">
        <f t="shared" si="275"/>
        <v>Alabama A&amp;M</v>
      </c>
    </row>
    <row r="1720" spans="17:37" x14ac:dyDescent="0.25">
      <c r="Q1720" t="s">
        <v>3396</v>
      </c>
      <c r="R1720" s="6">
        <v>41960</v>
      </c>
      <c r="S1720" t="s">
        <v>3194</v>
      </c>
      <c r="T1720" t="s">
        <v>3387</v>
      </c>
      <c r="U1720" t="s">
        <v>3842</v>
      </c>
      <c r="V1720">
        <v>61</v>
      </c>
      <c r="W1720">
        <v>45</v>
      </c>
      <c r="Y1720" t="s">
        <v>11</v>
      </c>
      <c r="Z1720">
        <v>1</v>
      </c>
      <c r="AA1720">
        <f t="shared" si="272"/>
        <v>16</v>
      </c>
      <c r="AB1720">
        <f t="shared" ca="1" si="268"/>
        <v>7.3999998000000007</v>
      </c>
      <c r="AC1720">
        <f t="shared" ca="1" si="269"/>
        <v>8.6000002000000002</v>
      </c>
      <c r="AD1720">
        <f t="shared" ca="1" si="270"/>
        <v>-8.6000002000000002</v>
      </c>
      <c r="AE1720" s="2">
        <v>0</v>
      </c>
      <c r="AF1720" s="7">
        <f>VLOOKUP(R1720,Weights!$A$2:$B$120,2,0)*AE1720</f>
        <v>0</v>
      </c>
      <c r="AG1720">
        <f t="shared" ca="1" si="271"/>
        <v>73.960003440000037</v>
      </c>
      <c r="AI1720" t="str">
        <f t="shared" ca="1" si="273"/>
        <v>Grand Canyon</v>
      </c>
      <c r="AJ1720" t="str">
        <f t="shared" si="274"/>
        <v>Grand Canyon</v>
      </c>
      <c r="AK1720">
        <f t="shared" si="275"/>
        <v>0</v>
      </c>
    </row>
    <row r="1721" spans="17:37" x14ac:dyDescent="0.25">
      <c r="Q1721" t="s">
        <v>3396</v>
      </c>
      <c r="R1721" s="6">
        <v>41963</v>
      </c>
      <c r="S1721" t="s">
        <v>3194</v>
      </c>
      <c r="T1721" t="s">
        <v>3420</v>
      </c>
      <c r="U1721" t="s">
        <v>3841</v>
      </c>
      <c r="V1721">
        <v>66</v>
      </c>
      <c r="W1721">
        <v>64</v>
      </c>
      <c r="Y1721" t="s">
        <v>13</v>
      </c>
      <c r="Z1721">
        <v>1</v>
      </c>
      <c r="AA1721">
        <f t="shared" si="272"/>
        <v>-2</v>
      </c>
      <c r="AB1721">
        <f t="shared" ca="1" si="268"/>
        <v>-2.5999999999999996</v>
      </c>
      <c r="AC1721">
        <f t="shared" ca="1" si="269"/>
        <v>0.59999999999999964</v>
      </c>
      <c r="AD1721">
        <f t="shared" ca="1" si="270"/>
        <v>-0.59999999999999964</v>
      </c>
      <c r="AE1721" s="2">
        <v>0</v>
      </c>
      <c r="AF1721" s="7">
        <f>VLOOKUP(R1721,Weights!$A$2:$B$120,2,0)*AE1721</f>
        <v>0</v>
      </c>
      <c r="AG1721">
        <f t="shared" ca="1" si="271"/>
        <v>0.3599999999999996</v>
      </c>
      <c r="AI1721" t="str">
        <f t="shared" ca="1" si="273"/>
        <v>UT-Arlington</v>
      </c>
      <c r="AJ1721" t="str">
        <f t="shared" si="274"/>
        <v>UT-Arlington</v>
      </c>
      <c r="AK1721" t="str">
        <f t="shared" si="275"/>
        <v>UT-Arlington</v>
      </c>
    </row>
    <row r="1722" spans="17:37" x14ac:dyDescent="0.25">
      <c r="Q1722" t="s">
        <v>3396</v>
      </c>
      <c r="R1722" s="6">
        <v>41964</v>
      </c>
      <c r="S1722" t="s">
        <v>3194</v>
      </c>
      <c r="T1722" t="s">
        <v>3341</v>
      </c>
      <c r="U1722" t="s">
        <v>3842</v>
      </c>
      <c r="V1722">
        <v>64</v>
      </c>
      <c r="W1722">
        <v>49</v>
      </c>
      <c r="Y1722" t="s">
        <v>15</v>
      </c>
      <c r="Z1722">
        <v>1</v>
      </c>
      <c r="AA1722">
        <f t="shared" si="272"/>
        <v>15</v>
      </c>
      <c r="AB1722">
        <f t="shared" ca="1" si="268"/>
        <v>14.999999800000001</v>
      </c>
      <c r="AC1722">
        <f t="shared" ca="1" si="269"/>
        <v>1.9999999878450581E-7</v>
      </c>
      <c r="AD1722">
        <f t="shared" ca="1" si="270"/>
        <v>-1.9999999878450581E-7</v>
      </c>
      <c r="AE1722" s="2">
        <v>0</v>
      </c>
      <c r="AF1722" s="7">
        <f>VLOOKUP(R1722,Weights!$A$2:$B$120,2,0)*AE1722</f>
        <v>0</v>
      </c>
      <c r="AG1722">
        <f t="shared" ca="1" si="271"/>
        <v>3.9999999513802324E-14</v>
      </c>
      <c r="AI1722" t="str">
        <f t="shared" ca="1" si="273"/>
        <v>Grand Canyon</v>
      </c>
      <c r="AJ1722" t="str">
        <f t="shared" si="274"/>
        <v>Grand Canyon</v>
      </c>
      <c r="AK1722">
        <f t="shared" si="275"/>
        <v>0</v>
      </c>
    </row>
    <row r="1723" spans="17:37" x14ac:dyDescent="0.25">
      <c r="Q1723" t="s">
        <v>3396</v>
      </c>
      <c r="R1723" s="6">
        <v>41968</v>
      </c>
      <c r="S1723" t="s">
        <v>3194</v>
      </c>
      <c r="T1723" t="s">
        <v>3405</v>
      </c>
      <c r="U1723" t="s">
        <v>3841</v>
      </c>
      <c r="V1723">
        <v>80</v>
      </c>
      <c r="W1723">
        <v>64</v>
      </c>
      <c r="Y1723" t="s">
        <v>17</v>
      </c>
      <c r="Z1723">
        <v>1</v>
      </c>
      <c r="AA1723">
        <f t="shared" si="272"/>
        <v>-16</v>
      </c>
      <c r="AB1723">
        <f t="shared" ca="1" si="268"/>
        <v>-11.8</v>
      </c>
      <c r="AC1723">
        <f t="shared" ca="1" si="269"/>
        <v>-4.1999999999999993</v>
      </c>
      <c r="AD1723">
        <f t="shared" ca="1" si="270"/>
        <v>4.1999999999999993</v>
      </c>
      <c r="AE1723" s="2">
        <v>0</v>
      </c>
      <c r="AF1723" s="7">
        <f>VLOOKUP(R1723,Weights!$A$2:$B$120,2,0)*AE1723</f>
        <v>0</v>
      </c>
      <c r="AG1723">
        <f t="shared" ca="1" si="271"/>
        <v>17.639999999999993</v>
      </c>
      <c r="AI1723" t="str">
        <f t="shared" ca="1" si="273"/>
        <v>Buffalo</v>
      </c>
      <c r="AJ1723" t="str">
        <f t="shared" si="274"/>
        <v>Buffalo</v>
      </c>
      <c r="AK1723" t="str">
        <f t="shared" si="275"/>
        <v>Buffalo</v>
      </c>
    </row>
    <row r="1724" spans="17:37" x14ac:dyDescent="0.25">
      <c r="Q1724" t="s">
        <v>3396</v>
      </c>
      <c r="R1724" s="6">
        <v>41979</v>
      </c>
      <c r="S1724" t="s">
        <v>3194</v>
      </c>
      <c r="T1724" t="s">
        <v>3839</v>
      </c>
      <c r="U1724" t="s">
        <v>3842</v>
      </c>
      <c r="V1724">
        <v>80</v>
      </c>
      <c r="W1724">
        <v>61</v>
      </c>
      <c r="Y1724" t="s">
        <v>291</v>
      </c>
      <c r="Z1724">
        <v>1</v>
      </c>
      <c r="AA1724">
        <f t="shared" si="272"/>
        <v>19</v>
      </c>
      <c r="AB1724">
        <f t="shared" ca="1" si="268"/>
        <v>23.799999800000002</v>
      </c>
      <c r="AC1724">
        <f t="shared" ca="1" si="269"/>
        <v>-4.7999998000000019</v>
      </c>
      <c r="AD1724">
        <f t="shared" ca="1" si="270"/>
        <v>4.7999998000000019</v>
      </c>
      <c r="AE1724" s="2">
        <v>0</v>
      </c>
      <c r="AF1724" s="7">
        <f>VLOOKUP(R1724,Weights!$A$2:$B$120,2,0)*AE1724</f>
        <v>0</v>
      </c>
      <c r="AG1724">
        <f t="shared" ca="1" si="271"/>
        <v>23.039998080000057</v>
      </c>
      <c r="AI1724" t="str">
        <f t="shared" ca="1" si="273"/>
        <v>Grand Canyon</v>
      </c>
      <c r="AJ1724" t="str">
        <f t="shared" si="274"/>
        <v>Grand Canyon</v>
      </c>
      <c r="AK1724">
        <f t="shared" si="275"/>
        <v>0</v>
      </c>
    </row>
    <row r="1725" spans="17:37" x14ac:dyDescent="0.25">
      <c r="Q1725" t="s">
        <v>3396</v>
      </c>
      <c r="R1725" s="6">
        <v>41982</v>
      </c>
      <c r="S1725" t="s">
        <v>3194</v>
      </c>
      <c r="T1725" t="s">
        <v>3390</v>
      </c>
      <c r="U1725" t="s">
        <v>3841</v>
      </c>
      <c r="V1725">
        <v>67</v>
      </c>
      <c r="W1725">
        <v>51</v>
      </c>
      <c r="Y1725" t="s">
        <v>315</v>
      </c>
      <c r="Z1725">
        <v>1</v>
      </c>
      <c r="AA1725">
        <f t="shared" si="272"/>
        <v>-16</v>
      </c>
      <c r="AB1725">
        <f t="shared" ca="1" si="268"/>
        <v>4.4000000000000012</v>
      </c>
      <c r="AC1725">
        <f t="shared" ca="1" si="269"/>
        <v>-20.400000000000002</v>
      </c>
      <c r="AD1725">
        <f t="shared" ca="1" si="270"/>
        <v>20.400000000000002</v>
      </c>
      <c r="AE1725" s="2">
        <v>0</v>
      </c>
      <c r="AF1725" s="7">
        <f>VLOOKUP(R1725,Weights!$A$2:$B$120,2,0)*AE1725</f>
        <v>0</v>
      </c>
      <c r="AG1725">
        <f t="shared" ca="1" si="271"/>
        <v>416.16000000000008</v>
      </c>
      <c r="AI1725" t="str">
        <f t="shared" ca="1" si="273"/>
        <v>Grand Canyon</v>
      </c>
      <c r="AJ1725" t="str">
        <f t="shared" si="274"/>
        <v>Idaho State</v>
      </c>
      <c r="AK1725" t="str">
        <f t="shared" si="275"/>
        <v>Idaho State</v>
      </c>
    </row>
    <row r="1726" spans="17:37" x14ac:dyDescent="0.25">
      <c r="Q1726" t="s">
        <v>3396</v>
      </c>
      <c r="R1726" s="6">
        <v>41988</v>
      </c>
      <c r="S1726" t="s">
        <v>3194</v>
      </c>
      <c r="T1726" t="s">
        <v>3340</v>
      </c>
      <c r="U1726" t="s">
        <v>3842</v>
      </c>
      <c r="V1726">
        <v>60</v>
      </c>
      <c r="W1726">
        <v>50</v>
      </c>
      <c r="Y1726" t="s">
        <v>29</v>
      </c>
      <c r="Z1726">
        <v>1</v>
      </c>
      <c r="AA1726">
        <f t="shared" si="272"/>
        <v>10</v>
      </c>
      <c r="AB1726">
        <f t="shared" ca="1" si="268"/>
        <v>6.5999998</v>
      </c>
      <c r="AC1726">
        <f t="shared" ca="1" si="269"/>
        <v>3.4000002</v>
      </c>
      <c r="AD1726">
        <f t="shared" ca="1" si="270"/>
        <v>-3.4000002</v>
      </c>
      <c r="AE1726" s="2">
        <v>0</v>
      </c>
      <c r="AF1726" s="7">
        <f>VLOOKUP(R1726,Weights!$A$2:$B$120,2,0)*AE1726</f>
        <v>0</v>
      </c>
      <c r="AG1726">
        <f t="shared" ca="1" si="271"/>
        <v>11.56000136000004</v>
      </c>
      <c r="AI1726" t="str">
        <f t="shared" ca="1" si="273"/>
        <v>Grand Canyon</v>
      </c>
      <c r="AJ1726" t="str">
        <f t="shared" si="274"/>
        <v>Grand Canyon</v>
      </c>
      <c r="AK1726">
        <f t="shared" si="275"/>
        <v>0</v>
      </c>
    </row>
    <row r="1727" spans="17:37" x14ac:dyDescent="0.25">
      <c r="Q1727" t="s">
        <v>3396</v>
      </c>
      <c r="R1727" s="6">
        <v>41990</v>
      </c>
      <c r="S1727" t="s">
        <v>3194</v>
      </c>
      <c r="T1727" t="s">
        <v>3527</v>
      </c>
      <c r="U1727" t="s">
        <v>3841</v>
      </c>
      <c r="V1727">
        <v>82</v>
      </c>
      <c r="W1727">
        <v>80</v>
      </c>
      <c r="Y1727" t="s">
        <v>31</v>
      </c>
      <c r="Z1727">
        <v>1</v>
      </c>
      <c r="AA1727">
        <f t="shared" si="272"/>
        <v>-2</v>
      </c>
      <c r="AB1727">
        <f t="shared" ca="1" si="268"/>
        <v>-0.99999999999999956</v>
      </c>
      <c r="AC1727">
        <f t="shared" ca="1" si="269"/>
        <v>-1.0000000000000004</v>
      </c>
      <c r="AD1727">
        <f t="shared" ca="1" si="270"/>
        <v>1.0000000000000004</v>
      </c>
      <c r="AE1727" s="2">
        <v>0</v>
      </c>
      <c r="AF1727" s="7">
        <f>VLOOKUP(R1727,Weights!$A$2:$B$120,2,0)*AE1727</f>
        <v>0</v>
      </c>
      <c r="AG1727">
        <f t="shared" ca="1" si="271"/>
        <v>1.0000000000000009</v>
      </c>
      <c r="AI1727" t="str">
        <f t="shared" ca="1" si="273"/>
        <v>Incarnate Word</v>
      </c>
      <c r="AJ1727" t="str">
        <f t="shared" si="274"/>
        <v>Incarnate Word</v>
      </c>
      <c r="AK1727" t="str">
        <f t="shared" si="275"/>
        <v>Incarnate Word</v>
      </c>
    </row>
    <row r="1728" spans="17:37" x14ac:dyDescent="0.25">
      <c r="Q1728" t="s">
        <v>3396</v>
      </c>
      <c r="R1728" s="6">
        <v>41993</v>
      </c>
      <c r="S1728" t="s">
        <v>3194</v>
      </c>
      <c r="T1728" t="s">
        <v>3839</v>
      </c>
      <c r="U1728" t="s">
        <v>3842</v>
      </c>
      <c r="V1728">
        <v>81</v>
      </c>
      <c r="W1728">
        <v>55</v>
      </c>
      <c r="Y1728" t="s">
        <v>381</v>
      </c>
      <c r="Z1728">
        <v>1</v>
      </c>
      <c r="AA1728">
        <f t="shared" si="272"/>
        <v>26</v>
      </c>
      <c r="AB1728">
        <f t="shared" ca="1" si="268"/>
        <v>23.799999800000002</v>
      </c>
      <c r="AC1728">
        <f t="shared" ca="1" si="269"/>
        <v>2.2000001999999981</v>
      </c>
      <c r="AD1728">
        <f t="shared" ca="1" si="270"/>
        <v>-2.2000001999999981</v>
      </c>
      <c r="AE1728" s="2">
        <v>0</v>
      </c>
      <c r="AF1728" s="7">
        <f>VLOOKUP(R1728,Weights!$A$2:$B$120,2,0)*AE1728</f>
        <v>0</v>
      </c>
      <c r="AG1728">
        <f t="shared" ca="1" si="271"/>
        <v>4.8400008800000318</v>
      </c>
      <c r="AI1728" t="str">
        <f t="shared" ca="1" si="273"/>
        <v>Grand Canyon</v>
      </c>
      <c r="AJ1728" t="str">
        <f t="shared" si="274"/>
        <v>Grand Canyon</v>
      </c>
      <c r="AK1728">
        <f t="shared" si="275"/>
        <v>0</v>
      </c>
    </row>
    <row r="1729" spans="17:37" x14ac:dyDescent="0.25">
      <c r="Q1729" t="s">
        <v>3396</v>
      </c>
      <c r="R1729" s="6">
        <v>41996</v>
      </c>
      <c r="S1729" t="s">
        <v>3194</v>
      </c>
      <c r="T1729" t="s">
        <v>3395</v>
      </c>
      <c r="U1729" t="s">
        <v>3842</v>
      </c>
      <c r="V1729">
        <v>68</v>
      </c>
      <c r="W1729">
        <v>65</v>
      </c>
      <c r="Y1729" t="s">
        <v>881</v>
      </c>
      <c r="Z1729">
        <v>1</v>
      </c>
      <c r="AA1729">
        <f t="shared" si="272"/>
        <v>3</v>
      </c>
      <c r="AB1729">
        <f t="shared" ca="1" si="268"/>
        <v>-5.6000000199999995</v>
      </c>
      <c r="AC1729">
        <f t="shared" ca="1" si="269"/>
        <v>8.6000000199999995</v>
      </c>
      <c r="AD1729">
        <f t="shared" ca="1" si="270"/>
        <v>-8.6000000199999995</v>
      </c>
      <c r="AE1729" s="2">
        <v>0</v>
      </c>
      <c r="AF1729" s="7">
        <f>VLOOKUP(R1729,Weights!$A$2:$B$120,2,0)*AE1729</f>
        <v>0</v>
      </c>
      <c r="AG1729">
        <f t="shared" ca="1" si="271"/>
        <v>73.960000343999994</v>
      </c>
      <c r="AI1729" t="str">
        <f t="shared" ca="1" si="273"/>
        <v>New Mexico</v>
      </c>
      <c r="AJ1729" t="str">
        <f t="shared" si="274"/>
        <v>Grand Canyon</v>
      </c>
      <c r="AK1729">
        <f t="shared" si="275"/>
        <v>0</v>
      </c>
    </row>
    <row r="1730" spans="17:37" x14ac:dyDescent="0.25">
      <c r="Q1730" t="s">
        <v>3396</v>
      </c>
      <c r="R1730" s="6">
        <v>42001</v>
      </c>
      <c r="S1730" t="s">
        <v>3194</v>
      </c>
      <c r="T1730" t="s">
        <v>3294</v>
      </c>
      <c r="U1730" t="s">
        <v>3842</v>
      </c>
      <c r="V1730">
        <v>83</v>
      </c>
      <c r="W1730">
        <v>81</v>
      </c>
      <c r="Y1730" t="s">
        <v>1448</v>
      </c>
      <c r="Z1730">
        <v>1</v>
      </c>
      <c r="AA1730">
        <f t="shared" si="272"/>
        <v>2</v>
      </c>
      <c r="AB1730">
        <f t="shared" ref="AB1730:AB1793" ca="1" si="276">Z1730*(IF(S1730="A",-HomeEdge,IF(S1730="H",HomeEdge,0))+VLOOKUP(Q1730,TmList,2,0)-VLOOKUP(T1730,TmList,2,0))</f>
        <v>8.5999997999999991</v>
      </c>
      <c r="AC1730">
        <f t="shared" ref="AC1730:AC1793" ca="1" si="277">AA1730-AB1730</f>
        <v>-6.5999997999999991</v>
      </c>
      <c r="AD1730">
        <f t="shared" ref="AD1730:AD1793" ca="1" si="278">-AC1730</f>
        <v>6.5999997999999991</v>
      </c>
      <c r="AE1730" s="2">
        <v>0</v>
      </c>
      <c r="AF1730" s="7">
        <f>VLOOKUP(R1730,Weights!$A$2:$B$120,2,0)*AE1730</f>
        <v>0</v>
      </c>
      <c r="AG1730">
        <f t="shared" ref="AG1730:AG1793" ca="1" si="279">AC1730^2</f>
        <v>43.559997360000025</v>
      </c>
      <c r="AI1730" t="str">
        <f t="shared" ca="1" si="273"/>
        <v>Grand Canyon</v>
      </c>
      <c r="AJ1730" t="str">
        <f t="shared" si="274"/>
        <v>Grand Canyon</v>
      </c>
      <c r="AK1730">
        <f t="shared" si="275"/>
        <v>0</v>
      </c>
    </row>
    <row r="1731" spans="17:37" x14ac:dyDescent="0.25">
      <c r="Q1731" t="s">
        <v>3396</v>
      </c>
      <c r="R1731" s="6">
        <v>42003</v>
      </c>
      <c r="S1731" t="s">
        <v>3194</v>
      </c>
      <c r="T1731" t="s">
        <v>3272</v>
      </c>
      <c r="U1731" t="s">
        <v>3841</v>
      </c>
      <c r="V1731">
        <v>72</v>
      </c>
      <c r="W1731">
        <v>59</v>
      </c>
      <c r="Y1731" t="s">
        <v>1822</v>
      </c>
      <c r="Z1731">
        <v>1</v>
      </c>
      <c r="AA1731">
        <f t="shared" ref="AA1731:AA1794" si="280">Z1731*IF(U1731="W",(V1731-W1731),W1731-V1731)</f>
        <v>-13</v>
      </c>
      <c r="AB1731">
        <f t="shared" ca="1" si="276"/>
        <v>-12</v>
      </c>
      <c r="AC1731">
        <f t="shared" ca="1" si="277"/>
        <v>-1</v>
      </c>
      <c r="AD1731">
        <f t="shared" ca="1" si="278"/>
        <v>1</v>
      </c>
      <c r="AE1731" s="2">
        <v>0</v>
      </c>
      <c r="AF1731" s="7">
        <f>VLOOKUP(R1731,Weights!$A$2:$B$120,2,0)*AE1731</f>
        <v>0</v>
      </c>
      <c r="AG1731">
        <f t="shared" ca="1" si="279"/>
        <v>1</v>
      </c>
      <c r="AI1731" t="str">
        <f t="shared" ref="AI1731:AI1794" ca="1" si="281">IF(AB1731&gt;0,Q1731,T1731)</f>
        <v>Harvard</v>
      </c>
      <c r="AJ1731" t="str">
        <f t="shared" ref="AJ1731:AJ1794" si="282">IF(AA1731&gt;0,Q1731,T1731)</f>
        <v>Harvard</v>
      </c>
      <c r="AK1731" t="str">
        <f t="shared" ref="AK1731:AK1794" si="283">IF(AA1731&lt;0,T1731,0)</f>
        <v>Harvard</v>
      </c>
    </row>
    <row r="1732" spans="17:37" x14ac:dyDescent="0.25">
      <c r="Q1732" t="s">
        <v>3396</v>
      </c>
      <c r="R1732" s="6">
        <v>42008</v>
      </c>
      <c r="S1732" t="s">
        <v>3194</v>
      </c>
      <c r="T1732" t="s">
        <v>3417</v>
      </c>
      <c r="U1732" t="s">
        <v>3842</v>
      </c>
      <c r="V1732">
        <v>71</v>
      </c>
      <c r="W1732">
        <v>69</v>
      </c>
      <c r="Y1732" t="s">
        <v>1823</v>
      </c>
      <c r="Z1732">
        <v>1</v>
      </c>
      <c r="AA1732">
        <f t="shared" si="280"/>
        <v>2</v>
      </c>
      <c r="AB1732">
        <f t="shared" ca="1" si="276"/>
        <v>-2.1999999999999993</v>
      </c>
      <c r="AC1732">
        <f t="shared" ca="1" si="277"/>
        <v>4.1999999999999993</v>
      </c>
      <c r="AD1732">
        <f t="shared" ca="1" si="278"/>
        <v>-4.1999999999999993</v>
      </c>
      <c r="AE1732" s="2">
        <v>0</v>
      </c>
      <c r="AF1732" s="7">
        <f>VLOOKUP(R1732,Weights!$A$2:$B$120,2,0)*AE1732</f>
        <v>0</v>
      </c>
      <c r="AG1732">
        <f t="shared" ca="1" si="279"/>
        <v>17.639999999999993</v>
      </c>
      <c r="AI1732" t="str">
        <f t="shared" ca="1" si="281"/>
        <v>UC Riverside</v>
      </c>
      <c r="AJ1732" t="str">
        <f t="shared" si="282"/>
        <v>Grand Canyon</v>
      </c>
      <c r="AK1732">
        <f t="shared" si="283"/>
        <v>0</v>
      </c>
    </row>
    <row r="1733" spans="17:37" x14ac:dyDescent="0.25">
      <c r="Q1733" t="s">
        <v>3396</v>
      </c>
      <c r="R1733" s="6">
        <v>42014</v>
      </c>
      <c r="S1733" t="s">
        <v>3194</v>
      </c>
      <c r="T1733" t="s">
        <v>3463</v>
      </c>
      <c r="U1733" t="s">
        <v>3842</v>
      </c>
      <c r="V1733">
        <v>73</v>
      </c>
      <c r="W1733">
        <v>65</v>
      </c>
      <c r="Y1733" t="s">
        <v>3084</v>
      </c>
      <c r="Z1733">
        <v>1</v>
      </c>
      <c r="AA1733">
        <f t="shared" si="280"/>
        <v>8</v>
      </c>
      <c r="AB1733">
        <f t="shared" ca="1" si="276"/>
        <v>1.8000000000000007</v>
      </c>
      <c r="AC1733">
        <f t="shared" ca="1" si="277"/>
        <v>6.1999999999999993</v>
      </c>
      <c r="AD1733">
        <f t="shared" ca="1" si="278"/>
        <v>-6.1999999999999993</v>
      </c>
      <c r="AE1733" s="2">
        <v>0</v>
      </c>
      <c r="AF1733" s="7">
        <f>VLOOKUP(R1733,Weights!$A$2:$B$120,2,0)*AE1733</f>
        <v>0</v>
      </c>
      <c r="AG1733">
        <f t="shared" ca="1" si="279"/>
        <v>38.439999999999991</v>
      </c>
      <c r="AI1733" t="str">
        <f t="shared" ca="1" si="281"/>
        <v>Grand Canyon</v>
      </c>
      <c r="AJ1733" t="str">
        <f t="shared" si="282"/>
        <v>Grand Canyon</v>
      </c>
      <c r="AK1733">
        <f t="shared" si="283"/>
        <v>0</v>
      </c>
    </row>
    <row r="1734" spans="17:37" x14ac:dyDescent="0.25">
      <c r="Q1734" t="s">
        <v>3396</v>
      </c>
      <c r="R1734" s="6">
        <v>42033</v>
      </c>
      <c r="S1734" t="s">
        <v>3194</v>
      </c>
      <c r="T1734" t="s">
        <v>3361</v>
      </c>
      <c r="U1734" t="s">
        <v>3842</v>
      </c>
      <c r="V1734">
        <v>78</v>
      </c>
      <c r="W1734">
        <v>57</v>
      </c>
      <c r="Y1734" t="s">
        <v>3085</v>
      </c>
      <c r="Z1734">
        <v>1</v>
      </c>
      <c r="AA1734">
        <f t="shared" si="280"/>
        <v>21</v>
      </c>
      <c r="AB1734">
        <f t="shared" ca="1" si="276"/>
        <v>1.4000000000000004</v>
      </c>
      <c r="AC1734">
        <f t="shared" ca="1" si="277"/>
        <v>19.600000000000001</v>
      </c>
      <c r="AD1734">
        <f t="shared" ca="1" si="278"/>
        <v>-19.600000000000001</v>
      </c>
      <c r="AE1734" s="2">
        <v>0</v>
      </c>
      <c r="AF1734" s="7">
        <f>VLOOKUP(R1734,Weights!$A$2:$B$120,2,0)*AE1734</f>
        <v>0</v>
      </c>
      <c r="AG1734">
        <f t="shared" ca="1" si="279"/>
        <v>384.16000000000008</v>
      </c>
      <c r="AI1734" t="str">
        <f t="shared" ca="1" si="281"/>
        <v>Grand Canyon</v>
      </c>
      <c r="AJ1734" t="str">
        <f t="shared" si="282"/>
        <v>Grand Canyon</v>
      </c>
      <c r="AK1734">
        <f t="shared" si="283"/>
        <v>0</v>
      </c>
    </row>
    <row r="1735" spans="17:37" x14ac:dyDescent="0.25">
      <c r="Q1735" t="s">
        <v>3396</v>
      </c>
      <c r="R1735" s="6">
        <v>42035</v>
      </c>
      <c r="S1735" t="s">
        <v>3194</v>
      </c>
      <c r="T1735" t="s">
        <v>3378</v>
      </c>
      <c r="U1735" t="s">
        <v>3841</v>
      </c>
      <c r="V1735">
        <v>56</v>
      </c>
      <c r="W1735">
        <v>55</v>
      </c>
      <c r="Y1735" t="s">
        <v>3086</v>
      </c>
      <c r="Z1735">
        <v>1</v>
      </c>
      <c r="AA1735">
        <f t="shared" si="280"/>
        <v>-1</v>
      </c>
      <c r="AB1735">
        <f t="shared" ca="1" si="276"/>
        <v>7.5999998</v>
      </c>
      <c r="AC1735">
        <f t="shared" ca="1" si="277"/>
        <v>-8.5999997999999991</v>
      </c>
      <c r="AD1735">
        <f t="shared" ca="1" si="278"/>
        <v>8.5999997999999991</v>
      </c>
      <c r="AE1735" s="2">
        <v>0</v>
      </c>
      <c r="AF1735" s="7">
        <f>VLOOKUP(R1735,Weights!$A$2:$B$120,2,0)*AE1735</f>
        <v>0</v>
      </c>
      <c r="AG1735">
        <f t="shared" ca="1" si="279"/>
        <v>73.959996560000022</v>
      </c>
      <c r="AI1735" t="str">
        <f t="shared" ca="1" si="281"/>
        <v>Grand Canyon</v>
      </c>
      <c r="AJ1735" t="str">
        <f t="shared" si="282"/>
        <v>Chicago St</v>
      </c>
      <c r="AK1735" t="str">
        <f t="shared" si="283"/>
        <v>Chicago St</v>
      </c>
    </row>
    <row r="1736" spans="17:37" x14ac:dyDescent="0.25">
      <c r="Q1736" t="s">
        <v>3396</v>
      </c>
      <c r="R1736" s="6">
        <v>42049</v>
      </c>
      <c r="S1736" t="s">
        <v>3194</v>
      </c>
      <c r="T1736" t="s">
        <v>3398</v>
      </c>
      <c r="U1736" t="s">
        <v>3842</v>
      </c>
      <c r="V1736">
        <v>83</v>
      </c>
      <c r="W1736">
        <v>57</v>
      </c>
      <c r="Y1736" t="s">
        <v>3087</v>
      </c>
      <c r="Z1736">
        <v>1</v>
      </c>
      <c r="AA1736">
        <f t="shared" si="280"/>
        <v>26</v>
      </c>
      <c r="AB1736">
        <f t="shared" ca="1" si="276"/>
        <v>5.1999998000000014</v>
      </c>
      <c r="AC1736">
        <f t="shared" ca="1" si="277"/>
        <v>20.800000199999999</v>
      </c>
      <c r="AD1736">
        <f t="shared" ca="1" si="278"/>
        <v>-20.800000199999999</v>
      </c>
      <c r="AE1736" s="2">
        <v>0</v>
      </c>
      <c r="AF1736" s="7">
        <f>VLOOKUP(R1736,Weights!$A$2:$B$120,2,0)*AE1736</f>
        <v>0</v>
      </c>
      <c r="AG1736">
        <f t="shared" ca="1" si="279"/>
        <v>432.64000831999999</v>
      </c>
      <c r="AI1736" t="str">
        <f t="shared" ca="1" si="281"/>
        <v>Grand Canyon</v>
      </c>
      <c r="AJ1736" t="str">
        <f t="shared" si="282"/>
        <v>Grand Canyon</v>
      </c>
      <c r="AK1736">
        <f t="shared" si="283"/>
        <v>0</v>
      </c>
    </row>
    <row r="1737" spans="17:37" x14ac:dyDescent="0.25">
      <c r="Q1737" t="s">
        <v>3396</v>
      </c>
      <c r="R1737" s="6">
        <v>42054</v>
      </c>
      <c r="S1737" t="s">
        <v>3194</v>
      </c>
      <c r="T1737" t="s">
        <v>3486</v>
      </c>
      <c r="U1737" t="s">
        <v>3842</v>
      </c>
      <c r="V1737">
        <v>64</v>
      </c>
      <c r="W1737">
        <v>59</v>
      </c>
      <c r="Y1737" t="s">
        <v>3088</v>
      </c>
      <c r="Z1737">
        <v>1</v>
      </c>
      <c r="AA1737">
        <f t="shared" si="280"/>
        <v>5</v>
      </c>
      <c r="AB1737">
        <f t="shared" ca="1" si="276"/>
        <v>9.3999997999999998</v>
      </c>
      <c r="AC1737">
        <f t="shared" ca="1" si="277"/>
        <v>-4.3999997999999998</v>
      </c>
      <c r="AD1737">
        <f t="shared" ca="1" si="278"/>
        <v>4.3999997999999998</v>
      </c>
      <c r="AE1737" s="2">
        <v>0</v>
      </c>
      <c r="AF1737" s="7">
        <f>VLOOKUP(R1737,Weights!$A$2:$B$120,2,0)*AE1737</f>
        <v>0</v>
      </c>
      <c r="AG1737">
        <f t="shared" ca="1" si="279"/>
        <v>19.359998240000039</v>
      </c>
      <c r="AI1737" t="str">
        <f t="shared" ca="1" si="281"/>
        <v>Grand Canyon</v>
      </c>
      <c r="AJ1737" t="str">
        <f t="shared" si="282"/>
        <v>Grand Canyon</v>
      </c>
      <c r="AK1737">
        <f t="shared" si="283"/>
        <v>0</v>
      </c>
    </row>
    <row r="1738" spans="17:37" x14ac:dyDescent="0.25">
      <c r="Q1738" t="s">
        <v>3396</v>
      </c>
      <c r="R1738" s="6">
        <v>42056</v>
      </c>
      <c r="S1738" t="s">
        <v>3194</v>
      </c>
      <c r="T1738" t="s">
        <v>3362</v>
      </c>
      <c r="U1738" t="s">
        <v>3841</v>
      </c>
      <c r="V1738">
        <v>72</v>
      </c>
      <c r="W1738">
        <v>55</v>
      </c>
      <c r="Y1738" t="s">
        <v>3089</v>
      </c>
      <c r="Z1738">
        <v>1</v>
      </c>
      <c r="AA1738">
        <f t="shared" si="280"/>
        <v>-17</v>
      </c>
      <c r="AB1738">
        <f t="shared" ca="1" si="276"/>
        <v>-11</v>
      </c>
      <c r="AC1738">
        <f t="shared" ca="1" si="277"/>
        <v>-6</v>
      </c>
      <c r="AD1738">
        <f t="shared" ca="1" si="278"/>
        <v>6</v>
      </c>
      <c r="AE1738" s="2">
        <v>0</v>
      </c>
      <c r="AF1738" s="7">
        <f>VLOOKUP(R1738,Weights!$A$2:$B$120,2,0)*AE1738</f>
        <v>0</v>
      </c>
      <c r="AG1738">
        <f t="shared" ca="1" si="279"/>
        <v>36</v>
      </c>
      <c r="AI1738" t="str">
        <f t="shared" ca="1" si="281"/>
        <v>New Mexico St</v>
      </c>
      <c r="AJ1738" t="str">
        <f t="shared" si="282"/>
        <v>New Mexico St</v>
      </c>
      <c r="AK1738" t="str">
        <f t="shared" si="283"/>
        <v>New Mexico St</v>
      </c>
    </row>
    <row r="1739" spans="17:37" x14ac:dyDescent="0.25">
      <c r="Q1739" t="s">
        <v>3396</v>
      </c>
      <c r="R1739" s="6">
        <v>42070</v>
      </c>
      <c r="S1739" t="s">
        <v>3194</v>
      </c>
      <c r="T1739" t="s">
        <v>3382</v>
      </c>
      <c r="U1739" t="s">
        <v>3842</v>
      </c>
      <c r="V1739">
        <v>83</v>
      </c>
      <c r="W1739">
        <v>70</v>
      </c>
      <c r="Y1739" t="s">
        <v>3090</v>
      </c>
      <c r="Z1739">
        <v>1</v>
      </c>
      <c r="AA1739">
        <f t="shared" si="280"/>
        <v>13</v>
      </c>
      <c r="AB1739">
        <f t="shared" ca="1" si="276"/>
        <v>2.0000000000000009</v>
      </c>
      <c r="AC1739">
        <f t="shared" ca="1" si="277"/>
        <v>11</v>
      </c>
      <c r="AD1739">
        <f t="shared" ca="1" si="278"/>
        <v>-11</v>
      </c>
      <c r="AE1739" s="2">
        <v>0</v>
      </c>
      <c r="AF1739" s="7">
        <f>VLOOKUP(R1739,Weights!$A$2:$B$120,2,0)*AE1739</f>
        <v>0</v>
      </c>
      <c r="AG1739">
        <f t="shared" ca="1" si="279"/>
        <v>121</v>
      </c>
      <c r="AI1739" t="str">
        <f t="shared" ca="1" si="281"/>
        <v>Grand Canyon</v>
      </c>
      <c r="AJ1739" t="str">
        <f t="shared" si="282"/>
        <v>Grand Canyon</v>
      </c>
      <c r="AK1739">
        <f t="shared" si="283"/>
        <v>0</v>
      </c>
    </row>
    <row r="1740" spans="17:37" x14ac:dyDescent="0.25">
      <c r="Q1740" t="s">
        <v>3492</v>
      </c>
      <c r="R1740" s="6">
        <v>41958</v>
      </c>
      <c r="S1740" t="s">
        <v>3194</v>
      </c>
      <c r="T1740" t="s">
        <v>3839</v>
      </c>
      <c r="U1740" t="s">
        <v>3842</v>
      </c>
      <c r="V1740">
        <v>88</v>
      </c>
      <c r="W1740">
        <v>57</v>
      </c>
      <c r="Y1740" t="s">
        <v>176</v>
      </c>
      <c r="Z1740">
        <v>1</v>
      </c>
      <c r="AA1740">
        <f t="shared" si="280"/>
        <v>31</v>
      </c>
      <c r="AB1740">
        <f t="shared" ca="1" si="276"/>
        <v>36.199999800000001</v>
      </c>
      <c r="AC1740">
        <f t="shared" ca="1" si="277"/>
        <v>-5.1999998000000005</v>
      </c>
      <c r="AD1740">
        <f t="shared" ca="1" si="278"/>
        <v>5.1999998000000005</v>
      </c>
      <c r="AE1740" s="2">
        <v>0</v>
      </c>
      <c r="AF1740" s="7">
        <f>VLOOKUP(R1740,Weights!$A$2:$B$120,2,0)*AE1740</f>
        <v>0</v>
      </c>
      <c r="AG1740">
        <f t="shared" ca="1" si="279"/>
        <v>27.039997920000044</v>
      </c>
      <c r="AI1740" t="str">
        <f t="shared" ca="1" si="281"/>
        <v>Green Bay</v>
      </c>
      <c r="AJ1740" t="str">
        <f t="shared" si="282"/>
        <v>Green Bay</v>
      </c>
      <c r="AK1740">
        <f t="shared" si="283"/>
        <v>0</v>
      </c>
    </row>
    <row r="1741" spans="17:37" x14ac:dyDescent="0.25">
      <c r="Q1741" t="s">
        <v>3492</v>
      </c>
      <c r="R1741" s="6">
        <v>41968</v>
      </c>
      <c r="S1741" t="s">
        <v>3195</v>
      </c>
      <c r="T1741" t="s">
        <v>3499</v>
      </c>
      <c r="U1741" t="s">
        <v>3842</v>
      </c>
      <c r="V1741">
        <v>64</v>
      </c>
      <c r="W1741">
        <v>62</v>
      </c>
      <c r="Y1741" t="s">
        <v>100</v>
      </c>
      <c r="Z1741">
        <v>1</v>
      </c>
      <c r="AA1741">
        <f t="shared" si="280"/>
        <v>2</v>
      </c>
      <c r="AB1741">
        <f t="shared" ca="1" si="276"/>
        <v>2.1999999999999997</v>
      </c>
      <c r="AC1741">
        <f t="shared" ca="1" si="277"/>
        <v>-0.19999999999999973</v>
      </c>
      <c r="AD1741">
        <f t="shared" ca="1" si="278"/>
        <v>0.19999999999999973</v>
      </c>
      <c r="AE1741" s="2">
        <v>0</v>
      </c>
      <c r="AF1741" s="7">
        <f>VLOOKUP(R1741,Weights!$A$2:$B$120,2,0)*AE1741</f>
        <v>0</v>
      </c>
      <c r="AG1741">
        <f t="shared" ca="1" si="279"/>
        <v>3.9999999999999897E-2</v>
      </c>
      <c r="AI1741" t="str">
        <f t="shared" ca="1" si="281"/>
        <v>Green Bay</v>
      </c>
      <c r="AJ1741" t="str">
        <f t="shared" si="282"/>
        <v>Green Bay</v>
      </c>
      <c r="AK1741">
        <f t="shared" si="283"/>
        <v>0</v>
      </c>
    </row>
    <row r="1742" spans="17:37" x14ac:dyDescent="0.25">
      <c r="Q1742" t="s">
        <v>3492</v>
      </c>
      <c r="R1742" s="6">
        <v>41974</v>
      </c>
      <c r="S1742" t="s">
        <v>3194</v>
      </c>
      <c r="T1742" t="s">
        <v>3839</v>
      </c>
      <c r="U1742" t="s">
        <v>3842</v>
      </c>
      <c r="V1742">
        <v>78</v>
      </c>
      <c r="W1742">
        <v>52</v>
      </c>
      <c r="Y1742" t="s">
        <v>103</v>
      </c>
      <c r="Z1742">
        <v>1</v>
      </c>
      <c r="AA1742">
        <f t="shared" si="280"/>
        <v>26</v>
      </c>
      <c r="AB1742">
        <f t="shared" ca="1" si="276"/>
        <v>36.199999800000001</v>
      </c>
      <c r="AC1742">
        <f t="shared" ca="1" si="277"/>
        <v>-10.199999800000001</v>
      </c>
      <c r="AD1742">
        <f t="shared" ca="1" si="278"/>
        <v>10.199999800000001</v>
      </c>
      <c r="AE1742" s="2">
        <v>0</v>
      </c>
      <c r="AF1742" s="7">
        <f>VLOOKUP(R1742,Weights!$A$2:$B$120,2,0)*AE1742</f>
        <v>0</v>
      </c>
      <c r="AG1742">
        <f t="shared" ca="1" si="279"/>
        <v>104.03999592000005</v>
      </c>
      <c r="AI1742" t="str">
        <f t="shared" ca="1" si="281"/>
        <v>Green Bay</v>
      </c>
      <c r="AJ1742" t="str">
        <f t="shared" si="282"/>
        <v>Green Bay</v>
      </c>
      <c r="AK1742">
        <f t="shared" si="283"/>
        <v>0</v>
      </c>
    </row>
    <row r="1743" spans="17:37" x14ac:dyDescent="0.25">
      <c r="Q1743" t="s">
        <v>3492</v>
      </c>
      <c r="R1743" s="6">
        <v>41986</v>
      </c>
      <c r="S1743" t="s">
        <v>3194</v>
      </c>
      <c r="T1743" t="s">
        <v>3409</v>
      </c>
      <c r="U1743" t="s">
        <v>3842</v>
      </c>
      <c r="V1743">
        <v>64</v>
      </c>
      <c r="W1743">
        <v>48</v>
      </c>
      <c r="Y1743" t="s">
        <v>264</v>
      </c>
      <c r="Z1743">
        <v>1</v>
      </c>
      <c r="AA1743">
        <f t="shared" si="280"/>
        <v>16</v>
      </c>
      <c r="AB1743">
        <f t="shared" ca="1" si="276"/>
        <v>13.8</v>
      </c>
      <c r="AC1743">
        <f t="shared" ca="1" si="277"/>
        <v>2.1999999999999993</v>
      </c>
      <c r="AD1743">
        <f t="shared" ca="1" si="278"/>
        <v>-2.1999999999999993</v>
      </c>
      <c r="AE1743" s="2">
        <v>0</v>
      </c>
      <c r="AF1743" s="7">
        <f>VLOOKUP(R1743,Weights!$A$2:$B$120,2,0)*AE1743</f>
        <v>0</v>
      </c>
      <c r="AG1743">
        <f t="shared" ca="1" si="279"/>
        <v>4.8399999999999972</v>
      </c>
      <c r="AI1743" t="str">
        <f t="shared" ca="1" si="281"/>
        <v>Green Bay</v>
      </c>
      <c r="AJ1743" t="str">
        <f t="shared" si="282"/>
        <v>Green Bay</v>
      </c>
      <c r="AK1743">
        <f t="shared" si="283"/>
        <v>0</v>
      </c>
    </row>
    <row r="1744" spans="17:37" x14ac:dyDescent="0.25">
      <c r="Q1744" t="s">
        <v>3492</v>
      </c>
      <c r="R1744" s="6">
        <v>41990</v>
      </c>
      <c r="S1744" t="s">
        <v>3194</v>
      </c>
      <c r="T1744" t="s">
        <v>3359</v>
      </c>
      <c r="U1744" t="s">
        <v>3842</v>
      </c>
      <c r="V1744">
        <v>66</v>
      </c>
      <c r="W1744">
        <v>50</v>
      </c>
      <c r="Y1744" t="s">
        <v>464</v>
      </c>
      <c r="Z1744">
        <v>1</v>
      </c>
      <c r="AA1744">
        <f t="shared" si="280"/>
        <v>16</v>
      </c>
      <c r="AB1744">
        <f t="shared" ca="1" si="276"/>
        <v>6.4</v>
      </c>
      <c r="AC1744">
        <f t="shared" ca="1" si="277"/>
        <v>9.6</v>
      </c>
      <c r="AD1744">
        <f t="shared" ca="1" si="278"/>
        <v>-9.6</v>
      </c>
      <c r="AE1744" s="2">
        <v>0</v>
      </c>
      <c r="AF1744" s="7">
        <f>VLOOKUP(R1744,Weights!$A$2:$B$120,2,0)*AE1744</f>
        <v>0</v>
      </c>
      <c r="AG1744">
        <f t="shared" ca="1" si="279"/>
        <v>92.16</v>
      </c>
      <c r="AI1744" t="str">
        <f t="shared" ca="1" si="281"/>
        <v>Green Bay</v>
      </c>
      <c r="AJ1744" t="str">
        <f t="shared" si="282"/>
        <v>Green Bay</v>
      </c>
      <c r="AK1744">
        <f t="shared" si="283"/>
        <v>0</v>
      </c>
    </row>
    <row r="1745" spans="17:37" x14ac:dyDescent="0.25">
      <c r="Q1745" t="s">
        <v>3492</v>
      </c>
      <c r="R1745" s="6">
        <v>41994</v>
      </c>
      <c r="S1745" t="s">
        <v>3195</v>
      </c>
      <c r="T1745" t="s">
        <v>3281</v>
      </c>
      <c r="U1745" t="s">
        <v>3842</v>
      </c>
      <c r="V1745">
        <v>66</v>
      </c>
      <c r="W1745">
        <v>46</v>
      </c>
      <c r="Y1745" t="s">
        <v>419</v>
      </c>
      <c r="Z1745">
        <v>1</v>
      </c>
      <c r="AA1745">
        <f t="shared" si="280"/>
        <v>20</v>
      </c>
      <c r="AB1745">
        <f t="shared" ca="1" si="276"/>
        <v>8.3999999999999986</v>
      </c>
      <c r="AC1745">
        <f t="shared" ca="1" si="277"/>
        <v>11.600000000000001</v>
      </c>
      <c r="AD1745">
        <f t="shared" ca="1" si="278"/>
        <v>-11.600000000000001</v>
      </c>
      <c r="AE1745" s="2">
        <v>0</v>
      </c>
      <c r="AF1745" s="7">
        <f>VLOOKUP(R1745,Weights!$A$2:$B$120,2,0)*AE1745</f>
        <v>0</v>
      </c>
      <c r="AG1745">
        <f t="shared" ca="1" si="279"/>
        <v>134.56000000000003</v>
      </c>
      <c r="AI1745" t="str">
        <f t="shared" ca="1" si="281"/>
        <v>Green Bay</v>
      </c>
      <c r="AJ1745" t="str">
        <f t="shared" si="282"/>
        <v>Green Bay</v>
      </c>
      <c r="AK1745">
        <f t="shared" si="283"/>
        <v>0</v>
      </c>
    </row>
    <row r="1746" spans="17:37" x14ac:dyDescent="0.25">
      <c r="Q1746" t="s">
        <v>3492</v>
      </c>
      <c r="R1746" s="6">
        <v>42000</v>
      </c>
      <c r="S1746" t="s">
        <v>3194</v>
      </c>
      <c r="T1746" t="s">
        <v>3484</v>
      </c>
      <c r="U1746" t="s">
        <v>3842</v>
      </c>
      <c r="V1746">
        <v>78</v>
      </c>
      <c r="W1746">
        <v>61</v>
      </c>
      <c r="Y1746" t="s">
        <v>528</v>
      </c>
      <c r="Z1746">
        <v>1</v>
      </c>
      <c r="AA1746">
        <f t="shared" si="280"/>
        <v>17</v>
      </c>
      <c r="AB1746">
        <f t="shared" ca="1" si="276"/>
        <v>-0.20000000000000018</v>
      </c>
      <c r="AC1746">
        <f t="shared" ca="1" si="277"/>
        <v>17.2</v>
      </c>
      <c r="AD1746">
        <f t="shared" ca="1" si="278"/>
        <v>-17.2</v>
      </c>
      <c r="AE1746" s="2">
        <v>0</v>
      </c>
      <c r="AF1746" s="7">
        <f>VLOOKUP(R1746,Weights!$A$2:$B$120,2,0)*AE1746</f>
        <v>0</v>
      </c>
      <c r="AG1746">
        <f t="shared" ca="1" si="279"/>
        <v>295.83999999999997</v>
      </c>
      <c r="AI1746" t="str">
        <f t="shared" ca="1" si="281"/>
        <v>Georgia St</v>
      </c>
      <c r="AJ1746" t="str">
        <f t="shared" si="282"/>
        <v>Green Bay</v>
      </c>
      <c r="AK1746">
        <f t="shared" si="283"/>
        <v>0</v>
      </c>
    </row>
    <row r="1747" spans="17:37" x14ac:dyDescent="0.25">
      <c r="Q1747" t="s">
        <v>3492</v>
      </c>
      <c r="R1747" s="6">
        <v>42004</v>
      </c>
      <c r="S1747" t="s">
        <v>3194</v>
      </c>
      <c r="T1747" t="s">
        <v>3378</v>
      </c>
      <c r="U1747" t="s">
        <v>3842</v>
      </c>
      <c r="V1747">
        <v>54</v>
      </c>
      <c r="W1747">
        <v>50</v>
      </c>
      <c r="Y1747" t="s">
        <v>1749</v>
      </c>
      <c r="Z1747">
        <v>1</v>
      </c>
      <c r="AA1747">
        <f t="shared" si="280"/>
        <v>4</v>
      </c>
      <c r="AB1747">
        <f t="shared" ca="1" si="276"/>
        <v>19.999999799999998</v>
      </c>
      <c r="AC1747">
        <f t="shared" ca="1" si="277"/>
        <v>-15.999999799999998</v>
      </c>
      <c r="AD1747">
        <f t="shared" ca="1" si="278"/>
        <v>15.999999799999998</v>
      </c>
      <c r="AE1747" s="2">
        <v>0</v>
      </c>
      <c r="AF1747" s="7">
        <f>VLOOKUP(R1747,Weights!$A$2:$B$120,2,0)*AE1747</f>
        <v>0</v>
      </c>
      <c r="AG1747">
        <f t="shared" ca="1" si="279"/>
        <v>255.99999359999995</v>
      </c>
      <c r="AI1747" t="str">
        <f t="shared" ca="1" si="281"/>
        <v>Green Bay</v>
      </c>
      <c r="AJ1747" t="str">
        <f t="shared" si="282"/>
        <v>Green Bay</v>
      </c>
      <c r="AK1747">
        <f t="shared" si="283"/>
        <v>0</v>
      </c>
    </row>
    <row r="1748" spans="17:37" x14ac:dyDescent="0.25">
      <c r="Q1748" t="s">
        <v>3492</v>
      </c>
      <c r="R1748" s="6">
        <v>42009</v>
      </c>
      <c r="S1748" t="s">
        <v>3194</v>
      </c>
      <c r="T1748" t="s">
        <v>3300</v>
      </c>
      <c r="U1748" t="s">
        <v>3842</v>
      </c>
      <c r="V1748">
        <v>79</v>
      </c>
      <c r="W1748">
        <v>55</v>
      </c>
      <c r="Y1748" t="s">
        <v>1750</v>
      </c>
      <c r="Z1748">
        <v>1</v>
      </c>
      <c r="AA1748">
        <f t="shared" si="280"/>
        <v>24</v>
      </c>
      <c r="AB1748">
        <f t="shared" ca="1" si="276"/>
        <v>16.399999999999999</v>
      </c>
      <c r="AC1748">
        <f t="shared" ca="1" si="277"/>
        <v>7.6000000000000014</v>
      </c>
      <c r="AD1748">
        <f t="shared" ca="1" si="278"/>
        <v>-7.6000000000000014</v>
      </c>
      <c r="AE1748" s="2">
        <v>0</v>
      </c>
      <c r="AF1748" s="7">
        <f>VLOOKUP(R1748,Weights!$A$2:$B$120,2,0)*AE1748</f>
        <v>0</v>
      </c>
      <c r="AG1748">
        <f t="shared" ca="1" si="279"/>
        <v>57.760000000000019</v>
      </c>
      <c r="AI1748" t="str">
        <f t="shared" ca="1" si="281"/>
        <v>Green Bay</v>
      </c>
      <c r="AJ1748" t="str">
        <f t="shared" si="282"/>
        <v>Green Bay</v>
      </c>
      <c r="AK1748">
        <f t="shared" si="283"/>
        <v>0</v>
      </c>
    </row>
    <row r="1749" spans="17:37" x14ac:dyDescent="0.25">
      <c r="Q1749" t="s">
        <v>3492</v>
      </c>
      <c r="R1749" s="6">
        <v>42015</v>
      </c>
      <c r="S1749" t="s">
        <v>3194</v>
      </c>
      <c r="T1749" t="s">
        <v>3347</v>
      </c>
      <c r="U1749" t="s">
        <v>3842</v>
      </c>
      <c r="V1749">
        <v>82</v>
      </c>
      <c r="W1749">
        <v>67</v>
      </c>
      <c r="Y1749" t="s">
        <v>1751</v>
      </c>
      <c r="Z1749">
        <v>1</v>
      </c>
      <c r="AA1749">
        <f t="shared" si="280"/>
        <v>15</v>
      </c>
      <c r="AB1749">
        <f t="shared" ca="1" si="276"/>
        <v>15</v>
      </c>
      <c r="AC1749">
        <f t="shared" ca="1" si="277"/>
        <v>0</v>
      </c>
      <c r="AD1749">
        <f t="shared" ca="1" si="278"/>
        <v>0</v>
      </c>
      <c r="AE1749" s="2">
        <v>0</v>
      </c>
      <c r="AF1749" s="7">
        <f>VLOOKUP(R1749,Weights!$A$2:$B$120,2,0)*AE1749</f>
        <v>0</v>
      </c>
      <c r="AG1749">
        <f t="shared" ca="1" si="279"/>
        <v>0</v>
      </c>
      <c r="AI1749" t="str">
        <f t="shared" ca="1" si="281"/>
        <v>Green Bay</v>
      </c>
      <c r="AJ1749" t="str">
        <f t="shared" si="282"/>
        <v>Green Bay</v>
      </c>
      <c r="AK1749">
        <f t="shared" si="283"/>
        <v>0</v>
      </c>
    </row>
    <row r="1750" spans="17:37" x14ac:dyDescent="0.25">
      <c r="Q1750" t="s">
        <v>3492</v>
      </c>
      <c r="R1750" s="6">
        <v>42024</v>
      </c>
      <c r="S1750" t="s">
        <v>3194</v>
      </c>
      <c r="T1750" t="s">
        <v>3283</v>
      </c>
      <c r="U1750" t="s">
        <v>3842</v>
      </c>
      <c r="V1750">
        <v>78</v>
      </c>
      <c r="W1750">
        <v>55</v>
      </c>
      <c r="Y1750" t="s">
        <v>1752</v>
      </c>
      <c r="Z1750">
        <v>1</v>
      </c>
      <c r="AA1750">
        <f t="shared" si="280"/>
        <v>23</v>
      </c>
      <c r="AB1750">
        <f t="shared" ca="1" si="276"/>
        <v>16.600000000000001</v>
      </c>
      <c r="AC1750">
        <f t="shared" ca="1" si="277"/>
        <v>6.3999999999999986</v>
      </c>
      <c r="AD1750">
        <f t="shared" ca="1" si="278"/>
        <v>-6.3999999999999986</v>
      </c>
      <c r="AE1750" s="2">
        <v>0</v>
      </c>
      <c r="AF1750" s="7">
        <f>VLOOKUP(R1750,Weights!$A$2:$B$120,2,0)*AE1750</f>
        <v>0</v>
      </c>
      <c r="AG1750">
        <f t="shared" ca="1" si="279"/>
        <v>40.95999999999998</v>
      </c>
      <c r="AI1750" t="str">
        <f t="shared" ca="1" si="281"/>
        <v>Green Bay</v>
      </c>
      <c r="AJ1750" t="str">
        <f t="shared" si="282"/>
        <v>Green Bay</v>
      </c>
      <c r="AK1750">
        <f t="shared" si="283"/>
        <v>0</v>
      </c>
    </row>
    <row r="1751" spans="17:37" x14ac:dyDescent="0.25">
      <c r="Q1751" t="s">
        <v>3492</v>
      </c>
      <c r="R1751" s="6">
        <v>42027</v>
      </c>
      <c r="S1751" t="s">
        <v>3194</v>
      </c>
      <c r="T1751" t="s">
        <v>3489</v>
      </c>
      <c r="U1751" t="s">
        <v>3842</v>
      </c>
      <c r="V1751">
        <v>51</v>
      </c>
      <c r="W1751">
        <v>50</v>
      </c>
      <c r="Y1751" t="s">
        <v>1753</v>
      </c>
      <c r="Z1751">
        <v>1</v>
      </c>
      <c r="AA1751">
        <f t="shared" si="280"/>
        <v>1</v>
      </c>
      <c r="AB1751">
        <f t="shared" ca="1" si="276"/>
        <v>3.2</v>
      </c>
      <c r="AC1751">
        <f t="shared" ca="1" si="277"/>
        <v>-2.2000000000000002</v>
      </c>
      <c r="AD1751">
        <f t="shared" ca="1" si="278"/>
        <v>2.2000000000000002</v>
      </c>
      <c r="AE1751" s="2">
        <v>0</v>
      </c>
      <c r="AF1751" s="7">
        <f>VLOOKUP(R1751,Weights!$A$2:$B$120,2,0)*AE1751</f>
        <v>0</v>
      </c>
      <c r="AG1751">
        <f t="shared" ca="1" si="279"/>
        <v>4.8400000000000007</v>
      </c>
      <c r="AI1751" t="str">
        <f t="shared" ca="1" si="281"/>
        <v>Green Bay</v>
      </c>
      <c r="AJ1751" t="str">
        <f t="shared" si="282"/>
        <v>Green Bay</v>
      </c>
      <c r="AK1751">
        <f t="shared" si="283"/>
        <v>0</v>
      </c>
    </row>
    <row r="1752" spans="17:37" x14ac:dyDescent="0.25">
      <c r="Q1752" t="s">
        <v>3492</v>
      </c>
      <c r="R1752" s="6">
        <v>42040</v>
      </c>
      <c r="S1752" t="s">
        <v>3194</v>
      </c>
      <c r="T1752" t="s">
        <v>3402</v>
      </c>
      <c r="U1752" t="s">
        <v>3842</v>
      </c>
      <c r="V1752">
        <v>81</v>
      </c>
      <c r="W1752">
        <v>70</v>
      </c>
      <c r="Y1752" t="s">
        <v>1754</v>
      </c>
      <c r="Z1752">
        <v>1</v>
      </c>
      <c r="AA1752">
        <f t="shared" si="280"/>
        <v>11</v>
      </c>
      <c r="AB1752">
        <f t="shared" ca="1" si="276"/>
        <v>13.8</v>
      </c>
      <c r="AC1752">
        <f t="shared" ca="1" si="277"/>
        <v>-2.8000000000000007</v>
      </c>
      <c r="AD1752">
        <f t="shared" ca="1" si="278"/>
        <v>2.8000000000000007</v>
      </c>
      <c r="AE1752" s="2">
        <v>0</v>
      </c>
      <c r="AF1752" s="7">
        <f>VLOOKUP(R1752,Weights!$A$2:$B$120,2,0)*AE1752</f>
        <v>0</v>
      </c>
      <c r="AG1752">
        <f t="shared" ca="1" si="279"/>
        <v>7.8400000000000043</v>
      </c>
      <c r="AI1752" t="str">
        <f t="shared" ca="1" si="281"/>
        <v>Green Bay</v>
      </c>
      <c r="AJ1752" t="str">
        <f t="shared" si="282"/>
        <v>Green Bay</v>
      </c>
      <c r="AK1752">
        <f t="shared" si="283"/>
        <v>0</v>
      </c>
    </row>
    <row r="1753" spans="17:37" x14ac:dyDescent="0.25">
      <c r="Q1753" t="s">
        <v>3492</v>
      </c>
      <c r="R1753" s="6">
        <v>42053</v>
      </c>
      <c r="S1753" t="s">
        <v>3194</v>
      </c>
      <c r="T1753" t="s">
        <v>3277</v>
      </c>
      <c r="U1753" t="s">
        <v>3842</v>
      </c>
      <c r="V1753">
        <v>96</v>
      </c>
      <c r="W1753">
        <v>76</v>
      </c>
      <c r="Y1753" t="s">
        <v>1755</v>
      </c>
      <c r="Z1753">
        <v>1</v>
      </c>
      <c r="AA1753">
        <f t="shared" si="280"/>
        <v>20</v>
      </c>
      <c r="AB1753">
        <f t="shared" ca="1" si="276"/>
        <v>8.3999999800000005</v>
      </c>
      <c r="AC1753">
        <f t="shared" ca="1" si="277"/>
        <v>11.60000002</v>
      </c>
      <c r="AD1753">
        <f t="shared" ca="1" si="278"/>
        <v>-11.60000002</v>
      </c>
      <c r="AE1753" s="2">
        <v>0</v>
      </c>
      <c r="AF1753" s="7">
        <f>VLOOKUP(R1753,Weights!$A$2:$B$120,2,0)*AE1753</f>
        <v>0</v>
      </c>
      <c r="AG1753">
        <f t="shared" ca="1" si="279"/>
        <v>134.56000046399998</v>
      </c>
      <c r="AI1753" t="str">
        <f t="shared" ca="1" si="281"/>
        <v>Green Bay</v>
      </c>
      <c r="AJ1753" t="str">
        <f t="shared" si="282"/>
        <v>Green Bay</v>
      </c>
      <c r="AK1753">
        <f t="shared" si="283"/>
        <v>0</v>
      </c>
    </row>
    <row r="1754" spans="17:37" x14ac:dyDescent="0.25">
      <c r="Q1754" t="s">
        <v>3492</v>
      </c>
      <c r="R1754" s="6">
        <v>42055</v>
      </c>
      <c r="S1754" t="s">
        <v>3194</v>
      </c>
      <c r="T1754" t="s">
        <v>3494</v>
      </c>
      <c r="U1754" t="s">
        <v>3841</v>
      </c>
      <c r="V1754">
        <v>66</v>
      </c>
      <c r="W1754">
        <v>61</v>
      </c>
      <c r="X1754" t="s">
        <v>3843</v>
      </c>
      <c r="Y1754" t="s">
        <v>1756</v>
      </c>
      <c r="Z1754">
        <v>1</v>
      </c>
      <c r="AA1754">
        <f t="shared" si="280"/>
        <v>-5</v>
      </c>
      <c r="AB1754">
        <f t="shared" ca="1" si="276"/>
        <v>6.2</v>
      </c>
      <c r="AC1754">
        <f t="shared" ca="1" si="277"/>
        <v>-11.2</v>
      </c>
      <c r="AD1754">
        <f t="shared" ca="1" si="278"/>
        <v>11.2</v>
      </c>
      <c r="AE1754" s="2">
        <v>0</v>
      </c>
      <c r="AF1754" s="7">
        <f>VLOOKUP(R1754,Weights!$A$2:$B$120,2,0)*AE1754</f>
        <v>0</v>
      </c>
      <c r="AG1754">
        <f t="shared" ca="1" si="279"/>
        <v>125.43999999999998</v>
      </c>
      <c r="AI1754" t="str">
        <f t="shared" ca="1" si="281"/>
        <v>Green Bay</v>
      </c>
      <c r="AJ1754" t="str">
        <f t="shared" si="282"/>
        <v>Cleveland St</v>
      </c>
      <c r="AK1754" t="str">
        <f t="shared" si="283"/>
        <v>Cleveland St</v>
      </c>
    </row>
    <row r="1755" spans="17:37" x14ac:dyDescent="0.25">
      <c r="Q1755" t="s">
        <v>3492</v>
      </c>
      <c r="R1755" s="6">
        <v>42063</v>
      </c>
      <c r="S1755" t="s">
        <v>3194</v>
      </c>
      <c r="T1755" t="s">
        <v>3490</v>
      </c>
      <c r="U1755" t="s">
        <v>3842</v>
      </c>
      <c r="V1755">
        <v>83</v>
      </c>
      <c r="W1755">
        <v>63</v>
      </c>
      <c r="Y1755" t="s">
        <v>1757</v>
      </c>
      <c r="Z1755">
        <v>1</v>
      </c>
      <c r="AA1755">
        <f t="shared" si="280"/>
        <v>20</v>
      </c>
      <c r="AB1755">
        <f t="shared" ca="1" si="276"/>
        <v>7.1999999800000003</v>
      </c>
      <c r="AC1755">
        <f t="shared" ca="1" si="277"/>
        <v>12.800000019999999</v>
      </c>
      <c r="AD1755">
        <f t="shared" ca="1" si="278"/>
        <v>-12.800000019999999</v>
      </c>
      <c r="AE1755" s="2">
        <v>0</v>
      </c>
      <c r="AF1755" s="7">
        <f>VLOOKUP(R1755,Weights!$A$2:$B$120,2,0)*AE1755</f>
        <v>0</v>
      </c>
      <c r="AG1755">
        <f t="shared" ca="1" si="279"/>
        <v>163.84000051199996</v>
      </c>
      <c r="AI1755" t="str">
        <f t="shared" ca="1" si="281"/>
        <v>Green Bay</v>
      </c>
      <c r="AJ1755" t="str">
        <f t="shared" si="282"/>
        <v>Green Bay</v>
      </c>
      <c r="AK1755">
        <f t="shared" si="283"/>
        <v>0</v>
      </c>
    </row>
    <row r="1756" spans="17:37" x14ac:dyDescent="0.25">
      <c r="Q1756" t="s">
        <v>3492</v>
      </c>
      <c r="R1756" s="6">
        <v>42070</v>
      </c>
      <c r="S1756" t="s">
        <v>3195</v>
      </c>
      <c r="T1756" t="s">
        <v>3283</v>
      </c>
      <c r="U1756" t="s">
        <v>3842</v>
      </c>
      <c r="V1756">
        <v>70</v>
      </c>
      <c r="W1756">
        <v>56</v>
      </c>
      <c r="Y1756" t="s">
        <v>1758</v>
      </c>
      <c r="Z1756">
        <v>1</v>
      </c>
      <c r="AA1756">
        <f t="shared" si="280"/>
        <v>14</v>
      </c>
      <c r="AB1756">
        <f t="shared" ca="1" si="276"/>
        <v>13.399999999999999</v>
      </c>
      <c r="AC1756">
        <f t="shared" ca="1" si="277"/>
        <v>0.60000000000000142</v>
      </c>
      <c r="AD1756">
        <f t="shared" ca="1" si="278"/>
        <v>-0.60000000000000142</v>
      </c>
      <c r="AE1756" s="2">
        <v>0</v>
      </c>
      <c r="AF1756" s="7">
        <f>VLOOKUP(R1756,Weights!$A$2:$B$120,2,0)*AE1756</f>
        <v>0</v>
      </c>
      <c r="AG1756">
        <f t="shared" ca="1" si="279"/>
        <v>0.36000000000000171</v>
      </c>
      <c r="AI1756" t="str">
        <f t="shared" ca="1" si="281"/>
        <v>Green Bay</v>
      </c>
      <c r="AJ1756" t="str">
        <f t="shared" si="282"/>
        <v>Green Bay</v>
      </c>
      <c r="AK1756">
        <f t="shared" si="283"/>
        <v>0</v>
      </c>
    </row>
    <row r="1757" spans="17:37" x14ac:dyDescent="0.25">
      <c r="Q1757" t="s">
        <v>3414</v>
      </c>
      <c r="R1757" s="6">
        <v>41964</v>
      </c>
      <c r="S1757" t="s">
        <v>3195</v>
      </c>
      <c r="T1757" t="s">
        <v>3535</v>
      </c>
      <c r="U1757" t="s">
        <v>3842</v>
      </c>
      <c r="V1757">
        <v>82</v>
      </c>
      <c r="W1757">
        <v>69</v>
      </c>
      <c r="Y1757" t="s">
        <v>13</v>
      </c>
      <c r="Z1757">
        <v>1</v>
      </c>
      <c r="AA1757">
        <f t="shared" si="280"/>
        <v>13</v>
      </c>
      <c r="AB1757">
        <f t="shared" ca="1" si="276"/>
        <v>12.999999799999999</v>
      </c>
      <c r="AC1757">
        <f t="shared" ca="1" si="277"/>
        <v>2.0000000056086265E-7</v>
      </c>
      <c r="AD1757">
        <f t="shared" ca="1" si="278"/>
        <v>-2.0000000056086265E-7</v>
      </c>
      <c r="AE1757" s="2">
        <v>0</v>
      </c>
      <c r="AF1757" s="7">
        <f>VLOOKUP(R1757,Weights!$A$2:$B$120,2,0)*AE1757</f>
        <v>0</v>
      </c>
      <c r="AG1757">
        <f t="shared" ca="1" si="279"/>
        <v>4.0000000224345055E-14</v>
      </c>
      <c r="AI1757" t="str">
        <f t="shared" ca="1" si="281"/>
        <v>Hampton</v>
      </c>
      <c r="AJ1757" t="str">
        <f t="shared" si="282"/>
        <v>Hampton</v>
      </c>
      <c r="AK1757">
        <f t="shared" si="283"/>
        <v>0</v>
      </c>
    </row>
    <row r="1758" spans="17:37" x14ac:dyDescent="0.25">
      <c r="Q1758" t="s">
        <v>3414</v>
      </c>
      <c r="R1758" s="6">
        <v>41969</v>
      </c>
      <c r="S1758" t="s">
        <v>3194</v>
      </c>
      <c r="T1758" t="s">
        <v>3520</v>
      </c>
      <c r="U1758" t="s">
        <v>3841</v>
      </c>
      <c r="V1758">
        <v>64</v>
      </c>
      <c r="W1758">
        <v>60</v>
      </c>
      <c r="Y1758" t="s">
        <v>71</v>
      </c>
      <c r="Z1758">
        <v>1</v>
      </c>
      <c r="AA1758">
        <f t="shared" si="280"/>
        <v>-4</v>
      </c>
      <c r="AB1758">
        <f t="shared" ca="1" si="276"/>
        <v>0.39999999999999991</v>
      </c>
      <c r="AC1758">
        <f t="shared" ca="1" si="277"/>
        <v>-4.4000000000000004</v>
      </c>
      <c r="AD1758">
        <f t="shared" ca="1" si="278"/>
        <v>4.4000000000000004</v>
      </c>
      <c r="AE1758" s="2">
        <v>0</v>
      </c>
      <c r="AF1758" s="7">
        <f>VLOOKUP(R1758,Weights!$A$2:$B$120,2,0)*AE1758</f>
        <v>0</v>
      </c>
      <c r="AG1758">
        <f t="shared" ca="1" si="279"/>
        <v>19.360000000000003</v>
      </c>
      <c r="AI1758" t="str">
        <f t="shared" ca="1" si="281"/>
        <v>Hampton</v>
      </c>
      <c r="AJ1758" t="str">
        <f t="shared" si="282"/>
        <v>American</v>
      </c>
      <c r="AK1758" t="str">
        <f t="shared" si="283"/>
        <v>American</v>
      </c>
    </row>
    <row r="1759" spans="17:37" x14ac:dyDescent="0.25">
      <c r="Q1759" t="s">
        <v>3414</v>
      </c>
      <c r="R1759" s="6">
        <v>41979</v>
      </c>
      <c r="S1759" t="s">
        <v>3194</v>
      </c>
      <c r="T1759" t="s">
        <v>3471</v>
      </c>
      <c r="U1759" t="s">
        <v>3191</v>
      </c>
      <c r="Y1759" t="s">
        <v>3191</v>
      </c>
      <c r="Z1759">
        <v>0</v>
      </c>
      <c r="AA1759">
        <f t="shared" si="280"/>
        <v>0</v>
      </c>
      <c r="AB1759">
        <f t="shared" ca="1" si="276"/>
        <v>0</v>
      </c>
      <c r="AC1759">
        <f t="shared" ca="1" si="277"/>
        <v>0</v>
      </c>
      <c r="AD1759">
        <f t="shared" ca="1" si="278"/>
        <v>0</v>
      </c>
      <c r="AE1759" s="2">
        <v>0</v>
      </c>
      <c r="AF1759" s="7">
        <f>VLOOKUP(R1759,Weights!$A$2:$B$120,2,0)*AE1759</f>
        <v>0</v>
      </c>
      <c r="AG1759">
        <f t="shared" ca="1" si="279"/>
        <v>0</v>
      </c>
      <c r="AI1759" t="str">
        <f t="shared" ca="1" si="281"/>
        <v>Coppin St</v>
      </c>
      <c r="AJ1759" t="str">
        <f t="shared" si="282"/>
        <v>Coppin St</v>
      </c>
      <c r="AK1759">
        <f t="shared" si="283"/>
        <v>0</v>
      </c>
    </row>
    <row r="1760" spans="17:37" x14ac:dyDescent="0.25">
      <c r="Q1760" t="s">
        <v>3414</v>
      </c>
      <c r="R1760" s="6">
        <v>41981</v>
      </c>
      <c r="S1760" t="s">
        <v>3194</v>
      </c>
      <c r="T1760" t="s">
        <v>3462</v>
      </c>
      <c r="U1760" t="s">
        <v>3191</v>
      </c>
      <c r="Y1760" t="s">
        <v>3191</v>
      </c>
      <c r="Z1760">
        <v>0</v>
      </c>
      <c r="AA1760">
        <f t="shared" si="280"/>
        <v>0</v>
      </c>
      <c r="AB1760">
        <f t="shared" ca="1" si="276"/>
        <v>0</v>
      </c>
      <c r="AC1760">
        <f t="shared" ca="1" si="277"/>
        <v>0</v>
      </c>
      <c r="AD1760">
        <f t="shared" ca="1" si="278"/>
        <v>0</v>
      </c>
      <c r="AE1760" s="2">
        <v>0</v>
      </c>
      <c r="AF1760" s="7">
        <f>VLOOKUP(R1760,Weights!$A$2:$B$120,2,0)*AE1760</f>
        <v>0</v>
      </c>
      <c r="AG1760">
        <f t="shared" ca="1" si="279"/>
        <v>0</v>
      </c>
      <c r="AI1760" t="str">
        <f t="shared" ca="1" si="281"/>
        <v>Morgan St</v>
      </c>
      <c r="AJ1760" t="str">
        <f t="shared" si="282"/>
        <v>Morgan St</v>
      </c>
      <c r="AK1760">
        <f t="shared" si="283"/>
        <v>0</v>
      </c>
    </row>
    <row r="1761" spans="17:37" x14ac:dyDescent="0.25">
      <c r="Q1761" t="s">
        <v>3414</v>
      </c>
      <c r="R1761" s="6">
        <v>41992</v>
      </c>
      <c r="S1761" t="s">
        <v>3194</v>
      </c>
      <c r="T1761" t="s">
        <v>3349</v>
      </c>
      <c r="U1761" t="s">
        <v>3842</v>
      </c>
      <c r="V1761">
        <v>66</v>
      </c>
      <c r="W1761">
        <v>54</v>
      </c>
      <c r="Y1761" t="s">
        <v>1970</v>
      </c>
      <c r="Z1761">
        <v>1</v>
      </c>
      <c r="AA1761">
        <f t="shared" si="280"/>
        <v>12</v>
      </c>
      <c r="AB1761">
        <f t="shared" ca="1" si="276"/>
        <v>9.5999997999999991</v>
      </c>
      <c r="AC1761">
        <f t="shared" ca="1" si="277"/>
        <v>2.4000002000000009</v>
      </c>
      <c r="AD1761">
        <f t="shared" ca="1" si="278"/>
        <v>-2.4000002000000009</v>
      </c>
      <c r="AE1761" s="2">
        <v>0</v>
      </c>
      <c r="AF1761" s="7">
        <f>VLOOKUP(R1761,Weights!$A$2:$B$120,2,0)*AE1761</f>
        <v>0</v>
      </c>
      <c r="AG1761">
        <f t="shared" ca="1" si="279"/>
        <v>5.7600009600000446</v>
      </c>
      <c r="AI1761" t="str">
        <f t="shared" ca="1" si="281"/>
        <v>Hampton</v>
      </c>
      <c r="AJ1761" t="str">
        <f t="shared" si="282"/>
        <v>Hampton</v>
      </c>
      <c r="AK1761">
        <f t="shared" si="283"/>
        <v>0</v>
      </c>
    </row>
    <row r="1762" spans="17:37" x14ac:dyDescent="0.25">
      <c r="Q1762" t="s">
        <v>3414</v>
      </c>
      <c r="R1762" s="6">
        <v>41994</v>
      </c>
      <c r="S1762" t="s">
        <v>3194</v>
      </c>
      <c r="T1762" t="s">
        <v>3389</v>
      </c>
      <c r="U1762" t="s">
        <v>3842</v>
      </c>
      <c r="V1762">
        <v>75</v>
      </c>
      <c r="W1762">
        <v>66</v>
      </c>
      <c r="Y1762" t="s">
        <v>2133</v>
      </c>
      <c r="Z1762">
        <v>1</v>
      </c>
      <c r="AA1762">
        <f t="shared" si="280"/>
        <v>9</v>
      </c>
      <c r="AB1762">
        <f t="shared" ca="1" si="276"/>
        <v>0.39999999999999991</v>
      </c>
      <c r="AC1762">
        <f t="shared" ca="1" si="277"/>
        <v>8.6</v>
      </c>
      <c r="AD1762">
        <f t="shared" ca="1" si="278"/>
        <v>-8.6</v>
      </c>
      <c r="AE1762" s="2">
        <v>0</v>
      </c>
      <c r="AF1762" s="7">
        <f>VLOOKUP(R1762,Weights!$A$2:$B$120,2,0)*AE1762</f>
        <v>0</v>
      </c>
      <c r="AG1762">
        <f t="shared" ca="1" si="279"/>
        <v>73.959999999999994</v>
      </c>
      <c r="AI1762" t="str">
        <f t="shared" ca="1" si="281"/>
        <v>Hampton</v>
      </c>
      <c r="AJ1762" t="str">
        <f t="shared" si="282"/>
        <v>Hampton</v>
      </c>
      <c r="AK1762">
        <f t="shared" si="283"/>
        <v>0</v>
      </c>
    </row>
    <row r="1763" spans="17:37" x14ac:dyDescent="0.25">
      <c r="Q1763" t="s">
        <v>3414</v>
      </c>
      <c r="R1763" s="6">
        <v>42021</v>
      </c>
      <c r="S1763" t="s">
        <v>3194</v>
      </c>
      <c r="T1763" t="s">
        <v>3360</v>
      </c>
      <c r="U1763" t="s">
        <v>3841</v>
      </c>
      <c r="V1763">
        <v>64</v>
      </c>
      <c r="W1763">
        <v>61</v>
      </c>
      <c r="Y1763" t="s">
        <v>2134</v>
      </c>
      <c r="Z1763">
        <v>1</v>
      </c>
      <c r="AA1763">
        <f t="shared" si="280"/>
        <v>-3</v>
      </c>
      <c r="AB1763">
        <f t="shared" ca="1" si="276"/>
        <v>8.7999997999999984</v>
      </c>
      <c r="AC1763">
        <f t="shared" ca="1" si="277"/>
        <v>-11.799999799999998</v>
      </c>
      <c r="AD1763">
        <f t="shared" ca="1" si="278"/>
        <v>11.799999799999998</v>
      </c>
      <c r="AE1763" s="2">
        <v>0</v>
      </c>
      <c r="AF1763" s="7">
        <f>VLOOKUP(R1763,Weights!$A$2:$B$120,2,0)*AE1763</f>
        <v>0</v>
      </c>
      <c r="AG1763">
        <f t="shared" ca="1" si="279"/>
        <v>139.23999527999999</v>
      </c>
      <c r="AI1763" t="str">
        <f t="shared" ca="1" si="281"/>
        <v>Hampton</v>
      </c>
      <c r="AJ1763" t="str">
        <f t="shared" si="282"/>
        <v>North Carolina A&amp;T</v>
      </c>
      <c r="AK1763" t="str">
        <f t="shared" si="283"/>
        <v>North Carolina A&amp;T</v>
      </c>
    </row>
    <row r="1764" spans="17:37" x14ac:dyDescent="0.25">
      <c r="Q1764" t="s">
        <v>3414</v>
      </c>
      <c r="R1764" s="6">
        <v>42023</v>
      </c>
      <c r="S1764" t="s">
        <v>3194</v>
      </c>
      <c r="T1764" t="s">
        <v>3513</v>
      </c>
      <c r="U1764" t="s">
        <v>3841</v>
      </c>
      <c r="V1764">
        <v>59</v>
      </c>
      <c r="W1764">
        <v>52</v>
      </c>
      <c r="Y1764" t="s">
        <v>2135</v>
      </c>
      <c r="Z1764">
        <v>1</v>
      </c>
      <c r="AA1764">
        <f t="shared" si="280"/>
        <v>-7</v>
      </c>
      <c r="AB1764">
        <f t="shared" ca="1" si="276"/>
        <v>-8.4</v>
      </c>
      <c r="AC1764">
        <f t="shared" ca="1" si="277"/>
        <v>1.4000000000000004</v>
      </c>
      <c r="AD1764">
        <f t="shared" ca="1" si="278"/>
        <v>-1.4000000000000004</v>
      </c>
      <c r="AE1764" s="2">
        <v>0</v>
      </c>
      <c r="AF1764" s="7">
        <f>VLOOKUP(R1764,Weights!$A$2:$B$120,2,0)*AE1764</f>
        <v>0</v>
      </c>
      <c r="AG1764">
        <f t="shared" ca="1" si="279"/>
        <v>1.9600000000000011</v>
      </c>
      <c r="AI1764" t="str">
        <f t="shared" ca="1" si="281"/>
        <v>North Carolina Central</v>
      </c>
      <c r="AJ1764" t="str">
        <f t="shared" si="282"/>
        <v>North Carolina Central</v>
      </c>
      <c r="AK1764" t="str">
        <f t="shared" si="283"/>
        <v>North Carolina Central</v>
      </c>
    </row>
    <row r="1765" spans="17:37" x14ac:dyDescent="0.25">
      <c r="Q1765" t="s">
        <v>3414</v>
      </c>
      <c r="R1765" s="6">
        <v>42042</v>
      </c>
      <c r="S1765" t="s">
        <v>3194</v>
      </c>
      <c r="T1765" t="s">
        <v>3246</v>
      </c>
      <c r="U1765" t="s">
        <v>3842</v>
      </c>
      <c r="V1765">
        <v>64</v>
      </c>
      <c r="W1765">
        <v>61</v>
      </c>
      <c r="Y1765" t="s">
        <v>2137</v>
      </c>
      <c r="Z1765">
        <v>1</v>
      </c>
      <c r="AA1765">
        <f t="shared" si="280"/>
        <v>3</v>
      </c>
      <c r="AB1765">
        <f t="shared" ca="1" si="276"/>
        <v>1.5999999999999996</v>
      </c>
      <c r="AC1765">
        <f t="shared" ca="1" si="277"/>
        <v>1.4000000000000004</v>
      </c>
      <c r="AD1765">
        <f t="shared" ca="1" si="278"/>
        <v>-1.4000000000000004</v>
      </c>
      <c r="AE1765" s="2">
        <v>0</v>
      </c>
      <c r="AF1765" s="7">
        <f>VLOOKUP(R1765,Weights!$A$2:$B$120,2,0)*AE1765</f>
        <v>0</v>
      </c>
      <c r="AG1765">
        <f t="shared" ca="1" si="279"/>
        <v>1.9600000000000011</v>
      </c>
      <c r="AI1765" t="str">
        <f t="shared" ca="1" si="281"/>
        <v>Hampton</v>
      </c>
      <c r="AJ1765" t="str">
        <f t="shared" si="282"/>
        <v>Hampton</v>
      </c>
      <c r="AK1765">
        <f t="shared" si="283"/>
        <v>0</v>
      </c>
    </row>
    <row r="1766" spans="17:37" x14ac:dyDescent="0.25">
      <c r="Q1766" t="s">
        <v>3414</v>
      </c>
      <c r="R1766" s="6">
        <v>42044</v>
      </c>
      <c r="S1766" t="s">
        <v>3194</v>
      </c>
      <c r="T1766" t="s">
        <v>3514</v>
      </c>
      <c r="U1766" t="s">
        <v>3842</v>
      </c>
      <c r="V1766">
        <v>73</v>
      </c>
      <c r="W1766">
        <v>69</v>
      </c>
      <c r="X1766" t="s">
        <v>3843</v>
      </c>
      <c r="Y1766" t="s">
        <v>2138</v>
      </c>
      <c r="Z1766">
        <v>1</v>
      </c>
      <c r="AA1766">
        <f t="shared" si="280"/>
        <v>4</v>
      </c>
      <c r="AB1766">
        <f t="shared" ca="1" si="276"/>
        <v>4</v>
      </c>
      <c r="AC1766">
        <f t="shared" ca="1" si="277"/>
        <v>0</v>
      </c>
      <c r="AD1766">
        <f t="shared" ca="1" si="278"/>
        <v>0</v>
      </c>
      <c r="AE1766" s="2">
        <v>0</v>
      </c>
      <c r="AF1766" s="7">
        <f>VLOOKUP(R1766,Weights!$A$2:$B$120,2,0)*AE1766</f>
        <v>0</v>
      </c>
      <c r="AG1766">
        <f t="shared" ca="1" si="279"/>
        <v>0</v>
      </c>
      <c r="AI1766" t="str">
        <f t="shared" ca="1" si="281"/>
        <v>Hampton</v>
      </c>
      <c r="AJ1766" t="str">
        <f t="shared" si="282"/>
        <v>Hampton</v>
      </c>
      <c r="AK1766">
        <f t="shared" si="283"/>
        <v>0</v>
      </c>
    </row>
    <row r="1767" spans="17:37" x14ac:dyDescent="0.25">
      <c r="Q1767" t="s">
        <v>3414</v>
      </c>
      <c r="R1767" s="6">
        <v>42056</v>
      </c>
      <c r="S1767" t="s">
        <v>3194</v>
      </c>
      <c r="T1767" t="s">
        <v>3421</v>
      </c>
      <c r="U1767" t="s">
        <v>3841</v>
      </c>
      <c r="V1767">
        <v>74</v>
      </c>
      <c r="W1767">
        <v>71</v>
      </c>
      <c r="Y1767" t="s">
        <v>2139</v>
      </c>
      <c r="Z1767">
        <v>1</v>
      </c>
      <c r="AA1767">
        <f t="shared" si="280"/>
        <v>-3</v>
      </c>
      <c r="AB1767">
        <f t="shared" ca="1" si="276"/>
        <v>1.3999999999999995</v>
      </c>
      <c r="AC1767">
        <f t="shared" ca="1" si="277"/>
        <v>-4.3999999999999995</v>
      </c>
      <c r="AD1767">
        <f t="shared" ca="1" si="278"/>
        <v>4.3999999999999995</v>
      </c>
      <c r="AE1767" s="2">
        <v>0</v>
      </c>
      <c r="AF1767" s="7">
        <f>VLOOKUP(R1767,Weights!$A$2:$B$120,2,0)*AE1767</f>
        <v>0</v>
      </c>
      <c r="AG1767">
        <f t="shared" ca="1" si="279"/>
        <v>19.359999999999996</v>
      </c>
      <c r="AI1767" t="str">
        <f t="shared" ca="1" si="281"/>
        <v>Hampton</v>
      </c>
      <c r="AJ1767" t="str">
        <f t="shared" si="282"/>
        <v>Delaware St</v>
      </c>
      <c r="AK1767" t="str">
        <f t="shared" si="283"/>
        <v>Delaware St</v>
      </c>
    </row>
    <row r="1768" spans="17:37" x14ac:dyDescent="0.25">
      <c r="Q1768" t="s">
        <v>3414</v>
      </c>
      <c r="R1768" s="6">
        <v>42068</v>
      </c>
      <c r="S1768" t="s">
        <v>3194</v>
      </c>
      <c r="T1768" t="s">
        <v>3413</v>
      </c>
      <c r="U1768" t="s">
        <v>3841</v>
      </c>
      <c r="V1768">
        <v>80</v>
      </c>
      <c r="W1768">
        <v>69</v>
      </c>
      <c r="Y1768" t="s">
        <v>2140</v>
      </c>
      <c r="Z1768">
        <v>1</v>
      </c>
      <c r="AA1768">
        <f t="shared" si="280"/>
        <v>-11</v>
      </c>
      <c r="AB1768">
        <f t="shared" ca="1" si="276"/>
        <v>-5.4</v>
      </c>
      <c r="AC1768">
        <f t="shared" ca="1" si="277"/>
        <v>-5.6</v>
      </c>
      <c r="AD1768">
        <f t="shared" ca="1" si="278"/>
        <v>5.6</v>
      </c>
      <c r="AE1768" s="2">
        <v>0</v>
      </c>
      <c r="AF1768" s="7">
        <f>VLOOKUP(R1768,Weights!$A$2:$B$120,2,0)*AE1768</f>
        <v>0</v>
      </c>
      <c r="AG1768">
        <f t="shared" ca="1" si="279"/>
        <v>31.359999999999996</v>
      </c>
      <c r="AI1768" t="str">
        <f t="shared" ca="1" si="281"/>
        <v>Norfolk St</v>
      </c>
      <c r="AJ1768" t="str">
        <f t="shared" si="282"/>
        <v>Norfolk St</v>
      </c>
      <c r="AK1768" t="str">
        <f t="shared" si="283"/>
        <v>Norfolk St</v>
      </c>
    </row>
    <row r="1769" spans="17:37" x14ac:dyDescent="0.25">
      <c r="Q1769" t="s">
        <v>3414</v>
      </c>
      <c r="R1769" s="6">
        <v>42072</v>
      </c>
      <c r="S1769" t="s">
        <v>3195</v>
      </c>
      <c r="T1769" t="s">
        <v>3462</v>
      </c>
      <c r="U1769" t="s">
        <v>3842</v>
      </c>
      <c r="V1769">
        <v>91</v>
      </c>
      <c r="W1769">
        <v>71</v>
      </c>
      <c r="Y1769" t="s">
        <v>2141</v>
      </c>
      <c r="Z1769">
        <v>1</v>
      </c>
      <c r="AA1769">
        <f t="shared" si="280"/>
        <v>20</v>
      </c>
      <c r="AB1769">
        <f t="shared" ca="1" si="276"/>
        <v>7.1999998000000005</v>
      </c>
      <c r="AC1769">
        <f t="shared" ca="1" si="277"/>
        <v>12.800000199999999</v>
      </c>
      <c r="AD1769">
        <f t="shared" ca="1" si="278"/>
        <v>-12.800000199999999</v>
      </c>
      <c r="AE1769" s="2">
        <v>0</v>
      </c>
      <c r="AF1769" s="7">
        <f>VLOOKUP(R1769,Weights!$A$2:$B$120,2,0)*AE1769</f>
        <v>0</v>
      </c>
      <c r="AG1769">
        <f t="shared" ca="1" si="279"/>
        <v>163.84000512000003</v>
      </c>
      <c r="AI1769" t="str">
        <f t="shared" ca="1" si="281"/>
        <v>Hampton</v>
      </c>
      <c r="AJ1769" t="str">
        <f t="shared" si="282"/>
        <v>Hampton</v>
      </c>
      <c r="AK1769">
        <f t="shared" si="283"/>
        <v>0</v>
      </c>
    </row>
    <row r="1770" spans="17:37" x14ac:dyDescent="0.25">
      <c r="Q1770" t="s">
        <v>3414</v>
      </c>
      <c r="R1770" s="6">
        <v>42075</v>
      </c>
      <c r="S1770" t="s">
        <v>3195</v>
      </c>
      <c r="T1770" t="s">
        <v>3246</v>
      </c>
      <c r="U1770" t="s">
        <v>3842</v>
      </c>
      <c r="V1770">
        <v>76</v>
      </c>
      <c r="W1770">
        <v>71</v>
      </c>
      <c r="Y1770" t="s">
        <v>3169</v>
      </c>
      <c r="Z1770">
        <v>1</v>
      </c>
      <c r="AA1770">
        <f t="shared" si="280"/>
        <v>5</v>
      </c>
      <c r="AB1770">
        <f t="shared" ca="1" si="276"/>
        <v>-1.6000000000000005</v>
      </c>
      <c r="AC1770">
        <f t="shared" ca="1" si="277"/>
        <v>6.6000000000000005</v>
      </c>
      <c r="AD1770">
        <f t="shared" ca="1" si="278"/>
        <v>-6.6000000000000005</v>
      </c>
      <c r="AE1770" s="2">
        <v>0</v>
      </c>
      <c r="AF1770" s="7">
        <f>VLOOKUP(R1770,Weights!$A$2:$B$120,2,0)*AE1770</f>
        <v>0</v>
      </c>
      <c r="AG1770">
        <f t="shared" ca="1" si="279"/>
        <v>43.560000000000009</v>
      </c>
      <c r="AI1770" t="str">
        <f t="shared" ca="1" si="281"/>
        <v>Maryland-Eastern Shore</v>
      </c>
      <c r="AJ1770" t="str">
        <f t="shared" si="282"/>
        <v>Hampton</v>
      </c>
      <c r="AK1770">
        <f t="shared" si="283"/>
        <v>0</v>
      </c>
    </row>
    <row r="1771" spans="17:37" x14ac:dyDescent="0.25">
      <c r="Q1771" t="s">
        <v>3414</v>
      </c>
      <c r="R1771" s="6">
        <v>42076</v>
      </c>
      <c r="S1771" t="s">
        <v>3195</v>
      </c>
      <c r="T1771" t="s">
        <v>3413</v>
      </c>
      <c r="U1771" t="s">
        <v>3191</v>
      </c>
      <c r="Y1771" t="s">
        <v>3191</v>
      </c>
      <c r="Z1771">
        <v>0</v>
      </c>
      <c r="AA1771">
        <f t="shared" si="280"/>
        <v>0</v>
      </c>
      <c r="AB1771">
        <f t="shared" ca="1" si="276"/>
        <v>0</v>
      </c>
      <c r="AC1771">
        <f t="shared" ca="1" si="277"/>
        <v>0</v>
      </c>
      <c r="AD1771">
        <f t="shared" ca="1" si="278"/>
        <v>0</v>
      </c>
      <c r="AE1771" s="2">
        <v>0</v>
      </c>
      <c r="AF1771" s="7">
        <f>VLOOKUP(R1771,Weights!$A$2:$B$120,2,0)*AE1771</f>
        <v>0</v>
      </c>
      <c r="AG1771">
        <f t="shared" ca="1" si="279"/>
        <v>0</v>
      </c>
      <c r="AI1771" t="str">
        <f t="shared" ca="1" si="281"/>
        <v>Norfolk St</v>
      </c>
      <c r="AJ1771" t="str">
        <f t="shared" si="282"/>
        <v>Norfolk St</v>
      </c>
      <c r="AK1771">
        <f t="shared" si="283"/>
        <v>0</v>
      </c>
    </row>
    <row r="1772" spans="17:37" x14ac:dyDescent="0.25">
      <c r="Q1772" t="s">
        <v>3207</v>
      </c>
      <c r="R1772" s="6">
        <v>41957</v>
      </c>
      <c r="S1772" t="s">
        <v>3195</v>
      </c>
      <c r="T1772" t="s">
        <v>3230</v>
      </c>
      <c r="U1772" t="s">
        <v>3841</v>
      </c>
      <c r="V1772">
        <v>71</v>
      </c>
      <c r="W1772">
        <v>53</v>
      </c>
      <c r="Y1772" t="s">
        <v>9</v>
      </c>
      <c r="Z1772">
        <v>1</v>
      </c>
      <c r="AA1772">
        <f t="shared" si="280"/>
        <v>-18</v>
      </c>
      <c r="AB1772">
        <f t="shared" ca="1" si="276"/>
        <v>-3.0000000000000004</v>
      </c>
      <c r="AC1772">
        <f t="shared" ca="1" si="277"/>
        <v>-15</v>
      </c>
      <c r="AD1772">
        <f t="shared" ca="1" si="278"/>
        <v>15</v>
      </c>
      <c r="AE1772" s="2">
        <v>0</v>
      </c>
      <c r="AF1772" s="7">
        <f>VLOOKUP(R1772,Weights!$A$2:$B$120,2,0)*AE1772</f>
        <v>0</v>
      </c>
      <c r="AG1772">
        <f t="shared" ca="1" si="279"/>
        <v>225</v>
      </c>
      <c r="AI1772" t="str">
        <f t="shared" ca="1" si="281"/>
        <v>Sacred Heart</v>
      </c>
      <c r="AJ1772" t="str">
        <f t="shared" si="282"/>
        <v>Sacred Heart</v>
      </c>
      <c r="AK1772" t="str">
        <f t="shared" si="283"/>
        <v>Sacred Heart</v>
      </c>
    </row>
    <row r="1773" spans="17:37" x14ac:dyDescent="0.25">
      <c r="Q1773" t="s">
        <v>3207</v>
      </c>
      <c r="R1773" s="6">
        <v>41959</v>
      </c>
      <c r="S1773" t="s">
        <v>3194</v>
      </c>
      <c r="T1773" t="s">
        <v>3502</v>
      </c>
      <c r="U1773" t="s">
        <v>3842</v>
      </c>
      <c r="V1773">
        <v>51</v>
      </c>
      <c r="W1773">
        <v>50</v>
      </c>
      <c r="Y1773" t="s">
        <v>11</v>
      </c>
      <c r="Z1773">
        <v>1</v>
      </c>
      <c r="AA1773">
        <f t="shared" si="280"/>
        <v>1</v>
      </c>
      <c r="AB1773">
        <f t="shared" ca="1" si="276"/>
        <v>-0.40000000000000036</v>
      </c>
      <c r="AC1773">
        <f t="shared" ca="1" si="277"/>
        <v>1.4000000000000004</v>
      </c>
      <c r="AD1773">
        <f t="shared" ca="1" si="278"/>
        <v>-1.4000000000000004</v>
      </c>
      <c r="AE1773" s="2">
        <v>0</v>
      </c>
      <c r="AF1773" s="7">
        <f>VLOOKUP(R1773,Weights!$A$2:$B$120,2,0)*AE1773</f>
        <v>0</v>
      </c>
      <c r="AG1773">
        <f t="shared" ca="1" si="279"/>
        <v>1.9600000000000011</v>
      </c>
      <c r="AI1773" t="str">
        <f t="shared" ca="1" si="281"/>
        <v>Saint Peter's</v>
      </c>
      <c r="AJ1773" t="str">
        <f t="shared" si="282"/>
        <v>Hartford</v>
      </c>
      <c r="AK1773">
        <f t="shared" si="283"/>
        <v>0</v>
      </c>
    </row>
    <row r="1774" spans="17:37" x14ac:dyDescent="0.25">
      <c r="Q1774" t="s">
        <v>3207</v>
      </c>
      <c r="R1774" s="6">
        <v>41962</v>
      </c>
      <c r="S1774" t="s">
        <v>3194</v>
      </c>
      <c r="T1774" t="s">
        <v>3225</v>
      </c>
      <c r="U1774" t="s">
        <v>3842</v>
      </c>
      <c r="V1774">
        <v>53</v>
      </c>
      <c r="W1774">
        <v>48</v>
      </c>
      <c r="Y1774" t="s">
        <v>99</v>
      </c>
      <c r="Z1774">
        <v>1</v>
      </c>
      <c r="AA1774">
        <f t="shared" si="280"/>
        <v>5</v>
      </c>
      <c r="AB1774">
        <f t="shared" ca="1" si="276"/>
        <v>1.3999999999999995</v>
      </c>
      <c r="AC1774">
        <f t="shared" ca="1" si="277"/>
        <v>3.6000000000000005</v>
      </c>
      <c r="AD1774">
        <f t="shared" ca="1" si="278"/>
        <v>-3.6000000000000005</v>
      </c>
      <c r="AE1774" s="2">
        <v>0</v>
      </c>
      <c r="AF1774" s="7">
        <f>VLOOKUP(R1774,Weights!$A$2:$B$120,2,0)*AE1774</f>
        <v>0</v>
      </c>
      <c r="AG1774">
        <f t="shared" ca="1" si="279"/>
        <v>12.960000000000004</v>
      </c>
      <c r="AI1774" t="str">
        <f t="shared" ca="1" si="281"/>
        <v>Hartford</v>
      </c>
      <c r="AJ1774" t="str">
        <f t="shared" si="282"/>
        <v>Hartford</v>
      </c>
      <c r="AK1774">
        <f t="shared" si="283"/>
        <v>0</v>
      </c>
    </row>
    <row r="1775" spans="17:37" x14ac:dyDescent="0.25">
      <c r="Q1775" t="s">
        <v>3207</v>
      </c>
      <c r="R1775" s="6">
        <v>41971</v>
      </c>
      <c r="S1775" t="s">
        <v>3194</v>
      </c>
      <c r="T1775" t="s">
        <v>3839</v>
      </c>
      <c r="U1775" t="s">
        <v>3842</v>
      </c>
      <c r="V1775">
        <v>83</v>
      </c>
      <c r="W1775">
        <v>50</v>
      </c>
      <c r="Y1775" t="s">
        <v>103</v>
      </c>
      <c r="Z1775">
        <v>1</v>
      </c>
      <c r="AA1775">
        <f t="shared" si="280"/>
        <v>33</v>
      </c>
      <c r="AB1775">
        <f t="shared" ca="1" si="276"/>
        <v>25.999999800000001</v>
      </c>
      <c r="AC1775">
        <f t="shared" ca="1" si="277"/>
        <v>7.0000001999999988</v>
      </c>
      <c r="AD1775">
        <f t="shared" ca="1" si="278"/>
        <v>-7.0000001999999988</v>
      </c>
      <c r="AE1775" s="2">
        <v>0</v>
      </c>
      <c r="AF1775" s="7">
        <f>VLOOKUP(R1775,Weights!$A$2:$B$120,2,0)*AE1775</f>
        <v>0</v>
      </c>
      <c r="AG1775">
        <f t="shared" ca="1" si="279"/>
        <v>49.000002800000026</v>
      </c>
      <c r="AI1775" t="str">
        <f t="shared" ca="1" si="281"/>
        <v>Hartford</v>
      </c>
      <c r="AJ1775" t="str">
        <f t="shared" si="282"/>
        <v>Hartford</v>
      </c>
      <c r="AK1775">
        <f t="shared" si="283"/>
        <v>0</v>
      </c>
    </row>
    <row r="1776" spans="17:37" x14ac:dyDescent="0.25">
      <c r="Q1776" t="s">
        <v>3207</v>
      </c>
      <c r="R1776" s="6">
        <v>41979</v>
      </c>
      <c r="S1776" t="s">
        <v>3194</v>
      </c>
      <c r="T1776" t="s">
        <v>3249</v>
      </c>
      <c r="U1776" t="s">
        <v>3841</v>
      </c>
      <c r="V1776">
        <v>56</v>
      </c>
      <c r="W1776">
        <v>47</v>
      </c>
      <c r="Y1776" t="s">
        <v>106</v>
      </c>
      <c r="Z1776">
        <v>1</v>
      </c>
      <c r="AA1776">
        <f t="shared" si="280"/>
        <v>-9</v>
      </c>
      <c r="AB1776">
        <f t="shared" ca="1" si="276"/>
        <v>10.599999799999999</v>
      </c>
      <c r="AC1776">
        <f t="shared" ca="1" si="277"/>
        <v>-19.599999799999999</v>
      </c>
      <c r="AD1776">
        <f t="shared" ca="1" si="278"/>
        <v>19.599999799999999</v>
      </c>
      <c r="AE1776" s="2">
        <v>0</v>
      </c>
      <c r="AF1776" s="7">
        <f>VLOOKUP(R1776,Weights!$A$2:$B$120,2,0)*AE1776</f>
        <v>0</v>
      </c>
      <c r="AG1776">
        <f t="shared" ca="1" si="279"/>
        <v>384.15999216</v>
      </c>
      <c r="AI1776" t="str">
        <f t="shared" ca="1" si="281"/>
        <v>Hartford</v>
      </c>
      <c r="AJ1776" t="str">
        <f t="shared" si="282"/>
        <v>Central Connecticut St</v>
      </c>
      <c r="AK1776" t="str">
        <f t="shared" si="283"/>
        <v>Central Connecticut St</v>
      </c>
    </row>
    <row r="1777" spans="17:37" x14ac:dyDescent="0.25">
      <c r="Q1777" t="s">
        <v>3207</v>
      </c>
      <c r="R1777" s="6">
        <v>41986</v>
      </c>
      <c r="S1777" t="s">
        <v>3194</v>
      </c>
      <c r="T1777" t="s">
        <v>3504</v>
      </c>
      <c r="U1777" t="s">
        <v>3841</v>
      </c>
      <c r="V1777">
        <v>63</v>
      </c>
      <c r="W1777">
        <v>61</v>
      </c>
      <c r="Y1777" t="s">
        <v>108</v>
      </c>
      <c r="Z1777">
        <v>1</v>
      </c>
      <c r="AA1777">
        <f t="shared" si="280"/>
        <v>-2</v>
      </c>
      <c r="AB1777">
        <f t="shared" ca="1" si="276"/>
        <v>-2.0000000200000003</v>
      </c>
      <c r="AC1777">
        <f t="shared" ca="1" si="277"/>
        <v>2.000000032253979E-8</v>
      </c>
      <c r="AD1777">
        <f t="shared" ca="1" si="278"/>
        <v>-2.000000032253979E-8</v>
      </c>
      <c r="AE1777" s="2">
        <v>0</v>
      </c>
      <c r="AF1777" s="7">
        <f>VLOOKUP(R1777,Weights!$A$2:$B$120,2,0)*AE1777</f>
        <v>0</v>
      </c>
      <c r="AG1777">
        <f t="shared" ca="1" si="279"/>
        <v>4.0000001290159172E-16</v>
      </c>
      <c r="AI1777" t="str">
        <f t="shared" ca="1" si="281"/>
        <v>Rider</v>
      </c>
      <c r="AJ1777" t="str">
        <f t="shared" si="282"/>
        <v>Rider</v>
      </c>
      <c r="AK1777" t="str">
        <f t="shared" si="283"/>
        <v>Rider</v>
      </c>
    </row>
    <row r="1778" spans="17:37" x14ac:dyDescent="0.25">
      <c r="Q1778" t="s">
        <v>3207</v>
      </c>
      <c r="R1778" s="6">
        <v>41994</v>
      </c>
      <c r="S1778" t="s">
        <v>3194</v>
      </c>
      <c r="T1778" t="s">
        <v>3346</v>
      </c>
      <c r="U1778" t="s">
        <v>3842</v>
      </c>
      <c r="V1778">
        <v>82</v>
      </c>
      <c r="W1778">
        <v>69</v>
      </c>
      <c r="Y1778" t="s">
        <v>110</v>
      </c>
      <c r="Z1778">
        <v>1</v>
      </c>
      <c r="AA1778">
        <f t="shared" si="280"/>
        <v>13</v>
      </c>
      <c r="AB1778">
        <f t="shared" ca="1" si="276"/>
        <v>4.2</v>
      </c>
      <c r="AC1778">
        <f t="shared" ca="1" si="277"/>
        <v>8.8000000000000007</v>
      </c>
      <c r="AD1778">
        <f t="shared" ca="1" si="278"/>
        <v>-8.8000000000000007</v>
      </c>
      <c r="AE1778" s="2">
        <v>0</v>
      </c>
      <c r="AF1778" s="7">
        <f>VLOOKUP(R1778,Weights!$A$2:$B$120,2,0)*AE1778</f>
        <v>0</v>
      </c>
      <c r="AG1778">
        <f t="shared" ca="1" si="279"/>
        <v>77.440000000000012</v>
      </c>
      <c r="AI1778" t="str">
        <f t="shared" ca="1" si="281"/>
        <v>Hartford</v>
      </c>
      <c r="AJ1778" t="str">
        <f t="shared" si="282"/>
        <v>Hartford</v>
      </c>
      <c r="AK1778">
        <f t="shared" si="283"/>
        <v>0</v>
      </c>
    </row>
    <row r="1779" spans="17:37" x14ac:dyDescent="0.25">
      <c r="Q1779" t="s">
        <v>3207</v>
      </c>
      <c r="R1779" s="6">
        <v>42011</v>
      </c>
      <c r="S1779" t="s">
        <v>3194</v>
      </c>
      <c r="T1779" t="s">
        <v>3210</v>
      </c>
      <c r="U1779" t="s">
        <v>3842</v>
      </c>
      <c r="V1779">
        <v>69</v>
      </c>
      <c r="W1779">
        <v>59</v>
      </c>
      <c r="Y1779" t="s">
        <v>113</v>
      </c>
      <c r="Z1779">
        <v>1</v>
      </c>
      <c r="AA1779">
        <f t="shared" si="280"/>
        <v>10</v>
      </c>
      <c r="AB1779">
        <f t="shared" ca="1" si="276"/>
        <v>7.7999997999999993</v>
      </c>
      <c r="AC1779">
        <f t="shared" ca="1" si="277"/>
        <v>2.2000002000000007</v>
      </c>
      <c r="AD1779">
        <f t="shared" ca="1" si="278"/>
        <v>-2.2000002000000007</v>
      </c>
      <c r="AE1779" s="2">
        <v>0</v>
      </c>
      <c r="AF1779" s="7">
        <f>VLOOKUP(R1779,Weights!$A$2:$B$120,2,0)*AE1779</f>
        <v>0</v>
      </c>
      <c r="AG1779">
        <f t="shared" ca="1" si="279"/>
        <v>4.8400008800000434</v>
      </c>
      <c r="AI1779" t="str">
        <f t="shared" ca="1" si="281"/>
        <v>Hartford</v>
      </c>
      <c r="AJ1779" t="str">
        <f t="shared" si="282"/>
        <v>Hartford</v>
      </c>
      <c r="AK1779">
        <f t="shared" si="283"/>
        <v>0</v>
      </c>
    </row>
    <row r="1780" spans="17:37" x14ac:dyDescent="0.25">
      <c r="Q1780" t="s">
        <v>3207</v>
      </c>
      <c r="R1780" s="6">
        <v>42021</v>
      </c>
      <c r="S1780" t="s">
        <v>3194</v>
      </c>
      <c r="T1780" t="s">
        <v>3205</v>
      </c>
      <c r="U1780" t="s">
        <v>3842</v>
      </c>
      <c r="V1780">
        <v>68</v>
      </c>
      <c r="W1780">
        <v>62</v>
      </c>
      <c r="X1780" t="s">
        <v>3843</v>
      </c>
      <c r="Y1780" t="s">
        <v>115</v>
      </c>
      <c r="Z1780">
        <v>1</v>
      </c>
      <c r="AA1780">
        <f t="shared" si="280"/>
        <v>6</v>
      </c>
      <c r="AB1780">
        <f t="shared" ca="1" si="276"/>
        <v>5.9999999999999991</v>
      </c>
      <c r="AC1780">
        <f t="shared" ca="1" si="277"/>
        <v>0</v>
      </c>
      <c r="AD1780">
        <f t="shared" ca="1" si="278"/>
        <v>0</v>
      </c>
      <c r="AE1780" s="2">
        <v>0</v>
      </c>
      <c r="AF1780" s="7">
        <f>VLOOKUP(R1780,Weights!$A$2:$B$120,2,0)*AE1780</f>
        <v>0</v>
      </c>
      <c r="AG1780">
        <f t="shared" ca="1" si="279"/>
        <v>0</v>
      </c>
      <c r="AI1780" t="str">
        <f t="shared" ca="1" si="281"/>
        <v>Hartford</v>
      </c>
      <c r="AJ1780" t="str">
        <f t="shared" si="282"/>
        <v>Hartford</v>
      </c>
      <c r="AK1780">
        <f t="shared" si="283"/>
        <v>0</v>
      </c>
    </row>
    <row r="1781" spans="17:37" x14ac:dyDescent="0.25">
      <c r="Q1781" t="s">
        <v>3207</v>
      </c>
      <c r="R1781" s="6">
        <v>42026</v>
      </c>
      <c r="S1781" t="s">
        <v>3194</v>
      </c>
      <c r="T1781" t="s">
        <v>3218</v>
      </c>
      <c r="U1781" t="s">
        <v>3841</v>
      </c>
      <c r="V1781">
        <v>62</v>
      </c>
      <c r="W1781">
        <v>53</v>
      </c>
      <c r="Y1781" t="s">
        <v>117</v>
      </c>
      <c r="Z1781">
        <v>1</v>
      </c>
      <c r="AA1781">
        <f t="shared" si="280"/>
        <v>-9</v>
      </c>
      <c r="AB1781">
        <f t="shared" ca="1" si="276"/>
        <v>-7.6000000000000005</v>
      </c>
      <c r="AC1781">
        <f t="shared" ca="1" si="277"/>
        <v>-1.3999999999999995</v>
      </c>
      <c r="AD1781">
        <f t="shared" ca="1" si="278"/>
        <v>1.3999999999999995</v>
      </c>
      <c r="AE1781" s="2">
        <v>0</v>
      </c>
      <c r="AF1781" s="7">
        <f>VLOOKUP(R1781,Weights!$A$2:$B$120,2,0)*AE1781</f>
        <v>0</v>
      </c>
      <c r="AG1781">
        <f t="shared" ca="1" si="279"/>
        <v>1.9599999999999984</v>
      </c>
      <c r="AI1781" t="str">
        <f t="shared" ca="1" si="281"/>
        <v>Albany</v>
      </c>
      <c r="AJ1781" t="str">
        <f t="shared" si="282"/>
        <v>Albany</v>
      </c>
      <c r="AK1781" t="str">
        <f t="shared" si="283"/>
        <v>Albany</v>
      </c>
    </row>
    <row r="1782" spans="17:37" x14ac:dyDescent="0.25">
      <c r="Q1782" t="s">
        <v>3207</v>
      </c>
      <c r="R1782" s="6">
        <v>42029</v>
      </c>
      <c r="S1782" t="s">
        <v>3194</v>
      </c>
      <c r="T1782" t="s">
        <v>3209</v>
      </c>
      <c r="U1782" t="s">
        <v>3841</v>
      </c>
      <c r="V1782">
        <v>70</v>
      </c>
      <c r="W1782">
        <v>61</v>
      </c>
      <c r="Y1782" t="s">
        <v>118</v>
      </c>
      <c r="Z1782">
        <v>1</v>
      </c>
      <c r="AA1782">
        <f t="shared" si="280"/>
        <v>-9</v>
      </c>
      <c r="AB1782">
        <f t="shared" ca="1" si="276"/>
        <v>12.3999998</v>
      </c>
      <c r="AC1782">
        <f t="shared" ca="1" si="277"/>
        <v>-21.3999998</v>
      </c>
      <c r="AD1782">
        <f t="shared" ca="1" si="278"/>
        <v>21.3999998</v>
      </c>
      <c r="AE1782" s="2">
        <v>0</v>
      </c>
      <c r="AF1782" s="7">
        <f>VLOOKUP(R1782,Weights!$A$2:$B$120,2,0)*AE1782</f>
        <v>0</v>
      </c>
      <c r="AG1782">
        <f t="shared" ca="1" si="279"/>
        <v>457.95999144000001</v>
      </c>
      <c r="AI1782" t="str">
        <f t="shared" ca="1" si="281"/>
        <v>Hartford</v>
      </c>
      <c r="AJ1782" t="str">
        <f t="shared" si="282"/>
        <v>Maine</v>
      </c>
      <c r="AK1782" t="str">
        <f t="shared" si="283"/>
        <v>Maine</v>
      </c>
    </row>
    <row r="1783" spans="17:37" x14ac:dyDescent="0.25">
      <c r="Q1783" t="s">
        <v>3207</v>
      </c>
      <c r="R1783" s="6">
        <v>42035</v>
      </c>
      <c r="S1783" t="s">
        <v>3194</v>
      </c>
      <c r="T1783" t="s">
        <v>3208</v>
      </c>
      <c r="U1783" t="s">
        <v>3841</v>
      </c>
      <c r="V1783">
        <v>65</v>
      </c>
      <c r="W1783">
        <v>46</v>
      </c>
      <c r="Y1783" t="s">
        <v>120</v>
      </c>
      <c r="Z1783">
        <v>1</v>
      </c>
      <c r="AA1783">
        <f t="shared" si="280"/>
        <v>-19</v>
      </c>
      <c r="AB1783">
        <f t="shared" ca="1" si="276"/>
        <v>-4.8000000000000007</v>
      </c>
      <c r="AC1783">
        <f t="shared" ca="1" si="277"/>
        <v>-14.2</v>
      </c>
      <c r="AD1783">
        <f t="shared" ca="1" si="278"/>
        <v>14.2</v>
      </c>
      <c r="AE1783" s="2">
        <v>0</v>
      </c>
      <c r="AF1783" s="7">
        <f>VLOOKUP(R1783,Weights!$A$2:$B$120,2,0)*AE1783</f>
        <v>0</v>
      </c>
      <c r="AG1783">
        <f t="shared" ca="1" si="279"/>
        <v>201.64</v>
      </c>
      <c r="AI1783" t="str">
        <f t="shared" ca="1" si="281"/>
        <v>Vermont</v>
      </c>
      <c r="AJ1783" t="str">
        <f t="shared" si="282"/>
        <v>Vermont</v>
      </c>
      <c r="AK1783" t="str">
        <f t="shared" si="283"/>
        <v>Vermont</v>
      </c>
    </row>
    <row r="1784" spans="17:37" x14ac:dyDescent="0.25">
      <c r="Q1784" t="s">
        <v>3207</v>
      </c>
      <c r="R1784" s="6">
        <v>42045</v>
      </c>
      <c r="S1784" t="s">
        <v>3194</v>
      </c>
      <c r="T1784" t="s">
        <v>3204</v>
      </c>
      <c r="U1784" t="s">
        <v>3841</v>
      </c>
      <c r="V1784">
        <v>76</v>
      </c>
      <c r="W1784">
        <v>70</v>
      </c>
      <c r="X1784" t="s">
        <v>3843</v>
      </c>
      <c r="Y1784" t="s">
        <v>122</v>
      </c>
      <c r="Z1784">
        <v>1</v>
      </c>
      <c r="AA1784">
        <f t="shared" si="280"/>
        <v>-6</v>
      </c>
      <c r="AB1784">
        <f t="shared" ca="1" si="276"/>
        <v>-2.4000000200000002</v>
      </c>
      <c r="AC1784">
        <f t="shared" ca="1" si="277"/>
        <v>-3.5999999799999998</v>
      </c>
      <c r="AD1784">
        <f t="shared" ca="1" si="278"/>
        <v>3.5999999799999998</v>
      </c>
      <c r="AE1784" s="2">
        <v>0</v>
      </c>
      <c r="AF1784" s="7">
        <f>VLOOKUP(R1784,Weights!$A$2:$B$120,2,0)*AE1784</f>
        <v>0</v>
      </c>
      <c r="AG1784">
        <f t="shared" ca="1" si="279"/>
        <v>12.959999856</v>
      </c>
      <c r="AI1784" t="str">
        <f t="shared" ca="1" si="281"/>
        <v>New Hampshire</v>
      </c>
      <c r="AJ1784" t="str">
        <f t="shared" si="282"/>
        <v>New Hampshire</v>
      </c>
      <c r="AK1784" t="str">
        <f t="shared" si="283"/>
        <v>New Hampshire</v>
      </c>
    </row>
    <row r="1785" spans="17:37" x14ac:dyDescent="0.25">
      <c r="Q1785" t="s">
        <v>3207</v>
      </c>
      <c r="R1785" s="6">
        <v>42052</v>
      </c>
      <c r="S1785" t="s">
        <v>3194</v>
      </c>
      <c r="T1785" t="s">
        <v>3212</v>
      </c>
      <c r="U1785" t="s">
        <v>3842</v>
      </c>
      <c r="V1785">
        <v>55</v>
      </c>
      <c r="W1785">
        <v>52</v>
      </c>
      <c r="Y1785" t="s">
        <v>123</v>
      </c>
      <c r="Z1785">
        <v>1</v>
      </c>
      <c r="AA1785">
        <f t="shared" si="280"/>
        <v>3</v>
      </c>
      <c r="AB1785">
        <f t="shared" ca="1" si="276"/>
        <v>9.7999997999999984</v>
      </c>
      <c r="AC1785">
        <f t="shared" ca="1" si="277"/>
        <v>-6.7999997999999984</v>
      </c>
      <c r="AD1785">
        <f t="shared" ca="1" si="278"/>
        <v>6.7999997999999984</v>
      </c>
      <c r="AE1785" s="2">
        <v>0</v>
      </c>
      <c r="AF1785" s="7">
        <f>VLOOKUP(R1785,Weights!$A$2:$B$120,2,0)*AE1785</f>
        <v>0</v>
      </c>
      <c r="AG1785">
        <f t="shared" ca="1" si="279"/>
        <v>46.239997280000019</v>
      </c>
      <c r="AI1785" t="str">
        <f t="shared" ca="1" si="281"/>
        <v>Hartford</v>
      </c>
      <c r="AJ1785" t="str">
        <f t="shared" si="282"/>
        <v>Hartford</v>
      </c>
      <c r="AK1785">
        <f t="shared" si="283"/>
        <v>0</v>
      </c>
    </row>
    <row r="1786" spans="17:37" x14ac:dyDescent="0.25">
      <c r="Q1786" t="s">
        <v>3207</v>
      </c>
      <c r="R1786" s="6">
        <v>42063</v>
      </c>
      <c r="S1786" t="s">
        <v>3194</v>
      </c>
      <c r="T1786" t="s">
        <v>3206</v>
      </c>
      <c r="U1786" t="s">
        <v>3841</v>
      </c>
      <c r="V1786">
        <v>74</v>
      </c>
      <c r="W1786">
        <v>59</v>
      </c>
      <c r="Y1786" t="s">
        <v>125</v>
      </c>
      <c r="Z1786">
        <v>1</v>
      </c>
      <c r="AA1786">
        <f t="shared" si="280"/>
        <v>-15</v>
      </c>
      <c r="AB1786">
        <f t="shared" ca="1" si="276"/>
        <v>-5.8000000000000007</v>
      </c>
      <c r="AC1786">
        <f t="shared" ca="1" si="277"/>
        <v>-9.1999999999999993</v>
      </c>
      <c r="AD1786">
        <f t="shared" ca="1" si="278"/>
        <v>9.1999999999999993</v>
      </c>
      <c r="AE1786" s="2">
        <v>0</v>
      </c>
      <c r="AF1786" s="7">
        <f>VLOOKUP(R1786,Weights!$A$2:$B$120,2,0)*AE1786</f>
        <v>0</v>
      </c>
      <c r="AG1786">
        <f t="shared" ca="1" si="279"/>
        <v>84.639999999999986</v>
      </c>
      <c r="AI1786" t="str">
        <f t="shared" ca="1" si="281"/>
        <v>Stony Brook</v>
      </c>
      <c r="AJ1786" t="str">
        <f t="shared" si="282"/>
        <v>Stony Brook</v>
      </c>
      <c r="AK1786" t="str">
        <f t="shared" si="283"/>
        <v>Stony Brook</v>
      </c>
    </row>
    <row r="1787" spans="17:37" x14ac:dyDescent="0.25">
      <c r="Q1787" t="s">
        <v>3272</v>
      </c>
      <c r="R1787" s="6">
        <v>41957</v>
      </c>
      <c r="S1787" t="s">
        <v>3194</v>
      </c>
      <c r="T1787" t="s">
        <v>3839</v>
      </c>
      <c r="U1787" t="s">
        <v>3842</v>
      </c>
      <c r="V1787">
        <v>73</v>
      </c>
      <c r="W1787">
        <v>52</v>
      </c>
      <c r="Y1787" t="s">
        <v>176</v>
      </c>
      <c r="Z1787">
        <v>1</v>
      </c>
      <c r="AA1787">
        <f t="shared" si="280"/>
        <v>21</v>
      </c>
      <c r="AB1787">
        <f t="shared" ca="1" si="276"/>
        <v>38.999999799999998</v>
      </c>
      <c r="AC1787">
        <f t="shared" ca="1" si="277"/>
        <v>-17.999999799999998</v>
      </c>
      <c r="AD1787">
        <f t="shared" ca="1" si="278"/>
        <v>17.999999799999998</v>
      </c>
      <c r="AE1787" s="2">
        <v>0</v>
      </c>
      <c r="AF1787" s="7">
        <f>VLOOKUP(R1787,Weights!$A$2:$B$120,2,0)*AE1787</f>
        <v>0</v>
      </c>
      <c r="AG1787">
        <f t="shared" ca="1" si="279"/>
        <v>323.99999279999997</v>
      </c>
      <c r="AI1787" t="str">
        <f t="shared" ca="1" si="281"/>
        <v>Harvard</v>
      </c>
      <c r="AJ1787" t="str">
        <f t="shared" si="282"/>
        <v>Harvard</v>
      </c>
      <c r="AK1787">
        <f t="shared" si="283"/>
        <v>0</v>
      </c>
    </row>
    <row r="1788" spans="17:37" x14ac:dyDescent="0.25">
      <c r="Q1788" t="s">
        <v>3272</v>
      </c>
      <c r="R1788" s="6">
        <v>41959</v>
      </c>
      <c r="S1788" t="s">
        <v>3195</v>
      </c>
      <c r="T1788" t="s">
        <v>3220</v>
      </c>
      <c r="U1788" t="s">
        <v>3841</v>
      </c>
      <c r="V1788">
        <v>58</v>
      </c>
      <c r="W1788">
        <v>57</v>
      </c>
      <c r="Y1788" t="s">
        <v>11</v>
      </c>
      <c r="Z1788">
        <v>1</v>
      </c>
      <c r="AA1788">
        <f t="shared" si="280"/>
        <v>-1</v>
      </c>
      <c r="AB1788">
        <f t="shared" ca="1" si="276"/>
        <v>12.2</v>
      </c>
      <c r="AC1788">
        <f t="shared" ca="1" si="277"/>
        <v>-13.2</v>
      </c>
      <c r="AD1788">
        <f t="shared" ca="1" si="278"/>
        <v>13.2</v>
      </c>
      <c r="AE1788" s="2">
        <v>0</v>
      </c>
      <c r="AF1788" s="7">
        <f>VLOOKUP(R1788,Weights!$A$2:$B$120,2,0)*AE1788</f>
        <v>0</v>
      </c>
      <c r="AG1788">
        <f t="shared" ca="1" si="279"/>
        <v>174.23999999999998</v>
      </c>
      <c r="AI1788" t="str">
        <f t="shared" ca="1" si="281"/>
        <v>Harvard</v>
      </c>
      <c r="AJ1788" t="str">
        <f t="shared" si="282"/>
        <v>Holy Cross</v>
      </c>
      <c r="AK1788" t="str">
        <f t="shared" si="283"/>
        <v>Holy Cross</v>
      </c>
    </row>
    <row r="1789" spans="17:37" x14ac:dyDescent="0.25">
      <c r="Q1789" t="s">
        <v>3272</v>
      </c>
      <c r="R1789" s="6">
        <v>41963</v>
      </c>
      <c r="S1789" t="s">
        <v>3194</v>
      </c>
      <c r="T1789" t="s">
        <v>3268</v>
      </c>
      <c r="U1789" t="s">
        <v>3842</v>
      </c>
      <c r="V1789">
        <v>71</v>
      </c>
      <c r="W1789">
        <v>49</v>
      </c>
      <c r="Y1789" t="s">
        <v>99</v>
      </c>
      <c r="Z1789">
        <v>1</v>
      </c>
      <c r="AA1789">
        <f t="shared" si="280"/>
        <v>22</v>
      </c>
      <c r="AB1789">
        <f t="shared" ca="1" si="276"/>
        <v>17.200000000000003</v>
      </c>
      <c r="AC1789">
        <f t="shared" ca="1" si="277"/>
        <v>4.7999999999999972</v>
      </c>
      <c r="AD1789">
        <f t="shared" ca="1" si="278"/>
        <v>-4.7999999999999972</v>
      </c>
      <c r="AE1789" s="2">
        <v>0</v>
      </c>
      <c r="AF1789" s="7">
        <f>VLOOKUP(R1789,Weights!$A$2:$B$120,2,0)*AE1789</f>
        <v>0</v>
      </c>
      <c r="AG1789">
        <f t="shared" ca="1" si="279"/>
        <v>23.039999999999974</v>
      </c>
      <c r="AI1789" t="str">
        <f t="shared" ca="1" si="281"/>
        <v>Harvard</v>
      </c>
      <c r="AJ1789" t="str">
        <f t="shared" si="282"/>
        <v>Harvard</v>
      </c>
      <c r="AK1789">
        <f t="shared" si="283"/>
        <v>0</v>
      </c>
    </row>
    <row r="1790" spans="17:37" x14ac:dyDescent="0.25">
      <c r="Q1790" t="s">
        <v>3272</v>
      </c>
      <c r="R1790" s="6">
        <v>41968</v>
      </c>
      <c r="S1790" t="s">
        <v>3194</v>
      </c>
      <c r="T1790" t="s">
        <v>3262</v>
      </c>
      <c r="U1790" t="s">
        <v>3842</v>
      </c>
      <c r="V1790">
        <v>84</v>
      </c>
      <c r="W1790">
        <v>63</v>
      </c>
      <c r="Y1790" t="s">
        <v>100</v>
      </c>
      <c r="Z1790">
        <v>1</v>
      </c>
      <c r="AA1790">
        <f t="shared" si="280"/>
        <v>21</v>
      </c>
      <c r="AB1790">
        <f t="shared" ca="1" si="276"/>
        <v>14.600000000000001</v>
      </c>
      <c r="AC1790">
        <f t="shared" ca="1" si="277"/>
        <v>6.3999999999999986</v>
      </c>
      <c r="AD1790">
        <f t="shared" ca="1" si="278"/>
        <v>-6.3999999999999986</v>
      </c>
      <c r="AE1790" s="2">
        <v>0</v>
      </c>
      <c r="AF1790" s="7">
        <f>VLOOKUP(R1790,Weights!$A$2:$B$120,2,0)*AE1790</f>
        <v>0</v>
      </c>
      <c r="AG1790">
        <f t="shared" ca="1" si="279"/>
        <v>40.95999999999998</v>
      </c>
      <c r="AI1790" t="str">
        <f t="shared" ca="1" si="281"/>
        <v>Harvard</v>
      </c>
      <c r="AJ1790" t="str">
        <f t="shared" si="282"/>
        <v>Harvard</v>
      </c>
      <c r="AK1790">
        <f t="shared" si="283"/>
        <v>0</v>
      </c>
    </row>
    <row r="1791" spans="17:37" x14ac:dyDescent="0.25">
      <c r="Q1791" t="s">
        <v>3272</v>
      </c>
      <c r="R1791" s="6">
        <v>41972</v>
      </c>
      <c r="S1791" t="s">
        <v>3194</v>
      </c>
      <c r="T1791" t="s">
        <v>3286</v>
      </c>
      <c r="U1791" t="s">
        <v>3842</v>
      </c>
      <c r="V1791">
        <v>75</v>
      </c>
      <c r="W1791">
        <v>73</v>
      </c>
      <c r="Y1791" t="s">
        <v>101</v>
      </c>
      <c r="Z1791">
        <v>1</v>
      </c>
      <c r="AA1791">
        <f t="shared" si="280"/>
        <v>2</v>
      </c>
      <c r="AB1791">
        <f t="shared" ca="1" si="276"/>
        <v>5.4</v>
      </c>
      <c r="AC1791">
        <f t="shared" ca="1" si="277"/>
        <v>-3.4000000000000004</v>
      </c>
      <c r="AD1791">
        <f t="shared" ca="1" si="278"/>
        <v>3.4000000000000004</v>
      </c>
      <c r="AE1791" s="2">
        <v>0</v>
      </c>
      <c r="AF1791" s="7">
        <f>VLOOKUP(R1791,Weights!$A$2:$B$120,2,0)*AE1791</f>
        <v>0</v>
      </c>
      <c r="AG1791">
        <f t="shared" ca="1" si="279"/>
        <v>11.560000000000002</v>
      </c>
      <c r="AI1791" t="str">
        <f t="shared" ca="1" si="281"/>
        <v>Harvard</v>
      </c>
      <c r="AJ1791" t="str">
        <f t="shared" si="282"/>
        <v>Harvard</v>
      </c>
      <c r="AK1791">
        <f t="shared" si="283"/>
        <v>0</v>
      </c>
    </row>
    <row r="1792" spans="17:37" x14ac:dyDescent="0.25">
      <c r="Q1792" t="s">
        <v>3272</v>
      </c>
      <c r="R1792" s="6">
        <v>41976</v>
      </c>
      <c r="S1792" t="s">
        <v>3194</v>
      </c>
      <c r="T1792" t="s">
        <v>3467</v>
      </c>
      <c r="U1792" t="s">
        <v>3842</v>
      </c>
      <c r="V1792">
        <v>60</v>
      </c>
      <c r="W1792">
        <v>46</v>
      </c>
      <c r="Y1792" t="s">
        <v>103</v>
      </c>
      <c r="Z1792">
        <v>1</v>
      </c>
      <c r="AA1792">
        <f t="shared" si="280"/>
        <v>14</v>
      </c>
      <c r="AB1792">
        <f t="shared" ca="1" si="276"/>
        <v>7.6000000000000005</v>
      </c>
      <c r="AC1792">
        <f t="shared" ca="1" si="277"/>
        <v>6.3999999999999995</v>
      </c>
      <c r="AD1792">
        <f t="shared" ca="1" si="278"/>
        <v>-6.3999999999999995</v>
      </c>
      <c r="AE1792" s="2">
        <v>0</v>
      </c>
      <c r="AF1792" s="7">
        <f>VLOOKUP(R1792,Weights!$A$2:$B$120,2,0)*AE1792</f>
        <v>0</v>
      </c>
      <c r="AG1792">
        <f t="shared" ca="1" si="279"/>
        <v>40.959999999999994</v>
      </c>
      <c r="AI1792" t="str">
        <f t="shared" ca="1" si="281"/>
        <v>Harvard</v>
      </c>
      <c r="AJ1792" t="str">
        <f t="shared" si="282"/>
        <v>Harvard</v>
      </c>
      <c r="AK1792">
        <f t="shared" si="283"/>
        <v>0</v>
      </c>
    </row>
    <row r="1793" spans="17:37" x14ac:dyDescent="0.25">
      <c r="Q1793" t="s">
        <v>3272</v>
      </c>
      <c r="R1793" s="6">
        <v>41981</v>
      </c>
      <c r="S1793" t="s">
        <v>3194</v>
      </c>
      <c r="T1793" t="s">
        <v>3215</v>
      </c>
      <c r="U1793" t="s">
        <v>3842</v>
      </c>
      <c r="V1793">
        <v>70</v>
      </c>
      <c r="W1793">
        <v>56</v>
      </c>
      <c r="Y1793" t="s">
        <v>415</v>
      </c>
      <c r="Z1793">
        <v>1</v>
      </c>
      <c r="AA1793">
        <f t="shared" si="280"/>
        <v>14</v>
      </c>
      <c r="AB1793">
        <f t="shared" ca="1" si="276"/>
        <v>14</v>
      </c>
      <c r="AC1793">
        <f t="shared" ca="1" si="277"/>
        <v>0</v>
      </c>
      <c r="AD1793">
        <f t="shared" ca="1" si="278"/>
        <v>0</v>
      </c>
      <c r="AE1793" s="2">
        <v>0</v>
      </c>
      <c r="AF1793" s="7">
        <f>VLOOKUP(R1793,Weights!$A$2:$B$120,2,0)*AE1793</f>
        <v>0</v>
      </c>
      <c r="AG1793">
        <f t="shared" ca="1" si="279"/>
        <v>0</v>
      </c>
      <c r="AI1793" t="str">
        <f t="shared" ca="1" si="281"/>
        <v>Harvard</v>
      </c>
      <c r="AJ1793" t="str">
        <f t="shared" si="282"/>
        <v>Harvard</v>
      </c>
      <c r="AK1793">
        <f t="shared" si="283"/>
        <v>0</v>
      </c>
    </row>
    <row r="1794" spans="17:37" x14ac:dyDescent="0.25">
      <c r="Q1794" t="s">
        <v>3272</v>
      </c>
      <c r="R1794" s="6">
        <v>42009</v>
      </c>
      <c r="S1794" t="s">
        <v>3194</v>
      </c>
      <c r="T1794" t="s">
        <v>3839</v>
      </c>
      <c r="U1794" t="s">
        <v>3842</v>
      </c>
      <c r="V1794">
        <v>84</v>
      </c>
      <c r="W1794">
        <v>38</v>
      </c>
      <c r="Y1794" t="s">
        <v>267</v>
      </c>
      <c r="Z1794">
        <v>1</v>
      </c>
      <c r="AA1794">
        <f t="shared" si="280"/>
        <v>46</v>
      </c>
      <c r="AB1794">
        <f t="shared" ref="AB1794:AB1857" ca="1" si="284">Z1794*(IF(S1794="A",-HomeEdge,IF(S1794="H",HomeEdge,0))+VLOOKUP(Q1794,TmList,2,0)-VLOOKUP(T1794,TmList,2,0))</f>
        <v>38.999999799999998</v>
      </c>
      <c r="AC1794">
        <f t="shared" ref="AC1794:AC1857" ca="1" si="285">AA1794-AB1794</f>
        <v>7.0000002000000023</v>
      </c>
      <c r="AD1794">
        <f t="shared" ref="AD1794:AD1857" ca="1" si="286">-AC1794</f>
        <v>-7.0000002000000023</v>
      </c>
      <c r="AE1794" s="2">
        <v>0</v>
      </c>
      <c r="AF1794" s="7">
        <f>VLOOKUP(R1794,Weights!$A$2:$B$120,2,0)*AE1794</f>
        <v>0</v>
      </c>
      <c r="AG1794">
        <f t="shared" ref="AG1794:AG1857" ca="1" si="287">AC1794^2</f>
        <v>49.000002800000075</v>
      </c>
      <c r="AI1794" t="str">
        <f t="shared" ca="1" si="281"/>
        <v>Harvard</v>
      </c>
      <c r="AJ1794" t="str">
        <f t="shared" si="282"/>
        <v>Harvard</v>
      </c>
      <c r="AK1794">
        <f t="shared" si="283"/>
        <v>0</v>
      </c>
    </row>
    <row r="1795" spans="17:37" x14ac:dyDescent="0.25">
      <c r="Q1795" t="s">
        <v>3272</v>
      </c>
      <c r="R1795" s="6">
        <v>42028</v>
      </c>
      <c r="S1795" t="s">
        <v>3194</v>
      </c>
      <c r="T1795" t="s">
        <v>3225</v>
      </c>
      <c r="U1795" t="s">
        <v>3841</v>
      </c>
      <c r="V1795">
        <v>70</v>
      </c>
      <c r="W1795">
        <v>61</v>
      </c>
      <c r="Y1795" t="s">
        <v>1854</v>
      </c>
      <c r="Z1795">
        <v>1</v>
      </c>
      <c r="AA1795">
        <f t="shared" ref="AA1795:AA1858" si="288">Z1795*IF(U1795="W",(V1795-W1795),W1795-V1795)</f>
        <v>-9</v>
      </c>
      <c r="AB1795">
        <f t="shared" ca="1" si="284"/>
        <v>14.4</v>
      </c>
      <c r="AC1795">
        <f t="shared" ca="1" si="285"/>
        <v>-23.4</v>
      </c>
      <c r="AD1795">
        <f t="shared" ca="1" si="286"/>
        <v>23.4</v>
      </c>
      <c r="AE1795" s="2">
        <v>0</v>
      </c>
      <c r="AF1795" s="7">
        <f>VLOOKUP(R1795,Weights!$A$2:$B$120,2,0)*AE1795</f>
        <v>0</v>
      </c>
      <c r="AG1795">
        <f t="shared" ca="1" si="287"/>
        <v>547.55999999999995</v>
      </c>
      <c r="AI1795" t="str">
        <f t="shared" ref="AI1795:AI1858" ca="1" si="289">IF(AB1795&gt;0,Q1795,T1795)</f>
        <v>Harvard</v>
      </c>
      <c r="AJ1795" t="str">
        <f t="shared" ref="AJ1795:AJ1858" si="290">IF(AA1795&gt;0,Q1795,T1795)</f>
        <v>Dartmouth</v>
      </c>
      <c r="AK1795" t="str">
        <f t="shared" ref="AK1795:AK1858" si="291">IF(AA1795&lt;0,T1795,0)</f>
        <v>Dartmouth</v>
      </c>
    </row>
    <row r="1796" spans="17:37" x14ac:dyDescent="0.25">
      <c r="Q1796" t="s">
        <v>3272</v>
      </c>
      <c r="R1796" s="6">
        <v>42048</v>
      </c>
      <c r="S1796" t="s">
        <v>3194</v>
      </c>
      <c r="T1796" t="s">
        <v>3237</v>
      </c>
      <c r="U1796" t="s">
        <v>3842</v>
      </c>
      <c r="V1796">
        <v>72</v>
      </c>
      <c r="W1796">
        <v>68</v>
      </c>
      <c r="Y1796" t="s">
        <v>1855</v>
      </c>
      <c r="Z1796">
        <v>1</v>
      </c>
      <c r="AA1796">
        <f t="shared" si="288"/>
        <v>4</v>
      </c>
      <c r="AB1796">
        <f t="shared" ca="1" si="284"/>
        <v>8.2000000000000011</v>
      </c>
      <c r="AC1796">
        <f t="shared" ca="1" si="285"/>
        <v>-4.2000000000000011</v>
      </c>
      <c r="AD1796">
        <f t="shared" ca="1" si="286"/>
        <v>4.2000000000000011</v>
      </c>
      <c r="AE1796" s="2">
        <v>0</v>
      </c>
      <c r="AF1796" s="7">
        <f>VLOOKUP(R1796,Weights!$A$2:$B$120,2,0)*AE1796</f>
        <v>0</v>
      </c>
      <c r="AG1796">
        <f t="shared" ca="1" si="287"/>
        <v>17.640000000000008</v>
      </c>
      <c r="AI1796" t="str">
        <f t="shared" ca="1" si="289"/>
        <v>Harvard</v>
      </c>
      <c r="AJ1796" t="str">
        <f t="shared" si="290"/>
        <v>Harvard</v>
      </c>
      <c r="AK1796">
        <f t="shared" si="291"/>
        <v>0</v>
      </c>
    </row>
    <row r="1797" spans="17:37" x14ac:dyDescent="0.25">
      <c r="Q1797" t="s">
        <v>3272</v>
      </c>
      <c r="R1797" s="6">
        <v>42049</v>
      </c>
      <c r="S1797" t="s">
        <v>3194</v>
      </c>
      <c r="T1797" t="s">
        <v>3240</v>
      </c>
      <c r="U1797" t="s">
        <v>3842</v>
      </c>
      <c r="V1797">
        <v>61</v>
      </c>
      <c r="W1797">
        <v>40</v>
      </c>
      <c r="Y1797" t="s">
        <v>1856</v>
      </c>
      <c r="Z1797">
        <v>1</v>
      </c>
      <c r="AA1797">
        <f t="shared" si="288"/>
        <v>21</v>
      </c>
      <c r="AB1797">
        <f t="shared" ca="1" si="284"/>
        <v>11.199999980000001</v>
      </c>
      <c r="AC1797">
        <f t="shared" ca="1" si="285"/>
        <v>9.8000000199999988</v>
      </c>
      <c r="AD1797">
        <f t="shared" ca="1" si="286"/>
        <v>-9.8000000199999988</v>
      </c>
      <c r="AE1797" s="2">
        <v>0</v>
      </c>
      <c r="AF1797" s="7">
        <f>VLOOKUP(R1797,Weights!$A$2:$B$120,2,0)*AE1797</f>
        <v>0</v>
      </c>
      <c r="AG1797">
        <f t="shared" ca="1" si="287"/>
        <v>96.040000391999982</v>
      </c>
      <c r="AI1797" t="str">
        <f t="shared" ca="1" si="289"/>
        <v>Harvard</v>
      </c>
      <c r="AJ1797" t="str">
        <f t="shared" si="290"/>
        <v>Harvard</v>
      </c>
      <c r="AK1797">
        <f t="shared" si="291"/>
        <v>0</v>
      </c>
    </row>
    <row r="1798" spans="17:37" x14ac:dyDescent="0.25">
      <c r="Q1798" t="s">
        <v>3272</v>
      </c>
      <c r="R1798" s="6">
        <v>42055</v>
      </c>
      <c r="S1798" t="s">
        <v>3194</v>
      </c>
      <c r="T1798" t="s">
        <v>3380</v>
      </c>
      <c r="U1798" t="s">
        <v>3842</v>
      </c>
      <c r="V1798">
        <v>69</v>
      </c>
      <c r="W1798">
        <v>46</v>
      </c>
      <c r="Y1798" t="s">
        <v>1857</v>
      </c>
      <c r="Z1798">
        <v>1</v>
      </c>
      <c r="AA1798">
        <f t="shared" si="288"/>
        <v>23</v>
      </c>
      <c r="AB1798">
        <f t="shared" ca="1" si="284"/>
        <v>17.399999999999999</v>
      </c>
      <c r="AC1798">
        <f t="shared" ca="1" si="285"/>
        <v>5.6000000000000014</v>
      </c>
      <c r="AD1798">
        <f t="shared" ca="1" si="286"/>
        <v>-5.6000000000000014</v>
      </c>
      <c r="AE1798" s="2">
        <v>0</v>
      </c>
      <c r="AF1798" s="7">
        <f>VLOOKUP(R1798,Weights!$A$2:$B$120,2,0)*AE1798</f>
        <v>0</v>
      </c>
      <c r="AG1798">
        <f t="shared" ca="1" si="287"/>
        <v>31.360000000000017</v>
      </c>
      <c r="AI1798" t="str">
        <f t="shared" ca="1" si="289"/>
        <v>Harvard</v>
      </c>
      <c r="AJ1798" t="str">
        <f t="shared" si="290"/>
        <v>Harvard</v>
      </c>
      <c r="AK1798">
        <f t="shared" si="291"/>
        <v>0</v>
      </c>
    </row>
    <row r="1799" spans="17:37" x14ac:dyDescent="0.25">
      <c r="Q1799" t="s">
        <v>3272</v>
      </c>
      <c r="R1799" s="6">
        <v>42056</v>
      </c>
      <c r="S1799" t="s">
        <v>3194</v>
      </c>
      <c r="T1799" t="s">
        <v>3235</v>
      </c>
      <c r="U1799" t="s">
        <v>3842</v>
      </c>
      <c r="V1799">
        <v>63</v>
      </c>
      <c r="W1799">
        <v>55</v>
      </c>
      <c r="Y1799" t="s">
        <v>1858</v>
      </c>
      <c r="Z1799">
        <v>1</v>
      </c>
      <c r="AA1799">
        <f t="shared" si="288"/>
        <v>8</v>
      </c>
      <c r="AB1799">
        <f t="shared" ca="1" si="284"/>
        <v>9.3999999800000005</v>
      </c>
      <c r="AC1799">
        <f t="shared" ca="1" si="285"/>
        <v>-1.3999999800000005</v>
      </c>
      <c r="AD1799">
        <f t="shared" ca="1" si="286"/>
        <v>1.3999999800000005</v>
      </c>
      <c r="AE1799" s="2">
        <v>0</v>
      </c>
      <c r="AF1799" s="7">
        <f>VLOOKUP(R1799,Weights!$A$2:$B$120,2,0)*AE1799</f>
        <v>0</v>
      </c>
      <c r="AG1799">
        <f t="shared" ca="1" si="287"/>
        <v>1.9599999440000018</v>
      </c>
      <c r="AI1799" t="str">
        <f t="shared" ca="1" si="289"/>
        <v>Harvard</v>
      </c>
      <c r="AJ1799" t="str">
        <f t="shared" si="290"/>
        <v>Harvard</v>
      </c>
      <c r="AK1799">
        <f t="shared" si="291"/>
        <v>0</v>
      </c>
    </row>
    <row r="1800" spans="17:37" x14ac:dyDescent="0.25">
      <c r="Q1800" t="s">
        <v>3272</v>
      </c>
      <c r="R1800" s="6">
        <v>42069</v>
      </c>
      <c r="S1800" t="s">
        <v>3194</v>
      </c>
      <c r="T1800" t="s">
        <v>3202</v>
      </c>
      <c r="U1800" t="s">
        <v>3841</v>
      </c>
      <c r="V1800">
        <v>62</v>
      </c>
      <c r="W1800">
        <v>52</v>
      </c>
      <c r="Y1800" t="s">
        <v>1859</v>
      </c>
      <c r="Z1800">
        <v>1</v>
      </c>
      <c r="AA1800">
        <f t="shared" si="288"/>
        <v>-10</v>
      </c>
      <c r="AB1800">
        <f t="shared" ca="1" si="284"/>
        <v>3.4000000000000004</v>
      </c>
      <c r="AC1800">
        <f t="shared" ca="1" si="285"/>
        <v>-13.4</v>
      </c>
      <c r="AD1800">
        <f t="shared" ca="1" si="286"/>
        <v>13.4</v>
      </c>
      <c r="AE1800" s="2">
        <v>0</v>
      </c>
      <c r="AF1800" s="7">
        <f>VLOOKUP(R1800,Weights!$A$2:$B$120,2,0)*AE1800</f>
        <v>0</v>
      </c>
      <c r="AG1800">
        <f t="shared" ca="1" si="287"/>
        <v>179.56</v>
      </c>
      <c r="AI1800" t="str">
        <f t="shared" ca="1" si="289"/>
        <v>Harvard</v>
      </c>
      <c r="AJ1800" t="str">
        <f t="shared" si="290"/>
        <v>Yale</v>
      </c>
      <c r="AK1800" t="str">
        <f t="shared" si="291"/>
        <v>Yale</v>
      </c>
    </row>
    <row r="1801" spans="17:37" x14ac:dyDescent="0.25">
      <c r="Q1801" t="s">
        <v>3272</v>
      </c>
      <c r="R1801" s="6">
        <v>42070</v>
      </c>
      <c r="S1801" t="s">
        <v>3194</v>
      </c>
      <c r="T1801" t="s">
        <v>3242</v>
      </c>
      <c r="U1801" t="s">
        <v>3842</v>
      </c>
      <c r="V1801">
        <v>72</v>
      </c>
      <c r="W1801">
        <v>62</v>
      </c>
      <c r="Y1801" t="s">
        <v>1860</v>
      </c>
      <c r="Z1801">
        <v>1</v>
      </c>
      <c r="AA1801">
        <f t="shared" si="288"/>
        <v>10</v>
      </c>
      <c r="AB1801">
        <f t="shared" ca="1" si="284"/>
        <v>14.600000000000001</v>
      </c>
      <c r="AC1801">
        <f t="shared" ca="1" si="285"/>
        <v>-4.6000000000000014</v>
      </c>
      <c r="AD1801">
        <f t="shared" ca="1" si="286"/>
        <v>4.6000000000000014</v>
      </c>
      <c r="AE1801" s="2">
        <v>0</v>
      </c>
      <c r="AF1801" s="7">
        <f>VLOOKUP(R1801,Weights!$A$2:$B$120,2,0)*AE1801</f>
        <v>0</v>
      </c>
      <c r="AG1801">
        <f t="shared" ca="1" si="287"/>
        <v>21.160000000000014</v>
      </c>
      <c r="AI1801" t="str">
        <f t="shared" ca="1" si="289"/>
        <v>Harvard</v>
      </c>
      <c r="AJ1801" t="str">
        <f t="shared" si="290"/>
        <v>Harvard</v>
      </c>
      <c r="AK1801">
        <f t="shared" si="291"/>
        <v>0</v>
      </c>
    </row>
    <row r="1802" spans="17:37" x14ac:dyDescent="0.25">
      <c r="Q1802" t="s">
        <v>3272</v>
      </c>
      <c r="R1802" s="6">
        <v>42077</v>
      </c>
      <c r="S1802" t="s">
        <v>3195</v>
      </c>
      <c r="T1802" t="s">
        <v>3202</v>
      </c>
      <c r="U1802" t="s">
        <v>3191</v>
      </c>
      <c r="Y1802" t="s">
        <v>3191</v>
      </c>
      <c r="Z1802">
        <v>0</v>
      </c>
      <c r="AA1802">
        <f t="shared" si="288"/>
        <v>0</v>
      </c>
      <c r="AB1802">
        <f t="shared" ca="1" si="284"/>
        <v>0</v>
      </c>
      <c r="AC1802">
        <f t="shared" ca="1" si="285"/>
        <v>0</v>
      </c>
      <c r="AD1802">
        <f t="shared" ca="1" si="286"/>
        <v>0</v>
      </c>
      <c r="AE1802" s="2">
        <v>0</v>
      </c>
      <c r="AF1802" s="7">
        <f>VLOOKUP(R1802,Weights!$A$2:$B$120,2,0)*AE1802</f>
        <v>0</v>
      </c>
      <c r="AG1802">
        <f t="shared" ca="1" si="287"/>
        <v>0</v>
      </c>
      <c r="AI1802" t="str">
        <f t="shared" ca="1" si="289"/>
        <v>Yale</v>
      </c>
      <c r="AJ1802" t="str">
        <f t="shared" si="290"/>
        <v>Yale</v>
      </c>
      <c r="AK1802">
        <f t="shared" si="291"/>
        <v>0</v>
      </c>
    </row>
    <row r="1803" spans="17:37" x14ac:dyDescent="0.25">
      <c r="Q1803" t="s">
        <v>3329</v>
      </c>
      <c r="R1803" s="6">
        <v>41958</v>
      </c>
      <c r="S1803" t="s">
        <v>3194</v>
      </c>
      <c r="T1803" t="s">
        <v>3533</v>
      </c>
      <c r="U1803" t="s">
        <v>3842</v>
      </c>
      <c r="V1803">
        <v>85</v>
      </c>
      <c r="W1803">
        <v>57</v>
      </c>
      <c r="Y1803" t="s">
        <v>176</v>
      </c>
      <c r="Z1803">
        <v>1</v>
      </c>
      <c r="AA1803">
        <f t="shared" si="288"/>
        <v>28</v>
      </c>
      <c r="AB1803">
        <f t="shared" ca="1" si="284"/>
        <v>22.199999800000001</v>
      </c>
      <c r="AC1803">
        <f t="shared" ca="1" si="285"/>
        <v>5.8000001999999995</v>
      </c>
      <c r="AD1803">
        <f t="shared" ca="1" si="286"/>
        <v>-5.8000001999999995</v>
      </c>
      <c r="AE1803" s="2">
        <v>0</v>
      </c>
      <c r="AF1803" s="7">
        <f>VLOOKUP(R1803,Weights!$A$2:$B$120,2,0)*AE1803</f>
        <v>0</v>
      </c>
      <c r="AG1803">
        <f t="shared" ca="1" si="287"/>
        <v>33.640002320000036</v>
      </c>
      <c r="AI1803" t="str">
        <f t="shared" ca="1" si="289"/>
        <v>Hawaii</v>
      </c>
      <c r="AJ1803" t="str">
        <f t="shared" si="290"/>
        <v>Hawaii</v>
      </c>
      <c r="AK1803">
        <f t="shared" si="291"/>
        <v>0</v>
      </c>
    </row>
    <row r="1804" spans="17:37" x14ac:dyDescent="0.25">
      <c r="Q1804" t="s">
        <v>3329</v>
      </c>
      <c r="R1804" s="6">
        <v>41959</v>
      </c>
      <c r="S1804" t="s">
        <v>3194</v>
      </c>
      <c r="T1804" t="s">
        <v>3463</v>
      </c>
      <c r="U1804" t="s">
        <v>3842</v>
      </c>
      <c r="V1804">
        <v>72</v>
      </c>
      <c r="W1804">
        <v>65</v>
      </c>
      <c r="Y1804" t="s">
        <v>258</v>
      </c>
      <c r="Z1804">
        <v>1</v>
      </c>
      <c r="AA1804">
        <f t="shared" si="288"/>
        <v>7</v>
      </c>
      <c r="AB1804">
        <f t="shared" ca="1" si="284"/>
        <v>15.399999999999999</v>
      </c>
      <c r="AC1804">
        <f t="shared" ca="1" si="285"/>
        <v>-8.3999999999999986</v>
      </c>
      <c r="AD1804">
        <f t="shared" ca="1" si="286"/>
        <v>8.3999999999999986</v>
      </c>
      <c r="AE1804" s="2">
        <v>0</v>
      </c>
      <c r="AF1804" s="7">
        <f>VLOOKUP(R1804,Weights!$A$2:$B$120,2,0)*AE1804</f>
        <v>0</v>
      </c>
      <c r="AG1804">
        <f t="shared" ca="1" si="287"/>
        <v>70.559999999999974</v>
      </c>
      <c r="AI1804" t="str">
        <f t="shared" ca="1" si="289"/>
        <v>Hawaii</v>
      </c>
      <c r="AJ1804" t="str">
        <f t="shared" si="290"/>
        <v>Hawaii</v>
      </c>
      <c r="AK1804">
        <f t="shared" si="291"/>
        <v>0</v>
      </c>
    </row>
    <row r="1805" spans="17:37" x14ac:dyDescent="0.25">
      <c r="Q1805" t="s">
        <v>3329</v>
      </c>
      <c r="R1805" s="6">
        <v>41961</v>
      </c>
      <c r="S1805" t="s">
        <v>3194</v>
      </c>
      <c r="T1805" t="s">
        <v>3423</v>
      </c>
      <c r="U1805" t="s">
        <v>3841</v>
      </c>
      <c r="V1805">
        <v>62</v>
      </c>
      <c r="W1805">
        <v>54</v>
      </c>
      <c r="Y1805" t="s">
        <v>99</v>
      </c>
      <c r="Z1805">
        <v>1</v>
      </c>
      <c r="AA1805">
        <f t="shared" si="288"/>
        <v>-8</v>
      </c>
      <c r="AB1805">
        <f t="shared" ca="1" si="284"/>
        <v>6.1999999999999993</v>
      </c>
      <c r="AC1805">
        <f t="shared" ca="1" si="285"/>
        <v>-14.2</v>
      </c>
      <c r="AD1805">
        <f t="shared" ca="1" si="286"/>
        <v>14.2</v>
      </c>
      <c r="AE1805" s="2">
        <v>0</v>
      </c>
      <c r="AF1805" s="7">
        <f>VLOOKUP(R1805,Weights!$A$2:$B$120,2,0)*AE1805</f>
        <v>0</v>
      </c>
      <c r="AG1805">
        <f t="shared" ca="1" si="287"/>
        <v>201.64</v>
      </c>
      <c r="AI1805" t="str">
        <f t="shared" ca="1" si="289"/>
        <v>Hawaii</v>
      </c>
      <c r="AJ1805" t="str">
        <f t="shared" si="290"/>
        <v>High Point</v>
      </c>
      <c r="AK1805" t="str">
        <f t="shared" si="291"/>
        <v>High Point</v>
      </c>
    </row>
    <row r="1806" spans="17:37" x14ac:dyDescent="0.25">
      <c r="Q1806" t="s">
        <v>3329</v>
      </c>
      <c r="R1806" s="6">
        <v>41962</v>
      </c>
      <c r="S1806" t="s">
        <v>3194</v>
      </c>
      <c r="T1806" t="s">
        <v>3839</v>
      </c>
      <c r="U1806" t="s">
        <v>3842</v>
      </c>
      <c r="V1806">
        <v>89</v>
      </c>
      <c r="W1806">
        <v>71</v>
      </c>
      <c r="Y1806" t="s">
        <v>100</v>
      </c>
      <c r="Z1806">
        <v>1</v>
      </c>
      <c r="AA1806">
        <f t="shared" si="288"/>
        <v>18</v>
      </c>
      <c r="AB1806">
        <f t="shared" ca="1" si="284"/>
        <v>37.399999800000003</v>
      </c>
      <c r="AC1806">
        <f t="shared" ca="1" si="285"/>
        <v>-19.399999800000003</v>
      </c>
      <c r="AD1806">
        <f t="shared" ca="1" si="286"/>
        <v>19.399999800000003</v>
      </c>
      <c r="AE1806" s="2">
        <v>0</v>
      </c>
      <c r="AF1806" s="7">
        <f>VLOOKUP(R1806,Weights!$A$2:$B$120,2,0)*AE1806</f>
        <v>0</v>
      </c>
      <c r="AG1806">
        <f t="shared" ca="1" si="287"/>
        <v>376.35999224000017</v>
      </c>
      <c r="AI1806" t="str">
        <f t="shared" ca="1" si="289"/>
        <v>Hawaii</v>
      </c>
      <c r="AJ1806" t="str">
        <f t="shared" si="290"/>
        <v>Hawaii</v>
      </c>
      <c r="AK1806">
        <f t="shared" si="291"/>
        <v>0</v>
      </c>
    </row>
    <row r="1807" spans="17:37" x14ac:dyDescent="0.25">
      <c r="Q1807" t="s">
        <v>3329</v>
      </c>
      <c r="R1807" s="6">
        <v>41964</v>
      </c>
      <c r="S1807" t="s">
        <v>3194</v>
      </c>
      <c r="T1807" t="s">
        <v>3313</v>
      </c>
      <c r="U1807" t="s">
        <v>3842</v>
      </c>
      <c r="V1807">
        <v>74</v>
      </c>
      <c r="W1807">
        <v>70</v>
      </c>
      <c r="Y1807" t="s">
        <v>101</v>
      </c>
      <c r="Z1807">
        <v>1</v>
      </c>
      <c r="AA1807">
        <f t="shared" si="288"/>
        <v>4</v>
      </c>
      <c r="AB1807">
        <f t="shared" ca="1" si="284"/>
        <v>2.3999999999999995</v>
      </c>
      <c r="AC1807">
        <f t="shared" ca="1" si="285"/>
        <v>1.6000000000000005</v>
      </c>
      <c r="AD1807">
        <f t="shared" ca="1" si="286"/>
        <v>-1.6000000000000005</v>
      </c>
      <c r="AE1807" s="2">
        <v>0</v>
      </c>
      <c r="AF1807" s="7">
        <f>VLOOKUP(R1807,Weights!$A$2:$B$120,2,0)*AE1807</f>
        <v>0</v>
      </c>
      <c r="AG1807">
        <f t="shared" ca="1" si="287"/>
        <v>2.5600000000000018</v>
      </c>
      <c r="AI1807" t="str">
        <f t="shared" ca="1" si="289"/>
        <v>Hawaii</v>
      </c>
      <c r="AJ1807" t="str">
        <f t="shared" si="290"/>
        <v>Hawaii</v>
      </c>
      <c r="AK1807">
        <f t="shared" si="291"/>
        <v>0</v>
      </c>
    </row>
    <row r="1808" spans="17:37" x14ac:dyDescent="0.25">
      <c r="Q1808" t="s">
        <v>3329</v>
      </c>
      <c r="R1808" s="6">
        <v>41967</v>
      </c>
      <c r="S1808" t="s">
        <v>3195</v>
      </c>
      <c r="T1808" t="s">
        <v>3383</v>
      </c>
      <c r="U1808" t="s">
        <v>3841</v>
      </c>
      <c r="V1808">
        <v>88</v>
      </c>
      <c r="W1808">
        <v>73</v>
      </c>
      <c r="Y1808" t="s">
        <v>151</v>
      </c>
      <c r="Z1808">
        <v>1</v>
      </c>
      <c r="AA1808">
        <f t="shared" si="288"/>
        <v>-15</v>
      </c>
      <c r="AB1808">
        <f t="shared" ca="1" si="284"/>
        <v>3.2</v>
      </c>
      <c r="AC1808">
        <f t="shared" ca="1" si="285"/>
        <v>-18.2</v>
      </c>
      <c r="AD1808">
        <f t="shared" ca="1" si="286"/>
        <v>18.2</v>
      </c>
      <c r="AE1808" s="2">
        <v>0</v>
      </c>
      <c r="AF1808" s="7">
        <f>VLOOKUP(R1808,Weights!$A$2:$B$120,2,0)*AE1808</f>
        <v>0</v>
      </c>
      <c r="AG1808">
        <f t="shared" ca="1" si="287"/>
        <v>331.23999999999995</v>
      </c>
      <c r="AI1808" t="str">
        <f t="shared" ca="1" si="289"/>
        <v>Hawaii</v>
      </c>
      <c r="AJ1808" t="str">
        <f t="shared" si="290"/>
        <v>San Francisco</v>
      </c>
      <c r="AK1808" t="str">
        <f t="shared" si="291"/>
        <v>San Francisco</v>
      </c>
    </row>
    <row r="1809" spans="17:37" x14ac:dyDescent="0.25">
      <c r="Q1809" t="s">
        <v>3329</v>
      </c>
      <c r="R1809" s="6">
        <v>41968</v>
      </c>
      <c r="S1809" t="s">
        <v>3195</v>
      </c>
      <c r="T1809" t="s">
        <v>3309</v>
      </c>
      <c r="U1809" t="s">
        <v>3842</v>
      </c>
      <c r="V1809">
        <v>62</v>
      </c>
      <c r="W1809">
        <v>55</v>
      </c>
      <c r="Y1809" t="s">
        <v>105</v>
      </c>
      <c r="Z1809">
        <v>1</v>
      </c>
      <c r="AA1809">
        <f t="shared" si="288"/>
        <v>7</v>
      </c>
      <c r="AB1809">
        <f t="shared" ca="1" si="284"/>
        <v>16.199999800000001</v>
      </c>
      <c r="AC1809">
        <f t="shared" ca="1" si="285"/>
        <v>-9.1999998000000005</v>
      </c>
      <c r="AD1809">
        <f t="shared" ca="1" si="286"/>
        <v>9.1999998000000005</v>
      </c>
      <c r="AE1809" s="2">
        <v>0</v>
      </c>
      <c r="AF1809" s="7">
        <f>VLOOKUP(R1809,Weights!$A$2:$B$120,2,0)*AE1809</f>
        <v>0</v>
      </c>
      <c r="AG1809">
        <f t="shared" ca="1" si="287"/>
        <v>84.639996320000051</v>
      </c>
      <c r="AI1809" t="str">
        <f t="shared" ca="1" si="289"/>
        <v>Hawaii</v>
      </c>
      <c r="AJ1809" t="str">
        <f t="shared" si="290"/>
        <v>Hawaii</v>
      </c>
      <c r="AK1809">
        <f t="shared" si="291"/>
        <v>0</v>
      </c>
    </row>
    <row r="1810" spans="17:37" x14ac:dyDescent="0.25">
      <c r="Q1810" t="s">
        <v>3329</v>
      </c>
      <c r="R1810" s="6">
        <v>41975</v>
      </c>
      <c r="S1810" t="s">
        <v>3194</v>
      </c>
      <c r="T1810" t="s">
        <v>3421</v>
      </c>
      <c r="U1810" t="s">
        <v>3842</v>
      </c>
      <c r="V1810">
        <v>75</v>
      </c>
      <c r="W1810">
        <v>60</v>
      </c>
      <c r="Y1810" t="s">
        <v>264</v>
      </c>
      <c r="Z1810">
        <v>1</v>
      </c>
      <c r="AA1810">
        <f t="shared" si="288"/>
        <v>15</v>
      </c>
      <c r="AB1810">
        <f t="shared" ca="1" si="284"/>
        <v>12.799999999999999</v>
      </c>
      <c r="AC1810">
        <f t="shared" ca="1" si="285"/>
        <v>2.2000000000000011</v>
      </c>
      <c r="AD1810">
        <f t="shared" ca="1" si="286"/>
        <v>-2.2000000000000011</v>
      </c>
      <c r="AE1810" s="2">
        <v>0</v>
      </c>
      <c r="AF1810" s="7">
        <f>VLOOKUP(R1810,Weights!$A$2:$B$120,2,0)*AE1810</f>
        <v>0</v>
      </c>
      <c r="AG1810">
        <f t="shared" ca="1" si="287"/>
        <v>4.8400000000000043</v>
      </c>
      <c r="AI1810" t="str">
        <f t="shared" ca="1" si="289"/>
        <v>Hawaii</v>
      </c>
      <c r="AJ1810" t="str">
        <f t="shared" si="290"/>
        <v>Hawaii</v>
      </c>
      <c r="AK1810">
        <f t="shared" si="291"/>
        <v>0</v>
      </c>
    </row>
    <row r="1811" spans="17:37" x14ac:dyDescent="0.25">
      <c r="Q1811" t="s">
        <v>3329</v>
      </c>
      <c r="R1811" s="6">
        <v>41979</v>
      </c>
      <c r="S1811" t="s">
        <v>3195</v>
      </c>
      <c r="T1811" t="s">
        <v>3305</v>
      </c>
      <c r="U1811" t="s">
        <v>3841</v>
      </c>
      <c r="V1811">
        <v>90</v>
      </c>
      <c r="W1811">
        <v>70</v>
      </c>
      <c r="Y1811" t="s">
        <v>265</v>
      </c>
      <c r="Z1811">
        <v>1</v>
      </c>
      <c r="AA1811">
        <f t="shared" si="288"/>
        <v>-20</v>
      </c>
      <c r="AB1811">
        <f t="shared" ca="1" si="284"/>
        <v>-5.6000002000000002</v>
      </c>
      <c r="AC1811">
        <f t="shared" ca="1" si="285"/>
        <v>-14.3999998</v>
      </c>
      <c r="AD1811">
        <f t="shared" ca="1" si="286"/>
        <v>14.3999998</v>
      </c>
      <c r="AE1811" s="2">
        <v>0</v>
      </c>
      <c r="AF1811" s="7">
        <f>VLOOKUP(R1811,Weights!$A$2:$B$120,2,0)*AE1811</f>
        <v>0</v>
      </c>
      <c r="AG1811">
        <f t="shared" ca="1" si="287"/>
        <v>207.35999424000002</v>
      </c>
      <c r="AI1811" t="str">
        <f t="shared" ca="1" si="289"/>
        <v>BYU</v>
      </c>
      <c r="AJ1811" t="str">
        <f t="shared" si="290"/>
        <v>BYU</v>
      </c>
      <c r="AK1811" t="str">
        <f t="shared" si="291"/>
        <v>BYU</v>
      </c>
    </row>
    <row r="1812" spans="17:37" x14ac:dyDescent="0.25">
      <c r="Q1812" t="s">
        <v>3329</v>
      </c>
      <c r="R1812" s="6">
        <v>41992</v>
      </c>
      <c r="S1812" t="s">
        <v>3193</v>
      </c>
      <c r="T1812" t="s">
        <v>3839</v>
      </c>
      <c r="U1812" t="s">
        <v>3842</v>
      </c>
      <c r="V1812">
        <v>94</v>
      </c>
      <c r="W1812">
        <v>63</v>
      </c>
      <c r="Y1812" t="s">
        <v>266</v>
      </c>
      <c r="Z1812">
        <v>1</v>
      </c>
      <c r="AA1812">
        <f t="shared" si="288"/>
        <v>31</v>
      </c>
      <c r="AB1812">
        <f t="shared" ca="1" si="284"/>
        <v>30.999999800000001</v>
      </c>
      <c r="AC1812">
        <f t="shared" ca="1" si="285"/>
        <v>1.9999999878450581E-7</v>
      </c>
      <c r="AD1812">
        <f t="shared" ca="1" si="286"/>
        <v>-1.9999999878450581E-7</v>
      </c>
      <c r="AE1812" s="2">
        <v>0</v>
      </c>
      <c r="AF1812" s="7">
        <f>VLOOKUP(R1812,Weights!$A$2:$B$120,2,0)*AE1812</f>
        <v>0</v>
      </c>
      <c r="AG1812">
        <f t="shared" ca="1" si="287"/>
        <v>3.9999999513802324E-14</v>
      </c>
      <c r="AI1812" t="str">
        <f t="shared" ca="1" si="289"/>
        <v>Hawaii</v>
      </c>
      <c r="AJ1812" t="str">
        <f t="shared" si="290"/>
        <v>Hawaii</v>
      </c>
      <c r="AK1812">
        <f t="shared" si="291"/>
        <v>0</v>
      </c>
    </row>
    <row r="1813" spans="17:37" x14ac:dyDescent="0.25">
      <c r="Q1813" t="s">
        <v>3329</v>
      </c>
      <c r="R1813" s="6">
        <v>41996</v>
      </c>
      <c r="S1813" t="s">
        <v>3194</v>
      </c>
      <c r="T1813" t="s">
        <v>3255</v>
      </c>
      <c r="U1813" t="s">
        <v>3842</v>
      </c>
      <c r="V1813">
        <v>66</v>
      </c>
      <c r="W1813">
        <v>58</v>
      </c>
      <c r="Y1813" t="s">
        <v>267</v>
      </c>
      <c r="Z1813">
        <v>1</v>
      </c>
      <c r="AA1813">
        <f t="shared" si="288"/>
        <v>8</v>
      </c>
      <c r="AB1813">
        <f t="shared" ca="1" si="284"/>
        <v>2.5999999999999996</v>
      </c>
      <c r="AC1813">
        <f t="shared" ca="1" si="285"/>
        <v>5.4</v>
      </c>
      <c r="AD1813">
        <f t="shared" ca="1" si="286"/>
        <v>-5.4</v>
      </c>
      <c r="AE1813" s="2">
        <v>0</v>
      </c>
      <c r="AF1813" s="7">
        <f>VLOOKUP(R1813,Weights!$A$2:$B$120,2,0)*AE1813</f>
        <v>0</v>
      </c>
      <c r="AG1813">
        <f t="shared" ca="1" si="287"/>
        <v>29.160000000000004</v>
      </c>
      <c r="AI1813" t="str">
        <f t="shared" ca="1" si="289"/>
        <v>Hawaii</v>
      </c>
      <c r="AJ1813" t="str">
        <f t="shared" si="290"/>
        <v>Hawaii</v>
      </c>
      <c r="AK1813">
        <f t="shared" si="291"/>
        <v>0</v>
      </c>
    </row>
    <row r="1814" spans="17:37" x14ac:dyDescent="0.25">
      <c r="Q1814" t="s">
        <v>3329</v>
      </c>
      <c r="R1814" s="6">
        <v>41996</v>
      </c>
      <c r="S1814" t="s">
        <v>3194</v>
      </c>
      <c r="T1814" t="s">
        <v>3827</v>
      </c>
      <c r="U1814" t="s">
        <v>3841</v>
      </c>
      <c r="V1814">
        <v>80</v>
      </c>
      <c r="W1814">
        <v>79</v>
      </c>
      <c r="X1814" t="s">
        <v>3843</v>
      </c>
      <c r="Y1814" t="s">
        <v>399</v>
      </c>
      <c r="Z1814">
        <v>1</v>
      </c>
      <c r="AA1814">
        <f t="shared" si="288"/>
        <v>-1</v>
      </c>
      <c r="AB1814">
        <f t="shared" ca="1" si="284"/>
        <v>-6.6000002000000002</v>
      </c>
      <c r="AC1814">
        <f t="shared" ca="1" si="285"/>
        <v>5.6000002000000002</v>
      </c>
      <c r="AD1814">
        <f t="shared" ca="1" si="286"/>
        <v>-5.6000002000000002</v>
      </c>
      <c r="AE1814" s="2">
        <v>0</v>
      </c>
      <c r="AF1814" s="7">
        <f>VLOOKUP(R1814,Weights!$A$2:$B$120,2,0)*AE1814</f>
        <v>0</v>
      </c>
      <c r="AG1814">
        <f t="shared" ca="1" si="287"/>
        <v>31.360002240000043</v>
      </c>
      <c r="AI1814" t="str">
        <f t="shared" ca="1" si="289"/>
        <v>Wichita St</v>
      </c>
      <c r="AJ1814" t="str">
        <f t="shared" si="290"/>
        <v>Wichita St</v>
      </c>
      <c r="AK1814" t="str">
        <f t="shared" si="291"/>
        <v>Wichita St</v>
      </c>
    </row>
    <row r="1815" spans="17:37" x14ac:dyDescent="0.25">
      <c r="Q1815" t="s">
        <v>3329</v>
      </c>
      <c r="R1815" s="6">
        <v>41998</v>
      </c>
      <c r="S1815" t="s">
        <v>3194</v>
      </c>
      <c r="T1815" t="s">
        <v>3352</v>
      </c>
      <c r="U1815" t="s">
        <v>3842</v>
      </c>
      <c r="V1815">
        <v>69</v>
      </c>
      <c r="W1815">
        <v>66</v>
      </c>
      <c r="Y1815" t="s">
        <v>904</v>
      </c>
      <c r="Z1815">
        <v>1</v>
      </c>
      <c r="AA1815">
        <f t="shared" si="288"/>
        <v>3</v>
      </c>
      <c r="AB1815">
        <f t="shared" ca="1" si="284"/>
        <v>2.9999999999999991</v>
      </c>
      <c r="AC1815">
        <f t="shared" ca="1" si="285"/>
        <v>0</v>
      </c>
      <c r="AD1815">
        <f t="shared" ca="1" si="286"/>
        <v>0</v>
      </c>
      <c r="AE1815" s="2">
        <v>0</v>
      </c>
      <c r="AF1815" s="7">
        <f>VLOOKUP(R1815,Weights!$A$2:$B$120,2,0)*AE1815</f>
        <v>0</v>
      </c>
      <c r="AG1815">
        <f t="shared" ca="1" si="287"/>
        <v>0</v>
      </c>
      <c r="AI1815" t="str">
        <f t="shared" ca="1" si="289"/>
        <v>Hawaii</v>
      </c>
      <c r="AJ1815" t="str">
        <f t="shared" si="290"/>
        <v>Hawaii</v>
      </c>
      <c r="AK1815">
        <f t="shared" si="291"/>
        <v>0</v>
      </c>
    </row>
    <row r="1816" spans="17:37" x14ac:dyDescent="0.25">
      <c r="Q1816" t="s">
        <v>3329</v>
      </c>
      <c r="R1816" s="6">
        <v>42002</v>
      </c>
      <c r="S1816" t="s">
        <v>3194</v>
      </c>
      <c r="T1816" t="s">
        <v>3477</v>
      </c>
      <c r="U1816" t="s">
        <v>3842</v>
      </c>
      <c r="V1816">
        <v>71</v>
      </c>
      <c r="W1816">
        <v>57</v>
      </c>
      <c r="Y1816" t="s">
        <v>905</v>
      </c>
      <c r="Z1816">
        <v>1</v>
      </c>
      <c r="AA1816">
        <f t="shared" si="288"/>
        <v>14</v>
      </c>
      <c r="AB1816">
        <f t="shared" ca="1" si="284"/>
        <v>16.799999999999997</v>
      </c>
      <c r="AC1816">
        <f t="shared" ca="1" si="285"/>
        <v>-2.7999999999999972</v>
      </c>
      <c r="AD1816">
        <f t="shared" ca="1" si="286"/>
        <v>2.7999999999999972</v>
      </c>
      <c r="AE1816" s="2">
        <v>0</v>
      </c>
      <c r="AF1816" s="7">
        <f>VLOOKUP(R1816,Weights!$A$2:$B$120,2,0)*AE1816</f>
        <v>0</v>
      </c>
      <c r="AG1816">
        <f t="shared" ca="1" si="287"/>
        <v>7.8399999999999839</v>
      </c>
      <c r="AI1816" t="str">
        <f t="shared" ca="1" si="289"/>
        <v>Hawaii</v>
      </c>
      <c r="AJ1816" t="str">
        <f t="shared" si="290"/>
        <v>Hawaii</v>
      </c>
      <c r="AK1816">
        <f t="shared" si="291"/>
        <v>0</v>
      </c>
    </row>
    <row r="1817" spans="17:37" x14ac:dyDescent="0.25">
      <c r="Q1817" t="s">
        <v>3329</v>
      </c>
      <c r="R1817" s="6">
        <v>42003</v>
      </c>
      <c r="S1817" t="s">
        <v>3194</v>
      </c>
      <c r="T1817" t="s">
        <v>3534</v>
      </c>
      <c r="U1817" t="s">
        <v>3842</v>
      </c>
      <c r="V1817">
        <v>76</v>
      </c>
      <c r="W1817">
        <v>68</v>
      </c>
      <c r="Y1817" t="s">
        <v>906</v>
      </c>
      <c r="Z1817">
        <v>1</v>
      </c>
      <c r="AA1817">
        <f t="shared" si="288"/>
        <v>8</v>
      </c>
      <c r="AB1817">
        <f t="shared" ca="1" si="284"/>
        <v>14.6</v>
      </c>
      <c r="AC1817">
        <f t="shared" ca="1" si="285"/>
        <v>-6.6</v>
      </c>
      <c r="AD1817">
        <f t="shared" ca="1" si="286"/>
        <v>6.6</v>
      </c>
      <c r="AE1817" s="2">
        <v>0</v>
      </c>
      <c r="AF1817" s="7">
        <f>VLOOKUP(R1817,Weights!$A$2:$B$120,2,0)*AE1817</f>
        <v>0</v>
      </c>
      <c r="AG1817">
        <f t="shared" ca="1" si="287"/>
        <v>43.559999999999995</v>
      </c>
      <c r="AI1817" t="str">
        <f t="shared" ca="1" si="289"/>
        <v>Hawaii</v>
      </c>
      <c r="AJ1817" t="str">
        <f t="shared" si="290"/>
        <v>Hawaii</v>
      </c>
      <c r="AK1817">
        <f t="shared" si="291"/>
        <v>0</v>
      </c>
    </row>
    <row r="1818" spans="17:37" x14ac:dyDescent="0.25">
      <c r="Q1818" t="s">
        <v>3329</v>
      </c>
      <c r="R1818" s="6">
        <v>42011</v>
      </c>
      <c r="S1818" t="s">
        <v>3194</v>
      </c>
      <c r="T1818" t="s">
        <v>3454</v>
      </c>
      <c r="U1818" t="s">
        <v>3841</v>
      </c>
      <c r="V1818">
        <v>61</v>
      </c>
      <c r="W1818">
        <v>57</v>
      </c>
      <c r="X1818" t="s">
        <v>3843</v>
      </c>
      <c r="Y1818" t="s">
        <v>1472</v>
      </c>
      <c r="Z1818">
        <v>1</v>
      </c>
      <c r="AA1818">
        <f t="shared" si="288"/>
        <v>-4</v>
      </c>
      <c r="AB1818">
        <f t="shared" ca="1" si="284"/>
        <v>7.6</v>
      </c>
      <c r="AC1818">
        <f t="shared" ca="1" si="285"/>
        <v>-11.6</v>
      </c>
      <c r="AD1818">
        <f t="shared" ca="1" si="286"/>
        <v>11.6</v>
      </c>
      <c r="AE1818" s="2">
        <v>0</v>
      </c>
      <c r="AF1818" s="7">
        <f>VLOOKUP(R1818,Weights!$A$2:$B$120,2,0)*AE1818</f>
        <v>0</v>
      </c>
      <c r="AG1818">
        <f t="shared" ca="1" si="287"/>
        <v>134.56</v>
      </c>
      <c r="AI1818" t="str">
        <f t="shared" ca="1" si="289"/>
        <v>Hawaii</v>
      </c>
      <c r="AJ1818" t="str">
        <f t="shared" si="290"/>
        <v>Cal Poly</v>
      </c>
      <c r="AK1818" t="str">
        <f t="shared" si="291"/>
        <v>Cal Poly</v>
      </c>
    </row>
    <row r="1819" spans="17:37" x14ac:dyDescent="0.25">
      <c r="Q1819" t="s">
        <v>3329</v>
      </c>
      <c r="R1819" s="6">
        <v>42014</v>
      </c>
      <c r="S1819" t="s">
        <v>3194</v>
      </c>
      <c r="T1819" t="s">
        <v>3404</v>
      </c>
      <c r="U1819" t="s">
        <v>3842</v>
      </c>
      <c r="V1819">
        <v>83</v>
      </c>
      <c r="W1819">
        <v>68</v>
      </c>
      <c r="Y1819" t="s">
        <v>908</v>
      </c>
      <c r="Z1819">
        <v>1</v>
      </c>
      <c r="AA1819">
        <f t="shared" si="288"/>
        <v>15</v>
      </c>
      <c r="AB1819">
        <f t="shared" ca="1" si="284"/>
        <v>15</v>
      </c>
      <c r="AC1819">
        <f t="shared" ca="1" si="285"/>
        <v>0</v>
      </c>
      <c r="AD1819">
        <f t="shared" ca="1" si="286"/>
        <v>0</v>
      </c>
      <c r="AE1819" s="2">
        <v>0</v>
      </c>
      <c r="AF1819" s="7">
        <f>VLOOKUP(R1819,Weights!$A$2:$B$120,2,0)*AE1819</f>
        <v>0</v>
      </c>
      <c r="AG1819">
        <f t="shared" ca="1" si="287"/>
        <v>0</v>
      </c>
      <c r="AI1819" t="str">
        <f t="shared" ca="1" si="289"/>
        <v>Hawaii</v>
      </c>
      <c r="AJ1819" t="str">
        <f t="shared" si="290"/>
        <v>Hawaii</v>
      </c>
      <c r="AK1819">
        <f t="shared" si="291"/>
        <v>0</v>
      </c>
    </row>
    <row r="1820" spans="17:37" x14ac:dyDescent="0.25">
      <c r="Q1820" t="s">
        <v>3329</v>
      </c>
      <c r="R1820" s="6">
        <v>42026</v>
      </c>
      <c r="S1820" t="s">
        <v>3194</v>
      </c>
      <c r="T1820" t="s">
        <v>3452</v>
      </c>
      <c r="U1820" t="s">
        <v>3842</v>
      </c>
      <c r="V1820">
        <v>84</v>
      </c>
      <c r="W1820">
        <v>76</v>
      </c>
      <c r="Y1820" t="s">
        <v>1473</v>
      </c>
      <c r="Z1820">
        <v>1</v>
      </c>
      <c r="AA1820">
        <f t="shared" si="288"/>
        <v>8</v>
      </c>
      <c r="AB1820">
        <f t="shared" ca="1" si="284"/>
        <v>4.3999999999999995</v>
      </c>
      <c r="AC1820">
        <f t="shared" ca="1" si="285"/>
        <v>3.6000000000000005</v>
      </c>
      <c r="AD1820">
        <f t="shared" ca="1" si="286"/>
        <v>-3.6000000000000005</v>
      </c>
      <c r="AE1820" s="2">
        <v>0</v>
      </c>
      <c r="AF1820" s="7">
        <f>VLOOKUP(R1820,Weights!$A$2:$B$120,2,0)*AE1820</f>
        <v>0</v>
      </c>
      <c r="AG1820">
        <f t="shared" ca="1" si="287"/>
        <v>12.960000000000004</v>
      </c>
      <c r="AI1820" t="str">
        <f t="shared" ca="1" si="289"/>
        <v>Hawaii</v>
      </c>
      <c r="AJ1820" t="str">
        <f t="shared" si="290"/>
        <v>Hawaii</v>
      </c>
      <c r="AK1820">
        <f t="shared" si="291"/>
        <v>0</v>
      </c>
    </row>
    <row r="1821" spans="17:37" x14ac:dyDescent="0.25">
      <c r="Q1821" t="s">
        <v>3329</v>
      </c>
      <c r="R1821" s="6">
        <v>42028</v>
      </c>
      <c r="S1821" t="s">
        <v>3194</v>
      </c>
      <c r="T1821" t="s">
        <v>3418</v>
      </c>
      <c r="U1821" t="s">
        <v>3841</v>
      </c>
      <c r="V1821">
        <v>78</v>
      </c>
      <c r="W1821">
        <v>72</v>
      </c>
      <c r="Y1821" t="s">
        <v>911</v>
      </c>
      <c r="Z1821">
        <v>1</v>
      </c>
      <c r="AA1821">
        <f t="shared" si="288"/>
        <v>-6</v>
      </c>
      <c r="AB1821">
        <f t="shared" ca="1" si="284"/>
        <v>2.3999999999999995</v>
      </c>
      <c r="AC1821">
        <f t="shared" ca="1" si="285"/>
        <v>-8.3999999999999986</v>
      </c>
      <c r="AD1821">
        <f t="shared" ca="1" si="286"/>
        <v>8.3999999999999986</v>
      </c>
      <c r="AE1821" s="2">
        <v>0</v>
      </c>
      <c r="AF1821" s="7">
        <f>VLOOKUP(R1821,Weights!$A$2:$B$120,2,0)*AE1821</f>
        <v>0</v>
      </c>
      <c r="AG1821">
        <f t="shared" ca="1" si="287"/>
        <v>70.559999999999974</v>
      </c>
      <c r="AI1821" t="str">
        <f t="shared" ca="1" si="289"/>
        <v>Hawaii</v>
      </c>
      <c r="AJ1821" t="str">
        <f t="shared" si="290"/>
        <v>UC Irvine</v>
      </c>
      <c r="AK1821" t="str">
        <f t="shared" si="291"/>
        <v>UC Irvine</v>
      </c>
    </row>
    <row r="1822" spans="17:37" x14ac:dyDescent="0.25">
      <c r="Q1822" t="s">
        <v>3329</v>
      </c>
      <c r="R1822" s="6">
        <v>42047</v>
      </c>
      <c r="S1822" t="s">
        <v>3194</v>
      </c>
      <c r="T1822" t="s">
        <v>3417</v>
      </c>
      <c r="U1822" t="s">
        <v>3842</v>
      </c>
      <c r="V1822">
        <v>73</v>
      </c>
      <c r="W1822">
        <v>52</v>
      </c>
      <c r="Y1822" t="s">
        <v>1474</v>
      </c>
      <c r="Z1822">
        <v>1</v>
      </c>
      <c r="AA1822">
        <f t="shared" si="288"/>
        <v>21</v>
      </c>
      <c r="AB1822">
        <f t="shared" ca="1" si="284"/>
        <v>11.399999999999999</v>
      </c>
      <c r="AC1822">
        <f t="shared" ca="1" si="285"/>
        <v>9.6000000000000014</v>
      </c>
      <c r="AD1822">
        <f t="shared" ca="1" si="286"/>
        <v>-9.6000000000000014</v>
      </c>
      <c r="AE1822" s="2">
        <v>0</v>
      </c>
      <c r="AF1822" s="7">
        <f>VLOOKUP(R1822,Weights!$A$2:$B$120,2,0)*AE1822</f>
        <v>0</v>
      </c>
      <c r="AG1822">
        <f t="shared" ca="1" si="287"/>
        <v>92.160000000000025</v>
      </c>
      <c r="AI1822" t="str">
        <f t="shared" ca="1" si="289"/>
        <v>Hawaii</v>
      </c>
      <c r="AJ1822" t="str">
        <f t="shared" si="290"/>
        <v>Hawaii</v>
      </c>
      <c r="AK1822">
        <f t="shared" si="291"/>
        <v>0</v>
      </c>
    </row>
    <row r="1823" spans="17:37" x14ac:dyDescent="0.25">
      <c r="Q1823" t="s">
        <v>3329</v>
      </c>
      <c r="R1823" s="6">
        <v>42049</v>
      </c>
      <c r="S1823" t="s">
        <v>3194</v>
      </c>
      <c r="T1823" t="s">
        <v>3453</v>
      </c>
      <c r="U1823" t="s">
        <v>3842</v>
      </c>
      <c r="V1823">
        <v>81</v>
      </c>
      <c r="W1823">
        <v>61</v>
      </c>
      <c r="Y1823" t="s">
        <v>1475</v>
      </c>
      <c r="Z1823">
        <v>1</v>
      </c>
      <c r="AA1823">
        <f t="shared" si="288"/>
        <v>20</v>
      </c>
      <c r="AB1823">
        <f t="shared" ca="1" si="284"/>
        <v>16.399999999999999</v>
      </c>
      <c r="AC1823">
        <f t="shared" ca="1" si="285"/>
        <v>3.6000000000000014</v>
      </c>
      <c r="AD1823">
        <f t="shared" ca="1" si="286"/>
        <v>-3.6000000000000014</v>
      </c>
      <c r="AE1823" s="2">
        <v>0</v>
      </c>
      <c r="AF1823" s="7">
        <f>VLOOKUP(R1823,Weights!$A$2:$B$120,2,0)*AE1823</f>
        <v>0</v>
      </c>
      <c r="AG1823">
        <f t="shared" ca="1" si="287"/>
        <v>12.96000000000001</v>
      </c>
      <c r="AI1823" t="str">
        <f t="shared" ca="1" si="289"/>
        <v>Hawaii</v>
      </c>
      <c r="AJ1823" t="str">
        <f t="shared" si="290"/>
        <v>Hawaii</v>
      </c>
      <c r="AK1823">
        <f t="shared" si="291"/>
        <v>0</v>
      </c>
    </row>
    <row r="1824" spans="17:37" x14ac:dyDescent="0.25">
      <c r="Q1824" t="s">
        <v>3329</v>
      </c>
      <c r="R1824" s="6">
        <v>42061</v>
      </c>
      <c r="S1824" t="s">
        <v>3194</v>
      </c>
      <c r="T1824" t="s">
        <v>3371</v>
      </c>
      <c r="U1824" t="s">
        <v>3842</v>
      </c>
      <c r="V1824">
        <v>78</v>
      </c>
      <c r="W1824">
        <v>59</v>
      </c>
      <c r="Y1824" t="s">
        <v>1476</v>
      </c>
      <c r="Z1824">
        <v>1</v>
      </c>
      <c r="AA1824">
        <f t="shared" si="288"/>
        <v>19</v>
      </c>
      <c r="AB1824">
        <f t="shared" ca="1" si="284"/>
        <v>7.1999999999999993</v>
      </c>
      <c r="AC1824">
        <f t="shared" ca="1" si="285"/>
        <v>11.8</v>
      </c>
      <c r="AD1824">
        <f t="shared" ca="1" si="286"/>
        <v>-11.8</v>
      </c>
      <c r="AE1824" s="2">
        <v>0</v>
      </c>
      <c r="AF1824" s="7">
        <f>VLOOKUP(R1824,Weights!$A$2:$B$120,2,0)*AE1824</f>
        <v>0</v>
      </c>
      <c r="AG1824">
        <f t="shared" ca="1" si="287"/>
        <v>139.24</v>
      </c>
      <c r="AI1824" t="str">
        <f t="shared" ca="1" si="289"/>
        <v>Hawaii</v>
      </c>
      <c r="AJ1824" t="str">
        <f t="shared" si="290"/>
        <v>Hawaii</v>
      </c>
      <c r="AK1824">
        <f t="shared" si="291"/>
        <v>0</v>
      </c>
    </row>
    <row r="1825" spans="17:37" x14ac:dyDescent="0.25">
      <c r="Q1825" t="s">
        <v>3329</v>
      </c>
      <c r="R1825" s="6">
        <v>42067</v>
      </c>
      <c r="S1825" t="s">
        <v>3194</v>
      </c>
      <c r="T1825" t="s">
        <v>3254</v>
      </c>
      <c r="U1825" t="s">
        <v>3841</v>
      </c>
      <c r="V1825">
        <v>98</v>
      </c>
      <c r="W1825">
        <v>90</v>
      </c>
      <c r="Y1825" t="s">
        <v>1477</v>
      </c>
      <c r="Z1825">
        <v>1</v>
      </c>
      <c r="AA1825">
        <f t="shared" si="288"/>
        <v>-8</v>
      </c>
      <c r="AB1825">
        <f t="shared" ca="1" si="284"/>
        <v>2.7999999999999989</v>
      </c>
      <c r="AC1825">
        <f t="shared" ca="1" si="285"/>
        <v>-10.799999999999999</v>
      </c>
      <c r="AD1825">
        <f t="shared" ca="1" si="286"/>
        <v>10.799999999999999</v>
      </c>
      <c r="AE1825" s="2">
        <v>0</v>
      </c>
      <c r="AF1825" s="7">
        <f>VLOOKUP(R1825,Weights!$A$2:$B$120,2,0)*AE1825</f>
        <v>0</v>
      </c>
      <c r="AG1825">
        <f t="shared" ca="1" si="287"/>
        <v>116.63999999999997</v>
      </c>
      <c r="AI1825" t="str">
        <f t="shared" ca="1" si="289"/>
        <v>Hawaii</v>
      </c>
      <c r="AJ1825" t="str">
        <f t="shared" si="290"/>
        <v>UC Santa Barbara</v>
      </c>
      <c r="AK1825" t="str">
        <f t="shared" si="291"/>
        <v>UC Santa Barbara</v>
      </c>
    </row>
    <row r="1826" spans="17:37" x14ac:dyDescent="0.25">
      <c r="Q1826" t="s">
        <v>3329</v>
      </c>
      <c r="R1826" s="6">
        <v>42075</v>
      </c>
      <c r="S1826" t="s">
        <v>3195</v>
      </c>
      <c r="T1826" t="s">
        <v>3371</v>
      </c>
      <c r="U1826" t="s">
        <v>3842</v>
      </c>
      <c r="V1826">
        <v>79</v>
      </c>
      <c r="W1826">
        <v>72</v>
      </c>
      <c r="Y1826" t="s">
        <v>3156</v>
      </c>
      <c r="Z1826">
        <v>1</v>
      </c>
      <c r="AA1826">
        <f t="shared" si="288"/>
        <v>7</v>
      </c>
      <c r="AB1826">
        <f t="shared" ca="1" si="284"/>
        <v>4</v>
      </c>
      <c r="AC1826">
        <f t="shared" ca="1" si="285"/>
        <v>3</v>
      </c>
      <c r="AD1826">
        <f t="shared" ca="1" si="286"/>
        <v>-3</v>
      </c>
      <c r="AE1826" s="2">
        <v>0</v>
      </c>
      <c r="AF1826" s="7">
        <f>VLOOKUP(R1826,Weights!$A$2:$B$120,2,0)*AE1826</f>
        <v>0</v>
      </c>
      <c r="AG1826">
        <f t="shared" ca="1" si="287"/>
        <v>9</v>
      </c>
      <c r="AI1826" t="str">
        <f t="shared" ca="1" si="289"/>
        <v>Hawaii</v>
      </c>
      <c r="AJ1826" t="str">
        <f t="shared" si="290"/>
        <v>Hawaii</v>
      </c>
      <c r="AK1826">
        <f t="shared" si="291"/>
        <v>0</v>
      </c>
    </row>
    <row r="1827" spans="17:37" x14ac:dyDescent="0.25">
      <c r="Q1827" t="s">
        <v>3329</v>
      </c>
      <c r="R1827" s="6">
        <v>42076</v>
      </c>
      <c r="S1827" t="s">
        <v>3195</v>
      </c>
      <c r="T1827" t="s">
        <v>3452</v>
      </c>
      <c r="U1827" t="s">
        <v>3191</v>
      </c>
      <c r="Y1827" t="s">
        <v>3191</v>
      </c>
      <c r="Z1827">
        <v>0</v>
      </c>
      <c r="AA1827">
        <f t="shared" si="288"/>
        <v>0</v>
      </c>
      <c r="AB1827">
        <f t="shared" ca="1" si="284"/>
        <v>0</v>
      </c>
      <c r="AC1827">
        <f t="shared" ca="1" si="285"/>
        <v>0</v>
      </c>
      <c r="AD1827">
        <f t="shared" ca="1" si="286"/>
        <v>0</v>
      </c>
      <c r="AE1827" s="2">
        <v>0</v>
      </c>
      <c r="AF1827" s="7">
        <f>VLOOKUP(R1827,Weights!$A$2:$B$120,2,0)*AE1827</f>
        <v>0</v>
      </c>
      <c r="AG1827">
        <f t="shared" ca="1" si="287"/>
        <v>0</v>
      </c>
      <c r="AI1827" t="str">
        <f t="shared" ca="1" si="289"/>
        <v>UC Davis</v>
      </c>
      <c r="AJ1827" t="str">
        <f t="shared" si="290"/>
        <v>UC Davis</v>
      </c>
      <c r="AK1827">
        <f t="shared" si="291"/>
        <v>0</v>
      </c>
    </row>
    <row r="1828" spans="17:37" x14ac:dyDescent="0.25">
      <c r="Q1828" t="s">
        <v>3423</v>
      </c>
      <c r="R1828" s="6">
        <v>41957</v>
      </c>
      <c r="S1828" t="s">
        <v>3195</v>
      </c>
      <c r="T1828" t="s">
        <v>3463</v>
      </c>
      <c r="U1828" t="s">
        <v>3842</v>
      </c>
      <c r="V1828">
        <v>100</v>
      </c>
      <c r="W1828">
        <v>99</v>
      </c>
      <c r="X1828" t="s">
        <v>3846</v>
      </c>
      <c r="Y1828" t="s">
        <v>176</v>
      </c>
      <c r="Z1828">
        <v>1</v>
      </c>
      <c r="AA1828">
        <f t="shared" si="288"/>
        <v>1</v>
      </c>
      <c r="AB1828">
        <f t="shared" ca="1" si="284"/>
        <v>9.1999999999999993</v>
      </c>
      <c r="AC1828">
        <f t="shared" ca="1" si="285"/>
        <v>-8.1999999999999993</v>
      </c>
      <c r="AD1828">
        <f t="shared" ca="1" si="286"/>
        <v>8.1999999999999993</v>
      </c>
      <c r="AE1828" s="2">
        <v>0</v>
      </c>
      <c r="AF1828" s="7">
        <f>VLOOKUP(R1828,Weights!$A$2:$B$120,2,0)*AE1828</f>
        <v>0</v>
      </c>
      <c r="AG1828">
        <f t="shared" ca="1" si="287"/>
        <v>67.239999999999995</v>
      </c>
      <c r="AI1828" t="str">
        <f t="shared" ca="1" si="289"/>
        <v>High Point</v>
      </c>
      <c r="AJ1828" t="str">
        <f t="shared" si="290"/>
        <v>High Point</v>
      </c>
      <c r="AK1828">
        <f t="shared" si="291"/>
        <v>0</v>
      </c>
    </row>
    <row r="1829" spans="17:37" x14ac:dyDescent="0.25">
      <c r="Q1829" t="s">
        <v>3423</v>
      </c>
      <c r="R1829" s="6">
        <v>41958</v>
      </c>
      <c r="S1829" t="s">
        <v>3195</v>
      </c>
      <c r="T1829" t="s">
        <v>3533</v>
      </c>
      <c r="U1829" t="s">
        <v>3842</v>
      </c>
      <c r="V1829">
        <v>74</v>
      </c>
      <c r="W1829">
        <v>62</v>
      </c>
      <c r="Y1829" t="s">
        <v>258</v>
      </c>
      <c r="Z1829">
        <v>1</v>
      </c>
      <c r="AA1829">
        <f t="shared" si="288"/>
        <v>12</v>
      </c>
      <c r="AB1829">
        <f t="shared" ca="1" si="284"/>
        <v>15.999999799999999</v>
      </c>
      <c r="AC1829">
        <f t="shared" ca="1" si="285"/>
        <v>-3.9999997999999994</v>
      </c>
      <c r="AD1829">
        <f t="shared" ca="1" si="286"/>
        <v>3.9999997999999994</v>
      </c>
      <c r="AE1829" s="2">
        <v>0</v>
      </c>
      <c r="AF1829" s="7">
        <f>VLOOKUP(R1829,Weights!$A$2:$B$120,2,0)*AE1829</f>
        <v>0</v>
      </c>
      <c r="AG1829">
        <f t="shared" ca="1" si="287"/>
        <v>15.999998400000036</v>
      </c>
      <c r="AI1829" t="str">
        <f t="shared" ca="1" si="289"/>
        <v>High Point</v>
      </c>
      <c r="AJ1829" t="str">
        <f t="shared" si="290"/>
        <v>High Point</v>
      </c>
      <c r="AK1829">
        <f t="shared" si="291"/>
        <v>0</v>
      </c>
    </row>
    <row r="1830" spans="17:37" x14ac:dyDescent="0.25">
      <c r="Q1830" t="s">
        <v>3423</v>
      </c>
      <c r="R1830" s="6">
        <v>41968</v>
      </c>
      <c r="S1830" t="s">
        <v>3194</v>
      </c>
      <c r="T1830" t="s">
        <v>3839</v>
      </c>
      <c r="U1830" t="s">
        <v>3842</v>
      </c>
      <c r="V1830">
        <v>88</v>
      </c>
      <c r="W1830">
        <v>71</v>
      </c>
      <c r="Y1830" t="s">
        <v>101</v>
      </c>
      <c r="Z1830">
        <v>1</v>
      </c>
      <c r="AA1830">
        <f t="shared" si="288"/>
        <v>17</v>
      </c>
      <c r="AB1830">
        <f t="shared" ca="1" si="284"/>
        <v>34.399999800000003</v>
      </c>
      <c r="AC1830">
        <f t="shared" ca="1" si="285"/>
        <v>-17.399999800000003</v>
      </c>
      <c r="AD1830">
        <f t="shared" ca="1" si="286"/>
        <v>17.399999800000003</v>
      </c>
      <c r="AE1830" s="2">
        <v>0</v>
      </c>
      <c r="AF1830" s="7">
        <f>VLOOKUP(R1830,Weights!$A$2:$B$120,2,0)*AE1830</f>
        <v>0</v>
      </c>
      <c r="AG1830">
        <f t="shared" ca="1" si="287"/>
        <v>302.75999304000015</v>
      </c>
      <c r="AI1830" t="str">
        <f t="shared" ca="1" si="289"/>
        <v>High Point</v>
      </c>
      <c r="AJ1830" t="str">
        <f t="shared" si="290"/>
        <v>High Point</v>
      </c>
      <c r="AK1830">
        <f t="shared" si="291"/>
        <v>0</v>
      </c>
    </row>
    <row r="1831" spans="17:37" x14ac:dyDescent="0.25">
      <c r="Q1831" t="s">
        <v>3423</v>
      </c>
      <c r="R1831" s="6">
        <v>41979</v>
      </c>
      <c r="S1831" t="s">
        <v>3194</v>
      </c>
      <c r="T1831" t="s">
        <v>3465</v>
      </c>
      <c r="U1831" t="s">
        <v>3842</v>
      </c>
      <c r="V1831">
        <v>66</v>
      </c>
      <c r="W1831">
        <v>63</v>
      </c>
      <c r="Y1831" t="s">
        <v>196</v>
      </c>
      <c r="Z1831">
        <v>1</v>
      </c>
      <c r="AA1831">
        <f t="shared" si="288"/>
        <v>3</v>
      </c>
      <c r="AB1831">
        <f t="shared" ca="1" si="284"/>
        <v>1</v>
      </c>
      <c r="AC1831">
        <f t="shared" ca="1" si="285"/>
        <v>2</v>
      </c>
      <c r="AD1831">
        <f t="shared" ca="1" si="286"/>
        <v>-2</v>
      </c>
      <c r="AE1831" s="2">
        <v>0</v>
      </c>
      <c r="AF1831" s="7">
        <f>VLOOKUP(R1831,Weights!$A$2:$B$120,2,0)*AE1831</f>
        <v>0</v>
      </c>
      <c r="AG1831">
        <f t="shared" ca="1" si="287"/>
        <v>4</v>
      </c>
      <c r="AI1831" t="str">
        <f t="shared" ca="1" si="289"/>
        <v>High Point</v>
      </c>
      <c r="AJ1831" t="str">
        <f t="shared" si="290"/>
        <v>High Point</v>
      </c>
      <c r="AK1831">
        <f t="shared" si="291"/>
        <v>0</v>
      </c>
    </row>
    <row r="1832" spans="17:37" x14ac:dyDescent="0.25">
      <c r="Q1832" t="s">
        <v>3423</v>
      </c>
      <c r="R1832" s="6">
        <v>41990</v>
      </c>
      <c r="S1832" t="s">
        <v>3194</v>
      </c>
      <c r="T1832" t="s">
        <v>3839</v>
      </c>
      <c r="U1832" t="s">
        <v>3842</v>
      </c>
      <c r="V1832">
        <v>106</v>
      </c>
      <c r="W1832">
        <v>48</v>
      </c>
      <c r="Y1832" t="s">
        <v>265</v>
      </c>
      <c r="Z1832">
        <v>1</v>
      </c>
      <c r="AA1832">
        <f t="shared" si="288"/>
        <v>58</v>
      </c>
      <c r="AB1832">
        <f t="shared" ca="1" si="284"/>
        <v>34.399999800000003</v>
      </c>
      <c r="AC1832">
        <f t="shared" ca="1" si="285"/>
        <v>23.600000199999997</v>
      </c>
      <c r="AD1832">
        <f t="shared" ca="1" si="286"/>
        <v>-23.600000199999997</v>
      </c>
      <c r="AE1832" s="2">
        <v>0</v>
      </c>
      <c r="AF1832" s="7">
        <f>VLOOKUP(R1832,Weights!$A$2:$B$120,2,0)*AE1832</f>
        <v>0</v>
      </c>
      <c r="AG1832">
        <f t="shared" ca="1" si="287"/>
        <v>556.96000943999991</v>
      </c>
      <c r="AI1832" t="str">
        <f t="shared" ca="1" si="289"/>
        <v>High Point</v>
      </c>
      <c r="AJ1832" t="str">
        <f t="shared" si="290"/>
        <v>High Point</v>
      </c>
      <c r="AK1832">
        <f t="shared" si="291"/>
        <v>0</v>
      </c>
    </row>
    <row r="1833" spans="17:37" x14ac:dyDescent="0.25">
      <c r="Q1833" t="s">
        <v>3423</v>
      </c>
      <c r="R1833" s="6">
        <v>42001</v>
      </c>
      <c r="S1833" t="s">
        <v>3194</v>
      </c>
      <c r="T1833" t="s">
        <v>3839</v>
      </c>
      <c r="U1833" t="s">
        <v>3842</v>
      </c>
      <c r="V1833">
        <v>85</v>
      </c>
      <c r="W1833">
        <v>48</v>
      </c>
      <c r="Y1833" t="s">
        <v>267</v>
      </c>
      <c r="Z1833">
        <v>1</v>
      </c>
      <c r="AA1833">
        <f t="shared" si="288"/>
        <v>37</v>
      </c>
      <c r="AB1833">
        <f t="shared" ca="1" si="284"/>
        <v>34.399999800000003</v>
      </c>
      <c r="AC1833">
        <f t="shared" ca="1" si="285"/>
        <v>2.6000001999999967</v>
      </c>
      <c r="AD1833">
        <f t="shared" ca="1" si="286"/>
        <v>-2.6000001999999967</v>
      </c>
      <c r="AE1833" s="2">
        <v>0</v>
      </c>
      <c r="AF1833" s="7">
        <f>VLOOKUP(R1833,Weights!$A$2:$B$120,2,0)*AE1833</f>
        <v>0</v>
      </c>
      <c r="AG1833">
        <f t="shared" ca="1" si="287"/>
        <v>6.7600010400000228</v>
      </c>
      <c r="AI1833" t="str">
        <f t="shared" ca="1" si="289"/>
        <v>High Point</v>
      </c>
      <c r="AJ1833" t="str">
        <f t="shared" si="290"/>
        <v>High Point</v>
      </c>
      <c r="AK1833">
        <f t="shared" si="291"/>
        <v>0</v>
      </c>
    </row>
    <row r="1834" spans="17:37" x14ac:dyDescent="0.25">
      <c r="Q1834" t="s">
        <v>3423</v>
      </c>
      <c r="R1834" s="6">
        <v>42004</v>
      </c>
      <c r="S1834" t="s">
        <v>3194</v>
      </c>
      <c r="T1834" t="s">
        <v>3429</v>
      </c>
      <c r="U1834" t="s">
        <v>3841</v>
      </c>
      <c r="V1834">
        <v>83</v>
      </c>
      <c r="W1834">
        <v>68</v>
      </c>
      <c r="Y1834" t="s">
        <v>703</v>
      </c>
      <c r="Z1834">
        <v>1</v>
      </c>
      <c r="AA1834">
        <f t="shared" si="288"/>
        <v>-15</v>
      </c>
      <c r="AB1834">
        <f t="shared" ca="1" si="284"/>
        <v>1.4000000000000004</v>
      </c>
      <c r="AC1834">
        <f t="shared" ca="1" si="285"/>
        <v>-16.399999999999999</v>
      </c>
      <c r="AD1834">
        <f t="shared" ca="1" si="286"/>
        <v>16.399999999999999</v>
      </c>
      <c r="AE1834" s="2">
        <v>0</v>
      </c>
      <c r="AF1834" s="7">
        <f>VLOOKUP(R1834,Weights!$A$2:$B$120,2,0)*AE1834</f>
        <v>0</v>
      </c>
      <c r="AG1834">
        <f t="shared" ca="1" si="287"/>
        <v>268.95999999999998</v>
      </c>
      <c r="AI1834" t="str">
        <f t="shared" ca="1" si="289"/>
        <v>High Point</v>
      </c>
      <c r="AJ1834" t="str">
        <f t="shared" si="290"/>
        <v>Coastal Carolina</v>
      </c>
      <c r="AK1834" t="str">
        <f t="shared" si="291"/>
        <v>Coastal Carolina</v>
      </c>
    </row>
    <row r="1835" spans="17:37" x14ac:dyDescent="0.25">
      <c r="Q1835" t="s">
        <v>3423</v>
      </c>
      <c r="R1835" s="6">
        <v>42012</v>
      </c>
      <c r="S1835" t="s">
        <v>3194</v>
      </c>
      <c r="T1835" t="s">
        <v>3422</v>
      </c>
      <c r="U1835" t="s">
        <v>3842</v>
      </c>
      <c r="V1835">
        <v>72</v>
      </c>
      <c r="W1835">
        <v>61</v>
      </c>
      <c r="Y1835" t="s">
        <v>270</v>
      </c>
      <c r="Z1835">
        <v>1</v>
      </c>
      <c r="AA1835">
        <f t="shared" si="288"/>
        <v>11</v>
      </c>
      <c r="AB1835">
        <f t="shared" ca="1" si="284"/>
        <v>5.9999999800000001</v>
      </c>
      <c r="AC1835">
        <f t="shared" ca="1" si="285"/>
        <v>5.0000000199999999</v>
      </c>
      <c r="AD1835">
        <f t="shared" ca="1" si="286"/>
        <v>-5.0000000199999999</v>
      </c>
      <c r="AE1835" s="2">
        <v>0</v>
      </c>
      <c r="AF1835" s="7">
        <f>VLOOKUP(R1835,Weights!$A$2:$B$120,2,0)*AE1835</f>
        <v>0</v>
      </c>
      <c r="AG1835">
        <f t="shared" ca="1" si="287"/>
        <v>25.000000199999999</v>
      </c>
      <c r="AI1835" t="str">
        <f t="shared" ca="1" si="289"/>
        <v>High Point</v>
      </c>
      <c r="AJ1835" t="str">
        <f t="shared" si="290"/>
        <v>High Point</v>
      </c>
      <c r="AK1835">
        <f t="shared" si="291"/>
        <v>0</v>
      </c>
    </row>
    <row r="1836" spans="17:37" x14ac:dyDescent="0.25">
      <c r="Q1836" t="s">
        <v>3423</v>
      </c>
      <c r="R1836" s="6">
        <v>42014</v>
      </c>
      <c r="S1836" t="s">
        <v>3194</v>
      </c>
      <c r="T1836" t="s">
        <v>3433</v>
      </c>
      <c r="U1836" t="s">
        <v>3842</v>
      </c>
      <c r="V1836">
        <v>69</v>
      </c>
      <c r="W1836">
        <v>62</v>
      </c>
      <c r="Y1836" t="s">
        <v>371</v>
      </c>
      <c r="Z1836">
        <v>1</v>
      </c>
      <c r="AA1836">
        <f t="shared" si="288"/>
        <v>7</v>
      </c>
      <c r="AB1836">
        <f t="shared" ca="1" si="284"/>
        <v>13.600000000000001</v>
      </c>
      <c r="AC1836">
        <f t="shared" ca="1" si="285"/>
        <v>-6.6000000000000014</v>
      </c>
      <c r="AD1836">
        <f t="shared" ca="1" si="286"/>
        <v>6.6000000000000014</v>
      </c>
      <c r="AE1836" s="2">
        <v>0</v>
      </c>
      <c r="AF1836" s="7">
        <f>VLOOKUP(R1836,Weights!$A$2:$B$120,2,0)*AE1836</f>
        <v>0</v>
      </c>
      <c r="AG1836">
        <f t="shared" ca="1" si="287"/>
        <v>43.560000000000016</v>
      </c>
      <c r="AI1836" t="str">
        <f t="shared" ca="1" si="289"/>
        <v>High Point</v>
      </c>
      <c r="AJ1836" t="str">
        <f t="shared" si="290"/>
        <v>High Point</v>
      </c>
      <c r="AK1836">
        <f t="shared" si="291"/>
        <v>0</v>
      </c>
    </row>
    <row r="1837" spans="17:37" x14ac:dyDescent="0.25">
      <c r="Q1837" t="s">
        <v>3423</v>
      </c>
      <c r="R1837" s="6">
        <v>42023</v>
      </c>
      <c r="S1837" t="s">
        <v>3194</v>
      </c>
      <c r="T1837" t="s">
        <v>3430</v>
      </c>
      <c r="U1837" t="s">
        <v>3842</v>
      </c>
      <c r="V1837">
        <v>72</v>
      </c>
      <c r="W1837">
        <v>67</v>
      </c>
      <c r="Y1837" t="s">
        <v>373</v>
      </c>
      <c r="Z1837">
        <v>1</v>
      </c>
      <c r="AA1837">
        <f t="shared" si="288"/>
        <v>5</v>
      </c>
      <c r="AB1837">
        <f t="shared" ca="1" si="284"/>
        <v>16.199999800000001</v>
      </c>
      <c r="AC1837">
        <f t="shared" ca="1" si="285"/>
        <v>-11.199999800000001</v>
      </c>
      <c r="AD1837">
        <f t="shared" ca="1" si="286"/>
        <v>11.199999800000001</v>
      </c>
      <c r="AE1837" s="2">
        <v>0</v>
      </c>
      <c r="AF1837" s="7">
        <f>VLOOKUP(R1837,Weights!$A$2:$B$120,2,0)*AE1837</f>
        <v>0</v>
      </c>
      <c r="AG1837">
        <f t="shared" ca="1" si="287"/>
        <v>125.43999552000005</v>
      </c>
      <c r="AI1837" t="str">
        <f t="shared" ca="1" si="289"/>
        <v>High Point</v>
      </c>
      <c r="AJ1837" t="str">
        <f t="shared" si="290"/>
        <v>High Point</v>
      </c>
      <c r="AK1837">
        <f t="shared" si="291"/>
        <v>0</v>
      </c>
    </row>
    <row r="1838" spans="17:37" x14ac:dyDescent="0.25">
      <c r="Q1838" t="s">
        <v>3423</v>
      </c>
      <c r="R1838" s="6">
        <v>42028</v>
      </c>
      <c r="S1838" t="s">
        <v>3194</v>
      </c>
      <c r="T1838" t="s">
        <v>3426</v>
      </c>
      <c r="U1838" t="s">
        <v>3842</v>
      </c>
      <c r="V1838">
        <v>72</v>
      </c>
      <c r="W1838">
        <v>51</v>
      </c>
      <c r="Y1838" t="s">
        <v>278</v>
      </c>
      <c r="Z1838">
        <v>1</v>
      </c>
      <c r="AA1838">
        <f t="shared" si="288"/>
        <v>21</v>
      </c>
      <c r="AB1838">
        <f t="shared" ca="1" si="284"/>
        <v>9.8000000000000007</v>
      </c>
      <c r="AC1838">
        <f t="shared" ca="1" si="285"/>
        <v>11.2</v>
      </c>
      <c r="AD1838">
        <f t="shared" ca="1" si="286"/>
        <v>-11.2</v>
      </c>
      <c r="AE1838" s="2">
        <v>0</v>
      </c>
      <c r="AF1838" s="7">
        <f>VLOOKUP(R1838,Weights!$A$2:$B$120,2,0)*AE1838</f>
        <v>0</v>
      </c>
      <c r="AG1838">
        <f t="shared" ca="1" si="287"/>
        <v>125.43999999999998</v>
      </c>
      <c r="AI1838" t="str">
        <f t="shared" ca="1" si="289"/>
        <v>High Point</v>
      </c>
      <c r="AJ1838" t="str">
        <f t="shared" si="290"/>
        <v>High Point</v>
      </c>
      <c r="AK1838">
        <f t="shared" si="291"/>
        <v>0</v>
      </c>
    </row>
    <row r="1839" spans="17:37" x14ac:dyDescent="0.25">
      <c r="Q1839" t="s">
        <v>3423</v>
      </c>
      <c r="R1839" s="6">
        <v>42038</v>
      </c>
      <c r="S1839" t="s">
        <v>3194</v>
      </c>
      <c r="T1839" t="s">
        <v>3432</v>
      </c>
      <c r="U1839" t="s">
        <v>3841</v>
      </c>
      <c r="V1839">
        <v>67</v>
      </c>
      <c r="W1839">
        <v>64</v>
      </c>
      <c r="Y1839" t="s">
        <v>281</v>
      </c>
      <c r="Z1839">
        <v>1</v>
      </c>
      <c r="AA1839">
        <f t="shared" si="288"/>
        <v>-3</v>
      </c>
      <c r="AB1839">
        <f t="shared" ca="1" si="284"/>
        <v>7.4</v>
      </c>
      <c r="AC1839">
        <f t="shared" ca="1" si="285"/>
        <v>-10.4</v>
      </c>
      <c r="AD1839">
        <f t="shared" ca="1" si="286"/>
        <v>10.4</v>
      </c>
      <c r="AE1839" s="2">
        <v>0</v>
      </c>
      <c r="AF1839" s="7">
        <f>VLOOKUP(R1839,Weights!$A$2:$B$120,2,0)*AE1839</f>
        <v>0</v>
      </c>
      <c r="AG1839">
        <f t="shared" ca="1" si="287"/>
        <v>108.16000000000001</v>
      </c>
      <c r="AI1839" t="str">
        <f t="shared" ca="1" si="289"/>
        <v>High Point</v>
      </c>
      <c r="AJ1839" t="str">
        <f t="shared" si="290"/>
        <v>Radford</v>
      </c>
      <c r="AK1839" t="str">
        <f t="shared" si="291"/>
        <v>Radford</v>
      </c>
    </row>
    <row r="1840" spans="17:37" x14ac:dyDescent="0.25">
      <c r="Q1840" t="s">
        <v>3423</v>
      </c>
      <c r="R1840" s="6">
        <v>42046</v>
      </c>
      <c r="S1840" t="s">
        <v>3194</v>
      </c>
      <c r="T1840" t="s">
        <v>3425</v>
      </c>
      <c r="U1840" t="s">
        <v>3842</v>
      </c>
      <c r="V1840">
        <v>73</v>
      </c>
      <c r="W1840">
        <v>72</v>
      </c>
      <c r="Y1840" t="s">
        <v>1286</v>
      </c>
      <c r="Z1840">
        <v>1</v>
      </c>
      <c r="AA1840">
        <f t="shared" si="288"/>
        <v>1</v>
      </c>
      <c r="AB1840">
        <f t="shared" ca="1" si="284"/>
        <v>9.4</v>
      </c>
      <c r="AC1840">
        <f t="shared" ca="1" si="285"/>
        <v>-8.4</v>
      </c>
      <c r="AD1840">
        <f t="shared" ca="1" si="286"/>
        <v>8.4</v>
      </c>
      <c r="AE1840" s="2">
        <v>0</v>
      </c>
      <c r="AF1840" s="7">
        <f>VLOOKUP(R1840,Weights!$A$2:$B$120,2,0)*AE1840</f>
        <v>0</v>
      </c>
      <c r="AG1840">
        <f t="shared" ca="1" si="287"/>
        <v>70.56</v>
      </c>
      <c r="AI1840" t="str">
        <f t="shared" ca="1" si="289"/>
        <v>High Point</v>
      </c>
      <c r="AJ1840" t="str">
        <f t="shared" si="290"/>
        <v>High Point</v>
      </c>
      <c r="AK1840">
        <f t="shared" si="291"/>
        <v>0</v>
      </c>
    </row>
    <row r="1841" spans="17:37" x14ac:dyDescent="0.25">
      <c r="Q1841" t="s">
        <v>3423</v>
      </c>
      <c r="R1841" s="6">
        <v>42053</v>
      </c>
      <c r="S1841" t="s">
        <v>3194</v>
      </c>
      <c r="T1841" t="s">
        <v>3427</v>
      </c>
      <c r="U1841" t="s">
        <v>3842</v>
      </c>
      <c r="V1841">
        <v>83</v>
      </c>
      <c r="W1841">
        <v>62</v>
      </c>
      <c r="Y1841" t="s">
        <v>1287</v>
      </c>
      <c r="Z1841">
        <v>1</v>
      </c>
      <c r="AA1841">
        <f t="shared" si="288"/>
        <v>21</v>
      </c>
      <c r="AB1841">
        <f t="shared" ca="1" si="284"/>
        <v>8.8000000000000007</v>
      </c>
      <c r="AC1841">
        <f t="shared" ca="1" si="285"/>
        <v>12.2</v>
      </c>
      <c r="AD1841">
        <f t="shared" ca="1" si="286"/>
        <v>-12.2</v>
      </c>
      <c r="AE1841" s="2">
        <v>0</v>
      </c>
      <c r="AF1841" s="7">
        <f>VLOOKUP(R1841,Weights!$A$2:$B$120,2,0)*AE1841</f>
        <v>0</v>
      </c>
      <c r="AG1841">
        <f t="shared" ca="1" si="287"/>
        <v>148.83999999999997</v>
      </c>
      <c r="AI1841" t="str">
        <f t="shared" ca="1" si="289"/>
        <v>High Point</v>
      </c>
      <c r="AJ1841" t="str">
        <f t="shared" si="290"/>
        <v>High Point</v>
      </c>
      <c r="AK1841">
        <f t="shared" si="291"/>
        <v>0</v>
      </c>
    </row>
    <row r="1842" spans="17:37" x14ac:dyDescent="0.25">
      <c r="Q1842" t="s">
        <v>3423</v>
      </c>
      <c r="R1842" s="6">
        <v>42056</v>
      </c>
      <c r="S1842" t="s">
        <v>3194</v>
      </c>
      <c r="T1842" t="s">
        <v>3424</v>
      </c>
      <c r="U1842" t="s">
        <v>3842</v>
      </c>
      <c r="V1842">
        <v>67</v>
      </c>
      <c r="W1842">
        <v>58</v>
      </c>
      <c r="Y1842" t="s">
        <v>1288</v>
      </c>
      <c r="Z1842">
        <v>1</v>
      </c>
      <c r="AA1842">
        <f t="shared" si="288"/>
        <v>9</v>
      </c>
      <c r="AB1842">
        <f t="shared" ca="1" si="284"/>
        <v>19.199999800000001</v>
      </c>
      <c r="AC1842">
        <f t="shared" ca="1" si="285"/>
        <v>-10.199999800000001</v>
      </c>
      <c r="AD1842">
        <f t="shared" ca="1" si="286"/>
        <v>10.199999800000001</v>
      </c>
      <c r="AE1842" s="2">
        <v>0</v>
      </c>
      <c r="AF1842" s="7">
        <f>VLOOKUP(R1842,Weights!$A$2:$B$120,2,0)*AE1842</f>
        <v>0</v>
      </c>
      <c r="AG1842">
        <f t="shared" ca="1" si="287"/>
        <v>104.03999592000005</v>
      </c>
      <c r="AI1842" t="str">
        <f t="shared" ca="1" si="289"/>
        <v>High Point</v>
      </c>
      <c r="AJ1842" t="str">
        <f t="shared" si="290"/>
        <v>High Point</v>
      </c>
      <c r="AK1842">
        <f t="shared" si="291"/>
        <v>0</v>
      </c>
    </row>
    <row r="1843" spans="17:37" x14ac:dyDescent="0.25">
      <c r="Q1843" t="s">
        <v>3233</v>
      </c>
      <c r="R1843" s="6">
        <v>41957</v>
      </c>
      <c r="S1843" t="s">
        <v>3194</v>
      </c>
      <c r="T1843" t="s">
        <v>3337</v>
      </c>
      <c r="U1843" t="s">
        <v>3842</v>
      </c>
      <c r="V1843">
        <v>94</v>
      </c>
      <c r="W1843">
        <v>61</v>
      </c>
      <c r="Y1843" t="s">
        <v>176</v>
      </c>
      <c r="Z1843">
        <v>1</v>
      </c>
      <c r="AA1843">
        <f t="shared" si="288"/>
        <v>33</v>
      </c>
      <c r="AB1843">
        <f t="shared" ca="1" si="284"/>
        <v>24.399999799999996</v>
      </c>
      <c r="AC1843">
        <f t="shared" ca="1" si="285"/>
        <v>8.6000002000000038</v>
      </c>
      <c r="AD1843">
        <f t="shared" ca="1" si="286"/>
        <v>-8.6000002000000038</v>
      </c>
      <c r="AE1843" s="2">
        <v>0</v>
      </c>
      <c r="AF1843" s="7">
        <f>VLOOKUP(R1843,Weights!$A$2:$B$120,2,0)*AE1843</f>
        <v>0</v>
      </c>
      <c r="AG1843">
        <f t="shared" ca="1" si="287"/>
        <v>73.960003440000108</v>
      </c>
      <c r="AI1843" t="str">
        <f t="shared" ca="1" si="289"/>
        <v>Hofstra</v>
      </c>
      <c r="AJ1843" t="str">
        <f t="shared" si="290"/>
        <v>Hofstra</v>
      </c>
      <c r="AK1843">
        <f t="shared" si="291"/>
        <v>0</v>
      </c>
    </row>
    <row r="1844" spans="17:37" x14ac:dyDescent="0.25">
      <c r="Q1844" t="s">
        <v>3233</v>
      </c>
      <c r="R1844" s="6">
        <v>41964</v>
      </c>
      <c r="S1844" t="s">
        <v>3194</v>
      </c>
      <c r="T1844" t="s">
        <v>3206</v>
      </c>
      <c r="U1844" t="s">
        <v>3842</v>
      </c>
      <c r="V1844">
        <v>66</v>
      </c>
      <c r="W1844">
        <v>65</v>
      </c>
      <c r="Y1844" t="s">
        <v>99</v>
      </c>
      <c r="Z1844">
        <v>1</v>
      </c>
      <c r="AA1844">
        <f t="shared" si="288"/>
        <v>1</v>
      </c>
      <c r="AB1844">
        <f t="shared" ca="1" si="284"/>
        <v>3.9999999999999996</v>
      </c>
      <c r="AC1844">
        <f t="shared" ca="1" si="285"/>
        <v>-2.9999999999999996</v>
      </c>
      <c r="AD1844">
        <f t="shared" ca="1" si="286"/>
        <v>2.9999999999999996</v>
      </c>
      <c r="AE1844" s="2">
        <v>0</v>
      </c>
      <c r="AF1844" s="7">
        <f>VLOOKUP(R1844,Weights!$A$2:$B$120,2,0)*AE1844</f>
        <v>0</v>
      </c>
      <c r="AG1844">
        <f t="shared" ca="1" si="287"/>
        <v>8.9999999999999964</v>
      </c>
      <c r="AI1844" t="str">
        <f t="shared" ca="1" si="289"/>
        <v>Hofstra</v>
      </c>
      <c r="AJ1844" t="str">
        <f t="shared" si="290"/>
        <v>Hofstra</v>
      </c>
      <c r="AK1844">
        <f t="shared" si="291"/>
        <v>0</v>
      </c>
    </row>
    <row r="1845" spans="17:37" x14ac:dyDescent="0.25">
      <c r="Q1845" t="s">
        <v>3233</v>
      </c>
      <c r="R1845" s="6">
        <v>41966</v>
      </c>
      <c r="S1845" t="s">
        <v>3194</v>
      </c>
      <c r="T1845" t="s">
        <v>3501</v>
      </c>
      <c r="U1845" t="s">
        <v>3842</v>
      </c>
      <c r="V1845">
        <v>93</v>
      </c>
      <c r="W1845">
        <v>71</v>
      </c>
      <c r="Y1845" t="s">
        <v>100</v>
      </c>
      <c r="Z1845">
        <v>1</v>
      </c>
      <c r="AA1845">
        <f t="shared" si="288"/>
        <v>22</v>
      </c>
      <c r="AB1845">
        <f t="shared" ca="1" si="284"/>
        <v>15.799999999999999</v>
      </c>
      <c r="AC1845">
        <f t="shared" ca="1" si="285"/>
        <v>6.2000000000000011</v>
      </c>
      <c r="AD1845">
        <f t="shared" ca="1" si="286"/>
        <v>-6.2000000000000011</v>
      </c>
      <c r="AE1845" s="2">
        <v>0</v>
      </c>
      <c r="AF1845" s="7">
        <f>VLOOKUP(R1845,Weights!$A$2:$B$120,2,0)*AE1845</f>
        <v>0</v>
      </c>
      <c r="AG1845">
        <f t="shared" ca="1" si="287"/>
        <v>38.440000000000012</v>
      </c>
      <c r="AI1845" t="str">
        <f t="shared" ca="1" si="289"/>
        <v>Hofstra</v>
      </c>
      <c r="AJ1845" t="str">
        <f t="shared" si="290"/>
        <v>Hofstra</v>
      </c>
      <c r="AK1845">
        <f t="shared" si="291"/>
        <v>0</v>
      </c>
    </row>
    <row r="1846" spans="17:37" x14ac:dyDescent="0.25">
      <c r="Q1846" t="s">
        <v>3233</v>
      </c>
      <c r="R1846" s="6">
        <v>41975</v>
      </c>
      <c r="S1846" t="s">
        <v>3194</v>
      </c>
      <c r="T1846" t="s">
        <v>3413</v>
      </c>
      <c r="U1846" t="s">
        <v>3842</v>
      </c>
      <c r="V1846">
        <v>88</v>
      </c>
      <c r="W1846">
        <v>74</v>
      </c>
      <c r="Y1846" t="s">
        <v>105</v>
      </c>
      <c r="Z1846">
        <v>1</v>
      </c>
      <c r="AA1846">
        <f t="shared" si="288"/>
        <v>14</v>
      </c>
      <c r="AB1846">
        <f t="shared" ca="1" si="284"/>
        <v>4.3999999999999995</v>
      </c>
      <c r="AC1846">
        <f t="shared" ca="1" si="285"/>
        <v>9.6000000000000014</v>
      </c>
      <c r="AD1846">
        <f t="shared" ca="1" si="286"/>
        <v>-9.6000000000000014</v>
      </c>
      <c r="AE1846" s="2">
        <v>0</v>
      </c>
      <c r="AF1846" s="7">
        <f>VLOOKUP(R1846,Weights!$A$2:$B$120,2,0)*AE1846</f>
        <v>0</v>
      </c>
      <c r="AG1846">
        <f t="shared" ca="1" si="287"/>
        <v>92.160000000000025</v>
      </c>
      <c r="AI1846" t="str">
        <f t="shared" ca="1" si="289"/>
        <v>Hofstra</v>
      </c>
      <c r="AJ1846" t="str">
        <f t="shared" si="290"/>
        <v>Hofstra</v>
      </c>
      <c r="AK1846">
        <f t="shared" si="291"/>
        <v>0</v>
      </c>
    </row>
    <row r="1847" spans="17:37" x14ac:dyDescent="0.25">
      <c r="Q1847" t="s">
        <v>3233</v>
      </c>
      <c r="R1847" s="6">
        <v>41996</v>
      </c>
      <c r="S1847" t="s">
        <v>3194</v>
      </c>
      <c r="T1847" t="s">
        <v>3289</v>
      </c>
      <c r="U1847" t="s">
        <v>3841</v>
      </c>
      <c r="V1847">
        <v>83</v>
      </c>
      <c r="W1847">
        <v>74</v>
      </c>
      <c r="Y1847" t="s">
        <v>332</v>
      </c>
      <c r="Z1847">
        <v>1</v>
      </c>
      <c r="AA1847">
        <f t="shared" si="288"/>
        <v>-9</v>
      </c>
      <c r="AB1847">
        <f t="shared" ca="1" si="284"/>
        <v>3.5999999999999996</v>
      </c>
      <c r="AC1847">
        <f t="shared" ca="1" si="285"/>
        <v>-12.6</v>
      </c>
      <c r="AD1847">
        <f t="shared" ca="1" si="286"/>
        <v>12.6</v>
      </c>
      <c r="AE1847" s="2">
        <v>0</v>
      </c>
      <c r="AF1847" s="7">
        <f>VLOOKUP(R1847,Weights!$A$2:$B$120,2,0)*AE1847</f>
        <v>0</v>
      </c>
      <c r="AG1847">
        <f t="shared" ca="1" si="287"/>
        <v>158.76</v>
      </c>
      <c r="AI1847" t="str">
        <f t="shared" ca="1" si="289"/>
        <v>Hofstra</v>
      </c>
      <c r="AJ1847" t="str">
        <f t="shared" si="290"/>
        <v>La Salle</v>
      </c>
      <c r="AK1847" t="str">
        <f t="shared" si="291"/>
        <v>La Salle</v>
      </c>
    </row>
    <row r="1848" spans="17:37" x14ac:dyDescent="0.25">
      <c r="Q1848" t="s">
        <v>3233</v>
      </c>
      <c r="R1848" s="6">
        <v>42001</v>
      </c>
      <c r="S1848" t="s">
        <v>3195</v>
      </c>
      <c r="T1848" t="s">
        <v>3228</v>
      </c>
      <c r="U1848" t="s">
        <v>3842</v>
      </c>
      <c r="V1848">
        <v>88</v>
      </c>
      <c r="W1848">
        <v>62</v>
      </c>
      <c r="Y1848" t="s">
        <v>398</v>
      </c>
      <c r="Z1848">
        <v>1</v>
      </c>
      <c r="AA1848">
        <f t="shared" si="288"/>
        <v>26</v>
      </c>
      <c r="AB1848">
        <f t="shared" ca="1" si="284"/>
        <v>9</v>
      </c>
      <c r="AC1848">
        <f t="shared" ca="1" si="285"/>
        <v>17</v>
      </c>
      <c r="AD1848">
        <f t="shared" ca="1" si="286"/>
        <v>-17</v>
      </c>
      <c r="AE1848" s="2">
        <v>0</v>
      </c>
      <c r="AF1848" s="7">
        <f>VLOOKUP(R1848,Weights!$A$2:$B$120,2,0)*AE1848</f>
        <v>0</v>
      </c>
      <c r="AG1848">
        <f t="shared" ca="1" si="287"/>
        <v>289</v>
      </c>
      <c r="AI1848" t="str">
        <f t="shared" ca="1" si="289"/>
        <v>Hofstra</v>
      </c>
      <c r="AJ1848" t="str">
        <f t="shared" si="290"/>
        <v>Hofstra</v>
      </c>
      <c r="AK1848">
        <f t="shared" si="291"/>
        <v>0</v>
      </c>
    </row>
    <row r="1849" spans="17:37" x14ac:dyDescent="0.25">
      <c r="Q1849" t="s">
        <v>3233</v>
      </c>
      <c r="R1849" s="6">
        <v>42009</v>
      </c>
      <c r="S1849" t="s">
        <v>3194</v>
      </c>
      <c r="T1849" t="s">
        <v>3278</v>
      </c>
      <c r="U1849" t="s">
        <v>3842</v>
      </c>
      <c r="V1849">
        <v>71</v>
      </c>
      <c r="W1849">
        <v>58</v>
      </c>
      <c r="Y1849" t="s">
        <v>401</v>
      </c>
      <c r="Z1849">
        <v>1</v>
      </c>
      <c r="AA1849">
        <f t="shared" si="288"/>
        <v>13</v>
      </c>
      <c r="AB1849">
        <f t="shared" ca="1" si="284"/>
        <v>13</v>
      </c>
      <c r="AC1849">
        <f t="shared" ca="1" si="285"/>
        <v>0</v>
      </c>
      <c r="AD1849">
        <f t="shared" ca="1" si="286"/>
        <v>0</v>
      </c>
      <c r="AE1849" s="2">
        <v>0</v>
      </c>
      <c r="AF1849" s="7">
        <f>VLOOKUP(R1849,Weights!$A$2:$B$120,2,0)*AE1849</f>
        <v>0</v>
      </c>
      <c r="AG1849">
        <f t="shared" ca="1" si="287"/>
        <v>0</v>
      </c>
      <c r="AI1849" t="str">
        <f t="shared" ca="1" si="289"/>
        <v>Hofstra</v>
      </c>
      <c r="AJ1849" t="str">
        <f t="shared" si="290"/>
        <v>Hofstra</v>
      </c>
      <c r="AK1849">
        <f t="shared" si="291"/>
        <v>0</v>
      </c>
    </row>
    <row r="1850" spans="17:37" x14ac:dyDescent="0.25">
      <c r="Q1850" t="s">
        <v>3233</v>
      </c>
      <c r="R1850" s="6">
        <v>42021</v>
      </c>
      <c r="S1850" t="s">
        <v>3194</v>
      </c>
      <c r="T1850" t="s">
        <v>3269</v>
      </c>
      <c r="U1850" t="s">
        <v>3841</v>
      </c>
      <c r="V1850">
        <v>79</v>
      </c>
      <c r="W1850">
        <v>74</v>
      </c>
      <c r="Y1850" t="s">
        <v>749</v>
      </c>
      <c r="Z1850">
        <v>1</v>
      </c>
      <c r="AA1850">
        <f t="shared" si="288"/>
        <v>-5</v>
      </c>
      <c r="AB1850">
        <f t="shared" ca="1" si="284"/>
        <v>7.3999999799999996</v>
      </c>
      <c r="AC1850">
        <f t="shared" ca="1" si="285"/>
        <v>-12.39999998</v>
      </c>
      <c r="AD1850">
        <f t="shared" ca="1" si="286"/>
        <v>12.39999998</v>
      </c>
      <c r="AE1850" s="2">
        <v>0</v>
      </c>
      <c r="AF1850" s="7">
        <f>VLOOKUP(R1850,Weights!$A$2:$B$120,2,0)*AE1850</f>
        <v>0</v>
      </c>
      <c r="AG1850">
        <f t="shared" ca="1" si="287"/>
        <v>153.75999950400001</v>
      </c>
      <c r="AI1850" t="str">
        <f t="shared" ca="1" si="289"/>
        <v>Hofstra</v>
      </c>
      <c r="AJ1850" t="str">
        <f t="shared" si="290"/>
        <v>UNC Wilmington</v>
      </c>
      <c r="AK1850" t="str">
        <f t="shared" si="291"/>
        <v>UNC Wilmington</v>
      </c>
    </row>
    <row r="1851" spans="17:37" x14ac:dyDescent="0.25">
      <c r="Q1851" t="s">
        <v>3233</v>
      </c>
      <c r="R1851" s="6">
        <v>42025</v>
      </c>
      <c r="S1851" t="s">
        <v>3194</v>
      </c>
      <c r="T1851" t="s">
        <v>3302</v>
      </c>
      <c r="U1851" t="s">
        <v>3842</v>
      </c>
      <c r="V1851">
        <v>86</v>
      </c>
      <c r="W1851">
        <v>58</v>
      </c>
      <c r="Y1851" t="s">
        <v>795</v>
      </c>
      <c r="Z1851">
        <v>1</v>
      </c>
      <c r="AA1851">
        <f t="shared" si="288"/>
        <v>28</v>
      </c>
      <c r="AB1851">
        <f t="shared" ca="1" si="284"/>
        <v>11.2</v>
      </c>
      <c r="AC1851">
        <f t="shared" ca="1" si="285"/>
        <v>16.8</v>
      </c>
      <c r="AD1851">
        <f t="shared" ca="1" si="286"/>
        <v>-16.8</v>
      </c>
      <c r="AE1851" s="2">
        <v>0</v>
      </c>
      <c r="AF1851" s="7">
        <f>VLOOKUP(R1851,Weights!$A$2:$B$120,2,0)*AE1851</f>
        <v>0</v>
      </c>
      <c r="AG1851">
        <f t="shared" ca="1" si="287"/>
        <v>282.24</v>
      </c>
      <c r="AI1851" t="str">
        <f t="shared" ca="1" si="289"/>
        <v>Hofstra</v>
      </c>
      <c r="AJ1851" t="str">
        <f t="shared" si="290"/>
        <v>Hofstra</v>
      </c>
      <c r="AK1851">
        <f t="shared" si="291"/>
        <v>0</v>
      </c>
    </row>
    <row r="1852" spans="17:37" x14ac:dyDescent="0.25">
      <c r="Q1852" t="s">
        <v>3233</v>
      </c>
      <c r="R1852" s="6">
        <v>42028</v>
      </c>
      <c r="S1852" t="s">
        <v>3194</v>
      </c>
      <c r="T1852" t="s">
        <v>3308</v>
      </c>
      <c r="U1852" t="s">
        <v>3841</v>
      </c>
      <c r="V1852">
        <v>69</v>
      </c>
      <c r="W1852">
        <v>63</v>
      </c>
      <c r="Y1852" t="s">
        <v>407</v>
      </c>
      <c r="Z1852">
        <v>1</v>
      </c>
      <c r="AA1852">
        <f t="shared" si="288"/>
        <v>-6</v>
      </c>
      <c r="AB1852">
        <f t="shared" ca="1" si="284"/>
        <v>9</v>
      </c>
      <c r="AC1852">
        <f t="shared" ca="1" si="285"/>
        <v>-15</v>
      </c>
      <c r="AD1852">
        <f t="shared" ca="1" si="286"/>
        <v>15</v>
      </c>
      <c r="AE1852" s="2">
        <v>0</v>
      </c>
      <c r="AF1852" s="7">
        <f>VLOOKUP(R1852,Weights!$A$2:$B$120,2,0)*AE1852</f>
        <v>0</v>
      </c>
      <c r="AG1852">
        <f t="shared" ca="1" si="287"/>
        <v>225</v>
      </c>
      <c r="AI1852" t="str">
        <f t="shared" ca="1" si="289"/>
        <v>Hofstra</v>
      </c>
      <c r="AJ1852" t="str">
        <f t="shared" si="290"/>
        <v>James Madison</v>
      </c>
      <c r="AK1852" t="str">
        <f t="shared" si="291"/>
        <v>James Madison</v>
      </c>
    </row>
    <row r="1853" spans="17:37" x14ac:dyDescent="0.25">
      <c r="Q1853" t="s">
        <v>3233</v>
      </c>
      <c r="R1853" s="6">
        <v>42035</v>
      </c>
      <c r="S1853" t="s">
        <v>3194</v>
      </c>
      <c r="T1853" t="s">
        <v>3303</v>
      </c>
      <c r="U1853" t="s">
        <v>3841</v>
      </c>
      <c r="V1853">
        <v>86</v>
      </c>
      <c r="W1853">
        <v>72</v>
      </c>
      <c r="Y1853" t="s">
        <v>752</v>
      </c>
      <c r="Z1853">
        <v>1</v>
      </c>
      <c r="AA1853">
        <f t="shared" si="288"/>
        <v>-14</v>
      </c>
      <c r="AB1853">
        <f t="shared" ca="1" si="284"/>
        <v>12</v>
      </c>
      <c r="AC1853">
        <f t="shared" ca="1" si="285"/>
        <v>-26</v>
      </c>
      <c r="AD1853">
        <f t="shared" ca="1" si="286"/>
        <v>26</v>
      </c>
      <c r="AE1853" s="2">
        <v>0</v>
      </c>
      <c r="AF1853" s="7">
        <f>VLOOKUP(R1853,Weights!$A$2:$B$120,2,0)*AE1853</f>
        <v>0</v>
      </c>
      <c r="AG1853">
        <f t="shared" ca="1" si="287"/>
        <v>676</v>
      </c>
      <c r="AI1853" t="str">
        <f t="shared" ca="1" si="289"/>
        <v>Hofstra</v>
      </c>
      <c r="AJ1853" t="str">
        <f t="shared" si="290"/>
        <v>Towson</v>
      </c>
      <c r="AK1853" t="str">
        <f t="shared" si="291"/>
        <v>Towson</v>
      </c>
    </row>
    <row r="1854" spans="17:37" x14ac:dyDescent="0.25">
      <c r="Q1854" t="s">
        <v>3233</v>
      </c>
      <c r="R1854" s="6">
        <v>42042</v>
      </c>
      <c r="S1854" t="s">
        <v>3194</v>
      </c>
      <c r="T1854" t="s">
        <v>3466</v>
      </c>
      <c r="U1854" t="s">
        <v>3842</v>
      </c>
      <c r="V1854">
        <v>80</v>
      </c>
      <c r="W1854">
        <v>69</v>
      </c>
      <c r="Y1854" t="s">
        <v>797</v>
      </c>
      <c r="Z1854">
        <v>1</v>
      </c>
      <c r="AA1854">
        <f t="shared" si="288"/>
        <v>11</v>
      </c>
      <c r="AB1854">
        <f t="shared" ca="1" si="284"/>
        <v>11.2</v>
      </c>
      <c r="AC1854">
        <f t="shared" ca="1" si="285"/>
        <v>-0.19999999999999929</v>
      </c>
      <c r="AD1854">
        <f t="shared" ca="1" si="286"/>
        <v>0.19999999999999929</v>
      </c>
      <c r="AE1854" s="2">
        <v>0</v>
      </c>
      <c r="AF1854" s="7">
        <f>VLOOKUP(R1854,Weights!$A$2:$B$120,2,0)*AE1854</f>
        <v>0</v>
      </c>
      <c r="AG1854">
        <f t="shared" ca="1" si="287"/>
        <v>3.9999999999999716E-2</v>
      </c>
      <c r="AI1854" t="str">
        <f t="shared" ca="1" si="289"/>
        <v>Hofstra</v>
      </c>
      <c r="AJ1854" t="str">
        <f t="shared" si="290"/>
        <v>Hofstra</v>
      </c>
      <c r="AK1854">
        <f t="shared" si="291"/>
        <v>0</v>
      </c>
    </row>
    <row r="1855" spans="17:37" x14ac:dyDescent="0.25">
      <c r="Q1855" t="s">
        <v>3233</v>
      </c>
      <c r="R1855" s="6">
        <v>42047</v>
      </c>
      <c r="S1855" t="s">
        <v>3194</v>
      </c>
      <c r="T1855" t="s">
        <v>3467</v>
      </c>
      <c r="U1855" t="s">
        <v>3841</v>
      </c>
      <c r="V1855">
        <v>79</v>
      </c>
      <c r="W1855">
        <v>68</v>
      </c>
      <c r="Y1855" t="s">
        <v>1356</v>
      </c>
      <c r="Z1855">
        <v>1</v>
      </c>
      <c r="AA1855">
        <f t="shared" si="288"/>
        <v>-11</v>
      </c>
      <c r="AB1855">
        <f t="shared" ca="1" si="284"/>
        <v>4.3999999999999995</v>
      </c>
      <c r="AC1855">
        <f t="shared" ca="1" si="285"/>
        <v>-15.399999999999999</v>
      </c>
      <c r="AD1855">
        <f t="shared" ca="1" si="286"/>
        <v>15.399999999999999</v>
      </c>
      <c r="AE1855" s="2">
        <v>0</v>
      </c>
      <c r="AF1855" s="7">
        <f>VLOOKUP(R1855,Weights!$A$2:$B$120,2,0)*AE1855</f>
        <v>0</v>
      </c>
      <c r="AG1855">
        <f t="shared" ca="1" si="287"/>
        <v>237.15999999999997</v>
      </c>
      <c r="AI1855" t="str">
        <f t="shared" ca="1" si="289"/>
        <v>Hofstra</v>
      </c>
      <c r="AJ1855" t="str">
        <f t="shared" si="290"/>
        <v>Northeastern</v>
      </c>
      <c r="AK1855" t="str">
        <f t="shared" si="291"/>
        <v>Northeastern</v>
      </c>
    </row>
    <row r="1856" spans="17:37" x14ac:dyDescent="0.25">
      <c r="Q1856" t="s">
        <v>3233</v>
      </c>
      <c r="R1856" s="6">
        <v>42057</v>
      </c>
      <c r="S1856" t="s">
        <v>3194</v>
      </c>
      <c r="T1856" t="s">
        <v>3465</v>
      </c>
      <c r="U1856" t="s">
        <v>3841</v>
      </c>
      <c r="V1856">
        <v>80</v>
      </c>
      <c r="W1856">
        <v>78</v>
      </c>
      <c r="Y1856" t="s">
        <v>800</v>
      </c>
      <c r="Z1856">
        <v>1</v>
      </c>
      <c r="AA1856">
        <f t="shared" si="288"/>
        <v>-2</v>
      </c>
      <c r="AB1856">
        <f t="shared" ca="1" si="284"/>
        <v>2.3999999999999995</v>
      </c>
      <c r="AC1856">
        <f t="shared" ca="1" si="285"/>
        <v>-4.3999999999999995</v>
      </c>
      <c r="AD1856">
        <f t="shared" ca="1" si="286"/>
        <v>4.3999999999999995</v>
      </c>
      <c r="AE1856" s="2">
        <v>0</v>
      </c>
      <c r="AF1856" s="7">
        <f>VLOOKUP(R1856,Weights!$A$2:$B$120,2,0)*AE1856</f>
        <v>0</v>
      </c>
      <c r="AG1856">
        <f t="shared" ca="1" si="287"/>
        <v>19.359999999999996</v>
      </c>
      <c r="AI1856" t="str">
        <f t="shared" ca="1" si="289"/>
        <v>Hofstra</v>
      </c>
      <c r="AJ1856" t="str">
        <f t="shared" si="290"/>
        <v>William &amp; Mary</v>
      </c>
      <c r="AK1856" t="str">
        <f t="shared" si="291"/>
        <v>William &amp; Mary</v>
      </c>
    </row>
    <row r="1857" spans="17:37" x14ac:dyDescent="0.25">
      <c r="Q1857" t="s">
        <v>3233</v>
      </c>
      <c r="R1857" s="6">
        <v>42060</v>
      </c>
      <c r="S1857" t="s">
        <v>3194</v>
      </c>
      <c r="T1857" t="s">
        <v>3285</v>
      </c>
      <c r="U1857" t="s">
        <v>3842</v>
      </c>
      <c r="V1857">
        <v>73</v>
      </c>
      <c r="W1857">
        <v>40</v>
      </c>
      <c r="Y1857" t="s">
        <v>1564</v>
      </c>
      <c r="Z1857">
        <v>1</v>
      </c>
      <c r="AA1857">
        <f t="shared" si="288"/>
        <v>33</v>
      </c>
      <c r="AB1857">
        <f t="shared" ca="1" si="284"/>
        <v>12.8</v>
      </c>
      <c r="AC1857">
        <f t="shared" ca="1" si="285"/>
        <v>20.2</v>
      </c>
      <c r="AD1857">
        <f t="shared" ca="1" si="286"/>
        <v>-20.2</v>
      </c>
      <c r="AE1857" s="2">
        <v>0</v>
      </c>
      <c r="AF1857" s="7">
        <f>VLOOKUP(R1857,Weights!$A$2:$B$120,2,0)*AE1857</f>
        <v>0</v>
      </c>
      <c r="AG1857">
        <f t="shared" ca="1" si="287"/>
        <v>408.03999999999996</v>
      </c>
      <c r="AI1857" t="str">
        <f t="shared" ca="1" si="289"/>
        <v>Hofstra</v>
      </c>
      <c r="AJ1857" t="str">
        <f t="shared" si="290"/>
        <v>Hofstra</v>
      </c>
      <c r="AK1857">
        <f t="shared" si="291"/>
        <v>0</v>
      </c>
    </row>
    <row r="1858" spans="17:37" x14ac:dyDescent="0.25">
      <c r="Q1858" t="s">
        <v>3233</v>
      </c>
      <c r="R1858" s="6">
        <v>42070</v>
      </c>
      <c r="S1858" t="s">
        <v>3195</v>
      </c>
      <c r="T1858" t="s">
        <v>3308</v>
      </c>
      <c r="U1858" t="s">
        <v>3842</v>
      </c>
      <c r="V1858">
        <v>74</v>
      </c>
      <c r="W1858">
        <v>57</v>
      </c>
      <c r="Y1858" t="s">
        <v>1565</v>
      </c>
      <c r="Z1858">
        <v>1</v>
      </c>
      <c r="AA1858">
        <f t="shared" si="288"/>
        <v>17</v>
      </c>
      <c r="AB1858">
        <f t="shared" ref="AB1858:AB1921" ca="1" si="292">Z1858*(IF(S1858="A",-HomeEdge,IF(S1858="H",HomeEdge,0))+VLOOKUP(Q1858,TmList,2,0)-VLOOKUP(T1858,TmList,2,0))</f>
        <v>5.8</v>
      </c>
      <c r="AC1858">
        <f t="shared" ref="AC1858:AC1921" ca="1" si="293">AA1858-AB1858</f>
        <v>11.2</v>
      </c>
      <c r="AD1858">
        <f t="shared" ref="AD1858:AD1921" ca="1" si="294">-AC1858</f>
        <v>-11.2</v>
      </c>
      <c r="AE1858" s="2">
        <v>0</v>
      </c>
      <c r="AF1858" s="7">
        <f>VLOOKUP(R1858,Weights!$A$2:$B$120,2,0)*AE1858</f>
        <v>0</v>
      </c>
      <c r="AG1858">
        <f t="shared" ref="AG1858:AG1921" ca="1" si="295">AC1858^2</f>
        <v>125.43999999999998</v>
      </c>
      <c r="AI1858" t="str">
        <f t="shared" ca="1" si="289"/>
        <v>Hofstra</v>
      </c>
      <c r="AJ1858" t="str">
        <f t="shared" si="290"/>
        <v>Hofstra</v>
      </c>
      <c r="AK1858">
        <f t="shared" si="291"/>
        <v>0</v>
      </c>
    </row>
    <row r="1859" spans="17:37" x14ac:dyDescent="0.25">
      <c r="Q1859" t="s">
        <v>3233</v>
      </c>
      <c r="R1859" s="6">
        <v>42071</v>
      </c>
      <c r="S1859" t="s">
        <v>3195</v>
      </c>
      <c r="T1859" t="s">
        <v>3465</v>
      </c>
      <c r="U1859" t="s">
        <v>3841</v>
      </c>
      <c r="V1859">
        <v>92</v>
      </c>
      <c r="W1859">
        <v>91</v>
      </c>
      <c r="X1859" t="s">
        <v>3844</v>
      </c>
      <c r="Y1859" t="s">
        <v>1284</v>
      </c>
      <c r="Z1859">
        <v>1</v>
      </c>
      <c r="AA1859">
        <f t="shared" ref="AA1859:AA1922" si="296">Z1859*IF(U1859="W",(V1859-W1859),W1859-V1859)</f>
        <v>-1</v>
      </c>
      <c r="AB1859">
        <f t="shared" ca="1" si="292"/>
        <v>-0.80000000000000027</v>
      </c>
      <c r="AC1859">
        <f t="shared" ca="1" si="293"/>
        <v>-0.19999999999999973</v>
      </c>
      <c r="AD1859">
        <f t="shared" ca="1" si="294"/>
        <v>0.19999999999999973</v>
      </c>
      <c r="AE1859" s="2">
        <v>0</v>
      </c>
      <c r="AF1859" s="7">
        <f>VLOOKUP(R1859,Weights!$A$2:$B$120,2,0)*AE1859</f>
        <v>0</v>
      </c>
      <c r="AG1859">
        <f t="shared" ca="1" si="295"/>
        <v>3.9999999999999897E-2</v>
      </c>
      <c r="AI1859" t="str">
        <f t="shared" ref="AI1859:AI1922" ca="1" si="297">IF(AB1859&gt;0,Q1859,T1859)</f>
        <v>William &amp; Mary</v>
      </c>
      <c r="AJ1859" t="str">
        <f t="shared" ref="AJ1859:AJ1922" si="298">IF(AA1859&gt;0,Q1859,T1859)</f>
        <v>William &amp; Mary</v>
      </c>
      <c r="AK1859" t="str">
        <f t="shared" ref="AK1859:AK1922" si="299">IF(AA1859&lt;0,T1859,0)</f>
        <v>William &amp; Mary</v>
      </c>
    </row>
    <row r="1860" spans="17:37" x14ac:dyDescent="0.25">
      <c r="Q1860" t="s">
        <v>3220</v>
      </c>
      <c r="R1860" s="6">
        <v>41962</v>
      </c>
      <c r="S1860" t="s">
        <v>3194</v>
      </c>
      <c r="T1860" t="s">
        <v>3242</v>
      </c>
      <c r="U1860" t="s">
        <v>3842</v>
      </c>
      <c r="V1860">
        <v>80</v>
      </c>
      <c r="W1860">
        <v>65</v>
      </c>
      <c r="Y1860" t="s">
        <v>258</v>
      </c>
      <c r="Z1860">
        <v>1</v>
      </c>
      <c r="AA1860">
        <f t="shared" si="296"/>
        <v>15</v>
      </c>
      <c r="AB1860">
        <f t="shared" ca="1" si="292"/>
        <v>2.4000000000000004</v>
      </c>
      <c r="AC1860">
        <f t="shared" ca="1" si="293"/>
        <v>12.6</v>
      </c>
      <c r="AD1860">
        <f t="shared" ca="1" si="294"/>
        <v>-12.6</v>
      </c>
      <c r="AE1860" s="2">
        <v>0</v>
      </c>
      <c r="AF1860" s="7">
        <f>VLOOKUP(R1860,Weights!$A$2:$B$120,2,0)*AE1860</f>
        <v>0</v>
      </c>
      <c r="AG1860">
        <f t="shared" ca="1" si="295"/>
        <v>158.76</v>
      </c>
      <c r="AI1860" t="str">
        <f t="shared" ca="1" si="297"/>
        <v>Holy Cross</v>
      </c>
      <c r="AJ1860" t="str">
        <f t="shared" si="298"/>
        <v>Holy Cross</v>
      </c>
      <c r="AK1860">
        <f t="shared" si="299"/>
        <v>0</v>
      </c>
    </row>
    <row r="1861" spans="17:37" x14ac:dyDescent="0.25">
      <c r="Q1861" t="s">
        <v>3220</v>
      </c>
      <c r="R1861" s="6">
        <v>41966</v>
      </c>
      <c r="S1861" t="s">
        <v>3194</v>
      </c>
      <c r="T1861" t="s">
        <v>3839</v>
      </c>
      <c r="U1861" t="s">
        <v>3842</v>
      </c>
      <c r="V1861">
        <v>101</v>
      </c>
      <c r="W1861">
        <v>70</v>
      </c>
      <c r="Y1861" t="s">
        <v>259</v>
      </c>
      <c r="Z1861">
        <v>1</v>
      </c>
      <c r="AA1861">
        <f t="shared" si="296"/>
        <v>31</v>
      </c>
      <c r="AB1861">
        <f t="shared" ca="1" si="292"/>
        <v>26.799999800000002</v>
      </c>
      <c r="AC1861">
        <f t="shared" ca="1" si="293"/>
        <v>4.2000001999999981</v>
      </c>
      <c r="AD1861">
        <f t="shared" ca="1" si="294"/>
        <v>-4.2000001999999981</v>
      </c>
      <c r="AE1861" s="2">
        <v>0</v>
      </c>
      <c r="AF1861" s="7">
        <f>VLOOKUP(R1861,Weights!$A$2:$B$120,2,0)*AE1861</f>
        <v>0</v>
      </c>
      <c r="AG1861">
        <f t="shared" ca="1" si="295"/>
        <v>17.640001680000022</v>
      </c>
      <c r="AI1861" t="str">
        <f t="shared" ca="1" si="297"/>
        <v>Holy Cross</v>
      </c>
      <c r="AJ1861" t="str">
        <f t="shared" si="298"/>
        <v>Holy Cross</v>
      </c>
      <c r="AK1861">
        <f t="shared" si="299"/>
        <v>0</v>
      </c>
    </row>
    <row r="1862" spans="17:37" x14ac:dyDescent="0.25">
      <c r="Q1862" t="s">
        <v>3220</v>
      </c>
      <c r="R1862" s="6">
        <v>41982</v>
      </c>
      <c r="S1862" t="s">
        <v>3194</v>
      </c>
      <c r="T1862" t="s">
        <v>3207</v>
      </c>
      <c r="U1862" t="s">
        <v>3841</v>
      </c>
      <c r="V1862">
        <v>79</v>
      </c>
      <c r="W1862">
        <v>61</v>
      </c>
      <c r="Y1862" t="s">
        <v>290</v>
      </c>
      <c r="Z1862">
        <v>1</v>
      </c>
      <c r="AA1862">
        <f t="shared" si="296"/>
        <v>-18</v>
      </c>
      <c r="AB1862">
        <f t="shared" ca="1" si="292"/>
        <v>4.0000000000000009</v>
      </c>
      <c r="AC1862">
        <f t="shared" ca="1" si="293"/>
        <v>-22</v>
      </c>
      <c r="AD1862">
        <f t="shared" ca="1" si="294"/>
        <v>22</v>
      </c>
      <c r="AE1862" s="2">
        <v>0</v>
      </c>
      <c r="AF1862" s="7">
        <f>VLOOKUP(R1862,Weights!$A$2:$B$120,2,0)*AE1862</f>
        <v>0</v>
      </c>
      <c r="AG1862">
        <f t="shared" ca="1" si="295"/>
        <v>484</v>
      </c>
      <c r="AI1862" t="str">
        <f t="shared" ca="1" si="297"/>
        <v>Holy Cross</v>
      </c>
      <c r="AJ1862" t="str">
        <f t="shared" si="298"/>
        <v>Hartford</v>
      </c>
      <c r="AK1862" t="str">
        <f t="shared" si="299"/>
        <v>Hartford</v>
      </c>
    </row>
    <row r="1863" spans="17:37" x14ac:dyDescent="0.25">
      <c r="Q1863" t="s">
        <v>3220</v>
      </c>
      <c r="R1863" s="6">
        <v>41985</v>
      </c>
      <c r="S1863" t="s">
        <v>3194</v>
      </c>
      <c r="T1863" t="s">
        <v>3211</v>
      </c>
      <c r="U1863" t="s">
        <v>3842</v>
      </c>
      <c r="V1863">
        <v>76</v>
      </c>
      <c r="W1863">
        <v>66</v>
      </c>
      <c r="Y1863" t="s">
        <v>152</v>
      </c>
      <c r="Z1863">
        <v>1</v>
      </c>
      <c r="AA1863">
        <f t="shared" si="296"/>
        <v>10</v>
      </c>
      <c r="AB1863">
        <f t="shared" ca="1" si="292"/>
        <v>-1.0000000199999994</v>
      </c>
      <c r="AC1863">
        <f t="shared" ca="1" si="293"/>
        <v>11.00000002</v>
      </c>
      <c r="AD1863">
        <f t="shared" ca="1" si="294"/>
        <v>-11.00000002</v>
      </c>
      <c r="AE1863" s="2">
        <v>0</v>
      </c>
      <c r="AF1863" s="7">
        <f>VLOOKUP(R1863,Weights!$A$2:$B$120,2,0)*AE1863</f>
        <v>0</v>
      </c>
      <c r="AG1863">
        <f t="shared" ca="1" si="295"/>
        <v>121.00000043999999</v>
      </c>
      <c r="AI1863" t="str">
        <f t="shared" ca="1" si="297"/>
        <v>N.J.I.T.</v>
      </c>
      <c r="AJ1863" t="str">
        <f t="shared" si="298"/>
        <v>Holy Cross</v>
      </c>
      <c r="AK1863">
        <f t="shared" si="299"/>
        <v>0</v>
      </c>
    </row>
    <row r="1864" spans="17:37" x14ac:dyDescent="0.25">
      <c r="Q1864" t="s">
        <v>3220</v>
      </c>
      <c r="R1864" s="6">
        <v>42004</v>
      </c>
      <c r="S1864" t="s">
        <v>3194</v>
      </c>
      <c r="T1864" t="s">
        <v>3215</v>
      </c>
      <c r="U1864" t="s">
        <v>3841</v>
      </c>
      <c r="V1864">
        <v>75</v>
      </c>
      <c r="W1864">
        <v>72</v>
      </c>
      <c r="X1864" t="s">
        <v>3843</v>
      </c>
      <c r="Y1864" t="s">
        <v>820</v>
      </c>
      <c r="Z1864">
        <v>1</v>
      </c>
      <c r="AA1864">
        <f t="shared" si="296"/>
        <v>-3</v>
      </c>
      <c r="AB1864">
        <f t="shared" ca="1" si="292"/>
        <v>1.8000000000000007</v>
      </c>
      <c r="AC1864">
        <f t="shared" ca="1" si="293"/>
        <v>-4.8000000000000007</v>
      </c>
      <c r="AD1864">
        <f t="shared" ca="1" si="294"/>
        <v>4.8000000000000007</v>
      </c>
      <c r="AE1864" s="2">
        <v>0</v>
      </c>
      <c r="AF1864" s="7">
        <f>VLOOKUP(R1864,Weights!$A$2:$B$120,2,0)*AE1864</f>
        <v>0</v>
      </c>
      <c r="AG1864">
        <f t="shared" ca="1" si="295"/>
        <v>23.040000000000006</v>
      </c>
      <c r="AI1864" t="str">
        <f t="shared" ca="1" si="297"/>
        <v>Holy Cross</v>
      </c>
      <c r="AJ1864" t="str">
        <f t="shared" si="298"/>
        <v>Boston University</v>
      </c>
      <c r="AK1864" t="str">
        <f t="shared" si="299"/>
        <v>Boston University</v>
      </c>
    </row>
    <row r="1865" spans="17:37" x14ac:dyDescent="0.25">
      <c r="Q1865" t="s">
        <v>3220</v>
      </c>
      <c r="R1865" s="6">
        <v>42014</v>
      </c>
      <c r="S1865" t="s">
        <v>3194</v>
      </c>
      <c r="T1865" t="s">
        <v>3200</v>
      </c>
      <c r="U1865" t="s">
        <v>3842</v>
      </c>
      <c r="V1865">
        <v>65</v>
      </c>
      <c r="W1865">
        <v>62</v>
      </c>
      <c r="X1865" t="s">
        <v>3843</v>
      </c>
      <c r="Y1865" t="s">
        <v>2559</v>
      </c>
      <c r="Z1865">
        <v>1</v>
      </c>
      <c r="AA1865">
        <f t="shared" si="296"/>
        <v>3</v>
      </c>
      <c r="AB1865">
        <f t="shared" ca="1" si="292"/>
        <v>-0.59999999999999942</v>
      </c>
      <c r="AC1865">
        <f t="shared" ca="1" si="293"/>
        <v>3.5999999999999996</v>
      </c>
      <c r="AD1865">
        <f t="shared" ca="1" si="294"/>
        <v>-3.5999999999999996</v>
      </c>
      <c r="AE1865" s="2">
        <v>0</v>
      </c>
      <c r="AF1865" s="7">
        <f>VLOOKUP(R1865,Weights!$A$2:$B$120,2,0)*AE1865</f>
        <v>0</v>
      </c>
      <c r="AG1865">
        <f t="shared" ca="1" si="295"/>
        <v>12.959999999999997</v>
      </c>
      <c r="AI1865" t="str">
        <f t="shared" ca="1" si="297"/>
        <v>Bucknell</v>
      </c>
      <c r="AJ1865" t="str">
        <f t="shared" si="298"/>
        <v>Holy Cross</v>
      </c>
      <c r="AK1865">
        <f t="shared" si="299"/>
        <v>0</v>
      </c>
    </row>
    <row r="1866" spans="17:37" x14ac:dyDescent="0.25">
      <c r="Q1866" t="s">
        <v>3220</v>
      </c>
      <c r="R1866" s="6">
        <v>42018</v>
      </c>
      <c r="S1866" t="s">
        <v>3194</v>
      </c>
      <c r="T1866" t="s">
        <v>3214</v>
      </c>
      <c r="U1866" t="s">
        <v>3841</v>
      </c>
      <c r="V1866">
        <v>72</v>
      </c>
      <c r="W1866">
        <v>70</v>
      </c>
      <c r="X1866" t="s">
        <v>3843</v>
      </c>
      <c r="Y1866" t="s">
        <v>2560</v>
      </c>
      <c r="Z1866">
        <v>1</v>
      </c>
      <c r="AA1866">
        <f t="shared" si="296"/>
        <v>-2</v>
      </c>
      <c r="AB1866">
        <f t="shared" ca="1" si="292"/>
        <v>2.2000000000000002</v>
      </c>
      <c r="AC1866">
        <f t="shared" ca="1" si="293"/>
        <v>-4.2</v>
      </c>
      <c r="AD1866">
        <f t="shared" ca="1" si="294"/>
        <v>4.2</v>
      </c>
      <c r="AE1866" s="2">
        <v>0</v>
      </c>
      <c r="AF1866" s="7">
        <f>VLOOKUP(R1866,Weights!$A$2:$B$120,2,0)*AE1866</f>
        <v>0</v>
      </c>
      <c r="AG1866">
        <f t="shared" ca="1" si="295"/>
        <v>17.64</v>
      </c>
      <c r="AI1866" t="str">
        <f t="shared" ca="1" si="297"/>
        <v>Holy Cross</v>
      </c>
      <c r="AJ1866" t="str">
        <f t="shared" si="298"/>
        <v>Army</v>
      </c>
      <c r="AK1866" t="str">
        <f t="shared" si="299"/>
        <v>Army</v>
      </c>
    </row>
    <row r="1867" spans="17:37" x14ac:dyDescent="0.25">
      <c r="Q1867" t="s">
        <v>3220</v>
      </c>
      <c r="R1867" s="6">
        <v>42025</v>
      </c>
      <c r="S1867" t="s">
        <v>3194</v>
      </c>
      <c r="T1867" t="s">
        <v>3487</v>
      </c>
      <c r="U1867" t="s">
        <v>3842</v>
      </c>
      <c r="V1867">
        <v>74</v>
      </c>
      <c r="W1867">
        <v>73</v>
      </c>
      <c r="Y1867" t="s">
        <v>2561</v>
      </c>
      <c r="Z1867">
        <v>1</v>
      </c>
      <c r="AA1867">
        <f t="shared" si="296"/>
        <v>1</v>
      </c>
      <c r="AB1867">
        <f t="shared" ca="1" si="292"/>
        <v>-1.6000000199999995</v>
      </c>
      <c r="AC1867">
        <f t="shared" ca="1" si="293"/>
        <v>2.6000000199999995</v>
      </c>
      <c r="AD1867">
        <f t="shared" ca="1" si="294"/>
        <v>-2.6000000199999995</v>
      </c>
      <c r="AE1867" s="2">
        <v>0</v>
      </c>
      <c r="AF1867" s="7">
        <f>VLOOKUP(R1867,Weights!$A$2:$B$120,2,0)*AE1867</f>
        <v>0</v>
      </c>
      <c r="AG1867">
        <f t="shared" ca="1" si="295"/>
        <v>6.7600001039999977</v>
      </c>
      <c r="AI1867" t="str">
        <f t="shared" ca="1" si="297"/>
        <v>Lafayette</v>
      </c>
      <c r="AJ1867" t="str">
        <f t="shared" si="298"/>
        <v>Holy Cross</v>
      </c>
      <c r="AK1867">
        <f t="shared" si="299"/>
        <v>0</v>
      </c>
    </row>
    <row r="1868" spans="17:37" x14ac:dyDescent="0.25">
      <c r="Q1868" t="s">
        <v>3220</v>
      </c>
      <c r="R1868" s="6">
        <v>42028</v>
      </c>
      <c r="S1868" t="s">
        <v>3194</v>
      </c>
      <c r="T1868" t="s">
        <v>3446</v>
      </c>
      <c r="U1868" t="s">
        <v>3842</v>
      </c>
      <c r="V1868">
        <v>76</v>
      </c>
      <c r="W1868">
        <v>65</v>
      </c>
      <c r="Y1868" t="s">
        <v>2562</v>
      </c>
      <c r="Z1868">
        <v>1</v>
      </c>
      <c r="AA1868">
        <f t="shared" si="296"/>
        <v>11</v>
      </c>
      <c r="AB1868">
        <f t="shared" ca="1" si="292"/>
        <v>4.6000000000000005</v>
      </c>
      <c r="AC1868">
        <f t="shared" ca="1" si="293"/>
        <v>6.3999999999999995</v>
      </c>
      <c r="AD1868">
        <f t="shared" ca="1" si="294"/>
        <v>-6.3999999999999995</v>
      </c>
      <c r="AE1868" s="2">
        <v>0</v>
      </c>
      <c r="AF1868" s="7">
        <f>VLOOKUP(R1868,Weights!$A$2:$B$120,2,0)*AE1868</f>
        <v>0</v>
      </c>
      <c r="AG1868">
        <f t="shared" ca="1" si="295"/>
        <v>40.959999999999994</v>
      </c>
      <c r="AI1868" t="str">
        <f t="shared" ca="1" si="297"/>
        <v>Holy Cross</v>
      </c>
      <c r="AJ1868" t="str">
        <f t="shared" si="298"/>
        <v>Holy Cross</v>
      </c>
      <c r="AK1868">
        <f t="shared" si="299"/>
        <v>0</v>
      </c>
    </row>
    <row r="1869" spans="17:37" x14ac:dyDescent="0.25">
      <c r="Q1869" t="s">
        <v>3220</v>
      </c>
      <c r="R1869" s="6">
        <v>42037</v>
      </c>
      <c r="S1869" t="s">
        <v>3194</v>
      </c>
      <c r="T1869" t="s">
        <v>3520</v>
      </c>
      <c r="U1869" t="s">
        <v>3841</v>
      </c>
      <c r="V1869">
        <v>57</v>
      </c>
      <c r="W1869">
        <v>50</v>
      </c>
      <c r="Y1869" t="s">
        <v>2563</v>
      </c>
      <c r="Z1869">
        <v>1</v>
      </c>
      <c r="AA1869">
        <f t="shared" si="296"/>
        <v>-7</v>
      </c>
      <c r="AB1869">
        <f t="shared" ca="1" si="292"/>
        <v>1.2000000000000006</v>
      </c>
      <c r="AC1869">
        <f t="shared" ca="1" si="293"/>
        <v>-8.2000000000000011</v>
      </c>
      <c r="AD1869">
        <f t="shared" ca="1" si="294"/>
        <v>8.2000000000000011</v>
      </c>
      <c r="AE1869" s="2">
        <v>0</v>
      </c>
      <c r="AF1869" s="7">
        <f>VLOOKUP(R1869,Weights!$A$2:$B$120,2,0)*AE1869</f>
        <v>0</v>
      </c>
      <c r="AG1869">
        <f t="shared" ca="1" si="295"/>
        <v>67.240000000000023</v>
      </c>
      <c r="AI1869" t="str">
        <f t="shared" ca="1" si="297"/>
        <v>Holy Cross</v>
      </c>
      <c r="AJ1869" t="str">
        <f t="shared" si="298"/>
        <v>American</v>
      </c>
      <c r="AK1869" t="str">
        <f t="shared" si="299"/>
        <v>American</v>
      </c>
    </row>
    <row r="1870" spans="17:37" x14ac:dyDescent="0.25">
      <c r="Q1870" t="s">
        <v>3220</v>
      </c>
      <c r="R1870" s="6">
        <v>42040</v>
      </c>
      <c r="S1870" t="s">
        <v>3194</v>
      </c>
      <c r="T1870" t="s">
        <v>3197</v>
      </c>
      <c r="U1870" t="s">
        <v>3842</v>
      </c>
      <c r="V1870">
        <v>70</v>
      </c>
      <c r="W1870">
        <v>60</v>
      </c>
      <c r="Y1870" t="s">
        <v>2564</v>
      </c>
      <c r="Z1870">
        <v>1</v>
      </c>
      <c r="AA1870">
        <f t="shared" si="296"/>
        <v>10</v>
      </c>
      <c r="AB1870">
        <f t="shared" ca="1" si="292"/>
        <v>-2.2000000199999996</v>
      </c>
      <c r="AC1870">
        <f t="shared" ca="1" si="293"/>
        <v>12.200000019999999</v>
      </c>
      <c r="AD1870">
        <f t="shared" ca="1" si="294"/>
        <v>-12.200000019999999</v>
      </c>
      <c r="AE1870" s="2">
        <v>0</v>
      </c>
      <c r="AF1870" s="7">
        <f>VLOOKUP(R1870,Weights!$A$2:$B$120,2,0)*AE1870</f>
        <v>0</v>
      </c>
      <c r="AG1870">
        <f t="shared" ca="1" si="295"/>
        <v>148.84000048799999</v>
      </c>
      <c r="AI1870" t="str">
        <f t="shared" ca="1" si="297"/>
        <v>Colgate</v>
      </c>
      <c r="AJ1870" t="str">
        <f t="shared" si="298"/>
        <v>Holy Cross</v>
      </c>
      <c r="AK1870">
        <f t="shared" si="299"/>
        <v>0</v>
      </c>
    </row>
    <row r="1871" spans="17:37" x14ac:dyDescent="0.25">
      <c r="Q1871" t="s">
        <v>3220</v>
      </c>
      <c r="R1871" s="6">
        <v>42049</v>
      </c>
      <c r="S1871" t="s">
        <v>3194</v>
      </c>
      <c r="T1871" t="s">
        <v>3500</v>
      </c>
      <c r="U1871" t="s">
        <v>3842</v>
      </c>
      <c r="V1871">
        <v>58</v>
      </c>
      <c r="W1871">
        <v>52</v>
      </c>
      <c r="Y1871" t="s">
        <v>2565</v>
      </c>
      <c r="Z1871">
        <v>1</v>
      </c>
      <c r="AA1871">
        <f t="shared" si="296"/>
        <v>6</v>
      </c>
      <c r="AB1871">
        <f t="shared" ca="1" si="292"/>
        <v>1.4000000000000004</v>
      </c>
      <c r="AC1871">
        <f t="shared" ca="1" si="293"/>
        <v>4.5999999999999996</v>
      </c>
      <c r="AD1871">
        <f t="shared" ca="1" si="294"/>
        <v>-4.5999999999999996</v>
      </c>
      <c r="AE1871" s="2">
        <v>0</v>
      </c>
      <c r="AF1871" s="7">
        <f>VLOOKUP(R1871,Weights!$A$2:$B$120,2,0)*AE1871</f>
        <v>0</v>
      </c>
      <c r="AG1871">
        <f t="shared" ca="1" si="295"/>
        <v>21.159999999999997</v>
      </c>
      <c r="AI1871" t="str">
        <f t="shared" ca="1" si="297"/>
        <v>Holy Cross</v>
      </c>
      <c r="AJ1871" t="str">
        <f t="shared" si="298"/>
        <v>Holy Cross</v>
      </c>
      <c r="AK1871">
        <f t="shared" si="299"/>
        <v>0</v>
      </c>
    </row>
    <row r="1872" spans="17:37" x14ac:dyDescent="0.25">
      <c r="Q1872" t="s">
        <v>3220</v>
      </c>
      <c r="R1872" s="6">
        <v>42060</v>
      </c>
      <c r="S1872" t="s">
        <v>3194</v>
      </c>
      <c r="T1872" t="s">
        <v>3244</v>
      </c>
      <c r="U1872" t="s">
        <v>3842</v>
      </c>
      <c r="V1872">
        <v>63</v>
      </c>
      <c r="W1872">
        <v>60</v>
      </c>
      <c r="Y1872" t="s">
        <v>2568</v>
      </c>
      <c r="Z1872">
        <v>1</v>
      </c>
      <c r="AA1872">
        <f t="shared" si="296"/>
        <v>3</v>
      </c>
      <c r="AB1872">
        <f t="shared" ca="1" si="292"/>
        <v>6.8</v>
      </c>
      <c r="AC1872">
        <f t="shared" ca="1" si="293"/>
        <v>-3.8</v>
      </c>
      <c r="AD1872">
        <f t="shared" ca="1" si="294"/>
        <v>3.8</v>
      </c>
      <c r="AE1872" s="2">
        <v>0</v>
      </c>
      <c r="AF1872" s="7">
        <f>VLOOKUP(R1872,Weights!$A$2:$B$120,2,0)*AE1872</f>
        <v>0</v>
      </c>
      <c r="AG1872">
        <f t="shared" ca="1" si="295"/>
        <v>14.44</v>
      </c>
      <c r="AI1872" t="str">
        <f t="shared" ca="1" si="297"/>
        <v>Holy Cross</v>
      </c>
      <c r="AJ1872" t="str">
        <f t="shared" si="298"/>
        <v>Holy Cross</v>
      </c>
      <c r="AK1872">
        <f t="shared" si="299"/>
        <v>0</v>
      </c>
    </row>
    <row r="1873" spans="17:37" x14ac:dyDescent="0.25">
      <c r="Q1873" t="s">
        <v>3220</v>
      </c>
      <c r="R1873" s="6">
        <v>42066</v>
      </c>
      <c r="S1873" t="s">
        <v>3194</v>
      </c>
      <c r="T1873" t="s">
        <v>3244</v>
      </c>
      <c r="U1873" t="s">
        <v>3842</v>
      </c>
      <c r="V1873">
        <v>62</v>
      </c>
      <c r="W1873">
        <v>45</v>
      </c>
      <c r="Y1873" t="s">
        <v>1693</v>
      </c>
      <c r="Z1873">
        <v>1</v>
      </c>
      <c r="AA1873">
        <f t="shared" si="296"/>
        <v>17</v>
      </c>
      <c r="AB1873">
        <f t="shared" ca="1" si="292"/>
        <v>6.8</v>
      </c>
      <c r="AC1873">
        <f t="shared" ca="1" si="293"/>
        <v>10.199999999999999</v>
      </c>
      <c r="AD1873">
        <f t="shared" ca="1" si="294"/>
        <v>-10.199999999999999</v>
      </c>
      <c r="AE1873" s="2">
        <v>0</v>
      </c>
      <c r="AF1873" s="7">
        <f>VLOOKUP(R1873,Weights!$A$2:$B$120,2,0)*AE1873</f>
        <v>0</v>
      </c>
      <c r="AG1873">
        <f t="shared" ca="1" si="295"/>
        <v>104.03999999999999</v>
      </c>
      <c r="AI1873" t="str">
        <f t="shared" ca="1" si="297"/>
        <v>Holy Cross</v>
      </c>
      <c r="AJ1873" t="str">
        <f t="shared" si="298"/>
        <v>Holy Cross</v>
      </c>
      <c r="AK1873">
        <f t="shared" si="299"/>
        <v>0</v>
      </c>
    </row>
    <row r="1874" spans="17:37" x14ac:dyDescent="0.25">
      <c r="Q1874" t="s">
        <v>3262</v>
      </c>
      <c r="R1874" s="6">
        <v>41965</v>
      </c>
      <c r="S1874" t="s">
        <v>3194</v>
      </c>
      <c r="T1874" t="s">
        <v>3462</v>
      </c>
      <c r="U1874" t="s">
        <v>3842</v>
      </c>
      <c r="V1874">
        <v>72</v>
      </c>
      <c r="W1874">
        <v>57</v>
      </c>
      <c r="Y1874" t="s">
        <v>258</v>
      </c>
      <c r="Z1874">
        <v>1</v>
      </c>
      <c r="AA1874">
        <f t="shared" si="296"/>
        <v>15</v>
      </c>
      <c r="AB1874">
        <f t="shared" ca="1" si="292"/>
        <v>11.999999800000001</v>
      </c>
      <c r="AC1874">
        <f t="shared" ca="1" si="293"/>
        <v>3.0000001999999988</v>
      </c>
      <c r="AD1874">
        <f t="shared" ca="1" si="294"/>
        <v>-3.0000001999999988</v>
      </c>
      <c r="AE1874" s="2">
        <v>0</v>
      </c>
      <c r="AF1874" s="7">
        <f>VLOOKUP(R1874,Weights!$A$2:$B$120,2,0)*AE1874</f>
        <v>0</v>
      </c>
      <c r="AG1874">
        <f t="shared" ca="1" si="295"/>
        <v>9.0000012000000336</v>
      </c>
      <c r="AI1874" t="str">
        <f t="shared" ca="1" si="297"/>
        <v>Houston</v>
      </c>
      <c r="AJ1874" t="str">
        <f t="shared" si="298"/>
        <v>Houston</v>
      </c>
      <c r="AK1874">
        <f t="shared" si="299"/>
        <v>0</v>
      </c>
    </row>
    <row r="1875" spans="17:37" x14ac:dyDescent="0.25">
      <c r="Q1875" t="s">
        <v>3262</v>
      </c>
      <c r="R1875" s="6">
        <v>41977</v>
      </c>
      <c r="S1875" t="s">
        <v>3194</v>
      </c>
      <c r="T1875" t="s">
        <v>3486</v>
      </c>
      <c r="U1875" t="s">
        <v>3842</v>
      </c>
      <c r="V1875">
        <v>72</v>
      </c>
      <c r="W1875">
        <v>58</v>
      </c>
      <c r="Y1875" t="s">
        <v>100</v>
      </c>
      <c r="Z1875">
        <v>1</v>
      </c>
      <c r="AA1875">
        <f t="shared" si="296"/>
        <v>14</v>
      </c>
      <c r="AB1875">
        <f t="shared" ca="1" si="292"/>
        <v>13.199999800000001</v>
      </c>
      <c r="AC1875">
        <f t="shared" ca="1" si="293"/>
        <v>0.8000001999999995</v>
      </c>
      <c r="AD1875">
        <f t="shared" ca="1" si="294"/>
        <v>-0.8000001999999995</v>
      </c>
      <c r="AE1875" s="2">
        <v>0</v>
      </c>
      <c r="AF1875" s="7">
        <f>VLOOKUP(R1875,Weights!$A$2:$B$120,2,0)*AE1875</f>
        <v>0</v>
      </c>
      <c r="AG1875">
        <f t="shared" ca="1" si="295"/>
        <v>0.64000032000003915</v>
      </c>
      <c r="AI1875" t="str">
        <f t="shared" ca="1" si="297"/>
        <v>Houston</v>
      </c>
      <c r="AJ1875" t="str">
        <f t="shared" si="298"/>
        <v>Houston</v>
      </c>
      <c r="AK1875">
        <f t="shared" si="299"/>
        <v>0</v>
      </c>
    </row>
    <row r="1876" spans="17:37" x14ac:dyDescent="0.25">
      <c r="Q1876" t="s">
        <v>3262</v>
      </c>
      <c r="R1876" s="6">
        <v>41979</v>
      </c>
      <c r="S1876" t="s">
        <v>3194</v>
      </c>
      <c r="T1876" t="s">
        <v>3294</v>
      </c>
      <c r="U1876" t="s">
        <v>3842</v>
      </c>
      <c r="V1876">
        <v>71</v>
      </c>
      <c r="W1876">
        <v>59</v>
      </c>
      <c r="Y1876" t="s">
        <v>101</v>
      </c>
      <c r="Z1876">
        <v>1</v>
      </c>
      <c r="AA1876">
        <f t="shared" si="296"/>
        <v>12</v>
      </c>
      <c r="AB1876">
        <f t="shared" ca="1" si="292"/>
        <v>12.3999998</v>
      </c>
      <c r="AC1876">
        <f t="shared" ca="1" si="293"/>
        <v>-0.39999979999999979</v>
      </c>
      <c r="AD1876">
        <f t="shared" ca="1" si="294"/>
        <v>0.39999979999999979</v>
      </c>
      <c r="AE1876" s="2">
        <v>0</v>
      </c>
      <c r="AF1876" s="7">
        <f>VLOOKUP(R1876,Weights!$A$2:$B$120,2,0)*AE1876</f>
        <v>0</v>
      </c>
      <c r="AG1876">
        <f t="shared" ca="1" si="295"/>
        <v>0.15999984000003983</v>
      </c>
      <c r="AI1876" t="str">
        <f t="shared" ca="1" si="297"/>
        <v>Houston</v>
      </c>
      <c r="AJ1876" t="str">
        <f t="shared" si="298"/>
        <v>Houston</v>
      </c>
      <c r="AK1876">
        <f t="shared" si="299"/>
        <v>0</v>
      </c>
    </row>
    <row r="1877" spans="17:37" x14ac:dyDescent="0.25">
      <c r="Q1877" t="s">
        <v>3262</v>
      </c>
      <c r="R1877" s="6">
        <v>41989</v>
      </c>
      <c r="S1877" t="s">
        <v>3194</v>
      </c>
      <c r="T1877" t="s">
        <v>3525</v>
      </c>
      <c r="U1877" t="s">
        <v>3842</v>
      </c>
      <c r="V1877">
        <v>83</v>
      </c>
      <c r="W1877">
        <v>76</v>
      </c>
      <c r="Y1877" t="s">
        <v>103</v>
      </c>
      <c r="Z1877">
        <v>1</v>
      </c>
      <c r="AA1877">
        <f t="shared" si="296"/>
        <v>7</v>
      </c>
      <c r="AB1877">
        <f t="shared" ca="1" si="292"/>
        <v>9.3999997999999998</v>
      </c>
      <c r="AC1877">
        <f t="shared" ca="1" si="293"/>
        <v>-2.3999997999999998</v>
      </c>
      <c r="AD1877">
        <f t="shared" ca="1" si="294"/>
        <v>2.3999997999999998</v>
      </c>
      <c r="AE1877" s="2">
        <v>0</v>
      </c>
      <c r="AF1877" s="7">
        <f>VLOOKUP(R1877,Weights!$A$2:$B$120,2,0)*AE1877</f>
        <v>0</v>
      </c>
      <c r="AG1877">
        <f t="shared" ca="1" si="295"/>
        <v>5.7599990400000394</v>
      </c>
      <c r="AI1877" t="str">
        <f t="shared" ca="1" si="297"/>
        <v>Houston</v>
      </c>
      <c r="AJ1877" t="str">
        <f t="shared" si="298"/>
        <v>Houston</v>
      </c>
      <c r="AK1877">
        <f t="shared" si="299"/>
        <v>0</v>
      </c>
    </row>
    <row r="1878" spans="17:37" x14ac:dyDescent="0.25">
      <c r="Q1878" t="s">
        <v>3262</v>
      </c>
      <c r="R1878" s="6">
        <v>41990</v>
      </c>
      <c r="S1878" t="s">
        <v>3194</v>
      </c>
      <c r="T1878" t="s">
        <v>3533</v>
      </c>
      <c r="U1878" t="s">
        <v>3841</v>
      </c>
      <c r="V1878">
        <v>61</v>
      </c>
      <c r="W1878">
        <v>56</v>
      </c>
      <c r="X1878" t="s">
        <v>3843</v>
      </c>
      <c r="Y1878" t="s">
        <v>105</v>
      </c>
      <c r="Z1878">
        <v>1</v>
      </c>
      <c r="AA1878">
        <f t="shared" si="296"/>
        <v>-5</v>
      </c>
      <c r="AB1878">
        <f t="shared" ca="1" si="292"/>
        <v>12.3999998</v>
      </c>
      <c r="AC1878">
        <f t="shared" ca="1" si="293"/>
        <v>-17.3999998</v>
      </c>
      <c r="AD1878">
        <f t="shared" ca="1" si="294"/>
        <v>17.3999998</v>
      </c>
      <c r="AE1878" s="2">
        <v>0</v>
      </c>
      <c r="AF1878" s="7">
        <f>VLOOKUP(R1878,Weights!$A$2:$B$120,2,0)*AE1878</f>
        <v>0</v>
      </c>
      <c r="AG1878">
        <f t="shared" ca="1" si="295"/>
        <v>302.75999304000004</v>
      </c>
      <c r="AI1878" t="str">
        <f t="shared" ca="1" si="297"/>
        <v>Houston</v>
      </c>
      <c r="AJ1878" t="str">
        <f t="shared" si="298"/>
        <v>Arkansas-Pine Bluff</v>
      </c>
      <c r="AK1878" t="str">
        <f t="shared" si="299"/>
        <v>Arkansas-Pine Bluff</v>
      </c>
    </row>
    <row r="1879" spans="17:37" x14ac:dyDescent="0.25">
      <c r="Q1879" t="s">
        <v>3262</v>
      </c>
      <c r="R1879" s="6">
        <v>41993</v>
      </c>
      <c r="S1879" t="s">
        <v>3194</v>
      </c>
      <c r="T1879" t="s">
        <v>3434</v>
      </c>
      <c r="U1879" t="s">
        <v>3841</v>
      </c>
      <c r="V1879">
        <v>71</v>
      </c>
      <c r="W1879">
        <v>63</v>
      </c>
      <c r="Y1879" t="s">
        <v>152</v>
      </c>
      <c r="Z1879">
        <v>1</v>
      </c>
      <c r="AA1879">
        <f t="shared" si="296"/>
        <v>-8</v>
      </c>
      <c r="AB1879">
        <f t="shared" ca="1" si="292"/>
        <v>10.199999800000001</v>
      </c>
      <c r="AC1879">
        <f t="shared" ca="1" si="293"/>
        <v>-18.199999800000001</v>
      </c>
      <c r="AD1879">
        <f t="shared" ca="1" si="294"/>
        <v>18.199999800000001</v>
      </c>
      <c r="AE1879" s="2">
        <v>0</v>
      </c>
      <c r="AF1879" s="7">
        <f>VLOOKUP(R1879,Weights!$A$2:$B$120,2,0)*AE1879</f>
        <v>0</v>
      </c>
      <c r="AG1879">
        <f t="shared" ca="1" si="295"/>
        <v>331.23999272000003</v>
      </c>
      <c r="AI1879" t="str">
        <f t="shared" ca="1" si="297"/>
        <v>Houston</v>
      </c>
      <c r="AJ1879" t="str">
        <f t="shared" si="298"/>
        <v>South Carolina St</v>
      </c>
      <c r="AK1879" t="str">
        <f t="shared" si="299"/>
        <v>South Carolina St</v>
      </c>
    </row>
    <row r="1880" spans="17:37" x14ac:dyDescent="0.25">
      <c r="Q1880" t="s">
        <v>3262</v>
      </c>
      <c r="R1880" s="6">
        <v>41995</v>
      </c>
      <c r="S1880" t="s">
        <v>3195</v>
      </c>
      <c r="T1880" t="s">
        <v>3401</v>
      </c>
      <c r="U1880" t="s">
        <v>3841</v>
      </c>
      <c r="V1880">
        <v>75</v>
      </c>
      <c r="W1880">
        <v>73</v>
      </c>
      <c r="X1880" t="s">
        <v>3843</v>
      </c>
      <c r="Y1880" t="s">
        <v>178</v>
      </c>
      <c r="Z1880">
        <v>1</v>
      </c>
      <c r="AA1880">
        <f t="shared" si="296"/>
        <v>-2</v>
      </c>
      <c r="AB1880">
        <f t="shared" ca="1" si="292"/>
        <v>-13.600000000000001</v>
      </c>
      <c r="AC1880">
        <f t="shared" ca="1" si="293"/>
        <v>11.600000000000001</v>
      </c>
      <c r="AD1880">
        <f t="shared" ca="1" si="294"/>
        <v>-11.600000000000001</v>
      </c>
      <c r="AE1880" s="2">
        <v>0</v>
      </c>
      <c r="AF1880" s="7">
        <f>VLOOKUP(R1880,Weights!$A$2:$B$120,2,0)*AE1880</f>
        <v>0</v>
      </c>
      <c r="AG1880">
        <f t="shared" ca="1" si="295"/>
        <v>134.56000000000003</v>
      </c>
      <c r="AI1880" t="str">
        <f t="shared" ca="1" si="297"/>
        <v>Boise State</v>
      </c>
      <c r="AJ1880" t="str">
        <f t="shared" si="298"/>
        <v>Boise State</v>
      </c>
      <c r="AK1880" t="str">
        <f t="shared" si="299"/>
        <v>Boise State</v>
      </c>
    </row>
    <row r="1881" spans="17:37" x14ac:dyDescent="0.25">
      <c r="Q1881" t="s">
        <v>3262</v>
      </c>
      <c r="R1881" s="6">
        <v>41996</v>
      </c>
      <c r="S1881" t="s">
        <v>3195</v>
      </c>
      <c r="T1881" t="s">
        <v>3368</v>
      </c>
      <c r="U1881" t="s">
        <v>3842</v>
      </c>
      <c r="V1881">
        <v>82</v>
      </c>
      <c r="W1881">
        <v>69</v>
      </c>
      <c r="Y1881" t="s">
        <v>154</v>
      </c>
      <c r="Z1881">
        <v>1</v>
      </c>
      <c r="AA1881">
        <f t="shared" si="296"/>
        <v>13</v>
      </c>
      <c r="AB1881">
        <f t="shared" ca="1" si="292"/>
        <v>-8.6</v>
      </c>
      <c r="AC1881">
        <f t="shared" ca="1" si="293"/>
        <v>21.6</v>
      </c>
      <c r="AD1881">
        <f t="shared" ca="1" si="294"/>
        <v>-21.6</v>
      </c>
      <c r="AE1881" s="2">
        <v>0</v>
      </c>
      <c r="AF1881" s="7">
        <f>VLOOKUP(R1881,Weights!$A$2:$B$120,2,0)*AE1881</f>
        <v>0</v>
      </c>
      <c r="AG1881">
        <f t="shared" ca="1" si="295"/>
        <v>466.56000000000006</v>
      </c>
      <c r="AI1881" t="str">
        <f t="shared" ca="1" si="297"/>
        <v>Texas Tech</v>
      </c>
      <c r="AJ1881" t="str">
        <f t="shared" si="298"/>
        <v>Houston</v>
      </c>
      <c r="AK1881">
        <f t="shared" si="299"/>
        <v>0</v>
      </c>
    </row>
    <row r="1882" spans="17:37" x14ac:dyDescent="0.25">
      <c r="Q1882" t="s">
        <v>3262</v>
      </c>
      <c r="R1882" s="6">
        <v>42001</v>
      </c>
      <c r="S1882" t="s">
        <v>3194</v>
      </c>
      <c r="T1882" t="s">
        <v>3515</v>
      </c>
      <c r="U1882" t="s">
        <v>3842</v>
      </c>
      <c r="V1882">
        <v>80</v>
      </c>
      <c r="W1882">
        <v>53</v>
      </c>
      <c r="Y1882" t="s">
        <v>332</v>
      </c>
      <c r="Z1882">
        <v>1</v>
      </c>
      <c r="AA1882">
        <f t="shared" si="296"/>
        <v>27</v>
      </c>
      <c r="AB1882">
        <f t="shared" ca="1" si="292"/>
        <v>18.399999800000003</v>
      </c>
      <c r="AC1882">
        <f t="shared" ca="1" si="293"/>
        <v>8.6000001999999967</v>
      </c>
      <c r="AD1882">
        <f t="shared" ca="1" si="294"/>
        <v>-8.6000001999999967</v>
      </c>
      <c r="AE1882" s="2">
        <v>0</v>
      </c>
      <c r="AF1882" s="7">
        <f>VLOOKUP(R1882,Weights!$A$2:$B$120,2,0)*AE1882</f>
        <v>0</v>
      </c>
      <c r="AG1882">
        <f t="shared" ca="1" si="295"/>
        <v>73.96000343999998</v>
      </c>
      <c r="AI1882" t="str">
        <f t="shared" ca="1" si="297"/>
        <v>Houston</v>
      </c>
      <c r="AJ1882" t="str">
        <f t="shared" si="298"/>
        <v>Houston</v>
      </c>
      <c r="AK1882">
        <f t="shared" si="299"/>
        <v>0</v>
      </c>
    </row>
    <row r="1883" spans="17:37" x14ac:dyDescent="0.25">
      <c r="Q1883" t="s">
        <v>3262</v>
      </c>
      <c r="R1883" s="6">
        <v>42010</v>
      </c>
      <c r="S1883" t="s">
        <v>3194</v>
      </c>
      <c r="T1883" t="s">
        <v>3259</v>
      </c>
      <c r="U1883" t="s">
        <v>3841</v>
      </c>
      <c r="V1883">
        <v>79</v>
      </c>
      <c r="W1883">
        <v>78</v>
      </c>
      <c r="X1883" t="s">
        <v>3843</v>
      </c>
      <c r="Y1883" t="s">
        <v>335</v>
      </c>
      <c r="Z1883">
        <v>1</v>
      </c>
      <c r="AA1883">
        <f t="shared" si="296"/>
        <v>-1</v>
      </c>
      <c r="AB1883">
        <f t="shared" ca="1" si="292"/>
        <v>5.6000000000000005</v>
      </c>
      <c r="AC1883">
        <f t="shared" ca="1" si="293"/>
        <v>-6.6000000000000005</v>
      </c>
      <c r="AD1883">
        <f t="shared" ca="1" si="294"/>
        <v>6.6000000000000005</v>
      </c>
      <c r="AE1883" s="2">
        <v>0</v>
      </c>
      <c r="AF1883" s="7">
        <f>VLOOKUP(R1883,Weights!$A$2:$B$120,2,0)*AE1883</f>
        <v>0</v>
      </c>
      <c r="AG1883">
        <f t="shared" ca="1" si="295"/>
        <v>43.560000000000009</v>
      </c>
      <c r="AI1883" t="str">
        <f t="shared" ca="1" si="297"/>
        <v>Houston</v>
      </c>
      <c r="AJ1883" t="str">
        <f t="shared" si="298"/>
        <v>UCF</v>
      </c>
      <c r="AK1883" t="str">
        <f t="shared" si="299"/>
        <v>UCF</v>
      </c>
    </row>
    <row r="1884" spans="17:37" x14ac:dyDescent="0.25">
      <c r="Q1884" t="s">
        <v>3262</v>
      </c>
      <c r="R1884" s="6">
        <v>42015</v>
      </c>
      <c r="S1884" t="s">
        <v>3194</v>
      </c>
      <c r="T1884" t="s">
        <v>3258</v>
      </c>
      <c r="U1884" t="s">
        <v>3841</v>
      </c>
      <c r="V1884">
        <v>62</v>
      </c>
      <c r="W1884">
        <v>44</v>
      </c>
      <c r="Y1884" t="s">
        <v>336</v>
      </c>
      <c r="Z1884">
        <v>1</v>
      </c>
      <c r="AA1884">
        <f t="shared" si="296"/>
        <v>-18</v>
      </c>
      <c r="AB1884">
        <f t="shared" ca="1" si="292"/>
        <v>-7.6</v>
      </c>
      <c r="AC1884">
        <f t="shared" ca="1" si="293"/>
        <v>-10.4</v>
      </c>
      <c r="AD1884">
        <f t="shared" ca="1" si="294"/>
        <v>10.4</v>
      </c>
      <c r="AE1884" s="2">
        <v>0</v>
      </c>
      <c r="AF1884" s="7">
        <f>VLOOKUP(R1884,Weights!$A$2:$B$120,2,0)*AE1884</f>
        <v>0</v>
      </c>
      <c r="AG1884">
        <f t="shared" ca="1" si="295"/>
        <v>108.16000000000001</v>
      </c>
      <c r="AI1884" t="str">
        <f t="shared" ca="1" si="297"/>
        <v>Memphis</v>
      </c>
      <c r="AJ1884" t="str">
        <f t="shared" si="298"/>
        <v>Memphis</v>
      </c>
      <c r="AK1884" t="str">
        <f t="shared" si="299"/>
        <v>Memphis</v>
      </c>
    </row>
    <row r="1885" spans="17:37" x14ac:dyDescent="0.25">
      <c r="Q1885" t="s">
        <v>3262</v>
      </c>
      <c r="R1885" s="6">
        <v>42021</v>
      </c>
      <c r="S1885" t="s">
        <v>3194</v>
      </c>
      <c r="T1885" t="s">
        <v>3263</v>
      </c>
      <c r="U1885" t="s">
        <v>3841</v>
      </c>
      <c r="V1885">
        <v>68</v>
      </c>
      <c r="W1885">
        <v>65</v>
      </c>
      <c r="Y1885" t="s">
        <v>337</v>
      </c>
      <c r="Z1885">
        <v>1</v>
      </c>
      <c r="AA1885">
        <f t="shared" si="296"/>
        <v>-3</v>
      </c>
      <c r="AB1885">
        <f t="shared" ca="1" si="292"/>
        <v>3.2</v>
      </c>
      <c r="AC1885">
        <f t="shared" ca="1" si="293"/>
        <v>-6.2</v>
      </c>
      <c r="AD1885">
        <f t="shared" ca="1" si="294"/>
        <v>6.2</v>
      </c>
      <c r="AE1885" s="2">
        <v>0</v>
      </c>
      <c r="AF1885" s="7">
        <f>VLOOKUP(R1885,Weights!$A$2:$B$120,2,0)*AE1885</f>
        <v>0</v>
      </c>
      <c r="AG1885">
        <f t="shared" ca="1" si="295"/>
        <v>38.440000000000005</v>
      </c>
      <c r="AI1885" t="str">
        <f t="shared" ca="1" si="297"/>
        <v>Houston</v>
      </c>
      <c r="AJ1885" t="str">
        <f t="shared" si="298"/>
        <v>Tulane</v>
      </c>
      <c r="AK1885" t="str">
        <f t="shared" si="299"/>
        <v>Tulane</v>
      </c>
    </row>
    <row r="1886" spans="17:37" x14ac:dyDescent="0.25">
      <c r="Q1886" t="s">
        <v>3262</v>
      </c>
      <c r="R1886" s="6">
        <v>42032</v>
      </c>
      <c r="S1886" t="s">
        <v>3194</v>
      </c>
      <c r="T1886" t="s">
        <v>3473</v>
      </c>
      <c r="U1886" t="s">
        <v>3842</v>
      </c>
      <c r="V1886">
        <v>59</v>
      </c>
      <c r="W1886">
        <v>48</v>
      </c>
      <c r="Y1886" t="s">
        <v>338</v>
      </c>
      <c r="Z1886">
        <v>1</v>
      </c>
      <c r="AA1886">
        <f t="shared" si="296"/>
        <v>11</v>
      </c>
      <c r="AB1886">
        <f t="shared" ca="1" si="292"/>
        <v>3.4000000000000004</v>
      </c>
      <c r="AC1886">
        <f t="shared" ca="1" si="293"/>
        <v>7.6</v>
      </c>
      <c r="AD1886">
        <f t="shared" ca="1" si="294"/>
        <v>-7.6</v>
      </c>
      <c r="AE1886" s="2">
        <v>0</v>
      </c>
      <c r="AF1886" s="7">
        <f>VLOOKUP(R1886,Weights!$A$2:$B$120,2,0)*AE1886</f>
        <v>0</v>
      </c>
      <c r="AG1886">
        <f t="shared" ca="1" si="295"/>
        <v>57.76</v>
      </c>
      <c r="AI1886" t="str">
        <f t="shared" ca="1" si="297"/>
        <v>Houston</v>
      </c>
      <c r="AJ1886" t="str">
        <f t="shared" si="298"/>
        <v>Houston</v>
      </c>
      <c r="AK1886">
        <f t="shared" si="299"/>
        <v>0</v>
      </c>
    </row>
    <row r="1887" spans="17:37" x14ac:dyDescent="0.25">
      <c r="Q1887" t="s">
        <v>3262</v>
      </c>
      <c r="R1887" s="6">
        <v>42036</v>
      </c>
      <c r="S1887" t="s">
        <v>3194</v>
      </c>
      <c r="T1887" t="s">
        <v>3257</v>
      </c>
      <c r="U1887" t="s">
        <v>3842</v>
      </c>
      <c r="V1887">
        <v>70</v>
      </c>
      <c r="W1887">
        <v>68</v>
      </c>
      <c r="Y1887" t="s">
        <v>339</v>
      </c>
      <c r="Z1887">
        <v>1</v>
      </c>
      <c r="AA1887">
        <f t="shared" si="296"/>
        <v>2</v>
      </c>
      <c r="AB1887">
        <f t="shared" ca="1" si="292"/>
        <v>-7.8</v>
      </c>
      <c r="AC1887">
        <f t="shared" ca="1" si="293"/>
        <v>9.8000000000000007</v>
      </c>
      <c r="AD1887">
        <f t="shared" ca="1" si="294"/>
        <v>-9.8000000000000007</v>
      </c>
      <c r="AE1887" s="2">
        <v>0</v>
      </c>
      <c r="AF1887" s="7">
        <f>VLOOKUP(R1887,Weights!$A$2:$B$120,2,0)*AE1887</f>
        <v>0</v>
      </c>
      <c r="AG1887">
        <f t="shared" ca="1" si="295"/>
        <v>96.04000000000002</v>
      </c>
      <c r="AI1887" t="str">
        <f t="shared" ca="1" si="297"/>
        <v>Connecticut</v>
      </c>
      <c r="AJ1887" t="str">
        <f t="shared" si="298"/>
        <v>Houston</v>
      </c>
      <c r="AK1887">
        <f t="shared" si="299"/>
        <v>0</v>
      </c>
    </row>
    <row r="1888" spans="17:37" x14ac:dyDescent="0.25">
      <c r="Q1888" t="s">
        <v>3262</v>
      </c>
      <c r="R1888" s="6">
        <v>42040</v>
      </c>
      <c r="S1888" t="s">
        <v>3194</v>
      </c>
      <c r="T1888" t="s">
        <v>3264</v>
      </c>
      <c r="U1888" t="s">
        <v>3841</v>
      </c>
      <c r="V1888">
        <v>57</v>
      </c>
      <c r="W1888">
        <v>44</v>
      </c>
      <c r="Y1888" t="s">
        <v>340</v>
      </c>
      <c r="Z1888">
        <v>1</v>
      </c>
      <c r="AA1888">
        <f t="shared" si="296"/>
        <v>-13</v>
      </c>
      <c r="AB1888">
        <f t="shared" ca="1" si="292"/>
        <v>-7</v>
      </c>
      <c r="AC1888">
        <f t="shared" ca="1" si="293"/>
        <v>-6</v>
      </c>
      <c r="AD1888">
        <f t="shared" ca="1" si="294"/>
        <v>6</v>
      </c>
      <c r="AE1888" s="2">
        <v>0</v>
      </c>
      <c r="AF1888" s="7">
        <f>VLOOKUP(R1888,Weights!$A$2:$B$120,2,0)*AE1888</f>
        <v>0</v>
      </c>
      <c r="AG1888">
        <f t="shared" ca="1" si="295"/>
        <v>36</v>
      </c>
      <c r="AI1888" t="str">
        <f t="shared" ca="1" si="297"/>
        <v>Tulsa</v>
      </c>
      <c r="AJ1888" t="str">
        <f t="shared" si="298"/>
        <v>Tulsa</v>
      </c>
      <c r="AK1888" t="str">
        <f t="shared" si="299"/>
        <v>Tulsa</v>
      </c>
    </row>
    <row r="1889" spans="17:37" x14ac:dyDescent="0.25">
      <c r="Q1889" t="s">
        <v>3262</v>
      </c>
      <c r="R1889" s="6">
        <v>42047</v>
      </c>
      <c r="S1889" t="s">
        <v>3194</v>
      </c>
      <c r="T1889" t="s">
        <v>3270</v>
      </c>
      <c r="U1889" t="s">
        <v>3841</v>
      </c>
      <c r="V1889">
        <v>75</v>
      </c>
      <c r="W1889">
        <v>69</v>
      </c>
      <c r="Y1889" t="s">
        <v>341</v>
      </c>
      <c r="Z1889">
        <v>1</v>
      </c>
      <c r="AA1889">
        <f t="shared" si="296"/>
        <v>-6</v>
      </c>
      <c r="AB1889">
        <f t="shared" ca="1" si="292"/>
        <v>-9.7999999999999989</v>
      </c>
      <c r="AC1889">
        <f t="shared" ca="1" si="293"/>
        <v>3.7999999999999989</v>
      </c>
      <c r="AD1889">
        <f t="shared" ca="1" si="294"/>
        <v>-3.7999999999999989</v>
      </c>
      <c r="AE1889" s="2">
        <v>0</v>
      </c>
      <c r="AF1889" s="7">
        <f>VLOOKUP(R1889,Weights!$A$2:$B$120,2,0)*AE1889</f>
        <v>0</v>
      </c>
      <c r="AG1889">
        <f t="shared" ca="1" si="295"/>
        <v>14.439999999999992</v>
      </c>
      <c r="AI1889" t="str">
        <f t="shared" ca="1" si="297"/>
        <v>SMU</v>
      </c>
      <c r="AJ1889" t="str">
        <f t="shared" si="298"/>
        <v>SMU</v>
      </c>
      <c r="AK1889" t="str">
        <f t="shared" si="299"/>
        <v>SMU</v>
      </c>
    </row>
    <row r="1890" spans="17:37" x14ac:dyDescent="0.25">
      <c r="Q1890" t="s">
        <v>3262</v>
      </c>
      <c r="R1890" s="6">
        <v>42056</v>
      </c>
      <c r="S1890" t="s">
        <v>3194</v>
      </c>
      <c r="T1890" t="s">
        <v>3234</v>
      </c>
      <c r="U1890" t="s">
        <v>3841</v>
      </c>
      <c r="V1890">
        <v>63</v>
      </c>
      <c r="W1890">
        <v>53</v>
      </c>
      <c r="Y1890" t="s">
        <v>344</v>
      </c>
      <c r="Z1890">
        <v>1</v>
      </c>
      <c r="AA1890">
        <f t="shared" si="296"/>
        <v>-10</v>
      </c>
      <c r="AB1890">
        <f t="shared" ca="1" si="292"/>
        <v>-10</v>
      </c>
      <c r="AC1890">
        <f t="shared" ca="1" si="293"/>
        <v>0</v>
      </c>
      <c r="AD1890">
        <f t="shared" ca="1" si="294"/>
        <v>0</v>
      </c>
      <c r="AE1890" s="2">
        <v>0</v>
      </c>
      <c r="AF1890" s="7">
        <f>VLOOKUP(R1890,Weights!$A$2:$B$120,2,0)*AE1890</f>
        <v>0</v>
      </c>
      <c r="AG1890">
        <f t="shared" ca="1" si="295"/>
        <v>0</v>
      </c>
      <c r="AI1890" t="str">
        <f t="shared" ca="1" si="297"/>
        <v>Cincinnati</v>
      </c>
      <c r="AJ1890" t="str">
        <f t="shared" si="298"/>
        <v>Cincinnati</v>
      </c>
      <c r="AK1890" t="str">
        <f t="shared" si="299"/>
        <v>Cincinnati</v>
      </c>
    </row>
    <row r="1891" spans="17:37" x14ac:dyDescent="0.25">
      <c r="Q1891" t="s">
        <v>3262</v>
      </c>
      <c r="R1891" s="6">
        <v>42064</v>
      </c>
      <c r="S1891" t="s">
        <v>3194</v>
      </c>
      <c r="T1891" t="s">
        <v>3266</v>
      </c>
      <c r="U1891" t="s">
        <v>3842</v>
      </c>
      <c r="V1891">
        <v>72</v>
      </c>
      <c r="W1891">
        <v>55</v>
      </c>
      <c r="Y1891" t="s">
        <v>346</v>
      </c>
      <c r="Z1891">
        <v>1</v>
      </c>
      <c r="AA1891">
        <f t="shared" si="296"/>
        <v>17</v>
      </c>
      <c r="AB1891">
        <f t="shared" ca="1" si="292"/>
        <v>6</v>
      </c>
      <c r="AC1891">
        <f t="shared" ca="1" si="293"/>
        <v>11</v>
      </c>
      <c r="AD1891">
        <f t="shared" ca="1" si="294"/>
        <v>-11</v>
      </c>
      <c r="AE1891" s="2">
        <v>0</v>
      </c>
      <c r="AF1891" s="7">
        <f>VLOOKUP(R1891,Weights!$A$2:$B$120,2,0)*AE1891</f>
        <v>0</v>
      </c>
      <c r="AG1891">
        <f t="shared" ca="1" si="295"/>
        <v>121</v>
      </c>
      <c r="AI1891" t="str">
        <f t="shared" ca="1" si="297"/>
        <v>Houston</v>
      </c>
      <c r="AJ1891" t="str">
        <f t="shared" si="298"/>
        <v>Houston</v>
      </c>
      <c r="AK1891">
        <f t="shared" si="299"/>
        <v>0</v>
      </c>
    </row>
    <row r="1892" spans="17:37" x14ac:dyDescent="0.25">
      <c r="Q1892" t="s">
        <v>3262</v>
      </c>
      <c r="R1892" s="6">
        <v>42071</v>
      </c>
      <c r="S1892" t="s">
        <v>3194</v>
      </c>
      <c r="T1892" t="s">
        <v>3260</v>
      </c>
      <c r="U1892" t="s">
        <v>3842</v>
      </c>
      <c r="V1892">
        <v>72</v>
      </c>
      <c r="W1892">
        <v>54</v>
      </c>
      <c r="Y1892" t="s">
        <v>348</v>
      </c>
      <c r="Z1892">
        <v>1</v>
      </c>
      <c r="AA1892">
        <f t="shared" si="296"/>
        <v>18</v>
      </c>
      <c r="AB1892">
        <f t="shared" ca="1" si="292"/>
        <v>2.0000000000000004</v>
      </c>
      <c r="AC1892">
        <f t="shared" ca="1" si="293"/>
        <v>16</v>
      </c>
      <c r="AD1892">
        <f t="shared" ca="1" si="294"/>
        <v>-16</v>
      </c>
      <c r="AE1892" s="2">
        <v>0</v>
      </c>
      <c r="AF1892" s="7">
        <f>VLOOKUP(R1892,Weights!$A$2:$B$120,2,0)*AE1892</f>
        <v>0</v>
      </c>
      <c r="AG1892">
        <f t="shared" ca="1" si="295"/>
        <v>256</v>
      </c>
      <c r="AI1892" t="str">
        <f t="shared" ca="1" si="297"/>
        <v>Houston</v>
      </c>
      <c r="AJ1892" t="str">
        <f t="shared" si="298"/>
        <v>Houston</v>
      </c>
      <c r="AK1892">
        <f t="shared" si="299"/>
        <v>0</v>
      </c>
    </row>
    <row r="1893" spans="17:37" x14ac:dyDescent="0.25">
      <c r="Q1893" t="s">
        <v>3262</v>
      </c>
      <c r="R1893" s="6">
        <v>42075</v>
      </c>
      <c r="S1893" t="s">
        <v>3195</v>
      </c>
      <c r="T1893" t="s">
        <v>3263</v>
      </c>
      <c r="U1893" t="s">
        <v>3842</v>
      </c>
      <c r="V1893">
        <v>66</v>
      </c>
      <c r="W1893">
        <v>60</v>
      </c>
      <c r="Y1893" t="s">
        <v>654</v>
      </c>
      <c r="Z1893">
        <v>1</v>
      </c>
      <c r="AA1893">
        <f t="shared" si="296"/>
        <v>6</v>
      </c>
      <c r="AB1893">
        <f t="shared" ca="1" si="292"/>
        <v>0</v>
      </c>
      <c r="AC1893">
        <f t="shared" ca="1" si="293"/>
        <v>6</v>
      </c>
      <c r="AD1893">
        <f t="shared" ca="1" si="294"/>
        <v>-6</v>
      </c>
      <c r="AE1893" s="2">
        <v>0</v>
      </c>
      <c r="AF1893" s="7">
        <f>VLOOKUP(R1893,Weights!$A$2:$B$120,2,0)*AE1893</f>
        <v>0</v>
      </c>
      <c r="AG1893">
        <f t="shared" ca="1" si="295"/>
        <v>36</v>
      </c>
      <c r="AI1893" t="str">
        <f t="shared" ca="1" si="297"/>
        <v>Tulane</v>
      </c>
      <c r="AJ1893" t="str">
        <f t="shared" si="298"/>
        <v>Houston</v>
      </c>
      <c r="AK1893">
        <f t="shared" si="299"/>
        <v>0</v>
      </c>
    </row>
    <row r="1894" spans="17:37" x14ac:dyDescent="0.25">
      <c r="Q1894" t="s">
        <v>3262</v>
      </c>
      <c r="R1894" s="6">
        <v>42076</v>
      </c>
      <c r="S1894" t="s">
        <v>3195</v>
      </c>
      <c r="T1894" t="s">
        <v>3264</v>
      </c>
      <c r="U1894" t="s">
        <v>3191</v>
      </c>
      <c r="Y1894" t="s">
        <v>3191</v>
      </c>
      <c r="Z1894">
        <v>0</v>
      </c>
      <c r="AA1894">
        <f t="shared" si="296"/>
        <v>0</v>
      </c>
      <c r="AB1894">
        <f t="shared" ca="1" si="292"/>
        <v>0</v>
      </c>
      <c r="AC1894">
        <f t="shared" ca="1" si="293"/>
        <v>0</v>
      </c>
      <c r="AD1894">
        <f t="shared" ca="1" si="294"/>
        <v>0</v>
      </c>
      <c r="AE1894" s="2">
        <v>0</v>
      </c>
      <c r="AF1894" s="7">
        <f>VLOOKUP(R1894,Weights!$A$2:$B$120,2,0)*AE1894</f>
        <v>0</v>
      </c>
      <c r="AG1894">
        <f t="shared" ca="1" si="295"/>
        <v>0</v>
      </c>
      <c r="AI1894" t="str">
        <f t="shared" ca="1" si="297"/>
        <v>Tulsa</v>
      </c>
      <c r="AJ1894" t="str">
        <f t="shared" si="298"/>
        <v>Tulsa</v>
      </c>
      <c r="AK1894">
        <f t="shared" si="299"/>
        <v>0</v>
      </c>
    </row>
    <row r="1895" spans="17:37" x14ac:dyDescent="0.25">
      <c r="Q1895" t="s">
        <v>3525</v>
      </c>
      <c r="R1895" s="6">
        <v>41960</v>
      </c>
      <c r="S1895" t="s">
        <v>3194</v>
      </c>
      <c r="T1895" t="s">
        <v>3839</v>
      </c>
      <c r="U1895" t="s">
        <v>3842</v>
      </c>
      <c r="V1895">
        <v>89</v>
      </c>
      <c r="W1895">
        <v>53</v>
      </c>
      <c r="Y1895" t="s">
        <v>11</v>
      </c>
      <c r="Z1895">
        <v>1</v>
      </c>
      <c r="AA1895">
        <f t="shared" si="296"/>
        <v>36</v>
      </c>
      <c r="AB1895">
        <f t="shared" ca="1" si="292"/>
        <v>21.400000000000002</v>
      </c>
      <c r="AC1895">
        <f t="shared" ca="1" si="293"/>
        <v>14.599999999999998</v>
      </c>
      <c r="AD1895">
        <f t="shared" ca="1" si="294"/>
        <v>-14.599999999999998</v>
      </c>
      <c r="AE1895" s="2">
        <v>0</v>
      </c>
      <c r="AF1895" s="7">
        <f>VLOOKUP(R1895,Weights!$A$2:$B$120,2,0)*AE1895</f>
        <v>0</v>
      </c>
      <c r="AG1895">
        <f t="shared" ca="1" si="295"/>
        <v>213.15999999999994</v>
      </c>
      <c r="AI1895" t="str">
        <f t="shared" ca="1" si="297"/>
        <v>Houston Baptist</v>
      </c>
      <c r="AJ1895" t="str">
        <f t="shared" si="298"/>
        <v>Houston Baptist</v>
      </c>
      <c r="AK1895">
        <f t="shared" si="299"/>
        <v>0</v>
      </c>
    </row>
    <row r="1896" spans="17:37" x14ac:dyDescent="0.25">
      <c r="Q1896" t="s">
        <v>3525</v>
      </c>
      <c r="R1896" s="6">
        <v>41972</v>
      </c>
      <c r="S1896" t="s">
        <v>3194</v>
      </c>
      <c r="T1896" t="s">
        <v>3839</v>
      </c>
      <c r="U1896" t="s">
        <v>3842</v>
      </c>
      <c r="V1896">
        <v>88</v>
      </c>
      <c r="W1896">
        <v>44</v>
      </c>
      <c r="Y1896" t="s">
        <v>15</v>
      </c>
      <c r="Z1896">
        <v>1</v>
      </c>
      <c r="AA1896">
        <f t="shared" si="296"/>
        <v>44</v>
      </c>
      <c r="AB1896">
        <f t="shared" ca="1" si="292"/>
        <v>21.400000000000002</v>
      </c>
      <c r="AC1896">
        <f t="shared" ca="1" si="293"/>
        <v>22.599999999999998</v>
      </c>
      <c r="AD1896">
        <f t="shared" ca="1" si="294"/>
        <v>-22.599999999999998</v>
      </c>
      <c r="AE1896" s="2">
        <v>0</v>
      </c>
      <c r="AF1896" s="7">
        <f>VLOOKUP(R1896,Weights!$A$2:$B$120,2,0)*AE1896</f>
        <v>0</v>
      </c>
      <c r="AG1896">
        <f t="shared" ca="1" si="295"/>
        <v>510.75999999999988</v>
      </c>
      <c r="AI1896" t="str">
        <f t="shared" ca="1" si="297"/>
        <v>Houston Baptist</v>
      </c>
      <c r="AJ1896" t="str">
        <f t="shared" si="298"/>
        <v>Houston Baptist</v>
      </c>
      <c r="AK1896">
        <f t="shared" si="299"/>
        <v>0</v>
      </c>
    </row>
    <row r="1897" spans="17:37" x14ac:dyDescent="0.25">
      <c r="Q1897" t="s">
        <v>3525</v>
      </c>
      <c r="R1897" s="6">
        <v>41986</v>
      </c>
      <c r="S1897" t="s">
        <v>3194</v>
      </c>
      <c r="T1897" t="s">
        <v>3839</v>
      </c>
      <c r="U1897" t="s">
        <v>3842</v>
      </c>
      <c r="V1897">
        <v>99</v>
      </c>
      <c r="W1897">
        <v>84</v>
      </c>
      <c r="Y1897" t="s">
        <v>290</v>
      </c>
      <c r="Z1897">
        <v>1</v>
      </c>
      <c r="AA1897">
        <f t="shared" si="296"/>
        <v>15</v>
      </c>
      <c r="AB1897">
        <f t="shared" ca="1" si="292"/>
        <v>21.400000000000002</v>
      </c>
      <c r="AC1897">
        <f t="shared" ca="1" si="293"/>
        <v>-6.4000000000000021</v>
      </c>
      <c r="AD1897">
        <f t="shared" ca="1" si="294"/>
        <v>6.4000000000000021</v>
      </c>
      <c r="AE1897" s="2">
        <v>0</v>
      </c>
      <c r="AF1897" s="7">
        <f>VLOOKUP(R1897,Weights!$A$2:$B$120,2,0)*AE1897</f>
        <v>0</v>
      </c>
      <c r="AG1897">
        <f t="shared" ca="1" si="295"/>
        <v>40.960000000000029</v>
      </c>
      <c r="AI1897" t="str">
        <f t="shared" ca="1" si="297"/>
        <v>Houston Baptist</v>
      </c>
      <c r="AJ1897" t="str">
        <f t="shared" si="298"/>
        <v>Houston Baptist</v>
      </c>
      <c r="AK1897">
        <f t="shared" si="299"/>
        <v>0</v>
      </c>
    </row>
    <row r="1898" spans="17:37" x14ac:dyDescent="0.25">
      <c r="Q1898" t="s">
        <v>3525</v>
      </c>
      <c r="R1898" s="6">
        <v>42003</v>
      </c>
      <c r="S1898" t="s">
        <v>3194</v>
      </c>
      <c r="T1898" t="s">
        <v>3839</v>
      </c>
      <c r="U1898" t="s">
        <v>3842</v>
      </c>
      <c r="V1898">
        <v>98</v>
      </c>
      <c r="W1898">
        <v>47</v>
      </c>
      <c r="Y1898" t="s">
        <v>179</v>
      </c>
      <c r="Z1898">
        <v>1</v>
      </c>
      <c r="AA1898">
        <f t="shared" si="296"/>
        <v>51</v>
      </c>
      <c r="AB1898">
        <f t="shared" ca="1" si="292"/>
        <v>21.400000000000002</v>
      </c>
      <c r="AC1898">
        <f t="shared" ca="1" si="293"/>
        <v>29.599999999999998</v>
      </c>
      <c r="AD1898">
        <f t="shared" ca="1" si="294"/>
        <v>-29.599999999999998</v>
      </c>
      <c r="AE1898" s="2">
        <v>0</v>
      </c>
      <c r="AF1898" s="7">
        <f>VLOOKUP(R1898,Weights!$A$2:$B$120,2,0)*AE1898</f>
        <v>0</v>
      </c>
      <c r="AG1898">
        <f t="shared" ca="1" si="295"/>
        <v>876.15999999999985</v>
      </c>
      <c r="AI1898" t="str">
        <f t="shared" ca="1" si="297"/>
        <v>Houston Baptist</v>
      </c>
      <c r="AJ1898" t="str">
        <f t="shared" si="298"/>
        <v>Houston Baptist</v>
      </c>
      <c r="AK1898">
        <f t="shared" si="299"/>
        <v>0</v>
      </c>
    </row>
    <row r="1899" spans="17:37" x14ac:dyDescent="0.25">
      <c r="Q1899" t="s">
        <v>3525</v>
      </c>
      <c r="R1899" s="6">
        <v>42007</v>
      </c>
      <c r="S1899" t="s">
        <v>3194</v>
      </c>
      <c r="T1899" t="s">
        <v>3478</v>
      </c>
      <c r="U1899" t="s">
        <v>3841</v>
      </c>
      <c r="V1899">
        <v>99</v>
      </c>
      <c r="W1899">
        <v>78</v>
      </c>
      <c r="Y1899" t="s">
        <v>820</v>
      </c>
      <c r="Z1899">
        <v>1</v>
      </c>
      <c r="AA1899">
        <f t="shared" si="296"/>
        <v>-21</v>
      </c>
      <c r="AB1899">
        <f t="shared" ca="1" si="292"/>
        <v>-3.7999997999999993</v>
      </c>
      <c r="AC1899">
        <f t="shared" ca="1" si="293"/>
        <v>-17.200000200000002</v>
      </c>
      <c r="AD1899">
        <f t="shared" ca="1" si="294"/>
        <v>17.200000200000002</v>
      </c>
      <c r="AE1899" s="2">
        <v>0</v>
      </c>
      <c r="AF1899" s="7">
        <f>VLOOKUP(R1899,Weights!$A$2:$B$120,2,0)*AE1899</f>
        <v>0</v>
      </c>
      <c r="AG1899">
        <f t="shared" ca="1" si="295"/>
        <v>295.84000688000009</v>
      </c>
      <c r="AI1899" t="str">
        <f t="shared" ca="1" si="297"/>
        <v>Northwestern St</v>
      </c>
      <c r="AJ1899" t="str">
        <f t="shared" si="298"/>
        <v>Northwestern St</v>
      </c>
      <c r="AK1899" t="str">
        <f t="shared" si="299"/>
        <v>Northwestern St</v>
      </c>
    </row>
    <row r="1900" spans="17:37" x14ac:dyDescent="0.25">
      <c r="Q1900" t="s">
        <v>3525</v>
      </c>
      <c r="R1900" s="6">
        <v>42021</v>
      </c>
      <c r="S1900" t="s">
        <v>3194</v>
      </c>
      <c r="T1900" t="s">
        <v>3526</v>
      </c>
      <c r="U1900" t="s">
        <v>3842</v>
      </c>
      <c r="V1900">
        <v>74</v>
      </c>
      <c r="W1900">
        <v>73</v>
      </c>
      <c r="Y1900" t="s">
        <v>2710</v>
      </c>
      <c r="Z1900">
        <v>1</v>
      </c>
      <c r="AA1900">
        <f t="shared" si="296"/>
        <v>1</v>
      </c>
      <c r="AB1900">
        <f t="shared" ca="1" si="292"/>
        <v>1.0000002000000014</v>
      </c>
      <c r="AC1900">
        <f t="shared" ca="1" si="293"/>
        <v>-2.0000000144904106E-7</v>
      </c>
      <c r="AD1900">
        <f t="shared" ca="1" si="294"/>
        <v>2.0000000144904106E-7</v>
      </c>
      <c r="AE1900" s="2">
        <v>0</v>
      </c>
      <c r="AF1900" s="7">
        <f>VLOOKUP(R1900,Weights!$A$2:$B$120,2,0)*AE1900</f>
        <v>0</v>
      </c>
      <c r="AG1900">
        <f t="shared" ca="1" si="295"/>
        <v>4.0000000579616427E-14</v>
      </c>
      <c r="AI1900" t="str">
        <f t="shared" ca="1" si="297"/>
        <v>Houston Baptist</v>
      </c>
      <c r="AJ1900" t="str">
        <f t="shared" si="298"/>
        <v>Houston Baptist</v>
      </c>
      <c r="AK1900">
        <f t="shared" si="299"/>
        <v>0</v>
      </c>
    </row>
    <row r="1901" spans="17:37" x14ac:dyDescent="0.25">
      <c r="Q1901" t="s">
        <v>3525</v>
      </c>
      <c r="R1901" s="6">
        <v>42023</v>
      </c>
      <c r="S1901" t="s">
        <v>3194</v>
      </c>
      <c r="T1901" t="s">
        <v>3435</v>
      </c>
      <c r="U1901" t="s">
        <v>3842</v>
      </c>
      <c r="V1901">
        <v>84</v>
      </c>
      <c r="W1901">
        <v>61</v>
      </c>
      <c r="Y1901" t="s">
        <v>2711</v>
      </c>
      <c r="Z1901">
        <v>1</v>
      </c>
      <c r="AA1901">
        <f t="shared" si="296"/>
        <v>23</v>
      </c>
      <c r="AB1901">
        <f t="shared" ca="1" si="292"/>
        <v>9.8000000000000007</v>
      </c>
      <c r="AC1901">
        <f t="shared" ca="1" si="293"/>
        <v>13.2</v>
      </c>
      <c r="AD1901">
        <f t="shared" ca="1" si="294"/>
        <v>-13.2</v>
      </c>
      <c r="AE1901" s="2">
        <v>0</v>
      </c>
      <c r="AF1901" s="7">
        <f>VLOOKUP(R1901,Weights!$A$2:$B$120,2,0)*AE1901</f>
        <v>0</v>
      </c>
      <c r="AG1901">
        <f t="shared" ca="1" si="295"/>
        <v>174.23999999999998</v>
      </c>
      <c r="AI1901" t="str">
        <f t="shared" ca="1" si="297"/>
        <v>Houston Baptist</v>
      </c>
      <c r="AJ1901" t="str">
        <f t="shared" si="298"/>
        <v>Houston Baptist</v>
      </c>
      <c r="AK1901">
        <f t="shared" si="299"/>
        <v>0</v>
      </c>
    </row>
    <row r="1902" spans="17:37" x14ac:dyDescent="0.25">
      <c r="Q1902" t="s">
        <v>3525</v>
      </c>
      <c r="R1902" s="6">
        <v>42028</v>
      </c>
      <c r="S1902" t="s">
        <v>3194</v>
      </c>
      <c r="T1902" t="s">
        <v>3483</v>
      </c>
      <c r="U1902" t="s">
        <v>3842</v>
      </c>
      <c r="V1902">
        <v>79</v>
      </c>
      <c r="W1902">
        <v>77</v>
      </c>
      <c r="Y1902" t="s">
        <v>2712</v>
      </c>
      <c r="Z1902">
        <v>1</v>
      </c>
      <c r="AA1902">
        <f t="shared" si="296"/>
        <v>2</v>
      </c>
      <c r="AB1902">
        <f t="shared" ca="1" si="292"/>
        <v>2.0000000056086265E-7</v>
      </c>
      <c r="AC1902">
        <f t="shared" ca="1" si="293"/>
        <v>1.9999997999999994</v>
      </c>
      <c r="AD1902">
        <f t="shared" ca="1" si="294"/>
        <v>-1.9999997999999994</v>
      </c>
      <c r="AE1902" s="2">
        <v>0</v>
      </c>
      <c r="AF1902" s="7">
        <f>VLOOKUP(R1902,Weights!$A$2:$B$120,2,0)*AE1902</f>
        <v>0</v>
      </c>
      <c r="AG1902">
        <f t="shared" ca="1" si="295"/>
        <v>3.9999992000000377</v>
      </c>
      <c r="AI1902" t="str">
        <f t="shared" ca="1" si="297"/>
        <v>Houston Baptist</v>
      </c>
      <c r="AJ1902" t="str">
        <f t="shared" si="298"/>
        <v>Houston Baptist</v>
      </c>
      <c r="AK1902">
        <f t="shared" si="299"/>
        <v>0</v>
      </c>
    </row>
    <row r="1903" spans="17:37" x14ac:dyDescent="0.25">
      <c r="Q1903" t="s">
        <v>3525</v>
      </c>
      <c r="R1903" s="6">
        <v>42037</v>
      </c>
      <c r="S1903" t="s">
        <v>3194</v>
      </c>
      <c r="T1903" t="s">
        <v>3294</v>
      </c>
      <c r="U1903" t="s">
        <v>3842</v>
      </c>
      <c r="V1903">
        <v>77</v>
      </c>
      <c r="W1903">
        <v>61</v>
      </c>
      <c r="Y1903" t="s">
        <v>2713</v>
      </c>
      <c r="Z1903">
        <v>1</v>
      </c>
      <c r="AA1903">
        <f t="shared" si="296"/>
        <v>16</v>
      </c>
      <c r="AB1903">
        <f t="shared" ca="1" si="292"/>
        <v>6.2</v>
      </c>
      <c r="AC1903">
        <f t="shared" ca="1" si="293"/>
        <v>9.8000000000000007</v>
      </c>
      <c r="AD1903">
        <f t="shared" ca="1" si="294"/>
        <v>-9.8000000000000007</v>
      </c>
      <c r="AE1903" s="2">
        <v>0</v>
      </c>
      <c r="AF1903" s="7">
        <f>VLOOKUP(R1903,Weights!$A$2:$B$120,2,0)*AE1903</f>
        <v>0</v>
      </c>
      <c r="AG1903">
        <f t="shared" ca="1" si="295"/>
        <v>96.04000000000002</v>
      </c>
      <c r="AI1903" t="str">
        <f t="shared" ca="1" si="297"/>
        <v>Houston Baptist</v>
      </c>
      <c r="AJ1903" t="str">
        <f t="shared" si="298"/>
        <v>Houston Baptist</v>
      </c>
      <c r="AK1903">
        <f t="shared" si="299"/>
        <v>0</v>
      </c>
    </row>
    <row r="1904" spans="17:37" x14ac:dyDescent="0.25">
      <c r="Q1904" t="s">
        <v>3525</v>
      </c>
      <c r="R1904" s="6">
        <v>42044</v>
      </c>
      <c r="S1904" t="s">
        <v>3194</v>
      </c>
      <c r="T1904" t="s">
        <v>3485</v>
      </c>
      <c r="U1904" t="s">
        <v>3842</v>
      </c>
      <c r="V1904">
        <v>77</v>
      </c>
      <c r="W1904">
        <v>66</v>
      </c>
      <c r="Y1904" t="s">
        <v>2714</v>
      </c>
      <c r="Z1904">
        <v>1</v>
      </c>
      <c r="AA1904">
        <f t="shared" si="296"/>
        <v>11</v>
      </c>
      <c r="AB1904">
        <f t="shared" ca="1" si="292"/>
        <v>-1.9999997999999994</v>
      </c>
      <c r="AC1904">
        <f t="shared" ca="1" si="293"/>
        <v>12.999999799999999</v>
      </c>
      <c r="AD1904">
        <f t="shared" ca="1" si="294"/>
        <v>-12.999999799999999</v>
      </c>
      <c r="AE1904" s="2">
        <v>0</v>
      </c>
      <c r="AF1904" s="7">
        <f>VLOOKUP(R1904,Weights!$A$2:$B$120,2,0)*AE1904</f>
        <v>0</v>
      </c>
      <c r="AG1904">
        <f t="shared" ca="1" si="295"/>
        <v>168.99999480000002</v>
      </c>
      <c r="AI1904" t="str">
        <f t="shared" ca="1" si="297"/>
        <v>Texas A&amp;M-CC</v>
      </c>
      <c r="AJ1904" t="str">
        <f t="shared" si="298"/>
        <v>Houston Baptist</v>
      </c>
      <c r="AK1904">
        <f t="shared" si="299"/>
        <v>0</v>
      </c>
    </row>
    <row r="1905" spans="17:37" x14ac:dyDescent="0.25">
      <c r="Q1905" t="s">
        <v>3525</v>
      </c>
      <c r="R1905" s="6">
        <v>42049</v>
      </c>
      <c r="S1905" t="s">
        <v>3194</v>
      </c>
      <c r="T1905" t="s">
        <v>3384</v>
      </c>
      <c r="U1905" t="s">
        <v>3841</v>
      </c>
      <c r="V1905">
        <v>87</v>
      </c>
      <c r="W1905">
        <v>64</v>
      </c>
      <c r="Y1905" t="s">
        <v>2715</v>
      </c>
      <c r="Z1905">
        <v>1</v>
      </c>
      <c r="AA1905">
        <f t="shared" si="296"/>
        <v>-23</v>
      </c>
      <c r="AB1905">
        <f t="shared" ca="1" si="292"/>
        <v>-13.799999799999998</v>
      </c>
      <c r="AC1905">
        <f t="shared" ca="1" si="293"/>
        <v>-9.2000002000000016</v>
      </c>
      <c r="AD1905">
        <f t="shared" ca="1" si="294"/>
        <v>9.2000002000000016</v>
      </c>
      <c r="AE1905" s="2">
        <v>0</v>
      </c>
      <c r="AF1905" s="7">
        <f>VLOOKUP(R1905,Weights!$A$2:$B$120,2,0)*AE1905</f>
        <v>0</v>
      </c>
      <c r="AG1905">
        <f t="shared" ca="1" si="295"/>
        <v>84.640003680000063</v>
      </c>
      <c r="AI1905" t="str">
        <f t="shared" ca="1" si="297"/>
        <v>Sam Houston St</v>
      </c>
      <c r="AJ1905" t="str">
        <f t="shared" si="298"/>
        <v>Sam Houston St</v>
      </c>
      <c r="AK1905" t="str">
        <f t="shared" si="299"/>
        <v>Sam Houston St</v>
      </c>
    </row>
    <row r="1906" spans="17:37" x14ac:dyDescent="0.25">
      <c r="Q1906" t="s">
        <v>3525</v>
      </c>
      <c r="R1906" s="6">
        <v>42063</v>
      </c>
      <c r="S1906" t="s">
        <v>3194</v>
      </c>
      <c r="T1906" t="s">
        <v>3457</v>
      </c>
      <c r="U1906" t="s">
        <v>3841</v>
      </c>
      <c r="V1906">
        <v>102</v>
      </c>
      <c r="W1906">
        <v>87</v>
      </c>
      <c r="Y1906" t="s">
        <v>2566</v>
      </c>
      <c r="Z1906">
        <v>1</v>
      </c>
      <c r="AA1906">
        <f t="shared" si="296"/>
        <v>-15</v>
      </c>
      <c r="AB1906">
        <f t="shared" ca="1" si="292"/>
        <v>-14.999999799999999</v>
      </c>
      <c r="AC1906">
        <f t="shared" ca="1" si="293"/>
        <v>-2.0000000056086265E-7</v>
      </c>
      <c r="AD1906">
        <f t="shared" ca="1" si="294"/>
        <v>2.0000000056086265E-7</v>
      </c>
      <c r="AE1906" s="2">
        <v>0</v>
      </c>
      <c r="AF1906" s="7">
        <f>VLOOKUP(R1906,Weights!$A$2:$B$120,2,0)*AE1906</f>
        <v>0</v>
      </c>
      <c r="AG1906">
        <f t="shared" ca="1" si="295"/>
        <v>4.0000000224345055E-14</v>
      </c>
      <c r="AI1906" t="str">
        <f t="shared" ca="1" si="297"/>
        <v>Stephen F. Austin</v>
      </c>
      <c r="AJ1906" t="str">
        <f t="shared" si="298"/>
        <v>Stephen F. Austin</v>
      </c>
      <c r="AK1906" t="str">
        <f t="shared" si="299"/>
        <v>Stephen F. Austin</v>
      </c>
    </row>
    <row r="1907" spans="17:37" x14ac:dyDescent="0.25">
      <c r="Q1907" t="s">
        <v>3525</v>
      </c>
      <c r="R1907" s="6">
        <v>42070</v>
      </c>
      <c r="S1907" t="s">
        <v>3194</v>
      </c>
      <c r="T1907" t="s">
        <v>3527</v>
      </c>
      <c r="U1907" t="s">
        <v>3842</v>
      </c>
      <c r="V1907">
        <v>78</v>
      </c>
      <c r="W1907">
        <v>77</v>
      </c>
      <c r="X1907" t="s">
        <v>3843</v>
      </c>
      <c r="Y1907" t="s">
        <v>2716</v>
      </c>
      <c r="Z1907">
        <v>1</v>
      </c>
      <c r="AA1907">
        <f t="shared" si="296"/>
        <v>1</v>
      </c>
      <c r="AB1907">
        <f t="shared" ca="1" si="292"/>
        <v>-3.3999997999999994</v>
      </c>
      <c r="AC1907">
        <f t="shared" ca="1" si="293"/>
        <v>4.3999997999999998</v>
      </c>
      <c r="AD1907">
        <f t="shared" ca="1" si="294"/>
        <v>-4.3999997999999998</v>
      </c>
      <c r="AE1907" s="2">
        <v>0</v>
      </c>
      <c r="AF1907" s="7">
        <f>VLOOKUP(R1907,Weights!$A$2:$B$120,2,0)*AE1907</f>
        <v>0</v>
      </c>
      <c r="AG1907">
        <f t="shared" ca="1" si="295"/>
        <v>19.359998240000039</v>
      </c>
      <c r="AI1907" t="str">
        <f t="shared" ca="1" si="297"/>
        <v>Incarnate Word</v>
      </c>
      <c r="AJ1907" t="str">
        <f t="shared" si="298"/>
        <v>Houston Baptist</v>
      </c>
      <c r="AK1907">
        <f t="shared" si="299"/>
        <v>0</v>
      </c>
    </row>
    <row r="1908" spans="17:37" x14ac:dyDescent="0.25">
      <c r="Q1908" t="s">
        <v>3514</v>
      </c>
      <c r="R1908" s="6">
        <v>41959</v>
      </c>
      <c r="S1908" t="s">
        <v>3194</v>
      </c>
      <c r="T1908" t="s">
        <v>3839</v>
      </c>
      <c r="U1908" t="s">
        <v>3842</v>
      </c>
      <c r="V1908">
        <v>101</v>
      </c>
      <c r="W1908">
        <v>54</v>
      </c>
      <c r="Y1908" t="s">
        <v>11</v>
      </c>
      <c r="Z1908">
        <v>1</v>
      </c>
      <c r="AA1908">
        <f t="shared" si="296"/>
        <v>47</v>
      </c>
      <c r="AB1908">
        <f t="shared" ca="1" si="292"/>
        <v>25.199999800000001</v>
      </c>
      <c r="AC1908">
        <f t="shared" ca="1" si="293"/>
        <v>21.800000199999999</v>
      </c>
      <c r="AD1908">
        <f t="shared" ca="1" si="294"/>
        <v>-21.800000199999999</v>
      </c>
      <c r="AE1908" s="2">
        <v>0</v>
      </c>
      <c r="AF1908" s="7">
        <f>VLOOKUP(R1908,Weights!$A$2:$B$120,2,0)*AE1908</f>
        <v>0</v>
      </c>
      <c r="AG1908">
        <f t="shared" ca="1" si="295"/>
        <v>475.24000871999999</v>
      </c>
      <c r="AI1908" t="str">
        <f t="shared" ca="1" si="297"/>
        <v>Howard</v>
      </c>
      <c r="AJ1908" t="str">
        <f t="shared" si="298"/>
        <v>Howard</v>
      </c>
      <c r="AK1908">
        <f t="shared" si="299"/>
        <v>0</v>
      </c>
    </row>
    <row r="1909" spans="17:37" x14ac:dyDescent="0.25">
      <c r="Q1909" t="s">
        <v>3514</v>
      </c>
      <c r="R1909" s="6">
        <v>41966</v>
      </c>
      <c r="S1909" t="s">
        <v>3194</v>
      </c>
      <c r="T1909" t="s">
        <v>3839</v>
      </c>
      <c r="U1909" t="s">
        <v>3842</v>
      </c>
      <c r="V1909">
        <v>78</v>
      </c>
      <c r="W1909">
        <v>51</v>
      </c>
      <c r="Y1909" t="s">
        <v>17</v>
      </c>
      <c r="Z1909">
        <v>1</v>
      </c>
      <c r="AA1909">
        <f t="shared" si="296"/>
        <v>27</v>
      </c>
      <c r="AB1909">
        <f t="shared" ca="1" si="292"/>
        <v>25.199999800000001</v>
      </c>
      <c r="AC1909">
        <f t="shared" ca="1" si="293"/>
        <v>1.8000001999999995</v>
      </c>
      <c r="AD1909">
        <f t="shared" ca="1" si="294"/>
        <v>-1.8000001999999995</v>
      </c>
      <c r="AE1909" s="2">
        <v>0</v>
      </c>
      <c r="AF1909" s="7">
        <f>VLOOKUP(R1909,Weights!$A$2:$B$120,2,0)*AE1909</f>
        <v>0</v>
      </c>
      <c r="AG1909">
        <f t="shared" ca="1" si="295"/>
        <v>3.240000720000038</v>
      </c>
      <c r="AI1909" t="str">
        <f t="shared" ca="1" si="297"/>
        <v>Howard</v>
      </c>
      <c r="AJ1909" t="str">
        <f t="shared" si="298"/>
        <v>Howard</v>
      </c>
      <c r="AK1909">
        <f t="shared" si="299"/>
        <v>0</v>
      </c>
    </row>
    <row r="1910" spans="17:37" x14ac:dyDescent="0.25">
      <c r="Q1910" t="s">
        <v>3514</v>
      </c>
      <c r="R1910" s="6">
        <v>41972</v>
      </c>
      <c r="S1910" t="s">
        <v>3194</v>
      </c>
      <c r="T1910" t="s">
        <v>3839</v>
      </c>
      <c r="U1910" t="s">
        <v>3842</v>
      </c>
      <c r="V1910">
        <v>96</v>
      </c>
      <c r="W1910">
        <v>83</v>
      </c>
      <c r="X1910" t="s">
        <v>3844</v>
      </c>
      <c r="Y1910" t="s">
        <v>290</v>
      </c>
      <c r="Z1910">
        <v>1</v>
      </c>
      <c r="AA1910">
        <f t="shared" si="296"/>
        <v>13</v>
      </c>
      <c r="AB1910">
        <f t="shared" ca="1" si="292"/>
        <v>25.199999800000001</v>
      </c>
      <c r="AC1910">
        <f t="shared" ca="1" si="293"/>
        <v>-12.199999800000001</v>
      </c>
      <c r="AD1910">
        <f t="shared" ca="1" si="294"/>
        <v>12.199999800000001</v>
      </c>
      <c r="AE1910" s="2">
        <v>0</v>
      </c>
      <c r="AF1910" s="7">
        <f>VLOOKUP(R1910,Weights!$A$2:$B$120,2,0)*AE1910</f>
        <v>0</v>
      </c>
      <c r="AG1910">
        <f t="shared" ca="1" si="295"/>
        <v>148.83999512000005</v>
      </c>
      <c r="AI1910" t="str">
        <f t="shared" ca="1" si="297"/>
        <v>Howard</v>
      </c>
      <c r="AJ1910" t="str">
        <f t="shared" si="298"/>
        <v>Howard</v>
      </c>
      <c r="AK1910">
        <f t="shared" si="299"/>
        <v>0</v>
      </c>
    </row>
    <row r="1911" spans="17:37" x14ac:dyDescent="0.25">
      <c r="Q1911" t="s">
        <v>3514</v>
      </c>
      <c r="R1911" s="6">
        <v>41979</v>
      </c>
      <c r="S1911" t="s">
        <v>3194</v>
      </c>
      <c r="T1911" t="s">
        <v>3360</v>
      </c>
      <c r="U1911" t="s">
        <v>3191</v>
      </c>
      <c r="Y1911" t="s">
        <v>3191</v>
      </c>
      <c r="Z1911">
        <v>0</v>
      </c>
      <c r="AA1911">
        <f t="shared" si="296"/>
        <v>0</v>
      </c>
      <c r="AB1911">
        <f t="shared" ca="1" si="292"/>
        <v>0</v>
      </c>
      <c r="AC1911">
        <f t="shared" ca="1" si="293"/>
        <v>0</v>
      </c>
      <c r="AD1911">
        <f t="shared" ca="1" si="294"/>
        <v>0</v>
      </c>
      <c r="AE1911" s="2">
        <v>0</v>
      </c>
      <c r="AF1911" s="7">
        <f>VLOOKUP(R1911,Weights!$A$2:$B$120,2,0)*AE1911</f>
        <v>0</v>
      </c>
      <c r="AG1911">
        <f t="shared" ca="1" si="295"/>
        <v>0</v>
      </c>
      <c r="AI1911" t="str">
        <f t="shared" ca="1" si="297"/>
        <v>North Carolina A&amp;T</v>
      </c>
      <c r="AJ1911" t="str">
        <f t="shared" si="298"/>
        <v>North Carolina A&amp;T</v>
      </c>
      <c r="AK1911">
        <f t="shared" si="299"/>
        <v>0</v>
      </c>
    </row>
    <row r="1912" spans="17:37" x14ac:dyDescent="0.25">
      <c r="Q1912" t="s">
        <v>3514</v>
      </c>
      <c r="R1912" s="6">
        <v>41980</v>
      </c>
      <c r="S1912" t="s">
        <v>3195</v>
      </c>
      <c r="T1912" t="s">
        <v>3513</v>
      </c>
      <c r="U1912" t="s">
        <v>3841</v>
      </c>
      <c r="V1912">
        <v>61</v>
      </c>
      <c r="W1912">
        <v>39</v>
      </c>
      <c r="Y1912" t="s">
        <v>2143</v>
      </c>
      <c r="Z1912">
        <v>1</v>
      </c>
      <c r="AA1912">
        <f t="shared" si="296"/>
        <v>-22</v>
      </c>
      <c r="AB1912">
        <f t="shared" ca="1" si="292"/>
        <v>-12.4</v>
      </c>
      <c r="AC1912">
        <f t="shared" ca="1" si="293"/>
        <v>-9.6</v>
      </c>
      <c r="AD1912">
        <f t="shared" ca="1" si="294"/>
        <v>9.6</v>
      </c>
      <c r="AE1912" s="2">
        <v>0</v>
      </c>
      <c r="AF1912" s="7">
        <f>VLOOKUP(R1912,Weights!$A$2:$B$120,2,0)*AE1912</f>
        <v>0</v>
      </c>
      <c r="AG1912">
        <f t="shared" ca="1" si="295"/>
        <v>92.16</v>
      </c>
      <c r="AI1912" t="str">
        <f t="shared" ca="1" si="297"/>
        <v>North Carolina Central</v>
      </c>
      <c r="AJ1912" t="str">
        <f t="shared" si="298"/>
        <v>North Carolina Central</v>
      </c>
      <c r="AK1912" t="str">
        <f t="shared" si="299"/>
        <v>North Carolina Central</v>
      </c>
    </row>
    <row r="1913" spans="17:37" x14ac:dyDescent="0.25">
      <c r="Q1913" t="s">
        <v>3514</v>
      </c>
      <c r="R1913" s="6">
        <v>41988</v>
      </c>
      <c r="S1913" t="s">
        <v>3194</v>
      </c>
      <c r="T1913" t="s">
        <v>3507</v>
      </c>
      <c r="U1913" t="s">
        <v>3842</v>
      </c>
      <c r="V1913">
        <v>57</v>
      </c>
      <c r="W1913">
        <v>47</v>
      </c>
      <c r="Y1913" t="s">
        <v>1681</v>
      </c>
      <c r="Z1913">
        <v>1</v>
      </c>
      <c r="AA1913">
        <f t="shared" si="296"/>
        <v>10</v>
      </c>
      <c r="AB1913">
        <f t="shared" ca="1" si="292"/>
        <v>3.4000000000000004</v>
      </c>
      <c r="AC1913">
        <f t="shared" ca="1" si="293"/>
        <v>6.6</v>
      </c>
      <c r="AD1913">
        <f t="shared" ca="1" si="294"/>
        <v>-6.6</v>
      </c>
      <c r="AE1913" s="2">
        <v>0</v>
      </c>
      <c r="AF1913" s="7">
        <f>VLOOKUP(R1913,Weights!$A$2:$B$120,2,0)*AE1913</f>
        <v>0</v>
      </c>
      <c r="AG1913">
        <f t="shared" ca="1" si="295"/>
        <v>43.559999999999995</v>
      </c>
      <c r="AI1913" t="str">
        <f t="shared" ca="1" si="297"/>
        <v>Howard</v>
      </c>
      <c r="AJ1913" t="str">
        <f t="shared" si="298"/>
        <v>Howard</v>
      </c>
      <c r="AK1913">
        <f t="shared" si="299"/>
        <v>0</v>
      </c>
    </row>
    <row r="1914" spans="17:37" x14ac:dyDescent="0.25">
      <c r="Q1914" t="s">
        <v>3514</v>
      </c>
      <c r="R1914" s="6">
        <v>42014</v>
      </c>
      <c r="S1914" t="s">
        <v>3194</v>
      </c>
      <c r="T1914" t="s">
        <v>3471</v>
      </c>
      <c r="U1914" t="s">
        <v>3842</v>
      </c>
      <c r="V1914">
        <v>71</v>
      </c>
      <c r="W1914">
        <v>69</v>
      </c>
      <c r="Y1914" t="s">
        <v>1738</v>
      </c>
      <c r="Z1914">
        <v>1</v>
      </c>
      <c r="AA1914">
        <f t="shared" si="296"/>
        <v>2</v>
      </c>
      <c r="AB1914">
        <f t="shared" ca="1" si="292"/>
        <v>7.5999998000000009</v>
      </c>
      <c r="AC1914">
        <f t="shared" ca="1" si="293"/>
        <v>-5.5999998000000009</v>
      </c>
      <c r="AD1914">
        <f t="shared" ca="1" si="294"/>
        <v>5.5999998000000009</v>
      </c>
      <c r="AE1914" s="2">
        <v>0</v>
      </c>
      <c r="AF1914" s="7">
        <f>VLOOKUP(R1914,Weights!$A$2:$B$120,2,0)*AE1914</f>
        <v>0</v>
      </c>
      <c r="AG1914">
        <f t="shared" ca="1" si="295"/>
        <v>31.359997760000049</v>
      </c>
      <c r="AI1914" t="str">
        <f t="shared" ca="1" si="297"/>
        <v>Howard</v>
      </c>
      <c r="AJ1914" t="str">
        <f t="shared" si="298"/>
        <v>Howard</v>
      </c>
      <c r="AK1914">
        <f t="shared" si="299"/>
        <v>0</v>
      </c>
    </row>
    <row r="1915" spans="17:37" x14ac:dyDescent="0.25">
      <c r="Q1915" t="s">
        <v>3514</v>
      </c>
      <c r="R1915" s="6">
        <v>42016</v>
      </c>
      <c r="S1915" t="s">
        <v>3194</v>
      </c>
      <c r="T1915" t="s">
        <v>3421</v>
      </c>
      <c r="U1915" t="s">
        <v>3841</v>
      </c>
      <c r="V1915">
        <v>79</v>
      </c>
      <c r="W1915">
        <v>76</v>
      </c>
      <c r="Y1915" t="s">
        <v>2144</v>
      </c>
      <c r="Z1915">
        <v>1</v>
      </c>
      <c r="AA1915">
        <f t="shared" si="296"/>
        <v>-3</v>
      </c>
      <c r="AB1915">
        <f t="shared" ca="1" si="292"/>
        <v>0.59999999999999964</v>
      </c>
      <c r="AC1915">
        <f t="shared" ca="1" si="293"/>
        <v>-3.5999999999999996</v>
      </c>
      <c r="AD1915">
        <f t="shared" ca="1" si="294"/>
        <v>3.5999999999999996</v>
      </c>
      <c r="AE1915" s="2">
        <v>0</v>
      </c>
      <c r="AF1915" s="7">
        <f>VLOOKUP(R1915,Weights!$A$2:$B$120,2,0)*AE1915</f>
        <v>0</v>
      </c>
      <c r="AG1915">
        <f t="shared" ca="1" si="295"/>
        <v>12.959999999999997</v>
      </c>
      <c r="AI1915" t="str">
        <f t="shared" ca="1" si="297"/>
        <v>Howard</v>
      </c>
      <c r="AJ1915" t="str">
        <f t="shared" si="298"/>
        <v>Delaware St</v>
      </c>
      <c r="AK1915" t="str">
        <f t="shared" si="299"/>
        <v>Delaware St</v>
      </c>
    </row>
    <row r="1916" spans="17:37" x14ac:dyDescent="0.25">
      <c r="Q1916" t="s">
        <v>3514</v>
      </c>
      <c r="R1916" s="6">
        <v>42035</v>
      </c>
      <c r="S1916" t="s">
        <v>3194</v>
      </c>
      <c r="T1916" t="s">
        <v>3462</v>
      </c>
      <c r="U1916" t="s">
        <v>3842</v>
      </c>
      <c r="V1916">
        <v>64</v>
      </c>
      <c r="W1916">
        <v>48</v>
      </c>
      <c r="Y1916" t="s">
        <v>2145</v>
      </c>
      <c r="Z1916">
        <v>1</v>
      </c>
      <c r="AA1916">
        <f t="shared" si="296"/>
        <v>16</v>
      </c>
      <c r="AB1916">
        <f t="shared" ca="1" si="292"/>
        <v>9.5999998000000009</v>
      </c>
      <c r="AC1916">
        <f t="shared" ca="1" si="293"/>
        <v>6.4000001999999991</v>
      </c>
      <c r="AD1916">
        <f t="shared" ca="1" si="294"/>
        <v>-6.4000001999999991</v>
      </c>
      <c r="AE1916" s="2">
        <v>0</v>
      </c>
      <c r="AF1916" s="7">
        <f>VLOOKUP(R1916,Weights!$A$2:$B$120,2,0)*AE1916</f>
        <v>0</v>
      </c>
      <c r="AG1916">
        <f t="shared" ca="1" si="295"/>
        <v>40.960002560000028</v>
      </c>
      <c r="AI1916" t="str">
        <f t="shared" ca="1" si="297"/>
        <v>Howard</v>
      </c>
      <c r="AJ1916" t="str">
        <f t="shared" si="298"/>
        <v>Howard</v>
      </c>
      <c r="AK1916">
        <f t="shared" si="299"/>
        <v>0</v>
      </c>
    </row>
    <row r="1917" spans="17:37" x14ac:dyDescent="0.25">
      <c r="Q1917" t="s">
        <v>3514</v>
      </c>
      <c r="R1917" s="6">
        <v>42037</v>
      </c>
      <c r="S1917" t="s">
        <v>3194</v>
      </c>
      <c r="T1917" t="s">
        <v>3246</v>
      </c>
      <c r="U1917" t="s">
        <v>3842</v>
      </c>
      <c r="V1917">
        <v>83</v>
      </c>
      <c r="W1917">
        <v>74</v>
      </c>
      <c r="Y1917" t="s">
        <v>1726</v>
      </c>
      <c r="Z1917">
        <v>1</v>
      </c>
      <c r="AA1917">
        <f t="shared" si="296"/>
        <v>9</v>
      </c>
      <c r="AB1917">
        <f t="shared" ca="1" si="292"/>
        <v>0.79999999999999982</v>
      </c>
      <c r="AC1917">
        <f t="shared" ca="1" si="293"/>
        <v>8.1999999999999993</v>
      </c>
      <c r="AD1917">
        <f t="shared" ca="1" si="294"/>
        <v>-8.1999999999999993</v>
      </c>
      <c r="AE1917" s="2">
        <v>0</v>
      </c>
      <c r="AF1917" s="7">
        <f>VLOOKUP(R1917,Weights!$A$2:$B$120,2,0)*AE1917</f>
        <v>0</v>
      </c>
      <c r="AG1917">
        <f t="shared" ca="1" si="295"/>
        <v>67.239999999999995</v>
      </c>
      <c r="AI1917" t="str">
        <f t="shared" ca="1" si="297"/>
        <v>Howard</v>
      </c>
      <c r="AJ1917" t="str">
        <f t="shared" si="298"/>
        <v>Howard</v>
      </c>
      <c r="AK1917">
        <f t="shared" si="299"/>
        <v>0</v>
      </c>
    </row>
    <row r="1918" spans="17:37" x14ac:dyDescent="0.25">
      <c r="Q1918" t="s">
        <v>3514</v>
      </c>
      <c r="R1918" s="6">
        <v>42063</v>
      </c>
      <c r="S1918" t="s">
        <v>3194</v>
      </c>
      <c r="T1918" t="s">
        <v>3414</v>
      </c>
      <c r="U1918" t="s">
        <v>3841</v>
      </c>
      <c r="V1918">
        <v>68</v>
      </c>
      <c r="W1918">
        <v>67</v>
      </c>
      <c r="Y1918" t="s">
        <v>2146</v>
      </c>
      <c r="Z1918">
        <v>1</v>
      </c>
      <c r="AA1918">
        <f t="shared" si="296"/>
        <v>-1</v>
      </c>
      <c r="AB1918">
        <f t="shared" ca="1" si="292"/>
        <v>2.4000000000000004</v>
      </c>
      <c r="AC1918">
        <f t="shared" ca="1" si="293"/>
        <v>-3.4000000000000004</v>
      </c>
      <c r="AD1918">
        <f t="shared" ca="1" si="294"/>
        <v>3.4000000000000004</v>
      </c>
      <c r="AE1918" s="2">
        <v>0</v>
      </c>
      <c r="AF1918" s="7">
        <f>VLOOKUP(R1918,Weights!$A$2:$B$120,2,0)*AE1918</f>
        <v>0</v>
      </c>
      <c r="AG1918">
        <f t="shared" ca="1" si="295"/>
        <v>11.560000000000002</v>
      </c>
      <c r="AI1918" t="str">
        <f t="shared" ca="1" si="297"/>
        <v>Howard</v>
      </c>
      <c r="AJ1918" t="str">
        <f t="shared" si="298"/>
        <v>Hampton</v>
      </c>
      <c r="AK1918" t="str">
        <f t="shared" si="299"/>
        <v>Hampton</v>
      </c>
    </row>
    <row r="1919" spans="17:37" x14ac:dyDescent="0.25">
      <c r="Q1919" t="s">
        <v>3514</v>
      </c>
      <c r="R1919" s="6">
        <v>42065</v>
      </c>
      <c r="S1919" t="s">
        <v>3194</v>
      </c>
      <c r="T1919" t="s">
        <v>3413</v>
      </c>
      <c r="U1919" t="s">
        <v>3842</v>
      </c>
      <c r="V1919">
        <v>61</v>
      </c>
      <c r="W1919">
        <v>59</v>
      </c>
      <c r="X1919" t="s">
        <v>3843</v>
      </c>
      <c r="Y1919" t="s">
        <v>2147</v>
      </c>
      <c r="Z1919">
        <v>1</v>
      </c>
      <c r="AA1919">
        <f t="shared" si="296"/>
        <v>2</v>
      </c>
      <c r="AB1919">
        <f t="shared" ca="1" si="292"/>
        <v>-6.2</v>
      </c>
      <c r="AC1919">
        <f t="shared" ca="1" si="293"/>
        <v>8.1999999999999993</v>
      </c>
      <c r="AD1919">
        <f t="shared" ca="1" si="294"/>
        <v>-8.1999999999999993</v>
      </c>
      <c r="AE1919" s="2">
        <v>0</v>
      </c>
      <c r="AF1919" s="7">
        <f>VLOOKUP(R1919,Weights!$A$2:$B$120,2,0)*AE1919</f>
        <v>0</v>
      </c>
      <c r="AG1919">
        <f t="shared" ca="1" si="295"/>
        <v>67.239999999999995</v>
      </c>
      <c r="AI1919" t="str">
        <f t="shared" ca="1" si="297"/>
        <v>Norfolk St</v>
      </c>
      <c r="AJ1919" t="str">
        <f t="shared" si="298"/>
        <v>Howard</v>
      </c>
      <c r="AK1919">
        <f t="shared" si="299"/>
        <v>0</v>
      </c>
    </row>
    <row r="1920" spans="17:37" x14ac:dyDescent="0.25">
      <c r="Q1920" t="s">
        <v>3358</v>
      </c>
      <c r="R1920" s="6">
        <v>41957</v>
      </c>
      <c r="S1920" t="s">
        <v>3194</v>
      </c>
      <c r="T1920" t="s">
        <v>3839</v>
      </c>
      <c r="U1920" t="s">
        <v>3842</v>
      </c>
      <c r="V1920">
        <v>77</v>
      </c>
      <c r="W1920">
        <v>65</v>
      </c>
      <c r="Y1920" t="s">
        <v>176</v>
      </c>
      <c r="Z1920">
        <v>1</v>
      </c>
      <c r="AA1920">
        <f t="shared" si="296"/>
        <v>12</v>
      </c>
      <c r="AB1920">
        <f t="shared" ca="1" si="292"/>
        <v>24.999999800000001</v>
      </c>
      <c r="AC1920">
        <f t="shared" ca="1" si="293"/>
        <v>-12.999999800000001</v>
      </c>
      <c r="AD1920">
        <f t="shared" ca="1" si="294"/>
        <v>12.999999800000001</v>
      </c>
      <c r="AE1920" s="2">
        <v>0</v>
      </c>
      <c r="AF1920" s="7">
        <f>VLOOKUP(R1920,Weights!$A$2:$B$120,2,0)*AE1920</f>
        <v>0</v>
      </c>
      <c r="AG1920">
        <f t="shared" ca="1" si="295"/>
        <v>168.99999480000008</v>
      </c>
      <c r="AI1920" t="str">
        <f t="shared" ca="1" si="297"/>
        <v>Idaho</v>
      </c>
      <c r="AJ1920" t="str">
        <f t="shared" si="298"/>
        <v>Idaho</v>
      </c>
      <c r="AK1920">
        <f t="shared" si="299"/>
        <v>0</v>
      </c>
    </row>
    <row r="1921" spans="17:37" x14ac:dyDescent="0.25">
      <c r="Q1921" t="s">
        <v>3358</v>
      </c>
      <c r="R1921" s="6">
        <v>41960</v>
      </c>
      <c r="S1921" t="s">
        <v>3194</v>
      </c>
      <c r="T1921" t="s">
        <v>3394</v>
      </c>
      <c r="U1921" t="s">
        <v>3842</v>
      </c>
      <c r="V1921">
        <v>82</v>
      </c>
      <c r="W1921">
        <v>77</v>
      </c>
      <c r="Y1921" t="s">
        <v>258</v>
      </c>
      <c r="Z1921">
        <v>1</v>
      </c>
      <c r="AA1921">
        <f t="shared" si="296"/>
        <v>5</v>
      </c>
      <c r="AB1921">
        <f t="shared" ca="1" si="292"/>
        <v>-8.6000000000000014</v>
      </c>
      <c r="AC1921">
        <f t="shared" ca="1" si="293"/>
        <v>13.600000000000001</v>
      </c>
      <c r="AD1921">
        <f t="shared" ca="1" si="294"/>
        <v>-13.600000000000001</v>
      </c>
      <c r="AE1921" s="2">
        <v>0</v>
      </c>
      <c r="AF1921" s="7">
        <f>VLOOKUP(R1921,Weights!$A$2:$B$120,2,0)*AE1921</f>
        <v>0</v>
      </c>
      <c r="AG1921">
        <f t="shared" ca="1" si="295"/>
        <v>184.96000000000004</v>
      </c>
      <c r="AI1921" t="str">
        <f t="shared" ca="1" si="297"/>
        <v>South Dakota St</v>
      </c>
      <c r="AJ1921" t="str">
        <f t="shared" si="298"/>
        <v>Idaho</v>
      </c>
      <c r="AK1921">
        <f t="shared" si="299"/>
        <v>0</v>
      </c>
    </row>
    <row r="1922" spans="17:37" x14ac:dyDescent="0.25">
      <c r="Q1922" t="s">
        <v>3358</v>
      </c>
      <c r="R1922" s="6">
        <v>41968</v>
      </c>
      <c r="S1922" t="s">
        <v>3195</v>
      </c>
      <c r="T1922" t="s">
        <v>3401</v>
      </c>
      <c r="U1922" t="s">
        <v>3841</v>
      </c>
      <c r="V1922">
        <v>86</v>
      </c>
      <c r="W1922">
        <v>75</v>
      </c>
      <c r="Y1922" t="s">
        <v>15</v>
      </c>
      <c r="Z1922">
        <v>1</v>
      </c>
      <c r="AA1922">
        <f t="shared" si="296"/>
        <v>-11</v>
      </c>
      <c r="AB1922">
        <f t="shared" ref="AB1922:AB1985" ca="1" si="300">Z1922*(IF(S1922="A",-HomeEdge,IF(S1922="H",HomeEdge,0))+VLOOKUP(Q1922,TmList,2,0)-VLOOKUP(T1922,TmList,2,0))</f>
        <v>-16.200000000000003</v>
      </c>
      <c r="AC1922">
        <f t="shared" ref="AC1922:AC1985" ca="1" si="301">AA1922-AB1922</f>
        <v>5.2000000000000028</v>
      </c>
      <c r="AD1922">
        <f t="shared" ref="AD1922:AD1985" ca="1" si="302">-AC1922</f>
        <v>-5.2000000000000028</v>
      </c>
      <c r="AE1922" s="2">
        <v>0</v>
      </c>
      <c r="AF1922" s="7">
        <f>VLOOKUP(R1922,Weights!$A$2:$B$120,2,0)*AE1922</f>
        <v>0</v>
      </c>
      <c r="AG1922">
        <f t="shared" ref="AG1922:AG1985" ca="1" si="303">AC1922^2</f>
        <v>27.040000000000031</v>
      </c>
      <c r="AI1922" t="str">
        <f t="shared" ca="1" si="297"/>
        <v>Boise State</v>
      </c>
      <c r="AJ1922" t="str">
        <f t="shared" si="298"/>
        <v>Boise State</v>
      </c>
      <c r="AK1922" t="str">
        <f t="shared" si="299"/>
        <v>Boise State</v>
      </c>
    </row>
    <row r="1923" spans="17:37" x14ac:dyDescent="0.25">
      <c r="Q1923" t="s">
        <v>3358</v>
      </c>
      <c r="R1923" s="6">
        <v>41972</v>
      </c>
      <c r="S1923" t="s">
        <v>3194</v>
      </c>
      <c r="T1923" t="s">
        <v>3335</v>
      </c>
      <c r="U1923" t="s">
        <v>3841</v>
      </c>
      <c r="V1923">
        <v>79</v>
      </c>
      <c r="W1923">
        <v>74</v>
      </c>
      <c r="Y1923" t="s">
        <v>17</v>
      </c>
      <c r="Z1923">
        <v>1</v>
      </c>
      <c r="AA1923">
        <f t="shared" ref="AA1923:AA1986" si="304">Z1923*IF(U1923="W",(V1923-W1923),W1923-V1923)</f>
        <v>-5</v>
      </c>
      <c r="AB1923">
        <f t="shared" ca="1" si="300"/>
        <v>4.6000000000000005</v>
      </c>
      <c r="AC1923">
        <f t="shared" ca="1" si="301"/>
        <v>-9.6000000000000014</v>
      </c>
      <c r="AD1923">
        <f t="shared" ca="1" si="302"/>
        <v>9.6000000000000014</v>
      </c>
      <c r="AE1923" s="2">
        <v>0</v>
      </c>
      <c r="AF1923" s="7">
        <f>VLOOKUP(R1923,Weights!$A$2:$B$120,2,0)*AE1923</f>
        <v>0</v>
      </c>
      <c r="AG1923">
        <f t="shared" ca="1" si="303"/>
        <v>92.160000000000025</v>
      </c>
      <c r="AI1923" t="str">
        <f t="shared" ref="AI1923:AI1986" ca="1" si="305">IF(AB1923&gt;0,Q1923,T1923)</f>
        <v>Idaho</v>
      </c>
      <c r="AJ1923" t="str">
        <f t="shared" ref="AJ1923:AJ1986" si="306">IF(AA1923&gt;0,Q1923,T1923)</f>
        <v>Northern Kentucky</v>
      </c>
      <c r="AK1923" t="str">
        <f t="shared" ref="AK1923:AK1986" si="307">IF(AA1923&lt;0,T1923,0)</f>
        <v>Northern Kentucky</v>
      </c>
    </row>
    <row r="1924" spans="17:37" x14ac:dyDescent="0.25">
      <c r="Q1924" t="s">
        <v>3358</v>
      </c>
      <c r="R1924" s="6">
        <v>41979</v>
      </c>
      <c r="S1924" t="s">
        <v>3194</v>
      </c>
      <c r="T1924" t="s">
        <v>3452</v>
      </c>
      <c r="U1924" t="s">
        <v>3842</v>
      </c>
      <c r="V1924">
        <v>79</v>
      </c>
      <c r="W1924">
        <v>71</v>
      </c>
      <c r="Y1924" t="s">
        <v>290</v>
      </c>
      <c r="Z1924">
        <v>1</v>
      </c>
      <c r="AA1924">
        <f t="shared" si="304"/>
        <v>8</v>
      </c>
      <c r="AB1924">
        <f t="shared" ca="1" si="300"/>
        <v>-8</v>
      </c>
      <c r="AC1924">
        <f t="shared" ca="1" si="301"/>
        <v>16</v>
      </c>
      <c r="AD1924">
        <f t="shared" ca="1" si="302"/>
        <v>-16</v>
      </c>
      <c r="AE1924" s="2">
        <v>0</v>
      </c>
      <c r="AF1924" s="7">
        <f>VLOOKUP(R1924,Weights!$A$2:$B$120,2,0)*AE1924</f>
        <v>0</v>
      </c>
      <c r="AG1924">
        <f t="shared" ca="1" si="303"/>
        <v>256</v>
      </c>
      <c r="AI1924" t="str">
        <f t="shared" ca="1" si="305"/>
        <v>UC Davis</v>
      </c>
      <c r="AJ1924" t="str">
        <f t="shared" si="306"/>
        <v>Idaho</v>
      </c>
      <c r="AK1924">
        <f t="shared" si="307"/>
        <v>0</v>
      </c>
    </row>
    <row r="1925" spans="17:37" x14ac:dyDescent="0.25">
      <c r="Q1925" t="s">
        <v>3358</v>
      </c>
      <c r="R1925" s="6">
        <v>41991</v>
      </c>
      <c r="S1925" t="s">
        <v>3194</v>
      </c>
      <c r="T1925" t="s">
        <v>3839</v>
      </c>
      <c r="U1925" t="s">
        <v>3842</v>
      </c>
      <c r="V1925">
        <v>86</v>
      </c>
      <c r="W1925">
        <v>39</v>
      </c>
      <c r="Y1925" t="s">
        <v>179</v>
      </c>
      <c r="Z1925">
        <v>1</v>
      </c>
      <c r="AA1925">
        <f t="shared" si="304"/>
        <v>47</v>
      </c>
      <c r="AB1925">
        <f t="shared" ca="1" si="300"/>
        <v>24.999999800000001</v>
      </c>
      <c r="AC1925">
        <f t="shared" ca="1" si="301"/>
        <v>22.000000199999999</v>
      </c>
      <c r="AD1925">
        <f t="shared" ca="1" si="302"/>
        <v>-22.000000199999999</v>
      </c>
      <c r="AE1925" s="2">
        <v>0</v>
      </c>
      <c r="AF1925" s="7">
        <f>VLOOKUP(R1925,Weights!$A$2:$B$120,2,0)*AE1925</f>
        <v>0</v>
      </c>
      <c r="AG1925">
        <f t="shared" ca="1" si="303"/>
        <v>484.00000879999999</v>
      </c>
      <c r="AI1925" t="str">
        <f t="shared" ca="1" si="305"/>
        <v>Idaho</v>
      </c>
      <c r="AJ1925" t="str">
        <f t="shared" si="306"/>
        <v>Idaho</v>
      </c>
      <c r="AK1925">
        <f t="shared" si="307"/>
        <v>0</v>
      </c>
    </row>
    <row r="1926" spans="17:37" x14ac:dyDescent="0.25">
      <c r="Q1926" t="s">
        <v>3358</v>
      </c>
      <c r="R1926" s="6">
        <v>42005</v>
      </c>
      <c r="S1926" t="s">
        <v>3194</v>
      </c>
      <c r="T1926" t="s">
        <v>3390</v>
      </c>
      <c r="U1926" t="s">
        <v>3842</v>
      </c>
      <c r="V1926">
        <v>77</v>
      </c>
      <c r="W1926">
        <v>54</v>
      </c>
      <c r="Y1926" t="s">
        <v>1120</v>
      </c>
      <c r="Z1926">
        <v>1</v>
      </c>
      <c r="AA1926">
        <f t="shared" si="304"/>
        <v>23</v>
      </c>
      <c r="AB1926">
        <f t="shared" ca="1" si="300"/>
        <v>5.6000000000000005</v>
      </c>
      <c r="AC1926">
        <f t="shared" ca="1" si="301"/>
        <v>17.399999999999999</v>
      </c>
      <c r="AD1926">
        <f t="shared" ca="1" si="302"/>
        <v>-17.399999999999999</v>
      </c>
      <c r="AE1926" s="2">
        <v>0</v>
      </c>
      <c r="AF1926" s="7">
        <f>VLOOKUP(R1926,Weights!$A$2:$B$120,2,0)*AE1926</f>
        <v>0</v>
      </c>
      <c r="AG1926">
        <f t="shared" ca="1" si="303"/>
        <v>302.75999999999993</v>
      </c>
      <c r="AI1926" t="str">
        <f t="shared" ca="1" si="305"/>
        <v>Idaho</v>
      </c>
      <c r="AJ1926" t="str">
        <f t="shared" si="306"/>
        <v>Idaho</v>
      </c>
      <c r="AK1926">
        <f t="shared" si="307"/>
        <v>0</v>
      </c>
    </row>
    <row r="1927" spans="17:37" x14ac:dyDescent="0.25">
      <c r="Q1927" t="s">
        <v>3358</v>
      </c>
      <c r="R1927" s="6">
        <v>42007</v>
      </c>
      <c r="S1927" t="s">
        <v>3194</v>
      </c>
      <c r="T1927" t="s">
        <v>3391</v>
      </c>
      <c r="U1927" t="s">
        <v>3842</v>
      </c>
      <c r="V1927">
        <v>86</v>
      </c>
      <c r="W1927">
        <v>84</v>
      </c>
      <c r="Y1927" t="s">
        <v>1121</v>
      </c>
      <c r="Z1927">
        <v>1</v>
      </c>
      <c r="AA1927">
        <f t="shared" si="304"/>
        <v>2</v>
      </c>
      <c r="AB1927">
        <f t="shared" ca="1" si="300"/>
        <v>2.3999999999999995</v>
      </c>
      <c r="AC1927">
        <f t="shared" ca="1" si="301"/>
        <v>-0.39999999999999947</v>
      </c>
      <c r="AD1927">
        <f t="shared" ca="1" si="302"/>
        <v>0.39999999999999947</v>
      </c>
      <c r="AE1927" s="2">
        <v>0</v>
      </c>
      <c r="AF1927" s="7">
        <f>VLOOKUP(R1927,Weights!$A$2:$B$120,2,0)*AE1927</f>
        <v>0</v>
      </c>
      <c r="AG1927">
        <f t="shared" ca="1" si="303"/>
        <v>0.15999999999999959</v>
      </c>
      <c r="AI1927" t="str">
        <f t="shared" ca="1" si="305"/>
        <v>Idaho</v>
      </c>
      <c r="AJ1927" t="str">
        <f t="shared" si="306"/>
        <v>Idaho</v>
      </c>
      <c r="AK1927">
        <f t="shared" si="307"/>
        <v>0</v>
      </c>
    </row>
    <row r="1928" spans="17:37" x14ac:dyDescent="0.25">
      <c r="Q1928" t="s">
        <v>3358</v>
      </c>
      <c r="R1928" s="6">
        <v>42014</v>
      </c>
      <c r="S1928" t="s">
        <v>3194</v>
      </c>
      <c r="T1928" t="s">
        <v>3357</v>
      </c>
      <c r="U1928" t="s">
        <v>3841</v>
      </c>
      <c r="V1928">
        <v>89</v>
      </c>
      <c r="W1928">
        <v>86</v>
      </c>
      <c r="Y1928" t="s">
        <v>1122</v>
      </c>
      <c r="Z1928">
        <v>1</v>
      </c>
      <c r="AA1928">
        <f t="shared" si="304"/>
        <v>-3</v>
      </c>
      <c r="AB1928">
        <f t="shared" ca="1" si="300"/>
        <v>-4.8000000000000007</v>
      </c>
      <c r="AC1928">
        <f t="shared" ca="1" si="301"/>
        <v>1.8000000000000007</v>
      </c>
      <c r="AD1928">
        <f t="shared" ca="1" si="302"/>
        <v>-1.8000000000000007</v>
      </c>
      <c r="AE1928" s="2">
        <v>0</v>
      </c>
      <c r="AF1928" s="7">
        <f>VLOOKUP(R1928,Weights!$A$2:$B$120,2,0)*AE1928</f>
        <v>0</v>
      </c>
      <c r="AG1928">
        <f t="shared" ca="1" si="303"/>
        <v>3.2400000000000024</v>
      </c>
      <c r="AI1928" t="str">
        <f t="shared" ca="1" si="305"/>
        <v>Eastern Washington</v>
      </c>
      <c r="AJ1928" t="str">
        <f t="shared" si="306"/>
        <v>Eastern Washington</v>
      </c>
      <c r="AK1928" t="str">
        <f t="shared" si="307"/>
        <v>Eastern Washington</v>
      </c>
    </row>
    <row r="1929" spans="17:37" x14ac:dyDescent="0.25">
      <c r="Q1929" t="s">
        <v>3358</v>
      </c>
      <c r="R1929" s="6">
        <v>42026</v>
      </c>
      <c r="S1929" t="s">
        <v>3194</v>
      </c>
      <c r="T1929" t="s">
        <v>3399</v>
      </c>
      <c r="U1929" t="s">
        <v>3841</v>
      </c>
      <c r="V1929">
        <v>71</v>
      </c>
      <c r="W1929">
        <v>63</v>
      </c>
      <c r="Y1929" t="s">
        <v>1125</v>
      </c>
      <c r="Z1929">
        <v>1</v>
      </c>
      <c r="AA1929">
        <f t="shared" si="304"/>
        <v>-8</v>
      </c>
      <c r="AB1929">
        <f t="shared" ca="1" si="300"/>
        <v>3.3999999999999995</v>
      </c>
      <c r="AC1929">
        <f t="shared" ca="1" si="301"/>
        <v>-11.399999999999999</v>
      </c>
      <c r="AD1929">
        <f t="shared" ca="1" si="302"/>
        <v>11.399999999999999</v>
      </c>
      <c r="AE1929" s="2">
        <v>0</v>
      </c>
      <c r="AF1929" s="7">
        <f>VLOOKUP(R1929,Weights!$A$2:$B$120,2,0)*AE1929</f>
        <v>0</v>
      </c>
      <c r="AG1929">
        <f t="shared" ca="1" si="303"/>
        <v>129.95999999999998</v>
      </c>
      <c r="AI1929" t="str">
        <f t="shared" ca="1" si="305"/>
        <v>Idaho</v>
      </c>
      <c r="AJ1929" t="str">
        <f t="shared" si="306"/>
        <v>North Dakota</v>
      </c>
      <c r="AK1929" t="str">
        <f t="shared" si="307"/>
        <v>North Dakota</v>
      </c>
    </row>
    <row r="1930" spans="17:37" x14ac:dyDescent="0.25">
      <c r="Q1930" t="s">
        <v>3358</v>
      </c>
      <c r="R1930" s="6">
        <v>42028</v>
      </c>
      <c r="S1930" t="s">
        <v>3194</v>
      </c>
      <c r="T1930" t="s">
        <v>3364</v>
      </c>
      <c r="U1930" t="s">
        <v>3842</v>
      </c>
      <c r="V1930">
        <v>83</v>
      </c>
      <c r="W1930">
        <v>79</v>
      </c>
      <c r="Y1930" t="s">
        <v>1126</v>
      </c>
      <c r="Z1930">
        <v>1</v>
      </c>
      <c r="AA1930">
        <f t="shared" si="304"/>
        <v>4</v>
      </c>
      <c r="AB1930">
        <f t="shared" ca="1" si="300"/>
        <v>1.2000000000000002</v>
      </c>
      <c r="AC1930">
        <f t="shared" ca="1" si="301"/>
        <v>2.8</v>
      </c>
      <c r="AD1930">
        <f t="shared" ca="1" si="302"/>
        <v>-2.8</v>
      </c>
      <c r="AE1930" s="2">
        <v>0</v>
      </c>
      <c r="AF1930" s="7">
        <f>VLOOKUP(R1930,Weights!$A$2:$B$120,2,0)*AE1930</f>
        <v>0</v>
      </c>
      <c r="AG1930">
        <f t="shared" ca="1" si="303"/>
        <v>7.839999999999999</v>
      </c>
      <c r="AI1930" t="str">
        <f t="shared" ca="1" si="305"/>
        <v>Idaho</v>
      </c>
      <c r="AJ1930" t="str">
        <f t="shared" si="306"/>
        <v>Idaho</v>
      </c>
      <c r="AK1930">
        <f t="shared" si="307"/>
        <v>0</v>
      </c>
    </row>
    <row r="1931" spans="17:37" x14ac:dyDescent="0.25">
      <c r="Q1931" t="s">
        <v>3358</v>
      </c>
      <c r="R1931" s="6">
        <v>42047</v>
      </c>
      <c r="S1931" t="s">
        <v>3194</v>
      </c>
      <c r="T1931" t="s">
        <v>3385</v>
      </c>
      <c r="U1931" t="s">
        <v>3842</v>
      </c>
      <c r="V1931">
        <v>87</v>
      </c>
      <c r="W1931">
        <v>76</v>
      </c>
      <c r="Y1931" t="s">
        <v>1129</v>
      </c>
      <c r="Z1931">
        <v>1</v>
      </c>
      <c r="AA1931">
        <f t="shared" si="304"/>
        <v>11</v>
      </c>
      <c r="AB1931">
        <f t="shared" ca="1" si="300"/>
        <v>1.5999999999999996</v>
      </c>
      <c r="AC1931">
        <f t="shared" ca="1" si="301"/>
        <v>9.4</v>
      </c>
      <c r="AD1931">
        <f t="shared" ca="1" si="302"/>
        <v>-9.4</v>
      </c>
      <c r="AE1931" s="2">
        <v>0</v>
      </c>
      <c r="AF1931" s="7">
        <f>VLOOKUP(R1931,Weights!$A$2:$B$120,2,0)*AE1931</f>
        <v>0</v>
      </c>
      <c r="AG1931">
        <f t="shared" ca="1" si="303"/>
        <v>88.360000000000014</v>
      </c>
      <c r="AI1931" t="str">
        <f t="shared" ca="1" si="305"/>
        <v>Idaho</v>
      </c>
      <c r="AJ1931" t="str">
        <f t="shared" si="306"/>
        <v>Idaho</v>
      </c>
      <c r="AK1931">
        <f t="shared" si="307"/>
        <v>0</v>
      </c>
    </row>
    <row r="1932" spans="17:37" x14ac:dyDescent="0.25">
      <c r="Q1932" t="s">
        <v>3358</v>
      </c>
      <c r="R1932" s="6">
        <v>42049</v>
      </c>
      <c r="S1932" t="s">
        <v>3194</v>
      </c>
      <c r="T1932" t="s">
        <v>3386</v>
      </c>
      <c r="U1932" t="s">
        <v>3842</v>
      </c>
      <c r="V1932">
        <v>69</v>
      </c>
      <c r="W1932">
        <v>58</v>
      </c>
      <c r="Y1932" t="s">
        <v>1130</v>
      </c>
      <c r="Z1932">
        <v>1</v>
      </c>
      <c r="AA1932">
        <f t="shared" si="304"/>
        <v>11</v>
      </c>
      <c r="AB1932">
        <f t="shared" ca="1" si="300"/>
        <v>-1.8000000000000003</v>
      </c>
      <c r="AC1932">
        <f t="shared" ca="1" si="301"/>
        <v>12.8</v>
      </c>
      <c r="AD1932">
        <f t="shared" ca="1" si="302"/>
        <v>-12.8</v>
      </c>
      <c r="AE1932" s="2">
        <v>0</v>
      </c>
      <c r="AF1932" s="7">
        <f>VLOOKUP(R1932,Weights!$A$2:$B$120,2,0)*AE1932</f>
        <v>0</v>
      </c>
      <c r="AG1932">
        <f t="shared" ca="1" si="303"/>
        <v>163.84000000000003</v>
      </c>
      <c r="AI1932" t="str">
        <f t="shared" ca="1" si="305"/>
        <v>Sacramento St</v>
      </c>
      <c r="AJ1932" t="str">
        <f t="shared" si="306"/>
        <v>Idaho</v>
      </c>
      <c r="AK1932">
        <f t="shared" si="307"/>
        <v>0</v>
      </c>
    </row>
    <row r="1933" spans="17:37" x14ac:dyDescent="0.25">
      <c r="Q1933" t="s">
        <v>3358</v>
      </c>
      <c r="R1933" s="6">
        <v>42061</v>
      </c>
      <c r="S1933" t="s">
        <v>3194</v>
      </c>
      <c r="T1933" t="s">
        <v>3284</v>
      </c>
      <c r="U1933" t="s">
        <v>3842</v>
      </c>
      <c r="V1933">
        <v>92</v>
      </c>
      <c r="W1933">
        <v>87</v>
      </c>
      <c r="X1933" t="s">
        <v>3844</v>
      </c>
      <c r="Y1933" t="s">
        <v>1131</v>
      </c>
      <c r="Z1933">
        <v>1</v>
      </c>
      <c r="AA1933">
        <f t="shared" si="304"/>
        <v>5</v>
      </c>
      <c r="AB1933">
        <f t="shared" ca="1" si="300"/>
        <v>-4.0000000199999999</v>
      </c>
      <c r="AC1933">
        <f t="shared" ca="1" si="301"/>
        <v>9.0000000199999999</v>
      </c>
      <c r="AD1933">
        <f t="shared" ca="1" si="302"/>
        <v>-9.0000000199999999</v>
      </c>
      <c r="AE1933" s="2">
        <v>0</v>
      </c>
      <c r="AF1933" s="7">
        <f>VLOOKUP(R1933,Weights!$A$2:$B$120,2,0)*AE1933</f>
        <v>0</v>
      </c>
      <c r="AG1933">
        <f t="shared" ca="1" si="303"/>
        <v>81.000000360000001</v>
      </c>
      <c r="AI1933" t="str">
        <f t="shared" ca="1" si="305"/>
        <v>Montana</v>
      </c>
      <c r="AJ1933" t="str">
        <f t="shared" si="306"/>
        <v>Idaho</v>
      </c>
      <c r="AK1933">
        <f t="shared" si="307"/>
        <v>0</v>
      </c>
    </row>
    <row r="1934" spans="17:37" x14ac:dyDescent="0.25">
      <c r="Q1934" t="s">
        <v>3358</v>
      </c>
      <c r="R1934" s="6">
        <v>42063</v>
      </c>
      <c r="S1934" t="s">
        <v>3194</v>
      </c>
      <c r="T1934" t="s">
        <v>3387</v>
      </c>
      <c r="U1934" t="s">
        <v>3842</v>
      </c>
      <c r="V1934">
        <v>80</v>
      </c>
      <c r="W1934">
        <v>73</v>
      </c>
      <c r="Y1934" t="s">
        <v>1132</v>
      </c>
      <c r="Z1934">
        <v>1</v>
      </c>
      <c r="AA1934">
        <f t="shared" si="304"/>
        <v>7</v>
      </c>
      <c r="AB1934">
        <f t="shared" ca="1" si="300"/>
        <v>8.5999997999999991</v>
      </c>
      <c r="AC1934">
        <f t="shared" ca="1" si="301"/>
        <v>-1.5999997999999991</v>
      </c>
      <c r="AD1934">
        <f t="shared" ca="1" si="302"/>
        <v>1.5999997999999991</v>
      </c>
      <c r="AE1934" s="2">
        <v>0</v>
      </c>
      <c r="AF1934" s="7">
        <f>VLOOKUP(R1934,Weights!$A$2:$B$120,2,0)*AE1934</f>
        <v>0</v>
      </c>
      <c r="AG1934">
        <f t="shared" ca="1" si="303"/>
        <v>2.5599993600000372</v>
      </c>
      <c r="AI1934" t="str">
        <f t="shared" ca="1" si="305"/>
        <v>Idaho</v>
      </c>
      <c r="AJ1934" t="str">
        <f t="shared" si="306"/>
        <v>Idaho</v>
      </c>
      <c r="AK1934">
        <f t="shared" si="307"/>
        <v>0</v>
      </c>
    </row>
    <row r="1935" spans="17:37" x14ac:dyDescent="0.25">
      <c r="Q1935" t="s">
        <v>3390</v>
      </c>
      <c r="R1935" s="6">
        <v>41969</v>
      </c>
      <c r="S1935" t="s">
        <v>3194</v>
      </c>
      <c r="T1935" t="s">
        <v>3398</v>
      </c>
      <c r="U1935" t="s">
        <v>3841</v>
      </c>
      <c r="V1935">
        <v>60</v>
      </c>
      <c r="W1935">
        <v>57</v>
      </c>
      <c r="Y1935" t="s">
        <v>130</v>
      </c>
      <c r="Z1935">
        <v>1</v>
      </c>
      <c r="AA1935">
        <f t="shared" si="304"/>
        <v>-3</v>
      </c>
      <c r="AB1935">
        <f t="shared" ca="1" si="300"/>
        <v>3.9999998000000003</v>
      </c>
      <c r="AC1935">
        <f t="shared" ca="1" si="301"/>
        <v>-6.9999998000000003</v>
      </c>
      <c r="AD1935">
        <f t="shared" ca="1" si="302"/>
        <v>6.9999998000000003</v>
      </c>
      <c r="AE1935" s="2">
        <v>0</v>
      </c>
      <c r="AF1935" s="7">
        <f>VLOOKUP(R1935,Weights!$A$2:$B$120,2,0)*AE1935</f>
        <v>0</v>
      </c>
      <c r="AG1935">
        <f t="shared" ca="1" si="303"/>
        <v>48.999997200000045</v>
      </c>
      <c r="AI1935" t="str">
        <f t="shared" ca="1" si="305"/>
        <v>Idaho State</v>
      </c>
      <c r="AJ1935" t="str">
        <f t="shared" si="306"/>
        <v>Utah Valley</v>
      </c>
      <c r="AK1935" t="str">
        <f t="shared" si="307"/>
        <v>Utah Valley</v>
      </c>
    </row>
    <row r="1936" spans="17:37" x14ac:dyDescent="0.25">
      <c r="Q1936" t="s">
        <v>3390</v>
      </c>
      <c r="R1936" s="6">
        <v>41975</v>
      </c>
      <c r="S1936" t="s">
        <v>3194</v>
      </c>
      <c r="T1936" t="s">
        <v>3839</v>
      </c>
      <c r="U1936" t="s">
        <v>3842</v>
      </c>
      <c r="V1936">
        <v>86</v>
      </c>
      <c r="W1936">
        <v>66</v>
      </c>
      <c r="Y1936" t="s">
        <v>69</v>
      </c>
      <c r="Z1936">
        <v>1</v>
      </c>
      <c r="AA1936">
        <f t="shared" si="304"/>
        <v>20</v>
      </c>
      <c r="AB1936">
        <f t="shared" ca="1" si="300"/>
        <v>22.599999799999999</v>
      </c>
      <c r="AC1936">
        <f t="shared" ca="1" si="301"/>
        <v>-2.5999997999999991</v>
      </c>
      <c r="AD1936">
        <f t="shared" ca="1" si="302"/>
        <v>2.5999997999999991</v>
      </c>
      <c r="AE1936" s="2">
        <v>0</v>
      </c>
      <c r="AF1936" s="7">
        <f>VLOOKUP(R1936,Weights!$A$2:$B$120,2,0)*AE1936</f>
        <v>0</v>
      </c>
      <c r="AG1936">
        <f t="shared" ca="1" si="303"/>
        <v>6.7599989600000354</v>
      </c>
      <c r="AI1936" t="str">
        <f t="shared" ca="1" si="305"/>
        <v>Idaho State</v>
      </c>
      <c r="AJ1936" t="str">
        <f t="shared" si="306"/>
        <v>Idaho State</v>
      </c>
      <c r="AK1936">
        <f t="shared" si="307"/>
        <v>0</v>
      </c>
    </row>
    <row r="1937" spans="17:37" x14ac:dyDescent="0.25">
      <c r="Q1937" t="s">
        <v>3390</v>
      </c>
      <c r="R1937" s="6">
        <v>41979</v>
      </c>
      <c r="S1937" t="s">
        <v>3194</v>
      </c>
      <c r="T1937" t="s">
        <v>3511</v>
      </c>
      <c r="U1937" t="s">
        <v>3841</v>
      </c>
      <c r="V1937">
        <v>68</v>
      </c>
      <c r="W1937">
        <v>62</v>
      </c>
      <c r="Y1937" t="s">
        <v>71</v>
      </c>
      <c r="Z1937">
        <v>1</v>
      </c>
      <c r="AA1937">
        <f t="shared" si="304"/>
        <v>-6</v>
      </c>
      <c r="AB1937">
        <f t="shared" ca="1" si="300"/>
        <v>-2.4000000000000004</v>
      </c>
      <c r="AC1937">
        <f t="shared" ca="1" si="301"/>
        <v>-3.5999999999999996</v>
      </c>
      <c r="AD1937">
        <f t="shared" ca="1" si="302"/>
        <v>3.5999999999999996</v>
      </c>
      <c r="AE1937" s="2">
        <v>0</v>
      </c>
      <c r="AF1937" s="7">
        <f>VLOOKUP(R1937,Weights!$A$2:$B$120,2,0)*AE1937</f>
        <v>0</v>
      </c>
      <c r="AG1937">
        <f t="shared" ca="1" si="303"/>
        <v>12.959999999999997</v>
      </c>
      <c r="AI1937" t="str">
        <f t="shared" ca="1" si="305"/>
        <v>Pacific</v>
      </c>
      <c r="AJ1937" t="str">
        <f t="shared" si="306"/>
        <v>Pacific</v>
      </c>
      <c r="AK1937" t="str">
        <f t="shared" si="307"/>
        <v>Pacific</v>
      </c>
    </row>
    <row r="1938" spans="17:37" x14ac:dyDescent="0.25">
      <c r="Q1938" t="s">
        <v>3390</v>
      </c>
      <c r="R1938" s="6">
        <v>41986</v>
      </c>
      <c r="S1938" t="s">
        <v>3194</v>
      </c>
      <c r="T1938" t="s">
        <v>3839</v>
      </c>
      <c r="U1938" t="s">
        <v>3842</v>
      </c>
      <c r="V1938">
        <v>69</v>
      </c>
      <c r="W1938">
        <v>57</v>
      </c>
      <c r="Y1938" t="s">
        <v>484</v>
      </c>
      <c r="Z1938">
        <v>1</v>
      </c>
      <c r="AA1938">
        <f t="shared" si="304"/>
        <v>12</v>
      </c>
      <c r="AB1938">
        <f t="shared" ca="1" si="300"/>
        <v>22.599999799999999</v>
      </c>
      <c r="AC1938">
        <f t="shared" ca="1" si="301"/>
        <v>-10.599999799999999</v>
      </c>
      <c r="AD1938">
        <f t="shared" ca="1" si="302"/>
        <v>10.599999799999999</v>
      </c>
      <c r="AE1938" s="2">
        <v>0</v>
      </c>
      <c r="AF1938" s="7">
        <f>VLOOKUP(R1938,Weights!$A$2:$B$120,2,0)*AE1938</f>
        <v>0</v>
      </c>
      <c r="AG1938">
        <f t="shared" ca="1" si="303"/>
        <v>112.35999576000002</v>
      </c>
      <c r="AI1938" t="str">
        <f t="shared" ca="1" si="305"/>
        <v>Idaho State</v>
      </c>
      <c r="AJ1938" t="str">
        <f t="shared" si="306"/>
        <v>Idaho State</v>
      </c>
      <c r="AK1938">
        <f t="shared" si="307"/>
        <v>0</v>
      </c>
    </row>
    <row r="1939" spans="17:37" x14ac:dyDescent="0.25">
      <c r="Q1939" t="s">
        <v>3390</v>
      </c>
      <c r="R1939" s="6">
        <v>41991</v>
      </c>
      <c r="S1939" t="s">
        <v>3195</v>
      </c>
      <c r="T1939" t="s">
        <v>3394</v>
      </c>
      <c r="U1939" t="s">
        <v>3841</v>
      </c>
      <c r="V1939">
        <v>75</v>
      </c>
      <c r="W1939">
        <v>72</v>
      </c>
      <c r="X1939" t="s">
        <v>3843</v>
      </c>
      <c r="Y1939" t="s">
        <v>25</v>
      </c>
      <c r="Z1939">
        <v>1</v>
      </c>
      <c r="AA1939">
        <f t="shared" si="304"/>
        <v>-3</v>
      </c>
      <c r="AB1939">
        <f t="shared" ca="1" si="300"/>
        <v>-14.200000000000001</v>
      </c>
      <c r="AC1939">
        <f t="shared" ca="1" si="301"/>
        <v>11.200000000000001</v>
      </c>
      <c r="AD1939">
        <f t="shared" ca="1" si="302"/>
        <v>-11.200000000000001</v>
      </c>
      <c r="AE1939" s="2">
        <v>0</v>
      </c>
      <c r="AF1939" s="7">
        <f>VLOOKUP(R1939,Weights!$A$2:$B$120,2,0)*AE1939</f>
        <v>0</v>
      </c>
      <c r="AG1939">
        <f t="shared" ca="1" si="303"/>
        <v>125.44000000000003</v>
      </c>
      <c r="AI1939" t="str">
        <f t="shared" ca="1" si="305"/>
        <v>South Dakota St</v>
      </c>
      <c r="AJ1939" t="str">
        <f t="shared" si="306"/>
        <v>South Dakota St</v>
      </c>
      <c r="AK1939" t="str">
        <f t="shared" si="307"/>
        <v>South Dakota St</v>
      </c>
    </row>
    <row r="1940" spans="17:37" x14ac:dyDescent="0.25">
      <c r="Q1940" t="s">
        <v>3390</v>
      </c>
      <c r="R1940" s="6">
        <v>41993</v>
      </c>
      <c r="S1940" t="s">
        <v>3195</v>
      </c>
      <c r="T1940" t="s">
        <v>3463</v>
      </c>
      <c r="U1940" t="s">
        <v>3841</v>
      </c>
      <c r="V1940">
        <v>59</v>
      </c>
      <c r="W1940">
        <v>50</v>
      </c>
      <c r="Y1940" t="s">
        <v>918</v>
      </c>
      <c r="Z1940">
        <v>1</v>
      </c>
      <c r="AA1940">
        <f t="shared" si="304"/>
        <v>-9</v>
      </c>
      <c r="AB1940">
        <f t="shared" ca="1" si="300"/>
        <v>-2.6000000000000005</v>
      </c>
      <c r="AC1940">
        <f t="shared" ca="1" si="301"/>
        <v>-6.3999999999999995</v>
      </c>
      <c r="AD1940">
        <f t="shared" ca="1" si="302"/>
        <v>6.3999999999999995</v>
      </c>
      <c r="AE1940" s="2">
        <v>0</v>
      </c>
      <c r="AF1940" s="7">
        <f>VLOOKUP(R1940,Weights!$A$2:$B$120,2,0)*AE1940</f>
        <v>0</v>
      </c>
      <c r="AG1940">
        <f t="shared" ca="1" si="303"/>
        <v>40.959999999999994</v>
      </c>
      <c r="AI1940" t="str">
        <f t="shared" ca="1" si="305"/>
        <v>CSU Bakersfield</v>
      </c>
      <c r="AJ1940" t="str">
        <f t="shared" si="306"/>
        <v>CSU Bakersfield</v>
      </c>
      <c r="AK1940" t="str">
        <f t="shared" si="307"/>
        <v>CSU Bakersfield</v>
      </c>
    </row>
    <row r="1941" spans="17:37" x14ac:dyDescent="0.25">
      <c r="Q1941" t="s">
        <v>3390</v>
      </c>
      <c r="R1941" s="6">
        <v>42012</v>
      </c>
      <c r="S1941" t="s">
        <v>3194</v>
      </c>
      <c r="T1941" t="s">
        <v>3387</v>
      </c>
      <c r="U1941" t="s">
        <v>3842</v>
      </c>
      <c r="V1941">
        <v>70</v>
      </c>
      <c r="W1941">
        <v>61</v>
      </c>
      <c r="Y1941" t="s">
        <v>1138</v>
      </c>
      <c r="Z1941">
        <v>1</v>
      </c>
      <c r="AA1941">
        <f t="shared" si="304"/>
        <v>9</v>
      </c>
      <c r="AB1941">
        <f t="shared" ca="1" si="300"/>
        <v>6.1999997999999996</v>
      </c>
      <c r="AC1941">
        <f t="shared" ca="1" si="301"/>
        <v>2.8000002000000004</v>
      </c>
      <c r="AD1941">
        <f t="shared" ca="1" si="302"/>
        <v>-2.8000002000000004</v>
      </c>
      <c r="AE1941" s="2">
        <v>0</v>
      </c>
      <c r="AF1941" s="7">
        <f>VLOOKUP(R1941,Weights!$A$2:$B$120,2,0)*AE1941</f>
        <v>0</v>
      </c>
      <c r="AG1941">
        <f t="shared" ca="1" si="303"/>
        <v>7.8400011200000419</v>
      </c>
      <c r="AI1941" t="str">
        <f t="shared" ca="1" si="305"/>
        <v>Idaho State</v>
      </c>
      <c r="AJ1941" t="str">
        <f t="shared" si="306"/>
        <v>Idaho State</v>
      </c>
      <c r="AK1941">
        <f t="shared" si="307"/>
        <v>0</v>
      </c>
    </row>
    <row r="1942" spans="17:37" x14ac:dyDescent="0.25">
      <c r="Q1942" t="s">
        <v>3390</v>
      </c>
      <c r="R1942" s="6">
        <v>42014</v>
      </c>
      <c r="S1942" t="s">
        <v>3194</v>
      </c>
      <c r="T1942" t="s">
        <v>3284</v>
      </c>
      <c r="U1942" t="s">
        <v>3841</v>
      </c>
      <c r="V1942">
        <v>90</v>
      </c>
      <c r="W1942">
        <v>64</v>
      </c>
      <c r="Y1942" t="s">
        <v>1139</v>
      </c>
      <c r="Z1942">
        <v>1</v>
      </c>
      <c r="AA1942">
        <f t="shared" si="304"/>
        <v>-26</v>
      </c>
      <c r="AB1942">
        <f t="shared" ca="1" si="300"/>
        <v>-6.4000000200000002</v>
      </c>
      <c r="AC1942">
        <f t="shared" ca="1" si="301"/>
        <v>-19.59999998</v>
      </c>
      <c r="AD1942">
        <f t="shared" ca="1" si="302"/>
        <v>19.59999998</v>
      </c>
      <c r="AE1942" s="2">
        <v>0</v>
      </c>
      <c r="AF1942" s="7">
        <f>VLOOKUP(R1942,Weights!$A$2:$B$120,2,0)*AE1942</f>
        <v>0</v>
      </c>
      <c r="AG1942">
        <f t="shared" ca="1" si="303"/>
        <v>384.15999921600002</v>
      </c>
      <c r="AI1942" t="str">
        <f t="shared" ca="1" si="305"/>
        <v>Montana</v>
      </c>
      <c r="AJ1942" t="str">
        <f t="shared" si="306"/>
        <v>Montana</v>
      </c>
      <c r="AK1942" t="str">
        <f t="shared" si="307"/>
        <v>Montana</v>
      </c>
    </row>
    <row r="1943" spans="17:37" x14ac:dyDescent="0.25">
      <c r="Q1943" t="s">
        <v>3390</v>
      </c>
      <c r="R1943" s="6">
        <v>42026</v>
      </c>
      <c r="S1943" t="s">
        <v>3194</v>
      </c>
      <c r="T1943" t="s">
        <v>3386</v>
      </c>
      <c r="U1943" t="s">
        <v>3841</v>
      </c>
      <c r="V1943">
        <v>62</v>
      </c>
      <c r="W1943">
        <v>59</v>
      </c>
      <c r="Y1943" t="s">
        <v>1141</v>
      </c>
      <c r="Z1943">
        <v>1</v>
      </c>
      <c r="AA1943">
        <f t="shared" si="304"/>
        <v>-3</v>
      </c>
      <c r="AB1943">
        <f t="shared" ca="1" si="300"/>
        <v>-4.2000000000000011</v>
      </c>
      <c r="AC1943">
        <f t="shared" ca="1" si="301"/>
        <v>1.2000000000000011</v>
      </c>
      <c r="AD1943">
        <f t="shared" ca="1" si="302"/>
        <v>-1.2000000000000011</v>
      </c>
      <c r="AE1943" s="2">
        <v>0</v>
      </c>
      <c r="AF1943" s="7">
        <f>VLOOKUP(R1943,Weights!$A$2:$B$120,2,0)*AE1943</f>
        <v>0</v>
      </c>
      <c r="AG1943">
        <f t="shared" ca="1" si="303"/>
        <v>1.4400000000000026</v>
      </c>
      <c r="AI1943" t="str">
        <f t="shared" ca="1" si="305"/>
        <v>Sacramento St</v>
      </c>
      <c r="AJ1943" t="str">
        <f t="shared" si="306"/>
        <v>Sacramento St</v>
      </c>
      <c r="AK1943" t="str">
        <f t="shared" si="307"/>
        <v>Sacramento St</v>
      </c>
    </row>
    <row r="1944" spans="17:37" x14ac:dyDescent="0.25">
      <c r="Q1944" t="s">
        <v>3390</v>
      </c>
      <c r="R1944" s="6">
        <v>42028</v>
      </c>
      <c r="S1944" t="s">
        <v>3194</v>
      </c>
      <c r="T1944" t="s">
        <v>3385</v>
      </c>
      <c r="U1944" t="s">
        <v>3842</v>
      </c>
      <c r="V1944">
        <v>80</v>
      </c>
      <c r="W1944">
        <v>76</v>
      </c>
      <c r="Y1944" t="s">
        <v>1142</v>
      </c>
      <c r="Z1944">
        <v>1</v>
      </c>
      <c r="AA1944">
        <f t="shared" si="304"/>
        <v>4</v>
      </c>
      <c r="AB1944">
        <f t="shared" ca="1" si="300"/>
        <v>-0.80000000000000071</v>
      </c>
      <c r="AC1944">
        <f t="shared" ca="1" si="301"/>
        <v>4.8000000000000007</v>
      </c>
      <c r="AD1944">
        <f t="shared" ca="1" si="302"/>
        <v>-4.8000000000000007</v>
      </c>
      <c r="AE1944" s="2">
        <v>0</v>
      </c>
      <c r="AF1944" s="7">
        <f>VLOOKUP(R1944,Weights!$A$2:$B$120,2,0)*AE1944</f>
        <v>0</v>
      </c>
      <c r="AG1944">
        <f t="shared" ca="1" si="303"/>
        <v>23.040000000000006</v>
      </c>
      <c r="AI1944" t="str">
        <f t="shared" ca="1" si="305"/>
        <v>Portland St</v>
      </c>
      <c r="AJ1944" t="str">
        <f t="shared" si="306"/>
        <v>Idaho State</v>
      </c>
      <c r="AK1944">
        <f t="shared" si="307"/>
        <v>0</v>
      </c>
    </row>
    <row r="1945" spans="17:37" x14ac:dyDescent="0.25">
      <c r="Q1945" t="s">
        <v>3390</v>
      </c>
      <c r="R1945" s="6">
        <v>42042</v>
      </c>
      <c r="S1945" t="s">
        <v>3194</v>
      </c>
      <c r="T1945" t="s">
        <v>3391</v>
      </c>
      <c r="U1945" t="s">
        <v>3841</v>
      </c>
      <c r="V1945">
        <v>70</v>
      </c>
      <c r="W1945">
        <v>63</v>
      </c>
      <c r="Y1945" t="s">
        <v>1143</v>
      </c>
      <c r="Z1945">
        <v>1</v>
      </c>
      <c r="AA1945">
        <f t="shared" si="304"/>
        <v>-7</v>
      </c>
      <c r="AB1945">
        <f t="shared" ca="1" si="300"/>
        <v>-8.8817841970012523E-16</v>
      </c>
      <c r="AC1945">
        <f t="shared" ca="1" si="301"/>
        <v>-6.9999999999999991</v>
      </c>
      <c r="AD1945">
        <f t="shared" ca="1" si="302"/>
        <v>6.9999999999999991</v>
      </c>
      <c r="AE1945" s="2">
        <v>0</v>
      </c>
      <c r="AF1945" s="7">
        <f>VLOOKUP(R1945,Weights!$A$2:$B$120,2,0)*AE1945</f>
        <v>0</v>
      </c>
      <c r="AG1945">
        <f t="shared" ca="1" si="303"/>
        <v>48.999999999999986</v>
      </c>
      <c r="AI1945" t="str">
        <f t="shared" ca="1" si="305"/>
        <v>Weber State</v>
      </c>
      <c r="AJ1945" t="str">
        <f t="shared" si="306"/>
        <v>Weber State</v>
      </c>
      <c r="AK1945" t="str">
        <f t="shared" si="307"/>
        <v>Weber State</v>
      </c>
    </row>
    <row r="1946" spans="17:37" x14ac:dyDescent="0.25">
      <c r="Q1946" t="s">
        <v>3390</v>
      </c>
      <c r="R1946" s="6">
        <v>42047</v>
      </c>
      <c r="S1946" t="s">
        <v>3194</v>
      </c>
      <c r="T1946" t="s">
        <v>3389</v>
      </c>
      <c r="U1946" t="s">
        <v>3842</v>
      </c>
      <c r="V1946">
        <v>80</v>
      </c>
      <c r="W1946">
        <v>66</v>
      </c>
      <c r="Y1946" t="s">
        <v>1144</v>
      </c>
      <c r="Z1946">
        <v>1</v>
      </c>
      <c r="AA1946">
        <f t="shared" si="304"/>
        <v>14</v>
      </c>
      <c r="AB1946">
        <f t="shared" ca="1" si="300"/>
        <v>-3.0000000000000004</v>
      </c>
      <c r="AC1946">
        <f t="shared" ca="1" si="301"/>
        <v>17</v>
      </c>
      <c r="AD1946">
        <f t="shared" ca="1" si="302"/>
        <v>-17</v>
      </c>
      <c r="AE1946" s="2">
        <v>0</v>
      </c>
      <c r="AF1946" s="7">
        <f>VLOOKUP(R1946,Weights!$A$2:$B$120,2,0)*AE1946</f>
        <v>0</v>
      </c>
      <c r="AG1946">
        <f t="shared" ca="1" si="303"/>
        <v>289</v>
      </c>
      <c r="AI1946" t="str">
        <f t="shared" ca="1" si="305"/>
        <v>Northern Arizona</v>
      </c>
      <c r="AJ1946" t="str">
        <f t="shared" si="306"/>
        <v>Idaho State</v>
      </c>
      <c r="AK1946">
        <f t="shared" si="307"/>
        <v>0</v>
      </c>
    </row>
    <row r="1947" spans="17:37" x14ac:dyDescent="0.25">
      <c r="Q1947" t="s">
        <v>3390</v>
      </c>
      <c r="R1947" s="6">
        <v>42049</v>
      </c>
      <c r="S1947" t="s">
        <v>3194</v>
      </c>
      <c r="T1947" t="s">
        <v>3388</v>
      </c>
      <c r="U1947" t="s">
        <v>3841</v>
      </c>
      <c r="V1947">
        <v>71</v>
      </c>
      <c r="W1947">
        <v>67</v>
      </c>
      <c r="Y1947" t="s">
        <v>1145</v>
      </c>
      <c r="Z1947">
        <v>1</v>
      </c>
      <c r="AA1947">
        <f t="shared" si="304"/>
        <v>-4</v>
      </c>
      <c r="AB1947">
        <f t="shared" ca="1" si="300"/>
        <v>2.3999999999999995</v>
      </c>
      <c r="AC1947">
        <f t="shared" ca="1" si="301"/>
        <v>-6.3999999999999995</v>
      </c>
      <c r="AD1947">
        <f t="shared" ca="1" si="302"/>
        <v>6.3999999999999995</v>
      </c>
      <c r="AE1947" s="2">
        <v>0</v>
      </c>
      <c r="AF1947" s="7">
        <f>VLOOKUP(R1947,Weights!$A$2:$B$120,2,0)*AE1947</f>
        <v>0</v>
      </c>
      <c r="AG1947">
        <f t="shared" ca="1" si="303"/>
        <v>40.959999999999994</v>
      </c>
      <c r="AI1947" t="str">
        <f t="shared" ca="1" si="305"/>
        <v>Idaho State</v>
      </c>
      <c r="AJ1947" t="str">
        <f t="shared" si="306"/>
        <v>Southern Utah</v>
      </c>
      <c r="AK1947" t="str">
        <f t="shared" si="307"/>
        <v>Southern Utah</v>
      </c>
    </row>
    <row r="1948" spans="17:37" x14ac:dyDescent="0.25">
      <c r="Q1948" t="s">
        <v>3390</v>
      </c>
      <c r="R1948" s="6">
        <v>42068</v>
      </c>
      <c r="S1948" t="s">
        <v>3194</v>
      </c>
      <c r="T1948" t="s">
        <v>3357</v>
      </c>
      <c r="U1948" t="s">
        <v>3841</v>
      </c>
      <c r="V1948">
        <v>85</v>
      </c>
      <c r="W1948">
        <v>81</v>
      </c>
      <c r="Y1948" t="s">
        <v>1147</v>
      </c>
      <c r="Z1948">
        <v>1</v>
      </c>
      <c r="AA1948">
        <f t="shared" si="304"/>
        <v>-4</v>
      </c>
      <c r="AB1948">
        <f t="shared" ca="1" si="300"/>
        <v>-7.2000000000000011</v>
      </c>
      <c r="AC1948">
        <f t="shared" ca="1" si="301"/>
        <v>3.2000000000000011</v>
      </c>
      <c r="AD1948">
        <f t="shared" ca="1" si="302"/>
        <v>-3.2000000000000011</v>
      </c>
      <c r="AE1948" s="2">
        <v>0</v>
      </c>
      <c r="AF1948" s="7">
        <f>VLOOKUP(R1948,Weights!$A$2:$B$120,2,0)*AE1948</f>
        <v>0</v>
      </c>
      <c r="AG1948">
        <f t="shared" ca="1" si="303"/>
        <v>10.240000000000007</v>
      </c>
      <c r="AI1948" t="str">
        <f t="shared" ca="1" si="305"/>
        <v>Eastern Washington</v>
      </c>
      <c r="AJ1948" t="str">
        <f t="shared" si="306"/>
        <v>Eastern Washington</v>
      </c>
      <c r="AK1948" t="str">
        <f t="shared" si="307"/>
        <v>Eastern Washington</v>
      </c>
    </row>
    <row r="1949" spans="17:37" x14ac:dyDescent="0.25">
      <c r="Q1949" t="s">
        <v>3390</v>
      </c>
      <c r="R1949" s="6">
        <v>42070</v>
      </c>
      <c r="S1949" t="s">
        <v>3194</v>
      </c>
      <c r="T1949" t="s">
        <v>3358</v>
      </c>
      <c r="U1949" t="s">
        <v>3842</v>
      </c>
      <c r="V1949">
        <v>67</v>
      </c>
      <c r="W1949">
        <v>65</v>
      </c>
      <c r="Y1949" t="s">
        <v>1148</v>
      </c>
      <c r="Z1949">
        <v>1</v>
      </c>
      <c r="AA1949">
        <f t="shared" si="304"/>
        <v>2</v>
      </c>
      <c r="AB1949">
        <f t="shared" ca="1" si="300"/>
        <v>0.79999999999999982</v>
      </c>
      <c r="AC1949">
        <f t="shared" ca="1" si="301"/>
        <v>1.2000000000000002</v>
      </c>
      <c r="AD1949">
        <f t="shared" ca="1" si="302"/>
        <v>-1.2000000000000002</v>
      </c>
      <c r="AE1949" s="2">
        <v>0</v>
      </c>
      <c r="AF1949" s="7">
        <f>VLOOKUP(R1949,Weights!$A$2:$B$120,2,0)*AE1949</f>
        <v>0</v>
      </c>
      <c r="AG1949">
        <f t="shared" ca="1" si="303"/>
        <v>1.4400000000000004</v>
      </c>
      <c r="AI1949" t="str">
        <f t="shared" ca="1" si="305"/>
        <v>Idaho State</v>
      </c>
      <c r="AJ1949" t="str">
        <f t="shared" si="306"/>
        <v>Idaho State</v>
      </c>
      <c r="AK1949">
        <f t="shared" si="307"/>
        <v>0</v>
      </c>
    </row>
    <row r="1950" spans="17:37" x14ac:dyDescent="0.25">
      <c r="Q1950" t="s">
        <v>3348</v>
      </c>
      <c r="R1950" s="6">
        <v>41957</v>
      </c>
      <c r="S1950" t="s">
        <v>3194</v>
      </c>
      <c r="T1950" t="s">
        <v>3476</v>
      </c>
      <c r="U1950" t="s">
        <v>3842</v>
      </c>
      <c r="V1950">
        <v>80</v>
      </c>
      <c r="W1950">
        <v>71</v>
      </c>
      <c r="Y1950" t="s">
        <v>176</v>
      </c>
      <c r="Z1950">
        <v>1</v>
      </c>
      <c r="AA1950">
        <f t="shared" si="304"/>
        <v>9</v>
      </c>
      <c r="AB1950">
        <f t="shared" ca="1" si="300"/>
        <v>11.200000000000001</v>
      </c>
      <c r="AC1950">
        <f t="shared" ca="1" si="301"/>
        <v>-2.2000000000000011</v>
      </c>
      <c r="AD1950">
        <f t="shared" ca="1" si="302"/>
        <v>2.2000000000000011</v>
      </c>
      <c r="AE1950" s="2">
        <v>0</v>
      </c>
      <c r="AF1950" s="7">
        <f>VLOOKUP(R1950,Weights!$A$2:$B$120,2,0)*AE1950</f>
        <v>0</v>
      </c>
      <c r="AG1950">
        <f t="shared" ca="1" si="303"/>
        <v>4.8400000000000043</v>
      </c>
      <c r="AI1950" t="str">
        <f t="shared" ca="1" si="305"/>
        <v>Illinois</v>
      </c>
      <c r="AJ1950" t="str">
        <f t="shared" si="306"/>
        <v>Illinois</v>
      </c>
      <c r="AK1950">
        <f t="shared" si="307"/>
        <v>0</v>
      </c>
    </row>
    <row r="1951" spans="17:37" x14ac:dyDescent="0.25">
      <c r="Q1951" t="s">
        <v>3348</v>
      </c>
      <c r="R1951" s="6">
        <v>41959</v>
      </c>
      <c r="S1951" t="s">
        <v>3194</v>
      </c>
      <c r="T1951" t="s">
        <v>3471</v>
      </c>
      <c r="U1951" t="s">
        <v>3842</v>
      </c>
      <c r="V1951">
        <v>114</v>
      </c>
      <c r="W1951">
        <v>56</v>
      </c>
      <c r="Y1951" t="s">
        <v>258</v>
      </c>
      <c r="Z1951">
        <v>1</v>
      </c>
      <c r="AA1951">
        <f t="shared" si="304"/>
        <v>58</v>
      </c>
      <c r="AB1951">
        <f t="shared" ca="1" si="300"/>
        <v>23.399999800000003</v>
      </c>
      <c r="AC1951">
        <f t="shared" ca="1" si="301"/>
        <v>34.600000199999997</v>
      </c>
      <c r="AD1951">
        <f t="shared" ca="1" si="302"/>
        <v>-34.600000199999997</v>
      </c>
      <c r="AE1951" s="2">
        <v>0</v>
      </c>
      <c r="AF1951" s="7">
        <f>VLOOKUP(R1951,Weights!$A$2:$B$120,2,0)*AE1951</f>
        <v>0</v>
      </c>
      <c r="AG1951">
        <f t="shared" ca="1" si="303"/>
        <v>1197.1600138399999</v>
      </c>
      <c r="AI1951" t="str">
        <f t="shared" ca="1" si="305"/>
        <v>Illinois</v>
      </c>
      <c r="AJ1951" t="str">
        <f t="shared" si="306"/>
        <v>Illinois</v>
      </c>
      <c r="AK1951">
        <f t="shared" si="307"/>
        <v>0</v>
      </c>
    </row>
    <row r="1952" spans="17:37" x14ac:dyDescent="0.25">
      <c r="Q1952" t="s">
        <v>3348</v>
      </c>
      <c r="R1952" s="6">
        <v>41964</v>
      </c>
      <c r="S1952" t="s">
        <v>3194</v>
      </c>
      <c r="T1952" t="s">
        <v>3354</v>
      </c>
      <c r="U1952" t="s">
        <v>3842</v>
      </c>
      <c r="V1952">
        <v>107</v>
      </c>
      <c r="W1952">
        <v>66</v>
      </c>
      <c r="Y1952" t="s">
        <v>259</v>
      </c>
      <c r="Z1952">
        <v>1</v>
      </c>
      <c r="AA1952">
        <f t="shared" si="304"/>
        <v>41</v>
      </c>
      <c r="AB1952">
        <f t="shared" ca="1" si="300"/>
        <v>25.199999800000001</v>
      </c>
      <c r="AC1952">
        <f t="shared" ca="1" si="301"/>
        <v>15.800000199999999</v>
      </c>
      <c r="AD1952">
        <f t="shared" ca="1" si="302"/>
        <v>-15.800000199999999</v>
      </c>
      <c r="AE1952" s="2">
        <v>0</v>
      </c>
      <c r="AF1952" s="7">
        <f>VLOOKUP(R1952,Weights!$A$2:$B$120,2,0)*AE1952</f>
        <v>0</v>
      </c>
      <c r="AG1952">
        <f t="shared" ca="1" si="303"/>
        <v>249.64000632000003</v>
      </c>
      <c r="AI1952" t="str">
        <f t="shared" ca="1" si="305"/>
        <v>Illinois</v>
      </c>
      <c r="AJ1952" t="str">
        <f t="shared" si="306"/>
        <v>Illinois</v>
      </c>
      <c r="AK1952">
        <f t="shared" si="307"/>
        <v>0</v>
      </c>
    </row>
    <row r="1953" spans="17:37" x14ac:dyDescent="0.25">
      <c r="Q1953" t="s">
        <v>3348</v>
      </c>
      <c r="R1953" s="6">
        <v>41967</v>
      </c>
      <c r="S1953" t="s">
        <v>3194</v>
      </c>
      <c r="T1953" t="s">
        <v>3242</v>
      </c>
      <c r="U1953" t="s">
        <v>3842</v>
      </c>
      <c r="V1953">
        <v>89</v>
      </c>
      <c r="W1953">
        <v>68</v>
      </c>
      <c r="Y1953" t="s">
        <v>260</v>
      </c>
      <c r="Z1953">
        <v>1</v>
      </c>
      <c r="AA1953">
        <f t="shared" si="304"/>
        <v>21</v>
      </c>
      <c r="AB1953">
        <f t="shared" ca="1" si="300"/>
        <v>16.600000000000001</v>
      </c>
      <c r="AC1953">
        <f t="shared" ca="1" si="301"/>
        <v>4.3999999999999986</v>
      </c>
      <c r="AD1953">
        <f t="shared" ca="1" si="302"/>
        <v>-4.3999999999999986</v>
      </c>
      <c r="AE1953" s="2">
        <v>0</v>
      </c>
      <c r="AF1953" s="7">
        <f>VLOOKUP(R1953,Weights!$A$2:$B$120,2,0)*AE1953</f>
        <v>0</v>
      </c>
      <c r="AG1953">
        <f t="shared" ca="1" si="303"/>
        <v>19.359999999999989</v>
      </c>
      <c r="AI1953" t="str">
        <f t="shared" ca="1" si="305"/>
        <v>Illinois</v>
      </c>
      <c r="AJ1953" t="str">
        <f t="shared" si="306"/>
        <v>Illinois</v>
      </c>
      <c r="AK1953">
        <f t="shared" si="307"/>
        <v>0</v>
      </c>
    </row>
    <row r="1954" spans="17:37" x14ac:dyDescent="0.25">
      <c r="Q1954" t="s">
        <v>3348</v>
      </c>
      <c r="R1954" s="6">
        <v>41970</v>
      </c>
      <c r="S1954" t="s">
        <v>3195</v>
      </c>
      <c r="T1954" t="s">
        <v>3311</v>
      </c>
      <c r="U1954" t="s">
        <v>3842</v>
      </c>
      <c r="V1954">
        <v>88</v>
      </c>
      <c r="W1954">
        <v>62</v>
      </c>
      <c r="Y1954" t="s">
        <v>261</v>
      </c>
      <c r="Z1954">
        <v>1</v>
      </c>
      <c r="AA1954">
        <f t="shared" si="304"/>
        <v>26</v>
      </c>
      <c r="AB1954">
        <f t="shared" ca="1" si="300"/>
        <v>9.7999999799999991</v>
      </c>
      <c r="AC1954">
        <f t="shared" ca="1" si="301"/>
        <v>16.200000020000001</v>
      </c>
      <c r="AD1954">
        <f t="shared" ca="1" si="302"/>
        <v>-16.200000020000001</v>
      </c>
      <c r="AE1954" s="2">
        <v>0</v>
      </c>
      <c r="AF1954" s="7">
        <f>VLOOKUP(R1954,Weights!$A$2:$B$120,2,0)*AE1954</f>
        <v>0</v>
      </c>
      <c r="AG1954">
        <f t="shared" ca="1" si="303"/>
        <v>262.44000064800002</v>
      </c>
      <c r="AI1954" t="str">
        <f t="shared" ca="1" si="305"/>
        <v>Illinois</v>
      </c>
      <c r="AJ1954" t="str">
        <f t="shared" si="306"/>
        <v>Illinois</v>
      </c>
      <c r="AK1954">
        <f t="shared" si="307"/>
        <v>0</v>
      </c>
    </row>
    <row r="1955" spans="17:37" x14ac:dyDescent="0.25">
      <c r="Q1955" t="s">
        <v>3348</v>
      </c>
      <c r="R1955" s="6">
        <v>41979</v>
      </c>
      <c r="S1955" t="s">
        <v>3194</v>
      </c>
      <c r="T1955" t="s">
        <v>3520</v>
      </c>
      <c r="U1955" t="s">
        <v>3842</v>
      </c>
      <c r="V1955">
        <v>70</v>
      </c>
      <c r="W1955">
        <v>55</v>
      </c>
      <c r="Y1955" t="s">
        <v>415</v>
      </c>
      <c r="Z1955">
        <v>1</v>
      </c>
      <c r="AA1955">
        <f t="shared" si="304"/>
        <v>15</v>
      </c>
      <c r="AB1955">
        <f t="shared" ca="1" si="300"/>
        <v>15.4</v>
      </c>
      <c r="AC1955">
        <f t="shared" ca="1" si="301"/>
        <v>-0.40000000000000036</v>
      </c>
      <c r="AD1955">
        <f t="shared" ca="1" si="302"/>
        <v>0.40000000000000036</v>
      </c>
      <c r="AE1955" s="2">
        <v>0</v>
      </c>
      <c r="AF1955" s="7">
        <f>VLOOKUP(R1955,Weights!$A$2:$B$120,2,0)*AE1955</f>
        <v>0</v>
      </c>
      <c r="AG1955">
        <f t="shared" ca="1" si="303"/>
        <v>0.16000000000000028</v>
      </c>
      <c r="AI1955" t="str">
        <f t="shared" ca="1" si="305"/>
        <v>Illinois</v>
      </c>
      <c r="AJ1955" t="str">
        <f t="shared" si="306"/>
        <v>Illinois</v>
      </c>
      <c r="AK1955">
        <f t="shared" si="307"/>
        <v>0</v>
      </c>
    </row>
    <row r="1956" spans="17:37" x14ac:dyDescent="0.25">
      <c r="Q1956" t="s">
        <v>3348</v>
      </c>
      <c r="R1956" s="6">
        <v>41986</v>
      </c>
      <c r="S1956" t="s">
        <v>3195</v>
      </c>
      <c r="T1956" t="s">
        <v>3416</v>
      </c>
      <c r="U1956" t="s">
        <v>3841</v>
      </c>
      <c r="V1956">
        <v>77</v>
      </c>
      <c r="W1956">
        <v>70</v>
      </c>
      <c r="Y1956" t="s">
        <v>265</v>
      </c>
      <c r="Z1956">
        <v>1</v>
      </c>
      <c r="AA1956">
        <f t="shared" si="304"/>
        <v>-7</v>
      </c>
      <c r="AB1956">
        <f t="shared" ca="1" si="300"/>
        <v>1.3999999999999995</v>
      </c>
      <c r="AC1956">
        <f t="shared" ca="1" si="301"/>
        <v>-8.3999999999999986</v>
      </c>
      <c r="AD1956">
        <f t="shared" ca="1" si="302"/>
        <v>8.3999999999999986</v>
      </c>
      <c r="AE1956" s="2">
        <v>0</v>
      </c>
      <c r="AF1956" s="7">
        <f>VLOOKUP(R1956,Weights!$A$2:$B$120,2,0)*AE1956</f>
        <v>0</v>
      </c>
      <c r="AG1956">
        <f t="shared" ca="1" si="303"/>
        <v>70.559999999999974</v>
      </c>
      <c r="AI1956" t="str">
        <f t="shared" ca="1" si="305"/>
        <v>Illinois</v>
      </c>
      <c r="AJ1956" t="str">
        <f t="shared" si="306"/>
        <v>Oregon</v>
      </c>
      <c r="AK1956" t="str">
        <f t="shared" si="307"/>
        <v>Oregon</v>
      </c>
    </row>
    <row r="1957" spans="17:37" x14ac:dyDescent="0.25">
      <c r="Q1957" t="s">
        <v>3348</v>
      </c>
      <c r="R1957" s="6">
        <v>41990</v>
      </c>
      <c r="S1957" t="s">
        <v>3194</v>
      </c>
      <c r="T1957" t="s">
        <v>3414</v>
      </c>
      <c r="U1957" t="s">
        <v>3842</v>
      </c>
      <c r="V1957">
        <v>73</v>
      </c>
      <c r="W1957">
        <v>55</v>
      </c>
      <c r="Y1957" t="s">
        <v>266</v>
      </c>
      <c r="Z1957">
        <v>1</v>
      </c>
      <c r="AA1957">
        <f t="shared" si="304"/>
        <v>18</v>
      </c>
      <c r="AB1957">
        <f t="shared" ca="1" si="300"/>
        <v>18.200000000000003</v>
      </c>
      <c r="AC1957">
        <f t="shared" ca="1" si="301"/>
        <v>-0.20000000000000284</v>
      </c>
      <c r="AD1957">
        <f t="shared" ca="1" si="302"/>
        <v>0.20000000000000284</v>
      </c>
      <c r="AE1957" s="2">
        <v>0</v>
      </c>
      <c r="AF1957" s="7">
        <f>VLOOKUP(R1957,Weights!$A$2:$B$120,2,0)*AE1957</f>
        <v>0</v>
      </c>
      <c r="AG1957">
        <f t="shared" ca="1" si="303"/>
        <v>4.0000000000001139E-2</v>
      </c>
      <c r="AI1957" t="str">
        <f t="shared" ca="1" si="305"/>
        <v>Illinois</v>
      </c>
      <c r="AJ1957" t="str">
        <f t="shared" si="306"/>
        <v>Illinois</v>
      </c>
      <c r="AK1957">
        <f t="shared" si="307"/>
        <v>0</v>
      </c>
    </row>
    <row r="1958" spans="17:37" x14ac:dyDescent="0.25">
      <c r="Q1958" t="s">
        <v>3348</v>
      </c>
      <c r="R1958" s="6">
        <v>41993</v>
      </c>
      <c r="S1958" t="s">
        <v>3195</v>
      </c>
      <c r="T1958" t="s">
        <v>3356</v>
      </c>
      <c r="U1958" t="s">
        <v>3842</v>
      </c>
      <c r="V1958">
        <v>62</v>
      </c>
      <c r="W1958">
        <v>59</v>
      </c>
      <c r="Y1958" t="s">
        <v>267</v>
      </c>
      <c r="Z1958">
        <v>1</v>
      </c>
      <c r="AA1958">
        <f t="shared" si="304"/>
        <v>3</v>
      </c>
      <c r="AB1958">
        <f t="shared" ca="1" si="300"/>
        <v>11.399999999999999</v>
      </c>
      <c r="AC1958">
        <f t="shared" ca="1" si="301"/>
        <v>-8.3999999999999986</v>
      </c>
      <c r="AD1958">
        <f t="shared" ca="1" si="302"/>
        <v>8.3999999999999986</v>
      </c>
      <c r="AE1958" s="2">
        <v>0</v>
      </c>
      <c r="AF1958" s="7">
        <f>VLOOKUP(R1958,Weights!$A$2:$B$120,2,0)*AE1958</f>
        <v>0</v>
      </c>
      <c r="AG1958">
        <f t="shared" ca="1" si="303"/>
        <v>70.559999999999974</v>
      </c>
      <c r="AI1958" t="str">
        <f t="shared" ca="1" si="305"/>
        <v>Illinois</v>
      </c>
      <c r="AJ1958" t="str">
        <f t="shared" si="306"/>
        <v>Illinois</v>
      </c>
      <c r="AK1958">
        <f t="shared" si="307"/>
        <v>0</v>
      </c>
    </row>
    <row r="1959" spans="17:37" x14ac:dyDescent="0.25">
      <c r="Q1959" t="s">
        <v>3348</v>
      </c>
      <c r="R1959" s="6">
        <v>42000</v>
      </c>
      <c r="S1959" t="s">
        <v>3194</v>
      </c>
      <c r="T1959" t="s">
        <v>3250</v>
      </c>
      <c r="U1959" t="s">
        <v>3842</v>
      </c>
      <c r="V1959">
        <v>93</v>
      </c>
      <c r="W1959">
        <v>45</v>
      </c>
      <c r="Y1959" t="s">
        <v>528</v>
      </c>
      <c r="Z1959">
        <v>1</v>
      </c>
      <c r="AA1959">
        <f t="shared" si="304"/>
        <v>48</v>
      </c>
      <c r="AB1959">
        <f t="shared" ca="1" si="300"/>
        <v>26.399999800000003</v>
      </c>
      <c r="AC1959">
        <f t="shared" ca="1" si="301"/>
        <v>21.600000199999997</v>
      </c>
      <c r="AD1959">
        <f t="shared" ca="1" si="302"/>
        <v>-21.600000199999997</v>
      </c>
      <c r="AE1959" s="2">
        <v>0</v>
      </c>
      <c r="AF1959" s="7">
        <f>VLOOKUP(R1959,Weights!$A$2:$B$120,2,0)*AE1959</f>
        <v>0</v>
      </c>
      <c r="AG1959">
        <f t="shared" ca="1" si="303"/>
        <v>466.56000863999992</v>
      </c>
      <c r="AI1959" t="str">
        <f t="shared" ca="1" si="305"/>
        <v>Illinois</v>
      </c>
      <c r="AJ1959" t="str">
        <f t="shared" si="306"/>
        <v>Illinois</v>
      </c>
      <c r="AK1959">
        <f t="shared" si="307"/>
        <v>0</v>
      </c>
    </row>
    <row r="1960" spans="17:37" x14ac:dyDescent="0.25">
      <c r="Q1960" t="s">
        <v>3348</v>
      </c>
      <c r="R1960" s="6">
        <v>42011</v>
      </c>
      <c r="S1960" t="s">
        <v>3194</v>
      </c>
      <c r="T1960" t="s">
        <v>3298</v>
      </c>
      <c r="U1960" t="s">
        <v>3842</v>
      </c>
      <c r="V1960">
        <v>64</v>
      </c>
      <c r="W1960">
        <v>57</v>
      </c>
      <c r="Y1960" t="s">
        <v>782</v>
      </c>
      <c r="Z1960">
        <v>1</v>
      </c>
      <c r="AA1960">
        <f t="shared" si="304"/>
        <v>7</v>
      </c>
      <c r="AB1960">
        <f t="shared" ca="1" si="300"/>
        <v>-1.9999999878450581E-7</v>
      </c>
      <c r="AC1960">
        <f t="shared" ca="1" si="301"/>
        <v>7.0000001999999988</v>
      </c>
      <c r="AD1960">
        <f t="shared" ca="1" si="302"/>
        <v>-7.0000001999999988</v>
      </c>
      <c r="AE1960" s="2">
        <v>0</v>
      </c>
      <c r="AF1960" s="7">
        <f>VLOOKUP(R1960,Weights!$A$2:$B$120,2,0)*AE1960</f>
        <v>0</v>
      </c>
      <c r="AG1960">
        <f t="shared" ca="1" si="303"/>
        <v>49.000002800000026</v>
      </c>
      <c r="AI1960" t="str">
        <f t="shared" ca="1" si="305"/>
        <v>Maryland</v>
      </c>
      <c r="AJ1960" t="str">
        <f t="shared" si="306"/>
        <v>Illinois</v>
      </c>
      <c r="AK1960">
        <f t="shared" si="307"/>
        <v>0</v>
      </c>
    </row>
    <row r="1961" spans="17:37" x14ac:dyDescent="0.25">
      <c r="Q1961" t="s">
        <v>3348</v>
      </c>
      <c r="R1961" s="6">
        <v>42022</v>
      </c>
      <c r="S1961" t="s">
        <v>3194</v>
      </c>
      <c r="T1961" t="s">
        <v>3273</v>
      </c>
      <c r="U1961" t="s">
        <v>3841</v>
      </c>
      <c r="V1961">
        <v>80</v>
      </c>
      <c r="W1961">
        <v>74</v>
      </c>
      <c r="Y1961" t="s">
        <v>1347</v>
      </c>
      <c r="Z1961">
        <v>1</v>
      </c>
      <c r="AA1961">
        <f t="shared" si="304"/>
        <v>-6</v>
      </c>
      <c r="AB1961">
        <f t="shared" ca="1" si="300"/>
        <v>0.79999980000000015</v>
      </c>
      <c r="AC1961">
        <f t="shared" ca="1" si="301"/>
        <v>-6.7999998000000001</v>
      </c>
      <c r="AD1961">
        <f t="shared" ca="1" si="302"/>
        <v>6.7999998000000001</v>
      </c>
      <c r="AE1961" s="2">
        <v>0</v>
      </c>
      <c r="AF1961" s="7">
        <f>VLOOKUP(R1961,Weights!$A$2:$B$120,2,0)*AE1961</f>
        <v>0</v>
      </c>
      <c r="AG1961">
        <f t="shared" ca="1" si="303"/>
        <v>46.23999728000004</v>
      </c>
      <c r="AI1961" t="str">
        <f t="shared" ca="1" si="305"/>
        <v>Illinois</v>
      </c>
      <c r="AJ1961" t="str">
        <f t="shared" si="306"/>
        <v>Indiana</v>
      </c>
      <c r="AK1961" t="str">
        <f t="shared" si="307"/>
        <v>Indiana</v>
      </c>
    </row>
    <row r="1962" spans="17:37" x14ac:dyDescent="0.25">
      <c r="Q1962" t="s">
        <v>3348</v>
      </c>
      <c r="R1962" s="6">
        <v>42025</v>
      </c>
      <c r="S1962" t="s">
        <v>3194</v>
      </c>
      <c r="T1962" t="s">
        <v>3327</v>
      </c>
      <c r="U1962" t="s">
        <v>3842</v>
      </c>
      <c r="V1962">
        <v>66</v>
      </c>
      <c r="W1962">
        <v>57</v>
      </c>
      <c r="Y1962" t="s">
        <v>784</v>
      </c>
      <c r="Z1962">
        <v>1</v>
      </c>
      <c r="AA1962">
        <f t="shared" si="304"/>
        <v>9</v>
      </c>
      <c r="AB1962">
        <f t="shared" ca="1" si="300"/>
        <v>-2.4000001999999991</v>
      </c>
      <c r="AC1962">
        <f t="shared" ca="1" si="301"/>
        <v>11.400000199999999</v>
      </c>
      <c r="AD1962">
        <f t="shared" ca="1" si="302"/>
        <v>-11.400000199999999</v>
      </c>
      <c r="AE1962" s="2">
        <v>0</v>
      </c>
      <c r="AF1962" s="7">
        <f>VLOOKUP(R1962,Weights!$A$2:$B$120,2,0)*AE1962</f>
        <v>0</v>
      </c>
      <c r="AG1962">
        <f t="shared" ca="1" si="303"/>
        <v>129.96000456000002</v>
      </c>
      <c r="AI1962" t="str">
        <f t="shared" ca="1" si="305"/>
        <v>Purdue</v>
      </c>
      <c r="AJ1962" t="str">
        <f t="shared" si="306"/>
        <v>Illinois</v>
      </c>
      <c r="AK1962">
        <f t="shared" si="307"/>
        <v>0</v>
      </c>
    </row>
    <row r="1963" spans="17:37" x14ac:dyDescent="0.25">
      <c r="Q1963" t="s">
        <v>3348</v>
      </c>
      <c r="R1963" s="6">
        <v>42035</v>
      </c>
      <c r="S1963" t="s">
        <v>3194</v>
      </c>
      <c r="T1963" t="s">
        <v>3295</v>
      </c>
      <c r="U1963" t="s">
        <v>3842</v>
      </c>
      <c r="V1963">
        <v>60</v>
      </c>
      <c r="W1963">
        <v>58</v>
      </c>
      <c r="Y1963" t="s">
        <v>739</v>
      </c>
      <c r="Z1963">
        <v>1</v>
      </c>
      <c r="AA1963">
        <f t="shared" si="304"/>
        <v>2</v>
      </c>
      <c r="AB1963">
        <f t="shared" ca="1" si="300"/>
        <v>5.6000000000000005</v>
      </c>
      <c r="AC1963">
        <f t="shared" ca="1" si="301"/>
        <v>-3.6000000000000005</v>
      </c>
      <c r="AD1963">
        <f t="shared" ca="1" si="302"/>
        <v>3.6000000000000005</v>
      </c>
      <c r="AE1963" s="2">
        <v>0</v>
      </c>
      <c r="AF1963" s="7">
        <f>VLOOKUP(R1963,Weights!$A$2:$B$120,2,0)*AE1963</f>
        <v>0</v>
      </c>
      <c r="AG1963">
        <f t="shared" ca="1" si="303"/>
        <v>12.960000000000004</v>
      </c>
      <c r="AI1963" t="str">
        <f t="shared" ca="1" si="305"/>
        <v>Illinois</v>
      </c>
      <c r="AJ1963" t="str">
        <f t="shared" si="306"/>
        <v>Illinois</v>
      </c>
      <c r="AK1963">
        <f t="shared" si="307"/>
        <v>0</v>
      </c>
    </row>
    <row r="1964" spans="17:37" x14ac:dyDescent="0.25">
      <c r="Q1964" t="s">
        <v>3348</v>
      </c>
      <c r="R1964" s="6">
        <v>42038</v>
      </c>
      <c r="S1964" t="s">
        <v>3194</v>
      </c>
      <c r="T1964" t="s">
        <v>3229</v>
      </c>
      <c r="U1964" t="s">
        <v>3842</v>
      </c>
      <c r="V1964">
        <v>66</v>
      </c>
      <c r="W1964">
        <v>54</v>
      </c>
      <c r="Y1964" t="s">
        <v>740</v>
      </c>
      <c r="Z1964">
        <v>1</v>
      </c>
      <c r="AA1964">
        <f t="shared" si="304"/>
        <v>12</v>
      </c>
      <c r="AB1964">
        <f t="shared" ca="1" si="300"/>
        <v>11.799999980000001</v>
      </c>
      <c r="AC1964">
        <f t="shared" ca="1" si="301"/>
        <v>0.20000001999999917</v>
      </c>
      <c r="AD1964">
        <f t="shared" ca="1" si="302"/>
        <v>-0.20000001999999917</v>
      </c>
      <c r="AE1964" s="2">
        <v>0</v>
      </c>
      <c r="AF1964" s="7">
        <f>VLOOKUP(R1964,Weights!$A$2:$B$120,2,0)*AE1964</f>
        <v>0</v>
      </c>
      <c r="AG1964">
        <f t="shared" ca="1" si="303"/>
        <v>4.0000008000000066E-2</v>
      </c>
      <c r="AI1964" t="str">
        <f t="shared" ca="1" si="305"/>
        <v>Illinois</v>
      </c>
      <c r="AJ1964" t="str">
        <f t="shared" si="306"/>
        <v>Illinois</v>
      </c>
      <c r="AK1964">
        <f t="shared" si="307"/>
        <v>0</v>
      </c>
    </row>
    <row r="1965" spans="17:37" x14ac:dyDescent="0.25">
      <c r="Q1965" t="s">
        <v>3348</v>
      </c>
      <c r="R1965" s="6">
        <v>42047</v>
      </c>
      <c r="S1965" t="s">
        <v>3194</v>
      </c>
      <c r="T1965" t="s">
        <v>3274</v>
      </c>
      <c r="U1965" t="s">
        <v>3842</v>
      </c>
      <c r="V1965">
        <v>64</v>
      </c>
      <c r="W1965">
        <v>52</v>
      </c>
      <c r="X1965" t="s">
        <v>3843</v>
      </c>
      <c r="Y1965" t="s">
        <v>540</v>
      </c>
      <c r="Z1965">
        <v>1</v>
      </c>
      <c r="AA1965">
        <f t="shared" si="304"/>
        <v>12</v>
      </c>
      <c r="AB1965">
        <f t="shared" ca="1" si="300"/>
        <v>4.6000000000000005</v>
      </c>
      <c r="AC1965">
        <f t="shared" ca="1" si="301"/>
        <v>7.3999999999999995</v>
      </c>
      <c r="AD1965">
        <f t="shared" ca="1" si="302"/>
        <v>-7.3999999999999995</v>
      </c>
      <c r="AE1965" s="2">
        <v>0</v>
      </c>
      <c r="AF1965" s="7">
        <f>VLOOKUP(R1965,Weights!$A$2:$B$120,2,0)*AE1965</f>
        <v>0</v>
      </c>
      <c r="AG1965">
        <f t="shared" ca="1" si="303"/>
        <v>54.759999999999991</v>
      </c>
      <c r="AI1965" t="str">
        <f t="shared" ca="1" si="305"/>
        <v>Illinois</v>
      </c>
      <c r="AJ1965" t="str">
        <f t="shared" si="306"/>
        <v>Illinois</v>
      </c>
      <c r="AK1965">
        <f t="shared" si="307"/>
        <v>0</v>
      </c>
    </row>
    <row r="1966" spans="17:37" x14ac:dyDescent="0.25">
      <c r="Q1966" t="s">
        <v>3348</v>
      </c>
      <c r="R1966" s="6">
        <v>42057</v>
      </c>
      <c r="S1966" t="s">
        <v>3194</v>
      </c>
      <c r="T1966" t="s">
        <v>3444</v>
      </c>
      <c r="U1966" t="s">
        <v>3841</v>
      </c>
      <c r="V1966">
        <v>60</v>
      </c>
      <c r="W1966">
        <v>53</v>
      </c>
      <c r="Y1966" t="s">
        <v>542</v>
      </c>
      <c r="Z1966">
        <v>1</v>
      </c>
      <c r="AA1966">
        <f t="shared" si="304"/>
        <v>-7</v>
      </c>
      <c r="AB1966">
        <f t="shared" ca="1" si="300"/>
        <v>-4.4000002000000009</v>
      </c>
      <c r="AC1966">
        <f t="shared" ca="1" si="301"/>
        <v>-2.5999997999999991</v>
      </c>
      <c r="AD1966">
        <f t="shared" ca="1" si="302"/>
        <v>2.5999997999999991</v>
      </c>
      <c r="AE1966" s="2">
        <v>0</v>
      </c>
      <c r="AF1966" s="7">
        <f>VLOOKUP(R1966,Weights!$A$2:$B$120,2,0)*AE1966</f>
        <v>0</v>
      </c>
      <c r="AG1966">
        <f t="shared" ca="1" si="303"/>
        <v>6.7599989600000354</v>
      </c>
      <c r="AI1966" t="str">
        <f t="shared" ca="1" si="305"/>
        <v>Michigan St</v>
      </c>
      <c r="AJ1966" t="str">
        <f t="shared" si="306"/>
        <v>Michigan St</v>
      </c>
      <c r="AK1966" t="str">
        <f t="shared" si="307"/>
        <v>Michigan St</v>
      </c>
    </row>
    <row r="1967" spans="17:37" x14ac:dyDescent="0.25">
      <c r="Q1967" t="s">
        <v>3348</v>
      </c>
      <c r="R1967" s="6">
        <v>42063</v>
      </c>
      <c r="S1967" t="s">
        <v>3194</v>
      </c>
      <c r="T1967" t="s">
        <v>3324</v>
      </c>
      <c r="U1967" t="s">
        <v>3842</v>
      </c>
      <c r="V1967">
        <v>86</v>
      </c>
      <c r="W1967">
        <v>60</v>
      </c>
      <c r="Y1967" t="s">
        <v>544</v>
      </c>
      <c r="Z1967">
        <v>1</v>
      </c>
      <c r="AA1967">
        <f t="shared" si="304"/>
        <v>26</v>
      </c>
      <c r="AB1967">
        <f t="shared" ca="1" si="300"/>
        <v>6.6000000000000005</v>
      </c>
      <c r="AC1967">
        <f t="shared" ca="1" si="301"/>
        <v>19.399999999999999</v>
      </c>
      <c r="AD1967">
        <f t="shared" ca="1" si="302"/>
        <v>-19.399999999999999</v>
      </c>
      <c r="AE1967" s="2">
        <v>0</v>
      </c>
      <c r="AF1967" s="7">
        <f>VLOOKUP(R1967,Weights!$A$2:$B$120,2,0)*AE1967</f>
        <v>0</v>
      </c>
      <c r="AG1967">
        <f t="shared" ca="1" si="303"/>
        <v>376.35999999999996</v>
      </c>
      <c r="AI1967" t="str">
        <f t="shared" ca="1" si="305"/>
        <v>Illinois</v>
      </c>
      <c r="AJ1967" t="str">
        <f t="shared" si="306"/>
        <v>Illinois</v>
      </c>
      <c r="AK1967">
        <f t="shared" si="307"/>
        <v>0</v>
      </c>
    </row>
    <row r="1968" spans="17:37" x14ac:dyDescent="0.25">
      <c r="Q1968" t="s">
        <v>3348</v>
      </c>
      <c r="R1968" s="6">
        <v>42067</v>
      </c>
      <c r="S1968" t="s">
        <v>3194</v>
      </c>
      <c r="T1968" t="s">
        <v>3255</v>
      </c>
      <c r="U1968" t="s">
        <v>3842</v>
      </c>
      <c r="V1968">
        <v>69</v>
      </c>
      <c r="W1968">
        <v>57</v>
      </c>
      <c r="Y1968" t="s">
        <v>545</v>
      </c>
      <c r="Z1968">
        <v>1</v>
      </c>
      <c r="AA1968">
        <f t="shared" si="304"/>
        <v>12</v>
      </c>
      <c r="AB1968">
        <f t="shared" ca="1" si="300"/>
        <v>6.2000000000000011</v>
      </c>
      <c r="AC1968">
        <f t="shared" ca="1" si="301"/>
        <v>5.7999999999999989</v>
      </c>
      <c r="AD1968">
        <f t="shared" ca="1" si="302"/>
        <v>-5.7999999999999989</v>
      </c>
      <c r="AE1968" s="2">
        <v>0</v>
      </c>
      <c r="AF1968" s="7">
        <f>VLOOKUP(R1968,Weights!$A$2:$B$120,2,0)*AE1968</f>
        <v>0</v>
      </c>
      <c r="AG1968">
        <f t="shared" ca="1" si="303"/>
        <v>33.639999999999986</v>
      </c>
      <c r="AI1968" t="str">
        <f t="shared" ca="1" si="305"/>
        <v>Illinois</v>
      </c>
      <c r="AJ1968" t="str">
        <f t="shared" si="306"/>
        <v>Illinois</v>
      </c>
      <c r="AK1968">
        <f t="shared" si="307"/>
        <v>0</v>
      </c>
    </row>
    <row r="1969" spans="17:37" x14ac:dyDescent="0.25">
      <c r="Q1969" t="s">
        <v>3348</v>
      </c>
      <c r="R1969" s="6">
        <v>42075</v>
      </c>
      <c r="S1969" t="s">
        <v>3195</v>
      </c>
      <c r="T1969" t="s">
        <v>3274</v>
      </c>
      <c r="U1969" t="s">
        <v>3841</v>
      </c>
      <c r="V1969">
        <v>73</v>
      </c>
      <c r="W1969">
        <v>55</v>
      </c>
      <c r="Y1969" t="s">
        <v>2039</v>
      </c>
      <c r="Z1969">
        <v>1</v>
      </c>
      <c r="AA1969">
        <f t="shared" si="304"/>
        <v>-18</v>
      </c>
      <c r="AB1969">
        <f t="shared" ca="1" si="300"/>
        <v>1.3999999999999995</v>
      </c>
      <c r="AC1969">
        <f t="shared" ca="1" si="301"/>
        <v>-19.399999999999999</v>
      </c>
      <c r="AD1969">
        <f t="shared" ca="1" si="302"/>
        <v>19.399999999999999</v>
      </c>
      <c r="AE1969" s="2">
        <v>0</v>
      </c>
      <c r="AF1969" s="7">
        <f>VLOOKUP(R1969,Weights!$A$2:$B$120,2,0)*AE1969</f>
        <v>0</v>
      </c>
      <c r="AG1969">
        <f t="shared" ca="1" si="303"/>
        <v>376.35999999999996</v>
      </c>
      <c r="AI1969" t="str">
        <f t="shared" ca="1" si="305"/>
        <v>Illinois</v>
      </c>
      <c r="AJ1969" t="str">
        <f t="shared" si="306"/>
        <v>Michigan</v>
      </c>
      <c r="AK1969" t="str">
        <f t="shared" si="307"/>
        <v>Michigan</v>
      </c>
    </row>
    <row r="1970" spans="17:37" x14ac:dyDescent="0.25">
      <c r="Q1970" t="s">
        <v>3314</v>
      </c>
      <c r="R1970" s="6">
        <v>41959</v>
      </c>
      <c r="S1970" t="s">
        <v>3194</v>
      </c>
      <c r="T1970" t="s">
        <v>3397</v>
      </c>
      <c r="U1970" t="s">
        <v>3841</v>
      </c>
      <c r="V1970">
        <v>60</v>
      </c>
      <c r="W1970">
        <v>55</v>
      </c>
      <c r="Y1970" t="s">
        <v>9</v>
      </c>
      <c r="Z1970">
        <v>1</v>
      </c>
      <c r="AA1970">
        <f t="shared" si="304"/>
        <v>-5</v>
      </c>
      <c r="AB1970">
        <f t="shared" ca="1" si="300"/>
        <v>7.8000000000000007</v>
      </c>
      <c r="AC1970">
        <f t="shared" ca="1" si="301"/>
        <v>-12.8</v>
      </c>
      <c r="AD1970">
        <f t="shared" ca="1" si="302"/>
        <v>12.8</v>
      </c>
      <c r="AE1970" s="2">
        <v>0</v>
      </c>
      <c r="AF1970" s="7">
        <f>VLOOKUP(R1970,Weights!$A$2:$B$120,2,0)*AE1970</f>
        <v>0</v>
      </c>
      <c r="AG1970">
        <f t="shared" ca="1" si="303"/>
        <v>163.84000000000003</v>
      </c>
      <c r="AI1970" t="str">
        <f t="shared" ca="1" si="305"/>
        <v>Illinois St</v>
      </c>
      <c r="AJ1970" t="str">
        <f t="shared" si="306"/>
        <v>Utah State</v>
      </c>
      <c r="AK1970" t="str">
        <f t="shared" si="307"/>
        <v>Utah State</v>
      </c>
    </row>
    <row r="1971" spans="17:37" x14ac:dyDescent="0.25">
      <c r="Q1971" t="s">
        <v>3314</v>
      </c>
      <c r="R1971" s="6">
        <v>41972</v>
      </c>
      <c r="S1971" t="s">
        <v>3194</v>
      </c>
      <c r="T1971" t="s">
        <v>3347</v>
      </c>
      <c r="U1971" t="s">
        <v>3842</v>
      </c>
      <c r="V1971">
        <v>85</v>
      </c>
      <c r="W1971">
        <v>73</v>
      </c>
      <c r="X1971" t="s">
        <v>3843</v>
      </c>
      <c r="Y1971" t="s">
        <v>150</v>
      </c>
      <c r="Z1971">
        <v>1</v>
      </c>
      <c r="AA1971">
        <f t="shared" si="304"/>
        <v>12</v>
      </c>
      <c r="AB1971">
        <f t="shared" ca="1" si="300"/>
        <v>16.399999999999999</v>
      </c>
      <c r="AC1971">
        <f t="shared" ca="1" si="301"/>
        <v>-4.3999999999999986</v>
      </c>
      <c r="AD1971">
        <f t="shared" ca="1" si="302"/>
        <v>4.3999999999999986</v>
      </c>
      <c r="AE1971" s="2">
        <v>0</v>
      </c>
      <c r="AF1971" s="7">
        <f>VLOOKUP(R1971,Weights!$A$2:$B$120,2,0)*AE1971</f>
        <v>0</v>
      </c>
      <c r="AG1971">
        <f t="shared" ca="1" si="303"/>
        <v>19.359999999999989</v>
      </c>
      <c r="AI1971" t="str">
        <f t="shared" ca="1" si="305"/>
        <v>Illinois St</v>
      </c>
      <c r="AJ1971" t="str">
        <f t="shared" si="306"/>
        <v>Illinois St</v>
      </c>
      <c r="AK1971">
        <f t="shared" si="307"/>
        <v>0</v>
      </c>
    </row>
    <row r="1972" spans="17:37" x14ac:dyDescent="0.25">
      <c r="Q1972" t="s">
        <v>3314</v>
      </c>
      <c r="R1972" s="6">
        <v>41975</v>
      </c>
      <c r="S1972" t="s">
        <v>3194</v>
      </c>
      <c r="T1972" t="s">
        <v>3301</v>
      </c>
      <c r="U1972" t="s">
        <v>3841</v>
      </c>
      <c r="V1972">
        <v>66</v>
      </c>
      <c r="W1972">
        <v>62</v>
      </c>
      <c r="Y1972" t="s">
        <v>235</v>
      </c>
      <c r="Z1972">
        <v>1</v>
      </c>
      <c r="AA1972">
        <f t="shared" si="304"/>
        <v>-4</v>
      </c>
      <c r="AB1972">
        <f t="shared" ca="1" si="300"/>
        <v>-2.6000002000000002</v>
      </c>
      <c r="AC1972">
        <f t="shared" ca="1" si="301"/>
        <v>-1.3999997999999998</v>
      </c>
      <c r="AD1972">
        <f t="shared" ca="1" si="302"/>
        <v>1.3999997999999998</v>
      </c>
      <c r="AE1972" s="2">
        <v>0</v>
      </c>
      <c r="AF1972" s="7">
        <f>VLOOKUP(R1972,Weights!$A$2:$B$120,2,0)*AE1972</f>
        <v>0</v>
      </c>
      <c r="AG1972">
        <f t="shared" ca="1" si="303"/>
        <v>1.9599994400000393</v>
      </c>
      <c r="AI1972" t="str">
        <f t="shared" ca="1" si="305"/>
        <v>Virginia Commonwealth</v>
      </c>
      <c r="AJ1972" t="str">
        <f t="shared" si="306"/>
        <v>Virginia Commonwealth</v>
      </c>
      <c r="AK1972" t="str">
        <f t="shared" si="307"/>
        <v>Virginia Commonwealth</v>
      </c>
    </row>
    <row r="1973" spans="17:37" x14ac:dyDescent="0.25">
      <c r="Q1973" t="s">
        <v>3314</v>
      </c>
      <c r="R1973" s="6">
        <v>41990</v>
      </c>
      <c r="S1973" t="s">
        <v>3194</v>
      </c>
      <c r="T1973" t="s">
        <v>3439</v>
      </c>
      <c r="U1973" t="s">
        <v>3842</v>
      </c>
      <c r="V1973">
        <v>64</v>
      </c>
      <c r="W1973">
        <v>54</v>
      </c>
      <c r="Y1973" t="s">
        <v>153</v>
      </c>
      <c r="Z1973">
        <v>1</v>
      </c>
      <c r="AA1973">
        <f t="shared" si="304"/>
        <v>10</v>
      </c>
      <c r="AB1973">
        <f t="shared" ca="1" si="300"/>
        <v>10.6</v>
      </c>
      <c r="AC1973">
        <f t="shared" ca="1" si="301"/>
        <v>-0.59999999999999964</v>
      </c>
      <c r="AD1973">
        <f t="shared" ca="1" si="302"/>
        <v>0.59999999999999964</v>
      </c>
      <c r="AE1973" s="2">
        <v>0</v>
      </c>
      <c r="AF1973" s="7">
        <f>VLOOKUP(R1973,Weights!$A$2:$B$120,2,0)*AE1973</f>
        <v>0</v>
      </c>
      <c r="AG1973">
        <f t="shared" ca="1" si="303"/>
        <v>0.3599999999999996</v>
      </c>
      <c r="AI1973" t="str">
        <f t="shared" ca="1" si="305"/>
        <v>Illinois St</v>
      </c>
      <c r="AJ1973" t="str">
        <f t="shared" si="306"/>
        <v>Illinois St</v>
      </c>
      <c r="AK1973">
        <f t="shared" si="307"/>
        <v>0</v>
      </c>
    </row>
    <row r="1974" spans="17:37" x14ac:dyDescent="0.25">
      <c r="Q1974" t="s">
        <v>3314</v>
      </c>
      <c r="R1974" s="6">
        <v>41995</v>
      </c>
      <c r="S1974" t="s">
        <v>3194</v>
      </c>
      <c r="T1974" t="s">
        <v>3338</v>
      </c>
      <c r="U1974" t="s">
        <v>3842</v>
      </c>
      <c r="V1974">
        <v>68</v>
      </c>
      <c r="W1974">
        <v>43</v>
      </c>
      <c r="Y1974" t="s">
        <v>332</v>
      </c>
      <c r="Z1974">
        <v>1</v>
      </c>
      <c r="AA1974">
        <f t="shared" si="304"/>
        <v>25</v>
      </c>
      <c r="AB1974">
        <f t="shared" ca="1" si="300"/>
        <v>10.8</v>
      </c>
      <c r="AC1974">
        <f t="shared" ca="1" si="301"/>
        <v>14.2</v>
      </c>
      <c r="AD1974">
        <f t="shared" ca="1" si="302"/>
        <v>-14.2</v>
      </c>
      <c r="AE1974" s="2">
        <v>0</v>
      </c>
      <c r="AF1974" s="7">
        <f>VLOOKUP(R1974,Weights!$A$2:$B$120,2,0)*AE1974</f>
        <v>0</v>
      </c>
      <c r="AG1974">
        <f t="shared" ca="1" si="303"/>
        <v>201.64</v>
      </c>
      <c r="AI1974" t="str">
        <f t="shared" ca="1" si="305"/>
        <v>Illinois St</v>
      </c>
      <c r="AJ1974" t="str">
        <f t="shared" si="306"/>
        <v>Illinois St</v>
      </c>
      <c r="AK1974">
        <f t="shared" si="307"/>
        <v>0</v>
      </c>
    </row>
    <row r="1975" spans="17:37" x14ac:dyDescent="0.25">
      <c r="Q1975" t="s">
        <v>3314</v>
      </c>
      <c r="R1975" s="6">
        <v>42002</v>
      </c>
      <c r="S1975" t="s">
        <v>3194</v>
      </c>
      <c r="T1975" t="s">
        <v>3839</v>
      </c>
      <c r="U1975" t="s">
        <v>3842</v>
      </c>
      <c r="V1975">
        <v>99</v>
      </c>
      <c r="W1975">
        <v>57</v>
      </c>
      <c r="Y1975" t="s">
        <v>398</v>
      </c>
      <c r="Z1975">
        <v>1</v>
      </c>
      <c r="AA1975">
        <f t="shared" si="304"/>
        <v>42</v>
      </c>
      <c r="AB1975">
        <f t="shared" ca="1" si="300"/>
        <v>37.599999799999999</v>
      </c>
      <c r="AC1975">
        <f t="shared" ca="1" si="301"/>
        <v>4.4000002000000009</v>
      </c>
      <c r="AD1975">
        <f t="shared" ca="1" si="302"/>
        <v>-4.4000002000000009</v>
      </c>
      <c r="AE1975" s="2">
        <v>0</v>
      </c>
      <c r="AF1975" s="7">
        <f>VLOOKUP(R1975,Weights!$A$2:$B$120,2,0)*AE1975</f>
        <v>0</v>
      </c>
      <c r="AG1975">
        <f t="shared" ca="1" si="303"/>
        <v>19.360001760000049</v>
      </c>
      <c r="AI1975" t="str">
        <f t="shared" ca="1" si="305"/>
        <v>Illinois St</v>
      </c>
      <c r="AJ1975" t="str">
        <f t="shared" si="306"/>
        <v>Illinois St</v>
      </c>
      <c r="AK1975">
        <f t="shared" si="307"/>
        <v>0</v>
      </c>
    </row>
    <row r="1976" spans="17:37" x14ac:dyDescent="0.25">
      <c r="Q1976" t="s">
        <v>3314</v>
      </c>
      <c r="R1976" s="6">
        <v>42004</v>
      </c>
      <c r="S1976" t="s">
        <v>3194</v>
      </c>
      <c r="T1976" t="s">
        <v>3311</v>
      </c>
      <c r="U1976" t="s">
        <v>3841</v>
      </c>
      <c r="V1976">
        <v>63</v>
      </c>
      <c r="W1976">
        <v>61</v>
      </c>
      <c r="Y1976" t="s">
        <v>656</v>
      </c>
      <c r="Z1976">
        <v>1</v>
      </c>
      <c r="AA1976">
        <f t="shared" si="304"/>
        <v>-2</v>
      </c>
      <c r="AB1976">
        <f t="shared" ca="1" si="300"/>
        <v>9.5999999799999998</v>
      </c>
      <c r="AC1976">
        <f t="shared" ca="1" si="301"/>
        <v>-11.59999998</v>
      </c>
      <c r="AD1976">
        <f t="shared" ca="1" si="302"/>
        <v>11.59999998</v>
      </c>
      <c r="AE1976" s="2">
        <v>0</v>
      </c>
      <c r="AF1976" s="7">
        <f>VLOOKUP(R1976,Weights!$A$2:$B$120,2,0)*AE1976</f>
        <v>0</v>
      </c>
      <c r="AG1976">
        <f t="shared" ca="1" si="303"/>
        <v>134.55999953599999</v>
      </c>
      <c r="AI1976" t="str">
        <f t="shared" ca="1" si="305"/>
        <v>Illinois St</v>
      </c>
      <c r="AJ1976" t="str">
        <f t="shared" si="306"/>
        <v>Indiana St</v>
      </c>
      <c r="AK1976" t="str">
        <f t="shared" si="307"/>
        <v>Indiana St</v>
      </c>
    </row>
    <row r="1977" spans="17:37" x14ac:dyDescent="0.25">
      <c r="Q1977" t="s">
        <v>3314</v>
      </c>
      <c r="R1977" s="6">
        <v>42011</v>
      </c>
      <c r="S1977" t="s">
        <v>3194</v>
      </c>
      <c r="T1977" t="s">
        <v>3409</v>
      </c>
      <c r="U1977" t="s">
        <v>3842</v>
      </c>
      <c r="V1977">
        <v>81</v>
      </c>
      <c r="W1977">
        <v>45</v>
      </c>
      <c r="Y1977" t="s">
        <v>658</v>
      </c>
      <c r="Z1977">
        <v>1</v>
      </c>
      <c r="AA1977">
        <f t="shared" si="304"/>
        <v>36</v>
      </c>
      <c r="AB1977">
        <f t="shared" ca="1" si="300"/>
        <v>15.2</v>
      </c>
      <c r="AC1977">
        <f t="shared" ca="1" si="301"/>
        <v>20.8</v>
      </c>
      <c r="AD1977">
        <f t="shared" ca="1" si="302"/>
        <v>-20.8</v>
      </c>
      <c r="AE1977" s="2">
        <v>0</v>
      </c>
      <c r="AF1977" s="7">
        <f>VLOOKUP(R1977,Weights!$A$2:$B$120,2,0)*AE1977</f>
        <v>0</v>
      </c>
      <c r="AG1977">
        <f t="shared" ca="1" si="303"/>
        <v>432.64000000000004</v>
      </c>
      <c r="AI1977" t="str">
        <f t="shared" ca="1" si="305"/>
        <v>Illinois St</v>
      </c>
      <c r="AJ1977" t="str">
        <f t="shared" si="306"/>
        <v>Illinois St</v>
      </c>
      <c r="AK1977">
        <f t="shared" si="307"/>
        <v>0</v>
      </c>
    </row>
    <row r="1978" spans="17:37" x14ac:dyDescent="0.25">
      <c r="Q1978" t="s">
        <v>3314</v>
      </c>
      <c r="R1978" s="6">
        <v>42021</v>
      </c>
      <c r="S1978" t="s">
        <v>3194</v>
      </c>
      <c r="T1978" t="s">
        <v>3497</v>
      </c>
      <c r="U1978" t="s">
        <v>3842</v>
      </c>
      <c r="V1978">
        <v>82</v>
      </c>
      <c r="W1978">
        <v>72</v>
      </c>
      <c r="Y1978" t="s">
        <v>1385</v>
      </c>
      <c r="Z1978">
        <v>1</v>
      </c>
      <c r="AA1978">
        <f t="shared" si="304"/>
        <v>10</v>
      </c>
      <c r="AB1978">
        <f t="shared" ca="1" si="300"/>
        <v>13.2</v>
      </c>
      <c r="AC1978">
        <f t="shared" ca="1" si="301"/>
        <v>-3.1999999999999993</v>
      </c>
      <c r="AD1978">
        <f t="shared" ca="1" si="302"/>
        <v>3.1999999999999993</v>
      </c>
      <c r="AE1978" s="2">
        <v>0</v>
      </c>
      <c r="AF1978" s="7">
        <f>VLOOKUP(R1978,Weights!$A$2:$B$120,2,0)*AE1978</f>
        <v>0</v>
      </c>
      <c r="AG1978">
        <f t="shared" ca="1" si="303"/>
        <v>10.239999999999995</v>
      </c>
      <c r="AI1978" t="str">
        <f t="shared" ca="1" si="305"/>
        <v>Illinois St</v>
      </c>
      <c r="AJ1978" t="str">
        <f t="shared" si="306"/>
        <v>Illinois St</v>
      </c>
      <c r="AK1978">
        <f t="shared" si="307"/>
        <v>0</v>
      </c>
    </row>
    <row r="1979" spans="17:37" x14ac:dyDescent="0.25">
      <c r="Q1979" t="s">
        <v>3314</v>
      </c>
      <c r="R1979" s="6">
        <v>42029</v>
      </c>
      <c r="S1979" t="s">
        <v>3194</v>
      </c>
      <c r="T1979" t="s">
        <v>3299</v>
      </c>
      <c r="U1979" t="s">
        <v>3841</v>
      </c>
      <c r="V1979">
        <v>54</v>
      </c>
      <c r="W1979">
        <v>53</v>
      </c>
      <c r="Y1979" t="s">
        <v>663</v>
      </c>
      <c r="Z1979">
        <v>1</v>
      </c>
      <c r="AA1979">
        <f t="shared" si="304"/>
        <v>-1</v>
      </c>
      <c r="AB1979">
        <f t="shared" ca="1" si="300"/>
        <v>-1</v>
      </c>
      <c r="AC1979">
        <f t="shared" ca="1" si="301"/>
        <v>0</v>
      </c>
      <c r="AD1979">
        <f t="shared" ca="1" si="302"/>
        <v>0</v>
      </c>
      <c r="AE1979" s="2">
        <v>0</v>
      </c>
      <c r="AF1979" s="7">
        <f>VLOOKUP(R1979,Weights!$A$2:$B$120,2,0)*AE1979</f>
        <v>0</v>
      </c>
      <c r="AG1979">
        <f t="shared" ca="1" si="303"/>
        <v>0</v>
      </c>
      <c r="AI1979" t="str">
        <f t="shared" ca="1" si="305"/>
        <v>Northern Iowa</v>
      </c>
      <c r="AJ1979" t="str">
        <f t="shared" si="306"/>
        <v>Northern Iowa</v>
      </c>
      <c r="AK1979" t="str">
        <f t="shared" si="307"/>
        <v>Northern Iowa</v>
      </c>
    </row>
    <row r="1980" spans="17:37" x14ac:dyDescent="0.25">
      <c r="Q1980" t="s">
        <v>3314</v>
      </c>
      <c r="R1980" s="6">
        <v>42032</v>
      </c>
      <c r="S1980" t="s">
        <v>3194</v>
      </c>
      <c r="T1980" t="s">
        <v>3509</v>
      </c>
      <c r="U1980" t="s">
        <v>3842</v>
      </c>
      <c r="V1980">
        <v>67</v>
      </c>
      <c r="W1980">
        <v>57</v>
      </c>
      <c r="Y1980" t="s">
        <v>664</v>
      </c>
      <c r="Z1980">
        <v>1</v>
      </c>
      <c r="AA1980">
        <f t="shared" si="304"/>
        <v>10</v>
      </c>
      <c r="AB1980">
        <f t="shared" ca="1" si="300"/>
        <v>13.2</v>
      </c>
      <c r="AC1980">
        <f t="shared" ca="1" si="301"/>
        <v>-3.1999999999999993</v>
      </c>
      <c r="AD1980">
        <f t="shared" ca="1" si="302"/>
        <v>3.1999999999999993</v>
      </c>
      <c r="AE1980" s="2">
        <v>0</v>
      </c>
      <c r="AF1980" s="7">
        <f>VLOOKUP(R1980,Weights!$A$2:$B$120,2,0)*AE1980</f>
        <v>0</v>
      </c>
      <c r="AG1980">
        <f t="shared" ca="1" si="303"/>
        <v>10.239999999999995</v>
      </c>
      <c r="AI1980" t="str">
        <f t="shared" ca="1" si="305"/>
        <v>Illinois St</v>
      </c>
      <c r="AJ1980" t="str">
        <f t="shared" si="306"/>
        <v>Illinois St</v>
      </c>
      <c r="AK1980">
        <f t="shared" si="307"/>
        <v>0</v>
      </c>
    </row>
    <row r="1981" spans="17:37" x14ac:dyDescent="0.25">
      <c r="Q1981" t="s">
        <v>3314</v>
      </c>
      <c r="R1981" s="6">
        <v>42038</v>
      </c>
      <c r="S1981" t="s">
        <v>3194</v>
      </c>
      <c r="T1981" t="s">
        <v>3499</v>
      </c>
      <c r="U1981" t="s">
        <v>3842</v>
      </c>
      <c r="V1981">
        <v>77</v>
      </c>
      <c r="W1981">
        <v>51</v>
      </c>
      <c r="Y1981" t="s">
        <v>2232</v>
      </c>
      <c r="Z1981">
        <v>1</v>
      </c>
      <c r="AA1981">
        <f t="shared" si="304"/>
        <v>26</v>
      </c>
      <c r="AB1981">
        <f t="shared" ca="1" si="300"/>
        <v>6.8000000000000007</v>
      </c>
      <c r="AC1981">
        <f t="shared" ca="1" si="301"/>
        <v>19.2</v>
      </c>
      <c r="AD1981">
        <f t="shared" ca="1" si="302"/>
        <v>-19.2</v>
      </c>
      <c r="AE1981" s="2">
        <v>0</v>
      </c>
      <c r="AF1981" s="7">
        <f>VLOOKUP(R1981,Weights!$A$2:$B$120,2,0)*AE1981</f>
        <v>0</v>
      </c>
      <c r="AG1981">
        <f t="shared" ca="1" si="303"/>
        <v>368.64</v>
      </c>
      <c r="AI1981" t="str">
        <f t="shared" ca="1" si="305"/>
        <v>Illinois St</v>
      </c>
      <c r="AJ1981" t="str">
        <f t="shared" si="306"/>
        <v>Illinois St</v>
      </c>
      <c r="AK1981">
        <f t="shared" si="307"/>
        <v>0</v>
      </c>
    </row>
    <row r="1982" spans="17:37" x14ac:dyDescent="0.25">
      <c r="Q1982" t="s">
        <v>3314</v>
      </c>
      <c r="R1982" s="6">
        <v>42049</v>
      </c>
      <c r="S1982" t="s">
        <v>3194</v>
      </c>
      <c r="T1982" t="s">
        <v>3827</v>
      </c>
      <c r="U1982" t="s">
        <v>3841</v>
      </c>
      <c r="V1982">
        <v>68</v>
      </c>
      <c r="W1982">
        <v>62</v>
      </c>
      <c r="Y1982" t="s">
        <v>668</v>
      </c>
      <c r="Z1982">
        <v>1</v>
      </c>
      <c r="AA1982">
        <f t="shared" si="304"/>
        <v>-6</v>
      </c>
      <c r="AB1982">
        <f t="shared" ca="1" si="300"/>
        <v>-6.4000001999999991</v>
      </c>
      <c r="AC1982">
        <f t="shared" ca="1" si="301"/>
        <v>0.40000019999999914</v>
      </c>
      <c r="AD1982">
        <f t="shared" ca="1" si="302"/>
        <v>-0.40000019999999914</v>
      </c>
      <c r="AE1982" s="2">
        <v>0</v>
      </c>
      <c r="AF1982" s="7">
        <f>VLOOKUP(R1982,Weights!$A$2:$B$120,2,0)*AE1982</f>
        <v>0</v>
      </c>
      <c r="AG1982">
        <f t="shared" ca="1" si="303"/>
        <v>0.1600001600000393</v>
      </c>
      <c r="AI1982" t="str">
        <f t="shared" ca="1" si="305"/>
        <v>Wichita St</v>
      </c>
      <c r="AJ1982" t="str">
        <f t="shared" si="306"/>
        <v>Wichita St</v>
      </c>
      <c r="AK1982" t="str">
        <f t="shared" si="307"/>
        <v>Wichita St</v>
      </c>
    </row>
    <row r="1983" spans="17:37" x14ac:dyDescent="0.25">
      <c r="Q1983" t="s">
        <v>3314</v>
      </c>
      <c r="R1983" s="6">
        <v>42056</v>
      </c>
      <c r="S1983" t="s">
        <v>3194</v>
      </c>
      <c r="T1983" t="s">
        <v>3279</v>
      </c>
      <c r="U1983" t="s">
        <v>3842</v>
      </c>
      <c r="V1983">
        <v>67</v>
      </c>
      <c r="W1983">
        <v>60</v>
      </c>
      <c r="Y1983" t="s">
        <v>2233</v>
      </c>
      <c r="Z1983">
        <v>1</v>
      </c>
      <c r="AA1983">
        <f t="shared" si="304"/>
        <v>7</v>
      </c>
      <c r="AB1983">
        <f t="shared" ca="1" si="300"/>
        <v>7</v>
      </c>
      <c r="AC1983">
        <f t="shared" ca="1" si="301"/>
        <v>0</v>
      </c>
      <c r="AD1983">
        <f t="shared" ca="1" si="302"/>
        <v>0</v>
      </c>
      <c r="AE1983" s="2">
        <v>0</v>
      </c>
      <c r="AF1983" s="7">
        <f>VLOOKUP(R1983,Weights!$A$2:$B$120,2,0)*AE1983</f>
        <v>0</v>
      </c>
      <c r="AG1983">
        <f t="shared" ca="1" si="303"/>
        <v>0</v>
      </c>
      <c r="AI1983" t="str">
        <f t="shared" ca="1" si="305"/>
        <v>Illinois St</v>
      </c>
      <c r="AJ1983" t="str">
        <f t="shared" si="306"/>
        <v>Illinois St</v>
      </c>
      <c r="AK1983">
        <f t="shared" si="307"/>
        <v>0</v>
      </c>
    </row>
    <row r="1984" spans="17:37" x14ac:dyDescent="0.25">
      <c r="Q1984" t="s">
        <v>3314</v>
      </c>
      <c r="R1984" s="6">
        <v>42060</v>
      </c>
      <c r="S1984" t="s">
        <v>3194</v>
      </c>
      <c r="T1984" t="s">
        <v>3517</v>
      </c>
      <c r="U1984" t="s">
        <v>3842</v>
      </c>
      <c r="V1984">
        <v>73</v>
      </c>
      <c r="W1984">
        <v>56</v>
      </c>
      <c r="Y1984" t="s">
        <v>2234</v>
      </c>
      <c r="Z1984">
        <v>1</v>
      </c>
      <c r="AA1984">
        <f t="shared" si="304"/>
        <v>17</v>
      </c>
      <c r="AB1984">
        <f t="shared" ca="1" si="300"/>
        <v>12.4</v>
      </c>
      <c r="AC1984">
        <f t="shared" ca="1" si="301"/>
        <v>4.5999999999999996</v>
      </c>
      <c r="AD1984">
        <f t="shared" ca="1" si="302"/>
        <v>-4.5999999999999996</v>
      </c>
      <c r="AE1984" s="2">
        <v>0</v>
      </c>
      <c r="AF1984" s="7">
        <f>VLOOKUP(R1984,Weights!$A$2:$B$120,2,0)*AE1984</f>
        <v>0</v>
      </c>
      <c r="AG1984">
        <f t="shared" ca="1" si="303"/>
        <v>21.159999999999997</v>
      </c>
      <c r="AI1984" t="str">
        <f t="shared" ca="1" si="305"/>
        <v>Illinois St</v>
      </c>
      <c r="AJ1984" t="str">
        <f t="shared" si="306"/>
        <v>Illinois St</v>
      </c>
      <c r="AK1984">
        <f t="shared" si="307"/>
        <v>0</v>
      </c>
    </row>
    <row r="1985" spans="17:37" x14ac:dyDescent="0.25">
      <c r="Q1985" t="s">
        <v>3314</v>
      </c>
      <c r="R1985" s="6">
        <v>42070</v>
      </c>
      <c r="S1985" t="s">
        <v>3195</v>
      </c>
      <c r="T1985" t="s">
        <v>3827</v>
      </c>
      <c r="U1985" t="s">
        <v>3842</v>
      </c>
      <c r="V1985">
        <v>65</v>
      </c>
      <c r="W1985">
        <v>62</v>
      </c>
      <c r="Y1985" t="s">
        <v>2236</v>
      </c>
      <c r="Z1985">
        <v>1</v>
      </c>
      <c r="AA1985">
        <f t="shared" si="304"/>
        <v>3</v>
      </c>
      <c r="AB1985">
        <f t="shared" ca="1" si="300"/>
        <v>-9.6000002000000002</v>
      </c>
      <c r="AC1985">
        <f t="shared" ca="1" si="301"/>
        <v>12.6000002</v>
      </c>
      <c r="AD1985">
        <f t="shared" ca="1" si="302"/>
        <v>-12.6000002</v>
      </c>
      <c r="AE1985" s="2">
        <v>0</v>
      </c>
      <c r="AF1985" s="7">
        <f>VLOOKUP(R1985,Weights!$A$2:$B$120,2,0)*AE1985</f>
        <v>0</v>
      </c>
      <c r="AG1985">
        <f t="shared" ca="1" si="303"/>
        <v>158.76000504000004</v>
      </c>
      <c r="AI1985" t="str">
        <f t="shared" ca="1" si="305"/>
        <v>Wichita St</v>
      </c>
      <c r="AJ1985" t="str">
        <f t="shared" si="306"/>
        <v>Illinois St</v>
      </c>
      <c r="AK1985">
        <f t="shared" si="307"/>
        <v>0</v>
      </c>
    </row>
    <row r="1986" spans="17:37" x14ac:dyDescent="0.25">
      <c r="Q1986" t="s">
        <v>3314</v>
      </c>
      <c r="R1986" s="6">
        <v>42071</v>
      </c>
      <c r="S1986" t="s">
        <v>3195</v>
      </c>
      <c r="T1986" t="s">
        <v>3299</v>
      </c>
      <c r="U1986" t="s">
        <v>3841</v>
      </c>
      <c r="V1986">
        <v>69</v>
      </c>
      <c r="W1986">
        <v>60</v>
      </c>
      <c r="Y1986" t="s">
        <v>2237</v>
      </c>
      <c r="Z1986">
        <v>1</v>
      </c>
      <c r="AA1986">
        <f t="shared" si="304"/>
        <v>-9</v>
      </c>
      <c r="AB1986">
        <f t="shared" ref="AB1986:AB2049" ca="1" si="308">Z1986*(IF(S1986="A",-HomeEdge,IF(S1986="H",HomeEdge,0))+VLOOKUP(Q1986,TmList,2,0)-VLOOKUP(T1986,TmList,2,0))</f>
        <v>-4.2</v>
      </c>
      <c r="AC1986">
        <f t="shared" ref="AC1986:AC2049" ca="1" si="309">AA1986-AB1986</f>
        <v>-4.8</v>
      </c>
      <c r="AD1986">
        <f t="shared" ref="AD1986:AD2049" ca="1" si="310">-AC1986</f>
        <v>4.8</v>
      </c>
      <c r="AE1986" s="2">
        <v>0</v>
      </c>
      <c r="AF1986" s="7">
        <f>VLOOKUP(R1986,Weights!$A$2:$B$120,2,0)*AE1986</f>
        <v>0</v>
      </c>
      <c r="AG1986">
        <f t="shared" ref="AG1986:AG2049" ca="1" si="311">AC1986^2</f>
        <v>23.04</v>
      </c>
      <c r="AI1986" t="str">
        <f t="shared" ca="1" si="305"/>
        <v>Northern Iowa</v>
      </c>
      <c r="AJ1986" t="str">
        <f t="shared" si="306"/>
        <v>Northern Iowa</v>
      </c>
      <c r="AK1986" t="str">
        <f t="shared" si="307"/>
        <v>Northern Iowa</v>
      </c>
    </row>
    <row r="1987" spans="17:37" x14ac:dyDescent="0.25">
      <c r="Q1987" t="s">
        <v>3527</v>
      </c>
      <c r="R1987" s="6">
        <v>41957</v>
      </c>
      <c r="S1987" t="s">
        <v>3194</v>
      </c>
      <c r="T1987" t="s">
        <v>3839</v>
      </c>
      <c r="U1987" t="s">
        <v>3842</v>
      </c>
      <c r="V1987">
        <v>89</v>
      </c>
      <c r="W1987">
        <v>49</v>
      </c>
      <c r="Y1987" t="s">
        <v>176</v>
      </c>
      <c r="Z1987">
        <v>1</v>
      </c>
      <c r="AA1987">
        <f t="shared" ref="AA1987:AA2050" si="312">Z1987*IF(U1987="W",(V1987-W1987),W1987-V1987)</f>
        <v>40</v>
      </c>
      <c r="AB1987">
        <f t="shared" ca="1" si="308"/>
        <v>27.999999800000001</v>
      </c>
      <c r="AC1987">
        <f t="shared" ca="1" si="309"/>
        <v>12.000000199999999</v>
      </c>
      <c r="AD1987">
        <f t="shared" ca="1" si="310"/>
        <v>-12.000000199999999</v>
      </c>
      <c r="AE1987" s="2">
        <v>0</v>
      </c>
      <c r="AF1987" s="7">
        <f>VLOOKUP(R1987,Weights!$A$2:$B$120,2,0)*AE1987</f>
        <v>0</v>
      </c>
      <c r="AG1987">
        <f t="shared" ca="1" si="311"/>
        <v>144.0000048</v>
      </c>
      <c r="AI1987" t="str">
        <f t="shared" ref="AI1987:AI2050" ca="1" si="313">IF(AB1987&gt;0,Q1987,T1987)</f>
        <v>Incarnate Word</v>
      </c>
      <c r="AJ1987" t="str">
        <f t="shared" ref="AJ1987:AJ2050" si="314">IF(AA1987&gt;0,Q1987,T1987)</f>
        <v>Incarnate Word</v>
      </c>
      <c r="AK1987">
        <f t="shared" ref="AK1987:AK2050" si="315">IF(AA1987&lt;0,T1987,0)</f>
        <v>0</v>
      </c>
    </row>
    <row r="1988" spans="17:37" x14ac:dyDescent="0.25">
      <c r="Q1988" t="s">
        <v>3527</v>
      </c>
      <c r="R1988" s="6">
        <v>41961</v>
      </c>
      <c r="S1988" t="s">
        <v>3194</v>
      </c>
      <c r="T1988" t="s">
        <v>3839</v>
      </c>
      <c r="U1988" t="s">
        <v>3842</v>
      </c>
      <c r="V1988">
        <v>94</v>
      </c>
      <c r="W1988">
        <v>63</v>
      </c>
      <c r="Y1988" t="s">
        <v>258</v>
      </c>
      <c r="Z1988">
        <v>1</v>
      </c>
      <c r="AA1988">
        <f t="shared" si="312"/>
        <v>31</v>
      </c>
      <c r="AB1988">
        <f t="shared" ca="1" si="308"/>
        <v>27.999999800000001</v>
      </c>
      <c r="AC1988">
        <f t="shared" ca="1" si="309"/>
        <v>3.0000001999999988</v>
      </c>
      <c r="AD1988">
        <f t="shared" ca="1" si="310"/>
        <v>-3.0000001999999988</v>
      </c>
      <c r="AE1988" s="2">
        <v>0</v>
      </c>
      <c r="AF1988" s="7">
        <f>VLOOKUP(R1988,Weights!$A$2:$B$120,2,0)*AE1988</f>
        <v>0</v>
      </c>
      <c r="AG1988">
        <f t="shared" ca="1" si="311"/>
        <v>9.0000012000000336</v>
      </c>
      <c r="AI1988" t="str">
        <f t="shared" ca="1" si="313"/>
        <v>Incarnate Word</v>
      </c>
      <c r="AJ1988" t="str">
        <f t="shared" si="314"/>
        <v>Incarnate Word</v>
      </c>
      <c r="AK1988">
        <f t="shared" si="315"/>
        <v>0</v>
      </c>
    </row>
    <row r="1989" spans="17:37" x14ac:dyDescent="0.25">
      <c r="Q1989" t="s">
        <v>3527</v>
      </c>
      <c r="R1989" s="6">
        <v>41967</v>
      </c>
      <c r="S1989" t="s">
        <v>3194</v>
      </c>
      <c r="T1989" t="s">
        <v>3839</v>
      </c>
      <c r="U1989" t="s">
        <v>3842</v>
      </c>
      <c r="V1989">
        <v>105</v>
      </c>
      <c r="W1989">
        <v>83</v>
      </c>
      <c r="Y1989" t="s">
        <v>260</v>
      </c>
      <c r="Z1989">
        <v>1</v>
      </c>
      <c r="AA1989">
        <f t="shared" si="312"/>
        <v>22</v>
      </c>
      <c r="AB1989">
        <f t="shared" ca="1" si="308"/>
        <v>27.999999800000001</v>
      </c>
      <c r="AC1989">
        <f t="shared" ca="1" si="309"/>
        <v>-5.9999998000000012</v>
      </c>
      <c r="AD1989">
        <f t="shared" ca="1" si="310"/>
        <v>5.9999998000000012</v>
      </c>
      <c r="AE1989" s="2">
        <v>0</v>
      </c>
      <c r="AF1989" s="7">
        <f>VLOOKUP(R1989,Weights!$A$2:$B$120,2,0)*AE1989</f>
        <v>0</v>
      </c>
      <c r="AG1989">
        <f t="shared" ca="1" si="311"/>
        <v>35.999997600000057</v>
      </c>
      <c r="AI1989" t="str">
        <f t="shared" ca="1" si="313"/>
        <v>Incarnate Word</v>
      </c>
      <c r="AJ1989" t="str">
        <f t="shared" si="314"/>
        <v>Incarnate Word</v>
      </c>
      <c r="AK1989">
        <f t="shared" si="315"/>
        <v>0</v>
      </c>
    </row>
    <row r="1990" spans="17:37" x14ac:dyDescent="0.25">
      <c r="Q1990" t="s">
        <v>3527</v>
      </c>
      <c r="R1990" s="6">
        <v>41977</v>
      </c>
      <c r="S1990" t="s">
        <v>3194</v>
      </c>
      <c r="T1990" t="s">
        <v>3839</v>
      </c>
      <c r="U1990" t="s">
        <v>3842</v>
      </c>
      <c r="V1990">
        <v>85</v>
      </c>
      <c r="W1990">
        <v>68</v>
      </c>
      <c r="Y1990" t="s">
        <v>261</v>
      </c>
      <c r="Z1990">
        <v>1</v>
      </c>
      <c r="AA1990">
        <f t="shared" si="312"/>
        <v>17</v>
      </c>
      <c r="AB1990">
        <f t="shared" ca="1" si="308"/>
        <v>27.999999800000001</v>
      </c>
      <c r="AC1990">
        <f t="shared" ca="1" si="309"/>
        <v>-10.999999800000001</v>
      </c>
      <c r="AD1990">
        <f t="shared" ca="1" si="310"/>
        <v>10.999999800000001</v>
      </c>
      <c r="AE1990" s="2">
        <v>0</v>
      </c>
      <c r="AF1990" s="7">
        <f>VLOOKUP(R1990,Weights!$A$2:$B$120,2,0)*AE1990</f>
        <v>0</v>
      </c>
      <c r="AG1990">
        <f t="shared" ca="1" si="311"/>
        <v>120.99999560000006</v>
      </c>
      <c r="AI1990" t="str">
        <f t="shared" ca="1" si="313"/>
        <v>Incarnate Word</v>
      </c>
      <c r="AJ1990" t="str">
        <f t="shared" si="314"/>
        <v>Incarnate Word</v>
      </c>
      <c r="AK1990">
        <f t="shared" si="315"/>
        <v>0</v>
      </c>
    </row>
    <row r="1991" spans="17:37" x14ac:dyDescent="0.25">
      <c r="Q1991" t="s">
        <v>3527</v>
      </c>
      <c r="R1991" s="6">
        <v>42016</v>
      </c>
      <c r="S1991" t="s">
        <v>3194</v>
      </c>
      <c r="T1991" t="s">
        <v>3526</v>
      </c>
      <c r="U1991" t="s">
        <v>3842</v>
      </c>
      <c r="V1991">
        <v>97</v>
      </c>
      <c r="W1991">
        <v>66</v>
      </c>
      <c r="Y1991" t="s">
        <v>2718</v>
      </c>
      <c r="Z1991">
        <v>1</v>
      </c>
      <c r="AA1991">
        <f t="shared" si="312"/>
        <v>31</v>
      </c>
      <c r="AB1991">
        <f t="shared" ca="1" si="308"/>
        <v>7.6000000000000014</v>
      </c>
      <c r="AC1991">
        <f t="shared" ca="1" si="309"/>
        <v>23.4</v>
      </c>
      <c r="AD1991">
        <f t="shared" ca="1" si="310"/>
        <v>-23.4</v>
      </c>
      <c r="AE1991" s="2">
        <v>0</v>
      </c>
      <c r="AF1991" s="7">
        <f>VLOOKUP(R1991,Weights!$A$2:$B$120,2,0)*AE1991</f>
        <v>0</v>
      </c>
      <c r="AG1991">
        <f t="shared" ca="1" si="311"/>
        <v>547.55999999999995</v>
      </c>
      <c r="AI1991" t="str">
        <f t="shared" ca="1" si="313"/>
        <v>Incarnate Word</v>
      </c>
      <c r="AJ1991" t="str">
        <f t="shared" si="314"/>
        <v>Incarnate Word</v>
      </c>
      <c r="AK1991">
        <f t="shared" si="315"/>
        <v>0</v>
      </c>
    </row>
    <row r="1992" spans="17:37" x14ac:dyDescent="0.25">
      <c r="Q1992" t="s">
        <v>3527</v>
      </c>
      <c r="R1992" s="6">
        <v>42021</v>
      </c>
      <c r="S1992" t="s">
        <v>3194</v>
      </c>
      <c r="T1992" t="s">
        <v>3443</v>
      </c>
      <c r="U1992" t="s">
        <v>3841</v>
      </c>
      <c r="V1992">
        <v>108</v>
      </c>
      <c r="W1992">
        <v>98</v>
      </c>
      <c r="X1992" t="s">
        <v>3844</v>
      </c>
      <c r="Y1992" t="s">
        <v>2719</v>
      </c>
      <c r="Z1992">
        <v>1</v>
      </c>
      <c r="AA1992">
        <f t="shared" si="312"/>
        <v>-10</v>
      </c>
      <c r="AB1992">
        <f t="shared" ca="1" si="308"/>
        <v>10.399999800000002</v>
      </c>
      <c r="AC1992">
        <f t="shared" ca="1" si="309"/>
        <v>-20.399999800000003</v>
      </c>
      <c r="AD1992">
        <f t="shared" ca="1" si="310"/>
        <v>20.399999800000003</v>
      </c>
      <c r="AE1992" s="2">
        <v>0</v>
      </c>
      <c r="AF1992" s="7">
        <f>VLOOKUP(R1992,Weights!$A$2:$B$120,2,0)*AE1992</f>
        <v>0</v>
      </c>
      <c r="AG1992">
        <f t="shared" ca="1" si="311"/>
        <v>416.1599918400002</v>
      </c>
      <c r="AI1992" t="str">
        <f t="shared" ca="1" si="313"/>
        <v>Incarnate Word</v>
      </c>
      <c r="AJ1992" t="str">
        <f t="shared" si="314"/>
        <v>SE Louisiana</v>
      </c>
      <c r="AK1992" t="str">
        <f t="shared" si="315"/>
        <v>SE Louisiana</v>
      </c>
    </row>
    <row r="1993" spans="17:37" x14ac:dyDescent="0.25">
      <c r="Q1993" t="s">
        <v>3527</v>
      </c>
      <c r="R1993" s="6">
        <v>42030</v>
      </c>
      <c r="S1993" t="s">
        <v>3194</v>
      </c>
      <c r="T1993" t="s">
        <v>3508</v>
      </c>
      <c r="U1993" t="s">
        <v>3842</v>
      </c>
      <c r="V1993">
        <v>86</v>
      </c>
      <c r="W1993">
        <v>84</v>
      </c>
      <c r="Y1993" t="s">
        <v>2720</v>
      </c>
      <c r="Z1993">
        <v>1</v>
      </c>
      <c r="AA1993">
        <f t="shared" si="312"/>
        <v>2</v>
      </c>
      <c r="AB1993">
        <f t="shared" ca="1" si="308"/>
        <v>9</v>
      </c>
      <c r="AC1993">
        <f t="shared" ca="1" si="309"/>
        <v>-7</v>
      </c>
      <c r="AD1993">
        <f t="shared" ca="1" si="310"/>
        <v>7</v>
      </c>
      <c r="AE1993" s="2">
        <v>0</v>
      </c>
      <c r="AF1993" s="7">
        <f>VLOOKUP(R1993,Weights!$A$2:$B$120,2,0)*AE1993</f>
        <v>0</v>
      </c>
      <c r="AG1993">
        <f t="shared" ca="1" si="311"/>
        <v>49</v>
      </c>
      <c r="AI1993" t="str">
        <f t="shared" ca="1" si="313"/>
        <v>Incarnate Word</v>
      </c>
      <c r="AJ1993" t="str">
        <f t="shared" si="314"/>
        <v>Incarnate Word</v>
      </c>
      <c r="AK1993">
        <f t="shared" si="315"/>
        <v>0</v>
      </c>
    </row>
    <row r="1994" spans="17:37" x14ac:dyDescent="0.25">
      <c r="Q1994" t="s">
        <v>3527</v>
      </c>
      <c r="R1994" s="6">
        <v>42042</v>
      </c>
      <c r="S1994" t="s">
        <v>3194</v>
      </c>
      <c r="T1994" t="s">
        <v>3483</v>
      </c>
      <c r="U1994" t="s">
        <v>3842</v>
      </c>
      <c r="V1994">
        <v>78</v>
      </c>
      <c r="W1994">
        <v>72</v>
      </c>
      <c r="Y1994" t="s">
        <v>2721</v>
      </c>
      <c r="Z1994">
        <v>1</v>
      </c>
      <c r="AA1994">
        <f t="shared" si="312"/>
        <v>6</v>
      </c>
      <c r="AB1994">
        <f t="shared" ca="1" si="308"/>
        <v>6.6</v>
      </c>
      <c r="AC1994">
        <f t="shared" ca="1" si="309"/>
        <v>-0.59999999999999964</v>
      </c>
      <c r="AD1994">
        <f t="shared" ca="1" si="310"/>
        <v>0.59999999999999964</v>
      </c>
      <c r="AE1994" s="2">
        <v>0</v>
      </c>
      <c r="AF1994" s="7">
        <f>VLOOKUP(R1994,Weights!$A$2:$B$120,2,0)*AE1994</f>
        <v>0</v>
      </c>
      <c r="AG1994">
        <f t="shared" ca="1" si="311"/>
        <v>0.3599999999999996</v>
      </c>
      <c r="AI1994" t="str">
        <f t="shared" ca="1" si="313"/>
        <v>Incarnate Word</v>
      </c>
      <c r="AJ1994" t="str">
        <f t="shared" si="314"/>
        <v>Incarnate Word</v>
      </c>
      <c r="AK1994">
        <f t="shared" si="315"/>
        <v>0</v>
      </c>
    </row>
    <row r="1995" spans="17:37" x14ac:dyDescent="0.25">
      <c r="Q1995" t="s">
        <v>3527</v>
      </c>
      <c r="R1995" s="6">
        <v>42045</v>
      </c>
      <c r="S1995" t="s">
        <v>3194</v>
      </c>
      <c r="T1995" t="s">
        <v>3528</v>
      </c>
      <c r="U1995" t="s">
        <v>3842</v>
      </c>
      <c r="V1995">
        <v>73</v>
      </c>
      <c r="W1995">
        <v>64</v>
      </c>
      <c r="Y1995" t="s">
        <v>2722</v>
      </c>
      <c r="Z1995">
        <v>1</v>
      </c>
      <c r="AA1995">
        <f t="shared" si="312"/>
        <v>9</v>
      </c>
      <c r="AB1995">
        <f t="shared" ca="1" si="308"/>
        <v>16.3999998</v>
      </c>
      <c r="AC1995">
        <f t="shared" ca="1" si="309"/>
        <v>-7.3999997999999998</v>
      </c>
      <c r="AD1995">
        <f t="shared" ca="1" si="310"/>
        <v>7.3999997999999998</v>
      </c>
      <c r="AE1995" s="2">
        <v>0</v>
      </c>
      <c r="AF1995" s="7">
        <f>VLOOKUP(R1995,Weights!$A$2:$B$120,2,0)*AE1995</f>
        <v>0</v>
      </c>
      <c r="AG1995">
        <f t="shared" ca="1" si="311"/>
        <v>54.759997040000037</v>
      </c>
      <c r="AI1995" t="str">
        <f t="shared" ca="1" si="313"/>
        <v>Incarnate Word</v>
      </c>
      <c r="AJ1995" t="str">
        <f t="shared" si="314"/>
        <v>Incarnate Word</v>
      </c>
      <c r="AK1995">
        <f t="shared" si="315"/>
        <v>0</v>
      </c>
    </row>
    <row r="1996" spans="17:37" x14ac:dyDescent="0.25">
      <c r="Q1996" t="s">
        <v>3527</v>
      </c>
      <c r="R1996" s="6">
        <v>42051</v>
      </c>
      <c r="S1996" t="s">
        <v>3194</v>
      </c>
      <c r="T1996" t="s">
        <v>3457</v>
      </c>
      <c r="U1996" t="s">
        <v>3841</v>
      </c>
      <c r="V1996">
        <v>90</v>
      </c>
      <c r="W1996">
        <v>76</v>
      </c>
      <c r="Y1996" t="s">
        <v>2723</v>
      </c>
      <c r="Z1996">
        <v>1</v>
      </c>
      <c r="AA1996">
        <f t="shared" si="312"/>
        <v>-14</v>
      </c>
      <c r="AB1996">
        <f t="shared" ca="1" si="308"/>
        <v>-8.4</v>
      </c>
      <c r="AC1996">
        <f t="shared" ca="1" si="309"/>
        <v>-5.6</v>
      </c>
      <c r="AD1996">
        <f t="shared" ca="1" si="310"/>
        <v>5.6</v>
      </c>
      <c r="AE1996" s="2">
        <v>0</v>
      </c>
      <c r="AF1996" s="7">
        <f>VLOOKUP(R1996,Weights!$A$2:$B$120,2,0)*AE1996</f>
        <v>0</v>
      </c>
      <c r="AG1996">
        <f t="shared" ca="1" si="311"/>
        <v>31.359999999999996</v>
      </c>
      <c r="AI1996" t="str">
        <f t="shared" ca="1" si="313"/>
        <v>Stephen F. Austin</v>
      </c>
      <c r="AJ1996" t="str">
        <f t="shared" si="314"/>
        <v>Stephen F. Austin</v>
      </c>
      <c r="AK1996" t="str">
        <f t="shared" si="315"/>
        <v>Stephen F. Austin</v>
      </c>
    </row>
    <row r="1997" spans="17:37" x14ac:dyDescent="0.25">
      <c r="Q1997" t="s">
        <v>3527</v>
      </c>
      <c r="R1997" s="6">
        <v>42056</v>
      </c>
      <c r="S1997" t="s">
        <v>3194</v>
      </c>
      <c r="T1997" t="s">
        <v>3485</v>
      </c>
      <c r="U1997" t="s">
        <v>3842</v>
      </c>
      <c r="V1997">
        <v>74</v>
      </c>
      <c r="W1997">
        <v>68</v>
      </c>
      <c r="Y1997" t="s">
        <v>2724</v>
      </c>
      <c r="Z1997">
        <v>1</v>
      </c>
      <c r="AA1997">
        <f t="shared" si="312"/>
        <v>6</v>
      </c>
      <c r="AB1997">
        <f t="shared" ca="1" si="308"/>
        <v>4.5999999999999996</v>
      </c>
      <c r="AC1997">
        <f t="shared" ca="1" si="309"/>
        <v>1.4000000000000004</v>
      </c>
      <c r="AD1997">
        <f t="shared" ca="1" si="310"/>
        <v>-1.4000000000000004</v>
      </c>
      <c r="AE1997" s="2">
        <v>0</v>
      </c>
      <c r="AF1997" s="7">
        <f>VLOOKUP(R1997,Weights!$A$2:$B$120,2,0)*AE1997</f>
        <v>0</v>
      </c>
      <c r="AG1997">
        <f t="shared" ca="1" si="311"/>
        <v>1.9600000000000011</v>
      </c>
      <c r="AI1997" t="str">
        <f t="shared" ca="1" si="313"/>
        <v>Incarnate Word</v>
      </c>
      <c r="AJ1997" t="str">
        <f t="shared" si="314"/>
        <v>Incarnate Word</v>
      </c>
      <c r="AK1997">
        <f t="shared" si="315"/>
        <v>0</v>
      </c>
    </row>
    <row r="1998" spans="17:37" x14ac:dyDescent="0.25">
      <c r="Q1998" t="s">
        <v>3527</v>
      </c>
      <c r="R1998" s="6">
        <v>42058</v>
      </c>
      <c r="S1998" t="s">
        <v>3194</v>
      </c>
      <c r="T1998" t="s">
        <v>3525</v>
      </c>
      <c r="U1998" t="s">
        <v>3842</v>
      </c>
      <c r="V1998">
        <v>77</v>
      </c>
      <c r="W1998">
        <v>64</v>
      </c>
      <c r="Y1998" t="s">
        <v>2725</v>
      </c>
      <c r="Z1998">
        <v>1</v>
      </c>
      <c r="AA1998">
        <f t="shared" si="312"/>
        <v>13</v>
      </c>
      <c r="AB1998">
        <f t="shared" ca="1" si="308"/>
        <v>9.7999998000000001</v>
      </c>
      <c r="AC1998">
        <f t="shared" ca="1" si="309"/>
        <v>3.2000001999999999</v>
      </c>
      <c r="AD1998">
        <f t="shared" ca="1" si="310"/>
        <v>-3.2000001999999999</v>
      </c>
      <c r="AE1998" s="2">
        <v>0</v>
      </c>
      <c r="AF1998" s="7">
        <f>VLOOKUP(R1998,Weights!$A$2:$B$120,2,0)*AE1998</f>
        <v>0</v>
      </c>
      <c r="AG1998">
        <f t="shared" ca="1" si="311"/>
        <v>10.240001280000039</v>
      </c>
      <c r="AI1998" t="str">
        <f t="shared" ca="1" si="313"/>
        <v>Incarnate Word</v>
      </c>
      <c r="AJ1998" t="str">
        <f t="shared" si="314"/>
        <v>Incarnate Word</v>
      </c>
      <c r="AK1998">
        <f t="shared" si="315"/>
        <v>0</v>
      </c>
    </row>
    <row r="1999" spans="17:37" x14ac:dyDescent="0.25">
      <c r="Q1999" t="s">
        <v>3527</v>
      </c>
      <c r="R1999" s="6">
        <v>42068</v>
      </c>
      <c r="S1999" t="s">
        <v>3194</v>
      </c>
      <c r="T1999" t="s">
        <v>3294</v>
      </c>
      <c r="U1999" t="s">
        <v>3842</v>
      </c>
      <c r="V1999">
        <v>64</v>
      </c>
      <c r="W1999">
        <v>52</v>
      </c>
      <c r="Y1999" t="s">
        <v>2726</v>
      </c>
      <c r="Z1999">
        <v>1</v>
      </c>
      <c r="AA1999">
        <f t="shared" si="312"/>
        <v>12</v>
      </c>
      <c r="AB1999">
        <f t="shared" ca="1" si="308"/>
        <v>12.7999998</v>
      </c>
      <c r="AC1999">
        <f t="shared" ca="1" si="309"/>
        <v>-0.79999980000000015</v>
      </c>
      <c r="AD1999">
        <f t="shared" ca="1" si="310"/>
        <v>0.79999980000000015</v>
      </c>
      <c r="AE1999" s="2">
        <v>0</v>
      </c>
      <c r="AF1999" s="7">
        <f>VLOOKUP(R1999,Weights!$A$2:$B$120,2,0)*AE1999</f>
        <v>0</v>
      </c>
      <c r="AG1999">
        <f t="shared" ca="1" si="311"/>
        <v>0.63999968000004026</v>
      </c>
      <c r="AI1999" t="str">
        <f t="shared" ca="1" si="313"/>
        <v>Incarnate Word</v>
      </c>
      <c r="AJ1999" t="str">
        <f t="shared" si="314"/>
        <v>Incarnate Word</v>
      </c>
      <c r="AK1999">
        <f t="shared" si="315"/>
        <v>0</v>
      </c>
    </row>
    <row r="2000" spans="17:37" x14ac:dyDescent="0.25">
      <c r="Q2000" t="s">
        <v>3273</v>
      </c>
      <c r="R2000" s="6">
        <v>41957</v>
      </c>
      <c r="S2000" t="s">
        <v>3194</v>
      </c>
      <c r="T2000" t="s">
        <v>3515</v>
      </c>
      <c r="U2000" t="s">
        <v>3842</v>
      </c>
      <c r="V2000">
        <v>116</v>
      </c>
      <c r="W2000">
        <v>65</v>
      </c>
      <c r="Y2000" t="s">
        <v>176</v>
      </c>
      <c r="Z2000">
        <v>1</v>
      </c>
      <c r="AA2000">
        <f t="shared" si="312"/>
        <v>51</v>
      </c>
      <c r="AB2000">
        <f t="shared" ca="1" si="308"/>
        <v>34.200000000000003</v>
      </c>
      <c r="AC2000">
        <f t="shared" ca="1" si="309"/>
        <v>16.799999999999997</v>
      </c>
      <c r="AD2000">
        <f t="shared" ca="1" si="310"/>
        <v>-16.799999999999997</v>
      </c>
      <c r="AE2000" s="2">
        <v>0</v>
      </c>
      <c r="AF2000" s="7">
        <f>VLOOKUP(R2000,Weights!$A$2:$B$120,2,0)*AE2000</f>
        <v>0</v>
      </c>
      <c r="AG2000">
        <f t="shared" ca="1" si="311"/>
        <v>282.2399999999999</v>
      </c>
      <c r="AI2000" t="str">
        <f t="shared" ca="1" si="313"/>
        <v>Indiana</v>
      </c>
      <c r="AJ2000" t="str">
        <f t="shared" si="314"/>
        <v>Indiana</v>
      </c>
      <c r="AK2000">
        <f t="shared" si="315"/>
        <v>0</v>
      </c>
    </row>
    <row r="2001" spans="17:37" x14ac:dyDescent="0.25">
      <c r="Q2001" t="s">
        <v>3273</v>
      </c>
      <c r="R2001" s="6">
        <v>41960</v>
      </c>
      <c r="S2001" t="s">
        <v>3194</v>
      </c>
      <c r="T2001" t="s">
        <v>3530</v>
      </c>
      <c r="U2001" t="s">
        <v>3842</v>
      </c>
      <c r="V2001">
        <v>83</v>
      </c>
      <c r="W2001">
        <v>64</v>
      </c>
      <c r="Y2001" t="s">
        <v>258</v>
      </c>
      <c r="Z2001">
        <v>1</v>
      </c>
      <c r="AA2001">
        <f t="shared" si="312"/>
        <v>19</v>
      </c>
      <c r="AB2001">
        <f t="shared" ca="1" si="308"/>
        <v>18.6000002</v>
      </c>
      <c r="AC2001">
        <f t="shared" ca="1" si="309"/>
        <v>0.39999979999999979</v>
      </c>
      <c r="AD2001">
        <f t="shared" ca="1" si="310"/>
        <v>-0.39999979999999979</v>
      </c>
      <c r="AE2001" s="2">
        <v>0</v>
      </c>
      <c r="AF2001" s="7">
        <f>VLOOKUP(R2001,Weights!$A$2:$B$120,2,0)*AE2001</f>
        <v>0</v>
      </c>
      <c r="AG2001">
        <f t="shared" ca="1" si="311"/>
        <v>0.15999984000003983</v>
      </c>
      <c r="AI2001" t="str">
        <f t="shared" ca="1" si="313"/>
        <v>Indiana</v>
      </c>
      <c r="AJ2001" t="str">
        <f t="shared" si="314"/>
        <v>Indiana</v>
      </c>
      <c r="AK2001">
        <f t="shared" si="315"/>
        <v>0</v>
      </c>
    </row>
    <row r="2002" spans="17:37" x14ac:dyDescent="0.25">
      <c r="Q2002" t="s">
        <v>3273</v>
      </c>
      <c r="R2002" s="6">
        <v>41963</v>
      </c>
      <c r="S2002" t="s">
        <v>3194</v>
      </c>
      <c r="T2002" t="s">
        <v>3270</v>
      </c>
      <c r="U2002" t="s">
        <v>3842</v>
      </c>
      <c r="V2002">
        <v>74</v>
      </c>
      <c r="W2002">
        <v>68</v>
      </c>
      <c r="Y2002" t="s">
        <v>259</v>
      </c>
      <c r="Z2002">
        <v>1</v>
      </c>
      <c r="AA2002">
        <f t="shared" si="312"/>
        <v>6</v>
      </c>
      <c r="AB2002">
        <f t="shared" ca="1" si="308"/>
        <v>6.0000002000000023</v>
      </c>
      <c r="AC2002">
        <f t="shared" ca="1" si="309"/>
        <v>-2.0000000233721948E-7</v>
      </c>
      <c r="AD2002">
        <f t="shared" ca="1" si="310"/>
        <v>2.0000000233721948E-7</v>
      </c>
      <c r="AE2002" s="2">
        <v>0</v>
      </c>
      <c r="AF2002" s="7">
        <f>VLOOKUP(R2002,Weights!$A$2:$B$120,2,0)*AE2002</f>
        <v>0</v>
      </c>
      <c r="AG2002">
        <f t="shared" ca="1" si="311"/>
        <v>4.0000000934887799E-14</v>
      </c>
      <c r="AI2002" t="str">
        <f t="shared" ca="1" si="313"/>
        <v>Indiana</v>
      </c>
      <c r="AJ2002" t="str">
        <f t="shared" si="314"/>
        <v>Indiana</v>
      </c>
      <c r="AK2002">
        <f t="shared" si="315"/>
        <v>0</v>
      </c>
    </row>
    <row r="2003" spans="17:37" x14ac:dyDescent="0.25">
      <c r="Q2003" t="s">
        <v>3273</v>
      </c>
      <c r="R2003" s="6">
        <v>41965</v>
      </c>
      <c r="S2003" t="s">
        <v>3194</v>
      </c>
      <c r="T2003" t="s">
        <v>3483</v>
      </c>
      <c r="U2003" t="s">
        <v>3842</v>
      </c>
      <c r="V2003">
        <v>85</v>
      </c>
      <c r="W2003">
        <v>72</v>
      </c>
      <c r="Y2003" t="s">
        <v>260</v>
      </c>
      <c r="Z2003">
        <v>1</v>
      </c>
      <c r="AA2003">
        <f t="shared" si="312"/>
        <v>13</v>
      </c>
      <c r="AB2003">
        <f t="shared" ca="1" si="308"/>
        <v>22.000000200000002</v>
      </c>
      <c r="AC2003">
        <f t="shared" ca="1" si="309"/>
        <v>-9.0000002000000023</v>
      </c>
      <c r="AD2003">
        <f t="shared" ca="1" si="310"/>
        <v>9.0000002000000023</v>
      </c>
      <c r="AE2003" s="2">
        <v>0</v>
      </c>
      <c r="AF2003" s="7">
        <f>VLOOKUP(R2003,Weights!$A$2:$B$120,2,0)*AE2003</f>
        <v>0</v>
      </c>
      <c r="AG2003">
        <f t="shared" ca="1" si="311"/>
        <v>81.000003600000085</v>
      </c>
      <c r="AI2003" t="str">
        <f t="shared" ca="1" si="313"/>
        <v>Indiana</v>
      </c>
      <c r="AJ2003" t="str">
        <f t="shared" si="314"/>
        <v>Indiana</v>
      </c>
      <c r="AK2003">
        <f t="shared" si="315"/>
        <v>0</v>
      </c>
    </row>
    <row r="2004" spans="17:37" x14ac:dyDescent="0.25">
      <c r="Q2004" t="s">
        <v>3273</v>
      </c>
      <c r="R2004" s="6">
        <v>41967</v>
      </c>
      <c r="S2004" t="s">
        <v>3194</v>
      </c>
      <c r="T2004" t="s">
        <v>3357</v>
      </c>
      <c r="U2004" t="s">
        <v>3841</v>
      </c>
      <c r="V2004">
        <v>88</v>
      </c>
      <c r="W2004">
        <v>86</v>
      </c>
      <c r="Y2004" t="s">
        <v>101</v>
      </c>
      <c r="Z2004">
        <v>1</v>
      </c>
      <c r="AA2004">
        <f t="shared" si="312"/>
        <v>-2</v>
      </c>
      <c r="AB2004">
        <f t="shared" ca="1" si="308"/>
        <v>13.600000200000002</v>
      </c>
      <c r="AC2004">
        <f t="shared" ca="1" si="309"/>
        <v>-15.600000200000002</v>
      </c>
      <c r="AD2004">
        <f t="shared" ca="1" si="310"/>
        <v>15.600000200000002</v>
      </c>
      <c r="AE2004" s="2">
        <v>0</v>
      </c>
      <c r="AF2004" s="7">
        <f>VLOOKUP(R2004,Weights!$A$2:$B$120,2,0)*AE2004</f>
        <v>0</v>
      </c>
      <c r="AG2004">
        <f t="shared" ca="1" si="311"/>
        <v>243.3600062400001</v>
      </c>
      <c r="AI2004" t="str">
        <f t="shared" ca="1" si="313"/>
        <v>Indiana</v>
      </c>
      <c r="AJ2004" t="str">
        <f t="shared" si="314"/>
        <v>Eastern Washington</v>
      </c>
      <c r="AK2004" t="str">
        <f t="shared" si="315"/>
        <v>Eastern Washington</v>
      </c>
    </row>
    <row r="2005" spans="17:37" x14ac:dyDescent="0.25">
      <c r="Q2005" t="s">
        <v>3273</v>
      </c>
      <c r="R2005" s="6">
        <v>41971</v>
      </c>
      <c r="S2005" t="s">
        <v>3194</v>
      </c>
      <c r="T2005" t="s">
        <v>3328</v>
      </c>
      <c r="U2005" t="s">
        <v>3842</v>
      </c>
      <c r="V2005">
        <v>87</v>
      </c>
      <c r="W2005">
        <v>79</v>
      </c>
      <c r="Y2005" t="s">
        <v>103</v>
      </c>
      <c r="Z2005">
        <v>1</v>
      </c>
      <c r="AA2005">
        <f t="shared" si="312"/>
        <v>8</v>
      </c>
      <c r="AB2005">
        <f t="shared" ca="1" si="308"/>
        <v>23.000000200000002</v>
      </c>
      <c r="AC2005">
        <f t="shared" ca="1" si="309"/>
        <v>-15.000000200000002</v>
      </c>
      <c r="AD2005">
        <f t="shared" ca="1" si="310"/>
        <v>15.000000200000002</v>
      </c>
      <c r="AE2005" s="2">
        <v>0</v>
      </c>
      <c r="AF2005" s="7">
        <f>VLOOKUP(R2005,Weights!$A$2:$B$120,2,0)*AE2005</f>
        <v>0</v>
      </c>
      <c r="AG2005">
        <f t="shared" ca="1" si="311"/>
        <v>225.0000060000001</v>
      </c>
      <c r="AI2005" t="str">
        <f t="shared" ca="1" si="313"/>
        <v>Indiana</v>
      </c>
      <c r="AJ2005" t="str">
        <f t="shared" si="314"/>
        <v>Indiana</v>
      </c>
      <c r="AK2005">
        <f t="shared" si="315"/>
        <v>0</v>
      </c>
    </row>
    <row r="2006" spans="17:37" x14ac:dyDescent="0.25">
      <c r="Q2006" t="s">
        <v>3273</v>
      </c>
      <c r="R2006" s="6">
        <v>41975</v>
      </c>
      <c r="S2006" t="s">
        <v>3194</v>
      </c>
      <c r="T2006" t="s">
        <v>3313</v>
      </c>
      <c r="U2006" t="s">
        <v>3842</v>
      </c>
      <c r="V2006">
        <v>81</v>
      </c>
      <c r="W2006">
        <v>69</v>
      </c>
      <c r="Y2006" t="s">
        <v>262</v>
      </c>
      <c r="Z2006">
        <v>1</v>
      </c>
      <c r="AA2006">
        <f t="shared" si="312"/>
        <v>12</v>
      </c>
      <c r="AB2006">
        <f t="shared" ca="1" si="308"/>
        <v>8.4000002000000009</v>
      </c>
      <c r="AC2006">
        <f t="shared" ca="1" si="309"/>
        <v>3.5999997999999991</v>
      </c>
      <c r="AD2006">
        <f t="shared" ca="1" si="310"/>
        <v>-3.5999997999999991</v>
      </c>
      <c r="AE2006" s="2">
        <v>0</v>
      </c>
      <c r="AF2006" s="7">
        <f>VLOOKUP(R2006,Weights!$A$2:$B$120,2,0)*AE2006</f>
        <v>0</v>
      </c>
      <c r="AG2006">
        <f t="shared" ca="1" si="311"/>
        <v>12.959998560000033</v>
      </c>
      <c r="AI2006" t="str">
        <f t="shared" ca="1" si="313"/>
        <v>Indiana</v>
      </c>
      <c r="AJ2006" t="str">
        <f t="shared" si="314"/>
        <v>Indiana</v>
      </c>
      <c r="AK2006">
        <f t="shared" si="315"/>
        <v>0</v>
      </c>
    </row>
    <row r="2007" spans="17:37" x14ac:dyDescent="0.25">
      <c r="Q2007" t="s">
        <v>3273</v>
      </c>
      <c r="R2007" s="6">
        <v>41979</v>
      </c>
      <c r="S2007" t="s">
        <v>3194</v>
      </c>
      <c r="T2007" t="s">
        <v>3442</v>
      </c>
      <c r="U2007" t="s">
        <v>3842</v>
      </c>
      <c r="V2007">
        <v>95</v>
      </c>
      <c r="W2007">
        <v>49</v>
      </c>
      <c r="Y2007" t="s">
        <v>415</v>
      </c>
      <c r="Z2007">
        <v>1</v>
      </c>
      <c r="AA2007">
        <f t="shared" si="312"/>
        <v>46</v>
      </c>
      <c r="AB2007">
        <f t="shared" ca="1" si="308"/>
        <v>26.800000000000004</v>
      </c>
      <c r="AC2007">
        <f t="shared" ca="1" si="309"/>
        <v>19.199999999999996</v>
      </c>
      <c r="AD2007">
        <f t="shared" ca="1" si="310"/>
        <v>-19.199999999999996</v>
      </c>
      <c r="AE2007" s="2">
        <v>0</v>
      </c>
      <c r="AF2007" s="7">
        <f>VLOOKUP(R2007,Weights!$A$2:$B$120,2,0)*AE2007</f>
        <v>0</v>
      </c>
      <c r="AG2007">
        <f t="shared" ca="1" si="311"/>
        <v>368.63999999999982</v>
      </c>
      <c r="AI2007" t="str">
        <f t="shared" ca="1" si="313"/>
        <v>Indiana</v>
      </c>
      <c r="AJ2007" t="str">
        <f t="shared" si="314"/>
        <v>Indiana</v>
      </c>
      <c r="AK2007">
        <f t="shared" si="315"/>
        <v>0</v>
      </c>
    </row>
    <row r="2008" spans="17:37" x14ac:dyDescent="0.25">
      <c r="Q2008" t="s">
        <v>3273</v>
      </c>
      <c r="R2008" s="6">
        <v>41986</v>
      </c>
      <c r="S2008" t="s">
        <v>3194</v>
      </c>
      <c r="T2008" t="s">
        <v>3396</v>
      </c>
      <c r="U2008" t="s">
        <v>3842</v>
      </c>
      <c r="V2008">
        <v>94</v>
      </c>
      <c r="W2008">
        <v>66</v>
      </c>
      <c r="Y2008" t="s">
        <v>464</v>
      </c>
      <c r="Z2008">
        <v>1</v>
      </c>
      <c r="AA2008">
        <f t="shared" si="312"/>
        <v>28</v>
      </c>
      <c r="AB2008">
        <f t="shared" ca="1" si="308"/>
        <v>22.800000199999999</v>
      </c>
      <c r="AC2008">
        <f t="shared" ca="1" si="309"/>
        <v>5.1999998000000005</v>
      </c>
      <c r="AD2008">
        <f t="shared" ca="1" si="310"/>
        <v>-5.1999998000000005</v>
      </c>
      <c r="AE2008" s="2">
        <v>0</v>
      </c>
      <c r="AF2008" s="7">
        <f>VLOOKUP(R2008,Weights!$A$2:$B$120,2,0)*AE2008</f>
        <v>0</v>
      </c>
      <c r="AG2008">
        <f t="shared" ca="1" si="311"/>
        <v>27.039997920000044</v>
      </c>
      <c r="AI2008" t="str">
        <f t="shared" ca="1" si="313"/>
        <v>Indiana</v>
      </c>
      <c r="AJ2008" t="str">
        <f t="shared" si="314"/>
        <v>Indiana</v>
      </c>
      <c r="AK2008">
        <f t="shared" si="315"/>
        <v>0</v>
      </c>
    </row>
    <row r="2009" spans="17:37" x14ac:dyDescent="0.25">
      <c r="Q2009" t="s">
        <v>3273</v>
      </c>
      <c r="R2009" s="6">
        <v>41995</v>
      </c>
      <c r="S2009" t="s">
        <v>3194</v>
      </c>
      <c r="T2009" t="s">
        <v>3526</v>
      </c>
      <c r="U2009" t="s">
        <v>3842</v>
      </c>
      <c r="V2009">
        <v>79</v>
      </c>
      <c r="W2009">
        <v>59</v>
      </c>
      <c r="Y2009" t="s">
        <v>465</v>
      </c>
      <c r="Z2009">
        <v>1</v>
      </c>
      <c r="AA2009">
        <f t="shared" si="312"/>
        <v>20</v>
      </c>
      <c r="AB2009">
        <f t="shared" ca="1" si="308"/>
        <v>23.000000200000002</v>
      </c>
      <c r="AC2009">
        <f t="shared" ca="1" si="309"/>
        <v>-3.0000002000000023</v>
      </c>
      <c r="AD2009">
        <f t="shared" ca="1" si="310"/>
        <v>3.0000002000000023</v>
      </c>
      <c r="AE2009" s="2">
        <v>0</v>
      </c>
      <c r="AF2009" s="7">
        <f>VLOOKUP(R2009,Weights!$A$2:$B$120,2,0)*AE2009</f>
        <v>0</v>
      </c>
      <c r="AG2009">
        <f t="shared" ca="1" si="311"/>
        <v>9.0000012000000549</v>
      </c>
      <c r="AI2009" t="str">
        <f t="shared" ca="1" si="313"/>
        <v>Indiana</v>
      </c>
      <c r="AJ2009" t="str">
        <f t="shared" si="314"/>
        <v>Indiana</v>
      </c>
      <c r="AK2009">
        <f t="shared" si="315"/>
        <v>0</v>
      </c>
    </row>
    <row r="2010" spans="17:37" x14ac:dyDescent="0.25">
      <c r="Q2010" t="s">
        <v>3273</v>
      </c>
      <c r="R2010" s="6">
        <v>42014</v>
      </c>
      <c r="S2010" t="s">
        <v>3194</v>
      </c>
      <c r="T2010" t="s">
        <v>3445</v>
      </c>
      <c r="U2010" t="s">
        <v>3842</v>
      </c>
      <c r="V2010">
        <v>69</v>
      </c>
      <c r="W2010">
        <v>66</v>
      </c>
      <c r="Y2010" t="s">
        <v>531</v>
      </c>
      <c r="Z2010">
        <v>1</v>
      </c>
      <c r="AA2010">
        <f t="shared" si="312"/>
        <v>3</v>
      </c>
      <c r="AB2010">
        <f t="shared" ca="1" si="308"/>
        <v>-3</v>
      </c>
      <c r="AC2010">
        <f t="shared" ca="1" si="309"/>
        <v>6</v>
      </c>
      <c r="AD2010">
        <f t="shared" ca="1" si="310"/>
        <v>-6</v>
      </c>
      <c r="AE2010" s="2">
        <v>0</v>
      </c>
      <c r="AF2010" s="7">
        <f>VLOOKUP(R2010,Weights!$A$2:$B$120,2,0)*AE2010</f>
        <v>0</v>
      </c>
      <c r="AG2010">
        <f t="shared" ca="1" si="311"/>
        <v>36</v>
      </c>
      <c r="AI2010" t="str">
        <f t="shared" ca="1" si="313"/>
        <v>Ohio State</v>
      </c>
      <c r="AJ2010" t="str">
        <f t="shared" si="314"/>
        <v>Indiana</v>
      </c>
      <c r="AK2010">
        <f t="shared" si="315"/>
        <v>0</v>
      </c>
    </row>
    <row r="2011" spans="17:37" x14ac:dyDescent="0.25">
      <c r="Q2011" t="s">
        <v>3273</v>
      </c>
      <c r="R2011" s="6">
        <v>42017</v>
      </c>
      <c r="S2011" t="s">
        <v>3194</v>
      </c>
      <c r="T2011" t="s">
        <v>3295</v>
      </c>
      <c r="U2011" t="s">
        <v>3842</v>
      </c>
      <c r="V2011">
        <v>76</v>
      </c>
      <c r="W2011">
        <v>73</v>
      </c>
      <c r="Y2011" t="s">
        <v>532</v>
      </c>
      <c r="Z2011">
        <v>1</v>
      </c>
      <c r="AA2011">
        <f t="shared" si="312"/>
        <v>3</v>
      </c>
      <c r="AB2011">
        <f t="shared" ca="1" si="308"/>
        <v>8.0000002000000023</v>
      </c>
      <c r="AC2011">
        <f t="shared" ca="1" si="309"/>
        <v>-5.0000002000000023</v>
      </c>
      <c r="AD2011">
        <f t="shared" ca="1" si="310"/>
        <v>5.0000002000000023</v>
      </c>
      <c r="AE2011" s="2">
        <v>0</v>
      </c>
      <c r="AF2011" s="7">
        <f>VLOOKUP(R2011,Weights!$A$2:$B$120,2,0)*AE2011</f>
        <v>0</v>
      </c>
      <c r="AG2011">
        <f t="shared" ca="1" si="311"/>
        <v>25.000002000000062</v>
      </c>
      <c r="AI2011" t="str">
        <f t="shared" ca="1" si="313"/>
        <v>Indiana</v>
      </c>
      <c r="AJ2011" t="str">
        <f t="shared" si="314"/>
        <v>Indiana</v>
      </c>
      <c r="AK2011">
        <f t="shared" si="315"/>
        <v>0</v>
      </c>
    </row>
    <row r="2012" spans="17:37" x14ac:dyDescent="0.25">
      <c r="Q2012" t="s">
        <v>3273</v>
      </c>
      <c r="R2012" s="6">
        <v>42026</v>
      </c>
      <c r="S2012" t="s">
        <v>3194</v>
      </c>
      <c r="T2012" t="s">
        <v>3298</v>
      </c>
      <c r="U2012" t="s">
        <v>3842</v>
      </c>
      <c r="V2012">
        <v>89</v>
      </c>
      <c r="W2012">
        <v>70</v>
      </c>
      <c r="Y2012" t="s">
        <v>534</v>
      </c>
      <c r="Z2012">
        <v>1</v>
      </c>
      <c r="AA2012">
        <f t="shared" si="312"/>
        <v>19</v>
      </c>
      <c r="AB2012">
        <f t="shared" ca="1" si="308"/>
        <v>2.4000000000000021</v>
      </c>
      <c r="AC2012">
        <f t="shared" ca="1" si="309"/>
        <v>16.599999999999998</v>
      </c>
      <c r="AD2012">
        <f t="shared" ca="1" si="310"/>
        <v>-16.599999999999998</v>
      </c>
      <c r="AE2012" s="2">
        <v>0</v>
      </c>
      <c r="AF2012" s="7">
        <f>VLOOKUP(R2012,Weights!$A$2:$B$120,2,0)*AE2012</f>
        <v>0</v>
      </c>
      <c r="AG2012">
        <f t="shared" ca="1" si="311"/>
        <v>275.55999999999995</v>
      </c>
      <c r="AI2012" t="str">
        <f t="shared" ca="1" si="313"/>
        <v>Indiana</v>
      </c>
      <c r="AJ2012" t="str">
        <f t="shared" si="314"/>
        <v>Indiana</v>
      </c>
      <c r="AK2012">
        <f t="shared" si="315"/>
        <v>0</v>
      </c>
    </row>
    <row r="2013" spans="17:37" x14ac:dyDescent="0.25">
      <c r="Q2013" t="s">
        <v>3273</v>
      </c>
      <c r="R2013" s="6">
        <v>42035</v>
      </c>
      <c r="S2013" t="s">
        <v>3194</v>
      </c>
      <c r="T2013" t="s">
        <v>3229</v>
      </c>
      <c r="U2013" t="s">
        <v>3842</v>
      </c>
      <c r="V2013">
        <v>72</v>
      </c>
      <c r="W2013">
        <v>64</v>
      </c>
      <c r="Y2013" t="s">
        <v>537</v>
      </c>
      <c r="Z2013">
        <v>1</v>
      </c>
      <c r="AA2013">
        <f t="shared" si="312"/>
        <v>8</v>
      </c>
      <c r="AB2013">
        <f t="shared" ca="1" si="308"/>
        <v>14.200000180000002</v>
      </c>
      <c r="AC2013">
        <f t="shared" ca="1" si="309"/>
        <v>-6.2000001800000017</v>
      </c>
      <c r="AD2013">
        <f t="shared" ca="1" si="310"/>
        <v>6.2000001800000017</v>
      </c>
      <c r="AE2013" s="2">
        <v>0</v>
      </c>
      <c r="AF2013" s="7">
        <f>VLOOKUP(R2013,Weights!$A$2:$B$120,2,0)*AE2013</f>
        <v>0</v>
      </c>
      <c r="AG2013">
        <f t="shared" ca="1" si="311"/>
        <v>38.440002232000055</v>
      </c>
      <c r="AI2013" t="str">
        <f t="shared" ca="1" si="313"/>
        <v>Indiana</v>
      </c>
      <c r="AJ2013" t="str">
        <f t="shared" si="314"/>
        <v>Indiana</v>
      </c>
      <c r="AK2013">
        <f t="shared" si="315"/>
        <v>0</v>
      </c>
    </row>
    <row r="2014" spans="17:37" x14ac:dyDescent="0.25">
      <c r="Q2014" t="s">
        <v>3273</v>
      </c>
      <c r="R2014" s="6">
        <v>42043</v>
      </c>
      <c r="S2014" t="s">
        <v>3194</v>
      </c>
      <c r="T2014" t="s">
        <v>3274</v>
      </c>
      <c r="U2014" t="s">
        <v>3842</v>
      </c>
      <c r="V2014">
        <v>70</v>
      </c>
      <c r="W2014">
        <v>67</v>
      </c>
      <c r="Y2014" t="s">
        <v>539</v>
      </c>
      <c r="Z2014">
        <v>1</v>
      </c>
      <c r="AA2014">
        <f t="shared" si="312"/>
        <v>3</v>
      </c>
      <c r="AB2014">
        <f t="shared" ca="1" si="308"/>
        <v>7.0000002000000014</v>
      </c>
      <c r="AC2014">
        <f t="shared" ca="1" si="309"/>
        <v>-4.0000002000000014</v>
      </c>
      <c r="AD2014">
        <f t="shared" ca="1" si="310"/>
        <v>4.0000002000000014</v>
      </c>
      <c r="AE2014" s="2">
        <v>0</v>
      </c>
      <c r="AF2014" s="7">
        <f>VLOOKUP(R2014,Weights!$A$2:$B$120,2,0)*AE2014</f>
        <v>0</v>
      </c>
      <c r="AG2014">
        <f t="shared" ca="1" si="311"/>
        <v>16.000001600000051</v>
      </c>
      <c r="AI2014" t="str">
        <f t="shared" ca="1" si="313"/>
        <v>Indiana</v>
      </c>
      <c r="AJ2014" t="str">
        <f t="shared" si="314"/>
        <v>Indiana</v>
      </c>
      <c r="AK2014">
        <f t="shared" si="315"/>
        <v>0</v>
      </c>
    </row>
    <row r="2015" spans="17:37" x14ac:dyDescent="0.25">
      <c r="Q2015" t="s">
        <v>3273</v>
      </c>
      <c r="R2015" s="6">
        <v>42050</v>
      </c>
      <c r="S2015" t="s">
        <v>3194</v>
      </c>
      <c r="T2015" t="s">
        <v>3245</v>
      </c>
      <c r="U2015" t="s">
        <v>3842</v>
      </c>
      <c r="V2015">
        <v>90</v>
      </c>
      <c r="W2015">
        <v>71</v>
      </c>
      <c r="Y2015" t="s">
        <v>763</v>
      </c>
      <c r="Z2015">
        <v>1</v>
      </c>
      <c r="AA2015">
        <f t="shared" si="312"/>
        <v>19</v>
      </c>
      <c r="AB2015">
        <f t="shared" ca="1" si="308"/>
        <v>2.2000000000000011</v>
      </c>
      <c r="AC2015">
        <f t="shared" ca="1" si="309"/>
        <v>16.799999999999997</v>
      </c>
      <c r="AD2015">
        <f t="shared" ca="1" si="310"/>
        <v>-16.799999999999997</v>
      </c>
      <c r="AE2015" s="2">
        <v>0</v>
      </c>
      <c r="AF2015" s="7">
        <f>VLOOKUP(R2015,Weights!$A$2:$B$120,2,0)*AE2015</f>
        <v>0</v>
      </c>
      <c r="AG2015">
        <f t="shared" ca="1" si="311"/>
        <v>282.2399999999999</v>
      </c>
      <c r="AI2015" t="str">
        <f t="shared" ca="1" si="313"/>
        <v>Indiana</v>
      </c>
      <c r="AJ2015" t="str">
        <f t="shared" si="314"/>
        <v>Indiana</v>
      </c>
      <c r="AK2015">
        <f t="shared" si="315"/>
        <v>0</v>
      </c>
    </row>
    <row r="2016" spans="17:37" x14ac:dyDescent="0.25">
      <c r="Q2016" t="s">
        <v>3273</v>
      </c>
      <c r="R2016" s="6">
        <v>42054</v>
      </c>
      <c r="S2016" t="s">
        <v>3194</v>
      </c>
      <c r="T2016" t="s">
        <v>3327</v>
      </c>
      <c r="U2016" t="s">
        <v>3841</v>
      </c>
      <c r="V2016">
        <v>67</v>
      </c>
      <c r="W2016">
        <v>63</v>
      </c>
      <c r="Y2016" t="s">
        <v>1351</v>
      </c>
      <c r="Z2016">
        <v>1</v>
      </c>
      <c r="AA2016">
        <f t="shared" si="312"/>
        <v>-4</v>
      </c>
      <c r="AB2016">
        <f t="shared" ca="1" si="308"/>
        <v>1.7763568394002505E-15</v>
      </c>
      <c r="AC2016">
        <f t="shared" ca="1" si="309"/>
        <v>-4.0000000000000018</v>
      </c>
      <c r="AD2016">
        <f t="shared" ca="1" si="310"/>
        <v>4.0000000000000018</v>
      </c>
      <c r="AE2016" s="2">
        <v>0</v>
      </c>
      <c r="AF2016" s="7">
        <f>VLOOKUP(R2016,Weights!$A$2:$B$120,2,0)*AE2016</f>
        <v>0</v>
      </c>
      <c r="AG2016">
        <f t="shared" ca="1" si="311"/>
        <v>16.000000000000014</v>
      </c>
      <c r="AI2016" t="str">
        <f t="shared" ca="1" si="313"/>
        <v>Indiana</v>
      </c>
      <c r="AJ2016" t="str">
        <f t="shared" si="314"/>
        <v>Purdue</v>
      </c>
      <c r="AK2016" t="str">
        <f t="shared" si="315"/>
        <v>Purdue</v>
      </c>
    </row>
    <row r="2017" spans="17:37" x14ac:dyDescent="0.25">
      <c r="Q2017" t="s">
        <v>3273</v>
      </c>
      <c r="R2017" s="6">
        <v>42066</v>
      </c>
      <c r="S2017" t="s">
        <v>3194</v>
      </c>
      <c r="T2017" t="s">
        <v>3248</v>
      </c>
      <c r="U2017" t="s">
        <v>3841</v>
      </c>
      <c r="V2017">
        <v>77</v>
      </c>
      <c r="W2017">
        <v>63</v>
      </c>
      <c r="Y2017" t="s">
        <v>545</v>
      </c>
      <c r="Z2017">
        <v>1</v>
      </c>
      <c r="AA2017">
        <f t="shared" si="312"/>
        <v>-14</v>
      </c>
      <c r="AB2017">
        <f t="shared" ca="1" si="308"/>
        <v>0.80000000000000249</v>
      </c>
      <c r="AC2017">
        <f t="shared" ca="1" si="309"/>
        <v>-14.800000000000002</v>
      </c>
      <c r="AD2017">
        <f t="shared" ca="1" si="310"/>
        <v>14.800000000000002</v>
      </c>
      <c r="AE2017" s="2">
        <v>0</v>
      </c>
      <c r="AF2017" s="7">
        <f>VLOOKUP(R2017,Weights!$A$2:$B$120,2,0)*AE2017</f>
        <v>0</v>
      </c>
      <c r="AG2017">
        <f t="shared" ca="1" si="311"/>
        <v>219.04000000000008</v>
      </c>
      <c r="AI2017" t="str">
        <f t="shared" ca="1" si="313"/>
        <v>Indiana</v>
      </c>
      <c r="AJ2017" t="str">
        <f t="shared" si="314"/>
        <v>Iowa</v>
      </c>
      <c r="AK2017" t="str">
        <f t="shared" si="315"/>
        <v>Iowa</v>
      </c>
    </row>
    <row r="2018" spans="17:37" x14ac:dyDescent="0.25">
      <c r="Q2018" t="s">
        <v>3273</v>
      </c>
      <c r="R2018" s="6">
        <v>42070</v>
      </c>
      <c r="S2018" t="s">
        <v>3194</v>
      </c>
      <c r="T2018" t="s">
        <v>3444</v>
      </c>
      <c r="U2018" t="s">
        <v>3841</v>
      </c>
      <c r="V2018">
        <v>74</v>
      </c>
      <c r="W2018">
        <v>72</v>
      </c>
      <c r="Y2018" t="s">
        <v>1107</v>
      </c>
      <c r="Z2018">
        <v>1</v>
      </c>
      <c r="AA2018">
        <f t="shared" si="312"/>
        <v>-2</v>
      </c>
      <c r="AB2018">
        <f t="shared" ca="1" si="308"/>
        <v>-2</v>
      </c>
      <c r="AC2018">
        <f t="shared" ca="1" si="309"/>
        <v>0</v>
      </c>
      <c r="AD2018">
        <f t="shared" ca="1" si="310"/>
        <v>0</v>
      </c>
      <c r="AE2018" s="2">
        <v>0</v>
      </c>
      <c r="AF2018" s="7">
        <f>VLOOKUP(R2018,Weights!$A$2:$B$120,2,0)*AE2018</f>
        <v>0</v>
      </c>
      <c r="AG2018">
        <f t="shared" ca="1" si="311"/>
        <v>0</v>
      </c>
      <c r="AI2018" t="str">
        <f t="shared" ca="1" si="313"/>
        <v>Michigan St</v>
      </c>
      <c r="AJ2018" t="str">
        <f t="shared" si="314"/>
        <v>Michigan St</v>
      </c>
      <c r="AK2018" t="str">
        <f t="shared" si="315"/>
        <v>Michigan St</v>
      </c>
    </row>
    <row r="2019" spans="17:37" x14ac:dyDescent="0.25">
      <c r="Q2019" t="s">
        <v>3273</v>
      </c>
      <c r="R2019" s="6">
        <v>42075</v>
      </c>
      <c r="S2019" t="s">
        <v>3195</v>
      </c>
      <c r="T2019" t="s">
        <v>3324</v>
      </c>
      <c r="U2019" t="s">
        <v>3842</v>
      </c>
      <c r="V2019">
        <v>71</v>
      </c>
      <c r="W2019">
        <v>56</v>
      </c>
      <c r="Y2019" t="s">
        <v>3150</v>
      </c>
      <c r="Z2019">
        <v>1</v>
      </c>
      <c r="AA2019">
        <f t="shared" si="312"/>
        <v>15</v>
      </c>
      <c r="AB2019">
        <f t="shared" ca="1" si="308"/>
        <v>5.8000002000000004</v>
      </c>
      <c r="AC2019">
        <f t="shared" ca="1" si="309"/>
        <v>9.1999998000000005</v>
      </c>
      <c r="AD2019">
        <f t="shared" ca="1" si="310"/>
        <v>-9.1999998000000005</v>
      </c>
      <c r="AE2019" s="2">
        <v>0</v>
      </c>
      <c r="AF2019" s="7">
        <f>VLOOKUP(R2019,Weights!$A$2:$B$120,2,0)*AE2019</f>
        <v>0</v>
      </c>
      <c r="AG2019">
        <f t="shared" ca="1" si="311"/>
        <v>84.639996320000051</v>
      </c>
      <c r="AI2019" t="str">
        <f t="shared" ca="1" si="313"/>
        <v>Indiana</v>
      </c>
      <c r="AJ2019" t="str">
        <f t="shared" si="314"/>
        <v>Indiana</v>
      </c>
      <c r="AK2019">
        <f t="shared" si="315"/>
        <v>0</v>
      </c>
    </row>
    <row r="2020" spans="17:37" x14ac:dyDescent="0.25">
      <c r="Q2020" t="s">
        <v>3273</v>
      </c>
      <c r="R2020" s="6">
        <v>42076</v>
      </c>
      <c r="S2020" t="s">
        <v>3195</v>
      </c>
      <c r="T2020" t="s">
        <v>3298</v>
      </c>
      <c r="U2020" t="s">
        <v>3191</v>
      </c>
      <c r="Y2020" t="s">
        <v>3191</v>
      </c>
      <c r="Z2020">
        <v>0</v>
      </c>
      <c r="AA2020">
        <f t="shared" si="312"/>
        <v>0</v>
      </c>
      <c r="AB2020">
        <f t="shared" ca="1" si="308"/>
        <v>0</v>
      </c>
      <c r="AC2020">
        <f t="shared" ca="1" si="309"/>
        <v>0</v>
      </c>
      <c r="AD2020">
        <f t="shared" ca="1" si="310"/>
        <v>0</v>
      </c>
      <c r="AE2020" s="2">
        <v>0</v>
      </c>
      <c r="AF2020" s="7">
        <f>VLOOKUP(R2020,Weights!$A$2:$B$120,2,0)*AE2020</f>
        <v>0</v>
      </c>
      <c r="AG2020">
        <f t="shared" ca="1" si="311"/>
        <v>0</v>
      </c>
      <c r="AI2020" t="str">
        <f t="shared" ca="1" si="313"/>
        <v>Maryland</v>
      </c>
      <c r="AJ2020" t="str">
        <f t="shared" si="314"/>
        <v>Maryland</v>
      </c>
      <c r="AK2020">
        <f t="shared" si="315"/>
        <v>0</v>
      </c>
    </row>
    <row r="2021" spans="17:37" x14ac:dyDescent="0.25">
      <c r="Q2021" t="s">
        <v>3311</v>
      </c>
      <c r="R2021" s="6">
        <v>41961</v>
      </c>
      <c r="S2021" t="s">
        <v>3194</v>
      </c>
      <c r="T2021" t="s">
        <v>3252</v>
      </c>
      <c r="U2021" t="s">
        <v>3841</v>
      </c>
      <c r="V2021">
        <v>69</v>
      </c>
      <c r="W2021">
        <v>56</v>
      </c>
      <c r="Y2021" t="s">
        <v>11</v>
      </c>
      <c r="Z2021">
        <v>1</v>
      </c>
      <c r="AA2021">
        <f t="shared" si="312"/>
        <v>-13</v>
      </c>
      <c r="AB2021">
        <f t="shared" ca="1" si="308"/>
        <v>7.8000000200000006</v>
      </c>
      <c r="AC2021">
        <f t="shared" ca="1" si="309"/>
        <v>-20.800000019999999</v>
      </c>
      <c r="AD2021">
        <f t="shared" ca="1" si="310"/>
        <v>20.800000019999999</v>
      </c>
      <c r="AE2021" s="2">
        <v>0</v>
      </c>
      <c r="AF2021" s="7">
        <f>VLOOKUP(R2021,Weights!$A$2:$B$120,2,0)*AE2021</f>
        <v>0</v>
      </c>
      <c r="AG2021">
        <f t="shared" ca="1" si="311"/>
        <v>432.64000083199994</v>
      </c>
      <c r="AI2021" t="str">
        <f t="shared" ca="1" si="313"/>
        <v>Indiana St</v>
      </c>
      <c r="AJ2021" t="str">
        <f t="shared" si="314"/>
        <v>Saint Louis</v>
      </c>
      <c r="AK2021" t="str">
        <f t="shared" si="315"/>
        <v>Saint Louis</v>
      </c>
    </row>
    <row r="2022" spans="17:37" x14ac:dyDescent="0.25">
      <c r="Q2022" t="s">
        <v>3311</v>
      </c>
      <c r="R2022" s="6">
        <v>41965</v>
      </c>
      <c r="S2022" t="s">
        <v>3194</v>
      </c>
      <c r="T2022" t="s">
        <v>3242</v>
      </c>
      <c r="U2022" t="s">
        <v>3842</v>
      </c>
      <c r="V2022">
        <v>78</v>
      </c>
      <c r="W2022">
        <v>66</v>
      </c>
      <c r="Y2022" t="s">
        <v>99</v>
      </c>
      <c r="Z2022">
        <v>1</v>
      </c>
      <c r="AA2022">
        <f t="shared" si="312"/>
        <v>12</v>
      </c>
      <c r="AB2022">
        <f t="shared" ca="1" si="308"/>
        <v>6.8000000200000006</v>
      </c>
      <c r="AC2022">
        <f t="shared" ca="1" si="309"/>
        <v>5.1999999799999994</v>
      </c>
      <c r="AD2022">
        <f t="shared" ca="1" si="310"/>
        <v>-5.1999999799999994</v>
      </c>
      <c r="AE2022" s="2">
        <v>0</v>
      </c>
      <c r="AF2022" s="7">
        <f>VLOOKUP(R2022,Weights!$A$2:$B$120,2,0)*AE2022</f>
        <v>0</v>
      </c>
      <c r="AG2022">
        <f t="shared" ca="1" si="311"/>
        <v>27.039999791999993</v>
      </c>
      <c r="AI2022" t="str">
        <f t="shared" ca="1" si="313"/>
        <v>Indiana St</v>
      </c>
      <c r="AJ2022" t="str">
        <f t="shared" si="314"/>
        <v>Indiana St</v>
      </c>
      <c r="AK2022">
        <f t="shared" si="315"/>
        <v>0</v>
      </c>
    </row>
    <row r="2023" spans="17:37" x14ac:dyDescent="0.25">
      <c r="Q2023" t="s">
        <v>3311</v>
      </c>
      <c r="R2023" s="6">
        <v>41967</v>
      </c>
      <c r="S2023" t="s">
        <v>3194</v>
      </c>
      <c r="T2023" t="s">
        <v>3354</v>
      </c>
      <c r="U2023" t="s">
        <v>3842</v>
      </c>
      <c r="V2023">
        <v>61</v>
      </c>
      <c r="W2023">
        <v>57</v>
      </c>
      <c r="Y2023" t="s">
        <v>100</v>
      </c>
      <c r="Z2023">
        <v>1</v>
      </c>
      <c r="AA2023">
        <f t="shared" si="312"/>
        <v>4</v>
      </c>
      <c r="AB2023">
        <f t="shared" ca="1" si="308"/>
        <v>15.39999982</v>
      </c>
      <c r="AC2023">
        <f t="shared" ca="1" si="309"/>
        <v>-11.39999982</v>
      </c>
      <c r="AD2023">
        <f t="shared" ca="1" si="310"/>
        <v>11.39999982</v>
      </c>
      <c r="AE2023" s="2">
        <v>0</v>
      </c>
      <c r="AF2023" s="7">
        <f>VLOOKUP(R2023,Weights!$A$2:$B$120,2,0)*AE2023</f>
        <v>0</v>
      </c>
      <c r="AG2023">
        <f t="shared" ca="1" si="311"/>
        <v>129.95999589600004</v>
      </c>
      <c r="AI2023" t="str">
        <f t="shared" ca="1" si="313"/>
        <v>Indiana St</v>
      </c>
      <c r="AJ2023" t="str">
        <f t="shared" si="314"/>
        <v>Indiana St</v>
      </c>
      <c r="AK2023">
        <f t="shared" si="315"/>
        <v>0</v>
      </c>
    </row>
    <row r="2024" spans="17:37" x14ac:dyDescent="0.25">
      <c r="Q2024" t="s">
        <v>3311</v>
      </c>
      <c r="R2024" s="6">
        <v>41976</v>
      </c>
      <c r="S2024" t="s">
        <v>3194</v>
      </c>
      <c r="T2024" t="s">
        <v>3222</v>
      </c>
      <c r="U2024" t="s">
        <v>3841</v>
      </c>
      <c r="V2024">
        <v>77</v>
      </c>
      <c r="W2024">
        <v>54</v>
      </c>
      <c r="Y2024" t="s">
        <v>350</v>
      </c>
      <c r="Z2024">
        <v>1</v>
      </c>
      <c r="AA2024">
        <f t="shared" si="312"/>
        <v>-23</v>
      </c>
      <c r="AB2024">
        <f t="shared" ca="1" si="308"/>
        <v>-14.200000180000002</v>
      </c>
      <c r="AC2024">
        <f t="shared" ca="1" si="309"/>
        <v>-8.7999998199999983</v>
      </c>
      <c r="AD2024">
        <f t="shared" ca="1" si="310"/>
        <v>8.7999998199999983</v>
      </c>
      <c r="AE2024" s="2">
        <v>0</v>
      </c>
      <c r="AF2024" s="7">
        <f>VLOOKUP(R2024,Weights!$A$2:$B$120,2,0)*AE2024</f>
        <v>0</v>
      </c>
      <c r="AG2024">
        <f t="shared" ca="1" si="311"/>
        <v>77.439996832000006</v>
      </c>
      <c r="AI2024" t="str">
        <f t="shared" ca="1" si="313"/>
        <v>Butler</v>
      </c>
      <c r="AJ2024" t="str">
        <f t="shared" si="314"/>
        <v>Butler</v>
      </c>
      <c r="AK2024" t="str">
        <f t="shared" si="315"/>
        <v>Butler</v>
      </c>
    </row>
    <row r="2025" spans="17:37" x14ac:dyDescent="0.25">
      <c r="Q2025" t="s">
        <v>3311</v>
      </c>
      <c r="R2025" s="6">
        <v>41989</v>
      </c>
      <c r="S2025" t="s">
        <v>3194</v>
      </c>
      <c r="T2025" t="s">
        <v>3839</v>
      </c>
      <c r="U2025" t="s">
        <v>3842</v>
      </c>
      <c r="V2025">
        <v>78</v>
      </c>
      <c r="W2025">
        <v>68</v>
      </c>
      <c r="Y2025" t="s">
        <v>27</v>
      </c>
      <c r="Z2025">
        <v>1</v>
      </c>
      <c r="AA2025">
        <f t="shared" si="312"/>
        <v>10</v>
      </c>
      <c r="AB2025">
        <f t="shared" ca="1" si="308"/>
        <v>31.199999820000002</v>
      </c>
      <c r="AC2025">
        <f t="shared" ca="1" si="309"/>
        <v>-21.199999820000002</v>
      </c>
      <c r="AD2025">
        <f t="shared" ca="1" si="310"/>
        <v>21.199999820000002</v>
      </c>
      <c r="AE2025" s="2">
        <v>0</v>
      </c>
      <c r="AF2025" s="7">
        <f>VLOOKUP(R2025,Weights!$A$2:$B$120,2,0)*AE2025</f>
        <v>0</v>
      </c>
      <c r="AG2025">
        <f t="shared" ca="1" si="311"/>
        <v>449.43999236800011</v>
      </c>
      <c r="AI2025" t="str">
        <f t="shared" ca="1" si="313"/>
        <v>Indiana St</v>
      </c>
      <c r="AJ2025" t="str">
        <f t="shared" si="314"/>
        <v>Indiana St</v>
      </c>
      <c r="AK2025">
        <f t="shared" si="315"/>
        <v>0</v>
      </c>
    </row>
    <row r="2026" spans="17:37" x14ac:dyDescent="0.25">
      <c r="Q2026" t="s">
        <v>3311</v>
      </c>
      <c r="R2026" s="6">
        <v>41993</v>
      </c>
      <c r="S2026" t="s">
        <v>3194</v>
      </c>
      <c r="T2026" t="s">
        <v>3458</v>
      </c>
      <c r="U2026" t="s">
        <v>3841</v>
      </c>
      <c r="V2026">
        <v>60</v>
      </c>
      <c r="W2026">
        <v>56</v>
      </c>
      <c r="Y2026" t="s">
        <v>857</v>
      </c>
      <c r="Z2026">
        <v>1</v>
      </c>
      <c r="AA2026">
        <f t="shared" si="312"/>
        <v>-4</v>
      </c>
      <c r="AB2026">
        <f t="shared" ca="1" si="308"/>
        <v>4.6000000200000004</v>
      </c>
      <c r="AC2026">
        <f t="shared" ca="1" si="309"/>
        <v>-8.6000000199999995</v>
      </c>
      <c r="AD2026">
        <f t="shared" ca="1" si="310"/>
        <v>8.6000000199999995</v>
      </c>
      <c r="AE2026" s="2">
        <v>0</v>
      </c>
      <c r="AF2026" s="7">
        <f>VLOOKUP(R2026,Weights!$A$2:$B$120,2,0)*AE2026</f>
        <v>0</v>
      </c>
      <c r="AG2026">
        <f t="shared" ca="1" si="311"/>
        <v>73.960000343999994</v>
      </c>
      <c r="AI2026" t="str">
        <f t="shared" ca="1" si="313"/>
        <v>Indiana St</v>
      </c>
      <c r="AJ2026" t="str">
        <f t="shared" si="314"/>
        <v>Eastern Illinois</v>
      </c>
      <c r="AK2026" t="str">
        <f t="shared" si="315"/>
        <v>Eastern Illinois</v>
      </c>
    </row>
    <row r="2027" spans="17:37" x14ac:dyDescent="0.25">
      <c r="Q2027" t="s">
        <v>3311</v>
      </c>
      <c r="R2027" s="6">
        <v>42001</v>
      </c>
      <c r="S2027" t="s">
        <v>3194</v>
      </c>
      <c r="T2027" t="s">
        <v>3361</v>
      </c>
      <c r="U2027" t="s">
        <v>3841</v>
      </c>
      <c r="V2027">
        <v>73</v>
      </c>
      <c r="W2027">
        <v>70</v>
      </c>
      <c r="X2027" t="s">
        <v>3844</v>
      </c>
      <c r="Y2027" t="s">
        <v>858</v>
      </c>
      <c r="Z2027">
        <v>1</v>
      </c>
      <c r="AA2027">
        <f t="shared" si="312"/>
        <v>-3</v>
      </c>
      <c r="AB2027">
        <f t="shared" ca="1" si="308"/>
        <v>8.8000000200000006</v>
      </c>
      <c r="AC2027">
        <f t="shared" ca="1" si="309"/>
        <v>-11.800000020000001</v>
      </c>
      <c r="AD2027">
        <f t="shared" ca="1" si="310"/>
        <v>11.800000020000001</v>
      </c>
      <c r="AE2027" s="2">
        <v>0</v>
      </c>
      <c r="AF2027" s="7">
        <f>VLOOKUP(R2027,Weights!$A$2:$B$120,2,0)*AE2027</f>
        <v>0</v>
      </c>
      <c r="AG2027">
        <f t="shared" ca="1" si="311"/>
        <v>139.24000047200002</v>
      </c>
      <c r="AI2027" t="str">
        <f t="shared" ca="1" si="313"/>
        <v>Indiana St</v>
      </c>
      <c r="AJ2027" t="str">
        <f t="shared" si="314"/>
        <v>UMKC</v>
      </c>
      <c r="AK2027" t="str">
        <f t="shared" si="315"/>
        <v>UMKC</v>
      </c>
    </row>
    <row r="2028" spans="17:37" x14ac:dyDescent="0.25">
      <c r="Q2028" t="s">
        <v>3311</v>
      </c>
      <c r="R2028" s="6">
        <v>42008</v>
      </c>
      <c r="S2028" t="s">
        <v>3194</v>
      </c>
      <c r="T2028" t="s">
        <v>3499</v>
      </c>
      <c r="U2028" t="s">
        <v>3842</v>
      </c>
      <c r="V2028">
        <v>79</v>
      </c>
      <c r="W2028">
        <v>75</v>
      </c>
      <c r="X2028" t="s">
        <v>3843</v>
      </c>
      <c r="Y2028" t="s">
        <v>242</v>
      </c>
      <c r="Z2028">
        <v>1</v>
      </c>
      <c r="AA2028">
        <f t="shared" si="312"/>
        <v>4</v>
      </c>
      <c r="AB2028">
        <f t="shared" ca="1" si="308"/>
        <v>0.40000002000000023</v>
      </c>
      <c r="AC2028">
        <f t="shared" ca="1" si="309"/>
        <v>3.5999999799999998</v>
      </c>
      <c r="AD2028">
        <f t="shared" ca="1" si="310"/>
        <v>-3.5999999799999998</v>
      </c>
      <c r="AE2028" s="2">
        <v>0</v>
      </c>
      <c r="AF2028" s="7">
        <f>VLOOKUP(R2028,Weights!$A$2:$B$120,2,0)*AE2028</f>
        <v>0</v>
      </c>
      <c r="AG2028">
        <f t="shared" ca="1" si="311"/>
        <v>12.959999856</v>
      </c>
      <c r="AI2028" t="str">
        <f t="shared" ca="1" si="313"/>
        <v>Indiana St</v>
      </c>
      <c r="AJ2028" t="str">
        <f t="shared" si="314"/>
        <v>Indiana St</v>
      </c>
      <c r="AK2028">
        <f t="shared" si="315"/>
        <v>0</v>
      </c>
    </row>
    <row r="2029" spans="17:37" x14ac:dyDescent="0.25">
      <c r="Q2029" t="s">
        <v>3311</v>
      </c>
      <c r="R2029" s="6">
        <v>42011</v>
      </c>
      <c r="S2029" t="s">
        <v>3194</v>
      </c>
      <c r="T2029" t="s">
        <v>3509</v>
      </c>
      <c r="U2029" t="s">
        <v>3842</v>
      </c>
      <c r="V2029">
        <v>71</v>
      </c>
      <c r="W2029">
        <v>56</v>
      </c>
      <c r="Y2029" t="s">
        <v>243</v>
      </c>
      <c r="Z2029">
        <v>1</v>
      </c>
      <c r="AA2029">
        <f t="shared" si="312"/>
        <v>15</v>
      </c>
      <c r="AB2029">
        <f t="shared" ca="1" si="308"/>
        <v>6.8000000200000006</v>
      </c>
      <c r="AC2029">
        <f t="shared" ca="1" si="309"/>
        <v>8.1999999799999994</v>
      </c>
      <c r="AD2029">
        <f t="shared" ca="1" si="310"/>
        <v>-8.1999999799999994</v>
      </c>
      <c r="AE2029" s="2">
        <v>0</v>
      </c>
      <c r="AF2029" s="7">
        <f>VLOOKUP(R2029,Weights!$A$2:$B$120,2,0)*AE2029</f>
        <v>0</v>
      </c>
      <c r="AG2029">
        <f t="shared" ca="1" si="311"/>
        <v>67.239999671999996</v>
      </c>
      <c r="AI2029" t="str">
        <f t="shared" ca="1" si="313"/>
        <v>Indiana St</v>
      </c>
      <c r="AJ2029" t="str">
        <f t="shared" si="314"/>
        <v>Indiana St</v>
      </c>
      <c r="AK2029">
        <f t="shared" si="315"/>
        <v>0</v>
      </c>
    </row>
    <row r="2030" spans="17:37" x14ac:dyDescent="0.25">
      <c r="Q2030" t="s">
        <v>3311</v>
      </c>
      <c r="R2030" s="6">
        <v>42018</v>
      </c>
      <c r="S2030" t="s">
        <v>3194</v>
      </c>
      <c r="T2030" t="s">
        <v>3314</v>
      </c>
      <c r="U2030" t="s">
        <v>3842</v>
      </c>
      <c r="V2030">
        <v>71</v>
      </c>
      <c r="W2030">
        <v>70</v>
      </c>
      <c r="X2030" t="s">
        <v>3843</v>
      </c>
      <c r="Y2030" t="s">
        <v>2239</v>
      </c>
      <c r="Z2030">
        <v>1</v>
      </c>
      <c r="AA2030">
        <f t="shared" si="312"/>
        <v>1</v>
      </c>
      <c r="AB2030">
        <f t="shared" ca="1" si="308"/>
        <v>-3.1999999799999999</v>
      </c>
      <c r="AC2030">
        <f t="shared" ca="1" si="309"/>
        <v>4.1999999799999994</v>
      </c>
      <c r="AD2030">
        <f t="shared" ca="1" si="310"/>
        <v>-4.1999999799999994</v>
      </c>
      <c r="AE2030" s="2">
        <v>0</v>
      </c>
      <c r="AF2030" s="7">
        <f>VLOOKUP(R2030,Weights!$A$2:$B$120,2,0)*AE2030</f>
        <v>0</v>
      </c>
      <c r="AG2030">
        <f t="shared" ca="1" si="311"/>
        <v>17.639999831999994</v>
      </c>
      <c r="AI2030" t="str">
        <f t="shared" ca="1" si="313"/>
        <v>Illinois St</v>
      </c>
      <c r="AJ2030" t="str">
        <f t="shared" si="314"/>
        <v>Indiana St</v>
      </c>
      <c r="AK2030">
        <f t="shared" si="315"/>
        <v>0</v>
      </c>
    </row>
    <row r="2031" spans="17:37" x14ac:dyDescent="0.25">
      <c r="Q2031" t="s">
        <v>3311</v>
      </c>
      <c r="R2031" s="6">
        <v>42028</v>
      </c>
      <c r="S2031" t="s">
        <v>3194</v>
      </c>
      <c r="T2031" t="s">
        <v>3279</v>
      </c>
      <c r="U2031" t="s">
        <v>3842</v>
      </c>
      <c r="V2031">
        <v>72</v>
      </c>
      <c r="W2031">
        <v>61</v>
      </c>
      <c r="Y2031" t="s">
        <v>2240</v>
      </c>
      <c r="Z2031">
        <v>1</v>
      </c>
      <c r="AA2031">
        <f t="shared" si="312"/>
        <v>11</v>
      </c>
      <c r="AB2031">
        <f t="shared" ca="1" si="308"/>
        <v>0.60000002000000041</v>
      </c>
      <c r="AC2031">
        <f t="shared" ca="1" si="309"/>
        <v>10.39999998</v>
      </c>
      <c r="AD2031">
        <f t="shared" ca="1" si="310"/>
        <v>-10.39999998</v>
      </c>
      <c r="AE2031" s="2">
        <v>0</v>
      </c>
      <c r="AF2031" s="7">
        <f>VLOOKUP(R2031,Weights!$A$2:$B$120,2,0)*AE2031</f>
        <v>0</v>
      </c>
      <c r="AG2031">
        <f t="shared" ca="1" si="311"/>
        <v>108.159999584</v>
      </c>
      <c r="AI2031" t="str">
        <f t="shared" ca="1" si="313"/>
        <v>Indiana St</v>
      </c>
      <c r="AJ2031" t="str">
        <f t="shared" si="314"/>
        <v>Indiana St</v>
      </c>
      <c r="AK2031">
        <f t="shared" si="315"/>
        <v>0</v>
      </c>
    </row>
    <row r="2032" spans="17:37" x14ac:dyDescent="0.25">
      <c r="Q2032" t="s">
        <v>3311</v>
      </c>
      <c r="R2032" s="6">
        <v>42035</v>
      </c>
      <c r="S2032" t="s">
        <v>3194</v>
      </c>
      <c r="T2032" t="s">
        <v>3497</v>
      </c>
      <c r="U2032" t="s">
        <v>3842</v>
      </c>
      <c r="V2032">
        <v>64</v>
      </c>
      <c r="W2032">
        <v>58</v>
      </c>
      <c r="Y2032" t="s">
        <v>2241</v>
      </c>
      <c r="Z2032">
        <v>1</v>
      </c>
      <c r="AA2032">
        <f t="shared" si="312"/>
        <v>6</v>
      </c>
      <c r="AB2032">
        <f t="shared" ca="1" si="308"/>
        <v>6.8000000200000006</v>
      </c>
      <c r="AC2032">
        <f t="shared" ca="1" si="309"/>
        <v>-0.80000002000000059</v>
      </c>
      <c r="AD2032">
        <f t="shared" ca="1" si="310"/>
        <v>0.80000002000000059</v>
      </c>
      <c r="AE2032" s="2">
        <v>0</v>
      </c>
      <c r="AF2032" s="7">
        <f>VLOOKUP(R2032,Weights!$A$2:$B$120,2,0)*AE2032</f>
        <v>0</v>
      </c>
      <c r="AG2032">
        <f t="shared" ca="1" si="311"/>
        <v>0.64000003200000133</v>
      </c>
      <c r="AI2032" t="str">
        <f t="shared" ca="1" si="313"/>
        <v>Indiana St</v>
      </c>
      <c r="AJ2032" t="str">
        <f t="shared" si="314"/>
        <v>Indiana St</v>
      </c>
      <c r="AK2032">
        <f t="shared" si="315"/>
        <v>0</v>
      </c>
    </row>
    <row r="2033" spans="17:37" x14ac:dyDescent="0.25">
      <c r="Q2033" t="s">
        <v>3311</v>
      </c>
      <c r="R2033" s="6">
        <v>42038</v>
      </c>
      <c r="S2033" t="s">
        <v>3194</v>
      </c>
      <c r="T2033" t="s">
        <v>3299</v>
      </c>
      <c r="U2033" t="s">
        <v>3841</v>
      </c>
      <c r="V2033">
        <v>61</v>
      </c>
      <c r="W2033">
        <v>51</v>
      </c>
      <c r="Y2033" t="s">
        <v>2242</v>
      </c>
      <c r="Z2033">
        <v>1</v>
      </c>
      <c r="AA2033">
        <f t="shared" si="312"/>
        <v>-10</v>
      </c>
      <c r="AB2033">
        <f t="shared" ca="1" si="308"/>
        <v>-7.3999999800000005</v>
      </c>
      <c r="AC2033">
        <f t="shared" ca="1" si="309"/>
        <v>-2.6000000199999995</v>
      </c>
      <c r="AD2033">
        <f t="shared" ca="1" si="310"/>
        <v>2.6000000199999995</v>
      </c>
      <c r="AE2033" s="2">
        <v>0</v>
      </c>
      <c r="AF2033" s="7">
        <f>VLOOKUP(R2033,Weights!$A$2:$B$120,2,0)*AE2033</f>
        <v>0</v>
      </c>
      <c r="AG2033">
        <f t="shared" ca="1" si="311"/>
        <v>6.7600001039999977</v>
      </c>
      <c r="AI2033" t="str">
        <f t="shared" ca="1" si="313"/>
        <v>Northern Iowa</v>
      </c>
      <c r="AJ2033" t="str">
        <f t="shared" si="314"/>
        <v>Northern Iowa</v>
      </c>
      <c r="AK2033" t="str">
        <f t="shared" si="315"/>
        <v>Northern Iowa</v>
      </c>
    </row>
    <row r="2034" spans="17:37" x14ac:dyDescent="0.25">
      <c r="Q2034" t="s">
        <v>3311</v>
      </c>
      <c r="R2034" s="6">
        <v>42049</v>
      </c>
      <c r="S2034" t="s">
        <v>3194</v>
      </c>
      <c r="T2034" t="s">
        <v>3409</v>
      </c>
      <c r="U2034" t="s">
        <v>3842</v>
      </c>
      <c r="V2034">
        <v>75</v>
      </c>
      <c r="W2034">
        <v>54</v>
      </c>
      <c r="Y2034" t="s">
        <v>2244</v>
      </c>
      <c r="Z2034">
        <v>1</v>
      </c>
      <c r="AA2034">
        <f t="shared" si="312"/>
        <v>21</v>
      </c>
      <c r="AB2034">
        <f t="shared" ca="1" si="308"/>
        <v>8.8000000200000006</v>
      </c>
      <c r="AC2034">
        <f t="shared" ca="1" si="309"/>
        <v>12.199999979999999</v>
      </c>
      <c r="AD2034">
        <f t="shared" ca="1" si="310"/>
        <v>-12.199999979999999</v>
      </c>
      <c r="AE2034" s="2">
        <v>0</v>
      </c>
      <c r="AF2034" s="7">
        <f>VLOOKUP(R2034,Weights!$A$2:$B$120,2,0)*AE2034</f>
        <v>0</v>
      </c>
      <c r="AG2034">
        <f t="shared" ca="1" si="311"/>
        <v>148.83999951199999</v>
      </c>
      <c r="AI2034" t="str">
        <f t="shared" ca="1" si="313"/>
        <v>Indiana St</v>
      </c>
      <c r="AJ2034" t="str">
        <f t="shared" si="314"/>
        <v>Indiana St</v>
      </c>
      <c r="AK2034">
        <f t="shared" si="315"/>
        <v>0</v>
      </c>
    </row>
    <row r="2035" spans="17:37" x14ac:dyDescent="0.25">
      <c r="Q2035" t="s">
        <v>3311</v>
      </c>
      <c r="R2035" s="6">
        <v>42056</v>
      </c>
      <c r="S2035" t="s">
        <v>3194</v>
      </c>
      <c r="T2035" t="s">
        <v>3517</v>
      </c>
      <c r="U2035" t="s">
        <v>3842</v>
      </c>
      <c r="V2035">
        <v>78</v>
      </c>
      <c r="W2035">
        <v>58</v>
      </c>
      <c r="Y2035" t="s">
        <v>2245</v>
      </c>
      <c r="Z2035">
        <v>1</v>
      </c>
      <c r="AA2035">
        <f t="shared" si="312"/>
        <v>20</v>
      </c>
      <c r="AB2035">
        <f t="shared" ca="1" si="308"/>
        <v>6.0000000199999999</v>
      </c>
      <c r="AC2035">
        <f t="shared" ca="1" si="309"/>
        <v>13.99999998</v>
      </c>
      <c r="AD2035">
        <f t="shared" ca="1" si="310"/>
        <v>-13.99999998</v>
      </c>
      <c r="AE2035" s="2">
        <v>0</v>
      </c>
      <c r="AF2035" s="7">
        <f>VLOOKUP(R2035,Weights!$A$2:$B$120,2,0)*AE2035</f>
        <v>0</v>
      </c>
      <c r="AG2035">
        <f t="shared" ca="1" si="311"/>
        <v>195.99999944000001</v>
      </c>
      <c r="AI2035" t="str">
        <f t="shared" ca="1" si="313"/>
        <v>Indiana St</v>
      </c>
      <c r="AJ2035" t="str">
        <f t="shared" si="314"/>
        <v>Indiana St</v>
      </c>
      <c r="AK2035">
        <f t="shared" si="315"/>
        <v>0</v>
      </c>
    </row>
    <row r="2036" spans="17:37" x14ac:dyDescent="0.25">
      <c r="Q2036" t="s">
        <v>3311</v>
      </c>
      <c r="R2036" s="6">
        <v>42060</v>
      </c>
      <c r="S2036" t="s">
        <v>3194</v>
      </c>
      <c r="T2036" t="s">
        <v>3827</v>
      </c>
      <c r="U2036" t="s">
        <v>3841</v>
      </c>
      <c r="V2036">
        <v>63</v>
      </c>
      <c r="W2036">
        <v>53</v>
      </c>
      <c r="Y2036" t="s">
        <v>2246</v>
      </c>
      <c r="Z2036">
        <v>1</v>
      </c>
      <c r="AA2036">
        <f t="shared" si="312"/>
        <v>-10</v>
      </c>
      <c r="AB2036">
        <f t="shared" ca="1" si="308"/>
        <v>-12.80000018</v>
      </c>
      <c r="AC2036">
        <f t="shared" ca="1" si="309"/>
        <v>2.8000001799999996</v>
      </c>
      <c r="AD2036">
        <f t="shared" ca="1" si="310"/>
        <v>-2.8000001799999996</v>
      </c>
      <c r="AE2036" s="2">
        <v>0</v>
      </c>
      <c r="AF2036" s="7">
        <f>VLOOKUP(R2036,Weights!$A$2:$B$120,2,0)*AE2036</f>
        <v>0</v>
      </c>
      <c r="AG2036">
        <f t="shared" ca="1" si="311"/>
        <v>7.84000100800003</v>
      </c>
      <c r="AI2036" t="str">
        <f t="shared" ca="1" si="313"/>
        <v>Wichita St</v>
      </c>
      <c r="AJ2036" t="str">
        <f t="shared" si="314"/>
        <v>Wichita St</v>
      </c>
      <c r="AK2036" t="str">
        <f t="shared" si="315"/>
        <v>Wichita St</v>
      </c>
    </row>
    <row r="2037" spans="17:37" x14ac:dyDescent="0.25">
      <c r="Q2037" t="s">
        <v>3311</v>
      </c>
      <c r="R2037" s="6">
        <v>42069</v>
      </c>
      <c r="S2037" t="s">
        <v>3195</v>
      </c>
      <c r="T2037" t="s">
        <v>3279</v>
      </c>
      <c r="U2037" t="s">
        <v>3841</v>
      </c>
      <c r="V2037">
        <v>81</v>
      </c>
      <c r="W2037">
        <v>53</v>
      </c>
      <c r="Y2037" t="s">
        <v>2248</v>
      </c>
      <c r="Z2037">
        <v>1</v>
      </c>
      <c r="AA2037">
        <f t="shared" si="312"/>
        <v>-28</v>
      </c>
      <c r="AB2037">
        <f t="shared" ca="1" si="308"/>
        <v>-2.5999999799999998</v>
      </c>
      <c r="AC2037">
        <f t="shared" ca="1" si="309"/>
        <v>-25.40000002</v>
      </c>
      <c r="AD2037">
        <f t="shared" ca="1" si="310"/>
        <v>25.40000002</v>
      </c>
      <c r="AE2037" s="2">
        <v>0</v>
      </c>
      <c r="AF2037" s="7">
        <f>VLOOKUP(R2037,Weights!$A$2:$B$120,2,0)*AE2037</f>
        <v>0</v>
      </c>
      <c r="AG2037">
        <f t="shared" ca="1" si="311"/>
        <v>645.16000101600002</v>
      </c>
      <c r="AI2037" t="str">
        <f t="shared" ca="1" si="313"/>
        <v>Loyola (Chi)</v>
      </c>
      <c r="AJ2037" t="str">
        <f t="shared" si="314"/>
        <v>Loyola (Chi)</v>
      </c>
      <c r="AK2037" t="str">
        <f t="shared" si="315"/>
        <v>Loyola (Chi)</v>
      </c>
    </row>
    <row r="2038" spans="17:37" x14ac:dyDescent="0.25">
      <c r="Q2038" t="s">
        <v>3330</v>
      </c>
      <c r="R2038" s="6">
        <v>41957</v>
      </c>
      <c r="S2038" t="s">
        <v>3194</v>
      </c>
      <c r="T2038" t="s">
        <v>3494</v>
      </c>
      <c r="U2038" t="s">
        <v>3842</v>
      </c>
      <c r="V2038">
        <v>78</v>
      </c>
      <c r="W2038">
        <v>73</v>
      </c>
      <c r="Y2038" t="s">
        <v>176</v>
      </c>
      <c r="Z2038">
        <v>1</v>
      </c>
      <c r="AA2038">
        <f t="shared" si="312"/>
        <v>5</v>
      </c>
      <c r="AB2038">
        <f t="shared" ca="1" si="308"/>
        <v>5.0000000000000009</v>
      </c>
      <c r="AC2038">
        <f t="shared" ca="1" si="309"/>
        <v>0</v>
      </c>
      <c r="AD2038">
        <f t="shared" ca="1" si="310"/>
        <v>0</v>
      </c>
      <c r="AE2038" s="2">
        <v>0</v>
      </c>
      <c r="AF2038" s="7">
        <f>VLOOKUP(R2038,Weights!$A$2:$B$120,2,0)*AE2038</f>
        <v>0</v>
      </c>
      <c r="AG2038">
        <f t="shared" ca="1" si="311"/>
        <v>0</v>
      </c>
      <c r="AI2038" t="str">
        <f t="shared" ca="1" si="313"/>
        <v>Iona</v>
      </c>
      <c r="AJ2038" t="str">
        <f t="shared" si="314"/>
        <v>Iona</v>
      </c>
      <c r="AK2038">
        <f t="shared" si="315"/>
        <v>0</v>
      </c>
    </row>
    <row r="2039" spans="17:37" x14ac:dyDescent="0.25">
      <c r="Q2039" t="s">
        <v>3330</v>
      </c>
      <c r="R2039" s="6">
        <v>41969</v>
      </c>
      <c r="S2039" t="s">
        <v>3194</v>
      </c>
      <c r="T2039" t="s">
        <v>3421</v>
      </c>
      <c r="U2039" t="s">
        <v>3842</v>
      </c>
      <c r="V2039">
        <v>126</v>
      </c>
      <c r="W2039">
        <v>76</v>
      </c>
      <c r="Y2039" t="s">
        <v>101</v>
      </c>
      <c r="Z2039">
        <v>1</v>
      </c>
      <c r="AA2039">
        <f t="shared" si="312"/>
        <v>50</v>
      </c>
      <c r="AB2039">
        <f t="shared" ca="1" si="308"/>
        <v>10.4</v>
      </c>
      <c r="AC2039">
        <f t="shared" ca="1" si="309"/>
        <v>39.6</v>
      </c>
      <c r="AD2039">
        <f t="shared" ca="1" si="310"/>
        <v>-39.6</v>
      </c>
      <c r="AE2039" s="2">
        <v>0</v>
      </c>
      <c r="AF2039" s="7">
        <f>VLOOKUP(R2039,Weights!$A$2:$B$120,2,0)*AE2039</f>
        <v>0</v>
      </c>
      <c r="AG2039">
        <f t="shared" ca="1" si="311"/>
        <v>1568.16</v>
      </c>
      <c r="AI2039" t="str">
        <f t="shared" ca="1" si="313"/>
        <v>Iona</v>
      </c>
      <c r="AJ2039" t="str">
        <f t="shared" si="314"/>
        <v>Iona</v>
      </c>
      <c r="AK2039">
        <f t="shared" si="315"/>
        <v>0</v>
      </c>
    </row>
    <row r="2040" spans="17:37" x14ac:dyDescent="0.25">
      <c r="Q2040" t="s">
        <v>3330</v>
      </c>
      <c r="R2040" s="6">
        <v>41983</v>
      </c>
      <c r="S2040" t="s">
        <v>3194</v>
      </c>
      <c r="T2040" t="s">
        <v>3504</v>
      </c>
      <c r="U2040" t="s">
        <v>3842</v>
      </c>
      <c r="V2040">
        <v>77</v>
      </c>
      <c r="W2040">
        <v>64</v>
      </c>
      <c r="Y2040" t="s">
        <v>1925</v>
      </c>
      <c r="Z2040">
        <v>1</v>
      </c>
      <c r="AA2040">
        <f t="shared" si="312"/>
        <v>13</v>
      </c>
      <c r="AB2040">
        <f t="shared" ca="1" si="308"/>
        <v>6.999999980000001</v>
      </c>
      <c r="AC2040">
        <f t="shared" ca="1" si="309"/>
        <v>6.000000019999999</v>
      </c>
      <c r="AD2040">
        <f t="shared" ca="1" si="310"/>
        <v>-6.000000019999999</v>
      </c>
      <c r="AE2040" s="2">
        <v>0</v>
      </c>
      <c r="AF2040" s="7">
        <f>VLOOKUP(R2040,Weights!$A$2:$B$120,2,0)*AE2040</f>
        <v>0</v>
      </c>
      <c r="AG2040">
        <f t="shared" ca="1" si="311"/>
        <v>36.000000239999991</v>
      </c>
      <c r="AI2040" t="str">
        <f t="shared" ca="1" si="313"/>
        <v>Iona</v>
      </c>
      <c r="AJ2040" t="str">
        <f t="shared" si="314"/>
        <v>Iona</v>
      </c>
      <c r="AK2040">
        <f t="shared" si="315"/>
        <v>0</v>
      </c>
    </row>
    <row r="2041" spans="17:37" x14ac:dyDescent="0.25">
      <c r="Q2041" t="s">
        <v>3330</v>
      </c>
      <c r="R2041" s="6">
        <v>41986</v>
      </c>
      <c r="S2041" t="s">
        <v>3194</v>
      </c>
      <c r="T2041" t="s">
        <v>3311</v>
      </c>
      <c r="U2041" t="s">
        <v>3842</v>
      </c>
      <c r="V2041">
        <v>91</v>
      </c>
      <c r="W2041">
        <v>84</v>
      </c>
      <c r="Y2041" t="s">
        <v>1926</v>
      </c>
      <c r="Z2041">
        <v>1</v>
      </c>
      <c r="AA2041">
        <f t="shared" si="312"/>
        <v>7</v>
      </c>
      <c r="AB2041">
        <f t="shared" ca="1" si="308"/>
        <v>6.999999980000001</v>
      </c>
      <c r="AC2041">
        <f t="shared" ca="1" si="309"/>
        <v>1.9999998990272161E-8</v>
      </c>
      <c r="AD2041">
        <f t="shared" ca="1" si="310"/>
        <v>-1.9999998990272161E-8</v>
      </c>
      <c r="AE2041" s="2">
        <v>0</v>
      </c>
      <c r="AF2041" s="7">
        <f>VLOOKUP(R2041,Weights!$A$2:$B$120,2,0)*AE2041</f>
        <v>0</v>
      </c>
      <c r="AG2041">
        <f t="shared" ca="1" si="311"/>
        <v>3.9999995961088745E-16</v>
      </c>
      <c r="AI2041" t="str">
        <f t="shared" ca="1" si="313"/>
        <v>Iona</v>
      </c>
      <c r="AJ2041" t="str">
        <f t="shared" si="314"/>
        <v>Iona</v>
      </c>
      <c r="AK2041">
        <f t="shared" si="315"/>
        <v>0</v>
      </c>
    </row>
    <row r="2042" spans="17:37" x14ac:dyDescent="0.25">
      <c r="Q2042" t="s">
        <v>3330</v>
      </c>
      <c r="R2042" s="6">
        <v>41996</v>
      </c>
      <c r="S2042" t="s">
        <v>3194</v>
      </c>
      <c r="T2042" t="s">
        <v>3342</v>
      </c>
      <c r="U2042" t="s">
        <v>3842</v>
      </c>
      <c r="V2042">
        <v>86</v>
      </c>
      <c r="W2042">
        <v>67</v>
      </c>
      <c r="Y2042" t="s">
        <v>1927</v>
      </c>
      <c r="Z2042">
        <v>1</v>
      </c>
      <c r="AA2042">
        <f t="shared" si="312"/>
        <v>19</v>
      </c>
      <c r="AB2042">
        <f t="shared" ca="1" si="308"/>
        <v>8</v>
      </c>
      <c r="AC2042">
        <f t="shared" ca="1" si="309"/>
        <v>11</v>
      </c>
      <c r="AD2042">
        <f t="shared" ca="1" si="310"/>
        <v>-11</v>
      </c>
      <c r="AE2042" s="2">
        <v>0</v>
      </c>
      <c r="AF2042" s="7">
        <f>VLOOKUP(R2042,Weights!$A$2:$B$120,2,0)*AE2042</f>
        <v>0</v>
      </c>
      <c r="AG2042">
        <f t="shared" ca="1" si="311"/>
        <v>121</v>
      </c>
      <c r="AI2042" t="str">
        <f t="shared" ca="1" si="313"/>
        <v>Iona</v>
      </c>
      <c r="AJ2042" t="str">
        <f t="shared" si="314"/>
        <v>Iona</v>
      </c>
      <c r="AK2042">
        <f t="shared" si="315"/>
        <v>0</v>
      </c>
    </row>
    <row r="2043" spans="17:37" x14ac:dyDescent="0.25">
      <c r="Q2043" t="s">
        <v>3330</v>
      </c>
      <c r="R2043" s="6">
        <v>42010</v>
      </c>
      <c r="S2043" t="s">
        <v>3194</v>
      </c>
      <c r="T2043" t="s">
        <v>3219</v>
      </c>
      <c r="U2043" t="s">
        <v>3842</v>
      </c>
      <c r="V2043">
        <v>81</v>
      </c>
      <c r="W2043">
        <v>73</v>
      </c>
      <c r="Y2043" t="s">
        <v>1928</v>
      </c>
      <c r="Z2043">
        <v>1</v>
      </c>
      <c r="AA2043">
        <f t="shared" si="312"/>
        <v>8</v>
      </c>
      <c r="AB2043">
        <f t="shared" ca="1" si="308"/>
        <v>8</v>
      </c>
      <c r="AC2043">
        <f t="shared" ca="1" si="309"/>
        <v>0</v>
      </c>
      <c r="AD2043">
        <f t="shared" ca="1" si="310"/>
        <v>0</v>
      </c>
      <c r="AE2043" s="2">
        <v>0</v>
      </c>
      <c r="AF2043" s="7">
        <f>VLOOKUP(R2043,Weights!$A$2:$B$120,2,0)*AE2043</f>
        <v>0</v>
      </c>
      <c r="AG2043">
        <f t="shared" ca="1" si="311"/>
        <v>0</v>
      </c>
      <c r="AI2043" t="str">
        <f t="shared" ca="1" si="313"/>
        <v>Iona</v>
      </c>
      <c r="AJ2043" t="str">
        <f t="shared" si="314"/>
        <v>Iona</v>
      </c>
      <c r="AK2043">
        <f t="shared" si="315"/>
        <v>0</v>
      </c>
    </row>
    <row r="2044" spans="17:37" x14ac:dyDescent="0.25">
      <c r="Q2044" t="s">
        <v>3330</v>
      </c>
      <c r="R2044" s="6">
        <v>42014</v>
      </c>
      <c r="S2044" t="s">
        <v>3194</v>
      </c>
      <c r="T2044" t="s">
        <v>3236</v>
      </c>
      <c r="U2044" t="s">
        <v>3842</v>
      </c>
      <c r="V2044">
        <v>79</v>
      </c>
      <c r="W2044">
        <v>76</v>
      </c>
      <c r="Y2044" t="s">
        <v>1929</v>
      </c>
      <c r="Z2044">
        <v>1</v>
      </c>
      <c r="AA2044">
        <f t="shared" si="312"/>
        <v>3</v>
      </c>
      <c r="AB2044">
        <f t="shared" ca="1" si="308"/>
        <v>5.2000000000000011</v>
      </c>
      <c r="AC2044">
        <f t="shared" ca="1" si="309"/>
        <v>-2.2000000000000011</v>
      </c>
      <c r="AD2044">
        <f t="shared" ca="1" si="310"/>
        <v>2.2000000000000011</v>
      </c>
      <c r="AE2044" s="2">
        <v>0</v>
      </c>
      <c r="AF2044" s="7">
        <f>VLOOKUP(R2044,Weights!$A$2:$B$120,2,0)*AE2044</f>
        <v>0</v>
      </c>
      <c r="AG2044">
        <f t="shared" ca="1" si="311"/>
        <v>4.8400000000000043</v>
      </c>
      <c r="AI2044" t="str">
        <f t="shared" ca="1" si="313"/>
        <v>Iona</v>
      </c>
      <c r="AJ2044" t="str">
        <f t="shared" si="314"/>
        <v>Iona</v>
      </c>
      <c r="AK2044">
        <f t="shared" si="315"/>
        <v>0</v>
      </c>
    </row>
    <row r="2045" spans="17:37" x14ac:dyDescent="0.25">
      <c r="Q2045" t="s">
        <v>3330</v>
      </c>
      <c r="R2045" s="6">
        <v>42017</v>
      </c>
      <c r="S2045" t="s">
        <v>3194</v>
      </c>
      <c r="T2045" t="s">
        <v>3503</v>
      </c>
      <c r="U2045" t="s">
        <v>3842</v>
      </c>
      <c r="V2045">
        <v>74</v>
      </c>
      <c r="W2045">
        <v>58</v>
      </c>
      <c r="Y2045" t="s">
        <v>1930</v>
      </c>
      <c r="Z2045">
        <v>1</v>
      </c>
      <c r="AA2045">
        <f t="shared" si="312"/>
        <v>16</v>
      </c>
      <c r="AB2045">
        <f t="shared" ca="1" si="308"/>
        <v>16</v>
      </c>
      <c r="AC2045">
        <f t="shared" ca="1" si="309"/>
        <v>0</v>
      </c>
      <c r="AD2045">
        <f t="shared" ca="1" si="310"/>
        <v>0</v>
      </c>
      <c r="AE2045" s="2">
        <v>0</v>
      </c>
      <c r="AF2045" s="7">
        <f>VLOOKUP(R2045,Weights!$A$2:$B$120,2,0)*AE2045</f>
        <v>0</v>
      </c>
      <c r="AG2045">
        <f t="shared" ca="1" si="311"/>
        <v>0</v>
      </c>
      <c r="AI2045" t="str">
        <f t="shared" ca="1" si="313"/>
        <v>Iona</v>
      </c>
      <c r="AJ2045" t="str">
        <f t="shared" si="314"/>
        <v>Iona</v>
      </c>
      <c r="AK2045">
        <f t="shared" si="315"/>
        <v>0</v>
      </c>
    </row>
    <row r="2046" spans="17:37" x14ac:dyDescent="0.25">
      <c r="Q2046" t="s">
        <v>3330</v>
      </c>
      <c r="R2046" s="6">
        <v>42029</v>
      </c>
      <c r="S2046" t="s">
        <v>3195</v>
      </c>
      <c r="T2046" t="s">
        <v>3203</v>
      </c>
      <c r="U2046" t="s">
        <v>3842</v>
      </c>
      <c r="V2046">
        <v>87</v>
      </c>
      <c r="W2046">
        <v>64</v>
      </c>
      <c r="Y2046" t="s">
        <v>1931</v>
      </c>
      <c r="Z2046">
        <v>1</v>
      </c>
      <c r="AA2046">
        <f t="shared" si="312"/>
        <v>23</v>
      </c>
      <c r="AB2046">
        <f t="shared" ca="1" si="308"/>
        <v>15.199999800000001</v>
      </c>
      <c r="AC2046">
        <f t="shared" ca="1" si="309"/>
        <v>7.8000001999999995</v>
      </c>
      <c r="AD2046">
        <f t="shared" ca="1" si="310"/>
        <v>-7.8000001999999995</v>
      </c>
      <c r="AE2046" s="2">
        <v>0</v>
      </c>
      <c r="AF2046" s="7">
        <f>VLOOKUP(R2046,Weights!$A$2:$B$120,2,0)*AE2046</f>
        <v>0</v>
      </c>
      <c r="AG2046">
        <f t="shared" ca="1" si="311"/>
        <v>60.840003120000034</v>
      </c>
      <c r="AI2046" t="str">
        <f t="shared" ca="1" si="313"/>
        <v>Iona</v>
      </c>
      <c r="AJ2046" t="str">
        <f t="shared" si="314"/>
        <v>Iona</v>
      </c>
      <c r="AK2046">
        <f t="shared" si="315"/>
        <v>0</v>
      </c>
    </row>
    <row r="2047" spans="17:37" x14ac:dyDescent="0.25">
      <c r="Q2047" t="s">
        <v>3330</v>
      </c>
      <c r="R2047" s="6">
        <v>42035</v>
      </c>
      <c r="S2047" t="s">
        <v>3194</v>
      </c>
      <c r="T2047" t="s">
        <v>3502</v>
      </c>
      <c r="U2047" t="s">
        <v>3842</v>
      </c>
      <c r="V2047">
        <v>68</v>
      </c>
      <c r="W2047">
        <v>61</v>
      </c>
      <c r="X2047" t="s">
        <v>3843</v>
      </c>
      <c r="Y2047" t="s">
        <v>1932</v>
      </c>
      <c r="Z2047">
        <v>1</v>
      </c>
      <c r="AA2047">
        <f t="shared" si="312"/>
        <v>7</v>
      </c>
      <c r="AB2047">
        <f t="shared" ca="1" si="308"/>
        <v>8.6000000000000014</v>
      </c>
      <c r="AC2047">
        <f t="shared" ca="1" si="309"/>
        <v>-1.6000000000000014</v>
      </c>
      <c r="AD2047">
        <f t="shared" ca="1" si="310"/>
        <v>1.6000000000000014</v>
      </c>
      <c r="AE2047" s="2">
        <v>0</v>
      </c>
      <c r="AF2047" s="7">
        <f>VLOOKUP(R2047,Weights!$A$2:$B$120,2,0)*AE2047</f>
        <v>0</v>
      </c>
      <c r="AG2047">
        <f t="shared" ca="1" si="311"/>
        <v>2.5600000000000045</v>
      </c>
      <c r="AI2047" t="str">
        <f t="shared" ca="1" si="313"/>
        <v>Iona</v>
      </c>
      <c r="AJ2047" t="str">
        <f t="shared" si="314"/>
        <v>Iona</v>
      </c>
      <c r="AK2047">
        <f t="shared" si="315"/>
        <v>0</v>
      </c>
    </row>
    <row r="2048" spans="17:37" x14ac:dyDescent="0.25">
      <c r="Q2048" t="s">
        <v>3330</v>
      </c>
      <c r="R2048" s="6">
        <v>42041</v>
      </c>
      <c r="S2048" t="s">
        <v>3194</v>
      </c>
      <c r="T2048" t="s">
        <v>3201</v>
      </c>
      <c r="U2048" t="s">
        <v>3842</v>
      </c>
      <c r="V2048">
        <v>87</v>
      </c>
      <c r="W2048">
        <v>83</v>
      </c>
      <c r="Y2048" t="s">
        <v>1933</v>
      </c>
      <c r="Z2048">
        <v>1</v>
      </c>
      <c r="AA2048">
        <f t="shared" si="312"/>
        <v>4</v>
      </c>
      <c r="AB2048">
        <f t="shared" ca="1" si="308"/>
        <v>11.8</v>
      </c>
      <c r="AC2048">
        <f t="shared" ca="1" si="309"/>
        <v>-7.8000000000000007</v>
      </c>
      <c r="AD2048">
        <f t="shared" ca="1" si="310"/>
        <v>7.8000000000000007</v>
      </c>
      <c r="AE2048" s="2">
        <v>0</v>
      </c>
      <c r="AF2048" s="7">
        <f>VLOOKUP(R2048,Weights!$A$2:$B$120,2,0)*AE2048</f>
        <v>0</v>
      </c>
      <c r="AG2048">
        <f t="shared" ca="1" si="311"/>
        <v>60.840000000000011</v>
      </c>
      <c r="AI2048" t="str">
        <f t="shared" ca="1" si="313"/>
        <v>Iona</v>
      </c>
      <c r="AJ2048" t="str">
        <f t="shared" si="314"/>
        <v>Iona</v>
      </c>
      <c r="AK2048">
        <f t="shared" si="315"/>
        <v>0</v>
      </c>
    </row>
    <row r="2049" spans="17:37" x14ac:dyDescent="0.25">
      <c r="Q2049" t="s">
        <v>3330</v>
      </c>
      <c r="R2049" s="6">
        <v>42043</v>
      </c>
      <c r="S2049" t="s">
        <v>3194</v>
      </c>
      <c r="T2049" t="s">
        <v>3309</v>
      </c>
      <c r="U2049" t="s">
        <v>3842</v>
      </c>
      <c r="V2049">
        <v>89</v>
      </c>
      <c r="W2049">
        <v>67</v>
      </c>
      <c r="Y2049" t="s">
        <v>1934</v>
      </c>
      <c r="Z2049">
        <v>1</v>
      </c>
      <c r="AA2049">
        <f t="shared" si="312"/>
        <v>22</v>
      </c>
      <c r="AB2049">
        <f t="shared" ca="1" si="308"/>
        <v>16.999999800000001</v>
      </c>
      <c r="AC2049">
        <f t="shared" ca="1" si="309"/>
        <v>5.0000001999999988</v>
      </c>
      <c r="AD2049">
        <f t="shared" ca="1" si="310"/>
        <v>-5.0000001999999988</v>
      </c>
      <c r="AE2049" s="2">
        <v>0</v>
      </c>
      <c r="AF2049" s="7">
        <f>VLOOKUP(R2049,Weights!$A$2:$B$120,2,0)*AE2049</f>
        <v>0</v>
      </c>
      <c r="AG2049">
        <f t="shared" ca="1" si="311"/>
        <v>25.000002000000027</v>
      </c>
      <c r="AI2049" t="str">
        <f t="shared" ca="1" si="313"/>
        <v>Iona</v>
      </c>
      <c r="AJ2049" t="str">
        <f t="shared" si="314"/>
        <v>Iona</v>
      </c>
      <c r="AK2049">
        <f t="shared" si="315"/>
        <v>0</v>
      </c>
    </row>
    <row r="2050" spans="17:37" x14ac:dyDescent="0.25">
      <c r="Q2050" t="s">
        <v>3330</v>
      </c>
      <c r="R2050" s="6">
        <v>42057</v>
      </c>
      <c r="S2050" t="s">
        <v>3194</v>
      </c>
      <c r="T2050" t="s">
        <v>3448</v>
      </c>
      <c r="U2050" t="s">
        <v>3842</v>
      </c>
      <c r="V2050">
        <v>69</v>
      </c>
      <c r="W2050">
        <v>68</v>
      </c>
      <c r="Y2050" t="s">
        <v>1935</v>
      </c>
      <c r="Z2050">
        <v>1</v>
      </c>
      <c r="AA2050">
        <f t="shared" si="312"/>
        <v>1</v>
      </c>
      <c r="AB2050">
        <f t="shared" ref="AB2050:AB2113" ca="1" si="316">Z2050*(IF(S2050="A",-HomeEdge,IF(S2050="H",HomeEdge,0))+VLOOKUP(Q2050,TmList,2,0)-VLOOKUP(T2050,TmList,2,0))</f>
        <v>7.8000000000000007</v>
      </c>
      <c r="AC2050">
        <f t="shared" ref="AC2050:AC2113" ca="1" si="317">AA2050-AB2050</f>
        <v>-6.8000000000000007</v>
      </c>
      <c r="AD2050">
        <f t="shared" ref="AD2050:AD2113" ca="1" si="318">-AC2050</f>
        <v>6.8000000000000007</v>
      </c>
      <c r="AE2050" s="2">
        <v>0</v>
      </c>
      <c r="AF2050" s="7">
        <f>VLOOKUP(R2050,Weights!$A$2:$B$120,2,0)*AE2050</f>
        <v>0</v>
      </c>
      <c r="AG2050">
        <f t="shared" ref="AG2050:AG2113" ca="1" si="319">AC2050^2</f>
        <v>46.240000000000009</v>
      </c>
      <c r="AI2050" t="str">
        <f t="shared" ca="1" si="313"/>
        <v>Iona</v>
      </c>
      <c r="AJ2050" t="str">
        <f t="shared" si="314"/>
        <v>Iona</v>
      </c>
      <c r="AK2050">
        <f t="shared" si="315"/>
        <v>0</v>
      </c>
    </row>
    <row r="2051" spans="17:37" x14ac:dyDescent="0.25">
      <c r="Q2051" t="s">
        <v>3330</v>
      </c>
      <c r="R2051" s="6">
        <v>42062</v>
      </c>
      <c r="S2051" t="s">
        <v>3194</v>
      </c>
      <c r="T2051" t="s">
        <v>3505</v>
      </c>
      <c r="U2051" t="s">
        <v>3842</v>
      </c>
      <c r="V2051">
        <v>79</v>
      </c>
      <c r="W2051">
        <v>75</v>
      </c>
      <c r="Y2051" t="s">
        <v>1936</v>
      </c>
      <c r="Z2051">
        <v>1</v>
      </c>
      <c r="AA2051">
        <f t="shared" ref="AA2051:AA2114" si="320">Z2051*IF(U2051="W",(V2051-W2051),W2051-V2051)</f>
        <v>4</v>
      </c>
      <c r="AB2051">
        <f t="shared" ca="1" si="316"/>
        <v>6.7999999800000008</v>
      </c>
      <c r="AC2051">
        <f t="shared" ca="1" si="317"/>
        <v>-2.7999999800000008</v>
      </c>
      <c r="AD2051">
        <f t="shared" ca="1" si="318"/>
        <v>2.7999999800000008</v>
      </c>
      <c r="AE2051" s="2">
        <v>0</v>
      </c>
      <c r="AF2051" s="7">
        <f>VLOOKUP(R2051,Weights!$A$2:$B$120,2,0)*AE2051</f>
        <v>0</v>
      </c>
      <c r="AG2051">
        <f t="shared" ca="1" si="319"/>
        <v>7.8399998880000048</v>
      </c>
      <c r="AI2051" t="str">
        <f t="shared" ref="AI2051:AI2114" ca="1" si="321">IF(AB2051&gt;0,Q2051,T2051)</f>
        <v>Iona</v>
      </c>
      <c r="AJ2051" t="str">
        <f t="shared" ref="AJ2051:AJ2114" si="322">IF(AA2051&gt;0,Q2051,T2051)</f>
        <v>Iona</v>
      </c>
      <c r="AK2051">
        <f t="shared" ref="AK2051:AK2114" si="323">IF(AA2051&lt;0,T2051,0)</f>
        <v>0</v>
      </c>
    </row>
    <row r="2052" spans="17:37" x14ac:dyDescent="0.25">
      <c r="Q2052" t="s">
        <v>3330</v>
      </c>
      <c r="R2052" s="6">
        <v>42070</v>
      </c>
      <c r="S2052" t="s">
        <v>3195</v>
      </c>
      <c r="T2052" t="s">
        <v>3201</v>
      </c>
      <c r="U2052" t="s">
        <v>3842</v>
      </c>
      <c r="V2052">
        <v>74</v>
      </c>
      <c r="W2052">
        <v>71</v>
      </c>
      <c r="Y2052" t="s">
        <v>1937</v>
      </c>
      <c r="Z2052">
        <v>1</v>
      </c>
      <c r="AA2052">
        <f t="shared" si="320"/>
        <v>3</v>
      </c>
      <c r="AB2052">
        <f t="shared" ca="1" si="316"/>
        <v>8.6</v>
      </c>
      <c r="AC2052">
        <f t="shared" ca="1" si="317"/>
        <v>-5.6</v>
      </c>
      <c r="AD2052">
        <f t="shared" ca="1" si="318"/>
        <v>5.6</v>
      </c>
      <c r="AE2052" s="2">
        <v>0</v>
      </c>
      <c r="AF2052" s="7">
        <f>VLOOKUP(R2052,Weights!$A$2:$B$120,2,0)*AE2052</f>
        <v>0</v>
      </c>
      <c r="AG2052">
        <f t="shared" ca="1" si="319"/>
        <v>31.359999999999996</v>
      </c>
      <c r="AI2052" t="str">
        <f t="shared" ca="1" si="321"/>
        <v>Iona</v>
      </c>
      <c r="AJ2052" t="str">
        <f t="shared" si="322"/>
        <v>Iona</v>
      </c>
      <c r="AK2052">
        <f t="shared" si="323"/>
        <v>0</v>
      </c>
    </row>
    <row r="2053" spans="17:37" x14ac:dyDescent="0.25">
      <c r="Q2053" t="s">
        <v>3330</v>
      </c>
      <c r="R2053" s="6">
        <v>42071</v>
      </c>
      <c r="S2053" t="s">
        <v>3195</v>
      </c>
      <c r="T2053" t="s">
        <v>3448</v>
      </c>
      <c r="U2053" t="s">
        <v>3842</v>
      </c>
      <c r="V2053">
        <v>95</v>
      </c>
      <c r="W2053">
        <v>77</v>
      </c>
      <c r="Y2053" t="s">
        <v>1938</v>
      </c>
      <c r="Z2053">
        <v>1</v>
      </c>
      <c r="AA2053">
        <f t="shared" si="320"/>
        <v>18</v>
      </c>
      <c r="AB2053">
        <f t="shared" ca="1" si="316"/>
        <v>4.5999999999999996</v>
      </c>
      <c r="AC2053">
        <f t="shared" ca="1" si="317"/>
        <v>13.4</v>
      </c>
      <c r="AD2053">
        <f t="shared" ca="1" si="318"/>
        <v>-13.4</v>
      </c>
      <c r="AE2053" s="2">
        <v>0</v>
      </c>
      <c r="AF2053" s="7">
        <f>VLOOKUP(R2053,Weights!$A$2:$B$120,2,0)*AE2053</f>
        <v>0</v>
      </c>
      <c r="AG2053">
        <f t="shared" ca="1" si="319"/>
        <v>179.56</v>
      </c>
      <c r="AI2053" t="str">
        <f t="shared" ca="1" si="321"/>
        <v>Iona</v>
      </c>
      <c r="AJ2053" t="str">
        <f t="shared" si="322"/>
        <v>Iona</v>
      </c>
      <c r="AK2053">
        <f t="shared" si="323"/>
        <v>0</v>
      </c>
    </row>
    <row r="2054" spans="17:37" x14ac:dyDescent="0.25">
      <c r="Q2054" t="s">
        <v>3330</v>
      </c>
      <c r="R2054" s="6">
        <v>42072</v>
      </c>
      <c r="S2054" t="s">
        <v>3195</v>
      </c>
      <c r="T2054" t="s">
        <v>3505</v>
      </c>
      <c r="U2054" t="s">
        <v>3841</v>
      </c>
      <c r="V2054">
        <v>79</v>
      </c>
      <c r="W2054">
        <v>69</v>
      </c>
      <c r="Y2054" t="s">
        <v>1939</v>
      </c>
      <c r="Z2054">
        <v>1</v>
      </c>
      <c r="AA2054">
        <f t="shared" si="320"/>
        <v>-10</v>
      </c>
      <c r="AB2054">
        <f t="shared" ca="1" si="316"/>
        <v>3.5999999800000002</v>
      </c>
      <c r="AC2054">
        <f t="shared" ca="1" si="317"/>
        <v>-13.59999998</v>
      </c>
      <c r="AD2054">
        <f t="shared" ca="1" si="318"/>
        <v>13.59999998</v>
      </c>
      <c r="AE2054" s="2">
        <v>0</v>
      </c>
      <c r="AF2054" s="7">
        <f>VLOOKUP(R2054,Weights!$A$2:$B$120,2,0)*AE2054</f>
        <v>0</v>
      </c>
      <c r="AG2054">
        <f t="shared" ca="1" si="319"/>
        <v>184.95999945599999</v>
      </c>
      <c r="AI2054" t="str">
        <f t="shared" ca="1" si="321"/>
        <v>Iona</v>
      </c>
      <c r="AJ2054" t="str">
        <f t="shared" si="322"/>
        <v>Manhattan</v>
      </c>
      <c r="AK2054" t="str">
        <f t="shared" si="323"/>
        <v>Manhattan</v>
      </c>
    </row>
    <row r="2055" spans="17:37" x14ac:dyDescent="0.25">
      <c r="Q2055" t="s">
        <v>3248</v>
      </c>
      <c r="R2055" s="6">
        <v>41957</v>
      </c>
      <c r="S2055" t="s">
        <v>3194</v>
      </c>
      <c r="T2055" t="s">
        <v>3414</v>
      </c>
      <c r="U2055" t="s">
        <v>3842</v>
      </c>
      <c r="V2055">
        <v>90</v>
      </c>
      <c r="W2055">
        <v>56</v>
      </c>
      <c r="Y2055" t="s">
        <v>176</v>
      </c>
      <c r="Z2055">
        <v>1</v>
      </c>
      <c r="AA2055">
        <f t="shared" si="320"/>
        <v>34</v>
      </c>
      <c r="AB2055">
        <f t="shared" ca="1" si="316"/>
        <v>23.000000200000002</v>
      </c>
      <c r="AC2055">
        <f t="shared" ca="1" si="317"/>
        <v>10.999999799999998</v>
      </c>
      <c r="AD2055">
        <f t="shared" ca="1" si="318"/>
        <v>-10.999999799999998</v>
      </c>
      <c r="AE2055" s="2">
        <v>0</v>
      </c>
      <c r="AF2055" s="7">
        <f>VLOOKUP(R2055,Weights!$A$2:$B$120,2,0)*AE2055</f>
        <v>0</v>
      </c>
      <c r="AG2055">
        <f t="shared" ca="1" si="319"/>
        <v>120.99999559999999</v>
      </c>
      <c r="AI2055" t="str">
        <f t="shared" ca="1" si="321"/>
        <v>Iowa</v>
      </c>
      <c r="AJ2055" t="str">
        <f t="shared" si="322"/>
        <v>Iowa</v>
      </c>
      <c r="AK2055">
        <f t="shared" si="323"/>
        <v>0</v>
      </c>
    </row>
    <row r="2056" spans="17:37" x14ac:dyDescent="0.25">
      <c r="Q2056" t="s">
        <v>3248</v>
      </c>
      <c r="R2056" s="6">
        <v>41960</v>
      </c>
      <c r="S2056" t="s">
        <v>3194</v>
      </c>
      <c r="T2056" t="s">
        <v>3345</v>
      </c>
      <c r="U2056" t="s">
        <v>3842</v>
      </c>
      <c r="V2056">
        <v>87</v>
      </c>
      <c r="W2056">
        <v>56</v>
      </c>
      <c r="Y2056" t="s">
        <v>258</v>
      </c>
      <c r="Z2056">
        <v>1</v>
      </c>
      <c r="AA2056">
        <f t="shared" si="320"/>
        <v>31</v>
      </c>
      <c r="AB2056">
        <f t="shared" ca="1" si="316"/>
        <v>18.200000200000002</v>
      </c>
      <c r="AC2056">
        <f t="shared" ca="1" si="317"/>
        <v>12.799999799999998</v>
      </c>
      <c r="AD2056">
        <f t="shared" ca="1" si="318"/>
        <v>-12.799999799999998</v>
      </c>
      <c r="AE2056" s="2">
        <v>0</v>
      </c>
      <c r="AF2056" s="7">
        <f>VLOOKUP(R2056,Weights!$A$2:$B$120,2,0)*AE2056</f>
        <v>0</v>
      </c>
      <c r="AG2056">
        <f t="shared" ca="1" si="319"/>
        <v>163.83999488000001</v>
      </c>
      <c r="AI2056" t="str">
        <f t="shared" ca="1" si="321"/>
        <v>Iowa</v>
      </c>
      <c r="AJ2056" t="str">
        <f t="shared" si="322"/>
        <v>Iowa</v>
      </c>
      <c r="AK2056">
        <f t="shared" si="323"/>
        <v>0</v>
      </c>
    </row>
    <row r="2057" spans="17:37" x14ac:dyDescent="0.25">
      <c r="Q2057" t="s">
        <v>3248</v>
      </c>
      <c r="R2057" s="6">
        <v>41967</v>
      </c>
      <c r="S2057" t="s">
        <v>3194</v>
      </c>
      <c r="T2057" t="s">
        <v>3455</v>
      </c>
      <c r="U2057" t="s">
        <v>3842</v>
      </c>
      <c r="V2057">
        <v>72</v>
      </c>
      <c r="W2057">
        <v>61</v>
      </c>
      <c r="Y2057" t="s">
        <v>150</v>
      </c>
      <c r="Z2057">
        <v>1</v>
      </c>
      <c r="AA2057">
        <f t="shared" si="320"/>
        <v>11</v>
      </c>
      <c r="AB2057">
        <f t="shared" ca="1" si="316"/>
        <v>12.800000199999999</v>
      </c>
      <c r="AC2057">
        <f t="shared" ca="1" si="317"/>
        <v>-1.8000001999999995</v>
      </c>
      <c r="AD2057">
        <f t="shared" ca="1" si="318"/>
        <v>1.8000001999999995</v>
      </c>
      <c r="AE2057" s="2">
        <v>0</v>
      </c>
      <c r="AF2057" s="7">
        <f>VLOOKUP(R2057,Weights!$A$2:$B$120,2,0)*AE2057</f>
        <v>0</v>
      </c>
      <c r="AG2057">
        <f t="shared" ca="1" si="319"/>
        <v>3.240000720000038</v>
      </c>
      <c r="AI2057" t="str">
        <f t="shared" ca="1" si="321"/>
        <v>Iowa</v>
      </c>
      <c r="AJ2057" t="str">
        <f t="shared" si="322"/>
        <v>Iowa</v>
      </c>
      <c r="AK2057">
        <f t="shared" si="323"/>
        <v>0</v>
      </c>
    </row>
    <row r="2058" spans="17:37" x14ac:dyDescent="0.25">
      <c r="Q2058" t="s">
        <v>3248</v>
      </c>
      <c r="R2058" s="6">
        <v>41969</v>
      </c>
      <c r="S2058" t="s">
        <v>3194</v>
      </c>
      <c r="T2058" t="s">
        <v>3224</v>
      </c>
      <c r="U2058" t="s">
        <v>3842</v>
      </c>
      <c r="V2058">
        <v>70</v>
      </c>
      <c r="W2058">
        <v>49</v>
      </c>
      <c r="Y2058" t="s">
        <v>151</v>
      </c>
      <c r="Z2058">
        <v>1</v>
      </c>
      <c r="AA2058">
        <f t="shared" si="320"/>
        <v>21</v>
      </c>
      <c r="AB2058">
        <f t="shared" ca="1" si="316"/>
        <v>19.000000199999999</v>
      </c>
      <c r="AC2058">
        <f t="shared" ca="1" si="317"/>
        <v>1.9999998000000012</v>
      </c>
      <c r="AD2058">
        <f t="shared" ca="1" si="318"/>
        <v>-1.9999998000000012</v>
      </c>
      <c r="AE2058" s="2">
        <v>0</v>
      </c>
      <c r="AF2058" s="7">
        <f>VLOOKUP(R2058,Weights!$A$2:$B$120,2,0)*AE2058</f>
        <v>0</v>
      </c>
      <c r="AG2058">
        <f t="shared" ca="1" si="319"/>
        <v>3.9999992000000448</v>
      </c>
      <c r="AI2058" t="str">
        <f t="shared" ca="1" si="321"/>
        <v>Iowa</v>
      </c>
      <c r="AJ2058" t="str">
        <f t="shared" si="322"/>
        <v>Iowa</v>
      </c>
      <c r="AK2058">
        <f t="shared" si="323"/>
        <v>0</v>
      </c>
    </row>
    <row r="2059" spans="17:37" x14ac:dyDescent="0.25">
      <c r="Q2059" t="s">
        <v>3248</v>
      </c>
      <c r="R2059" s="6">
        <v>41972</v>
      </c>
      <c r="S2059" t="s">
        <v>3194</v>
      </c>
      <c r="T2059" t="s">
        <v>3430</v>
      </c>
      <c r="U2059" t="s">
        <v>3842</v>
      </c>
      <c r="V2059">
        <v>77</v>
      </c>
      <c r="W2059">
        <v>44</v>
      </c>
      <c r="Y2059" t="s">
        <v>105</v>
      </c>
      <c r="Z2059">
        <v>1</v>
      </c>
      <c r="AA2059">
        <f t="shared" si="320"/>
        <v>33</v>
      </c>
      <c r="AB2059">
        <f t="shared" ca="1" si="316"/>
        <v>27.6</v>
      </c>
      <c r="AC2059">
        <f t="shared" ca="1" si="317"/>
        <v>5.3999999999999986</v>
      </c>
      <c r="AD2059">
        <f t="shared" ca="1" si="318"/>
        <v>-5.3999999999999986</v>
      </c>
      <c r="AE2059" s="2">
        <v>0</v>
      </c>
      <c r="AF2059" s="7">
        <f>VLOOKUP(R2059,Weights!$A$2:$B$120,2,0)*AE2059</f>
        <v>0</v>
      </c>
      <c r="AG2059">
        <f t="shared" ca="1" si="319"/>
        <v>29.159999999999986</v>
      </c>
      <c r="AI2059" t="str">
        <f t="shared" ca="1" si="321"/>
        <v>Iowa</v>
      </c>
      <c r="AJ2059" t="str">
        <f t="shared" si="322"/>
        <v>Iowa</v>
      </c>
      <c r="AK2059">
        <f t="shared" si="323"/>
        <v>0</v>
      </c>
    </row>
    <row r="2060" spans="17:37" x14ac:dyDescent="0.25">
      <c r="Q2060" t="s">
        <v>3248</v>
      </c>
      <c r="R2060" s="6">
        <v>41979</v>
      </c>
      <c r="S2060" t="s">
        <v>3194</v>
      </c>
      <c r="T2060" t="s">
        <v>3212</v>
      </c>
      <c r="U2060" t="s">
        <v>3842</v>
      </c>
      <c r="V2060">
        <v>77</v>
      </c>
      <c r="W2060">
        <v>47</v>
      </c>
      <c r="Y2060" t="s">
        <v>264</v>
      </c>
      <c r="Z2060">
        <v>1</v>
      </c>
      <c r="AA2060">
        <f t="shared" si="320"/>
        <v>30</v>
      </c>
      <c r="AB2060">
        <f t="shared" ca="1" si="316"/>
        <v>29.6</v>
      </c>
      <c r="AC2060">
        <f t="shared" ca="1" si="317"/>
        <v>0.39999999999999858</v>
      </c>
      <c r="AD2060">
        <f t="shared" ca="1" si="318"/>
        <v>-0.39999999999999858</v>
      </c>
      <c r="AE2060" s="2">
        <v>0</v>
      </c>
      <c r="AF2060" s="7">
        <f>VLOOKUP(R2060,Weights!$A$2:$B$120,2,0)*AE2060</f>
        <v>0</v>
      </c>
      <c r="AG2060">
        <f t="shared" ca="1" si="319"/>
        <v>0.15999999999999887</v>
      </c>
      <c r="AI2060" t="str">
        <f t="shared" ca="1" si="321"/>
        <v>Iowa</v>
      </c>
      <c r="AJ2060" t="str">
        <f t="shared" si="322"/>
        <v>Iowa</v>
      </c>
      <c r="AK2060">
        <f t="shared" si="323"/>
        <v>0</v>
      </c>
    </row>
    <row r="2061" spans="17:37" x14ac:dyDescent="0.25">
      <c r="Q2061" t="s">
        <v>3248</v>
      </c>
      <c r="R2061" s="6">
        <v>41982</v>
      </c>
      <c r="S2061" t="s">
        <v>3194</v>
      </c>
      <c r="T2061" t="s">
        <v>3535</v>
      </c>
      <c r="U2061" t="s">
        <v>3842</v>
      </c>
      <c r="V2061">
        <v>67</v>
      </c>
      <c r="W2061">
        <v>44</v>
      </c>
      <c r="Y2061" t="s">
        <v>464</v>
      </c>
      <c r="Z2061">
        <v>1</v>
      </c>
      <c r="AA2061">
        <f t="shared" si="320"/>
        <v>23</v>
      </c>
      <c r="AB2061">
        <f t="shared" ca="1" si="316"/>
        <v>36</v>
      </c>
      <c r="AC2061">
        <f t="shared" ca="1" si="317"/>
        <v>-13</v>
      </c>
      <c r="AD2061">
        <f t="shared" ca="1" si="318"/>
        <v>13</v>
      </c>
      <c r="AE2061" s="2">
        <v>0</v>
      </c>
      <c r="AF2061" s="7">
        <f>VLOOKUP(R2061,Weights!$A$2:$B$120,2,0)*AE2061</f>
        <v>0</v>
      </c>
      <c r="AG2061">
        <f t="shared" ca="1" si="319"/>
        <v>169</v>
      </c>
      <c r="AI2061" t="str">
        <f t="shared" ca="1" si="321"/>
        <v>Iowa</v>
      </c>
      <c r="AJ2061" t="str">
        <f t="shared" si="322"/>
        <v>Iowa</v>
      </c>
      <c r="AK2061">
        <f t="shared" si="323"/>
        <v>0</v>
      </c>
    </row>
    <row r="2062" spans="17:37" x14ac:dyDescent="0.25">
      <c r="Q2062" t="s">
        <v>3248</v>
      </c>
      <c r="R2062" s="6">
        <v>41985</v>
      </c>
      <c r="S2062" t="s">
        <v>3194</v>
      </c>
      <c r="T2062" t="s">
        <v>3835</v>
      </c>
      <c r="U2062" t="s">
        <v>3841</v>
      </c>
      <c r="V2062">
        <v>90</v>
      </c>
      <c r="W2062">
        <v>75</v>
      </c>
      <c r="Y2062" t="s">
        <v>266</v>
      </c>
      <c r="Z2062">
        <v>1</v>
      </c>
      <c r="AA2062">
        <f t="shared" si="320"/>
        <v>-15</v>
      </c>
      <c r="AB2062">
        <f t="shared" ca="1" si="316"/>
        <v>-2.6000000000000014</v>
      </c>
      <c r="AC2062">
        <f t="shared" ca="1" si="317"/>
        <v>-12.399999999999999</v>
      </c>
      <c r="AD2062">
        <f t="shared" ca="1" si="318"/>
        <v>12.399999999999999</v>
      </c>
      <c r="AE2062" s="2">
        <v>0</v>
      </c>
      <c r="AF2062" s="7">
        <f>VLOOKUP(R2062,Weights!$A$2:$B$120,2,0)*AE2062</f>
        <v>0</v>
      </c>
      <c r="AG2062">
        <f t="shared" ca="1" si="319"/>
        <v>153.75999999999996</v>
      </c>
      <c r="AI2062" t="str">
        <f t="shared" ca="1" si="321"/>
        <v>Iowa State</v>
      </c>
      <c r="AJ2062" t="str">
        <f t="shared" si="322"/>
        <v>Iowa State</v>
      </c>
      <c r="AK2062" t="str">
        <f t="shared" si="323"/>
        <v>Iowa State</v>
      </c>
    </row>
    <row r="2063" spans="17:37" x14ac:dyDescent="0.25">
      <c r="Q2063" t="s">
        <v>3248</v>
      </c>
      <c r="R2063" s="6">
        <v>41993</v>
      </c>
      <c r="S2063" t="s">
        <v>3195</v>
      </c>
      <c r="T2063" t="s">
        <v>3299</v>
      </c>
      <c r="U2063" t="s">
        <v>3841</v>
      </c>
      <c r="V2063">
        <v>56</v>
      </c>
      <c r="W2063">
        <v>44</v>
      </c>
      <c r="Y2063" t="s">
        <v>398</v>
      </c>
      <c r="Z2063">
        <v>1</v>
      </c>
      <c r="AA2063">
        <f t="shared" si="320"/>
        <v>-12</v>
      </c>
      <c r="AB2063">
        <f t="shared" ca="1" si="316"/>
        <v>4.0000001999999988</v>
      </c>
      <c r="AC2063">
        <f t="shared" ca="1" si="317"/>
        <v>-16.000000199999999</v>
      </c>
      <c r="AD2063">
        <f t="shared" ca="1" si="318"/>
        <v>16.000000199999999</v>
      </c>
      <c r="AE2063" s="2">
        <v>0</v>
      </c>
      <c r="AF2063" s="7">
        <f>VLOOKUP(R2063,Weights!$A$2:$B$120,2,0)*AE2063</f>
        <v>0</v>
      </c>
      <c r="AG2063">
        <f t="shared" ca="1" si="319"/>
        <v>256.00000640000002</v>
      </c>
      <c r="AI2063" t="str">
        <f t="shared" ca="1" si="321"/>
        <v>Iowa</v>
      </c>
      <c r="AJ2063" t="str">
        <f t="shared" si="322"/>
        <v>Northern Iowa</v>
      </c>
      <c r="AK2063" t="str">
        <f t="shared" si="323"/>
        <v>Northern Iowa</v>
      </c>
    </row>
    <row r="2064" spans="17:37" x14ac:dyDescent="0.25">
      <c r="Q2064" t="s">
        <v>3248</v>
      </c>
      <c r="R2064" s="6">
        <v>41995</v>
      </c>
      <c r="S2064" t="s">
        <v>3194</v>
      </c>
      <c r="T2064" t="s">
        <v>3332</v>
      </c>
      <c r="U2064" t="s">
        <v>3842</v>
      </c>
      <c r="V2064">
        <v>80</v>
      </c>
      <c r="W2064">
        <v>70</v>
      </c>
      <c r="Y2064" t="s">
        <v>399</v>
      </c>
      <c r="Z2064">
        <v>1</v>
      </c>
      <c r="AA2064">
        <f t="shared" si="320"/>
        <v>10</v>
      </c>
      <c r="AB2064">
        <f t="shared" ca="1" si="316"/>
        <v>15.400000200000001</v>
      </c>
      <c r="AC2064">
        <f t="shared" ca="1" si="317"/>
        <v>-5.4000002000000009</v>
      </c>
      <c r="AD2064">
        <f t="shared" ca="1" si="318"/>
        <v>5.4000002000000009</v>
      </c>
      <c r="AE2064" s="2">
        <v>0</v>
      </c>
      <c r="AF2064" s="7">
        <f>VLOOKUP(R2064,Weights!$A$2:$B$120,2,0)*AE2064</f>
        <v>0</v>
      </c>
      <c r="AG2064">
        <f t="shared" ca="1" si="319"/>
        <v>29.160002160000051</v>
      </c>
      <c r="AI2064" t="str">
        <f t="shared" ca="1" si="321"/>
        <v>Iowa</v>
      </c>
      <c r="AJ2064" t="str">
        <f t="shared" si="322"/>
        <v>Iowa</v>
      </c>
      <c r="AK2064">
        <f t="shared" si="323"/>
        <v>0</v>
      </c>
    </row>
    <row r="2065" spans="17:37" x14ac:dyDescent="0.25">
      <c r="Q2065" t="s">
        <v>3248</v>
      </c>
      <c r="R2065" s="6">
        <v>42009</v>
      </c>
      <c r="S2065" t="s">
        <v>3194</v>
      </c>
      <c r="T2065" t="s">
        <v>3255</v>
      </c>
      <c r="U2065" t="s">
        <v>3842</v>
      </c>
      <c r="V2065">
        <v>70</v>
      </c>
      <c r="W2065">
        <v>59</v>
      </c>
      <c r="Y2065" t="s">
        <v>401</v>
      </c>
      <c r="Z2065">
        <v>1</v>
      </c>
      <c r="AA2065">
        <f t="shared" si="320"/>
        <v>11</v>
      </c>
      <c r="AB2065">
        <f t="shared" ca="1" si="316"/>
        <v>11.000000200000001</v>
      </c>
      <c r="AC2065">
        <f t="shared" ca="1" si="317"/>
        <v>-2.0000000056086265E-7</v>
      </c>
      <c r="AD2065">
        <f t="shared" ca="1" si="318"/>
        <v>2.0000000056086265E-7</v>
      </c>
      <c r="AE2065" s="2">
        <v>0</v>
      </c>
      <c r="AF2065" s="7">
        <f>VLOOKUP(R2065,Weights!$A$2:$B$120,2,0)*AE2065</f>
        <v>0</v>
      </c>
      <c r="AG2065">
        <f t="shared" ca="1" si="319"/>
        <v>4.0000000224345055E-14</v>
      </c>
      <c r="AI2065" t="str">
        <f t="shared" ca="1" si="321"/>
        <v>Iowa</v>
      </c>
      <c r="AJ2065" t="str">
        <f t="shared" si="322"/>
        <v>Iowa</v>
      </c>
      <c r="AK2065">
        <f t="shared" si="323"/>
        <v>0</v>
      </c>
    </row>
    <row r="2066" spans="17:37" x14ac:dyDescent="0.25">
      <c r="Q2066" t="s">
        <v>3248</v>
      </c>
      <c r="R2066" s="6">
        <v>42012</v>
      </c>
      <c r="S2066" t="s">
        <v>3194</v>
      </c>
      <c r="T2066" t="s">
        <v>3444</v>
      </c>
      <c r="U2066" t="s">
        <v>3841</v>
      </c>
      <c r="V2066">
        <v>75</v>
      </c>
      <c r="W2066">
        <v>61</v>
      </c>
      <c r="Y2066" t="s">
        <v>748</v>
      </c>
      <c r="Z2066">
        <v>1</v>
      </c>
      <c r="AA2066">
        <f t="shared" si="320"/>
        <v>-14</v>
      </c>
      <c r="AB2066">
        <f t="shared" ca="1" si="316"/>
        <v>0.39999999999999858</v>
      </c>
      <c r="AC2066">
        <f t="shared" ca="1" si="317"/>
        <v>-14.399999999999999</v>
      </c>
      <c r="AD2066">
        <f t="shared" ca="1" si="318"/>
        <v>14.399999999999999</v>
      </c>
      <c r="AE2066" s="2">
        <v>0</v>
      </c>
      <c r="AF2066" s="7">
        <f>VLOOKUP(R2066,Weights!$A$2:$B$120,2,0)*AE2066</f>
        <v>0</v>
      </c>
      <c r="AG2066">
        <f t="shared" ca="1" si="319"/>
        <v>207.35999999999996</v>
      </c>
      <c r="AI2066" t="str">
        <f t="shared" ca="1" si="321"/>
        <v>Iowa</v>
      </c>
      <c r="AJ2066" t="str">
        <f t="shared" si="322"/>
        <v>Michigan St</v>
      </c>
      <c r="AK2066" t="str">
        <f t="shared" si="323"/>
        <v>Michigan St</v>
      </c>
    </row>
    <row r="2067" spans="17:37" x14ac:dyDescent="0.25">
      <c r="Q2067" t="s">
        <v>3248</v>
      </c>
      <c r="R2067" s="6">
        <v>42021</v>
      </c>
      <c r="S2067" t="s">
        <v>3194</v>
      </c>
      <c r="T2067" t="s">
        <v>3445</v>
      </c>
      <c r="U2067" t="s">
        <v>3842</v>
      </c>
      <c r="V2067">
        <v>76</v>
      </c>
      <c r="W2067">
        <v>67</v>
      </c>
      <c r="Y2067" t="s">
        <v>793</v>
      </c>
      <c r="Z2067">
        <v>1</v>
      </c>
      <c r="AA2067">
        <f t="shared" si="320"/>
        <v>9</v>
      </c>
      <c r="AB2067">
        <f t="shared" ca="1" si="316"/>
        <v>-0.60000000000000142</v>
      </c>
      <c r="AC2067">
        <f t="shared" ca="1" si="317"/>
        <v>9.6000000000000014</v>
      </c>
      <c r="AD2067">
        <f t="shared" ca="1" si="318"/>
        <v>-9.6000000000000014</v>
      </c>
      <c r="AE2067" s="2">
        <v>0</v>
      </c>
      <c r="AF2067" s="7">
        <f>VLOOKUP(R2067,Weights!$A$2:$B$120,2,0)*AE2067</f>
        <v>0</v>
      </c>
      <c r="AG2067">
        <f t="shared" ca="1" si="319"/>
        <v>92.160000000000025</v>
      </c>
      <c r="AI2067" t="str">
        <f t="shared" ca="1" si="321"/>
        <v>Ohio State</v>
      </c>
      <c r="AJ2067" t="str">
        <f t="shared" si="322"/>
        <v>Iowa</v>
      </c>
      <c r="AK2067">
        <f t="shared" si="323"/>
        <v>0</v>
      </c>
    </row>
    <row r="2068" spans="17:37" x14ac:dyDescent="0.25">
      <c r="Q2068" t="s">
        <v>3248</v>
      </c>
      <c r="R2068" s="6">
        <v>42035</v>
      </c>
      <c r="S2068" t="s">
        <v>3194</v>
      </c>
      <c r="T2068" t="s">
        <v>3833</v>
      </c>
      <c r="U2068" t="s">
        <v>3841</v>
      </c>
      <c r="V2068">
        <v>74</v>
      </c>
      <c r="W2068">
        <v>63</v>
      </c>
      <c r="Y2068" t="s">
        <v>750</v>
      </c>
      <c r="Z2068">
        <v>1</v>
      </c>
      <c r="AA2068">
        <f t="shared" si="320"/>
        <v>-11</v>
      </c>
      <c r="AB2068">
        <f t="shared" ca="1" si="316"/>
        <v>-3.3999999999999986</v>
      </c>
      <c r="AC2068">
        <f t="shared" ca="1" si="317"/>
        <v>-7.6000000000000014</v>
      </c>
      <c r="AD2068">
        <f t="shared" ca="1" si="318"/>
        <v>7.6000000000000014</v>
      </c>
      <c r="AE2068" s="2">
        <v>0</v>
      </c>
      <c r="AF2068" s="7">
        <f>VLOOKUP(R2068,Weights!$A$2:$B$120,2,0)*AE2068</f>
        <v>0</v>
      </c>
      <c r="AG2068">
        <f t="shared" ca="1" si="319"/>
        <v>57.760000000000019</v>
      </c>
      <c r="AI2068" t="str">
        <f t="shared" ca="1" si="321"/>
        <v>Wisconsin</v>
      </c>
      <c r="AJ2068" t="str">
        <f t="shared" si="322"/>
        <v>Wisconsin</v>
      </c>
      <c r="AK2068" t="str">
        <f t="shared" si="323"/>
        <v>Wisconsin</v>
      </c>
    </row>
    <row r="2069" spans="17:37" x14ac:dyDescent="0.25">
      <c r="Q2069" t="s">
        <v>3248</v>
      </c>
      <c r="R2069" s="6">
        <v>42043</v>
      </c>
      <c r="S2069" t="s">
        <v>3194</v>
      </c>
      <c r="T2069" t="s">
        <v>3298</v>
      </c>
      <c r="U2069" t="s">
        <v>3842</v>
      </c>
      <c r="V2069">
        <v>71</v>
      </c>
      <c r="W2069">
        <v>55</v>
      </c>
      <c r="Y2069" t="s">
        <v>796</v>
      </c>
      <c r="Z2069">
        <v>1</v>
      </c>
      <c r="AA2069">
        <f t="shared" si="320"/>
        <v>16</v>
      </c>
      <c r="AB2069">
        <f t="shared" ca="1" si="316"/>
        <v>4.8000000000000007</v>
      </c>
      <c r="AC2069">
        <f t="shared" ca="1" si="317"/>
        <v>11.2</v>
      </c>
      <c r="AD2069">
        <f t="shared" ca="1" si="318"/>
        <v>-11.2</v>
      </c>
      <c r="AE2069" s="2">
        <v>0</v>
      </c>
      <c r="AF2069" s="7">
        <f>VLOOKUP(R2069,Weights!$A$2:$B$120,2,0)*AE2069</f>
        <v>0</v>
      </c>
      <c r="AG2069">
        <f t="shared" ca="1" si="319"/>
        <v>125.43999999999998</v>
      </c>
      <c r="AI2069" t="str">
        <f t="shared" ca="1" si="321"/>
        <v>Iowa</v>
      </c>
      <c r="AJ2069" t="str">
        <f t="shared" si="322"/>
        <v>Iowa</v>
      </c>
      <c r="AK2069">
        <f t="shared" si="323"/>
        <v>0</v>
      </c>
    </row>
    <row r="2070" spans="17:37" x14ac:dyDescent="0.25">
      <c r="Q2070" t="s">
        <v>3248</v>
      </c>
      <c r="R2070" s="6">
        <v>42047</v>
      </c>
      <c r="S2070" t="s">
        <v>3194</v>
      </c>
      <c r="T2070" t="s">
        <v>3245</v>
      </c>
      <c r="U2070" t="s">
        <v>3841</v>
      </c>
      <c r="V2070">
        <v>64</v>
      </c>
      <c r="W2070">
        <v>59</v>
      </c>
      <c r="Y2070" t="s">
        <v>1354</v>
      </c>
      <c r="Z2070">
        <v>1</v>
      </c>
      <c r="AA2070">
        <f t="shared" si="320"/>
        <v>-5</v>
      </c>
      <c r="AB2070">
        <f t="shared" ca="1" si="316"/>
        <v>4.5999999999999996</v>
      </c>
      <c r="AC2070">
        <f t="shared" ca="1" si="317"/>
        <v>-9.6</v>
      </c>
      <c r="AD2070">
        <f t="shared" ca="1" si="318"/>
        <v>9.6</v>
      </c>
      <c r="AE2070" s="2">
        <v>0</v>
      </c>
      <c r="AF2070" s="7">
        <f>VLOOKUP(R2070,Weights!$A$2:$B$120,2,0)*AE2070</f>
        <v>0</v>
      </c>
      <c r="AG2070">
        <f t="shared" ca="1" si="319"/>
        <v>92.16</v>
      </c>
      <c r="AI2070" t="str">
        <f t="shared" ca="1" si="321"/>
        <v>Iowa</v>
      </c>
      <c r="AJ2070" t="str">
        <f t="shared" si="322"/>
        <v>Minnesota</v>
      </c>
      <c r="AK2070" t="str">
        <f t="shared" si="323"/>
        <v>Minnesota</v>
      </c>
    </row>
    <row r="2071" spans="17:37" x14ac:dyDescent="0.25">
      <c r="Q2071" t="s">
        <v>3248</v>
      </c>
      <c r="R2071" s="6">
        <v>42054</v>
      </c>
      <c r="S2071" t="s">
        <v>3194</v>
      </c>
      <c r="T2071" t="s">
        <v>3229</v>
      </c>
      <c r="U2071" t="s">
        <v>3842</v>
      </c>
      <c r="V2071">
        <v>81</v>
      </c>
      <c r="W2071">
        <v>47</v>
      </c>
      <c r="Y2071" t="s">
        <v>1356</v>
      </c>
      <c r="Z2071">
        <v>1</v>
      </c>
      <c r="AA2071">
        <f t="shared" si="320"/>
        <v>34</v>
      </c>
      <c r="AB2071">
        <f t="shared" ca="1" si="316"/>
        <v>16.600000179999999</v>
      </c>
      <c r="AC2071">
        <f t="shared" ca="1" si="317"/>
        <v>17.399999820000001</v>
      </c>
      <c r="AD2071">
        <f t="shared" ca="1" si="318"/>
        <v>-17.399999820000001</v>
      </c>
      <c r="AE2071" s="2">
        <v>0</v>
      </c>
      <c r="AF2071" s="7">
        <f>VLOOKUP(R2071,Weights!$A$2:$B$120,2,0)*AE2071</f>
        <v>0</v>
      </c>
      <c r="AG2071">
        <f t="shared" ca="1" si="319"/>
        <v>302.75999373600007</v>
      </c>
      <c r="AI2071" t="str">
        <f t="shared" ca="1" si="321"/>
        <v>Iowa</v>
      </c>
      <c r="AJ2071" t="str">
        <f t="shared" si="322"/>
        <v>Iowa</v>
      </c>
      <c r="AK2071">
        <f t="shared" si="323"/>
        <v>0</v>
      </c>
    </row>
    <row r="2072" spans="17:37" x14ac:dyDescent="0.25">
      <c r="Q2072" t="s">
        <v>3248</v>
      </c>
      <c r="R2072" s="6">
        <v>42060</v>
      </c>
      <c r="S2072" t="s">
        <v>3194</v>
      </c>
      <c r="T2072" t="s">
        <v>3348</v>
      </c>
      <c r="U2072" t="s">
        <v>3842</v>
      </c>
      <c r="V2072">
        <v>68</v>
      </c>
      <c r="W2072">
        <v>60</v>
      </c>
      <c r="Y2072" t="s">
        <v>799</v>
      </c>
      <c r="Z2072">
        <v>1</v>
      </c>
      <c r="AA2072">
        <f t="shared" si="320"/>
        <v>8</v>
      </c>
      <c r="AB2072">
        <f t="shared" ca="1" si="316"/>
        <v>8.0000002000000006</v>
      </c>
      <c r="AC2072">
        <f t="shared" ca="1" si="317"/>
        <v>-2.0000000056086265E-7</v>
      </c>
      <c r="AD2072">
        <f t="shared" ca="1" si="318"/>
        <v>2.0000000056086265E-7</v>
      </c>
      <c r="AE2072" s="2">
        <v>0</v>
      </c>
      <c r="AF2072" s="7">
        <f>VLOOKUP(R2072,Weights!$A$2:$B$120,2,0)*AE2072</f>
        <v>0</v>
      </c>
      <c r="AG2072">
        <f t="shared" ca="1" si="319"/>
        <v>4.0000000224345055E-14</v>
      </c>
      <c r="AI2072" t="str">
        <f t="shared" ca="1" si="321"/>
        <v>Iowa</v>
      </c>
      <c r="AJ2072" t="str">
        <f t="shared" si="322"/>
        <v>Iowa</v>
      </c>
      <c r="AK2072">
        <f t="shared" si="323"/>
        <v>0</v>
      </c>
    </row>
    <row r="2073" spans="17:37" x14ac:dyDescent="0.25">
      <c r="Q2073" t="s">
        <v>3248</v>
      </c>
      <c r="R2073" s="6">
        <v>42070</v>
      </c>
      <c r="S2073" t="s">
        <v>3194</v>
      </c>
      <c r="T2073" t="s">
        <v>3324</v>
      </c>
      <c r="U2073" t="s">
        <v>3842</v>
      </c>
      <c r="V2073">
        <v>69</v>
      </c>
      <c r="W2073">
        <v>52</v>
      </c>
      <c r="Y2073" t="s">
        <v>1328</v>
      </c>
      <c r="Z2073">
        <v>1</v>
      </c>
      <c r="AA2073">
        <f t="shared" si="320"/>
        <v>17</v>
      </c>
      <c r="AB2073">
        <f t="shared" ca="1" si="316"/>
        <v>11.400000200000001</v>
      </c>
      <c r="AC2073">
        <f t="shared" ca="1" si="317"/>
        <v>5.5999997999999991</v>
      </c>
      <c r="AD2073">
        <f t="shared" ca="1" si="318"/>
        <v>-5.5999997999999991</v>
      </c>
      <c r="AE2073" s="2">
        <v>0</v>
      </c>
      <c r="AF2073" s="7">
        <f>VLOOKUP(R2073,Weights!$A$2:$B$120,2,0)*AE2073</f>
        <v>0</v>
      </c>
      <c r="AG2073">
        <f t="shared" ca="1" si="319"/>
        <v>31.359997760000031</v>
      </c>
      <c r="AI2073" t="str">
        <f t="shared" ca="1" si="321"/>
        <v>Iowa</v>
      </c>
      <c r="AJ2073" t="str">
        <f t="shared" si="322"/>
        <v>Iowa</v>
      </c>
      <c r="AK2073">
        <f t="shared" si="323"/>
        <v>0</v>
      </c>
    </row>
    <row r="2074" spans="17:37" x14ac:dyDescent="0.25">
      <c r="Q2074" t="s">
        <v>3248</v>
      </c>
      <c r="R2074" s="6">
        <v>42075</v>
      </c>
      <c r="S2074" t="s">
        <v>3195</v>
      </c>
      <c r="T2074" t="s">
        <v>3295</v>
      </c>
      <c r="U2074" t="s">
        <v>3841</v>
      </c>
      <c r="V2074">
        <v>67</v>
      </c>
      <c r="W2074">
        <v>58</v>
      </c>
      <c r="Y2074" t="s">
        <v>1329</v>
      </c>
      <c r="Z2074">
        <v>1</v>
      </c>
      <c r="AA2074">
        <f t="shared" si="320"/>
        <v>-9</v>
      </c>
      <c r="AB2074">
        <f t="shared" ca="1" si="316"/>
        <v>7.200000199999999</v>
      </c>
      <c r="AC2074">
        <f t="shared" ca="1" si="317"/>
        <v>-16.200000199999998</v>
      </c>
      <c r="AD2074">
        <f t="shared" ca="1" si="318"/>
        <v>16.200000199999998</v>
      </c>
      <c r="AE2074" s="2">
        <v>0</v>
      </c>
      <c r="AF2074" s="7">
        <f>VLOOKUP(R2074,Weights!$A$2:$B$120,2,0)*AE2074</f>
        <v>0</v>
      </c>
      <c r="AG2074">
        <f t="shared" ca="1" si="319"/>
        <v>262.44000647999997</v>
      </c>
      <c r="AI2074" t="str">
        <f t="shared" ca="1" si="321"/>
        <v>Iowa</v>
      </c>
      <c r="AJ2074" t="str">
        <f t="shared" si="322"/>
        <v>Penn State</v>
      </c>
      <c r="AK2074" t="str">
        <f t="shared" si="323"/>
        <v>Penn State</v>
      </c>
    </row>
    <row r="2075" spans="17:37" x14ac:dyDescent="0.25">
      <c r="Q2075" t="s">
        <v>3835</v>
      </c>
      <c r="R2075" s="6">
        <v>41957</v>
      </c>
      <c r="S2075" t="s">
        <v>3194</v>
      </c>
      <c r="T2075" t="s">
        <v>3490</v>
      </c>
      <c r="U2075" t="s">
        <v>3842</v>
      </c>
      <c r="V2075">
        <v>93</v>
      </c>
      <c r="W2075">
        <v>82</v>
      </c>
      <c r="Y2075" t="s">
        <v>176</v>
      </c>
      <c r="Z2075">
        <v>1</v>
      </c>
      <c r="AA2075">
        <f t="shared" si="320"/>
        <v>11</v>
      </c>
      <c r="AB2075">
        <f t="shared" ca="1" si="316"/>
        <v>22.600000180000002</v>
      </c>
      <c r="AC2075">
        <f t="shared" ca="1" si="317"/>
        <v>-11.600000180000002</v>
      </c>
      <c r="AD2075">
        <f t="shared" ca="1" si="318"/>
        <v>11.600000180000002</v>
      </c>
      <c r="AE2075" s="2">
        <v>0</v>
      </c>
      <c r="AF2075" s="7">
        <f>VLOOKUP(R2075,Weights!$A$2:$B$120,2,0)*AE2075</f>
        <v>0</v>
      </c>
      <c r="AG2075">
        <f t="shared" ca="1" si="319"/>
        <v>134.56000417600009</v>
      </c>
      <c r="AI2075" t="str">
        <f t="shared" ca="1" si="321"/>
        <v>Iowa State</v>
      </c>
      <c r="AJ2075" t="str">
        <f t="shared" si="322"/>
        <v>Iowa State</v>
      </c>
      <c r="AK2075">
        <f t="shared" si="323"/>
        <v>0</v>
      </c>
    </row>
    <row r="2076" spans="17:37" x14ac:dyDescent="0.25">
      <c r="Q2076" t="s">
        <v>3835</v>
      </c>
      <c r="R2076" s="6">
        <v>41960</v>
      </c>
      <c r="S2076" t="s">
        <v>3194</v>
      </c>
      <c r="T2076" t="s">
        <v>3484</v>
      </c>
      <c r="U2076" t="s">
        <v>3842</v>
      </c>
      <c r="V2076">
        <v>81</v>
      </c>
      <c r="W2076">
        <v>58</v>
      </c>
      <c r="Y2076" t="s">
        <v>258</v>
      </c>
      <c r="Z2076">
        <v>1</v>
      </c>
      <c r="AA2076">
        <f t="shared" si="320"/>
        <v>23</v>
      </c>
      <c r="AB2076">
        <f t="shared" ca="1" si="316"/>
        <v>15.200000200000002</v>
      </c>
      <c r="AC2076">
        <f t="shared" ca="1" si="317"/>
        <v>7.7999997999999984</v>
      </c>
      <c r="AD2076">
        <f t="shared" ca="1" si="318"/>
        <v>-7.7999997999999984</v>
      </c>
      <c r="AE2076" s="2">
        <v>0</v>
      </c>
      <c r="AF2076" s="7">
        <f>VLOOKUP(R2076,Weights!$A$2:$B$120,2,0)*AE2076</f>
        <v>0</v>
      </c>
      <c r="AG2076">
        <f t="shared" ca="1" si="319"/>
        <v>60.839996880000015</v>
      </c>
      <c r="AI2076" t="str">
        <f t="shared" ca="1" si="321"/>
        <v>Iowa State</v>
      </c>
      <c r="AJ2076" t="str">
        <f t="shared" si="322"/>
        <v>Iowa State</v>
      </c>
      <c r="AK2076">
        <f t="shared" si="323"/>
        <v>0</v>
      </c>
    </row>
    <row r="2077" spans="17:37" x14ac:dyDescent="0.25">
      <c r="Q2077" t="s">
        <v>3835</v>
      </c>
      <c r="R2077" s="6">
        <v>41967</v>
      </c>
      <c r="S2077" t="s">
        <v>3195</v>
      </c>
      <c r="T2077" t="s">
        <v>3276</v>
      </c>
      <c r="U2077" t="s">
        <v>3842</v>
      </c>
      <c r="V2077">
        <v>84</v>
      </c>
      <c r="W2077">
        <v>74</v>
      </c>
      <c r="Y2077" t="s">
        <v>259</v>
      </c>
      <c r="Z2077">
        <v>1</v>
      </c>
      <c r="AA2077">
        <f t="shared" si="320"/>
        <v>10</v>
      </c>
      <c r="AB2077">
        <f t="shared" ca="1" si="316"/>
        <v>12.200000200000002</v>
      </c>
      <c r="AC2077">
        <f t="shared" ca="1" si="317"/>
        <v>-2.2000002000000016</v>
      </c>
      <c r="AD2077">
        <f t="shared" ca="1" si="318"/>
        <v>2.2000002000000016</v>
      </c>
      <c r="AE2077" s="2">
        <v>0</v>
      </c>
      <c r="AF2077" s="7">
        <f>VLOOKUP(R2077,Weights!$A$2:$B$120,2,0)*AE2077</f>
        <v>0</v>
      </c>
      <c r="AG2077">
        <f t="shared" ca="1" si="319"/>
        <v>4.8400008800000469</v>
      </c>
      <c r="AI2077" t="str">
        <f t="shared" ca="1" si="321"/>
        <v>Iowa State</v>
      </c>
      <c r="AJ2077" t="str">
        <f t="shared" si="322"/>
        <v>Iowa State</v>
      </c>
      <c r="AK2077">
        <f t="shared" si="323"/>
        <v>0</v>
      </c>
    </row>
    <row r="2078" spans="17:37" x14ac:dyDescent="0.25">
      <c r="Q2078" t="s">
        <v>3835</v>
      </c>
      <c r="R2078" s="6">
        <v>41968</v>
      </c>
      <c r="S2078" t="s">
        <v>3195</v>
      </c>
      <c r="T2078" t="s">
        <v>3298</v>
      </c>
      <c r="U2078" t="s">
        <v>3841</v>
      </c>
      <c r="V2078">
        <v>72</v>
      </c>
      <c r="W2078">
        <v>63</v>
      </c>
      <c r="Y2078" t="s">
        <v>100</v>
      </c>
      <c r="Z2078">
        <v>1</v>
      </c>
      <c r="AA2078">
        <f t="shared" si="320"/>
        <v>-9</v>
      </c>
      <c r="AB2078">
        <f t="shared" ca="1" si="316"/>
        <v>7.4000000000000021</v>
      </c>
      <c r="AC2078">
        <f t="shared" ca="1" si="317"/>
        <v>-16.400000000000002</v>
      </c>
      <c r="AD2078">
        <f t="shared" ca="1" si="318"/>
        <v>16.400000000000002</v>
      </c>
      <c r="AE2078" s="2">
        <v>0</v>
      </c>
      <c r="AF2078" s="7">
        <f>VLOOKUP(R2078,Weights!$A$2:$B$120,2,0)*AE2078</f>
        <v>0</v>
      </c>
      <c r="AG2078">
        <f t="shared" ca="1" si="319"/>
        <v>268.96000000000009</v>
      </c>
      <c r="AI2078" t="str">
        <f t="shared" ca="1" si="321"/>
        <v>Iowa State</v>
      </c>
      <c r="AJ2078" t="str">
        <f t="shared" si="322"/>
        <v>Maryland</v>
      </c>
      <c r="AK2078" t="str">
        <f t="shared" si="323"/>
        <v>Maryland</v>
      </c>
    </row>
    <row r="2079" spans="17:37" x14ac:dyDescent="0.25">
      <c r="Q2079" t="s">
        <v>3835</v>
      </c>
      <c r="R2079" s="6">
        <v>41975</v>
      </c>
      <c r="S2079" t="s">
        <v>3194</v>
      </c>
      <c r="T2079" t="s">
        <v>3483</v>
      </c>
      <c r="U2079" t="s">
        <v>3842</v>
      </c>
      <c r="V2079">
        <v>96</v>
      </c>
      <c r="W2079">
        <v>59</v>
      </c>
      <c r="Y2079" t="s">
        <v>101</v>
      </c>
      <c r="Z2079">
        <v>1</v>
      </c>
      <c r="AA2079">
        <f t="shared" si="320"/>
        <v>37</v>
      </c>
      <c r="AB2079">
        <f t="shared" ca="1" si="316"/>
        <v>30.200000200000002</v>
      </c>
      <c r="AC2079">
        <f t="shared" ca="1" si="317"/>
        <v>6.7999997999999984</v>
      </c>
      <c r="AD2079">
        <f t="shared" ca="1" si="318"/>
        <v>-6.7999997999999984</v>
      </c>
      <c r="AE2079" s="2">
        <v>0</v>
      </c>
      <c r="AF2079" s="7">
        <f>VLOOKUP(R2079,Weights!$A$2:$B$120,2,0)*AE2079</f>
        <v>0</v>
      </c>
      <c r="AG2079">
        <f t="shared" ca="1" si="319"/>
        <v>46.239997280000019</v>
      </c>
      <c r="AI2079" t="str">
        <f t="shared" ca="1" si="321"/>
        <v>Iowa State</v>
      </c>
      <c r="AJ2079" t="str">
        <f t="shared" si="322"/>
        <v>Iowa State</v>
      </c>
      <c r="AK2079">
        <f t="shared" si="323"/>
        <v>0</v>
      </c>
    </row>
    <row r="2080" spans="17:37" x14ac:dyDescent="0.25">
      <c r="Q2080" t="s">
        <v>3835</v>
      </c>
      <c r="R2080" s="6">
        <v>41977</v>
      </c>
      <c r="S2080" t="s">
        <v>3194</v>
      </c>
      <c r="T2080" t="s">
        <v>3291</v>
      </c>
      <c r="U2080" t="s">
        <v>3842</v>
      </c>
      <c r="V2080">
        <v>95</v>
      </c>
      <c r="W2080">
        <v>77</v>
      </c>
      <c r="Y2080" t="s">
        <v>103</v>
      </c>
      <c r="Z2080">
        <v>1</v>
      </c>
      <c r="AA2080">
        <f t="shared" si="320"/>
        <v>18</v>
      </c>
      <c r="AB2080">
        <f t="shared" ca="1" si="316"/>
        <v>11.200000000000001</v>
      </c>
      <c r="AC2080">
        <f t="shared" ca="1" si="317"/>
        <v>6.7999999999999989</v>
      </c>
      <c r="AD2080">
        <f t="shared" ca="1" si="318"/>
        <v>-6.7999999999999989</v>
      </c>
      <c r="AE2080" s="2">
        <v>0</v>
      </c>
      <c r="AF2080" s="7">
        <f>VLOOKUP(R2080,Weights!$A$2:$B$120,2,0)*AE2080</f>
        <v>0</v>
      </c>
      <c r="AG2080">
        <f t="shared" ca="1" si="319"/>
        <v>46.239999999999988</v>
      </c>
      <c r="AI2080" t="str">
        <f t="shared" ca="1" si="321"/>
        <v>Iowa State</v>
      </c>
      <c r="AJ2080" t="str">
        <f t="shared" si="322"/>
        <v>Iowa State</v>
      </c>
      <c r="AK2080">
        <f t="shared" si="323"/>
        <v>0</v>
      </c>
    </row>
    <row r="2081" spans="17:37" x14ac:dyDescent="0.25">
      <c r="Q2081" t="s">
        <v>3835</v>
      </c>
      <c r="R2081" s="6">
        <v>41982</v>
      </c>
      <c r="S2081" t="s">
        <v>3194</v>
      </c>
      <c r="T2081" t="s">
        <v>3361</v>
      </c>
      <c r="U2081" t="s">
        <v>3842</v>
      </c>
      <c r="V2081">
        <v>73</v>
      </c>
      <c r="W2081">
        <v>56</v>
      </c>
      <c r="Y2081" t="s">
        <v>262</v>
      </c>
      <c r="Z2081">
        <v>1</v>
      </c>
      <c r="AA2081">
        <f t="shared" si="320"/>
        <v>17</v>
      </c>
      <c r="AB2081">
        <f t="shared" ca="1" si="316"/>
        <v>29.200000200000002</v>
      </c>
      <c r="AC2081">
        <f t="shared" ca="1" si="317"/>
        <v>-12.200000200000002</v>
      </c>
      <c r="AD2081">
        <f t="shared" ca="1" si="318"/>
        <v>12.200000200000002</v>
      </c>
      <c r="AE2081" s="2">
        <v>0</v>
      </c>
      <c r="AF2081" s="7">
        <f>VLOOKUP(R2081,Weights!$A$2:$B$120,2,0)*AE2081</f>
        <v>0</v>
      </c>
      <c r="AG2081">
        <f t="shared" ca="1" si="319"/>
        <v>148.84000488000007</v>
      </c>
      <c r="AI2081" t="str">
        <f t="shared" ca="1" si="321"/>
        <v>Iowa State</v>
      </c>
      <c r="AJ2081" t="str">
        <f t="shared" si="322"/>
        <v>Iowa State</v>
      </c>
      <c r="AK2081">
        <f t="shared" si="323"/>
        <v>0</v>
      </c>
    </row>
    <row r="2082" spans="17:37" x14ac:dyDescent="0.25">
      <c r="Q2082" t="s">
        <v>3835</v>
      </c>
      <c r="R2082" s="6">
        <v>41987</v>
      </c>
      <c r="S2082" t="s">
        <v>3194</v>
      </c>
      <c r="T2082" t="s">
        <v>3477</v>
      </c>
      <c r="U2082" t="s">
        <v>3842</v>
      </c>
      <c r="V2082">
        <v>88</v>
      </c>
      <c r="W2082">
        <v>78</v>
      </c>
      <c r="Y2082" t="s">
        <v>416</v>
      </c>
      <c r="Z2082">
        <v>1</v>
      </c>
      <c r="AA2082">
        <f t="shared" si="320"/>
        <v>10</v>
      </c>
      <c r="AB2082">
        <f t="shared" ca="1" si="316"/>
        <v>31.000000200000002</v>
      </c>
      <c r="AC2082">
        <f t="shared" ca="1" si="317"/>
        <v>-21.000000200000002</v>
      </c>
      <c r="AD2082">
        <f t="shared" ca="1" si="318"/>
        <v>21.000000200000002</v>
      </c>
      <c r="AE2082" s="2">
        <v>0</v>
      </c>
      <c r="AF2082" s="7">
        <f>VLOOKUP(R2082,Weights!$A$2:$B$120,2,0)*AE2082</f>
        <v>0</v>
      </c>
      <c r="AG2082">
        <f t="shared" ca="1" si="319"/>
        <v>441.00000840000013</v>
      </c>
      <c r="AI2082" t="str">
        <f t="shared" ca="1" si="321"/>
        <v>Iowa State</v>
      </c>
      <c r="AJ2082" t="str">
        <f t="shared" si="322"/>
        <v>Iowa State</v>
      </c>
      <c r="AK2082">
        <f t="shared" si="323"/>
        <v>0</v>
      </c>
    </row>
    <row r="2083" spans="17:37" x14ac:dyDescent="0.25">
      <c r="Q2083" t="s">
        <v>3835</v>
      </c>
      <c r="R2083" s="6">
        <v>41993</v>
      </c>
      <c r="S2083" t="s">
        <v>3195</v>
      </c>
      <c r="T2083" t="s">
        <v>3409</v>
      </c>
      <c r="U2083" t="s">
        <v>3842</v>
      </c>
      <c r="V2083">
        <v>83</v>
      </c>
      <c r="W2083">
        <v>54</v>
      </c>
      <c r="Y2083" t="s">
        <v>418</v>
      </c>
      <c r="Z2083">
        <v>1</v>
      </c>
      <c r="AA2083">
        <f t="shared" si="320"/>
        <v>29</v>
      </c>
      <c r="AB2083">
        <f t="shared" ca="1" si="316"/>
        <v>26.000000200000002</v>
      </c>
      <c r="AC2083">
        <f t="shared" ca="1" si="317"/>
        <v>2.9999997999999977</v>
      </c>
      <c r="AD2083">
        <f t="shared" ca="1" si="318"/>
        <v>-2.9999997999999977</v>
      </c>
      <c r="AE2083" s="2">
        <v>0</v>
      </c>
      <c r="AF2083" s="7">
        <f>VLOOKUP(R2083,Weights!$A$2:$B$120,2,0)*AE2083</f>
        <v>0</v>
      </c>
      <c r="AG2083">
        <f t="shared" ca="1" si="319"/>
        <v>8.9999988000000268</v>
      </c>
      <c r="AI2083" t="str">
        <f t="shared" ca="1" si="321"/>
        <v>Iowa State</v>
      </c>
      <c r="AJ2083" t="str">
        <f t="shared" si="322"/>
        <v>Iowa State</v>
      </c>
      <c r="AK2083">
        <f t="shared" si="323"/>
        <v>0</v>
      </c>
    </row>
    <row r="2084" spans="17:37" x14ac:dyDescent="0.25">
      <c r="Q2084" t="s">
        <v>3835</v>
      </c>
      <c r="R2084" s="6">
        <v>42004</v>
      </c>
      <c r="S2084" t="s">
        <v>3194</v>
      </c>
      <c r="T2084" t="s">
        <v>3515</v>
      </c>
      <c r="U2084" t="s">
        <v>3842</v>
      </c>
      <c r="V2084">
        <v>83</v>
      </c>
      <c r="W2084">
        <v>33</v>
      </c>
      <c r="Y2084" t="s">
        <v>930</v>
      </c>
      <c r="Z2084">
        <v>1</v>
      </c>
      <c r="AA2084">
        <f t="shared" si="320"/>
        <v>50</v>
      </c>
      <c r="AB2084">
        <f t="shared" ca="1" si="316"/>
        <v>42.400000000000006</v>
      </c>
      <c r="AC2084">
        <f t="shared" ca="1" si="317"/>
        <v>7.5999999999999943</v>
      </c>
      <c r="AD2084">
        <f t="shared" ca="1" si="318"/>
        <v>-7.5999999999999943</v>
      </c>
      <c r="AE2084" s="2">
        <v>0</v>
      </c>
      <c r="AF2084" s="7">
        <f>VLOOKUP(R2084,Weights!$A$2:$B$120,2,0)*AE2084</f>
        <v>0</v>
      </c>
      <c r="AG2084">
        <f t="shared" ca="1" si="319"/>
        <v>57.759999999999913</v>
      </c>
      <c r="AI2084" t="str">
        <f t="shared" ca="1" si="321"/>
        <v>Iowa State</v>
      </c>
      <c r="AJ2084" t="str">
        <f t="shared" si="322"/>
        <v>Iowa State</v>
      </c>
      <c r="AK2084">
        <f t="shared" si="323"/>
        <v>0</v>
      </c>
    </row>
    <row r="2085" spans="17:37" x14ac:dyDescent="0.25">
      <c r="Q2085" t="s">
        <v>3835</v>
      </c>
      <c r="R2085" s="6">
        <v>42007</v>
      </c>
      <c r="S2085" t="s">
        <v>3195</v>
      </c>
      <c r="T2085" t="s">
        <v>3320</v>
      </c>
      <c r="U2085" t="s">
        <v>3841</v>
      </c>
      <c r="V2085">
        <v>64</v>
      </c>
      <c r="W2085">
        <v>60</v>
      </c>
      <c r="Y2085" t="s">
        <v>465</v>
      </c>
      <c r="Z2085">
        <v>1</v>
      </c>
      <c r="AA2085">
        <f t="shared" si="320"/>
        <v>-4</v>
      </c>
      <c r="AB2085">
        <f t="shared" ca="1" si="316"/>
        <v>13.000000200000002</v>
      </c>
      <c r="AC2085">
        <f t="shared" ca="1" si="317"/>
        <v>-17.000000200000002</v>
      </c>
      <c r="AD2085">
        <f t="shared" ca="1" si="318"/>
        <v>17.000000200000002</v>
      </c>
      <c r="AE2085" s="2">
        <v>0</v>
      </c>
      <c r="AF2085" s="7">
        <f>VLOOKUP(R2085,Weights!$A$2:$B$120,2,0)*AE2085</f>
        <v>0</v>
      </c>
      <c r="AG2085">
        <f t="shared" ca="1" si="319"/>
        <v>289.00000680000011</v>
      </c>
      <c r="AI2085" t="str">
        <f t="shared" ca="1" si="321"/>
        <v>Iowa State</v>
      </c>
      <c r="AJ2085" t="str">
        <f t="shared" si="322"/>
        <v>South Carolina</v>
      </c>
      <c r="AK2085" t="str">
        <f t="shared" si="323"/>
        <v>South Carolina</v>
      </c>
    </row>
    <row r="2086" spans="17:37" x14ac:dyDescent="0.25">
      <c r="Q2086" t="s">
        <v>3835</v>
      </c>
      <c r="R2086" s="6">
        <v>42010</v>
      </c>
      <c r="S2086" t="s">
        <v>3194</v>
      </c>
      <c r="T2086" t="s">
        <v>3367</v>
      </c>
      <c r="U2086" t="s">
        <v>3842</v>
      </c>
      <c r="V2086">
        <v>63</v>
      </c>
      <c r="W2086">
        <v>61</v>
      </c>
      <c r="Y2086" t="s">
        <v>466</v>
      </c>
      <c r="Z2086">
        <v>1</v>
      </c>
      <c r="AA2086">
        <f t="shared" si="320"/>
        <v>2</v>
      </c>
      <c r="AB2086">
        <f t="shared" ca="1" si="316"/>
        <v>9.2000000000000011</v>
      </c>
      <c r="AC2086">
        <f t="shared" ca="1" si="317"/>
        <v>-7.2000000000000011</v>
      </c>
      <c r="AD2086">
        <f t="shared" ca="1" si="318"/>
        <v>7.2000000000000011</v>
      </c>
      <c r="AE2086" s="2">
        <v>0</v>
      </c>
      <c r="AF2086" s="7">
        <f>VLOOKUP(R2086,Weights!$A$2:$B$120,2,0)*AE2086</f>
        <v>0</v>
      </c>
      <c r="AG2086">
        <f t="shared" ca="1" si="319"/>
        <v>51.840000000000018</v>
      </c>
      <c r="AI2086" t="str">
        <f t="shared" ca="1" si="321"/>
        <v>Iowa State</v>
      </c>
      <c r="AJ2086" t="str">
        <f t="shared" si="322"/>
        <v>Iowa State</v>
      </c>
      <c r="AK2086">
        <f t="shared" si="323"/>
        <v>0</v>
      </c>
    </row>
    <row r="2087" spans="17:37" x14ac:dyDescent="0.25">
      <c r="Q2087" t="s">
        <v>3835</v>
      </c>
      <c r="R2087" s="6">
        <v>42021</v>
      </c>
      <c r="S2087" t="s">
        <v>3194</v>
      </c>
      <c r="T2087" t="s">
        <v>3830</v>
      </c>
      <c r="U2087" t="s">
        <v>3842</v>
      </c>
      <c r="V2087">
        <v>86</v>
      </c>
      <c r="W2087">
        <v>81</v>
      </c>
      <c r="Y2087" t="s">
        <v>946</v>
      </c>
      <c r="Z2087">
        <v>1</v>
      </c>
      <c r="AA2087">
        <f t="shared" si="320"/>
        <v>5</v>
      </c>
      <c r="AB2087">
        <f t="shared" ca="1" si="316"/>
        <v>2.4000000000000021</v>
      </c>
      <c r="AC2087">
        <f t="shared" ca="1" si="317"/>
        <v>2.5999999999999979</v>
      </c>
      <c r="AD2087">
        <f t="shared" ca="1" si="318"/>
        <v>-2.5999999999999979</v>
      </c>
      <c r="AE2087" s="2">
        <v>0</v>
      </c>
      <c r="AF2087" s="7">
        <f>VLOOKUP(R2087,Weights!$A$2:$B$120,2,0)*AE2087</f>
        <v>0</v>
      </c>
      <c r="AG2087">
        <f t="shared" ca="1" si="319"/>
        <v>6.7599999999999891</v>
      </c>
      <c r="AI2087" t="str">
        <f t="shared" ca="1" si="321"/>
        <v>Iowa State</v>
      </c>
      <c r="AJ2087" t="str">
        <f t="shared" si="322"/>
        <v>Iowa State</v>
      </c>
      <c r="AK2087">
        <f t="shared" si="323"/>
        <v>0</v>
      </c>
    </row>
    <row r="2088" spans="17:37" x14ac:dyDescent="0.25">
      <c r="Q2088" t="s">
        <v>3835</v>
      </c>
      <c r="R2088" s="6">
        <v>42024</v>
      </c>
      <c r="S2088" t="s">
        <v>3194</v>
      </c>
      <c r="T2088" t="s">
        <v>3366</v>
      </c>
      <c r="U2088" t="s">
        <v>3842</v>
      </c>
      <c r="V2088">
        <v>77</v>
      </c>
      <c r="W2088">
        <v>71</v>
      </c>
      <c r="Y2088" t="s">
        <v>947</v>
      </c>
      <c r="Z2088">
        <v>1</v>
      </c>
      <c r="AA2088">
        <f t="shared" si="320"/>
        <v>6</v>
      </c>
      <c r="AB2088">
        <f t="shared" ca="1" si="316"/>
        <v>13.800000200000001</v>
      </c>
      <c r="AC2088">
        <f t="shared" ca="1" si="317"/>
        <v>-7.8000002000000013</v>
      </c>
      <c r="AD2088">
        <f t="shared" ca="1" si="318"/>
        <v>7.8000002000000013</v>
      </c>
      <c r="AE2088" s="2">
        <v>0</v>
      </c>
      <c r="AF2088" s="7">
        <f>VLOOKUP(R2088,Weights!$A$2:$B$120,2,0)*AE2088</f>
        <v>0</v>
      </c>
      <c r="AG2088">
        <f t="shared" ca="1" si="319"/>
        <v>60.840003120000063</v>
      </c>
      <c r="AI2088" t="str">
        <f t="shared" ca="1" si="321"/>
        <v>Iowa State</v>
      </c>
      <c r="AJ2088" t="str">
        <f t="shared" si="322"/>
        <v>Iowa State</v>
      </c>
      <c r="AK2088">
        <f t="shared" si="323"/>
        <v>0</v>
      </c>
    </row>
    <row r="2089" spans="17:37" x14ac:dyDescent="0.25">
      <c r="Q2089" t="s">
        <v>3835</v>
      </c>
      <c r="R2089" s="6">
        <v>42030</v>
      </c>
      <c r="S2089" t="s">
        <v>3194</v>
      </c>
      <c r="T2089" t="s">
        <v>3369</v>
      </c>
      <c r="U2089" t="s">
        <v>3842</v>
      </c>
      <c r="V2089">
        <v>89</v>
      </c>
      <c r="W2089">
        <v>86</v>
      </c>
      <c r="Y2089" t="s">
        <v>948</v>
      </c>
      <c r="Z2089">
        <v>1</v>
      </c>
      <c r="AA2089">
        <f t="shared" si="320"/>
        <v>3</v>
      </c>
      <c r="AB2089">
        <f t="shared" ca="1" si="316"/>
        <v>6.6000000000000014</v>
      </c>
      <c r="AC2089">
        <f t="shared" ca="1" si="317"/>
        <v>-3.6000000000000014</v>
      </c>
      <c r="AD2089">
        <f t="shared" ca="1" si="318"/>
        <v>3.6000000000000014</v>
      </c>
      <c r="AE2089" s="2">
        <v>0</v>
      </c>
      <c r="AF2089" s="7">
        <f>VLOOKUP(R2089,Weights!$A$2:$B$120,2,0)*AE2089</f>
        <v>0</v>
      </c>
      <c r="AG2089">
        <f t="shared" ca="1" si="319"/>
        <v>12.96000000000001</v>
      </c>
      <c r="AI2089" t="str">
        <f t="shared" ca="1" si="321"/>
        <v>Iowa State</v>
      </c>
      <c r="AJ2089" t="str">
        <f t="shared" si="322"/>
        <v>Iowa State</v>
      </c>
      <c r="AK2089">
        <f t="shared" si="323"/>
        <v>0</v>
      </c>
    </row>
    <row r="2090" spans="17:37" x14ac:dyDescent="0.25">
      <c r="Q2090" t="s">
        <v>3835</v>
      </c>
      <c r="R2090" s="6">
        <v>42035</v>
      </c>
      <c r="S2090" t="s">
        <v>3194</v>
      </c>
      <c r="T2090" t="s">
        <v>3365</v>
      </c>
      <c r="U2090" t="s">
        <v>3842</v>
      </c>
      <c r="V2090">
        <v>83</v>
      </c>
      <c r="W2090">
        <v>66</v>
      </c>
      <c r="Y2090" t="s">
        <v>473</v>
      </c>
      <c r="Z2090">
        <v>1</v>
      </c>
      <c r="AA2090">
        <f t="shared" si="320"/>
        <v>17</v>
      </c>
      <c r="AB2090">
        <f t="shared" ca="1" si="316"/>
        <v>11.8</v>
      </c>
      <c r="AC2090">
        <f t="shared" ca="1" si="317"/>
        <v>5.1999999999999993</v>
      </c>
      <c r="AD2090">
        <f t="shared" ca="1" si="318"/>
        <v>-5.1999999999999993</v>
      </c>
      <c r="AE2090" s="2">
        <v>0</v>
      </c>
      <c r="AF2090" s="7">
        <f>VLOOKUP(R2090,Weights!$A$2:$B$120,2,0)*AE2090</f>
        <v>0</v>
      </c>
      <c r="AG2090">
        <f t="shared" ca="1" si="319"/>
        <v>27.039999999999992</v>
      </c>
      <c r="AI2090" t="str">
        <f t="shared" ca="1" si="321"/>
        <v>Iowa State</v>
      </c>
      <c r="AJ2090" t="str">
        <f t="shared" si="322"/>
        <v>Iowa State</v>
      </c>
      <c r="AK2090">
        <f t="shared" si="323"/>
        <v>0</v>
      </c>
    </row>
    <row r="2091" spans="17:37" x14ac:dyDescent="0.25">
      <c r="Q2091" t="s">
        <v>3835</v>
      </c>
      <c r="R2091" s="6">
        <v>42042</v>
      </c>
      <c r="S2091" t="s">
        <v>3194</v>
      </c>
      <c r="T2091" t="s">
        <v>3368</v>
      </c>
      <c r="U2091" t="s">
        <v>3842</v>
      </c>
      <c r="V2091">
        <v>75</v>
      </c>
      <c r="W2091">
        <v>38</v>
      </c>
      <c r="Y2091" t="s">
        <v>476</v>
      </c>
      <c r="Z2091">
        <v>1</v>
      </c>
      <c r="AA2091">
        <f t="shared" si="320"/>
        <v>37</v>
      </c>
      <c r="AB2091">
        <f t="shared" ca="1" si="316"/>
        <v>18.6000002</v>
      </c>
      <c r="AC2091">
        <f t="shared" ca="1" si="317"/>
        <v>18.3999998</v>
      </c>
      <c r="AD2091">
        <f t="shared" ca="1" si="318"/>
        <v>-18.3999998</v>
      </c>
      <c r="AE2091" s="2">
        <v>0</v>
      </c>
      <c r="AF2091" s="7">
        <f>VLOOKUP(R2091,Weights!$A$2:$B$120,2,0)*AE2091</f>
        <v>0</v>
      </c>
      <c r="AG2091">
        <f t="shared" ca="1" si="319"/>
        <v>338.55999264000002</v>
      </c>
      <c r="AI2091" t="str">
        <f t="shared" ca="1" si="321"/>
        <v>Iowa State</v>
      </c>
      <c r="AJ2091" t="str">
        <f t="shared" si="322"/>
        <v>Iowa State</v>
      </c>
      <c r="AK2091">
        <f t="shared" si="323"/>
        <v>0</v>
      </c>
    </row>
    <row r="2092" spans="17:37" x14ac:dyDescent="0.25">
      <c r="Q2092" t="s">
        <v>3835</v>
      </c>
      <c r="R2092" s="6">
        <v>42049</v>
      </c>
      <c r="S2092" t="s">
        <v>3194</v>
      </c>
      <c r="T2092" t="s">
        <v>3506</v>
      </c>
      <c r="U2092" t="s">
        <v>3842</v>
      </c>
      <c r="V2092">
        <v>79</v>
      </c>
      <c r="W2092">
        <v>59</v>
      </c>
      <c r="Y2092" t="s">
        <v>950</v>
      </c>
      <c r="Z2092">
        <v>1</v>
      </c>
      <c r="AA2092">
        <f t="shared" si="320"/>
        <v>20</v>
      </c>
      <c r="AB2092">
        <f t="shared" ca="1" si="316"/>
        <v>4.6000000000000014</v>
      </c>
      <c r="AC2092">
        <f t="shared" ca="1" si="317"/>
        <v>15.399999999999999</v>
      </c>
      <c r="AD2092">
        <f t="shared" ca="1" si="318"/>
        <v>-15.399999999999999</v>
      </c>
      <c r="AE2092" s="2">
        <v>0</v>
      </c>
      <c r="AF2092" s="7">
        <f>VLOOKUP(R2092,Weights!$A$2:$B$120,2,0)*AE2092</f>
        <v>0</v>
      </c>
      <c r="AG2092">
        <f t="shared" ca="1" si="319"/>
        <v>237.15999999999997</v>
      </c>
      <c r="AI2092" t="str">
        <f t="shared" ca="1" si="321"/>
        <v>Iowa State</v>
      </c>
      <c r="AJ2092" t="str">
        <f t="shared" si="322"/>
        <v>Iowa State</v>
      </c>
      <c r="AK2092">
        <f t="shared" si="323"/>
        <v>0</v>
      </c>
    </row>
    <row r="2093" spans="17:37" x14ac:dyDescent="0.25">
      <c r="Q2093" t="s">
        <v>3835</v>
      </c>
      <c r="R2093" s="6">
        <v>42060</v>
      </c>
      <c r="S2093" t="s">
        <v>3194</v>
      </c>
      <c r="T2093" t="s">
        <v>3524</v>
      </c>
      <c r="U2093" t="s">
        <v>3841</v>
      </c>
      <c r="V2093">
        <v>79</v>
      </c>
      <c r="W2093">
        <v>70</v>
      </c>
      <c r="Y2093" t="s">
        <v>951</v>
      </c>
      <c r="Z2093">
        <v>1</v>
      </c>
      <c r="AA2093">
        <f t="shared" si="320"/>
        <v>-9</v>
      </c>
      <c r="AB2093">
        <f t="shared" ca="1" si="316"/>
        <v>5.4000000000000021</v>
      </c>
      <c r="AC2093">
        <f t="shared" ca="1" si="317"/>
        <v>-14.400000000000002</v>
      </c>
      <c r="AD2093">
        <f t="shared" ca="1" si="318"/>
        <v>14.400000000000002</v>
      </c>
      <c r="AE2093" s="2">
        <v>0</v>
      </c>
      <c r="AF2093" s="7">
        <f>VLOOKUP(R2093,Weights!$A$2:$B$120,2,0)*AE2093</f>
        <v>0</v>
      </c>
      <c r="AG2093">
        <f t="shared" ca="1" si="319"/>
        <v>207.36000000000007</v>
      </c>
      <c r="AI2093" t="str">
        <f t="shared" ca="1" si="321"/>
        <v>Iowa State</v>
      </c>
      <c r="AJ2093" t="str">
        <f t="shared" si="322"/>
        <v>Baylor</v>
      </c>
      <c r="AK2093" t="str">
        <f t="shared" si="323"/>
        <v>Baylor</v>
      </c>
    </row>
    <row r="2094" spans="17:37" x14ac:dyDescent="0.25">
      <c r="Q2094" t="s">
        <v>3835</v>
      </c>
      <c r="R2094" s="6">
        <v>42065</v>
      </c>
      <c r="S2094" t="s">
        <v>3194</v>
      </c>
      <c r="T2094" t="s">
        <v>3823</v>
      </c>
      <c r="U2094" t="s">
        <v>3842</v>
      </c>
      <c r="V2094">
        <v>77</v>
      </c>
      <c r="W2094">
        <v>70</v>
      </c>
      <c r="Y2094" t="s">
        <v>952</v>
      </c>
      <c r="Z2094">
        <v>1</v>
      </c>
      <c r="AA2094">
        <f t="shared" si="320"/>
        <v>7</v>
      </c>
      <c r="AB2094">
        <f t="shared" ca="1" si="316"/>
        <v>6.1999999999999993</v>
      </c>
      <c r="AC2094">
        <f t="shared" ca="1" si="317"/>
        <v>0.80000000000000071</v>
      </c>
      <c r="AD2094">
        <f t="shared" ca="1" si="318"/>
        <v>-0.80000000000000071</v>
      </c>
      <c r="AE2094" s="2">
        <v>0</v>
      </c>
      <c r="AF2094" s="7">
        <f>VLOOKUP(R2094,Weights!$A$2:$B$120,2,0)*AE2094</f>
        <v>0</v>
      </c>
      <c r="AG2094">
        <f t="shared" ca="1" si="319"/>
        <v>0.64000000000000112</v>
      </c>
      <c r="AI2094" t="str">
        <f t="shared" ca="1" si="321"/>
        <v>Iowa State</v>
      </c>
      <c r="AJ2094" t="str">
        <f t="shared" si="322"/>
        <v>Iowa State</v>
      </c>
      <c r="AK2094">
        <f t="shared" si="323"/>
        <v>0</v>
      </c>
    </row>
    <row r="2095" spans="17:37" x14ac:dyDescent="0.25">
      <c r="Q2095" t="s">
        <v>3835</v>
      </c>
      <c r="R2095" s="6">
        <v>42075</v>
      </c>
      <c r="S2095" t="s">
        <v>3195</v>
      </c>
      <c r="T2095" t="s">
        <v>3369</v>
      </c>
      <c r="U2095" t="s">
        <v>3842</v>
      </c>
      <c r="V2095">
        <v>69</v>
      </c>
      <c r="W2095">
        <v>67</v>
      </c>
      <c r="Y2095" t="s">
        <v>3144</v>
      </c>
      <c r="Z2095">
        <v>1</v>
      </c>
      <c r="AA2095">
        <f t="shared" si="320"/>
        <v>2</v>
      </c>
      <c r="AB2095">
        <f t="shared" ca="1" si="316"/>
        <v>3.4000000000000021</v>
      </c>
      <c r="AC2095">
        <f t="shared" ca="1" si="317"/>
        <v>-1.4000000000000021</v>
      </c>
      <c r="AD2095">
        <f t="shared" ca="1" si="318"/>
        <v>1.4000000000000021</v>
      </c>
      <c r="AE2095" s="2">
        <v>0</v>
      </c>
      <c r="AF2095" s="7">
        <f>VLOOKUP(R2095,Weights!$A$2:$B$120,2,0)*AE2095</f>
        <v>0</v>
      </c>
      <c r="AG2095">
        <f t="shared" ca="1" si="319"/>
        <v>1.960000000000006</v>
      </c>
      <c r="AI2095" t="str">
        <f t="shared" ca="1" si="321"/>
        <v>Iowa State</v>
      </c>
      <c r="AJ2095" t="str">
        <f t="shared" si="322"/>
        <v>Iowa State</v>
      </c>
      <c r="AK2095">
        <f t="shared" si="323"/>
        <v>0</v>
      </c>
    </row>
    <row r="2096" spans="17:37" x14ac:dyDescent="0.25">
      <c r="Q2096" t="s">
        <v>3835</v>
      </c>
      <c r="R2096" s="6">
        <v>42076</v>
      </c>
      <c r="S2096" t="s">
        <v>3195</v>
      </c>
      <c r="T2096" t="s">
        <v>3823</v>
      </c>
      <c r="U2096" t="s">
        <v>3191</v>
      </c>
      <c r="Y2096" t="s">
        <v>3191</v>
      </c>
      <c r="Z2096">
        <v>0</v>
      </c>
      <c r="AA2096">
        <f t="shared" si="320"/>
        <v>0</v>
      </c>
      <c r="AB2096">
        <f t="shared" ca="1" si="316"/>
        <v>0</v>
      </c>
      <c r="AC2096">
        <f t="shared" ca="1" si="317"/>
        <v>0</v>
      </c>
      <c r="AD2096">
        <f t="shared" ca="1" si="318"/>
        <v>0</v>
      </c>
      <c r="AE2096" s="2">
        <v>0</v>
      </c>
      <c r="AF2096" s="7">
        <f>VLOOKUP(R2096,Weights!$A$2:$B$120,2,0)*AE2096</f>
        <v>0</v>
      </c>
      <c r="AG2096">
        <f t="shared" ca="1" si="319"/>
        <v>0</v>
      </c>
      <c r="AI2096" t="str">
        <f t="shared" ca="1" si="321"/>
        <v>Oklahoma</v>
      </c>
      <c r="AJ2096" t="str">
        <f t="shared" si="322"/>
        <v>Oklahoma</v>
      </c>
      <c r="AK2096">
        <f t="shared" si="323"/>
        <v>0</v>
      </c>
    </row>
    <row r="2097" spans="17:37" x14ac:dyDescent="0.25">
      <c r="Q2097" t="s">
        <v>3338</v>
      </c>
      <c r="R2097" s="6">
        <v>41957</v>
      </c>
      <c r="S2097" t="s">
        <v>3194</v>
      </c>
      <c r="T2097" t="s">
        <v>3839</v>
      </c>
      <c r="U2097" t="s">
        <v>3842</v>
      </c>
      <c r="V2097">
        <v>74</v>
      </c>
      <c r="W2097">
        <v>50</v>
      </c>
      <c r="Y2097" t="s">
        <v>176</v>
      </c>
      <c r="Z2097">
        <v>1</v>
      </c>
      <c r="AA2097">
        <f t="shared" si="320"/>
        <v>24</v>
      </c>
      <c r="AB2097">
        <f t="shared" ca="1" si="316"/>
        <v>29.999999800000001</v>
      </c>
      <c r="AC2097">
        <f t="shared" ca="1" si="317"/>
        <v>-5.9999998000000012</v>
      </c>
      <c r="AD2097">
        <f t="shared" ca="1" si="318"/>
        <v>5.9999998000000012</v>
      </c>
      <c r="AE2097" s="2">
        <v>0</v>
      </c>
      <c r="AF2097" s="7">
        <f>VLOOKUP(R2097,Weights!$A$2:$B$120,2,0)*AE2097</f>
        <v>0</v>
      </c>
      <c r="AG2097">
        <f t="shared" ca="1" si="319"/>
        <v>35.999997600000057</v>
      </c>
      <c r="AI2097" t="str">
        <f t="shared" ca="1" si="321"/>
        <v>IPFW</v>
      </c>
      <c r="AJ2097" t="str">
        <f t="shared" si="322"/>
        <v>IPFW</v>
      </c>
      <c r="AK2097">
        <f t="shared" si="323"/>
        <v>0</v>
      </c>
    </row>
    <row r="2098" spans="17:37" x14ac:dyDescent="0.25">
      <c r="Q2098" t="s">
        <v>3338</v>
      </c>
      <c r="R2098" s="6">
        <v>41967</v>
      </c>
      <c r="S2098" t="s">
        <v>3194</v>
      </c>
      <c r="T2098" t="s">
        <v>3337</v>
      </c>
      <c r="U2098" t="s">
        <v>3842</v>
      </c>
      <c r="V2098">
        <v>89</v>
      </c>
      <c r="W2098">
        <v>71</v>
      </c>
      <c r="Y2098" t="s">
        <v>100</v>
      </c>
      <c r="Z2098">
        <v>1</v>
      </c>
      <c r="AA2098">
        <f t="shared" si="320"/>
        <v>18</v>
      </c>
      <c r="AB2098">
        <f t="shared" ca="1" si="316"/>
        <v>18.599999799999999</v>
      </c>
      <c r="AC2098">
        <f t="shared" ca="1" si="317"/>
        <v>-0.59999979999999908</v>
      </c>
      <c r="AD2098">
        <f t="shared" ca="1" si="318"/>
        <v>0.59999979999999908</v>
      </c>
      <c r="AE2098" s="2">
        <v>0</v>
      </c>
      <c r="AF2098" s="7">
        <f>VLOOKUP(R2098,Weights!$A$2:$B$120,2,0)*AE2098</f>
        <v>0</v>
      </c>
      <c r="AG2098">
        <f t="shared" ca="1" si="319"/>
        <v>0.35999976000003892</v>
      </c>
      <c r="AI2098" t="str">
        <f t="shared" ca="1" si="321"/>
        <v>IPFW</v>
      </c>
      <c r="AJ2098" t="str">
        <f t="shared" si="322"/>
        <v>IPFW</v>
      </c>
      <c r="AK2098">
        <f t="shared" si="323"/>
        <v>0</v>
      </c>
    </row>
    <row r="2099" spans="17:37" x14ac:dyDescent="0.25">
      <c r="Q2099" t="s">
        <v>3338</v>
      </c>
      <c r="R2099" s="6">
        <v>41979</v>
      </c>
      <c r="S2099" t="s">
        <v>3194</v>
      </c>
      <c r="T2099" t="s">
        <v>3290</v>
      </c>
      <c r="U2099" t="s">
        <v>3842</v>
      </c>
      <c r="V2099">
        <v>86</v>
      </c>
      <c r="W2099">
        <v>78</v>
      </c>
      <c r="Y2099" t="s">
        <v>105</v>
      </c>
      <c r="Z2099">
        <v>1</v>
      </c>
      <c r="AA2099">
        <f t="shared" si="320"/>
        <v>8</v>
      </c>
      <c r="AB2099">
        <f t="shared" ca="1" si="316"/>
        <v>4.5999999999999996</v>
      </c>
      <c r="AC2099">
        <f t="shared" ca="1" si="317"/>
        <v>3.4000000000000004</v>
      </c>
      <c r="AD2099">
        <f t="shared" ca="1" si="318"/>
        <v>-3.4000000000000004</v>
      </c>
      <c r="AE2099" s="2">
        <v>0</v>
      </c>
      <c r="AF2099" s="7">
        <f>VLOOKUP(R2099,Weights!$A$2:$B$120,2,0)*AE2099</f>
        <v>0</v>
      </c>
      <c r="AG2099">
        <f t="shared" ca="1" si="319"/>
        <v>11.560000000000002</v>
      </c>
      <c r="AI2099" t="str">
        <f t="shared" ca="1" si="321"/>
        <v>IPFW</v>
      </c>
      <c r="AJ2099" t="str">
        <f t="shared" si="322"/>
        <v>IPFW</v>
      </c>
      <c r="AK2099">
        <f t="shared" si="323"/>
        <v>0</v>
      </c>
    </row>
    <row r="2100" spans="17:37" x14ac:dyDescent="0.25">
      <c r="Q2100" t="s">
        <v>3338</v>
      </c>
      <c r="R2100" s="6">
        <v>41984</v>
      </c>
      <c r="S2100" t="s">
        <v>3194</v>
      </c>
      <c r="T2100" t="s">
        <v>3839</v>
      </c>
      <c r="U2100" t="s">
        <v>3842</v>
      </c>
      <c r="V2100">
        <v>91</v>
      </c>
      <c r="W2100">
        <v>67</v>
      </c>
      <c r="Y2100" t="s">
        <v>153</v>
      </c>
      <c r="Z2100">
        <v>1</v>
      </c>
      <c r="AA2100">
        <f t="shared" si="320"/>
        <v>24</v>
      </c>
      <c r="AB2100">
        <f t="shared" ca="1" si="316"/>
        <v>29.999999800000001</v>
      </c>
      <c r="AC2100">
        <f t="shared" ca="1" si="317"/>
        <v>-5.9999998000000012</v>
      </c>
      <c r="AD2100">
        <f t="shared" ca="1" si="318"/>
        <v>5.9999998000000012</v>
      </c>
      <c r="AE2100" s="2">
        <v>0</v>
      </c>
      <c r="AF2100" s="7">
        <f>VLOOKUP(R2100,Weights!$A$2:$B$120,2,0)*AE2100</f>
        <v>0</v>
      </c>
      <c r="AG2100">
        <f t="shared" ca="1" si="319"/>
        <v>35.999997600000057</v>
      </c>
      <c r="AI2100" t="str">
        <f t="shared" ca="1" si="321"/>
        <v>IPFW</v>
      </c>
      <c r="AJ2100" t="str">
        <f t="shared" si="322"/>
        <v>IPFW</v>
      </c>
      <c r="AK2100">
        <f t="shared" si="323"/>
        <v>0</v>
      </c>
    </row>
    <row r="2101" spans="17:37" x14ac:dyDescent="0.25">
      <c r="Q2101" t="s">
        <v>3338</v>
      </c>
      <c r="R2101" s="6">
        <v>41993</v>
      </c>
      <c r="S2101" t="s">
        <v>3194</v>
      </c>
      <c r="T2101" t="s">
        <v>3489</v>
      </c>
      <c r="U2101" t="s">
        <v>3841</v>
      </c>
      <c r="V2101">
        <v>75</v>
      </c>
      <c r="W2101">
        <v>72</v>
      </c>
      <c r="Y2101" t="s">
        <v>154</v>
      </c>
      <c r="Z2101">
        <v>1</v>
      </c>
      <c r="AA2101">
        <f t="shared" si="320"/>
        <v>-3</v>
      </c>
      <c r="AB2101">
        <f t="shared" ca="1" si="316"/>
        <v>-2.9999999999999996</v>
      </c>
      <c r="AC2101">
        <f t="shared" ca="1" si="317"/>
        <v>0</v>
      </c>
      <c r="AD2101">
        <f t="shared" ca="1" si="318"/>
        <v>0</v>
      </c>
      <c r="AE2101" s="2">
        <v>0</v>
      </c>
      <c r="AF2101" s="7">
        <f>VLOOKUP(R2101,Weights!$A$2:$B$120,2,0)*AE2101</f>
        <v>0</v>
      </c>
      <c r="AG2101">
        <f t="shared" ca="1" si="319"/>
        <v>0</v>
      </c>
      <c r="AI2101" t="str">
        <f t="shared" ca="1" si="321"/>
        <v>Valparaiso</v>
      </c>
      <c r="AJ2101" t="str">
        <f t="shared" si="322"/>
        <v>Valparaiso</v>
      </c>
      <c r="AK2101" t="str">
        <f t="shared" si="323"/>
        <v>Valparaiso</v>
      </c>
    </row>
    <row r="2102" spans="17:37" x14ac:dyDescent="0.25">
      <c r="Q2102" t="s">
        <v>3338</v>
      </c>
      <c r="R2102" s="6">
        <v>42001</v>
      </c>
      <c r="S2102" t="s">
        <v>3194</v>
      </c>
      <c r="T2102" t="s">
        <v>3839</v>
      </c>
      <c r="U2102" t="s">
        <v>3842</v>
      </c>
      <c r="V2102">
        <v>80</v>
      </c>
      <c r="W2102">
        <v>46</v>
      </c>
      <c r="Y2102" t="s">
        <v>429</v>
      </c>
      <c r="Z2102">
        <v>1</v>
      </c>
      <c r="AA2102">
        <f t="shared" si="320"/>
        <v>34</v>
      </c>
      <c r="AB2102">
        <f t="shared" ca="1" si="316"/>
        <v>29.999999800000001</v>
      </c>
      <c r="AC2102">
        <f t="shared" ca="1" si="317"/>
        <v>4.0000001999999988</v>
      </c>
      <c r="AD2102">
        <f t="shared" ca="1" si="318"/>
        <v>-4.0000001999999988</v>
      </c>
      <c r="AE2102" s="2">
        <v>0</v>
      </c>
      <c r="AF2102" s="7">
        <f>VLOOKUP(R2102,Weights!$A$2:$B$120,2,0)*AE2102</f>
        <v>0</v>
      </c>
      <c r="AG2102">
        <f t="shared" ca="1" si="319"/>
        <v>16.000001600000029</v>
      </c>
      <c r="AI2102" t="str">
        <f t="shared" ca="1" si="321"/>
        <v>IPFW</v>
      </c>
      <c r="AJ2102" t="str">
        <f t="shared" si="322"/>
        <v>IPFW</v>
      </c>
      <c r="AK2102">
        <f t="shared" si="323"/>
        <v>0</v>
      </c>
    </row>
    <row r="2103" spans="17:37" x14ac:dyDescent="0.25">
      <c r="Q2103" t="s">
        <v>3338</v>
      </c>
      <c r="R2103" s="6">
        <v>42003</v>
      </c>
      <c r="S2103" t="s">
        <v>3194</v>
      </c>
      <c r="T2103" t="s">
        <v>3454</v>
      </c>
      <c r="U2103" t="s">
        <v>3841</v>
      </c>
      <c r="V2103">
        <v>71</v>
      </c>
      <c r="W2103">
        <v>57</v>
      </c>
      <c r="Y2103" t="s">
        <v>182</v>
      </c>
      <c r="Z2103">
        <v>1</v>
      </c>
      <c r="AA2103">
        <f t="shared" si="320"/>
        <v>-14</v>
      </c>
      <c r="AB2103">
        <f t="shared" ca="1" si="316"/>
        <v>0.20000000000000018</v>
      </c>
      <c r="AC2103">
        <f t="shared" ca="1" si="317"/>
        <v>-14.2</v>
      </c>
      <c r="AD2103">
        <f t="shared" ca="1" si="318"/>
        <v>14.2</v>
      </c>
      <c r="AE2103" s="2">
        <v>0</v>
      </c>
      <c r="AF2103" s="7">
        <f>VLOOKUP(R2103,Weights!$A$2:$B$120,2,0)*AE2103</f>
        <v>0</v>
      </c>
      <c r="AG2103">
        <f t="shared" ca="1" si="319"/>
        <v>201.64</v>
      </c>
      <c r="AI2103" t="str">
        <f t="shared" ca="1" si="321"/>
        <v>IPFW</v>
      </c>
      <c r="AJ2103" t="str">
        <f t="shared" si="322"/>
        <v>Cal Poly</v>
      </c>
      <c r="AK2103" t="str">
        <f t="shared" si="323"/>
        <v>Cal Poly</v>
      </c>
    </row>
    <row r="2104" spans="17:37" x14ac:dyDescent="0.25">
      <c r="Q2104" t="s">
        <v>3338</v>
      </c>
      <c r="R2104" s="6">
        <v>42008</v>
      </c>
      <c r="S2104" t="s">
        <v>3194</v>
      </c>
      <c r="T2104" t="s">
        <v>3507</v>
      </c>
      <c r="U2104" t="s">
        <v>3841</v>
      </c>
      <c r="V2104">
        <v>63</v>
      </c>
      <c r="W2104">
        <v>58</v>
      </c>
      <c r="Y2104" t="s">
        <v>160</v>
      </c>
      <c r="Z2104">
        <v>1</v>
      </c>
      <c r="AA2104">
        <f t="shared" si="320"/>
        <v>-5</v>
      </c>
      <c r="AB2104">
        <f t="shared" ca="1" si="316"/>
        <v>8.2000000000000011</v>
      </c>
      <c r="AC2104">
        <f t="shared" ca="1" si="317"/>
        <v>-13.200000000000001</v>
      </c>
      <c r="AD2104">
        <f t="shared" ca="1" si="318"/>
        <v>13.200000000000001</v>
      </c>
      <c r="AE2104" s="2">
        <v>0</v>
      </c>
      <c r="AF2104" s="7">
        <f>VLOOKUP(R2104,Weights!$A$2:$B$120,2,0)*AE2104</f>
        <v>0</v>
      </c>
      <c r="AG2104">
        <f t="shared" ca="1" si="319"/>
        <v>174.24000000000004</v>
      </c>
      <c r="AI2104" t="str">
        <f t="shared" ca="1" si="321"/>
        <v>IPFW</v>
      </c>
      <c r="AJ2104" t="str">
        <f t="shared" si="322"/>
        <v>IUPUI</v>
      </c>
      <c r="AK2104" t="str">
        <f t="shared" si="323"/>
        <v>IUPUI</v>
      </c>
    </row>
    <row r="2105" spans="17:37" x14ac:dyDescent="0.25">
      <c r="Q2105" t="s">
        <v>3338</v>
      </c>
      <c r="R2105" s="6">
        <v>42012</v>
      </c>
      <c r="S2105" t="s">
        <v>3194</v>
      </c>
      <c r="T2105" t="s">
        <v>3310</v>
      </c>
      <c r="U2105" t="s">
        <v>3842</v>
      </c>
      <c r="V2105">
        <v>69</v>
      </c>
      <c r="W2105">
        <v>53</v>
      </c>
      <c r="Y2105" t="s">
        <v>162</v>
      </c>
      <c r="Z2105">
        <v>1</v>
      </c>
      <c r="AA2105">
        <f t="shared" si="320"/>
        <v>16</v>
      </c>
      <c r="AB2105">
        <f t="shared" ca="1" si="316"/>
        <v>4.5999999999999996</v>
      </c>
      <c r="AC2105">
        <f t="shared" ca="1" si="317"/>
        <v>11.4</v>
      </c>
      <c r="AD2105">
        <f t="shared" ca="1" si="318"/>
        <v>-11.4</v>
      </c>
      <c r="AE2105" s="2">
        <v>0</v>
      </c>
      <c r="AF2105" s="7">
        <f>VLOOKUP(R2105,Weights!$A$2:$B$120,2,0)*AE2105</f>
        <v>0</v>
      </c>
      <c r="AG2105">
        <f t="shared" ca="1" si="319"/>
        <v>129.96</v>
      </c>
      <c r="AI2105" t="str">
        <f t="shared" ca="1" si="321"/>
        <v>IPFW</v>
      </c>
      <c r="AJ2105" t="str">
        <f t="shared" si="322"/>
        <v>IPFW</v>
      </c>
      <c r="AK2105">
        <f t="shared" si="323"/>
        <v>0</v>
      </c>
    </row>
    <row r="2106" spans="17:37" x14ac:dyDescent="0.25">
      <c r="Q2106" t="s">
        <v>3338</v>
      </c>
      <c r="R2106" s="6">
        <v>42014</v>
      </c>
      <c r="S2106" t="s">
        <v>3194</v>
      </c>
      <c r="T2106" t="s">
        <v>3406</v>
      </c>
      <c r="U2106" t="s">
        <v>3841</v>
      </c>
      <c r="V2106">
        <v>64</v>
      </c>
      <c r="W2106">
        <v>62</v>
      </c>
      <c r="Y2106" t="s">
        <v>163</v>
      </c>
      <c r="Z2106">
        <v>1</v>
      </c>
      <c r="AA2106">
        <f t="shared" si="320"/>
        <v>-2</v>
      </c>
      <c r="AB2106">
        <f t="shared" ca="1" si="316"/>
        <v>2.8000000000000003</v>
      </c>
      <c r="AC2106">
        <f t="shared" ca="1" si="317"/>
        <v>-4.8000000000000007</v>
      </c>
      <c r="AD2106">
        <f t="shared" ca="1" si="318"/>
        <v>4.8000000000000007</v>
      </c>
      <c r="AE2106" s="2">
        <v>0</v>
      </c>
      <c r="AF2106" s="7">
        <f>VLOOKUP(R2106,Weights!$A$2:$B$120,2,0)*AE2106</f>
        <v>0</v>
      </c>
      <c r="AG2106">
        <f t="shared" ca="1" si="319"/>
        <v>23.040000000000006</v>
      </c>
      <c r="AI2106" t="str">
        <f t="shared" ca="1" si="321"/>
        <v>IPFW</v>
      </c>
      <c r="AJ2106" t="str">
        <f t="shared" si="322"/>
        <v>South Dakota</v>
      </c>
      <c r="AK2106" t="str">
        <f t="shared" si="323"/>
        <v>South Dakota</v>
      </c>
    </row>
    <row r="2107" spans="17:37" x14ac:dyDescent="0.25">
      <c r="Q2107" t="s">
        <v>3338</v>
      </c>
      <c r="R2107" s="6">
        <v>42028</v>
      </c>
      <c r="S2107" t="s">
        <v>3194</v>
      </c>
      <c r="T2107" t="s">
        <v>3345</v>
      </c>
      <c r="U2107" t="s">
        <v>3842</v>
      </c>
      <c r="V2107">
        <v>77</v>
      </c>
      <c r="W2107">
        <v>71</v>
      </c>
      <c r="Y2107" t="s">
        <v>1584</v>
      </c>
      <c r="Z2107">
        <v>1</v>
      </c>
      <c r="AA2107">
        <f t="shared" si="320"/>
        <v>6</v>
      </c>
      <c r="AB2107">
        <f t="shared" ca="1" si="316"/>
        <v>2.4000000000000004</v>
      </c>
      <c r="AC2107">
        <f t="shared" ca="1" si="317"/>
        <v>3.5999999999999996</v>
      </c>
      <c r="AD2107">
        <f t="shared" ca="1" si="318"/>
        <v>-3.5999999999999996</v>
      </c>
      <c r="AE2107" s="2">
        <v>0</v>
      </c>
      <c r="AF2107" s="7">
        <f>VLOOKUP(R2107,Weights!$A$2:$B$120,2,0)*AE2107</f>
        <v>0</v>
      </c>
      <c r="AG2107">
        <f t="shared" ca="1" si="319"/>
        <v>12.959999999999997</v>
      </c>
      <c r="AI2107" t="str">
        <f t="shared" ca="1" si="321"/>
        <v>IPFW</v>
      </c>
      <c r="AJ2107" t="str">
        <f t="shared" si="322"/>
        <v>IPFW</v>
      </c>
      <c r="AK2107">
        <f t="shared" si="323"/>
        <v>0</v>
      </c>
    </row>
    <row r="2108" spans="17:37" x14ac:dyDescent="0.25">
      <c r="Q2108" t="s">
        <v>3338</v>
      </c>
      <c r="R2108" s="6">
        <v>42040</v>
      </c>
      <c r="S2108" t="s">
        <v>3194</v>
      </c>
      <c r="T2108" t="s">
        <v>3394</v>
      </c>
      <c r="U2108" t="s">
        <v>3842</v>
      </c>
      <c r="V2108">
        <v>84</v>
      </c>
      <c r="W2108">
        <v>74</v>
      </c>
      <c r="Y2108" t="s">
        <v>121</v>
      </c>
      <c r="Z2108">
        <v>1</v>
      </c>
      <c r="AA2108">
        <f t="shared" si="320"/>
        <v>10</v>
      </c>
      <c r="AB2108">
        <f t="shared" ca="1" si="316"/>
        <v>-3.6</v>
      </c>
      <c r="AC2108">
        <f t="shared" ca="1" si="317"/>
        <v>13.6</v>
      </c>
      <c r="AD2108">
        <f t="shared" ca="1" si="318"/>
        <v>-13.6</v>
      </c>
      <c r="AE2108" s="2">
        <v>0</v>
      </c>
      <c r="AF2108" s="7">
        <f>VLOOKUP(R2108,Weights!$A$2:$B$120,2,0)*AE2108</f>
        <v>0</v>
      </c>
      <c r="AG2108">
        <f t="shared" ca="1" si="319"/>
        <v>184.95999999999998</v>
      </c>
      <c r="AI2108" t="str">
        <f t="shared" ca="1" si="321"/>
        <v>South Dakota St</v>
      </c>
      <c r="AJ2108" t="str">
        <f t="shared" si="322"/>
        <v>IPFW</v>
      </c>
      <c r="AK2108">
        <f t="shared" si="323"/>
        <v>0</v>
      </c>
    </row>
    <row r="2109" spans="17:37" x14ac:dyDescent="0.25">
      <c r="Q2109" t="s">
        <v>3338</v>
      </c>
      <c r="R2109" s="6">
        <v>42042</v>
      </c>
      <c r="S2109" t="s">
        <v>3194</v>
      </c>
      <c r="T2109" t="s">
        <v>3280</v>
      </c>
      <c r="U2109" t="s">
        <v>3842</v>
      </c>
      <c r="V2109">
        <v>75</v>
      </c>
      <c r="W2109">
        <v>69</v>
      </c>
      <c r="Y2109" t="s">
        <v>587</v>
      </c>
      <c r="Z2109">
        <v>1</v>
      </c>
      <c r="AA2109">
        <f t="shared" si="320"/>
        <v>6</v>
      </c>
      <c r="AB2109">
        <f t="shared" ca="1" si="316"/>
        <v>4.5999999999999996</v>
      </c>
      <c r="AC2109">
        <f t="shared" ca="1" si="317"/>
        <v>1.4000000000000004</v>
      </c>
      <c r="AD2109">
        <f t="shared" ca="1" si="318"/>
        <v>-1.4000000000000004</v>
      </c>
      <c r="AE2109" s="2">
        <v>0</v>
      </c>
      <c r="AF2109" s="7">
        <f>VLOOKUP(R2109,Weights!$A$2:$B$120,2,0)*AE2109</f>
        <v>0</v>
      </c>
      <c r="AG2109">
        <f t="shared" ca="1" si="319"/>
        <v>1.9600000000000011</v>
      </c>
      <c r="AI2109" t="str">
        <f t="shared" ca="1" si="321"/>
        <v>IPFW</v>
      </c>
      <c r="AJ2109" t="str">
        <f t="shared" si="322"/>
        <v>IPFW</v>
      </c>
      <c r="AK2109">
        <f t="shared" si="323"/>
        <v>0</v>
      </c>
    </row>
    <row r="2110" spans="17:37" x14ac:dyDescent="0.25">
      <c r="Q2110" t="s">
        <v>3338</v>
      </c>
      <c r="R2110" s="6">
        <v>42061</v>
      </c>
      <c r="S2110" t="s">
        <v>3194</v>
      </c>
      <c r="T2110" t="s">
        <v>3415</v>
      </c>
      <c r="U2110" t="s">
        <v>3841</v>
      </c>
      <c r="V2110">
        <v>73</v>
      </c>
      <c r="W2110">
        <v>67</v>
      </c>
      <c r="Y2110" t="s">
        <v>1635</v>
      </c>
      <c r="Z2110">
        <v>1</v>
      </c>
      <c r="AA2110">
        <f t="shared" si="320"/>
        <v>-6</v>
      </c>
      <c r="AB2110">
        <f t="shared" ca="1" si="316"/>
        <v>7</v>
      </c>
      <c r="AC2110">
        <f t="shared" ca="1" si="317"/>
        <v>-13</v>
      </c>
      <c r="AD2110">
        <f t="shared" ca="1" si="318"/>
        <v>13</v>
      </c>
      <c r="AE2110" s="2">
        <v>0</v>
      </c>
      <c r="AF2110" s="7">
        <f>VLOOKUP(R2110,Weights!$A$2:$B$120,2,0)*AE2110</f>
        <v>0</v>
      </c>
      <c r="AG2110">
        <f t="shared" ca="1" si="319"/>
        <v>169</v>
      </c>
      <c r="AI2110" t="str">
        <f t="shared" ca="1" si="321"/>
        <v>IPFW</v>
      </c>
      <c r="AJ2110" t="str">
        <f t="shared" si="322"/>
        <v>Omaha</v>
      </c>
      <c r="AK2110" t="str">
        <f t="shared" si="323"/>
        <v>Omaha</v>
      </c>
    </row>
    <row r="2111" spans="17:37" x14ac:dyDescent="0.25">
      <c r="Q2111" t="s">
        <v>3338</v>
      </c>
      <c r="R2111" s="6">
        <v>42063</v>
      </c>
      <c r="S2111" t="s">
        <v>3194</v>
      </c>
      <c r="T2111" t="s">
        <v>3393</v>
      </c>
      <c r="U2111" t="s">
        <v>3842</v>
      </c>
      <c r="V2111">
        <v>84</v>
      </c>
      <c r="W2111">
        <v>64</v>
      </c>
      <c r="Y2111" t="s">
        <v>2430</v>
      </c>
      <c r="Z2111">
        <v>1</v>
      </c>
      <c r="AA2111">
        <f t="shared" si="320"/>
        <v>20</v>
      </c>
      <c r="AB2111">
        <f t="shared" ca="1" si="316"/>
        <v>12.599999800000001</v>
      </c>
      <c r="AC2111">
        <f t="shared" ca="1" si="317"/>
        <v>7.4000001999999991</v>
      </c>
      <c r="AD2111">
        <f t="shared" ca="1" si="318"/>
        <v>-7.4000001999999991</v>
      </c>
      <c r="AE2111" s="2">
        <v>0</v>
      </c>
      <c r="AF2111" s="7">
        <f>VLOOKUP(R2111,Weights!$A$2:$B$120,2,0)*AE2111</f>
        <v>0</v>
      </c>
      <c r="AG2111">
        <f t="shared" ca="1" si="319"/>
        <v>54.76000296000003</v>
      </c>
      <c r="AI2111" t="str">
        <f t="shared" ca="1" si="321"/>
        <v>IPFW</v>
      </c>
      <c r="AJ2111" t="str">
        <f t="shared" si="322"/>
        <v>IPFW</v>
      </c>
      <c r="AK2111">
        <f t="shared" si="323"/>
        <v>0</v>
      </c>
    </row>
    <row r="2112" spans="17:37" x14ac:dyDescent="0.25">
      <c r="Q2112" t="s">
        <v>3338</v>
      </c>
      <c r="R2112" s="6">
        <v>42071</v>
      </c>
      <c r="S2112" t="s">
        <v>3195</v>
      </c>
      <c r="T2112" t="s">
        <v>3406</v>
      </c>
      <c r="U2112" t="s">
        <v>3841</v>
      </c>
      <c r="V2112">
        <v>82</v>
      </c>
      <c r="W2112">
        <v>73</v>
      </c>
      <c r="Y2112" t="s">
        <v>2885</v>
      </c>
      <c r="Z2112">
        <v>1</v>
      </c>
      <c r="AA2112">
        <f t="shared" si="320"/>
        <v>-9</v>
      </c>
      <c r="AB2112">
        <f t="shared" ca="1" si="316"/>
        <v>-0.39999999999999991</v>
      </c>
      <c r="AC2112">
        <f t="shared" ca="1" si="317"/>
        <v>-8.6</v>
      </c>
      <c r="AD2112">
        <f t="shared" ca="1" si="318"/>
        <v>8.6</v>
      </c>
      <c r="AE2112" s="2">
        <v>0</v>
      </c>
      <c r="AF2112" s="7">
        <f>VLOOKUP(R2112,Weights!$A$2:$B$120,2,0)*AE2112</f>
        <v>0</v>
      </c>
      <c r="AG2112">
        <f t="shared" ca="1" si="319"/>
        <v>73.959999999999994</v>
      </c>
      <c r="AI2112" t="str">
        <f t="shared" ca="1" si="321"/>
        <v>South Dakota</v>
      </c>
      <c r="AJ2112" t="str">
        <f t="shared" si="322"/>
        <v>South Dakota</v>
      </c>
      <c r="AK2112" t="str">
        <f t="shared" si="323"/>
        <v>South Dakota</v>
      </c>
    </row>
    <row r="2113" spans="17:37" x14ac:dyDescent="0.25">
      <c r="Q2113" t="s">
        <v>3507</v>
      </c>
      <c r="R2113" s="6">
        <v>41957</v>
      </c>
      <c r="S2113" t="s">
        <v>3194</v>
      </c>
      <c r="T2113" t="s">
        <v>3311</v>
      </c>
      <c r="U2113" t="s">
        <v>3841</v>
      </c>
      <c r="V2113">
        <v>79</v>
      </c>
      <c r="W2113">
        <v>66</v>
      </c>
      <c r="X2113" t="s">
        <v>3843</v>
      </c>
      <c r="Y2113" t="s">
        <v>9</v>
      </c>
      <c r="Z2113">
        <v>1</v>
      </c>
      <c r="AA2113">
        <f t="shared" si="320"/>
        <v>-13</v>
      </c>
      <c r="AB2113">
        <f t="shared" ca="1" si="316"/>
        <v>-3.0000000200000003</v>
      </c>
      <c r="AC2113">
        <f t="shared" ca="1" si="317"/>
        <v>-9.9999999800000001</v>
      </c>
      <c r="AD2113">
        <f t="shared" ca="1" si="318"/>
        <v>9.9999999800000001</v>
      </c>
      <c r="AE2113" s="2">
        <v>0</v>
      </c>
      <c r="AF2113" s="7">
        <f>VLOOKUP(R2113,Weights!$A$2:$B$120,2,0)*AE2113</f>
        <v>0</v>
      </c>
      <c r="AG2113">
        <f t="shared" ca="1" si="319"/>
        <v>99.99999960000001</v>
      </c>
      <c r="AI2113" t="str">
        <f t="shared" ca="1" si="321"/>
        <v>Indiana St</v>
      </c>
      <c r="AJ2113" t="str">
        <f t="shared" si="322"/>
        <v>Indiana St</v>
      </c>
      <c r="AK2113" t="str">
        <f t="shared" si="323"/>
        <v>Indiana St</v>
      </c>
    </row>
    <row r="2114" spans="17:37" x14ac:dyDescent="0.25">
      <c r="Q2114" t="s">
        <v>3507</v>
      </c>
      <c r="R2114" s="6">
        <v>41965</v>
      </c>
      <c r="S2114" t="s">
        <v>3194</v>
      </c>
      <c r="T2114" t="s">
        <v>3437</v>
      </c>
      <c r="U2114" t="s">
        <v>3842</v>
      </c>
      <c r="V2114">
        <v>71</v>
      </c>
      <c r="W2114">
        <v>69</v>
      </c>
      <c r="X2114" t="s">
        <v>3843</v>
      </c>
      <c r="Y2114" t="s">
        <v>15</v>
      </c>
      <c r="Z2114">
        <v>1</v>
      </c>
      <c r="AA2114">
        <f t="shared" si="320"/>
        <v>2</v>
      </c>
      <c r="AB2114">
        <f t="shared" ref="AB2114:AB2177" ca="1" si="324">Z2114*(IF(S2114="A",-HomeEdge,IF(S2114="H",HomeEdge,0))+VLOOKUP(Q2114,TmList,2,0)-VLOOKUP(T2114,TmList,2,0))</f>
        <v>1.2000000000000002</v>
      </c>
      <c r="AC2114">
        <f t="shared" ref="AC2114:AC2177" ca="1" si="325">AA2114-AB2114</f>
        <v>0.79999999999999982</v>
      </c>
      <c r="AD2114">
        <f t="shared" ref="AD2114:AD2177" ca="1" si="326">-AC2114</f>
        <v>-0.79999999999999982</v>
      </c>
      <c r="AE2114" s="2">
        <v>0</v>
      </c>
      <c r="AF2114" s="7">
        <f>VLOOKUP(R2114,Weights!$A$2:$B$120,2,0)*AE2114</f>
        <v>0</v>
      </c>
      <c r="AG2114">
        <f t="shared" ref="AG2114:AG2177" ca="1" si="327">AC2114^2</f>
        <v>0.63999999999999968</v>
      </c>
      <c r="AI2114" t="str">
        <f t="shared" ca="1" si="321"/>
        <v>IUPUI</v>
      </c>
      <c r="AJ2114" t="str">
        <f t="shared" si="322"/>
        <v>IUPUI</v>
      </c>
      <c r="AK2114">
        <f t="shared" si="323"/>
        <v>0</v>
      </c>
    </row>
    <row r="2115" spans="17:37" x14ac:dyDescent="0.25">
      <c r="Q2115" t="s">
        <v>3507</v>
      </c>
      <c r="R2115" s="6">
        <v>41972</v>
      </c>
      <c r="S2115" t="s">
        <v>3194</v>
      </c>
      <c r="T2115" t="s">
        <v>3484</v>
      </c>
      <c r="U2115" t="s">
        <v>3841</v>
      </c>
      <c r="V2115">
        <v>66</v>
      </c>
      <c r="W2115">
        <v>63</v>
      </c>
      <c r="Y2115" t="s">
        <v>19</v>
      </c>
      <c r="Z2115">
        <v>1</v>
      </c>
      <c r="AA2115">
        <f t="shared" ref="AA2115:AA2178" si="328">Z2115*IF(U2115="W",(V2115-W2115),W2115-V2115)</f>
        <v>-3</v>
      </c>
      <c r="AB2115">
        <f t="shared" ca="1" si="324"/>
        <v>-11.4</v>
      </c>
      <c r="AC2115">
        <f t="shared" ca="1" si="325"/>
        <v>8.4</v>
      </c>
      <c r="AD2115">
        <f t="shared" ca="1" si="326"/>
        <v>-8.4</v>
      </c>
      <c r="AE2115" s="2">
        <v>0</v>
      </c>
      <c r="AF2115" s="7">
        <f>VLOOKUP(R2115,Weights!$A$2:$B$120,2,0)*AE2115</f>
        <v>0</v>
      </c>
      <c r="AG2115">
        <f t="shared" ca="1" si="327"/>
        <v>70.56</v>
      </c>
      <c r="AI2115" t="str">
        <f t="shared" ref="AI2115:AI2178" ca="1" si="329">IF(AB2115&gt;0,Q2115,T2115)</f>
        <v>Georgia St</v>
      </c>
      <c r="AJ2115" t="str">
        <f t="shared" ref="AJ2115:AJ2178" si="330">IF(AA2115&gt;0,Q2115,T2115)</f>
        <v>Georgia St</v>
      </c>
      <c r="AK2115" t="str">
        <f t="shared" ref="AK2115:AK2178" si="331">IF(AA2115&lt;0,T2115,0)</f>
        <v>Georgia St</v>
      </c>
    </row>
    <row r="2116" spans="17:37" x14ac:dyDescent="0.25">
      <c r="Q2116" t="s">
        <v>3507</v>
      </c>
      <c r="R2116" s="6">
        <v>41986</v>
      </c>
      <c r="S2116" t="s">
        <v>3194</v>
      </c>
      <c r="T2116" t="s">
        <v>3498</v>
      </c>
      <c r="U2116" t="s">
        <v>3841</v>
      </c>
      <c r="V2116">
        <v>73</v>
      </c>
      <c r="W2116">
        <v>64</v>
      </c>
      <c r="Y2116" t="s">
        <v>841</v>
      </c>
      <c r="Z2116">
        <v>1</v>
      </c>
      <c r="AA2116">
        <f t="shared" si="328"/>
        <v>-9</v>
      </c>
      <c r="AB2116">
        <f t="shared" ca="1" si="324"/>
        <v>-1.6</v>
      </c>
      <c r="AC2116">
        <f t="shared" ca="1" si="325"/>
        <v>-7.4</v>
      </c>
      <c r="AD2116">
        <f t="shared" ca="1" si="326"/>
        <v>7.4</v>
      </c>
      <c r="AE2116" s="2">
        <v>0</v>
      </c>
      <c r="AF2116" s="7">
        <f>VLOOKUP(R2116,Weights!$A$2:$B$120,2,0)*AE2116</f>
        <v>0</v>
      </c>
      <c r="AG2116">
        <f t="shared" ca="1" si="327"/>
        <v>54.760000000000005</v>
      </c>
      <c r="AI2116" t="str">
        <f t="shared" ca="1" si="329"/>
        <v>Eastern Kentucky</v>
      </c>
      <c r="AJ2116" t="str">
        <f t="shared" si="330"/>
        <v>Eastern Kentucky</v>
      </c>
      <c r="AK2116" t="str">
        <f t="shared" si="331"/>
        <v>Eastern Kentucky</v>
      </c>
    </row>
    <row r="2117" spans="17:37" x14ac:dyDescent="0.25">
      <c r="Q2117" t="s">
        <v>3507</v>
      </c>
      <c r="R2117" s="6">
        <v>41993</v>
      </c>
      <c r="S2117" t="s">
        <v>3194</v>
      </c>
      <c r="T2117" t="s">
        <v>3481</v>
      </c>
      <c r="U2117" t="s">
        <v>3842</v>
      </c>
      <c r="V2117">
        <v>71</v>
      </c>
      <c r="W2117">
        <v>65</v>
      </c>
      <c r="X2117" t="s">
        <v>3843</v>
      </c>
      <c r="Y2117" t="s">
        <v>918</v>
      </c>
      <c r="Z2117">
        <v>1</v>
      </c>
      <c r="AA2117">
        <f t="shared" si="328"/>
        <v>6</v>
      </c>
      <c r="AB2117">
        <f t="shared" ca="1" si="324"/>
        <v>2.8</v>
      </c>
      <c r="AC2117">
        <f t="shared" ca="1" si="325"/>
        <v>3.2</v>
      </c>
      <c r="AD2117">
        <f t="shared" ca="1" si="326"/>
        <v>-3.2</v>
      </c>
      <c r="AE2117" s="2">
        <v>0</v>
      </c>
      <c r="AF2117" s="7">
        <f>VLOOKUP(R2117,Weights!$A$2:$B$120,2,0)*AE2117</f>
        <v>0</v>
      </c>
      <c r="AG2117">
        <f t="shared" ca="1" si="327"/>
        <v>10.240000000000002</v>
      </c>
      <c r="AI2117" t="str">
        <f t="shared" ca="1" si="329"/>
        <v>IUPUI</v>
      </c>
      <c r="AJ2117" t="str">
        <f t="shared" si="330"/>
        <v>IUPUI</v>
      </c>
      <c r="AK2117">
        <f t="shared" si="331"/>
        <v>0</v>
      </c>
    </row>
    <row r="2118" spans="17:37" x14ac:dyDescent="0.25">
      <c r="Q2118" t="s">
        <v>3507</v>
      </c>
      <c r="R2118" s="6">
        <v>42014</v>
      </c>
      <c r="S2118" t="s">
        <v>3194</v>
      </c>
      <c r="T2118" t="s">
        <v>3310</v>
      </c>
      <c r="U2118" t="s">
        <v>3842</v>
      </c>
      <c r="V2118">
        <v>52</v>
      </c>
      <c r="W2118">
        <v>49</v>
      </c>
      <c r="Y2118" t="s">
        <v>2887</v>
      </c>
      <c r="Z2118">
        <v>1</v>
      </c>
      <c r="AA2118">
        <f t="shared" si="328"/>
        <v>3</v>
      </c>
      <c r="AB2118">
        <f t="shared" ca="1" si="324"/>
        <v>-0.40000000000000036</v>
      </c>
      <c r="AC2118">
        <f t="shared" ca="1" si="325"/>
        <v>3.4000000000000004</v>
      </c>
      <c r="AD2118">
        <f t="shared" ca="1" si="326"/>
        <v>-3.4000000000000004</v>
      </c>
      <c r="AE2118" s="2">
        <v>0</v>
      </c>
      <c r="AF2118" s="7">
        <f>VLOOKUP(R2118,Weights!$A$2:$B$120,2,0)*AE2118</f>
        <v>0</v>
      </c>
      <c r="AG2118">
        <f t="shared" ca="1" si="327"/>
        <v>11.560000000000002</v>
      </c>
      <c r="AI2118" t="str">
        <f t="shared" ca="1" si="329"/>
        <v>Denver</v>
      </c>
      <c r="AJ2118" t="str">
        <f t="shared" si="330"/>
        <v>IUPUI</v>
      </c>
      <c r="AK2118">
        <f t="shared" si="331"/>
        <v>0</v>
      </c>
    </row>
    <row r="2119" spans="17:37" x14ac:dyDescent="0.25">
      <c r="Q2119" t="s">
        <v>3507</v>
      </c>
      <c r="R2119" s="6">
        <v>42026</v>
      </c>
      <c r="S2119" t="s">
        <v>3194</v>
      </c>
      <c r="T2119" t="s">
        <v>3345</v>
      </c>
      <c r="U2119" t="s">
        <v>3841</v>
      </c>
      <c r="V2119">
        <v>69</v>
      </c>
      <c r="W2119">
        <v>61</v>
      </c>
      <c r="X2119" t="s">
        <v>3843</v>
      </c>
      <c r="Y2119" t="s">
        <v>2888</v>
      </c>
      <c r="Z2119">
        <v>1</v>
      </c>
      <c r="AA2119">
        <f t="shared" si="328"/>
        <v>-8</v>
      </c>
      <c r="AB2119">
        <f t="shared" ca="1" si="324"/>
        <v>-2.6</v>
      </c>
      <c r="AC2119">
        <f t="shared" ca="1" si="325"/>
        <v>-5.4</v>
      </c>
      <c r="AD2119">
        <f t="shared" ca="1" si="326"/>
        <v>5.4</v>
      </c>
      <c r="AE2119" s="2">
        <v>0</v>
      </c>
      <c r="AF2119" s="7">
        <f>VLOOKUP(R2119,Weights!$A$2:$B$120,2,0)*AE2119</f>
        <v>0</v>
      </c>
      <c r="AG2119">
        <f t="shared" ca="1" si="327"/>
        <v>29.160000000000004</v>
      </c>
      <c r="AI2119" t="str">
        <f t="shared" ca="1" si="329"/>
        <v>North Dakota St</v>
      </c>
      <c r="AJ2119" t="str">
        <f t="shared" si="330"/>
        <v>North Dakota St</v>
      </c>
      <c r="AK2119" t="str">
        <f t="shared" si="331"/>
        <v>North Dakota St</v>
      </c>
    </row>
    <row r="2120" spans="17:37" x14ac:dyDescent="0.25">
      <c r="Q2120" t="s">
        <v>3507</v>
      </c>
      <c r="R2120" s="6">
        <v>42028</v>
      </c>
      <c r="S2120" t="s">
        <v>3194</v>
      </c>
      <c r="T2120" t="s">
        <v>3406</v>
      </c>
      <c r="U2120" t="s">
        <v>3842</v>
      </c>
      <c r="V2120">
        <v>65</v>
      </c>
      <c r="W2120">
        <v>50</v>
      </c>
      <c r="Y2120" t="s">
        <v>2889</v>
      </c>
      <c r="Z2120">
        <v>1</v>
      </c>
      <c r="AA2120">
        <f t="shared" si="328"/>
        <v>15</v>
      </c>
      <c r="AB2120">
        <f t="shared" ca="1" si="324"/>
        <v>-2.2000000000000002</v>
      </c>
      <c r="AC2120">
        <f t="shared" ca="1" si="325"/>
        <v>17.2</v>
      </c>
      <c r="AD2120">
        <f t="shared" ca="1" si="326"/>
        <v>-17.2</v>
      </c>
      <c r="AE2120" s="2">
        <v>0</v>
      </c>
      <c r="AF2120" s="7">
        <f>VLOOKUP(R2120,Weights!$A$2:$B$120,2,0)*AE2120</f>
        <v>0</v>
      </c>
      <c r="AG2120">
        <f t="shared" ca="1" si="327"/>
        <v>295.83999999999997</v>
      </c>
      <c r="AI2120" t="str">
        <f t="shared" ca="1" si="329"/>
        <v>South Dakota</v>
      </c>
      <c r="AJ2120" t="str">
        <f t="shared" si="330"/>
        <v>IUPUI</v>
      </c>
      <c r="AK2120">
        <f t="shared" si="331"/>
        <v>0</v>
      </c>
    </row>
    <row r="2121" spans="17:37" x14ac:dyDescent="0.25">
      <c r="Q2121" t="s">
        <v>3507</v>
      </c>
      <c r="R2121" s="6">
        <v>42040</v>
      </c>
      <c r="S2121" t="s">
        <v>3194</v>
      </c>
      <c r="T2121" t="s">
        <v>3280</v>
      </c>
      <c r="U2121" t="s">
        <v>3841</v>
      </c>
      <c r="V2121">
        <v>78</v>
      </c>
      <c r="W2121">
        <v>68</v>
      </c>
      <c r="Y2121" t="s">
        <v>2890</v>
      </c>
      <c r="Z2121">
        <v>1</v>
      </c>
      <c r="AA2121">
        <f t="shared" si="328"/>
        <v>-10</v>
      </c>
      <c r="AB2121">
        <f t="shared" ca="1" si="324"/>
        <v>-0.40000000000000036</v>
      </c>
      <c r="AC2121">
        <f t="shared" ca="1" si="325"/>
        <v>-9.6</v>
      </c>
      <c r="AD2121">
        <f t="shared" ca="1" si="326"/>
        <v>9.6</v>
      </c>
      <c r="AE2121" s="2">
        <v>0</v>
      </c>
      <c r="AF2121" s="7">
        <f>VLOOKUP(R2121,Weights!$A$2:$B$120,2,0)*AE2121</f>
        <v>0</v>
      </c>
      <c r="AG2121">
        <f t="shared" ca="1" si="327"/>
        <v>92.16</v>
      </c>
      <c r="AI2121" t="str">
        <f t="shared" ca="1" si="329"/>
        <v>Oral Roberts</v>
      </c>
      <c r="AJ2121" t="str">
        <f t="shared" si="330"/>
        <v>Oral Roberts</v>
      </c>
      <c r="AK2121" t="str">
        <f t="shared" si="331"/>
        <v>Oral Roberts</v>
      </c>
    </row>
    <row r="2122" spans="17:37" x14ac:dyDescent="0.25">
      <c r="Q2122" t="s">
        <v>3507</v>
      </c>
      <c r="R2122" s="6">
        <v>42042</v>
      </c>
      <c r="S2122" t="s">
        <v>3194</v>
      </c>
      <c r="T2122" t="s">
        <v>3394</v>
      </c>
      <c r="U2122" t="s">
        <v>3841</v>
      </c>
      <c r="V2122">
        <v>63</v>
      </c>
      <c r="W2122">
        <v>56</v>
      </c>
      <c r="Y2122" t="s">
        <v>2891</v>
      </c>
      <c r="Z2122">
        <v>1</v>
      </c>
      <c r="AA2122">
        <f t="shared" si="328"/>
        <v>-7</v>
      </c>
      <c r="AB2122">
        <f t="shared" ca="1" si="324"/>
        <v>-8.6000000000000014</v>
      </c>
      <c r="AC2122">
        <f t="shared" ca="1" si="325"/>
        <v>1.6000000000000014</v>
      </c>
      <c r="AD2122">
        <f t="shared" ca="1" si="326"/>
        <v>-1.6000000000000014</v>
      </c>
      <c r="AE2122" s="2">
        <v>0</v>
      </c>
      <c r="AF2122" s="7">
        <f>VLOOKUP(R2122,Weights!$A$2:$B$120,2,0)*AE2122</f>
        <v>0</v>
      </c>
      <c r="AG2122">
        <f t="shared" ca="1" si="327"/>
        <v>2.5600000000000045</v>
      </c>
      <c r="AI2122" t="str">
        <f t="shared" ca="1" si="329"/>
        <v>South Dakota St</v>
      </c>
      <c r="AJ2122" t="str">
        <f t="shared" si="330"/>
        <v>South Dakota St</v>
      </c>
      <c r="AK2122" t="str">
        <f t="shared" si="331"/>
        <v>South Dakota St</v>
      </c>
    </row>
    <row r="2123" spans="17:37" x14ac:dyDescent="0.25">
      <c r="Q2123" t="s">
        <v>3507</v>
      </c>
      <c r="R2123" s="6">
        <v>42046</v>
      </c>
      <c r="S2123" t="s">
        <v>3194</v>
      </c>
      <c r="T2123" t="s">
        <v>3338</v>
      </c>
      <c r="U2123" t="s">
        <v>3841</v>
      </c>
      <c r="V2123">
        <v>69</v>
      </c>
      <c r="W2123">
        <v>54</v>
      </c>
      <c r="Y2123" t="s">
        <v>2892</v>
      </c>
      <c r="Z2123">
        <v>1</v>
      </c>
      <c r="AA2123">
        <f t="shared" si="328"/>
        <v>-15</v>
      </c>
      <c r="AB2123">
        <f t="shared" ca="1" si="324"/>
        <v>-1.8000000000000003</v>
      </c>
      <c r="AC2123">
        <f t="shared" ca="1" si="325"/>
        <v>-13.2</v>
      </c>
      <c r="AD2123">
        <f t="shared" ca="1" si="326"/>
        <v>13.2</v>
      </c>
      <c r="AE2123" s="2">
        <v>0</v>
      </c>
      <c r="AF2123" s="7">
        <f>VLOOKUP(R2123,Weights!$A$2:$B$120,2,0)*AE2123</f>
        <v>0</v>
      </c>
      <c r="AG2123">
        <f t="shared" ca="1" si="327"/>
        <v>174.23999999999998</v>
      </c>
      <c r="AI2123" t="str">
        <f t="shared" ca="1" si="329"/>
        <v>IPFW</v>
      </c>
      <c r="AJ2123" t="str">
        <f t="shared" si="330"/>
        <v>IPFW</v>
      </c>
      <c r="AK2123" t="str">
        <f t="shared" si="331"/>
        <v>IPFW</v>
      </c>
    </row>
    <row r="2124" spans="17:37" x14ac:dyDescent="0.25">
      <c r="Q2124" t="s">
        <v>3507</v>
      </c>
      <c r="R2124" s="6">
        <v>42061</v>
      </c>
      <c r="S2124" t="s">
        <v>3194</v>
      </c>
      <c r="T2124" t="s">
        <v>3393</v>
      </c>
      <c r="U2124" t="s">
        <v>3842</v>
      </c>
      <c r="V2124">
        <v>71</v>
      </c>
      <c r="W2124">
        <v>66</v>
      </c>
      <c r="Y2124" t="s">
        <v>2893</v>
      </c>
      <c r="Z2124">
        <v>1</v>
      </c>
      <c r="AA2124">
        <f t="shared" si="328"/>
        <v>5</v>
      </c>
      <c r="AB2124">
        <f t="shared" ca="1" si="324"/>
        <v>7.5999998</v>
      </c>
      <c r="AC2124">
        <f t="shared" ca="1" si="325"/>
        <v>-2.5999998</v>
      </c>
      <c r="AD2124">
        <f t="shared" ca="1" si="326"/>
        <v>2.5999998</v>
      </c>
      <c r="AE2124" s="2">
        <v>0</v>
      </c>
      <c r="AF2124" s="7">
        <f>VLOOKUP(R2124,Weights!$A$2:$B$120,2,0)*AE2124</f>
        <v>0</v>
      </c>
      <c r="AG2124">
        <f t="shared" ca="1" si="327"/>
        <v>6.7599989600000399</v>
      </c>
      <c r="AI2124" t="str">
        <f t="shared" ca="1" si="329"/>
        <v>IUPUI</v>
      </c>
      <c r="AJ2124" t="str">
        <f t="shared" si="330"/>
        <v>IUPUI</v>
      </c>
      <c r="AK2124">
        <f t="shared" si="331"/>
        <v>0</v>
      </c>
    </row>
    <row r="2125" spans="17:37" x14ac:dyDescent="0.25">
      <c r="Q2125" t="s">
        <v>3507</v>
      </c>
      <c r="R2125" s="6">
        <v>42063</v>
      </c>
      <c r="S2125" t="s">
        <v>3194</v>
      </c>
      <c r="T2125" t="s">
        <v>3415</v>
      </c>
      <c r="U2125" t="s">
        <v>3841</v>
      </c>
      <c r="V2125">
        <v>87</v>
      </c>
      <c r="W2125">
        <v>80</v>
      </c>
      <c r="X2125" t="s">
        <v>3844</v>
      </c>
      <c r="Y2125" t="s">
        <v>2894</v>
      </c>
      <c r="Z2125">
        <v>1</v>
      </c>
      <c r="AA2125">
        <f t="shared" si="328"/>
        <v>-7</v>
      </c>
      <c r="AB2125">
        <f t="shared" ca="1" si="324"/>
        <v>2</v>
      </c>
      <c r="AC2125">
        <f t="shared" ca="1" si="325"/>
        <v>-9</v>
      </c>
      <c r="AD2125">
        <f t="shared" ca="1" si="326"/>
        <v>9</v>
      </c>
      <c r="AE2125" s="2">
        <v>0</v>
      </c>
      <c r="AF2125" s="7">
        <f>VLOOKUP(R2125,Weights!$A$2:$B$120,2,0)*AE2125</f>
        <v>0</v>
      </c>
      <c r="AG2125">
        <f t="shared" ca="1" si="327"/>
        <v>81</v>
      </c>
      <c r="AI2125" t="str">
        <f t="shared" ca="1" si="329"/>
        <v>IUPUI</v>
      </c>
      <c r="AJ2125" t="str">
        <f t="shared" si="330"/>
        <v>Omaha</v>
      </c>
      <c r="AK2125" t="str">
        <f t="shared" si="331"/>
        <v>Omaha</v>
      </c>
    </row>
    <row r="2126" spans="17:37" x14ac:dyDescent="0.25">
      <c r="Q2126" t="s">
        <v>3507</v>
      </c>
      <c r="R2126" s="6">
        <v>42071</v>
      </c>
      <c r="S2126" t="s">
        <v>3195</v>
      </c>
      <c r="T2126" t="s">
        <v>3280</v>
      </c>
      <c r="U2126" t="s">
        <v>3841</v>
      </c>
      <c r="V2126">
        <v>58</v>
      </c>
      <c r="W2126">
        <v>56</v>
      </c>
      <c r="Y2126" t="s">
        <v>2895</v>
      </c>
      <c r="Z2126">
        <v>1</v>
      </c>
      <c r="AA2126">
        <f t="shared" si="328"/>
        <v>-2</v>
      </c>
      <c r="AB2126">
        <f t="shared" ca="1" si="324"/>
        <v>-3.6000000000000005</v>
      </c>
      <c r="AC2126">
        <f t="shared" ca="1" si="325"/>
        <v>1.6000000000000005</v>
      </c>
      <c r="AD2126">
        <f t="shared" ca="1" si="326"/>
        <v>-1.6000000000000005</v>
      </c>
      <c r="AE2126" s="2">
        <v>0</v>
      </c>
      <c r="AF2126" s="7">
        <f>VLOOKUP(R2126,Weights!$A$2:$B$120,2,0)*AE2126</f>
        <v>0</v>
      </c>
      <c r="AG2126">
        <f t="shared" ca="1" si="327"/>
        <v>2.5600000000000018</v>
      </c>
      <c r="AI2126" t="str">
        <f t="shared" ca="1" si="329"/>
        <v>Oral Roberts</v>
      </c>
      <c r="AJ2126" t="str">
        <f t="shared" si="330"/>
        <v>Oral Roberts</v>
      </c>
      <c r="AK2126" t="str">
        <f t="shared" si="331"/>
        <v>Oral Roberts</v>
      </c>
    </row>
    <row r="2127" spans="17:37" x14ac:dyDescent="0.25">
      <c r="Q2127" t="s">
        <v>3469</v>
      </c>
      <c r="R2127" s="6">
        <v>41971</v>
      </c>
      <c r="S2127" t="s">
        <v>3194</v>
      </c>
      <c r="T2127" t="s">
        <v>3233</v>
      </c>
      <c r="U2127" t="s">
        <v>3841</v>
      </c>
      <c r="V2127">
        <v>86</v>
      </c>
      <c r="W2127">
        <v>56</v>
      </c>
      <c r="Y2127" t="s">
        <v>71</v>
      </c>
      <c r="Z2127">
        <v>1</v>
      </c>
      <c r="AA2127">
        <f t="shared" si="328"/>
        <v>-30</v>
      </c>
      <c r="AB2127">
        <f t="shared" ca="1" si="324"/>
        <v>-12.599999800000001</v>
      </c>
      <c r="AC2127">
        <f t="shared" ca="1" si="325"/>
        <v>-17.400000200000001</v>
      </c>
      <c r="AD2127">
        <f t="shared" ca="1" si="326"/>
        <v>17.400000200000001</v>
      </c>
      <c r="AE2127" s="2">
        <v>0</v>
      </c>
      <c r="AF2127" s="7">
        <f>VLOOKUP(R2127,Weights!$A$2:$B$120,2,0)*AE2127</f>
        <v>0</v>
      </c>
      <c r="AG2127">
        <f t="shared" ca="1" si="327"/>
        <v>302.76000696000006</v>
      </c>
      <c r="AI2127" t="str">
        <f t="shared" ca="1" si="329"/>
        <v>Hofstra</v>
      </c>
      <c r="AJ2127" t="str">
        <f t="shared" si="330"/>
        <v>Hofstra</v>
      </c>
      <c r="AK2127" t="str">
        <f t="shared" si="331"/>
        <v>Hofstra</v>
      </c>
    </row>
    <row r="2128" spans="17:37" x14ac:dyDescent="0.25">
      <c r="Q2128" t="s">
        <v>3469</v>
      </c>
      <c r="R2128" s="6">
        <v>41991</v>
      </c>
      <c r="S2128" t="s">
        <v>3194</v>
      </c>
      <c r="T2128" t="s">
        <v>3306</v>
      </c>
      <c r="U2128" t="s">
        <v>3842</v>
      </c>
      <c r="V2128">
        <v>66</v>
      </c>
      <c r="W2128">
        <v>46</v>
      </c>
      <c r="Y2128" t="s">
        <v>221</v>
      </c>
      <c r="Z2128">
        <v>1</v>
      </c>
      <c r="AA2128">
        <f t="shared" si="328"/>
        <v>20</v>
      </c>
      <c r="AB2128">
        <f t="shared" ca="1" si="324"/>
        <v>0.20000019999999985</v>
      </c>
      <c r="AC2128">
        <f t="shared" ca="1" si="325"/>
        <v>19.799999800000002</v>
      </c>
      <c r="AD2128">
        <f t="shared" ca="1" si="326"/>
        <v>-19.799999800000002</v>
      </c>
      <c r="AE2128" s="2">
        <v>0</v>
      </c>
      <c r="AF2128" s="7">
        <f>VLOOKUP(R2128,Weights!$A$2:$B$120,2,0)*AE2128</f>
        <v>0</v>
      </c>
      <c r="AG2128">
        <f t="shared" ca="1" si="327"/>
        <v>392.0399920800001</v>
      </c>
      <c r="AI2128" t="str">
        <f t="shared" ca="1" si="329"/>
        <v>Jackson St</v>
      </c>
      <c r="AJ2128" t="str">
        <f t="shared" si="330"/>
        <v>Jackson St</v>
      </c>
      <c r="AK2128">
        <f t="shared" si="331"/>
        <v>0</v>
      </c>
    </row>
    <row r="2129" spans="17:37" x14ac:dyDescent="0.25">
      <c r="Q2129" t="s">
        <v>3469</v>
      </c>
      <c r="R2129" s="6">
        <v>41995</v>
      </c>
      <c r="S2129" t="s">
        <v>3194</v>
      </c>
      <c r="T2129" t="s">
        <v>3513</v>
      </c>
      <c r="U2129" t="s">
        <v>3841</v>
      </c>
      <c r="V2129">
        <v>67</v>
      </c>
      <c r="W2129">
        <v>64</v>
      </c>
      <c r="X2129" t="s">
        <v>3843</v>
      </c>
      <c r="Y2129" t="s">
        <v>223</v>
      </c>
      <c r="Z2129">
        <v>1</v>
      </c>
      <c r="AA2129">
        <f t="shared" si="328"/>
        <v>-3</v>
      </c>
      <c r="AB2129">
        <f t="shared" ca="1" si="324"/>
        <v>-14.3999998</v>
      </c>
      <c r="AC2129">
        <f t="shared" ca="1" si="325"/>
        <v>11.3999998</v>
      </c>
      <c r="AD2129">
        <f t="shared" ca="1" si="326"/>
        <v>-11.3999998</v>
      </c>
      <c r="AE2129" s="2">
        <v>0</v>
      </c>
      <c r="AF2129" s="7">
        <f>VLOOKUP(R2129,Weights!$A$2:$B$120,2,0)*AE2129</f>
        <v>0</v>
      </c>
      <c r="AG2129">
        <f t="shared" ca="1" si="327"/>
        <v>129.95999544000003</v>
      </c>
      <c r="AI2129" t="str">
        <f t="shared" ca="1" si="329"/>
        <v>North Carolina Central</v>
      </c>
      <c r="AJ2129" t="str">
        <f t="shared" si="330"/>
        <v>North Carolina Central</v>
      </c>
      <c r="AK2129" t="str">
        <f t="shared" si="331"/>
        <v>North Carolina Central</v>
      </c>
    </row>
    <row r="2130" spans="17:37" x14ac:dyDescent="0.25">
      <c r="Q2130" t="s">
        <v>3469</v>
      </c>
      <c r="R2130" s="6">
        <v>42014</v>
      </c>
      <c r="S2130" t="s">
        <v>3194</v>
      </c>
      <c r="T2130" t="s">
        <v>3535</v>
      </c>
      <c r="U2130" t="s">
        <v>3842</v>
      </c>
      <c r="V2130">
        <v>64</v>
      </c>
      <c r="W2130">
        <v>54</v>
      </c>
      <c r="Y2130" t="s">
        <v>2838</v>
      </c>
      <c r="Z2130">
        <v>1</v>
      </c>
      <c r="AA2130">
        <f t="shared" si="328"/>
        <v>10</v>
      </c>
      <c r="AB2130">
        <f t="shared" ca="1" si="324"/>
        <v>10.199999999999999</v>
      </c>
      <c r="AC2130">
        <f t="shared" ca="1" si="325"/>
        <v>-0.19999999999999929</v>
      </c>
      <c r="AD2130">
        <f t="shared" ca="1" si="326"/>
        <v>0.19999999999999929</v>
      </c>
      <c r="AE2130" s="2">
        <v>0</v>
      </c>
      <c r="AF2130" s="7">
        <f>VLOOKUP(R2130,Weights!$A$2:$B$120,2,0)*AE2130</f>
        <v>0</v>
      </c>
      <c r="AG2130">
        <f t="shared" ca="1" si="327"/>
        <v>3.9999999999999716E-2</v>
      </c>
      <c r="AI2130" t="str">
        <f t="shared" ca="1" si="329"/>
        <v>Jackson St</v>
      </c>
      <c r="AJ2130" t="str">
        <f t="shared" si="330"/>
        <v>Jackson St</v>
      </c>
      <c r="AK2130">
        <f t="shared" si="331"/>
        <v>0</v>
      </c>
    </row>
    <row r="2131" spans="17:37" x14ac:dyDescent="0.25">
      <c r="Q2131" t="s">
        <v>3469</v>
      </c>
      <c r="R2131" s="6">
        <v>42016</v>
      </c>
      <c r="S2131" t="s">
        <v>3194</v>
      </c>
      <c r="T2131" t="s">
        <v>3477</v>
      </c>
      <c r="U2131" t="s">
        <v>3841</v>
      </c>
      <c r="V2131">
        <v>60</v>
      </c>
      <c r="W2131">
        <v>52</v>
      </c>
      <c r="Y2131" t="s">
        <v>2839</v>
      </c>
      <c r="Z2131">
        <v>1</v>
      </c>
      <c r="AA2131">
        <f t="shared" si="328"/>
        <v>-8</v>
      </c>
      <c r="AB2131">
        <f t="shared" ca="1" si="324"/>
        <v>-0.59999980000000086</v>
      </c>
      <c r="AC2131">
        <f t="shared" ca="1" si="325"/>
        <v>-7.4000001999999991</v>
      </c>
      <c r="AD2131">
        <f t="shared" ca="1" si="326"/>
        <v>7.4000001999999991</v>
      </c>
      <c r="AE2131" s="2">
        <v>0</v>
      </c>
      <c r="AF2131" s="7">
        <f>VLOOKUP(R2131,Weights!$A$2:$B$120,2,0)*AE2131</f>
        <v>0</v>
      </c>
      <c r="AG2131">
        <f t="shared" ca="1" si="327"/>
        <v>54.76000296000003</v>
      </c>
      <c r="AI2131" t="str">
        <f t="shared" ca="1" si="329"/>
        <v>Southern</v>
      </c>
      <c r="AJ2131" t="str">
        <f t="shared" si="330"/>
        <v>Southern</v>
      </c>
      <c r="AK2131" t="str">
        <f t="shared" si="331"/>
        <v>Southern</v>
      </c>
    </row>
    <row r="2132" spans="17:37" x14ac:dyDescent="0.25">
      <c r="Q2132" t="s">
        <v>3469</v>
      </c>
      <c r="R2132" s="6">
        <v>42037</v>
      </c>
      <c r="S2132" t="s">
        <v>3194</v>
      </c>
      <c r="T2132" t="s">
        <v>3533</v>
      </c>
      <c r="U2132" t="s">
        <v>3842</v>
      </c>
      <c r="V2132">
        <v>69</v>
      </c>
      <c r="W2132">
        <v>45</v>
      </c>
      <c r="Y2132" t="s">
        <v>2841</v>
      </c>
      <c r="Z2132">
        <v>1</v>
      </c>
      <c r="AA2132">
        <f t="shared" si="328"/>
        <v>24</v>
      </c>
      <c r="AB2132">
        <f t="shared" ca="1" si="324"/>
        <v>4.7999999999999989</v>
      </c>
      <c r="AC2132">
        <f t="shared" ca="1" si="325"/>
        <v>19.200000000000003</v>
      </c>
      <c r="AD2132">
        <f t="shared" ca="1" si="326"/>
        <v>-19.200000000000003</v>
      </c>
      <c r="AE2132" s="2">
        <v>0</v>
      </c>
      <c r="AF2132" s="7">
        <f>VLOOKUP(R2132,Weights!$A$2:$B$120,2,0)*AE2132</f>
        <v>0</v>
      </c>
      <c r="AG2132">
        <f t="shared" ca="1" si="327"/>
        <v>368.6400000000001</v>
      </c>
      <c r="AI2132" t="str">
        <f t="shared" ca="1" si="329"/>
        <v>Jackson St</v>
      </c>
      <c r="AJ2132" t="str">
        <f t="shared" si="330"/>
        <v>Jackson St</v>
      </c>
      <c r="AK2132">
        <f t="shared" si="331"/>
        <v>0</v>
      </c>
    </row>
    <row r="2133" spans="17:37" x14ac:dyDescent="0.25">
      <c r="Q2133" t="s">
        <v>3469</v>
      </c>
      <c r="R2133" s="6">
        <v>42049</v>
      </c>
      <c r="S2133" t="s">
        <v>3194</v>
      </c>
      <c r="T2133" t="s">
        <v>3534</v>
      </c>
      <c r="U2133" t="s">
        <v>3841</v>
      </c>
      <c r="V2133">
        <v>61</v>
      </c>
      <c r="W2133">
        <v>55</v>
      </c>
      <c r="Y2133" t="s">
        <v>2842</v>
      </c>
      <c r="Z2133">
        <v>1</v>
      </c>
      <c r="AA2133">
        <f t="shared" si="328"/>
        <v>-6</v>
      </c>
      <c r="AB2133">
        <f t="shared" ca="1" si="324"/>
        <v>-2.7999998000000001</v>
      </c>
      <c r="AC2133">
        <f t="shared" ca="1" si="325"/>
        <v>-3.2000001999999999</v>
      </c>
      <c r="AD2133">
        <f t="shared" ca="1" si="326"/>
        <v>3.2000001999999999</v>
      </c>
      <c r="AE2133" s="2">
        <v>0</v>
      </c>
      <c r="AF2133" s="7">
        <f>VLOOKUP(R2133,Weights!$A$2:$B$120,2,0)*AE2133</f>
        <v>0</v>
      </c>
      <c r="AG2133">
        <f t="shared" ca="1" si="327"/>
        <v>10.240001280000039</v>
      </c>
      <c r="AI2133" t="str">
        <f t="shared" ca="1" si="329"/>
        <v>Prairie View</v>
      </c>
      <c r="AJ2133" t="str">
        <f t="shared" si="330"/>
        <v>Prairie View</v>
      </c>
      <c r="AK2133" t="str">
        <f t="shared" si="331"/>
        <v>Prairie View</v>
      </c>
    </row>
    <row r="2134" spans="17:37" x14ac:dyDescent="0.25">
      <c r="Q2134" t="s">
        <v>3469</v>
      </c>
      <c r="R2134" s="6">
        <v>42051</v>
      </c>
      <c r="S2134" t="s">
        <v>3194</v>
      </c>
      <c r="T2134" t="s">
        <v>3530</v>
      </c>
      <c r="U2134" t="s">
        <v>3841</v>
      </c>
      <c r="V2134">
        <v>71</v>
      </c>
      <c r="W2134">
        <v>70</v>
      </c>
      <c r="X2134" t="s">
        <v>3843</v>
      </c>
      <c r="Y2134" t="s">
        <v>2843</v>
      </c>
      <c r="Z2134">
        <v>1</v>
      </c>
      <c r="AA2134">
        <f t="shared" si="328"/>
        <v>-1</v>
      </c>
      <c r="AB2134">
        <f t="shared" ca="1" si="324"/>
        <v>-4.7999998000000001</v>
      </c>
      <c r="AC2134">
        <f t="shared" ca="1" si="325"/>
        <v>3.7999998000000001</v>
      </c>
      <c r="AD2134">
        <f t="shared" ca="1" si="326"/>
        <v>-3.7999998000000001</v>
      </c>
      <c r="AE2134" s="2">
        <v>0</v>
      </c>
      <c r="AF2134" s="7">
        <f>VLOOKUP(R2134,Weights!$A$2:$B$120,2,0)*AE2134</f>
        <v>0</v>
      </c>
      <c r="AG2134">
        <f t="shared" ca="1" si="327"/>
        <v>14.439998480000041</v>
      </c>
      <c r="AI2134" t="str">
        <f t="shared" ca="1" si="329"/>
        <v>Texas Southern</v>
      </c>
      <c r="AJ2134" t="str">
        <f t="shared" si="330"/>
        <v>Texas Southern</v>
      </c>
      <c r="AK2134" t="str">
        <f t="shared" si="331"/>
        <v>Texas Southern</v>
      </c>
    </row>
    <row r="2135" spans="17:37" x14ac:dyDescent="0.25">
      <c r="Q2135" t="s">
        <v>3469</v>
      </c>
      <c r="R2135" s="6">
        <v>42056</v>
      </c>
      <c r="S2135" t="s">
        <v>3194</v>
      </c>
      <c r="T2135" t="s">
        <v>3536</v>
      </c>
      <c r="U2135" t="s">
        <v>3842</v>
      </c>
      <c r="V2135">
        <v>72</v>
      </c>
      <c r="W2135">
        <v>33</v>
      </c>
      <c r="Y2135" t="s">
        <v>2844</v>
      </c>
      <c r="Z2135">
        <v>1</v>
      </c>
      <c r="AA2135">
        <f t="shared" si="328"/>
        <v>39</v>
      </c>
      <c r="AB2135">
        <f t="shared" ca="1" si="324"/>
        <v>17.2</v>
      </c>
      <c r="AC2135">
        <f t="shared" ca="1" si="325"/>
        <v>21.8</v>
      </c>
      <c r="AD2135">
        <f t="shared" ca="1" si="326"/>
        <v>-21.8</v>
      </c>
      <c r="AE2135" s="2">
        <v>0</v>
      </c>
      <c r="AF2135" s="7">
        <f>VLOOKUP(R2135,Weights!$A$2:$B$120,2,0)*AE2135</f>
        <v>0</v>
      </c>
      <c r="AG2135">
        <f t="shared" ca="1" si="327"/>
        <v>475.24</v>
      </c>
      <c r="AI2135" t="str">
        <f t="shared" ca="1" si="329"/>
        <v>Jackson St</v>
      </c>
      <c r="AJ2135" t="str">
        <f t="shared" si="330"/>
        <v>Jackson St</v>
      </c>
      <c r="AK2135">
        <f t="shared" si="331"/>
        <v>0</v>
      </c>
    </row>
    <row r="2136" spans="17:37" x14ac:dyDescent="0.25">
      <c r="Q2136" t="s">
        <v>3469</v>
      </c>
      <c r="R2136" s="6">
        <v>42063</v>
      </c>
      <c r="S2136" t="s">
        <v>3194</v>
      </c>
      <c r="T2136" t="s">
        <v>3515</v>
      </c>
      <c r="U2136" t="s">
        <v>3842</v>
      </c>
      <c r="V2136">
        <v>73</v>
      </c>
      <c r="W2136">
        <v>49</v>
      </c>
      <c r="Y2136" t="s">
        <v>2845</v>
      </c>
      <c r="Z2136">
        <v>1</v>
      </c>
      <c r="AA2136">
        <f t="shared" si="328"/>
        <v>24</v>
      </c>
      <c r="AB2136">
        <f t="shared" ca="1" si="324"/>
        <v>10.8</v>
      </c>
      <c r="AC2136">
        <f t="shared" ca="1" si="325"/>
        <v>13.2</v>
      </c>
      <c r="AD2136">
        <f t="shared" ca="1" si="326"/>
        <v>-13.2</v>
      </c>
      <c r="AE2136" s="2">
        <v>0</v>
      </c>
      <c r="AF2136" s="7">
        <f>VLOOKUP(R2136,Weights!$A$2:$B$120,2,0)*AE2136</f>
        <v>0</v>
      </c>
      <c r="AG2136">
        <f t="shared" ca="1" si="327"/>
        <v>174.23999999999998</v>
      </c>
      <c r="AI2136" t="str">
        <f t="shared" ca="1" si="329"/>
        <v>Jackson St</v>
      </c>
      <c r="AJ2136" t="str">
        <f t="shared" si="330"/>
        <v>Jackson St</v>
      </c>
      <c r="AK2136">
        <f t="shared" si="331"/>
        <v>0</v>
      </c>
    </row>
    <row r="2137" spans="17:37" x14ac:dyDescent="0.25">
      <c r="Q2137" t="s">
        <v>3469</v>
      </c>
      <c r="R2137" s="6">
        <v>42068</v>
      </c>
      <c r="S2137" t="s">
        <v>3194</v>
      </c>
      <c r="T2137" t="s">
        <v>3521</v>
      </c>
      <c r="U2137" t="s">
        <v>3842</v>
      </c>
      <c r="V2137">
        <v>72</v>
      </c>
      <c r="W2137">
        <v>54</v>
      </c>
      <c r="Y2137" t="s">
        <v>2846</v>
      </c>
      <c r="Z2137">
        <v>1</v>
      </c>
      <c r="AA2137">
        <f t="shared" si="328"/>
        <v>18</v>
      </c>
      <c r="AB2137">
        <f t="shared" ca="1" si="324"/>
        <v>3.4000000000000004</v>
      </c>
      <c r="AC2137">
        <f t="shared" ca="1" si="325"/>
        <v>14.6</v>
      </c>
      <c r="AD2137">
        <f t="shared" ca="1" si="326"/>
        <v>-14.6</v>
      </c>
      <c r="AE2137" s="2">
        <v>0</v>
      </c>
      <c r="AF2137" s="7">
        <f>VLOOKUP(R2137,Weights!$A$2:$B$120,2,0)*AE2137</f>
        <v>0</v>
      </c>
      <c r="AG2137">
        <f t="shared" ca="1" si="327"/>
        <v>213.16</v>
      </c>
      <c r="AI2137" t="str">
        <f t="shared" ca="1" si="329"/>
        <v>Jackson St</v>
      </c>
      <c r="AJ2137" t="str">
        <f t="shared" si="330"/>
        <v>Jackson St</v>
      </c>
      <c r="AK2137">
        <f t="shared" si="331"/>
        <v>0</v>
      </c>
    </row>
    <row r="2138" spans="17:37" x14ac:dyDescent="0.25">
      <c r="Q2138" t="s">
        <v>3469</v>
      </c>
      <c r="R2138" s="6">
        <v>42070</v>
      </c>
      <c r="S2138" t="s">
        <v>3194</v>
      </c>
      <c r="T2138" t="s">
        <v>3522</v>
      </c>
      <c r="U2138" t="s">
        <v>3841</v>
      </c>
      <c r="V2138">
        <v>62</v>
      </c>
      <c r="W2138">
        <v>42</v>
      </c>
      <c r="Y2138" t="s">
        <v>2847</v>
      </c>
      <c r="Z2138">
        <v>1</v>
      </c>
      <c r="AA2138">
        <f t="shared" si="328"/>
        <v>-20</v>
      </c>
      <c r="AB2138">
        <f t="shared" ca="1" si="324"/>
        <v>-1.3999998000000007</v>
      </c>
      <c r="AC2138">
        <f t="shared" ca="1" si="325"/>
        <v>-18.6000002</v>
      </c>
      <c r="AD2138">
        <f t="shared" ca="1" si="326"/>
        <v>18.6000002</v>
      </c>
      <c r="AE2138" s="2">
        <v>0</v>
      </c>
      <c r="AF2138" s="7">
        <f>VLOOKUP(R2138,Weights!$A$2:$B$120,2,0)*AE2138</f>
        <v>0</v>
      </c>
      <c r="AG2138">
        <f t="shared" ca="1" si="327"/>
        <v>345.96000744000003</v>
      </c>
      <c r="AI2138" t="str">
        <f t="shared" ca="1" si="329"/>
        <v>Alabama St</v>
      </c>
      <c r="AJ2138" t="str">
        <f t="shared" si="330"/>
        <v>Alabama St</v>
      </c>
      <c r="AK2138" t="str">
        <f t="shared" si="331"/>
        <v>Alabama St</v>
      </c>
    </row>
    <row r="2139" spans="17:37" x14ac:dyDescent="0.25">
      <c r="Q2139" t="s">
        <v>3469</v>
      </c>
      <c r="R2139" s="6">
        <v>42075</v>
      </c>
      <c r="S2139" t="s">
        <v>3195</v>
      </c>
      <c r="T2139" t="s">
        <v>3534</v>
      </c>
      <c r="U2139" t="s">
        <v>3841</v>
      </c>
      <c r="V2139">
        <v>62</v>
      </c>
      <c r="W2139">
        <v>56</v>
      </c>
      <c r="Y2139" t="s">
        <v>3184</v>
      </c>
      <c r="Z2139">
        <v>1</v>
      </c>
      <c r="AA2139">
        <f t="shared" si="328"/>
        <v>-6</v>
      </c>
      <c r="AB2139">
        <f t="shared" ca="1" si="324"/>
        <v>-5.9999997999999994</v>
      </c>
      <c r="AC2139">
        <f t="shared" ca="1" si="325"/>
        <v>-2.0000000056086265E-7</v>
      </c>
      <c r="AD2139">
        <f t="shared" ca="1" si="326"/>
        <v>2.0000000056086265E-7</v>
      </c>
      <c r="AE2139" s="2">
        <v>0</v>
      </c>
      <c r="AF2139" s="7">
        <f>VLOOKUP(R2139,Weights!$A$2:$B$120,2,0)*AE2139</f>
        <v>0</v>
      </c>
      <c r="AG2139">
        <f t="shared" ca="1" si="327"/>
        <v>4.0000000224345055E-14</v>
      </c>
      <c r="AI2139" t="str">
        <f t="shared" ca="1" si="329"/>
        <v>Prairie View</v>
      </c>
      <c r="AJ2139" t="str">
        <f t="shared" si="330"/>
        <v>Prairie View</v>
      </c>
      <c r="AK2139" t="str">
        <f t="shared" si="331"/>
        <v>Prairie View</v>
      </c>
    </row>
    <row r="2140" spans="17:37" x14ac:dyDescent="0.25">
      <c r="Q2140" t="s">
        <v>3337</v>
      </c>
      <c r="R2140" s="6">
        <v>41959</v>
      </c>
      <c r="S2140" t="s">
        <v>3194</v>
      </c>
      <c r="T2140" t="s">
        <v>3839</v>
      </c>
      <c r="U2140" t="s">
        <v>3842</v>
      </c>
      <c r="V2140">
        <v>72</v>
      </c>
      <c r="W2140">
        <v>61</v>
      </c>
      <c r="Y2140" t="s">
        <v>11</v>
      </c>
      <c r="Z2140">
        <v>1</v>
      </c>
      <c r="AA2140">
        <f t="shared" si="328"/>
        <v>11</v>
      </c>
      <c r="AB2140">
        <f t="shared" ca="1" si="324"/>
        <v>14.600000000000001</v>
      </c>
      <c r="AC2140">
        <f t="shared" ca="1" si="325"/>
        <v>-3.6000000000000014</v>
      </c>
      <c r="AD2140">
        <f t="shared" ca="1" si="326"/>
        <v>3.6000000000000014</v>
      </c>
      <c r="AE2140" s="2">
        <v>0</v>
      </c>
      <c r="AF2140" s="7">
        <f>VLOOKUP(R2140,Weights!$A$2:$B$120,2,0)*AE2140</f>
        <v>0</v>
      </c>
      <c r="AG2140">
        <f t="shared" ca="1" si="327"/>
        <v>12.96000000000001</v>
      </c>
      <c r="AI2140" t="str">
        <f t="shared" ca="1" si="329"/>
        <v>Jacksonville</v>
      </c>
      <c r="AJ2140" t="str">
        <f t="shared" si="330"/>
        <v>Jacksonville</v>
      </c>
      <c r="AK2140">
        <f t="shared" si="331"/>
        <v>0</v>
      </c>
    </row>
    <row r="2141" spans="17:37" x14ac:dyDescent="0.25">
      <c r="Q2141" t="s">
        <v>3337</v>
      </c>
      <c r="R2141" s="6">
        <v>41961</v>
      </c>
      <c r="S2141" t="s">
        <v>3194</v>
      </c>
      <c r="T2141" t="s">
        <v>3469</v>
      </c>
      <c r="U2141" t="s">
        <v>3841</v>
      </c>
      <c r="V2141">
        <v>66</v>
      </c>
      <c r="W2141">
        <v>57</v>
      </c>
      <c r="Y2141" t="s">
        <v>13</v>
      </c>
      <c r="Z2141">
        <v>1</v>
      </c>
      <c r="AA2141">
        <f t="shared" si="328"/>
        <v>-9</v>
      </c>
      <c r="AB2141">
        <f t="shared" ca="1" si="324"/>
        <v>-2.1999999999999993</v>
      </c>
      <c r="AC2141">
        <f t="shared" ca="1" si="325"/>
        <v>-6.8000000000000007</v>
      </c>
      <c r="AD2141">
        <f t="shared" ca="1" si="326"/>
        <v>6.8000000000000007</v>
      </c>
      <c r="AE2141" s="2">
        <v>0</v>
      </c>
      <c r="AF2141" s="7">
        <f>VLOOKUP(R2141,Weights!$A$2:$B$120,2,0)*AE2141</f>
        <v>0</v>
      </c>
      <c r="AG2141">
        <f t="shared" ca="1" si="327"/>
        <v>46.240000000000009</v>
      </c>
      <c r="AI2141" t="str">
        <f t="shared" ca="1" si="329"/>
        <v>Jackson St</v>
      </c>
      <c r="AJ2141" t="str">
        <f t="shared" si="330"/>
        <v>Jackson St</v>
      </c>
      <c r="AK2141" t="str">
        <f t="shared" si="331"/>
        <v>Jackson St</v>
      </c>
    </row>
    <row r="2142" spans="17:37" x14ac:dyDescent="0.25">
      <c r="Q2142" t="s">
        <v>3337</v>
      </c>
      <c r="R2142" s="6">
        <v>41969</v>
      </c>
      <c r="S2142" t="s">
        <v>3194</v>
      </c>
      <c r="T2142" t="s">
        <v>3839</v>
      </c>
      <c r="U2142" t="s">
        <v>3842</v>
      </c>
      <c r="V2142">
        <v>69</v>
      </c>
      <c r="W2142">
        <v>57</v>
      </c>
      <c r="Y2142" t="s">
        <v>19</v>
      </c>
      <c r="Z2142">
        <v>1</v>
      </c>
      <c r="AA2142">
        <f t="shared" si="328"/>
        <v>12</v>
      </c>
      <c r="AB2142">
        <f t="shared" ca="1" si="324"/>
        <v>14.600000000000001</v>
      </c>
      <c r="AC2142">
        <f t="shared" ca="1" si="325"/>
        <v>-2.6000000000000014</v>
      </c>
      <c r="AD2142">
        <f t="shared" ca="1" si="326"/>
        <v>2.6000000000000014</v>
      </c>
      <c r="AE2142" s="2">
        <v>0</v>
      </c>
      <c r="AF2142" s="7">
        <f>VLOOKUP(R2142,Weights!$A$2:$B$120,2,0)*AE2142</f>
        <v>0</v>
      </c>
      <c r="AG2142">
        <f t="shared" ca="1" si="327"/>
        <v>6.7600000000000078</v>
      </c>
      <c r="AI2142" t="str">
        <f t="shared" ca="1" si="329"/>
        <v>Jacksonville</v>
      </c>
      <c r="AJ2142" t="str">
        <f t="shared" si="330"/>
        <v>Jacksonville</v>
      </c>
      <c r="AK2142">
        <f t="shared" si="331"/>
        <v>0</v>
      </c>
    </row>
    <row r="2143" spans="17:37" x14ac:dyDescent="0.25">
      <c r="Q2143" t="s">
        <v>3337</v>
      </c>
      <c r="R2143" s="6">
        <v>41977</v>
      </c>
      <c r="S2143" t="s">
        <v>3194</v>
      </c>
      <c r="T2143" t="s">
        <v>3470</v>
      </c>
      <c r="U2143" t="s">
        <v>3841</v>
      </c>
      <c r="V2143">
        <v>67</v>
      </c>
      <c r="W2143">
        <v>56</v>
      </c>
      <c r="Y2143" t="s">
        <v>841</v>
      </c>
      <c r="Z2143">
        <v>1</v>
      </c>
      <c r="AA2143">
        <f t="shared" si="328"/>
        <v>-11</v>
      </c>
      <c r="AB2143">
        <f t="shared" ca="1" si="324"/>
        <v>-6.1999997999999987</v>
      </c>
      <c r="AC2143">
        <f t="shared" ca="1" si="325"/>
        <v>-4.8000002000000013</v>
      </c>
      <c r="AD2143">
        <f t="shared" ca="1" si="326"/>
        <v>4.8000002000000013</v>
      </c>
      <c r="AE2143" s="2">
        <v>0</v>
      </c>
      <c r="AF2143" s="7">
        <f>VLOOKUP(R2143,Weights!$A$2:$B$120,2,0)*AE2143</f>
        <v>0</v>
      </c>
      <c r="AG2143">
        <f t="shared" ca="1" si="327"/>
        <v>23.040001920000051</v>
      </c>
      <c r="AI2143" t="str">
        <f t="shared" ca="1" si="329"/>
        <v>Appalachian St</v>
      </c>
      <c r="AJ2143" t="str">
        <f t="shared" si="330"/>
        <v>Appalachian St</v>
      </c>
      <c r="AK2143" t="str">
        <f t="shared" si="331"/>
        <v>Appalachian St</v>
      </c>
    </row>
    <row r="2144" spans="17:37" x14ac:dyDescent="0.25">
      <c r="Q2144" t="s">
        <v>3337</v>
      </c>
      <c r="R2144" s="6">
        <v>41990</v>
      </c>
      <c r="S2144" t="s">
        <v>3194</v>
      </c>
      <c r="T2144" t="s">
        <v>3427</v>
      </c>
      <c r="U2144" t="s">
        <v>3842</v>
      </c>
      <c r="V2144">
        <v>68</v>
      </c>
      <c r="W2144">
        <v>65</v>
      </c>
      <c r="Y2144" t="s">
        <v>843</v>
      </c>
      <c r="Z2144">
        <v>1</v>
      </c>
      <c r="AA2144">
        <f t="shared" si="328"/>
        <v>3</v>
      </c>
      <c r="AB2144">
        <f t="shared" ca="1" si="324"/>
        <v>-10.999999799999999</v>
      </c>
      <c r="AC2144">
        <f t="shared" ca="1" si="325"/>
        <v>13.999999799999999</v>
      </c>
      <c r="AD2144">
        <f t="shared" ca="1" si="326"/>
        <v>-13.999999799999999</v>
      </c>
      <c r="AE2144" s="2">
        <v>0</v>
      </c>
      <c r="AF2144" s="7">
        <f>VLOOKUP(R2144,Weights!$A$2:$B$120,2,0)*AE2144</f>
        <v>0</v>
      </c>
      <c r="AG2144">
        <f t="shared" ca="1" si="327"/>
        <v>195.99999440000002</v>
      </c>
      <c r="AI2144" t="str">
        <f t="shared" ca="1" si="329"/>
        <v>Gardner-Webb</v>
      </c>
      <c r="AJ2144" t="str">
        <f t="shared" si="330"/>
        <v>Jacksonville</v>
      </c>
      <c r="AK2144">
        <f t="shared" si="331"/>
        <v>0</v>
      </c>
    </row>
    <row r="2145" spans="17:37" x14ac:dyDescent="0.25">
      <c r="Q2145" t="s">
        <v>3337</v>
      </c>
      <c r="R2145" s="6">
        <v>41993</v>
      </c>
      <c r="S2145" t="s">
        <v>3194</v>
      </c>
      <c r="T2145" t="s">
        <v>3839</v>
      </c>
      <c r="U2145" t="s">
        <v>3842</v>
      </c>
      <c r="V2145">
        <v>84</v>
      </c>
      <c r="W2145">
        <v>55</v>
      </c>
      <c r="Y2145" t="s">
        <v>844</v>
      </c>
      <c r="Z2145">
        <v>1</v>
      </c>
      <c r="AA2145">
        <f t="shared" si="328"/>
        <v>29</v>
      </c>
      <c r="AB2145">
        <f t="shared" ca="1" si="324"/>
        <v>14.600000000000001</v>
      </c>
      <c r="AC2145">
        <f t="shared" ca="1" si="325"/>
        <v>14.399999999999999</v>
      </c>
      <c r="AD2145">
        <f t="shared" ca="1" si="326"/>
        <v>-14.399999999999999</v>
      </c>
      <c r="AE2145" s="2">
        <v>0</v>
      </c>
      <c r="AF2145" s="7">
        <f>VLOOKUP(R2145,Weights!$A$2:$B$120,2,0)*AE2145</f>
        <v>0</v>
      </c>
      <c r="AG2145">
        <f t="shared" ca="1" si="327"/>
        <v>207.35999999999996</v>
      </c>
      <c r="AI2145" t="str">
        <f t="shared" ca="1" si="329"/>
        <v>Jacksonville</v>
      </c>
      <c r="AJ2145" t="str">
        <f t="shared" si="330"/>
        <v>Jacksonville</v>
      </c>
      <c r="AK2145">
        <f t="shared" si="331"/>
        <v>0</v>
      </c>
    </row>
    <row r="2146" spans="17:37" x14ac:dyDescent="0.25">
      <c r="Q2146" t="s">
        <v>3337</v>
      </c>
      <c r="R2146" s="6">
        <v>42000</v>
      </c>
      <c r="S2146" t="s">
        <v>3194</v>
      </c>
      <c r="T2146" t="s">
        <v>3441</v>
      </c>
      <c r="U2146" t="s">
        <v>3842</v>
      </c>
      <c r="V2146">
        <v>75</v>
      </c>
      <c r="W2146">
        <v>61</v>
      </c>
      <c r="Y2146" t="s">
        <v>846</v>
      </c>
      <c r="Z2146">
        <v>1</v>
      </c>
      <c r="AA2146">
        <f t="shared" si="328"/>
        <v>14</v>
      </c>
      <c r="AB2146">
        <f t="shared" ca="1" si="324"/>
        <v>-3.5999999999999996</v>
      </c>
      <c r="AC2146">
        <f t="shared" ca="1" si="325"/>
        <v>17.600000000000001</v>
      </c>
      <c r="AD2146">
        <f t="shared" ca="1" si="326"/>
        <v>-17.600000000000001</v>
      </c>
      <c r="AE2146" s="2">
        <v>0</v>
      </c>
      <c r="AF2146" s="7">
        <f>VLOOKUP(R2146,Weights!$A$2:$B$120,2,0)*AE2146</f>
        <v>0</v>
      </c>
      <c r="AG2146">
        <f t="shared" ca="1" si="327"/>
        <v>309.76000000000005</v>
      </c>
      <c r="AI2146" t="str">
        <f t="shared" ca="1" si="329"/>
        <v>Jacksonville St</v>
      </c>
      <c r="AJ2146" t="str">
        <f t="shared" si="330"/>
        <v>Jacksonville</v>
      </c>
      <c r="AK2146">
        <f t="shared" si="331"/>
        <v>0</v>
      </c>
    </row>
    <row r="2147" spans="17:37" x14ac:dyDescent="0.25">
      <c r="Q2147" t="s">
        <v>3337</v>
      </c>
      <c r="R2147" s="6">
        <v>42003</v>
      </c>
      <c r="S2147" t="s">
        <v>3194</v>
      </c>
      <c r="T2147" t="s">
        <v>3268</v>
      </c>
      <c r="U2147" t="s">
        <v>3841</v>
      </c>
      <c r="V2147">
        <v>68</v>
      </c>
      <c r="W2147">
        <v>50</v>
      </c>
      <c r="Y2147" t="s">
        <v>847</v>
      </c>
      <c r="Z2147">
        <v>1</v>
      </c>
      <c r="AA2147">
        <f t="shared" si="328"/>
        <v>-18</v>
      </c>
      <c r="AB2147">
        <f t="shared" ca="1" si="324"/>
        <v>-7.1999997999999987</v>
      </c>
      <c r="AC2147">
        <f t="shared" ca="1" si="325"/>
        <v>-10.800000200000001</v>
      </c>
      <c r="AD2147">
        <f t="shared" ca="1" si="326"/>
        <v>10.800000200000001</v>
      </c>
      <c r="AE2147" s="2">
        <v>0</v>
      </c>
      <c r="AF2147" s="7">
        <f>VLOOKUP(R2147,Weights!$A$2:$B$120,2,0)*AE2147</f>
        <v>0</v>
      </c>
      <c r="AG2147">
        <f t="shared" ca="1" si="327"/>
        <v>116.64000432000007</v>
      </c>
      <c r="AI2147" t="str">
        <f t="shared" ca="1" si="329"/>
        <v>Florida Atlantic</v>
      </c>
      <c r="AJ2147" t="str">
        <f t="shared" si="330"/>
        <v>Florida Atlantic</v>
      </c>
      <c r="AK2147" t="str">
        <f t="shared" si="331"/>
        <v>Florida Atlantic</v>
      </c>
    </row>
    <row r="2148" spans="17:37" x14ac:dyDescent="0.25">
      <c r="Q2148" t="s">
        <v>3337</v>
      </c>
      <c r="R2148" s="6">
        <v>42014</v>
      </c>
      <c r="S2148" t="s">
        <v>3194</v>
      </c>
      <c r="T2148" t="s">
        <v>3332</v>
      </c>
      <c r="U2148" t="s">
        <v>3841</v>
      </c>
      <c r="V2148">
        <v>86</v>
      </c>
      <c r="W2148">
        <v>63</v>
      </c>
      <c r="Y2148" t="s">
        <v>848</v>
      </c>
      <c r="Z2148">
        <v>1</v>
      </c>
      <c r="AA2148">
        <f t="shared" si="328"/>
        <v>-23</v>
      </c>
      <c r="AB2148">
        <f t="shared" ca="1" si="324"/>
        <v>-15.799999799999998</v>
      </c>
      <c r="AC2148">
        <f t="shared" ca="1" si="325"/>
        <v>-7.2000002000000016</v>
      </c>
      <c r="AD2148">
        <f t="shared" ca="1" si="326"/>
        <v>7.2000002000000016</v>
      </c>
      <c r="AE2148" s="2">
        <v>0</v>
      </c>
      <c r="AF2148" s="7">
        <f>VLOOKUP(R2148,Weights!$A$2:$B$120,2,0)*AE2148</f>
        <v>0</v>
      </c>
      <c r="AG2148">
        <f t="shared" ca="1" si="327"/>
        <v>51.840002880000064</v>
      </c>
      <c r="AI2148" t="str">
        <f t="shared" ca="1" si="329"/>
        <v>North Florida</v>
      </c>
      <c r="AJ2148" t="str">
        <f t="shared" si="330"/>
        <v>North Florida</v>
      </c>
      <c r="AK2148" t="str">
        <f t="shared" si="331"/>
        <v>North Florida</v>
      </c>
    </row>
    <row r="2149" spans="17:37" x14ac:dyDescent="0.25">
      <c r="Q2149" t="s">
        <v>3337</v>
      </c>
      <c r="R2149" s="6">
        <v>42018</v>
      </c>
      <c r="S2149" t="s">
        <v>3194</v>
      </c>
      <c r="T2149" t="s">
        <v>3334</v>
      </c>
      <c r="U2149" t="s">
        <v>3842</v>
      </c>
      <c r="V2149">
        <v>71</v>
      </c>
      <c r="W2149">
        <v>69</v>
      </c>
      <c r="Y2149" t="s">
        <v>849</v>
      </c>
      <c r="Z2149">
        <v>1</v>
      </c>
      <c r="AA2149">
        <f t="shared" si="328"/>
        <v>2</v>
      </c>
      <c r="AB2149">
        <f t="shared" ca="1" si="324"/>
        <v>2</v>
      </c>
      <c r="AC2149">
        <f t="shared" ca="1" si="325"/>
        <v>0</v>
      </c>
      <c r="AD2149">
        <f t="shared" ca="1" si="326"/>
        <v>0</v>
      </c>
      <c r="AE2149" s="2">
        <v>0</v>
      </c>
      <c r="AF2149" s="7">
        <f>VLOOKUP(R2149,Weights!$A$2:$B$120,2,0)*AE2149</f>
        <v>0</v>
      </c>
      <c r="AG2149">
        <f t="shared" ca="1" si="327"/>
        <v>0</v>
      </c>
      <c r="AI2149" t="str">
        <f t="shared" ca="1" si="329"/>
        <v>Jacksonville</v>
      </c>
      <c r="AJ2149" t="str">
        <f t="shared" si="330"/>
        <v>Jacksonville</v>
      </c>
      <c r="AK2149">
        <f t="shared" si="331"/>
        <v>0</v>
      </c>
    </row>
    <row r="2150" spans="17:37" x14ac:dyDescent="0.25">
      <c r="Q2150" t="s">
        <v>3337</v>
      </c>
      <c r="R2150" s="6">
        <v>42033</v>
      </c>
      <c r="S2150" t="s">
        <v>3194</v>
      </c>
      <c r="T2150" t="s">
        <v>3333</v>
      </c>
      <c r="U2150" t="s">
        <v>3841</v>
      </c>
      <c r="V2150">
        <v>78</v>
      </c>
      <c r="W2150">
        <v>65</v>
      </c>
      <c r="Y2150" t="s">
        <v>850</v>
      </c>
      <c r="Z2150">
        <v>1</v>
      </c>
      <c r="AA2150">
        <f t="shared" si="328"/>
        <v>-13</v>
      </c>
      <c r="AB2150">
        <f t="shared" ca="1" si="324"/>
        <v>-18.599999799999999</v>
      </c>
      <c r="AC2150">
        <f t="shared" ca="1" si="325"/>
        <v>5.5999997999999991</v>
      </c>
      <c r="AD2150">
        <f t="shared" ca="1" si="326"/>
        <v>-5.5999997999999991</v>
      </c>
      <c r="AE2150" s="2">
        <v>0</v>
      </c>
      <c r="AF2150" s="7">
        <f>VLOOKUP(R2150,Weights!$A$2:$B$120,2,0)*AE2150</f>
        <v>0</v>
      </c>
      <c r="AG2150">
        <f t="shared" ca="1" si="327"/>
        <v>31.359997760000031</v>
      </c>
      <c r="AI2150" t="str">
        <f t="shared" ca="1" si="329"/>
        <v>South Carolina Upstate</v>
      </c>
      <c r="AJ2150" t="str">
        <f t="shared" si="330"/>
        <v>South Carolina Upstate</v>
      </c>
      <c r="AK2150" t="str">
        <f t="shared" si="331"/>
        <v>South Carolina Upstate</v>
      </c>
    </row>
    <row r="2151" spans="17:37" x14ac:dyDescent="0.25">
      <c r="Q2151" t="s">
        <v>3337</v>
      </c>
      <c r="R2151" s="6">
        <v>42035</v>
      </c>
      <c r="S2151" t="s">
        <v>3194</v>
      </c>
      <c r="T2151" t="s">
        <v>3250</v>
      </c>
      <c r="U2151" t="s">
        <v>3841</v>
      </c>
      <c r="V2151">
        <v>51</v>
      </c>
      <c r="W2151">
        <v>50</v>
      </c>
      <c r="Y2151" t="s">
        <v>851</v>
      </c>
      <c r="Z2151">
        <v>1</v>
      </c>
      <c r="AA2151">
        <f t="shared" si="328"/>
        <v>-1</v>
      </c>
      <c r="AB2151">
        <f t="shared" ca="1" si="324"/>
        <v>1.7763568394002505E-15</v>
      </c>
      <c r="AC2151">
        <f t="shared" ca="1" si="325"/>
        <v>-1.0000000000000018</v>
      </c>
      <c r="AD2151">
        <f t="shared" ca="1" si="326"/>
        <v>1.0000000000000018</v>
      </c>
      <c r="AE2151" s="2">
        <v>0</v>
      </c>
      <c r="AF2151" s="7">
        <f>VLOOKUP(R2151,Weights!$A$2:$B$120,2,0)*AE2151</f>
        <v>0</v>
      </c>
      <c r="AG2151">
        <f t="shared" ca="1" si="327"/>
        <v>1.0000000000000036</v>
      </c>
      <c r="AI2151" t="str">
        <f t="shared" ca="1" si="329"/>
        <v>Jacksonville</v>
      </c>
      <c r="AJ2151" t="str">
        <f t="shared" si="330"/>
        <v>Kennesaw St</v>
      </c>
      <c r="AK2151" t="str">
        <f t="shared" si="331"/>
        <v>Kennesaw St</v>
      </c>
    </row>
    <row r="2152" spans="17:37" x14ac:dyDescent="0.25">
      <c r="Q2152" t="s">
        <v>3337</v>
      </c>
      <c r="R2152" s="6">
        <v>42054</v>
      </c>
      <c r="S2152" t="s">
        <v>3194</v>
      </c>
      <c r="T2152" t="s">
        <v>3335</v>
      </c>
      <c r="U2152" t="s">
        <v>3842</v>
      </c>
      <c r="V2152">
        <v>83</v>
      </c>
      <c r="W2152">
        <v>75</v>
      </c>
      <c r="X2152" t="s">
        <v>3843</v>
      </c>
      <c r="Y2152" t="s">
        <v>852</v>
      </c>
      <c r="Z2152">
        <v>1</v>
      </c>
      <c r="AA2152">
        <f t="shared" si="328"/>
        <v>8</v>
      </c>
      <c r="AB2152">
        <f t="shared" ca="1" si="324"/>
        <v>-5.7999997999999984</v>
      </c>
      <c r="AC2152">
        <f t="shared" ca="1" si="325"/>
        <v>13.799999799999998</v>
      </c>
      <c r="AD2152">
        <f t="shared" ca="1" si="326"/>
        <v>-13.799999799999998</v>
      </c>
      <c r="AE2152" s="2">
        <v>0</v>
      </c>
      <c r="AF2152" s="7">
        <f>VLOOKUP(R2152,Weights!$A$2:$B$120,2,0)*AE2152</f>
        <v>0</v>
      </c>
      <c r="AG2152">
        <f t="shared" ca="1" si="327"/>
        <v>190.43999448</v>
      </c>
      <c r="AI2152" t="str">
        <f t="shared" ca="1" si="329"/>
        <v>Northern Kentucky</v>
      </c>
      <c r="AJ2152" t="str">
        <f t="shared" si="330"/>
        <v>Jacksonville</v>
      </c>
      <c r="AK2152">
        <f t="shared" si="331"/>
        <v>0</v>
      </c>
    </row>
    <row r="2153" spans="17:37" x14ac:dyDescent="0.25">
      <c r="Q2153" t="s">
        <v>3337</v>
      </c>
      <c r="R2153" s="6">
        <v>42056</v>
      </c>
      <c r="S2153" t="s">
        <v>3194</v>
      </c>
      <c r="T2153" t="s">
        <v>3336</v>
      </c>
      <c r="U2153" t="s">
        <v>3841</v>
      </c>
      <c r="V2153">
        <v>87</v>
      </c>
      <c r="W2153">
        <v>83</v>
      </c>
      <c r="Y2153" t="s">
        <v>853</v>
      </c>
      <c r="Z2153">
        <v>1</v>
      </c>
      <c r="AA2153">
        <f t="shared" si="328"/>
        <v>-4</v>
      </c>
      <c r="AB2153">
        <f t="shared" ca="1" si="324"/>
        <v>-3.9999999999999982</v>
      </c>
      <c r="AC2153">
        <f t="shared" ca="1" si="325"/>
        <v>0</v>
      </c>
      <c r="AD2153">
        <f t="shared" ca="1" si="326"/>
        <v>0</v>
      </c>
      <c r="AE2153" s="2">
        <v>0</v>
      </c>
      <c r="AF2153" s="7">
        <f>VLOOKUP(R2153,Weights!$A$2:$B$120,2,0)*AE2153</f>
        <v>0</v>
      </c>
      <c r="AG2153">
        <f t="shared" ca="1" si="327"/>
        <v>0</v>
      </c>
      <c r="AI2153" t="str">
        <f t="shared" ca="1" si="329"/>
        <v>Lipscomb</v>
      </c>
      <c r="AJ2153" t="str">
        <f t="shared" si="330"/>
        <v>Lipscomb</v>
      </c>
      <c r="AK2153" t="str">
        <f t="shared" si="331"/>
        <v>Lipscomb</v>
      </c>
    </row>
    <row r="2154" spans="17:37" x14ac:dyDescent="0.25">
      <c r="Q2154" t="s">
        <v>3337</v>
      </c>
      <c r="R2154" s="6">
        <v>42063</v>
      </c>
      <c r="S2154" t="s">
        <v>3194</v>
      </c>
      <c r="T2154" t="s">
        <v>3342</v>
      </c>
      <c r="U2154" t="s">
        <v>3842</v>
      </c>
      <c r="V2154">
        <v>75</v>
      </c>
      <c r="W2154">
        <v>67</v>
      </c>
      <c r="Y2154" t="s">
        <v>854</v>
      </c>
      <c r="Z2154">
        <v>1</v>
      </c>
      <c r="AA2154">
        <f t="shared" si="328"/>
        <v>8</v>
      </c>
      <c r="AB2154">
        <f t="shared" ca="1" si="324"/>
        <v>-12.3999998</v>
      </c>
      <c r="AC2154">
        <f t="shared" ca="1" si="325"/>
        <v>20.3999998</v>
      </c>
      <c r="AD2154">
        <f t="shared" ca="1" si="326"/>
        <v>-20.3999998</v>
      </c>
      <c r="AE2154" s="2">
        <v>0</v>
      </c>
      <c r="AF2154" s="7">
        <f>VLOOKUP(R2154,Weights!$A$2:$B$120,2,0)*AE2154</f>
        <v>0</v>
      </c>
      <c r="AG2154">
        <f t="shared" ca="1" si="327"/>
        <v>416.15999184000003</v>
      </c>
      <c r="AI2154" t="str">
        <f t="shared" ca="1" si="329"/>
        <v>Florida Gulf Coast</v>
      </c>
      <c r="AJ2154" t="str">
        <f t="shared" si="330"/>
        <v>Jacksonville</v>
      </c>
      <c r="AK2154">
        <f t="shared" si="331"/>
        <v>0</v>
      </c>
    </row>
    <row r="2155" spans="17:37" x14ac:dyDescent="0.25">
      <c r="Q2155" t="s">
        <v>3441</v>
      </c>
      <c r="R2155" s="6">
        <v>41965</v>
      </c>
      <c r="S2155" t="s">
        <v>3194</v>
      </c>
      <c r="T2155" t="s">
        <v>3839</v>
      </c>
      <c r="U2155" t="s">
        <v>3842</v>
      </c>
      <c r="V2155">
        <v>88</v>
      </c>
      <c r="W2155">
        <v>71</v>
      </c>
      <c r="Y2155" t="s">
        <v>67</v>
      </c>
      <c r="Z2155">
        <v>1</v>
      </c>
      <c r="AA2155">
        <f t="shared" si="328"/>
        <v>17</v>
      </c>
      <c r="AB2155">
        <f t="shared" ca="1" si="324"/>
        <v>21.400000000000002</v>
      </c>
      <c r="AC2155">
        <f t="shared" ca="1" si="325"/>
        <v>-4.4000000000000021</v>
      </c>
      <c r="AD2155">
        <f t="shared" ca="1" si="326"/>
        <v>4.4000000000000021</v>
      </c>
      <c r="AE2155" s="2">
        <v>0</v>
      </c>
      <c r="AF2155" s="7">
        <f>VLOOKUP(R2155,Weights!$A$2:$B$120,2,0)*AE2155</f>
        <v>0</v>
      </c>
      <c r="AG2155">
        <f t="shared" ca="1" si="327"/>
        <v>19.360000000000017</v>
      </c>
      <c r="AI2155" t="str">
        <f t="shared" ca="1" si="329"/>
        <v>Jacksonville St</v>
      </c>
      <c r="AJ2155" t="str">
        <f t="shared" si="330"/>
        <v>Jacksonville St</v>
      </c>
      <c r="AK2155">
        <f t="shared" si="331"/>
        <v>0</v>
      </c>
    </row>
    <row r="2156" spans="17:37" x14ac:dyDescent="0.25">
      <c r="Q2156" t="s">
        <v>3441</v>
      </c>
      <c r="R2156" s="6">
        <v>41971</v>
      </c>
      <c r="S2156" t="s">
        <v>3194</v>
      </c>
      <c r="T2156" t="s">
        <v>3442</v>
      </c>
      <c r="U2156" t="s">
        <v>3842</v>
      </c>
      <c r="V2156">
        <v>74</v>
      </c>
      <c r="W2156">
        <v>71</v>
      </c>
      <c r="Y2156" t="s">
        <v>235</v>
      </c>
      <c r="Z2156">
        <v>1</v>
      </c>
      <c r="AA2156">
        <f t="shared" si="328"/>
        <v>3</v>
      </c>
      <c r="AB2156">
        <f t="shared" ca="1" si="324"/>
        <v>4.8000000000000016</v>
      </c>
      <c r="AC2156">
        <f t="shared" ca="1" si="325"/>
        <v>-1.8000000000000016</v>
      </c>
      <c r="AD2156">
        <f t="shared" ca="1" si="326"/>
        <v>1.8000000000000016</v>
      </c>
      <c r="AE2156" s="2">
        <v>0</v>
      </c>
      <c r="AF2156" s="7">
        <f>VLOOKUP(R2156,Weights!$A$2:$B$120,2,0)*AE2156</f>
        <v>0</v>
      </c>
      <c r="AG2156">
        <f t="shared" ca="1" si="327"/>
        <v>3.2400000000000055</v>
      </c>
      <c r="AI2156" t="str">
        <f t="shared" ca="1" si="329"/>
        <v>Jacksonville St</v>
      </c>
      <c r="AJ2156" t="str">
        <f t="shared" si="330"/>
        <v>Jacksonville St</v>
      </c>
      <c r="AK2156">
        <f t="shared" si="331"/>
        <v>0</v>
      </c>
    </row>
    <row r="2157" spans="17:37" x14ac:dyDescent="0.25">
      <c r="Q2157" t="s">
        <v>3441</v>
      </c>
      <c r="R2157" s="6">
        <v>41973</v>
      </c>
      <c r="S2157" t="s">
        <v>3194</v>
      </c>
      <c r="T2157" t="s">
        <v>3839</v>
      </c>
      <c r="U2157" t="s">
        <v>3842</v>
      </c>
      <c r="V2157">
        <v>81</v>
      </c>
      <c r="W2157">
        <v>49</v>
      </c>
      <c r="Y2157" t="s">
        <v>290</v>
      </c>
      <c r="Z2157">
        <v>1</v>
      </c>
      <c r="AA2157">
        <f t="shared" si="328"/>
        <v>32</v>
      </c>
      <c r="AB2157">
        <f t="shared" ca="1" si="324"/>
        <v>21.400000000000002</v>
      </c>
      <c r="AC2157">
        <f t="shared" ca="1" si="325"/>
        <v>10.599999999999998</v>
      </c>
      <c r="AD2157">
        <f t="shared" ca="1" si="326"/>
        <v>-10.599999999999998</v>
      </c>
      <c r="AE2157" s="2">
        <v>0</v>
      </c>
      <c r="AF2157" s="7">
        <f>VLOOKUP(R2157,Weights!$A$2:$B$120,2,0)*AE2157</f>
        <v>0</v>
      </c>
      <c r="AG2157">
        <f t="shared" ca="1" si="327"/>
        <v>112.35999999999996</v>
      </c>
      <c r="AI2157" t="str">
        <f t="shared" ca="1" si="329"/>
        <v>Jacksonville St</v>
      </c>
      <c r="AJ2157" t="str">
        <f t="shared" si="330"/>
        <v>Jacksonville St</v>
      </c>
      <c r="AK2157">
        <f t="shared" si="331"/>
        <v>0</v>
      </c>
    </row>
    <row r="2158" spans="17:37" x14ac:dyDescent="0.25">
      <c r="Q2158" t="s">
        <v>3441</v>
      </c>
      <c r="R2158" s="6">
        <v>41976</v>
      </c>
      <c r="S2158" t="s">
        <v>3194</v>
      </c>
      <c r="T2158" t="s">
        <v>3425</v>
      </c>
      <c r="U2158" t="s">
        <v>3842</v>
      </c>
      <c r="V2158">
        <v>79</v>
      </c>
      <c r="W2158">
        <v>76</v>
      </c>
      <c r="X2158" t="s">
        <v>3843</v>
      </c>
      <c r="Y2158" t="s">
        <v>152</v>
      </c>
      <c r="Z2158">
        <v>1</v>
      </c>
      <c r="AA2158">
        <f t="shared" si="328"/>
        <v>3</v>
      </c>
      <c r="AB2158">
        <f t="shared" ca="1" si="324"/>
        <v>-3.5999997999999991</v>
      </c>
      <c r="AC2158">
        <f t="shared" ca="1" si="325"/>
        <v>6.5999997999999991</v>
      </c>
      <c r="AD2158">
        <f t="shared" ca="1" si="326"/>
        <v>-6.5999997999999991</v>
      </c>
      <c r="AE2158" s="2">
        <v>0</v>
      </c>
      <c r="AF2158" s="7">
        <f>VLOOKUP(R2158,Weights!$A$2:$B$120,2,0)*AE2158</f>
        <v>0</v>
      </c>
      <c r="AG2158">
        <f t="shared" ca="1" si="327"/>
        <v>43.559997360000025</v>
      </c>
      <c r="AI2158" t="str">
        <f t="shared" ca="1" si="329"/>
        <v>Winthrop</v>
      </c>
      <c r="AJ2158" t="str">
        <f t="shared" si="330"/>
        <v>Jacksonville St</v>
      </c>
      <c r="AK2158">
        <f t="shared" si="331"/>
        <v>0</v>
      </c>
    </row>
    <row r="2159" spans="17:37" x14ac:dyDescent="0.25">
      <c r="Q2159" t="s">
        <v>3441</v>
      </c>
      <c r="R2159" s="6">
        <v>41987</v>
      </c>
      <c r="S2159" t="s">
        <v>3194</v>
      </c>
      <c r="T2159" t="s">
        <v>3225</v>
      </c>
      <c r="U2159" t="s">
        <v>3842</v>
      </c>
      <c r="V2159">
        <v>79</v>
      </c>
      <c r="W2159">
        <v>67</v>
      </c>
      <c r="Y2159" t="s">
        <v>154</v>
      </c>
      <c r="Z2159">
        <v>1</v>
      </c>
      <c r="AA2159">
        <f t="shared" si="328"/>
        <v>12</v>
      </c>
      <c r="AB2159">
        <f t="shared" ca="1" si="324"/>
        <v>-3.1999997999999996</v>
      </c>
      <c r="AC2159">
        <f t="shared" ca="1" si="325"/>
        <v>15.199999800000001</v>
      </c>
      <c r="AD2159">
        <f t="shared" ca="1" si="326"/>
        <v>-15.199999800000001</v>
      </c>
      <c r="AE2159" s="2">
        <v>0</v>
      </c>
      <c r="AF2159" s="7">
        <f>VLOOKUP(R2159,Weights!$A$2:$B$120,2,0)*AE2159</f>
        <v>0</v>
      </c>
      <c r="AG2159">
        <f t="shared" ca="1" si="327"/>
        <v>231.03999392000006</v>
      </c>
      <c r="AI2159" t="str">
        <f t="shared" ca="1" si="329"/>
        <v>Dartmouth</v>
      </c>
      <c r="AJ2159" t="str">
        <f t="shared" si="330"/>
        <v>Jacksonville St</v>
      </c>
      <c r="AK2159">
        <f t="shared" si="331"/>
        <v>0</v>
      </c>
    </row>
    <row r="2160" spans="17:37" x14ac:dyDescent="0.25">
      <c r="Q2160" t="s">
        <v>3441</v>
      </c>
      <c r="R2160" s="6">
        <v>41989</v>
      </c>
      <c r="S2160" t="s">
        <v>3194</v>
      </c>
      <c r="T2160" t="s">
        <v>3426</v>
      </c>
      <c r="U2160" t="s">
        <v>3842</v>
      </c>
      <c r="V2160">
        <v>64</v>
      </c>
      <c r="W2160">
        <v>55</v>
      </c>
      <c r="Y2160" t="s">
        <v>332</v>
      </c>
      <c r="Z2160">
        <v>1</v>
      </c>
      <c r="AA2160">
        <f t="shared" si="328"/>
        <v>9</v>
      </c>
      <c r="AB2160">
        <f t="shared" ca="1" si="324"/>
        <v>-3.1999997999999996</v>
      </c>
      <c r="AC2160">
        <f t="shared" ca="1" si="325"/>
        <v>12.199999800000001</v>
      </c>
      <c r="AD2160">
        <f t="shared" ca="1" si="326"/>
        <v>-12.199999800000001</v>
      </c>
      <c r="AE2160" s="2">
        <v>0</v>
      </c>
      <c r="AF2160" s="7">
        <f>VLOOKUP(R2160,Weights!$A$2:$B$120,2,0)*AE2160</f>
        <v>0</v>
      </c>
      <c r="AG2160">
        <f t="shared" ca="1" si="327"/>
        <v>148.83999512000005</v>
      </c>
      <c r="AI2160" t="str">
        <f t="shared" ca="1" si="329"/>
        <v>UNC Asheville</v>
      </c>
      <c r="AJ2160" t="str">
        <f t="shared" si="330"/>
        <v>Jacksonville St</v>
      </c>
      <c r="AK2160">
        <f t="shared" si="331"/>
        <v>0</v>
      </c>
    </row>
    <row r="2161" spans="17:37" x14ac:dyDescent="0.25">
      <c r="Q2161" t="s">
        <v>3441</v>
      </c>
      <c r="R2161" s="6">
        <v>42012</v>
      </c>
      <c r="S2161" t="s">
        <v>3194</v>
      </c>
      <c r="T2161" t="s">
        <v>3354</v>
      </c>
      <c r="U2161" t="s">
        <v>3842</v>
      </c>
      <c r="V2161">
        <v>71</v>
      </c>
      <c r="W2161">
        <v>59</v>
      </c>
      <c r="Y2161" t="s">
        <v>1508</v>
      </c>
      <c r="Z2161">
        <v>1</v>
      </c>
      <c r="AA2161">
        <f t="shared" si="328"/>
        <v>12</v>
      </c>
      <c r="AB2161">
        <f t="shared" ca="1" si="324"/>
        <v>5.6000000000000005</v>
      </c>
      <c r="AC2161">
        <f t="shared" ca="1" si="325"/>
        <v>6.3999999999999995</v>
      </c>
      <c r="AD2161">
        <f t="shared" ca="1" si="326"/>
        <v>-6.3999999999999995</v>
      </c>
      <c r="AE2161" s="2">
        <v>0</v>
      </c>
      <c r="AF2161" s="7">
        <f>VLOOKUP(R2161,Weights!$A$2:$B$120,2,0)*AE2161</f>
        <v>0</v>
      </c>
      <c r="AG2161">
        <f t="shared" ca="1" si="327"/>
        <v>40.959999999999994</v>
      </c>
      <c r="AI2161" t="str">
        <f t="shared" ca="1" si="329"/>
        <v>Jacksonville St</v>
      </c>
      <c r="AJ2161" t="str">
        <f t="shared" si="330"/>
        <v>Jacksonville St</v>
      </c>
      <c r="AK2161">
        <f t="shared" si="331"/>
        <v>0</v>
      </c>
    </row>
    <row r="2162" spans="17:37" x14ac:dyDescent="0.25">
      <c r="Q2162" t="s">
        <v>3441</v>
      </c>
      <c r="R2162" s="6">
        <v>42015</v>
      </c>
      <c r="S2162" t="s">
        <v>3194</v>
      </c>
      <c r="T2162" t="s">
        <v>3271</v>
      </c>
      <c r="U2162" t="s">
        <v>3841</v>
      </c>
      <c r="V2162">
        <v>84</v>
      </c>
      <c r="W2162">
        <v>57</v>
      </c>
      <c r="Y2162" t="s">
        <v>1846</v>
      </c>
      <c r="Z2162">
        <v>1</v>
      </c>
      <c r="AA2162">
        <f t="shared" si="328"/>
        <v>-27</v>
      </c>
      <c r="AB2162">
        <f t="shared" ca="1" si="324"/>
        <v>-11.3999998</v>
      </c>
      <c r="AC2162">
        <f t="shared" ca="1" si="325"/>
        <v>-15.6000002</v>
      </c>
      <c r="AD2162">
        <f t="shared" ca="1" si="326"/>
        <v>15.6000002</v>
      </c>
      <c r="AE2162" s="2">
        <v>0</v>
      </c>
      <c r="AF2162" s="7">
        <f>VLOOKUP(R2162,Weights!$A$2:$B$120,2,0)*AE2162</f>
        <v>0</v>
      </c>
      <c r="AG2162">
        <f t="shared" ca="1" si="327"/>
        <v>243.36000624000005</v>
      </c>
      <c r="AI2162" t="str">
        <f t="shared" ca="1" si="329"/>
        <v>Murray St</v>
      </c>
      <c r="AJ2162" t="str">
        <f t="shared" si="330"/>
        <v>Murray St</v>
      </c>
      <c r="AK2162" t="str">
        <f t="shared" si="331"/>
        <v>Murray St</v>
      </c>
    </row>
    <row r="2163" spans="17:37" x14ac:dyDescent="0.25">
      <c r="Q2163" t="s">
        <v>3441</v>
      </c>
      <c r="R2163" s="6">
        <v>42018</v>
      </c>
      <c r="S2163" t="s">
        <v>3194</v>
      </c>
      <c r="T2163" t="s">
        <v>3518</v>
      </c>
      <c r="U2163" t="s">
        <v>3841</v>
      </c>
      <c r="V2163">
        <v>69</v>
      </c>
      <c r="W2163">
        <v>52</v>
      </c>
      <c r="Y2163" t="s">
        <v>1847</v>
      </c>
      <c r="Z2163">
        <v>1</v>
      </c>
      <c r="AA2163">
        <f t="shared" si="328"/>
        <v>-17</v>
      </c>
      <c r="AB2163">
        <f t="shared" ca="1" si="324"/>
        <v>-3.3999997999999994</v>
      </c>
      <c r="AC2163">
        <f t="shared" ca="1" si="325"/>
        <v>-13.6000002</v>
      </c>
      <c r="AD2163">
        <f t="shared" ca="1" si="326"/>
        <v>13.6000002</v>
      </c>
      <c r="AE2163" s="2">
        <v>0</v>
      </c>
      <c r="AF2163" s="7">
        <f>VLOOKUP(R2163,Weights!$A$2:$B$120,2,0)*AE2163</f>
        <v>0</v>
      </c>
      <c r="AG2163">
        <f t="shared" ca="1" si="327"/>
        <v>184.96000544000003</v>
      </c>
      <c r="AI2163" t="str">
        <f t="shared" ca="1" si="329"/>
        <v>SE Missouri St</v>
      </c>
      <c r="AJ2163" t="str">
        <f t="shared" si="330"/>
        <v>SE Missouri St</v>
      </c>
      <c r="AK2163" t="str">
        <f t="shared" si="331"/>
        <v>SE Missouri St</v>
      </c>
    </row>
    <row r="2164" spans="17:37" x14ac:dyDescent="0.25">
      <c r="Q2164" t="s">
        <v>3441</v>
      </c>
      <c r="R2164" s="6">
        <v>42026</v>
      </c>
      <c r="S2164" t="s">
        <v>3194</v>
      </c>
      <c r="T2164" t="s">
        <v>3498</v>
      </c>
      <c r="U2164" t="s">
        <v>3842</v>
      </c>
      <c r="V2164">
        <v>71</v>
      </c>
      <c r="W2164">
        <v>67</v>
      </c>
      <c r="Y2164" t="s">
        <v>2434</v>
      </c>
      <c r="Z2164">
        <v>1</v>
      </c>
      <c r="AA2164">
        <f t="shared" si="328"/>
        <v>4</v>
      </c>
      <c r="AB2164">
        <f t="shared" ca="1" si="324"/>
        <v>-5.1999997999999987</v>
      </c>
      <c r="AC2164">
        <f t="shared" ca="1" si="325"/>
        <v>9.1999997999999987</v>
      </c>
      <c r="AD2164">
        <f t="shared" ca="1" si="326"/>
        <v>-9.1999997999999987</v>
      </c>
      <c r="AE2164" s="2">
        <v>0</v>
      </c>
      <c r="AF2164" s="7">
        <f>VLOOKUP(R2164,Weights!$A$2:$B$120,2,0)*AE2164</f>
        <v>0</v>
      </c>
      <c r="AG2164">
        <f t="shared" ca="1" si="327"/>
        <v>84.639996320000023</v>
      </c>
      <c r="AI2164" t="str">
        <f t="shared" ca="1" si="329"/>
        <v>Eastern Kentucky</v>
      </c>
      <c r="AJ2164" t="str">
        <f t="shared" si="330"/>
        <v>Jacksonville St</v>
      </c>
      <c r="AK2164">
        <f t="shared" si="331"/>
        <v>0</v>
      </c>
    </row>
    <row r="2165" spans="17:37" x14ac:dyDescent="0.25">
      <c r="Q2165" t="s">
        <v>3441</v>
      </c>
      <c r="R2165" s="6">
        <v>42028</v>
      </c>
      <c r="S2165" t="s">
        <v>3194</v>
      </c>
      <c r="T2165" t="s">
        <v>3359</v>
      </c>
      <c r="U2165" t="s">
        <v>3841</v>
      </c>
      <c r="V2165">
        <v>66</v>
      </c>
      <c r="W2165">
        <v>63</v>
      </c>
      <c r="Y2165" t="s">
        <v>1849</v>
      </c>
      <c r="Z2165">
        <v>1</v>
      </c>
      <c r="AA2165">
        <f t="shared" si="328"/>
        <v>-3</v>
      </c>
      <c r="AB2165">
        <f t="shared" ca="1" si="324"/>
        <v>-8.3999997999999998</v>
      </c>
      <c r="AC2165">
        <f t="shared" ca="1" si="325"/>
        <v>5.3999997999999998</v>
      </c>
      <c r="AD2165">
        <f t="shared" ca="1" si="326"/>
        <v>-5.3999997999999998</v>
      </c>
      <c r="AE2165" s="2">
        <v>0</v>
      </c>
      <c r="AF2165" s="7">
        <f>VLOOKUP(R2165,Weights!$A$2:$B$120,2,0)*AE2165</f>
        <v>0</v>
      </c>
      <c r="AG2165">
        <f t="shared" ca="1" si="327"/>
        <v>29.159997840000038</v>
      </c>
      <c r="AI2165" t="str">
        <f t="shared" ca="1" si="329"/>
        <v>Morehead St</v>
      </c>
      <c r="AJ2165" t="str">
        <f t="shared" si="330"/>
        <v>Morehead St</v>
      </c>
      <c r="AK2165" t="str">
        <f t="shared" si="331"/>
        <v>Morehead St</v>
      </c>
    </row>
    <row r="2166" spans="17:37" x14ac:dyDescent="0.25">
      <c r="Q2166" t="s">
        <v>3441</v>
      </c>
      <c r="R2166" s="6">
        <v>42046</v>
      </c>
      <c r="S2166" t="s">
        <v>3194</v>
      </c>
      <c r="T2166" t="s">
        <v>3351</v>
      </c>
      <c r="U2166" t="s">
        <v>3842</v>
      </c>
      <c r="V2166">
        <v>72</v>
      </c>
      <c r="W2166">
        <v>70</v>
      </c>
      <c r="Y2166" t="s">
        <v>2435</v>
      </c>
      <c r="Z2166">
        <v>1</v>
      </c>
      <c r="AA2166">
        <f t="shared" si="328"/>
        <v>2</v>
      </c>
      <c r="AB2166">
        <f t="shared" ca="1" si="324"/>
        <v>-6.1999997999999987</v>
      </c>
      <c r="AC2166">
        <f t="shared" ca="1" si="325"/>
        <v>8.1999997999999987</v>
      </c>
      <c r="AD2166">
        <f t="shared" ca="1" si="326"/>
        <v>-8.1999997999999987</v>
      </c>
      <c r="AE2166" s="2">
        <v>0</v>
      </c>
      <c r="AF2166" s="7">
        <f>VLOOKUP(R2166,Weights!$A$2:$B$120,2,0)*AE2166</f>
        <v>0</v>
      </c>
      <c r="AG2166">
        <f t="shared" ca="1" si="327"/>
        <v>67.239996720000022</v>
      </c>
      <c r="AI2166" t="str">
        <f t="shared" ca="1" si="329"/>
        <v>Belmont</v>
      </c>
      <c r="AJ2166" t="str">
        <f t="shared" si="330"/>
        <v>Jacksonville St</v>
      </c>
      <c r="AK2166">
        <f t="shared" si="331"/>
        <v>0</v>
      </c>
    </row>
    <row r="2167" spans="17:37" x14ac:dyDescent="0.25">
      <c r="Q2167" t="s">
        <v>3441</v>
      </c>
      <c r="R2167" s="6">
        <v>42049</v>
      </c>
      <c r="S2167" t="s">
        <v>3194</v>
      </c>
      <c r="T2167" t="s">
        <v>3353</v>
      </c>
      <c r="U2167" t="s">
        <v>3842</v>
      </c>
      <c r="V2167">
        <v>82</v>
      </c>
      <c r="W2167">
        <v>68</v>
      </c>
      <c r="Y2167" t="s">
        <v>2436</v>
      </c>
      <c r="Z2167">
        <v>1</v>
      </c>
      <c r="AA2167">
        <f t="shared" si="328"/>
        <v>14</v>
      </c>
      <c r="AB2167">
        <f t="shared" ca="1" si="324"/>
        <v>-2.5999997999999991</v>
      </c>
      <c r="AC2167">
        <f t="shared" ca="1" si="325"/>
        <v>16.599999799999999</v>
      </c>
      <c r="AD2167">
        <f t="shared" ca="1" si="326"/>
        <v>-16.599999799999999</v>
      </c>
      <c r="AE2167" s="2">
        <v>0</v>
      </c>
      <c r="AF2167" s="7">
        <f>VLOOKUP(R2167,Weights!$A$2:$B$120,2,0)*AE2167</f>
        <v>0</v>
      </c>
      <c r="AG2167">
        <f t="shared" ca="1" si="327"/>
        <v>275.55999336000002</v>
      </c>
      <c r="AI2167" t="str">
        <f t="shared" ca="1" si="329"/>
        <v>Tennessee Tech</v>
      </c>
      <c r="AJ2167" t="str">
        <f t="shared" si="330"/>
        <v>Jacksonville St</v>
      </c>
      <c r="AK2167">
        <f t="shared" si="331"/>
        <v>0</v>
      </c>
    </row>
    <row r="2168" spans="17:37" x14ac:dyDescent="0.25">
      <c r="Q2168" t="s">
        <v>3441</v>
      </c>
      <c r="R2168" s="6">
        <v>42056</v>
      </c>
      <c r="S2168" t="s">
        <v>3194</v>
      </c>
      <c r="T2168" t="s">
        <v>3349</v>
      </c>
      <c r="U2168" t="s">
        <v>3842</v>
      </c>
      <c r="V2168">
        <v>55</v>
      </c>
      <c r="W2168">
        <v>50</v>
      </c>
      <c r="Y2168" t="s">
        <v>1745</v>
      </c>
      <c r="Z2168">
        <v>1</v>
      </c>
      <c r="AA2168">
        <f t="shared" si="328"/>
        <v>5</v>
      </c>
      <c r="AB2168">
        <f t="shared" ca="1" si="324"/>
        <v>5.0000000000000009</v>
      </c>
      <c r="AC2168">
        <f t="shared" ca="1" si="325"/>
        <v>0</v>
      </c>
      <c r="AD2168">
        <f t="shared" ca="1" si="326"/>
        <v>0</v>
      </c>
      <c r="AE2168" s="2">
        <v>0</v>
      </c>
      <c r="AF2168" s="7">
        <f>VLOOKUP(R2168,Weights!$A$2:$B$120,2,0)*AE2168</f>
        <v>0</v>
      </c>
      <c r="AG2168">
        <f t="shared" ca="1" si="327"/>
        <v>0</v>
      </c>
      <c r="AI2168" t="str">
        <f t="shared" ca="1" si="329"/>
        <v>Jacksonville St</v>
      </c>
      <c r="AJ2168" t="str">
        <f t="shared" si="330"/>
        <v>Jacksonville St</v>
      </c>
      <c r="AK2168">
        <f t="shared" si="331"/>
        <v>0</v>
      </c>
    </row>
    <row r="2169" spans="17:37" x14ac:dyDescent="0.25">
      <c r="Q2169" t="s">
        <v>3308</v>
      </c>
      <c r="R2169" s="6">
        <v>41957</v>
      </c>
      <c r="S2169" t="s">
        <v>3194</v>
      </c>
      <c r="T2169" t="s">
        <v>3831</v>
      </c>
      <c r="U2169" t="s">
        <v>3841</v>
      </c>
      <c r="V2169">
        <v>79</v>
      </c>
      <c r="W2169">
        <v>51</v>
      </c>
      <c r="Y2169" t="s">
        <v>9</v>
      </c>
      <c r="Z2169">
        <v>1</v>
      </c>
      <c r="AA2169">
        <f t="shared" si="328"/>
        <v>-28</v>
      </c>
      <c r="AB2169">
        <f t="shared" ca="1" si="324"/>
        <v>-20.400000200000001</v>
      </c>
      <c r="AC2169">
        <f t="shared" ca="1" si="325"/>
        <v>-7.5999997999999991</v>
      </c>
      <c r="AD2169">
        <f t="shared" ca="1" si="326"/>
        <v>7.5999997999999991</v>
      </c>
      <c r="AE2169" s="2">
        <v>0</v>
      </c>
      <c r="AF2169" s="7">
        <f>VLOOKUP(R2169,Weights!$A$2:$B$120,2,0)*AE2169</f>
        <v>0</v>
      </c>
      <c r="AG2169">
        <f t="shared" ca="1" si="327"/>
        <v>57.759996960000024</v>
      </c>
      <c r="AI2169" t="str">
        <f t="shared" ca="1" si="329"/>
        <v>Virginia</v>
      </c>
      <c r="AJ2169" t="str">
        <f t="shared" si="330"/>
        <v>Virginia</v>
      </c>
      <c r="AK2169" t="str">
        <f t="shared" si="331"/>
        <v>Virginia</v>
      </c>
    </row>
    <row r="2170" spans="17:37" x14ac:dyDescent="0.25">
      <c r="Q2170" t="s">
        <v>3308</v>
      </c>
      <c r="R2170" s="6">
        <v>41960</v>
      </c>
      <c r="S2170" t="s">
        <v>3194</v>
      </c>
      <c r="T2170" t="s">
        <v>3432</v>
      </c>
      <c r="U2170" t="s">
        <v>3842</v>
      </c>
      <c r="V2170">
        <v>74</v>
      </c>
      <c r="W2170">
        <v>71</v>
      </c>
      <c r="Y2170" t="s">
        <v>11</v>
      </c>
      <c r="Z2170">
        <v>1</v>
      </c>
      <c r="AA2170">
        <f t="shared" si="328"/>
        <v>3</v>
      </c>
      <c r="AB2170">
        <f t="shared" ca="1" si="324"/>
        <v>3</v>
      </c>
      <c r="AC2170">
        <f t="shared" ca="1" si="325"/>
        <v>0</v>
      </c>
      <c r="AD2170">
        <f t="shared" ca="1" si="326"/>
        <v>0</v>
      </c>
      <c r="AE2170" s="2">
        <v>0</v>
      </c>
      <c r="AF2170" s="7">
        <f>VLOOKUP(R2170,Weights!$A$2:$B$120,2,0)*AE2170</f>
        <v>0</v>
      </c>
      <c r="AG2170">
        <f t="shared" ca="1" si="327"/>
        <v>0</v>
      </c>
      <c r="AI2170" t="str">
        <f t="shared" ca="1" si="329"/>
        <v>James Madison</v>
      </c>
      <c r="AJ2170" t="str">
        <f t="shared" si="330"/>
        <v>James Madison</v>
      </c>
      <c r="AK2170">
        <f t="shared" si="331"/>
        <v>0</v>
      </c>
    </row>
    <row r="2171" spans="17:37" x14ac:dyDescent="0.25">
      <c r="Q2171" t="s">
        <v>3308</v>
      </c>
      <c r="R2171" s="6">
        <v>41962</v>
      </c>
      <c r="S2171" t="s">
        <v>3194</v>
      </c>
      <c r="T2171" t="s">
        <v>3430</v>
      </c>
      <c r="U2171" t="s">
        <v>3842</v>
      </c>
      <c r="V2171">
        <v>82</v>
      </c>
      <c r="W2171">
        <v>60</v>
      </c>
      <c r="Y2171" t="s">
        <v>99</v>
      </c>
      <c r="Z2171">
        <v>1</v>
      </c>
      <c r="AA2171">
        <f t="shared" si="328"/>
        <v>22</v>
      </c>
      <c r="AB2171">
        <f t="shared" ca="1" si="324"/>
        <v>11.7999998</v>
      </c>
      <c r="AC2171">
        <f t="shared" ca="1" si="325"/>
        <v>10.2000002</v>
      </c>
      <c r="AD2171">
        <f t="shared" ca="1" si="326"/>
        <v>-10.2000002</v>
      </c>
      <c r="AE2171" s="2">
        <v>0</v>
      </c>
      <c r="AF2171" s="7">
        <f>VLOOKUP(R2171,Weights!$A$2:$B$120,2,0)*AE2171</f>
        <v>0</v>
      </c>
      <c r="AG2171">
        <f t="shared" ca="1" si="327"/>
        <v>104.04000408000003</v>
      </c>
      <c r="AI2171" t="str">
        <f t="shared" ca="1" si="329"/>
        <v>James Madison</v>
      </c>
      <c r="AJ2171" t="str">
        <f t="shared" si="330"/>
        <v>James Madison</v>
      </c>
      <c r="AK2171">
        <f t="shared" si="331"/>
        <v>0</v>
      </c>
    </row>
    <row r="2172" spans="17:37" x14ac:dyDescent="0.25">
      <c r="Q2172" t="s">
        <v>3308</v>
      </c>
      <c r="R2172" s="6">
        <v>41967</v>
      </c>
      <c r="S2172" t="s">
        <v>3194</v>
      </c>
      <c r="T2172" t="s">
        <v>3197</v>
      </c>
      <c r="U2172" t="s">
        <v>3842</v>
      </c>
      <c r="V2172">
        <v>77</v>
      </c>
      <c r="W2172">
        <v>71</v>
      </c>
      <c r="Y2172" t="s">
        <v>100</v>
      </c>
      <c r="Z2172">
        <v>1</v>
      </c>
      <c r="AA2172">
        <f t="shared" si="328"/>
        <v>6</v>
      </c>
      <c r="AB2172">
        <f t="shared" ca="1" si="324"/>
        <v>0.99999998000000023</v>
      </c>
      <c r="AC2172">
        <f t="shared" ca="1" si="325"/>
        <v>5.0000000199999999</v>
      </c>
      <c r="AD2172">
        <f t="shared" ca="1" si="326"/>
        <v>-5.0000000199999999</v>
      </c>
      <c r="AE2172" s="2">
        <v>0</v>
      </c>
      <c r="AF2172" s="7">
        <f>VLOOKUP(R2172,Weights!$A$2:$B$120,2,0)*AE2172</f>
        <v>0</v>
      </c>
      <c r="AG2172">
        <f t="shared" ca="1" si="327"/>
        <v>25.000000199999999</v>
      </c>
      <c r="AI2172" t="str">
        <f t="shared" ca="1" si="329"/>
        <v>James Madison</v>
      </c>
      <c r="AJ2172" t="str">
        <f t="shared" si="330"/>
        <v>James Madison</v>
      </c>
      <c r="AK2172">
        <f t="shared" si="331"/>
        <v>0</v>
      </c>
    </row>
    <row r="2173" spans="17:37" x14ac:dyDescent="0.25">
      <c r="Q2173" t="s">
        <v>3308</v>
      </c>
      <c r="R2173" s="6">
        <v>41969</v>
      </c>
      <c r="S2173" t="s">
        <v>3194</v>
      </c>
      <c r="T2173" t="s">
        <v>3230</v>
      </c>
      <c r="U2173" t="s">
        <v>3842</v>
      </c>
      <c r="V2173">
        <v>79</v>
      </c>
      <c r="W2173">
        <v>72</v>
      </c>
      <c r="Y2173" t="s">
        <v>101</v>
      </c>
      <c r="Z2173">
        <v>1</v>
      </c>
      <c r="AA2173">
        <f t="shared" si="328"/>
        <v>7</v>
      </c>
      <c r="AB2173">
        <f t="shared" ca="1" si="324"/>
        <v>4.2</v>
      </c>
      <c r="AC2173">
        <f t="shared" ca="1" si="325"/>
        <v>2.8</v>
      </c>
      <c r="AD2173">
        <f t="shared" ca="1" si="326"/>
        <v>-2.8</v>
      </c>
      <c r="AE2173" s="2">
        <v>0</v>
      </c>
      <c r="AF2173" s="7">
        <f>VLOOKUP(R2173,Weights!$A$2:$B$120,2,0)*AE2173</f>
        <v>0</v>
      </c>
      <c r="AG2173">
        <f t="shared" ca="1" si="327"/>
        <v>7.839999999999999</v>
      </c>
      <c r="AI2173" t="str">
        <f t="shared" ca="1" si="329"/>
        <v>James Madison</v>
      </c>
      <c r="AJ2173" t="str">
        <f t="shared" si="330"/>
        <v>James Madison</v>
      </c>
      <c r="AK2173">
        <f t="shared" si="331"/>
        <v>0</v>
      </c>
    </row>
    <row r="2174" spans="17:37" x14ac:dyDescent="0.25">
      <c r="Q2174" t="s">
        <v>3308</v>
      </c>
      <c r="R2174" s="6">
        <v>41975</v>
      </c>
      <c r="S2174" t="s">
        <v>3194</v>
      </c>
      <c r="T2174" t="s">
        <v>3433</v>
      </c>
      <c r="U2174" t="s">
        <v>3842</v>
      </c>
      <c r="V2174">
        <v>63</v>
      </c>
      <c r="W2174">
        <v>61</v>
      </c>
      <c r="Y2174" t="s">
        <v>105</v>
      </c>
      <c r="Z2174">
        <v>1</v>
      </c>
      <c r="AA2174">
        <f t="shared" si="328"/>
        <v>2</v>
      </c>
      <c r="AB2174">
        <f t="shared" ca="1" si="324"/>
        <v>9.2000000000000011</v>
      </c>
      <c r="AC2174">
        <f t="shared" ca="1" si="325"/>
        <v>-7.2000000000000011</v>
      </c>
      <c r="AD2174">
        <f t="shared" ca="1" si="326"/>
        <v>7.2000000000000011</v>
      </c>
      <c r="AE2174" s="2">
        <v>0</v>
      </c>
      <c r="AF2174" s="7">
        <f>VLOOKUP(R2174,Weights!$A$2:$B$120,2,0)*AE2174</f>
        <v>0</v>
      </c>
      <c r="AG2174">
        <f t="shared" ca="1" si="327"/>
        <v>51.840000000000018</v>
      </c>
      <c r="AI2174" t="str">
        <f t="shared" ca="1" si="329"/>
        <v>James Madison</v>
      </c>
      <c r="AJ2174" t="str">
        <f t="shared" si="330"/>
        <v>James Madison</v>
      </c>
      <c r="AK2174">
        <f t="shared" si="331"/>
        <v>0</v>
      </c>
    </row>
    <row r="2175" spans="17:37" x14ac:dyDescent="0.25">
      <c r="Q2175" t="s">
        <v>3308</v>
      </c>
      <c r="R2175" s="6">
        <v>41980</v>
      </c>
      <c r="S2175" t="s">
        <v>3194</v>
      </c>
      <c r="T2175" t="s">
        <v>3287</v>
      </c>
      <c r="U2175" t="s">
        <v>3842</v>
      </c>
      <c r="V2175">
        <v>51</v>
      </c>
      <c r="W2175">
        <v>46</v>
      </c>
      <c r="Y2175" t="s">
        <v>196</v>
      </c>
      <c r="Z2175">
        <v>1</v>
      </c>
      <c r="AA2175">
        <f t="shared" si="328"/>
        <v>5</v>
      </c>
      <c r="AB2175">
        <f t="shared" ca="1" si="324"/>
        <v>-5</v>
      </c>
      <c r="AC2175">
        <f t="shared" ca="1" si="325"/>
        <v>10</v>
      </c>
      <c r="AD2175">
        <f t="shared" ca="1" si="326"/>
        <v>-10</v>
      </c>
      <c r="AE2175" s="2">
        <v>0</v>
      </c>
      <c r="AF2175" s="7">
        <f>VLOOKUP(R2175,Weights!$A$2:$B$120,2,0)*AE2175</f>
        <v>0</v>
      </c>
      <c r="AG2175">
        <f t="shared" ca="1" si="327"/>
        <v>100</v>
      </c>
      <c r="AI2175" t="str">
        <f t="shared" ca="1" si="329"/>
        <v>Richmond</v>
      </c>
      <c r="AJ2175" t="str">
        <f t="shared" si="330"/>
        <v>James Madison</v>
      </c>
      <c r="AK2175">
        <f t="shared" si="331"/>
        <v>0</v>
      </c>
    </row>
    <row r="2176" spans="17:37" x14ac:dyDescent="0.25">
      <c r="Q2176" t="s">
        <v>3308</v>
      </c>
      <c r="R2176" s="6">
        <v>41993</v>
      </c>
      <c r="S2176" t="s">
        <v>3194</v>
      </c>
      <c r="T2176" t="s">
        <v>3423</v>
      </c>
      <c r="U2176" t="s">
        <v>3841</v>
      </c>
      <c r="V2176">
        <v>80</v>
      </c>
      <c r="W2176">
        <v>71</v>
      </c>
      <c r="Y2176" t="s">
        <v>332</v>
      </c>
      <c r="Z2176">
        <v>1</v>
      </c>
      <c r="AA2176">
        <f t="shared" si="328"/>
        <v>-9</v>
      </c>
      <c r="AB2176">
        <f t="shared" ca="1" si="324"/>
        <v>-1.1999999999999997</v>
      </c>
      <c r="AC2176">
        <f t="shared" ca="1" si="325"/>
        <v>-7.8000000000000007</v>
      </c>
      <c r="AD2176">
        <f t="shared" ca="1" si="326"/>
        <v>7.8000000000000007</v>
      </c>
      <c r="AE2176" s="2">
        <v>0</v>
      </c>
      <c r="AF2176" s="7">
        <f>VLOOKUP(R2176,Weights!$A$2:$B$120,2,0)*AE2176</f>
        <v>0</v>
      </c>
      <c r="AG2176">
        <f t="shared" ca="1" si="327"/>
        <v>60.840000000000011</v>
      </c>
      <c r="AI2176" t="str">
        <f t="shared" ca="1" si="329"/>
        <v>High Point</v>
      </c>
      <c r="AJ2176" t="str">
        <f t="shared" si="330"/>
        <v>High Point</v>
      </c>
      <c r="AK2176" t="str">
        <f t="shared" si="331"/>
        <v>High Point</v>
      </c>
    </row>
    <row r="2177" spans="17:37" x14ac:dyDescent="0.25">
      <c r="Q2177" t="s">
        <v>3308</v>
      </c>
      <c r="R2177" s="6">
        <v>41995</v>
      </c>
      <c r="S2177" t="s">
        <v>3194</v>
      </c>
      <c r="T2177" t="s">
        <v>3413</v>
      </c>
      <c r="U2177" t="s">
        <v>3841</v>
      </c>
      <c r="V2177">
        <v>74</v>
      </c>
      <c r="W2177">
        <v>71</v>
      </c>
      <c r="X2177" t="s">
        <v>3843</v>
      </c>
      <c r="Y2177" t="s">
        <v>429</v>
      </c>
      <c r="Z2177">
        <v>1</v>
      </c>
      <c r="AA2177">
        <f t="shared" si="328"/>
        <v>-3</v>
      </c>
      <c r="AB2177">
        <f t="shared" ca="1" si="324"/>
        <v>-1.4</v>
      </c>
      <c r="AC2177">
        <f t="shared" ca="1" si="325"/>
        <v>-1.6</v>
      </c>
      <c r="AD2177">
        <f t="shared" ca="1" si="326"/>
        <v>1.6</v>
      </c>
      <c r="AE2177" s="2">
        <v>0</v>
      </c>
      <c r="AF2177" s="7">
        <f>VLOOKUP(R2177,Weights!$A$2:$B$120,2,0)*AE2177</f>
        <v>0</v>
      </c>
      <c r="AG2177">
        <f t="shared" ca="1" si="327"/>
        <v>2.5600000000000005</v>
      </c>
      <c r="AI2177" t="str">
        <f t="shared" ca="1" si="329"/>
        <v>Norfolk St</v>
      </c>
      <c r="AJ2177" t="str">
        <f t="shared" si="330"/>
        <v>Norfolk St</v>
      </c>
      <c r="AK2177" t="str">
        <f t="shared" si="331"/>
        <v>Norfolk St</v>
      </c>
    </row>
    <row r="2178" spans="17:37" x14ac:dyDescent="0.25">
      <c r="Q2178" t="s">
        <v>3308</v>
      </c>
      <c r="R2178" s="6">
        <v>42002</v>
      </c>
      <c r="S2178" t="s">
        <v>3194</v>
      </c>
      <c r="T2178" t="s">
        <v>3489</v>
      </c>
      <c r="U2178" t="s">
        <v>3841</v>
      </c>
      <c r="V2178">
        <v>79</v>
      </c>
      <c r="W2178">
        <v>52</v>
      </c>
      <c r="Y2178" t="s">
        <v>182</v>
      </c>
      <c r="Z2178">
        <v>1</v>
      </c>
      <c r="AA2178">
        <f t="shared" si="328"/>
        <v>-27</v>
      </c>
      <c r="AB2178">
        <f t="shared" ref="AB2178:AB2241" ca="1" si="332">Z2178*(IF(S2178="A",-HomeEdge,IF(S2178="H",HomeEdge,0))+VLOOKUP(Q2178,TmList,2,0)-VLOOKUP(T2178,TmList,2,0))</f>
        <v>-2.9999999999999996</v>
      </c>
      <c r="AC2178">
        <f t="shared" ref="AC2178:AC2241" ca="1" si="333">AA2178-AB2178</f>
        <v>-24</v>
      </c>
      <c r="AD2178">
        <f t="shared" ref="AD2178:AD2241" ca="1" si="334">-AC2178</f>
        <v>24</v>
      </c>
      <c r="AE2178" s="2">
        <v>0</v>
      </c>
      <c r="AF2178" s="7">
        <f>VLOOKUP(R2178,Weights!$A$2:$B$120,2,0)*AE2178</f>
        <v>0</v>
      </c>
      <c r="AG2178">
        <f t="shared" ref="AG2178:AG2241" ca="1" si="335">AC2178^2</f>
        <v>576</v>
      </c>
      <c r="AI2178" t="str">
        <f t="shared" ca="1" si="329"/>
        <v>Valparaiso</v>
      </c>
      <c r="AJ2178" t="str">
        <f t="shared" si="330"/>
        <v>Valparaiso</v>
      </c>
      <c r="AK2178" t="str">
        <f t="shared" si="331"/>
        <v>Valparaiso</v>
      </c>
    </row>
    <row r="2179" spans="17:37" x14ac:dyDescent="0.25">
      <c r="Q2179" t="s">
        <v>3308</v>
      </c>
      <c r="R2179" s="6">
        <v>42007</v>
      </c>
      <c r="S2179" t="s">
        <v>3194</v>
      </c>
      <c r="T2179" t="s">
        <v>3303</v>
      </c>
      <c r="U2179" t="s">
        <v>3842</v>
      </c>
      <c r="V2179">
        <v>61</v>
      </c>
      <c r="W2179">
        <v>52</v>
      </c>
      <c r="Y2179" t="s">
        <v>1567</v>
      </c>
      <c r="Z2179">
        <v>1</v>
      </c>
      <c r="AA2179">
        <f t="shared" ref="AA2179:AA2242" si="336">Z2179*IF(U2179="W",(V2179-W2179),W2179-V2179)</f>
        <v>9</v>
      </c>
      <c r="AB2179">
        <f t="shared" ca="1" si="332"/>
        <v>6.2000000000000011</v>
      </c>
      <c r="AC2179">
        <f t="shared" ca="1" si="333"/>
        <v>2.7999999999999989</v>
      </c>
      <c r="AD2179">
        <f t="shared" ca="1" si="334"/>
        <v>-2.7999999999999989</v>
      </c>
      <c r="AE2179" s="2">
        <v>0</v>
      </c>
      <c r="AF2179" s="7">
        <f>VLOOKUP(R2179,Weights!$A$2:$B$120,2,0)*AE2179</f>
        <v>0</v>
      </c>
      <c r="AG2179">
        <f t="shared" ca="1" si="335"/>
        <v>7.8399999999999936</v>
      </c>
      <c r="AI2179" t="str">
        <f t="shared" ref="AI2179:AI2242" ca="1" si="337">IF(AB2179&gt;0,Q2179,T2179)</f>
        <v>James Madison</v>
      </c>
      <c r="AJ2179" t="str">
        <f t="shared" ref="AJ2179:AJ2242" si="338">IF(AA2179&gt;0,Q2179,T2179)</f>
        <v>James Madison</v>
      </c>
      <c r="AK2179">
        <f t="shared" ref="AK2179:AK2242" si="339">IF(AA2179&lt;0,T2179,0)</f>
        <v>0</v>
      </c>
    </row>
    <row r="2180" spans="17:37" x14ac:dyDescent="0.25">
      <c r="Q2180" t="s">
        <v>3308</v>
      </c>
      <c r="R2180" s="6">
        <v>42012</v>
      </c>
      <c r="S2180" t="s">
        <v>3194</v>
      </c>
      <c r="T2180" t="s">
        <v>3467</v>
      </c>
      <c r="U2180" t="s">
        <v>3841</v>
      </c>
      <c r="V2180">
        <v>65</v>
      </c>
      <c r="W2180">
        <v>59</v>
      </c>
      <c r="Y2180" t="s">
        <v>114</v>
      </c>
      <c r="Z2180">
        <v>1</v>
      </c>
      <c r="AA2180">
        <f t="shared" si="336"/>
        <v>-6</v>
      </c>
      <c r="AB2180">
        <f t="shared" ca="1" si="332"/>
        <v>-1.4</v>
      </c>
      <c r="AC2180">
        <f t="shared" ca="1" si="333"/>
        <v>-4.5999999999999996</v>
      </c>
      <c r="AD2180">
        <f t="shared" ca="1" si="334"/>
        <v>4.5999999999999996</v>
      </c>
      <c r="AE2180" s="2">
        <v>0</v>
      </c>
      <c r="AF2180" s="7">
        <f>VLOOKUP(R2180,Weights!$A$2:$B$120,2,0)*AE2180</f>
        <v>0</v>
      </c>
      <c r="AG2180">
        <f t="shared" ca="1" si="335"/>
        <v>21.159999999999997</v>
      </c>
      <c r="AI2180" t="str">
        <f t="shared" ca="1" si="337"/>
        <v>Northeastern</v>
      </c>
      <c r="AJ2180" t="str">
        <f t="shared" si="338"/>
        <v>Northeastern</v>
      </c>
      <c r="AK2180" t="str">
        <f t="shared" si="339"/>
        <v>Northeastern</v>
      </c>
    </row>
    <row r="2181" spans="17:37" x14ac:dyDescent="0.25">
      <c r="Q2181" t="s">
        <v>3308</v>
      </c>
      <c r="R2181" s="6">
        <v>42021</v>
      </c>
      <c r="S2181" t="s">
        <v>3194</v>
      </c>
      <c r="T2181" t="s">
        <v>3466</v>
      </c>
      <c r="U2181" t="s">
        <v>3842</v>
      </c>
      <c r="V2181">
        <v>75</v>
      </c>
      <c r="W2181">
        <v>72</v>
      </c>
      <c r="Y2181" t="s">
        <v>117</v>
      </c>
      <c r="Z2181">
        <v>1</v>
      </c>
      <c r="AA2181">
        <f t="shared" si="336"/>
        <v>3</v>
      </c>
      <c r="AB2181">
        <f t="shared" ca="1" si="332"/>
        <v>5.4</v>
      </c>
      <c r="AC2181">
        <f t="shared" ca="1" si="333"/>
        <v>-2.4000000000000004</v>
      </c>
      <c r="AD2181">
        <f t="shared" ca="1" si="334"/>
        <v>2.4000000000000004</v>
      </c>
      <c r="AE2181" s="2">
        <v>0</v>
      </c>
      <c r="AF2181" s="7">
        <f>VLOOKUP(R2181,Weights!$A$2:$B$120,2,0)*AE2181</f>
        <v>0</v>
      </c>
      <c r="AG2181">
        <f t="shared" ca="1" si="335"/>
        <v>5.7600000000000016</v>
      </c>
      <c r="AI2181" t="str">
        <f t="shared" ca="1" si="337"/>
        <v>James Madison</v>
      </c>
      <c r="AJ2181" t="str">
        <f t="shared" si="338"/>
        <v>James Madison</v>
      </c>
      <c r="AK2181">
        <f t="shared" si="339"/>
        <v>0</v>
      </c>
    </row>
    <row r="2182" spans="17:37" x14ac:dyDescent="0.25">
      <c r="Q2182" t="s">
        <v>3308</v>
      </c>
      <c r="R2182" s="6">
        <v>42032</v>
      </c>
      <c r="S2182" t="s">
        <v>3194</v>
      </c>
      <c r="T2182" t="s">
        <v>3278</v>
      </c>
      <c r="U2182" t="s">
        <v>3842</v>
      </c>
      <c r="V2182">
        <v>88</v>
      </c>
      <c r="W2182">
        <v>82</v>
      </c>
      <c r="Y2182" t="s">
        <v>167</v>
      </c>
      <c r="Z2182">
        <v>1</v>
      </c>
      <c r="AA2182">
        <f t="shared" si="336"/>
        <v>6</v>
      </c>
      <c r="AB2182">
        <f t="shared" ca="1" si="332"/>
        <v>7.2000000000000011</v>
      </c>
      <c r="AC2182">
        <f t="shared" ca="1" si="333"/>
        <v>-1.2000000000000011</v>
      </c>
      <c r="AD2182">
        <f t="shared" ca="1" si="334"/>
        <v>1.2000000000000011</v>
      </c>
      <c r="AE2182" s="2">
        <v>0</v>
      </c>
      <c r="AF2182" s="7">
        <f>VLOOKUP(R2182,Weights!$A$2:$B$120,2,0)*AE2182</f>
        <v>0</v>
      </c>
      <c r="AG2182">
        <f t="shared" ca="1" si="335"/>
        <v>1.4400000000000026</v>
      </c>
      <c r="AI2182" t="str">
        <f t="shared" ca="1" si="337"/>
        <v>James Madison</v>
      </c>
      <c r="AJ2182" t="str">
        <f t="shared" si="338"/>
        <v>James Madison</v>
      </c>
      <c r="AK2182">
        <f t="shared" si="339"/>
        <v>0</v>
      </c>
    </row>
    <row r="2183" spans="17:37" x14ac:dyDescent="0.25">
      <c r="Q2183" t="s">
        <v>3308</v>
      </c>
      <c r="R2183" s="6">
        <v>42035</v>
      </c>
      <c r="S2183" t="s">
        <v>3194</v>
      </c>
      <c r="T2183" t="s">
        <v>3465</v>
      </c>
      <c r="U2183" t="s">
        <v>3841</v>
      </c>
      <c r="V2183">
        <v>84</v>
      </c>
      <c r="W2183">
        <v>65</v>
      </c>
      <c r="Y2183" t="s">
        <v>168</v>
      </c>
      <c r="Z2183">
        <v>1</v>
      </c>
      <c r="AA2183">
        <f t="shared" si="336"/>
        <v>-19</v>
      </c>
      <c r="AB2183">
        <f t="shared" ca="1" si="332"/>
        <v>-3.4</v>
      </c>
      <c r="AC2183">
        <f t="shared" ca="1" si="333"/>
        <v>-15.6</v>
      </c>
      <c r="AD2183">
        <f t="shared" ca="1" si="334"/>
        <v>15.6</v>
      </c>
      <c r="AE2183" s="2">
        <v>0</v>
      </c>
      <c r="AF2183" s="7">
        <f>VLOOKUP(R2183,Weights!$A$2:$B$120,2,0)*AE2183</f>
        <v>0</v>
      </c>
      <c r="AG2183">
        <f t="shared" ca="1" si="335"/>
        <v>243.35999999999999</v>
      </c>
      <c r="AI2183" t="str">
        <f t="shared" ca="1" si="337"/>
        <v>William &amp; Mary</v>
      </c>
      <c r="AJ2183" t="str">
        <f t="shared" si="338"/>
        <v>William &amp; Mary</v>
      </c>
      <c r="AK2183" t="str">
        <f t="shared" si="339"/>
        <v>William &amp; Mary</v>
      </c>
    </row>
    <row r="2184" spans="17:37" x14ac:dyDescent="0.25">
      <c r="Q2184" t="s">
        <v>3308</v>
      </c>
      <c r="R2184" s="6">
        <v>42039</v>
      </c>
      <c r="S2184" t="s">
        <v>3194</v>
      </c>
      <c r="T2184" t="s">
        <v>3269</v>
      </c>
      <c r="U2184" t="s">
        <v>3841</v>
      </c>
      <c r="V2184">
        <v>77</v>
      </c>
      <c r="W2184">
        <v>65</v>
      </c>
      <c r="Y2184" t="s">
        <v>587</v>
      </c>
      <c r="Z2184">
        <v>1</v>
      </c>
      <c r="AA2184">
        <f t="shared" si="336"/>
        <v>-12</v>
      </c>
      <c r="AB2184">
        <f t="shared" ca="1" si="332"/>
        <v>1.5999999800000002</v>
      </c>
      <c r="AC2184">
        <f t="shared" ca="1" si="333"/>
        <v>-13.59999998</v>
      </c>
      <c r="AD2184">
        <f t="shared" ca="1" si="334"/>
        <v>13.59999998</v>
      </c>
      <c r="AE2184" s="2">
        <v>0</v>
      </c>
      <c r="AF2184" s="7">
        <f>VLOOKUP(R2184,Weights!$A$2:$B$120,2,0)*AE2184</f>
        <v>0</v>
      </c>
      <c r="AG2184">
        <f t="shared" ca="1" si="335"/>
        <v>184.95999945599999</v>
      </c>
      <c r="AI2184" t="str">
        <f t="shared" ca="1" si="337"/>
        <v>James Madison</v>
      </c>
      <c r="AJ2184" t="str">
        <f t="shared" si="338"/>
        <v>UNC Wilmington</v>
      </c>
      <c r="AK2184" t="str">
        <f t="shared" si="339"/>
        <v>UNC Wilmington</v>
      </c>
    </row>
    <row r="2185" spans="17:37" x14ac:dyDescent="0.25">
      <c r="Q2185" t="s">
        <v>3308</v>
      </c>
      <c r="R2185" s="6">
        <v>42053</v>
      </c>
      <c r="S2185" t="s">
        <v>3194</v>
      </c>
      <c r="T2185" t="s">
        <v>3302</v>
      </c>
      <c r="U2185" t="s">
        <v>3842</v>
      </c>
      <c r="V2185">
        <v>82</v>
      </c>
      <c r="W2185">
        <v>78</v>
      </c>
      <c r="Y2185" t="s">
        <v>171</v>
      </c>
      <c r="Z2185">
        <v>1</v>
      </c>
      <c r="AA2185">
        <f t="shared" si="336"/>
        <v>4</v>
      </c>
      <c r="AB2185">
        <f t="shared" ca="1" si="332"/>
        <v>5.4</v>
      </c>
      <c r="AC2185">
        <f t="shared" ca="1" si="333"/>
        <v>-1.4000000000000004</v>
      </c>
      <c r="AD2185">
        <f t="shared" ca="1" si="334"/>
        <v>1.4000000000000004</v>
      </c>
      <c r="AE2185" s="2">
        <v>0</v>
      </c>
      <c r="AF2185" s="7">
        <f>VLOOKUP(R2185,Weights!$A$2:$B$120,2,0)*AE2185</f>
        <v>0</v>
      </c>
      <c r="AG2185">
        <f t="shared" ca="1" si="335"/>
        <v>1.9600000000000011</v>
      </c>
      <c r="AI2185" t="str">
        <f t="shared" ca="1" si="337"/>
        <v>James Madison</v>
      </c>
      <c r="AJ2185" t="str">
        <f t="shared" si="338"/>
        <v>James Madison</v>
      </c>
      <c r="AK2185">
        <f t="shared" si="339"/>
        <v>0</v>
      </c>
    </row>
    <row r="2186" spans="17:37" x14ac:dyDescent="0.25">
      <c r="Q2186" t="s">
        <v>3308</v>
      </c>
      <c r="R2186" s="6">
        <v>42056</v>
      </c>
      <c r="S2186" t="s">
        <v>3194</v>
      </c>
      <c r="T2186" t="s">
        <v>3285</v>
      </c>
      <c r="U2186" t="s">
        <v>3191</v>
      </c>
      <c r="Y2186" t="s">
        <v>3191</v>
      </c>
      <c r="Z2186">
        <v>0</v>
      </c>
      <c r="AA2186">
        <f t="shared" si="336"/>
        <v>0</v>
      </c>
      <c r="AB2186">
        <f t="shared" ca="1" si="332"/>
        <v>0</v>
      </c>
      <c r="AC2186">
        <f t="shared" ca="1" si="333"/>
        <v>0</v>
      </c>
      <c r="AD2186">
        <f t="shared" ca="1" si="334"/>
        <v>0</v>
      </c>
      <c r="AE2186" s="2">
        <v>0</v>
      </c>
      <c r="AF2186" s="7">
        <f>VLOOKUP(R2186,Weights!$A$2:$B$120,2,0)*AE2186</f>
        <v>0</v>
      </c>
      <c r="AG2186">
        <f t="shared" ca="1" si="335"/>
        <v>0</v>
      </c>
      <c r="AI2186" t="str">
        <f t="shared" ca="1" si="337"/>
        <v>Charleston</v>
      </c>
      <c r="AJ2186" t="str">
        <f t="shared" si="338"/>
        <v>Charleston</v>
      </c>
      <c r="AK2186">
        <f t="shared" si="339"/>
        <v>0</v>
      </c>
    </row>
    <row r="2187" spans="17:37" x14ac:dyDescent="0.25">
      <c r="Q2187" t="s">
        <v>3308</v>
      </c>
      <c r="R2187" s="6">
        <v>42057</v>
      </c>
      <c r="S2187" t="s">
        <v>3194</v>
      </c>
      <c r="T2187" t="s">
        <v>3285</v>
      </c>
      <c r="U2187" t="s">
        <v>3842</v>
      </c>
      <c r="V2187">
        <v>68</v>
      </c>
      <c r="W2187">
        <v>61</v>
      </c>
      <c r="Y2187" t="s">
        <v>172</v>
      </c>
      <c r="Z2187">
        <v>1</v>
      </c>
      <c r="AA2187">
        <f t="shared" si="336"/>
        <v>7</v>
      </c>
      <c r="AB2187">
        <f t="shared" ca="1" si="332"/>
        <v>7</v>
      </c>
      <c r="AC2187">
        <f t="shared" ca="1" si="333"/>
        <v>0</v>
      </c>
      <c r="AD2187">
        <f t="shared" ca="1" si="334"/>
        <v>0</v>
      </c>
      <c r="AE2187" s="2">
        <v>0</v>
      </c>
      <c r="AF2187" s="7">
        <f>VLOOKUP(R2187,Weights!$A$2:$B$120,2,0)*AE2187</f>
        <v>0</v>
      </c>
      <c r="AG2187">
        <f t="shared" ca="1" si="335"/>
        <v>0</v>
      </c>
      <c r="AI2187" t="str">
        <f t="shared" ca="1" si="337"/>
        <v>James Madison</v>
      </c>
      <c r="AJ2187" t="str">
        <f t="shared" si="338"/>
        <v>James Madison</v>
      </c>
      <c r="AK2187">
        <f t="shared" si="339"/>
        <v>0</v>
      </c>
    </row>
    <row r="2188" spans="17:37" x14ac:dyDescent="0.25">
      <c r="Q2188" t="s">
        <v>3308</v>
      </c>
      <c r="R2188" s="6">
        <v>42063</v>
      </c>
      <c r="S2188" t="s">
        <v>3194</v>
      </c>
      <c r="T2188" t="s">
        <v>3233</v>
      </c>
      <c r="U2188" t="s">
        <v>3842</v>
      </c>
      <c r="V2188">
        <v>82</v>
      </c>
      <c r="W2188">
        <v>73</v>
      </c>
      <c r="Y2188" t="s">
        <v>589</v>
      </c>
      <c r="Z2188">
        <v>1</v>
      </c>
      <c r="AA2188">
        <f t="shared" si="336"/>
        <v>9</v>
      </c>
      <c r="AB2188">
        <f t="shared" ca="1" si="332"/>
        <v>-2.5999999999999996</v>
      </c>
      <c r="AC2188">
        <f t="shared" ca="1" si="333"/>
        <v>11.6</v>
      </c>
      <c r="AD2188">
        <f t="shared" ca="1" si="334"/>
        <v>-11.6</v>
      </c>
      <c r="AE2188" s="2">
        <v>0</v>
      </c>
      <c r="AF2188" s="7">
        <f>VLOOKUP(R2188,Weights!$A$2:$B$120,2,0)*AE2188</f>
        <v>0</v>
      </c>
      <c r="AG2188">
        <f t="shared" ca="1" si="335"/>
        <v>134.56</v>
      </c>
      <c r="AI2188" t="str">
        <f t="shared" ca="1" si="337"/>
        <v>Hofstra</v>
      </c>
      <c r="AJ2188" t="str">
        <f t="shared" si="338"/>
        <v>James Madison</v>
      </c>
      <c r="AK2188">
        <f t="shared" si="339"/>
        <v>0</v>
      </c>
    </row>
    <row r="2189" spans="17:37" x14ac:dyDescent="0.25">
      <c r="Q2189" t="s">
        <v>3830</v>
      </c>
      <c r="R2189" s="6">
        <v>41957</v>
      </c>
      <c r="S2189" t="s">
        <v>3194</v>
      </c>
      <c r="T2189" t="s">
        <v>3254</v>
      </c>
      <c r="U2189" t="s">
        <v>3842</v>
      </c>
      <c r="V2189">
        <v>69</v>
      </c>
      <c r="W2189">
        <v>59</v>
      </c>
      <c r="Y2189" t="s">
        <v>176</v>
      </c>
      <c r="Z2189">
        <v>1</v>
      </c>
      <c r="AA2189">
        <f t="shared" si="336"/>
        <v>10</v>
      </c>
      <c r="AB2189">
        <f t="shared" ca="1" si="332"/>
        <v>17.800000199999999</v>
      </c>
      <c r="AC2189">
        <f t="shared" ca="1" si="333"/>
        <v>-7.8000001999999995</v>
      </c>
      <c r="AD2189">
        <f t="shared" ca="1" si="334"/>
        <v>7.8000001999999995</v>
      </c>
      <c r="AE2189" s="2">
        <v>0</v>
      </c>
      <c r="AF2189" s="7">
        <f>VLOOKUP(R2189,Weights!$A$2:$B$120,2,0)*AE2189</f>
        <v>0</v>
      </c>
      <c r="AG2189">
        <f t="shared" ca="1" si="335"/>
        <v>60.840003120000034</v>
      </c>
      <c r="AI2189" t="str">
        <f t="shared" ca="1" si="337"/>
        <v>Kansas</v>
      </c>
      <c r="AJ2189" t="str">
        <f t="shared" si="338"/>
        <v>Kansas</v>
      </c>
      <c r="AK2189">
        <f t="shared" si="339"/>
        <v>0</v>
      </c>
    </row>
    <row r="2190" spans="17:37" x14ac:dyDescent="0.25">
      <c r="Q2190" t="s">
        <v>3830</v>
      </c>
      <c r="R2190" s="6">
        <v>41961</v>
      </c>
      <c r="S2190" t="s">
        <v>3195</v>
      </c>
      <c r="T2190" t="s">
        <v>3834</v>
      </c>
      <c r="U2190" t="s">
        <v>3841</v>
      </c>
      <c r="V2190">
        <v>72</v>
      </c>
      <c r="W2190">
        <v>40</v>
      </c>
      <c r="Y2190" t="s">
        <v>11</v>
      </c>
      <c r="Z2190">
        <v>1</v>
      </c>
      <c r="AA2190">
        <f t="shared" si="336"/>
        <v>-32</v>
      </c>
      <c r="AB2190">
        <f t="shared" ca="1" si="332"/>
        <v>-4.6000000000000014</v>
      </c>
      <c r="AC2190">
        <f t="shared" ca="1" si="333"/>
        <v>-27.4</v>
      </c>
      <c r="AD2190">
        <f t="shared" ca="1" si="334"/>
        <v>27.4</v>
      </c>
      <c r="AE2190" s="2">
        <v>0</v>
      </c>
      <c r="AF2190" s="7">
        <f>VLOOKUP(R2190,Weights!$A$2:$B$120,2,0)*AE2190</f>
        <v>0</v>
      </c>
      <c r="AG2190">
        <f t="shared" ca="1" si="335"/>
        <v>750.75999999999988</v>
      </c>
      <c r="AI2190" t="str">
        <f t="shared" ca="1" si="337"/>
        <v>Kentucky</v>
      </c>
      <c r="AJ2190" t="str">
        <f t="shared" si="338"/>
        <v>Kentucky</v>
      </c>
      <c r="AK2190" t="str">
        <f t="shared" si="339"/>
        <v>Kentucky</v>
      </c>
    </row>
    <row r="2191" spans="17:37" x14ac:dyDescent="0.25">
      <c r="Q2191" t="s">
        <v>3830</v>
      </c>
      <c r="R2191" s="6">
        <v>41967</v>
      </c>
      <c r="S2191" t="s">
        <v>3194</v>
      </c>
      <c r="T2191" t="s">
        <v>3504</v>
      </c>
      <c r="U2191" t="s">
        <v>3842</v>
      </c>
      <c r="V2191">
        <v>87</v>
      </c>
      <c r="W2191">
        <v>60</v>
      </c>
      <c r="Y2191" t="s">
        <v>99</v>
      </c>
      <c r="Z2191">
        <v>1</v>
      </c>
      <c r="AA2191">
        <f t="shared" si="336"/>
        <v>27</v>
      </c>
      <c r="AB2191">
        <f t="shared" ca="1" si="332"/>
        <v>24.400000179999999</v>
      </c>
      <c r="AC2191">
        <f t="shared" ca="1" si="333"/>
        <v>2.5999998200000007</v>
      </c>
      <c r="AD2191">
        <f t="shared" ca="1" si="334"/>
        <v>-2.5999998200000007</v>
      </c>
      <c r="AE2191" s="2">
        <v>0</v>
      </c>
      <c r="AF2191" s="7">
        <f>VLOOKUP(R2191,Weights!$A$2:$B$120,2,0)*AE2191</f>
        <v>0</v>
      </c>
      <c r="AG2191">
        <f t="shared" ca="1" si="335"/>
        <v>6.759999064000036</v>
      </c>
      <c r="AI2191" t="str">
        <f t="shared" ca="1" si="337"/>
        <v>Kansas</v>
      </c>
      <c r="AJ2191" t="str">
        <f t="shared" si="338"/>
        <v>Kansas</v>
      </c>
      <c r="AK2191">
        <f t="shared" si="339"/>
        <v>0</v>
      </c>
    </row>
    <row r="2192" spans="17:37" x14ac:dyDescent="0.25">
      <c r="Q2192" t="s">
        <v>3830</v>
      </c>
      <c r="R2192" s="6">
        <v>41971</v>
      </c>
      <c r="S2192" t="s">
        <v>3195</v>
      </c>
      <c r="T2192" t="s">
        <v>3372</v>
      </c>
      <c r="U2192" t="s">
        <v>3842</v>
      </c>
      <c r="V2192">
        <v>82</v>
      </c>
      <c r="W2192">
        <v>67</v>
      </c>
      <c r="Y2192" t="s">
        <v>101</v>
      </c>
      <c r="Z2192">
        <v>1</v>
      </c>
      <c r="AA2192">
        <f t="shared" si="336"/>
        <v>15</v>
      </c>
      <c r="AB2192">
        <f t="shared" ca="1" si="332"/>
        <v>15.000000199999999</v>
      </c>
      <c r="AC2192">
        <f t="shared" ca="1" si="333"/>
        <v>-1.9999999878450581E-7</v>
      </c>
      <c r="AD2192">
        <f t="shared" ca="1" si="334"/>
        <v>1.9999999878450581E-7</v>
      </c>
      <c r="AE2192" s="2">
        <v>0</v>
      </c>
      <c r="AF2192" s="7">
        <f>VLOOKUP(R2192,Weights!$A$2:$B$120,2,0)*AE2192</f>
        <v>0</v>
      </c>
      <c r="AG2192">
        <f t="shared" ca="1" si="335"/>
        <v>3.9999999513802324E-14</v>
      </c>
      <c r="AI2192" t="str">
        <f t="shared" ca="1" si="337"/>
        <v>Kansas</v>
      </c>
      <c r="AJ2192" t="str">
        <f t="shared" si="338"/>
        <v>Kansas</v>
      </c>
      <c r="AK2192">
        <f t="shared" si="339"/>
        <v>0</v>
      </c>
    </row>
    <row r="2193" spans="17:37" x14ac:dyDescent="0.25">
      <c r="Q2193" t="s">
        <v>3830</v>
      </c>
      <c r="R2193" s="6">
        <v>41973</v>
      </c>
      <c r="S2193" t="s">
        <v>3195</v>
      </c>
      <c r="T2193" t="s">
        <v>3444</v>
      </c>
      <c r="U2193" t="s">
        <v>3842</v>
      </c>
      <c r="V2193">
        <v>61</v>
      </c>
      <c r="W2193">
        <v>56</v>
      </c>
      <c r="Y2193" t="s">
        <v>103</v>
      </c>
      <c r="Z2193">
        <v>1</v>
      </c>
      <c r="AA2193">
        <f t="shared" si="336"/>
        <v>5</v>
      </c>
      <c r="AB2193">
        <f t="shared" ca="1" si="332"/>
        <v>3.7999999999999972</v>
      </c>
      <c r="AC2193">
        <f t="shared" ca="1" si="333"/>
        <v>1.2000000000000028</v>
      </c>
      <c r="AD2193">
        <f t="shared" ca="1" si="334"/>
        <v>-1.2000000000000028</v>
      </c>
      <c r="AE2193" s="2">
        <v>0</v>
      </c>
      <c r="AF2193" s="7">
        <f>VLOOKUP(R2193,Weights!$A$2:$B$120,2,0)*AE2193</f>
        <v>0</v>
      </c>
      <c r="AG2193">
        <f t="shared" ca="1" si="335"/>
        <v>1.4400000000000068</v>
      </c>
      <c r="AI2193" t="str">
        <f t="shared" ca="1" si="337"/>
        <v>Kansas</v>
      </c>
      <c r="AJ2193" t="str">
        <f t="shared" si="338"/>
        <v>Kansas</v>
      </c>
      <c r="AK2193">
        <f t="shared" si="339"/>
        <v>0</v>
      </c>
    </row>
    <row r="2194" spans="17:37" x14ac:dyDescent="0.25">
      <c r="Q2194" t="s">
        <v>3830</v>
      </c>
      <c r="R2194" s="6">
        <v>41978</v>
      </c>
      <c r="S2194" t="s">
        <v>3194</v>
      </c>
      <c r="T2194" t="s">
        <v>3265</v>
      </c>
      <c r="U2194" t="s">
        <v>3842</v>
      </c>
      <c r="V2194">
        <v>71</v>
      </c>
      <c r="W2194">
        <v>65</v>
      </c>
      <c r="Y2194" t="s">
        <v>262</v>
      </c>
      <c r="Z2194">
        <v>1</v>
      </c>
      <c r="AA2194">
        <f t="shared" si="336"/>
        <v>6</v>
      </c>
      <c r="AB2194">
        <f t="shared" ca="1" si="332"/>
        <v>12.599999999999998</v>
      </c>
      <c r="AC2194">
        <f t="shared" ca="1" si="333"/>
        <v>-6.5999999999999979</v>
      </c>
      <c r="AD2194">
        <f t="shared" ca="1" si="334"/>
        <v>6.5999999999999979</v>
      </c>
      <c r="AE2194" s="2">
        <v>0</v>
      </c>
      <c r="AF2194" s="7">
        <f>VLOOKUP(R2194,Weights!$A$2:$B$120,2,0)*AE2194</f>
        <v>0</v>
      </c>
      <c r="AG2194">
        <f t="shared" ca="1" si="335"/>
        <v>43.559999999999974</v>
      </c>
      <c r="AI2194" t="str">
        <f t="shared" ca="1" si="337"/>
        <v>Kansas</v>
      </c>
      <c r="AJ2194" t="str">
        <f t="shared" si="338"/>
        <v>Kansas</v>
      </c>
      <c r="AK2194">
        <f t="shared" si="339"/>
        <v>0</v>
      </c>
    </row>
    <row r="2195" spans="17:37" x14ac:dyDescent="0.25">
      <c r="Q2195" t="s">
        <v>3830</v>
      </c>
      <c r="R2195" s="6">
        <v>41986</v>
      </c>
      <c r="S2195" t="s">
        <v>3195</v>
      </c>
      <c r="T2195" t="s">
        <v>3408</v>
      </c>
      <c r="U2195" t="s">
        <v>3842</v>
      </c>
      <c r="V2195">
        <v>63</v>
      </c>
      <c r="W2195">
        <v>60</v>
      </c>
      <c r="Y2195" t="s">
        <v>416</v>
      </c>
      <c r="Z2195">
        <v>1</v>
      </c>
      <c r="AA2195">
        <f t="shared" si="336"/>
        <v>3</v>
      </c>
      <c r="AB2195">
        <f t="shared" ca="1" si="332"/>
        <v>2.1999999999999993</v>
      </c>
      <c r="AC2195">
        <f t="shared" ca="1" si="333"/>
        <v>0.80000000000000071</v>
      </c>
      <c r="AD2195">
        <f t="shared" ca="1" si="334"/>
        <v>-0.80000000000000071</v>
      </c>
      <c r="AE2195" s="2">
        <v>0</v>
      </c>
      <c r="AF2195" s="7">
        <f>VLOOKUP(R2195,Weights!$A$2:$B$120,2,0)*AE2195</f>
        <v>0</v>
      </c>
      <c r="AG2195">
        <f t="shared" ca="1" si="335"/>
        <v>0.64000000000000112</v>
      </c>
      <c r="AI2195" t="str">
        <f t="shared" ca="1" si="337"/>
        <v>Kansas</v>
      </c>
      <c r="AJ2195" t="str">
        <f t="shared" si="338"/>
        <v>Kansas</v>
      </c>
      <c r="AK2195">
        <f t="shared" si="339"/>
        <v>0</v>
      </c>
    </row>
    <row r="2196" spans="17:37" x14ac:dyDescent="0.25">
      <c r="Q2196" t="s">
        <v>3830</v>
      </c>
      <c r="R2196" s="6">
        <v>41993</v>
      </c>
      <c r="S2196" t="s">
        <v>3194</v>
      </c>
      <c r="T2196" t="s">
        <v>3487</v>
      </c>
      <c r="U2196" t="s">
        <v>3842</v>
      </c>
      <c r="V2196">
        <v>96</v>
      </c>
      <c r="W2196">
        <v>69</v>
      </c>
      <c r="Y2196" t="s">
        <v>418</v>
      </c>
      <c r="Z2196">
        <v>1</v>
      </c>
      <c r="AA2196">
        <f t="shared" si="336"/>
        <v>27</v>
      </c>
      <c r="AB2196">
        <f t="shared" ca="1" si="332"/>
        <v>24.000000179999997</v>
      </c>
      <c r="AC2196">
        <f t="shared" ca="1" si="333"/>
        <v>2.9999998200000029</v>
      </c>
      <c r="AD2196">
        <f t="shared" ca="1" si="334"/>
        <v>-2.9999998200000029</v>
      </c>
      <c r="AE2196" s="2">
        <v>0</v>
      </c>
      <c r="AF2196" s="7">
        <f>VLOOKUP(R2196,Weights!$A$2:$B$120,2,0)*AE2196</f>
        <v>0</v>
      </c>
      <c r="AG2196">
        <f t="shared" ca="1" si="335"/>
        <v>8.9999989200000492</v>
      </c>
      <c r="AI2196" t="str">
        <f t="shared" ca="1" si="337"/>
        <v>Kansas</v>
      </c>
      <c r="AJ2196" t="str">
        <f t="shared" si="338"/>
        <v>Kansas</v>
      </c>
      <c r="AK2196">
        <f t="shared" si="339"/>
        <v>0</v>
      </c>
    </row>
    <row r="2197" spans="17:37" x14ac:dyDescent="0.25">
      <c r="Q2197" t="s">
        <v>3830</v>
      </c>
      <c r="R2197" s="6">
        <v>42003</v>
      </c>
      <c r="S2197" t="s">
        <v>3194</v>
      </c>
      <c r="T2197" t="s">
        <v>3496</v>
      </c>
      <c r="U2197" t="s">
        <v>3842</v>
      </c>
      <c r="V2197">
        <v>78</v>
      </c>
      <c r="W2197">
        <v>62</v>
      </c>
      <c r="Y2197" t="s">
        <v>465</v>
      </c>
      <c r="Z2197">
        <v>1</v>
      </c>
      <c r="AA2197">
        <f t="shared" si="336"/>
        <v>16</v>
      </c>
      <c r="AB2197">
        <f t="shared" ca="1" si="332"/>
        <v>21.000000199999999</v>
      </c>
      <c r="AC2197">
        <f t="shared" ca="1" si="333"/>
        <v>-5.0000001999999988</v>
      </c>
      <c r="AD2197">
        <f t="shared" ca="1" si="334"/>
        <v>5.0000001999999988</v>
      </c>
      <c r="AE2197" s="2">
        <v>0</v>
      </c>
      <c r="AF2197" s="7">
        <f>VLOOKUP(R2197,Weights!$A$2:$B$120,2,0)*AE2197</f>
        <v>0</v>
      </c>
      <c r="AG2197">
        <f t="shared" ca="1" si="335"/>
        <v>25.000002000000027</v>
      </c>
      <c r="AI2197" t="str">
        <f t="shared" ca="1" si="337"/>
        <v>Kansas</v>
      </c>
      <c r="AJ2197" t="str">
        <f t="shared" si="338"/>
        <v>Kansas</v>
      </c>
      <c r="AK2197">
        <f t="shared" si="339"/>
        <v>0</v>
      </c>
    </row>
    <row r="2198" spans="17:37" x14ac:dyDescent="0.25">
      <c r="Q2198" t="s">
        <v>3830</v>
      </c>
      <c r="R2198" s="6">
        <v>42008</v>
      </c>
      <c r="S2198" t="s">
        <v>3194</v>
      </c>
      <c r="T2198" t="s">
        <v>3198</v>
      </c>
      <c r="U2198" t="s">
        <v>3842</v>
      </c>
      <c r="V2198">
        <v>76</v>
      </c>
      <c r="W2198">
        <v>61</v>
      </c>
      <c r="Y2198" t="s">
        <v>954</v>
      </c>
      <c r="Z2198">
        <v>1</v>
      </c>
      <c r="AA2198">
        <f t="shared" si="336"/>
        <v>15</v>
      </c>
      <c r="AB2198">
        <f t="shared" ca="1" si="332"/>
        <v>18.400000199999997</v>
      </c>
      <c r="AC2198">
        <f t="shared" ca="1" si="333"/>
        <v>-3.4000001999999974</v>
      </c>
      <c r="AD2198">
        <f t="shared" ca="1" si="334"/>
        <v>3.4000001999999974</v>
      </c>
      <c r="AE2198" s="2">
        <v>0</v>
      </c>
      <c r="AF2198" s="7">
        <f>VLOOKUP(R2198,Weights!$A$2:$B$120,2,0)*AE2198</f>
        <v>0</v>
      </c>
      <c r="AG2198">
        <f t="shared" ca="1" si="335"/>
        <v>11.560001360000022</v>
      </c>
      <c r="AI2198" t="str">
        <f t="shared" ca="1" si="337"/>
        <v>Kansas</v>
      </c>
      <c r="AJ2198" t="str">
        <f t="shared" si="338"/>
        <v>Kansas</v>
      </c>
      <c r="AK2198">
        <f t="shared" si="339"/>
        <v>0</v>
      </c>
    </row>
    <row r="2199" spans="17:37" x14ac:dyDescent="0.25">
      <c r="Q2199" t="s">
        <v>3830</v>
      </c>
      <c r="R2199" s="6">
        <v>42014</v>
      </c>
      <c r="S2199" t="s">
        <v>3194</v>
      </c>
      <c r="T2199" t="s">
        <v>3368</v>
      </c>
      <c r="U2199" t="s">
        <v>3842</v>
      </c>
      <c r="V2199">
        <v>86</v>
      </c>
      <c r="W2199">
        <v>54</v>
      </c>
      <c r="Y2199" t="s">
        <v>956</v>
      </c>
      <c r="Z2199">
        <v>1</v>
      </c>
      <c r="AA2199">
        <f t="shared" si="336"/>
        <v>32</v>
      </c>
      <c r="AB2199">
        <f t="shared" ca="1" si="332"/>
        <v>19.400000199999997</v>
      </c>
      <c r="AC2199">
        <f t="shared" ca="1" si="333"/>
        <v>12.599999800000003</v>
      </c>
      <c r="AD2199">
        <f t="shared" ca="1" si="334"/>
        <v>-12.599999800000003</v>
      </c>
      <c r="AE2199" s="2">
        <v>0</v>
      </c>
      <c r="AF2199" s="7">
        <f>VLOOKUP(R2199,Weights!$A$2:$B$120,2,0)*AE2199</f>
        <v>0</v>
      </c>
      <c r="AG2199">
        <f t="shared" ca="1" si="335"/>
        <v>158.75999496000011</v>
      </c>
      <c r="AI2199" t="str">
        <f t="shared" ca="1" si="337"/>
        <v>Kansas</v>
      </c>
      <c r="AJ2199" t="str">
        <f t="shared" si="338"/>
        <v>Kansas</v>
      </c>
      <c r="AK2199">
        <f t="shared" si="339"/>
        <v>0</v>
      </c>
    </row>
    <row r="2200" spans="17:37" x14ac:dyDescent="0.25">
      <c r="Q2200" t="s">
        <v>3830</v>
      </c>
      <c r="R2200" s="6">
        <v>42017</v>
      </c>
      <c r="S2200" t="s">
        <v>3194</v>
      </c>
      <c r="T2200" t="s">
        <v>3367</v>
      </c>
      <c r="U2200" t="s">
        <v>3842</v>
      </c>
      <c r="V2200">
        <v>67</v>
      </c>
      <c r="W2200">
        <v>57</v>
      </c>
      <c r="Y2200" t="s">
        <v>957</v>
      </c>
      <c r="Z2200">
        <v>1</v>
      </c>
      <c r="AA2200">
        <f t="shared" si="336"/>
        <v>10</v>
      </c>
      <c r="AB2200">
        <f t="shared" ca="1" si="332"/>
        <v>9.9999999999999982</v>
      </c>
      <c r="AC2200">
        <f t="shared" ca="1" si="333"/>
        <v>0</v>
      </c>
      <c r="AD2200">
        <f t="shared" ca="1" si="334"/>
        <v>0</v>
      </c>
      <c r="AE2200" s="2">
        <v>0</v>
      </c>
      <c r="AF2200" s="7">
        <f>VLOOKUP(R2200,Weights!$A$2:$B$120,2,0)*AE2200</f>
        <v>0</v>
      </c>
      <c r="AG2200">
        <f t="shared" ca="1" si="335"/>
        <v>0</v>
      </c>
      <c r="AI2200" t="str">
        <f t="shared" ca="1" si="337"/>
        <v>Kansas</v>
      </c>
      <c r="AJ2200" t="str">
        <f t="shared" si="338"/>
        <v>Kansas</v>
      </c>
      <c r="AK2200">
        <f t="shared" si="339"/>
        <v>0</v>
      </c>
    </row>
    <row r="2201" spans="17:37" x14ac:dyDescent="0.25">
      <c r="Q2201" t="s">
        <v>3830</v>
      </c>
      <c r="R2201" s="6">
        <v>42023</v>
      </c>
      <c r="S2201" t="s">
        <v>3194</v>
      </c>
      <c r="T2201" t="s">
        <v>3823</v>
      </c>
      <c r="U2201" t="s">
        <v>3842</v>
      </c>
      <c r="V2201">
        <v>85</v>
      </c>
      <c r="W2201">
        <v>78</v>
      </c>
      <c r="Y2201" t="s">
        <v>958</v>
      </c>
      <c r="Z2201">
        <v>1</v>
      </c>
      <c r="AA2201">
        <f t="shared" si="336"/>
        <v>7</v>
      </c>
      <c r="AB2201">
        <f t="shared" ca="1" si="332"/>
        <v>6.9999999999999964</v>
      </c>
      <c r="AC2201">
        <f t="shared" ca="1" si="333"/>
        <v>0</v>
      </c>
      <c r="AD2201">
        <f t="shared" ca="1" si="334"/>
        <v>0</v>
      </c>
      <c r="AE2201" s="2">
        <v>0</v>
      </c>
      <c r="AF2201" s="7">
        <f>VLOOKUP(R2201,Weights!$A$2:$B$120,2,0)*AE2201</f>
        <v>0</v>
      </c>
      <c r="AG2201">
        <f t="shared" ca="1" si="335"/>
        <v>0</v>
      </c>
      <c r="AI2201" t="str">
        <f t="shared" ca="1" si="337"/>
        <v>Kansas</v>
      </c>
      <c r="AJ2201" t="str">
        <f t="shared" si="338"/>
        <v>Kansas</v>
      </c>
      <c r="AK2201">
        <f t="shared" si="339"/>
        <v>0</v>
      </c>
    </row>
    <row r="2202" spans="17:37" x14ac:dyDescent="0.25">
      <c r="Q2202" t="s">
        <v>3830</v>
      </c>
      <c r="R2202" s="6">
        <v>42035</v>
      </c>
      <c r="S2202" t="s">
        <v>3194</v>
      </c>
      <c r="T2202" t="s">
        <v>3366</v>
      </c>
      <c r="U2202" t="s">
        <v>3842</v>
      </c>
      <c r="V2202">
        <v>68</v>
      </c>
      <c r="W2202">
        <v>57</v>
      </c>
      <c r="Y2202" t="s">
        <v>960</v>
      </c>
      <c r="Z2202">
        <v>1</v>
      </c>
      <c r="AA2202">
        <f t="shared" si="336"/>
        <v>11</v>
      </c>
      <c r="AB2202">
        <f t="shared" ca="1" si="332"/>
        <v>14.600000199999998</v>
      </c>
      <c r="AC2202">
        <f t="shared" ca="1" si="333"/>
        <v>-3.6000001999999984</v>
      </c>
      <c r="AD2202">
        <f t="shared" ca="1" si="334"/>
        <v>3.6000001999999984</v>
      </c>
      <c r="AE2202" s="2">
        <v>0</v>
      </c>
      <c r="AF2202" s="7">
        <f>VLOOKUP(R2202,Weights!$A$2:$B$120,2,0)*AE2202</f>
        <v>0</v>
      </c>
      <c r="AG2202">
        <f t="shared" ca="1" si="335"/>
        <v>12.960001440000029</v>
      </c>
      <c r="AI2202" t="str">
        <f t="shared" ca="1" si="337"/>
        <v>Kansas</v>
      </c>
      <c r="AJ2202" t="str">
        <f t="shared" si="338"/>
        <v>Kansas</v>
      </c>
      <c r="AK2202">
        <f t="shared" si="339"/>
        <v>0</v>
      </c>
    </row>
    <row r="2203" spans="17:37" x14ac:dyDescent="0.25">
      <c r="Q2203" t="s">
        <v>3830</v>
      </c>
      <c r="R2203" s="6">
        <v>42037</v>
      </c>
      <c r="S2203" t="s">
        <v>3194</v>
      </c>
      <c r="T2203" t="s">
        <v>3835</v>
      </c>
      <c r="U2203" t="s">
        <v>3842</v>
      </c>
      <c r="V2203">
        <v>89</v>
      </c>
      <c r="W2203">
        <v>76</v>
      </c>
      <c r="Y2203" t="s">
        <v>961</v>
      </c>
      <c r="Z2203">
        <v>1</v>
      </c>
      <c r="AA2203">
        <f t="shared" si="336"/>
        <v>13</v>
      </c>
      <c r="AB2203">
        <f t="shared" ca="1" si="332"/>
        <v>3.9999999999999964</v>
      </c>
      <c r="AC2203">
        <f t="shared" ca="1" si="333"/>
        <v>9.0000000000000036</v>
      </c>
      <c r="AD2203">
        <f t="shared" ca="1" si="334"/>
        <v>-9.0000000000000036</v>
      </c>
      <c r="AE2203" s="2">
        <v>0</v>
      </c>
      <c r="AF2203" s="7">
        <f>VLOOKUP(R2203,Weights!$A$2:$B$120,2,0)*AE2203</f>
        <v>0</v>
      </c>
      <c r="AG2203">
        <f t="shared" ca="1" si="335"/>
        <v>81.000000000000057</v>
      </c>
      <c r="AI2203" t="str">
        <f t="shared" ca="1" si="337"/>
        <v>Kansas</v>
      </c>
      <c r="AJ2203" t="str">
        <f t="shared" si="338"/>
        <v>Kansas</v>
      </c>
      <c r="AK2203">
        <f t="shared" si="339"/>
        <v>0</v>
      </c>
    </row>
    <row r="2204" spans="17:37" x14ac:dyDescent="0.25">
      <c r="Q2204" t="s">
        <v>3830</v>
      </c>
      <c r="R2204" s="6">
        <v>42049</v>
      </c>
      <c r="S2204" t="s">
        <v>3194</v>
      </c>
      <c r="T2204" t="s">
        <v>3524</v>
      </c>
      <c r="U2204" t="s">
        <v>3842</v>
      </c>
      <c r="V2204">
        <v>74</v>
      </c>
      <c r="W2204">
        <v>64</v>
      </c>
      <c r="Y2204" t="s">
        <v>963</v>
      </c>
      <c r="Z2204">
        <v>1</v>
      </c>
      <c r="AA2204">
        <f t="shared" si="336"/>
        <v>10</v>
      </c>
      <c r="AB2204">
        <f t="shared" ca="1" si="332"/>
        <v>6.1999999999999993</v>
      </c>
      <c r="AC2204">
        <f t="shared" ca="1" si="333"/>
        <v>3.8000000000000007</v>
      </c>
      <c r="AD2204">
        <f t="shared" ca="1" si="334"/>
        <v>-3.8000000000000007</v>
      </c>
      <c r="AE2204" s="2">
        <v>0</v>
      </c>
      <c r="AF2204" s="7">
        <f>VLOOKUP(R2204,Weights!$A$2:$B$120,2,0)*AE2204</f>
        <v>0</v>
      </c>
      <c r="AG2204">
        <f t="shared" ca="1" si="335"/>
        <v>14.440000000000005</v>
      </c>
      <c r="AI2204" t="str">
        <f t="shared" ca="1" si="337"/>
        <v>Kansas</v>
      </c>
      <c r="AJ2204" t="str">
        <f t="shared" si="338"/>
        <v>Kansas</v>
      </c>
      <c r="AK2204">
        <f t="shared" si="339"/>
        <v>0</v>
      </c>
    </row>
    <row r="2205" spans="17:37" x14ac:dyDescent="0.25">
      <c r="Q2205" t="s">
        <v>3830</v>
      </c>
      <c r="R2205" s="6">
        <v>42056</v>
      </c>
      <c r="S2205" t="s">
        <v>3194</v>
      </c>
      <c r="T2205" t="s">
        <v>3365</v>
      </c>
      <c r="U2205" t="s">
        <v>3842</v>
      </c>
      <c r="V2205">
        <v>81</v>
      </c>
      <c r="W2205">
        <v>72</v>
      </c>
      <c r="Y2205" t="s">
        <v>965</v>
      </c>
      <c r="Z2205">
        <v>1</v>
      </c>
      <c r="AA2205">
        <f t="shared" si="336"/>
        <v>9</v>
      </c>
      <c r="AB2205">
        <f t="shared" ca="1" si="332"/>
        <v>12.599999999999998</v>
      </c>
      <c r="AC2205">
        <f t="shared" ca="1" si="333"/>
        <v>-3.5999999999999979</v>
      </c>
      <c r="AD2205">
        <f t="shared" ca="1" si="334"/>
        <v>3.5999999999999979</v>
      </c>
      <c r="AE2205" s="2">
        <v>0</v>
      </c>
      <c r="AF2205" s="7">
        <f>VLOOKUP(R2205,Weights!$A$2:$B$120,2,0)*AE2205</f>
        <v>0</v>
      </c>
      <c r="AG2205">
        <f t="shared" ca="1" si="335"/>
        <v>12.959999999999985</v>
      </c>
      <c r="AI2205" t="str">
        <f t="shared" ca="1" si="337"/>
        <v>Kansas</v>
      </c>
      <c r="AJ2205" t="str">
        <f t="shared" si="338"/>
        <v>Kansas</v>
      </c>
      <c r="AK2205">
        <f t="shared" si="339"/>
        <v>0</v>
      </c>
    </row>
    <row r="2206" spans="17:37" x14ac:dyDescent="0.25">
      <c r="Q2206" t="s">
        <v>3830</v>
      </c>
      <c r="R2206" s="6">
        <v>42063</v>
      </c>
      <c r="S2206" t="s">
        <v>3194</v>
      </c>
      <c r="T2206" t="s">
        <v>3369</v>
      </c>
      <c r="U2206" t="s">
        <v>3842</v>
      </c>
      <c r="V2206">
        <v>69</v>
      </c>
      <c r="W2206">
        <v>64</v>
      </c>
      <c r="Y2206" t="s">
        <v>966</v>
      </c>
      <c r="Z2206">
        <v>1</v>
      </c>
      <c r="AA2206">
        <f t="shared" si="336"/>
        <v>5</v>
      </c>
      <c r="AB2206">
        <f t="shared" ca="1" si="332"/>
        <v>7.3999999999999986</v>
      </c>
      <c r="AC2206">
        <f t="shared" ca="1" si="333"/>
        <v>-2.3999999999999986</v>
      </c>
      <c r="AD2206">
        <f t="shared" ca="1" si="334"/>
        <v>2.3999999999999986</v>
      </c>
      <c r="AE2206" s="2">
        <v>0</v>
      </c>
      <c r="AF2206" s="7">
        <f>VLOOKUP(R2206,Weights!$A$2:$B$120,2,0)*AE2206</f>
        <v>0</v>
      </c>
      <c r="AG2206">
        <f t="shared" ca="1" si="335"/>
        <v>5.7599999999999936</v>
      </c>
      <c r="AI2206" t="str">
        <f t="shared" ca="1" si="337"/>
        <v>Kansas</v>
      </c>
      <c r="AJ2206" t="str">
        <f t="shared" si="338"/>
        <v>Kansas</v>
      </c>
      <c r="AK2206">
        <f t="shared" si="339"/>
        <v>0</v>
      </c>
    </row>
    <row r="2207" spans="17:37" x14ac:dyDescent="0.25">
      <c r="Q2207" t="s">
        <v>3830</v>
      </c>
      <c r="R2207" s="6">
        <v>42066</v>
      </c>
      <c r="S2207" t="s">
        <v>3194</v>
      </c>
      <c r="T2207" t="s">
        <v>3506</v>
      </c>
      <c r="U2207" t="s">
        <v>3842</v>
      </c>
      <c r="V2207">
        <v>76</v>
      </c>
      <c r="W2207">
        <v>69</v>
      </c>
      <c r="X2207" t="s">
        <v>3843</v>
      </c>
      <c r="Y2207" t="s">
        <v>967</v>
      </c>
      <c r="Z2207">
        <v>1</v>
      </c>
      <c r="AA2207">
        <f t="shared" si="336"/>
        <v>7</v>
      </c>
      <c r="AB2207">
        <f t="shared" ca="1" si="332"/>
        <v>5.3999999999999986</v>
      </c>
      <c r="AC2207">
        <f t="shared" ca="1" si="333"/>
        <v>1.6000000000000014</v>
      </c>
      <c r="AD2207">
        <f t="shared" ca="1" si="334"/>
        <v>-1.6000000000000014</v>
      </c>
      <c r="AE2207" s="2">
        <v>0</v>
      </c>
      <c r="AF2207" s="7">
        <f>VLOOKUP(R2207,Weights!$A$2:$B$120,2,0)*AE2207</f>
        <v>0</v>
      </c>
      <c r="AG2207">
        <f t="shared" ca="1" si="335"/>
        <v>2.5600000000000045</v>
      </c>
      <c r="AI2207" t="str">
        <f t="shared" ca="1" si="337"/>
        <v>Kansas</v>
      </c>
      <c r="AJ2207" t="str">
        <f t="shared" si="338"/>
        <v>Kansas</v>
      </c>
      <c r="AK2207">
        <f t="shared" si="339"/>
        <v>0</v>
      </c>
    </row>
    <row r="2208" spans="17:37" x14ac:dyDescent="0.25">
      <c r="Q2208" t="s">
        <v>3830</v>
      </c>
      <c r="R2208" s="6">
        <v>42075</v>
      </c>
      <c r="S2208" t="s">
        <v>3195</v>
      </c>
      <c r="T2208" t="s">
        <v>3365</v>
      </c>
      <c r="U2208" t="s">
        <v>3842</v>
      </c>
      <c r="V2208">
        <v>64</v>
      </c>
      <c r="W2208">
        <v>59</v>
      </c>
      <c r="Y2208" t="s">
        <v>3145</v>
      </c>
      <c r="Z2208">
        <v>1</v>
      </c>
      <c r="AA2208">
        <f t="shared" si="336"/>
        <v>5</v>
      </c>
      <c r="AB2208">
        <f t="shared" ca="1" si="332"/>
        <v>9.3999999999999986</v>
      </c>
      <c r="AC2208">
        <f t="shared" ca="1" si="333"/>
        <v>-4.3999999999999986</v>
      </c>
      <c r="AD2208">
        <f t="shared" ca="1" si="334"/>
        <v>4.3999999999999986</v>
      </c>
      <c r="AE2208" s="2">
        <v>0</v>
      </c>
      <c r="AF2208" s="7">
        <f>VLOOKUP(R2208,Weights!$A$2:$B$120,2,0)*AE2208</f>
        <v>0</v>
      </c>
      <c r="AG2208">
        <f t="shared" ca="1" si="335"/>
        <v>19.359999999999989</v>
      </c>
      <c r="AI2208" t="str">
        <f t="shared" ca="1" si="337"/>
        <v>Kansas</v>
      </c>
      <c r="AJ2208" t="str">
        <f t="shared" si="338"/>
        <v>Kansas</v>
      </c>
      <c r="AK2208">
        <f t="shared" si="339"/>
        <v>0</v>
      </c>
    </row>
    <row r="2209" spans="17:37" x14ac:dyDescent="0.25">
      <c r="Q2209" t="s">
        <v>3366</v>
      </c>
      <c r="R2209" s="6">
        <v>41957</v>
      </c>
      <c r="S2209" t="s">
        <v>3194</v>
      </c>
      <c r="T2209" t="s">
        <v>3388</v>
      </c>
      <c r="U2209" t="s">
        <v>3842</v>
      </c>
      <c r="V2209">
        <v>98</v>
      </c>
      <c r="W2209">
        <v>68</v>
      </c>
      <c r="Y2209" t="s">
        <v>176</v>
      </c>
      <c r="Z2209">
        <v>1</v>
      </c>
      <c r="AA2209">
        <f t="shared" si="336"/>
        <v>30</v>
      </c>
      <c r="AB2209">
        <f t="shared" ca="1" si="332"/>
        <v>20.8</v>
      </c>
      <c r="AC2209">
        <f t="shared" ca="1" si="333"/>
        <v>9.1999999999999993</v>
      </c>
      <c r="AD2209">
        <f t="shared" ca="1" si="334"/>
        <v>-9.1999999999999993</v>
      </c>
      <c r="AE2209" s="2">
        <v>0</v>
      </c>
      <c r="AF2209" s="7">
        <f>VLOOKUP(R2209,Weights!$A$2:$B$120,2,0)*AE2209</f>
        <v>0</v>
      </c>
      <c r="AG2209">
        <f t="shared" ca="1" si="335"/>
        <v>84.639999999999986</v>
      </c>
      <c r="AI2209" t="str">
        <f t="shared" ca="1" si="337"/>
        <v>Kansas St</v>
      </c>
      <c r="AJ2209" t="str">
        <f t="shared" si="338"/>
        <v>Kansas St</v>
      </c>
      <c r="AK2209">
        <f t="shared" si="339"/>
        <v>0</v>
      </c>
    </row>
    <row r="2210" spans="17:37" x14ac:dyDescent="0.25">
      <c r="Q2210" t="s">
        <v>3366</v>
      </c>
      <c r="R2210" s="6">
        <v>41960</v>
      </c>
      <c r="S2210" t="s">
        <v>3194</v>
      </c>
      <c r="T2210" t="s">
        <v>3361</v>
      </c>
      <c r="U2210" t="s">
        <v>3842</v>
      </c>
      <c r="V2210">
        <v>83</v>
      </c>
      <c r="W2210">
        <v>73</v>
      </c>
      <c r="Y2210" t="s">
        <v>258</v>
      </c>
      <c r="Z2210">
        <v>1</v>
      </c>
      <c r="AA2210">
        <f t="shared" si="336"/>
        <v>10</v>
      </c>
      <c r="AB2210">
        <f t="shared" ca="1" si="332"/>
        <v>18.600000000000001</v>
      </c>
      <c r="AC2210">
        <f t="shared" ca="1" si="333"/>
        <v>-8.6000000000000014</v>
      </c>
      <c r="AD2210">
        <f t="shared" ca="1" si="334"/>
        <v>8.6000000000000014</v>
      </c>
      <c r="AE2210" s="2">
        <v>0</v>
      </c>
      <c r="AF2210" s="7">
        <f>VLOOKUP(R2210,Weights!$A$2:$B$120,2,0)*AE2210</f>
        <v>0</v>
      </c>
      <c r="AG2210">
        <f t="shared" ca="1" si="335"/>
        <v>73.960000000000022</v>
      </c>
      <c r="AI2210" t="str">
        <f t="shared" ca="1" si="337"/>
        <v>Kansas St</v>
      </c>
      <c r="AJ2210" t="str">
        <f t="shared" si="338"/>
        <v>Kansas St</v>
      </c>
      <c r="AK2210">
        <f t="shared" si="339"/>
        <v>0</v>
      </c>
    </row>
    <row r="2211" spans="17:37" x14ac:dyDescent="0.25">
      <c r="Q2211" t="s">
        <v>3366</v>
      </c>
      <c r="R2211" s="6">
        <v>41967</v>
      </c>
      <c r="S2211" t="s">
        <v>3195</v>
      </c>
      <c r="T2211" t="s">
        <v>3327</v>
      </c>
      <c r="U2211" t="s">
        <v>3842</v>
      </c>
      <c r="V2211">
        <v>88</v>
      </c>
      <c r="W2211">
        <v>79</v>
      </c>
      <c r="Y2211" t="s">
        <v>100</v>
      </c>
      <c r="Z2211">
        <v>1</v>
      </c>
      <c r="AA2211">
        <f t="shared" si="336"/>
        <v>9</v>
      </c>
      <c r="AB2211">
        <f t="shared" ca="1" si="332"/>
        <v>-5.6000002000000002</v>
      </c>
      <c r="AC2211">
        <f t="shared" ca="1" si="333"/>
        <v>14.6000002</v>
      </c>
      <c r="AD2211">
        <f t="shared" ca="1" si="334"/>
        <v>-14.6000002</v>
      </c>
      <c r="AE2211" s="2">
        <v>0</v>
      </c>
      <c r="AF2211" s="7">
        <f>VLOOKUP(R2211,Weights!$A$2:$B$120,2,0)*AE2211</f>
        <v>0</v>
      </c>
      <c r="AG2211">
        <f t="shared" ca="1" si="335"/>
        <v>213.16000584000005</v>
      </c>
      <c r="AI2211" t="str">
        <f t="shared" ca="1" si="337"/>
        <v>Purdue</v>
      </c>
      <c r="AJ2211" t="str">
        <f t="shared" si="338"/>
        <v>Kansas St</v>
      </c>
      <c r="AK2211">
        <f t="shared" si="339"/>
        <v>0</v>
      </c>
    </row>
    <row r="2212" spans="17:37" x14ac:dyDescent="0.25">
      <c r="Q2212" t="s">
        <v>3366</v>
      </c>
      <c r="R2212" s="6">
        <v>41968</v>
      </c>
      <c r="S2212" t="s">
        <v>3195</v>
      </c>
      <c r="T2212" t="s">
        <v>3836</v>
      </c>
      <c r="U2212" t="s">
        <v>3841</v>
      </c>
      <c r="V2212">
        <v>72</v>
      </c>
      <c r="W2212">
        <v>68</v>
      </c>
      <c r="Y2212" t="s">
        <v>150</v>
      </c>
      <c r="Z2212">
        <v>1</v>
      </c>
      <c r="AA2212">
        <f t="shared" si="336"/>
        <v>-4</v>
      </c>
      <c r="AB2212">
        <f t="shared" ca="1" si="332"/>
        <v>-12.000000200000001</v>
      </c>
      <c r="AC2212">
        <f t="shared" ca="1" si="333"/>
        <v>8.0000002000000006</v>
      </c>
      <c r="AD2212">
        <f t="shared" ca="1" si="334"/>
        <v>-8.0000002000000006</v>
      </c>
      <c r="AE2212" s="2">
        <v>0</v>
      </c>
      <c r="AF2212" s="7">
        <f>VLOOKUP(R2212,Weights!$A$2:$B$120,2,0)*AE2212</f>
        <v>0</v>
      </c>
      <c r="AG2212">
        <f t="shared" ca="1" si="335"/>
        <v>64.000003200000052</v>
      </c>
      <c r="AI2212" t="str">
        <f t="shared" ca="1" si="337"/>
        <v>Arizona</v>
      </c>
      <c r="AJ2212" t="str">
        <f t="shared" si="338"/>
        <v>Arizona</v>
      </c>
      <c r="AK2212" t="str">
        <f t="shared" si="339"/>
        <v>Arizona</v>
      </c>
    </row>
    <row r="2213" spans="17:37" x14ac:dyDescent="0.25">
      <c r="Q2213" t="s">
        <v>3366</v>
      </c>
      <c r="R2213" s="6">
        <v>41975</v>
      </c>
      <c r="S2213" t="s">
        <v>3194</v>
      </c>
      <c r="T2213" t="s">
        <v>3415</v>
      </c>
      <c r="U2213" t="s">
        <v>3842</v>
      </c>
      <c r="V2213">
        <v>84</v>
      </c>
      <c r="W2213">
        <v>66</v>
      </c>
      <c r="Y2213" t="s">
        <v>290</v>
      </c>
      <c r="Z2213">
        <v>1</v>
      </c>
      <c r="AA2213">
        <f t="shared" si="336"/>
        <v>18</v>
      </c>
      <c r="AB2213">
        <f t="shared" ca="1" si="332"/>
        <v>18</v>
      </c>
      <c r="AC2213">
        <f t="shared" ca="1" si="333"/>
        <v>0</v>
      </c>
      <c r="AD2213">
        <f t="shared" ca="1" si="334"/>
        <v>0</v>
      </c>
      <c r="AE2213" s="2">
        <v>0</v>
      </c>
      <c r="AF2213" s="7">
        <f>VLOOKUP(R2213,Weights!$A$2:$B$120,2,0)*AE2213</f>
        <v>0</v>
      </c>
      <c r="AG2213">
        <f t="shared" ca="1" si="335"/>
        <v>0</v>
      </c>
      <c r="AI2213" t="str">
        <f t="shared" ca="1" si="337"/>
        <v>Kansas St</v>
      </c>
      <c r="AJ2213" t="str">
        <f t="shared" si="338"/>
        <v>Kansas St</v>
      </c>
      <c r="AK2213">
        <f t="shared" si="339"/>
        <v>0</v>
      </c>
    </row>
    <row r="2214" spans="17:37" x14ac:dyDescent="0.25">
      <c r="Q2214" t="s">
        <v>3366</v>
      </c>
      <c r="R2214" s="6">
        <v>41982</v>
      </c>
      <c r="S2214" t="s">
        <v>3194</v>
      </c>
      <c r="T2214" t="s">
        <v>3497</v>
      </c>
      <c r="U2214" t="s">
        <v>3842</v>
      </c>
      <c r="V2214">
        <v>50</v>
      </c>
      <c r="W2214">
        <v>47</v>
      </c>
      <c r="Y2214" t="s">
        <v>178</v>
      </c>
      <c r="Z2214">
        <v>1</v>
      </c>
      <c r="AA2214">
        <f t="shared" si="336"/>
        <v>3</v>
      </c>
      <c r="AB2214">
        <f t="shared" ca="1" si="332"/>
        <v>16.600000000000001</v>
      </c>
      <c r="AC2214">
        <f t="shared" ca="1" si="333"/>
        <v>-13.600000000000001</v>
      </c>
      <c r="AD2214">
        <f t="shared" ca="1" si="334"/>
        <v>13.600000000000001</v>
      </c>
      <c r="AE2214" s="2">
        <v>0</v>
      </c>
      <c r="AF2214" s="7">
        <f>VLOOKUP(R2214,Weights!$A$2:$B$120,2,0)*AE2214</f>
        <v>0</v>
      </c>
      <c r="AG2214">
        <f t="shared" ca="1" si="335"/>
        <v>184.96000000000004</v>
      </c>
      <c r="AI2214" t="str">
        <f t="shared" ca="1" si="337"/>
        <v>Kansas St</v>
      </c>
      <c r="AJ2214" t="str">
        <f t="shared" si="338"/>
        <v>Kansas St</v>
      </c>
      <c r="AK2214">
        <f t="shared" si="339"/>
        <v>0</v>
      </c>
    </row>
    <row r="2215" spans="17:37" x14ac:dyDescent="0.25">
      <c r="Q2215" t="s">
        <v>3366</v>
      </c>
      <c r="R2215" s="6">
        <v>41987</v>
      </c>
      <c r="S2215" t="s">
        <v>3194</v>
      </c>
      <c r="T2215" t="s">
        <v>3442</v>
      </c>
      <c r="U2215" t="s">
        <v>3842</v>
      </c>
      <c r="V2215">
        <v>73</v>
      </c>
      <c r="W2215">
        <v>53</v>
      </c>
      <c r="Y2215" t="s">
        <v>154</v>
      </c>
      <c r="Z2215">
        <v>1</v>
      </c>
      <c r="AA2215">
        <f t="shared" si="336"/>
        <v>20</v>
      </c>
      <c r="AB2215">
        <f t="shared" ca="1" si="332"/>
        <v>24.399999800000003</v>
      </c>
      <c r="AC2215">
        <f t="shared" ca="1" si="333"/>
        <v>-4.3999998000000033</v>
      </c>
      <c r="AD2215">
        <f t="shared" ca="1" si="334"/>
        <v>4.3999998000000033</v>
      </c>
      <c r="AE2215" s="2">
        <v>0</v>
      </c>
      <c r="AF2215" s="7">
        <f>VLOOKUP(R2215,Weights!$A$2:$B$120,2,0)*AE2215</f>
        <v>0</v>
      </c>
      <c r="AG2215">
        <f t="shared" ca="1" si="335"/>
        <v>19.359998240000071</v>
      </c>
      <c r="AI2215" t="str">
        <f t="shared" ca="1" si="337"/>
        <v>Kansas St</v>
      </c>
      <c r="AJ2215" t="str">
        <f t="shared" si="338"/>
        <v>Kansas St</v>
      </c>
      <c r="AK2215">
        <f t="shared" si="339"/>
        <v>0</v>
      </c>
    </row>
    <row r="2216" spans="17:37" x14ac:dyDescent="0.25">
      <c r="Q2216" t="s">
        <v>3366</v>
      </c>
      <c r="R2216" s="6">
        <v>41993</v>
      </c>
      <c r="S2216" t="s">
        <v>3195</v>
      </c>
      <c r="T2216" t="s">
        <v>3221</v>
      </c>
      <c r="U2216" t="s">
        <v>3842</v>
      </c>
      <c r="V2216">
        <v>71</v>
      </c>
      <c r="W2216">
        <v>64</v>
      </c>
      <c r="Y2216" t="s">
        <v>332</v>
      </c>
      <c r="Z2216">
        <v>1</v>
      </c>
      <c r="AA2216">
        <f t="shared" si="336"/>
        <v>7</v>
      </c>
      <c r="AB2216">
        <f t="shared" ca="1" si="332"/>
        <v>0.19999999999999929</v>
      </c>
      <c r="AC2216">
        <f t="shared" ca="1" si="333"/>
        <v>6.8000000000000007</v>
      </c>
      <c r="AD2216">
        <f t="shared" ca="1" si="334"/>
        <v>-6.8000000000000007</v>
      </c>
      <c r="AE2216" s="2">
        <v>0</v>
      </c>
      <c r="AF2216" s="7">
        <f>VLOOKUP(R2216,Weights!$A$2:$B$120,2,0)*AE2216</f>
        <v>0</v>
      </c>
      <c r="AG2216">
        <f t="shared" ca="1" si="335"/>
        <v>46.240000000000009</v>
      </c>
      <c r="AI2216" t="str">
        <f t="shared" ca="1" si="337"/>
        <v>Kansas St</v>
      </c>
      <c r="AJ2216" t="str">
        <f t="shared" si="338"/>
        <v>Kansas St</v>
      </c>
      <c r="AK2216">
        <f t="shared" si="339"/>
        <v>0</v>
      </c>
    </row>
    <row r="2217" spans="17:37" x14ac:dyDescent="0.25">
      <c r="Q2217" t="s">
        <v>3366</v>
      </c>
      <c r="R2217" s="6">
        <v>42001</v>
      </c>
      <c r="S2217" t="s">
        <v>3194</v>
      </c>
      <c r="T2217" t="s">
        <v>3530</v>
      </c>
      <c r="U2217" t="s">
        <v>3841</v>
      </c>
      <c r="V2217">
        <v>58</v>
      </c>
      <c r="W2217">
        <v>56</v>
      </c>
      <c r="Y2217" t="s">
        <v>429</v>
      </c>
      <c r="Z2217">
        <v>1</v>
      </c>
      <c r="AA2217">
        <f t="shared" si="336"/>
        <v>-2</v>
      </c>
      <c r="AB2217">
        <f t="shared" ca="1" si="332"/>
        <v>16.2</v>
      </c>
      <c r="AC2217">
        <f t="shared" ca="1" si="333"/>
        <v>-18.2</v>
      </c>
      <c r="AD2217">
        <f t="shared" ca="1" si="334"/>
        <v>18.2</v>
      </c>
      <c r="AE2217" s="2">
        <v>0</v>
      </c>
      <c r="AF2217" s="7">
        <f>VLOOKUP(R2217,Weights!$A$2:$B$120,2,0)*AE2217</f>
        <v>0</v>
      </c>
      <c r="AG2217">
        <f t="shared" ca="1" si="335"/>
        <v>331.23999999999995</v>
      </c>
      <c r="AI2217" t="str">
        <f t="shared" ca="1" si="337"/>
        <v>Kansas St</v>
      </c>
      <c r="AJ2217" t="str">
        <f t="shared" si="338"/>
        <v>Texas Southern</v>
      </c>
      <c r="AK2217" t="str">
        <f t="shared" si="339"/>
        <v>Texas Southern</v>
      </c>
    </row>
    <row r="2218" spans="17:37" x14ac:dyDescent="0.25">
      <c r="Q2218" t="s">
        <v>3366</v>
      </c>
      <c r="R2218" s="6">
        <v>42004</v>
      </c>
      <c r="S2218" t="s">
        <v>3194</v>
      </c>
      <c r="T2218" t="s">
        <v>3232</v>
      </c>
      <c r="U2218" t="s">
        <v>3841</v>
      </c>
      <c r="V2218">
        <v>50</v>
      </c>
      <c r="W2218">
        <v>46</v>
      </c>
      <c r="Y2218" t="s">
        <v>182</v>
      </c>
      <c r="Z2218">
        <v>1</v>
      </c>
      <c r="AA2218">
        <f t="shared" si="336"/>
        <v>-4</v>
      </c>
      <c r="AB2218">
        <f t="shared" ca="1" si="332"/>
        <v>1.1999998000000005</v>
      </c>
      <c r="AC2218">
        <f t="shared" ca="1" si="333"/>
        <v>-5.1999998000000005</v>
      </c>
      <c r="AD2218">
        <f t="shared" ca="1" si="334"/>
        <v>5.1999998000000005</v>
      </c>
      <c r="AE2218" s="2">
        <v>0</v>
      </c>
      <c r="AF2218" s="7">
        <f>VLOOKUP(R2218,Weights!$A$2:$B$120,2,0)*AE2218</f>
        <v>0</v>
      </c>
      <c r="AG2218">
        <f t="shared" ca="1" si="335"/>
        <v>27.039997920000044</v>
      </c>
      <c r="AI2218" t="str">
        <f t="shared" ca="1" si="337"/>
        <v>Kansas St</v>
      </c>
      <c r="AJ2218" t="str">
        <f t="shared" si="338"/>
        <v>Georgia</v>
      </c>
      <c r="AK2218" t="str">
        <f t="shared" si="339"/>
        <v>Georgia</v>
      </c>
    </row>
    <row r="2219" spans="17:37" x14ac:dyDescent="0.25">
      <c r="Q2219" t="s">
        <v>3366</v>
      </c>
      <c r="R2219" s="6">
        <v>42011</v>
      </c>
      <c r="S2219" t="s">
        <v>3194</v>
      </c>
      <c r="T2219" t="s">
        <v>3365</v>
      </c>
      <c r="U2219" t="s">
        <v>3842</v>
      </c>
      <c r="V2219">
        <v>58</v>
      </c>
      <c r="W2219">
        <v>53</v>
      </c>
      <c r="Y2219" t="s">
        <v>113</v>
      </c>
      <c r="Z2219">
        <v>1</v>
      </c>
      <c r="AA2219">
        <f t="shared" si="336"/>
        <v>5</v>
      </c>
      <c r="AB2219">
        <f t="shared" ca="1" si="332"/>
        <v>1.1999998000000005</v>
      </c>
      <c r="AC2219">
        <f t="shared" ca="1" si="333"/>
        <v>3.8000001999999995</v>
      </c>
      <c r="AD2219">
        <f t="shared" ca="1" si="334"/>
        <v>-3.8000001999999995</v>
      </c>
      <c r="AE2219" s="2">
        <v>0</v>
      </c>
      <c r="AF2219" s="7">
        <f>VLOOKUP(R2219,Weights!$A$2:$B$120,2,0)*AE2219</f>
        <v>0</v>
      </c>
      <c r="AG2219">
        <f t="shared" ca="1" si="335"/>
        <v>14.440001520000036</v>
      </c>
      <c r="AI2219" t="str">
        <f t="shared" ca="1" si="337"/>
        <v>Kansas St</v>
      </c>
      <c r="AJ2219" t="str">
        <f t="shared" si="338"/>
        <v>Kansas St</v>
      </c>
      <c r="AK2219">
        <f t="shared" si="339"/>
        <v>0</v>
      </c>
    </row>
    <row r="2220" spans="17:37" x14ac:dyDescent="0.25">
      <c r="Q2220" t="s">
        <v>3366</v>
      </c>
      <c r="R2220" s="6">
        <v>42018</v>
      </c>
      <c r="S2220" t="s">
        <v>3194</v>
      </c>
      <c r="T2220" t="s">
        <v>3368</v>
      </c>
      <c r="U2220" t="s">
        <v>3842</v>
      </c>
      <c r="V2220">
        <v>58</v>
      </c>
      <c r="W2220">
        <v>51</v>
      </c>
      <c r="Y2220" t="s">
        <v>115</v>
      </c>
      <c r="Z2220">
        <v>1</v>
      </c>
      <c r="AA2220">
        <f t="shared" si="336"/>
        <v>7</v>
      </c>
      <c r="AB2220">
        <f t="shared" ca="1" si="332"/>
        <v>8</v>
      </c>
      <c r="AC2220">
        <f t="shared" ca="1" si="333"/>
        <v>-1</v>
      </c>
      <c r="AD2220">
        <f t="shared" ca="1" si="334"/>
        <v>1</v>
      </c>
      <c r="AE2220" s="2">
        <v>0</v>
      </c>
      <c r="AF2220" s="7">
        <f>VLOOKUP(R2220,Weights!$A$2:$B$120,2,0)*AE2220</f>
        <v>0</v>
      </c>
      <c r="AG2220">
        <f t="shared" ca="1" si="335"/>
        <v>1</v>
      </c>
      <c r="AI2220" t="str">
        <f t="shared" ca="1" si="337"/>
        <v>Kansas St</v>
      </c>
      <c r="AJ2220" t="str">
        <f t="shared" si="338"/>
        <v>Kansas St</v>
      </c>
      <c r="AK2220">
        <f t="shared" si="339"/>
        <v>0</v>
      </c>
    </row>
    <row r="2221" spans="17:37" x14ac:dyDescent="0.25">
      <c r="Q2221" t="s">
        <v>3366</v>
      </c>
      <c r="R2221" s="6">
        <v>42021</v>
      </c>
      <c r="S2221" t="s">
        <v>3194</v>
      </c>
      <c r="T2221" t="s">
        <v>3524</v>
      </c>
      <c r="U2221" t="s">
        <v>3842</v>
      </c>
      <c r="V2221">
        <v>63</v>
      </c>
      <c r="W2221">
        <v>61</v>
      </c>
      <c r="Y2221" t="s">
        <v>116</v>
      </c>
      <c r="Z2221">
        <v>1</v>
      </c>
      <c r="AA2221">
        <f t="shared" si="336"/>
        <v>2</v>
      </c>
      <c r="AB2221">
        <f t="shared" ca="1" si="332"/>
        <v>-5.2000001999999981</v>
      </c>
      <c r="AC2221">
        <f t="shared" ca="1" si="333"/>
        <v>7.2000001999999981</v>
      </c>
      <c r="AD2221">
        <f t="shared" ca="1" si="334"/>
        <v>-7.2000001999999981</v>
      </c>
      <c r="AE2221" s="2">
        <v>0</v>
      </c>
      <c r="AF2221" s="7">
        <f>VLOOKUP(R2221,Weights!$A$2:$B$120,2,0)*AE2221</f>
        <v>0</v>
      </c>
      <c r="AG2221">
        <f t="shared" ca="1" si="335"/>
        <v>51.840002880000014</v>
      </c>
      <c r="AI2221" t="str">
        <f t="shared" ca="1" si="337"/>
        <v>Baylor</v>
      </c>
      <c r="AJ2221" t="str">
        <f t="shared" si="338"/>
        <v>Kansas St</v>
      </c>
      <c r="AK2221">
        <f t="shared" si="339"/>
        <v>0</v>
      </c>
    </row>
    <row r="2222" spans="17:37" x14ac:dyDescent="0.25">
      <c r="Q2222" t="s">
        <v>3366</v>
      </c>
      <c r="R2222" s="6">
        <v>42028</v>
      </c>
      <c r="S2222" t="s">
        <v>3194</v>
      </c>
      <c r="T2222" t="s">
        <v>3367</v>
      </c>
      <c r="U2222" t="s">
        <v>3842</v>
      </c>
      <c r="V2222">
        <v>63</v>
      </c>
      <c r="W2222">
        <v>53</v>
      </c>
      <c r="Y2222" t="s">
        <v>970</v>
      </c>
      <c r="Z2222">
        <v>1</v>
      </c>
      <c r="AA2222">
        <f t="shared" si="336"/>
        <v>10</v>
      </c>
      <c r="AB2222">
        <f t="shared" ca="1" si="332"/>
        <v>-1.4000001999999991</v>
      </c>
      <c r="AC2222">
        <f t="shared" ca="1" si="333"/>
        <v>11.400000199999999</v>
      </c>
      <c r="AD2222">
        <f t="shared" ca="1" si="334"/>
        <v>-11.400000199999999</v>
      </c>
      <c r="AE2222" s="2">
        <v>0</v>
      </c>
      <c r="AF2222" s="7">
        <f>VLOOKUP(R2222,Weights!$A$2:$B$120,2,0)*AE2222</f>
        <v>0</v>
      </c>
      <c r="AG2222">
        <f t="shared" ca="1" si="335"/>
        <v>129.96000456000002</v>
      </c>
      <c r="AI2222" t="str">
        <f t="shared" ca="1" si="337"/>
        <v>Oklahoma St</v>
      </c>
      <c r="AJ2222" t="str">
        <f t="shared" si="338"/>
        <v>Kansas St</v>
      </c>
      <c r="AK2222">
        <f t="shared" si="339"/>
        <v>0</v>
      </c>
    </row>
    <row r="2223" spans="17:37" x14ac:dyDescent="0.25">
      <c r="Q2223" t="s">
        <v>3366</v>
      </c>
      <c r="R2223" s="6">
        <v>42031</v>
      </c>
      <c r="S2223" t="s">
        <v>3194</v>
      </c>
      <c r="T2223" t="s">
        <v>3506</v>
      </c>
      <c r="U2223" t="s">
        <v>3841</v>
      </c>
      <c r="V2223">
        <v>65</v>
      </c>
      <c r="W2223">
        <v>59</v>
      </c>
      <c r="Y2223" t="s">
        <v>166</v>
      </c>
      <c r="Z2223">
        <v>1</v>
      </c>
      <c r="AA2223">
        <f t="shared" si="336"/>
        <v>-6</v>
      </c>
      <c r="AB2223">
        <f t="shared" ca="1" si="332"/>
        <v>-6.0000001999999988</v>
      </c>
      <c r="AC2223">
        <f t="shared" ca="1" si="333"/>
        <v>1.9999999878450581E-7</v>
      </c>
      <c r="AD2223">
        <f t="shared" ca="1" si="334"/>
        <v>-1.9999999878450581E-7</v>
      </c>
      <c r="AE2223" s="2">
        <v>0</v>
      </c>
      <c r="AF2223" s="7">
        <f>VLOOKUP(R2223,Weights!$A$2:$B$120,2,0)*AE2223</f>
        <v>0</v>
      </c>
      <c r="AG2223">
        <f t="shared" ca="1" si="335"/>
        <v>3.9999999513802324E-14</v>
      </c>
      <c r="AI2223" t="str">
        <f t="shared" ca="1" si="337"/>
        <v>West Virginia</v>
      </c>
      <c r="AJ2223" t="str">
        <f t="shared" si="338"/>
        <v>West Virginia</v>
      </c>
      <c r="AK2223" t="str">
        <f t="shared" si="339"/>
        <v>West Virginia</v>
      </c>
    </row>
    <row r="2224" spans="17:37" x14ac:dyDescent="0.25">
      <c r="Q2224" t="s">
        <v>3366</v>
      </c>
      <c r="R2224" s="6">
        <v>42042</v>
      </c>
      <c r="S2224" t="s">
        <v>3194</v>
      </c>
      <c r="T2224" t="s">
        <v>3369</v>
      </c>
      <c r="U2224" t="s">
        <v>3841</v>
      </c>
      <c r="V2224">
        <v>61</v>
      </c>
      <c r="W2224">
        <v>57</v>
      </c>
      <c r="Y2224" t="s">
        <v>122</v>
      </c>
      <c r="Z2224">
        <v>1</v>
      </c>
      <c r="AA2224">
        <f t="shared" si="336"/>
        <v>-4</v>
      </c>
      <c r="AB2224">
        <f t="shared" ca="1" si="332"/>
        <v>-4.0000001999999988</v>
      </c>
      <c r="AC2224">
        <f t="shared" ca="1" si="333"/>
        <v>1.9999999878450581E-7</v>
      </c>
      <c r="AD2224">
        <f t="shared" ca="1" si="334"/>
        <v>-1.9999999878450581E-7</v>
      </c>
      <c r="AE2224" s="2">
        <v>0</v>
      </c>
      <c r="AF2224" s="7">
        <f>VLOOKUP(R2224,Weights!$A$2:$B$120,2,0)*AE2224</f>
        <v>0</v>
      </c>
      <c r="AG2224">
        <f t="shared" ca="1" si="335"/>
        <v>3.9999999513802324E-14</v>
      </c>
      <c r="AI2224" t="str">
        <f t="shared" ca="1" si="337"/>
        <v>Texas</v>
      </c>
      <c r="AJ2224" t="str">
        <f t="shared" si="338"/>
        <v>Texas</v>
      </c>
      <c r="AK2224" t="str">
        <f t="shared" si="339"/>
        <v>Texas</v>
      </c>
    </row>
    <row r="2225" spans="17:37" x14ac:dyDescent="0.25">
      <c r="Q2225" t="s">
        <v>3366</v>
      </c>
      <c r="R2225" s="6">
        <v>42049</v>
      </c>
      <c r="S2225" t="s">
        <v>3194</v>
      </c>
      <c r="T2225" t="s">
        <v>3823</v>
      </c>
      <c r="U2225" t="s">
        <v>3842</v>
      </c>
      <c r="V2225">
        <v>59</v>
      </c>
      <c r="W2225">
        <v>56</v>
      </c>
      <c r="Y2225" t="s">
        <v>123</v>
      </c>
      <c r="Z2225">
        <v>1</v>
      </c>
      <c r="AA2225">
        <f t="shared" si="336"/>
        <v>3</v>
      </c>
      <c r="AB2225">
        <f t="shared" ca="1" si="332"/>
        <v>-4.4000002000000009</v>
      </c>
      <c r="AC2225">
        <f t="shared" ca="1" si="333"/>
        <v>7.4000002000000009</v>
      </c>
      <c r="AD2225">
        <f t="shared" ca="1" si="334"/>
        <v>-7.4000002000000009</v>
      </c>
      <c r="AE2225" s="2">
        <v>0</v>
      </c>
      <c r="AF2225" s="7">
        <f>VLOOKUP(R2225,Weights!$A$2:$B$120,2,0)*AE2225</f>
        <v>0</v>
      </c>
      <c r="AG2225">
        <f t="shared" ca="1" si="335"/>
        <v>54.760002960000051</v>
      </c>
      <c r="AI2225" t="str">
        <f t="shared" ca="1" si="337"/>
        <v>Oklahoma</v>
      </c>
      <c r="AJ2225" t="str">
        <f t="shared" si="338"/>
        <v>Kansas St</v>
      </c>
      <c r="AK2225">
        <f t="shared" si="339"/>
        <v>0</v>
      </c>
    </row>
    <row r="2226" spans="17:37" x14ac:dyDescent="0.25">
      <c r="Q2226" t="s">
        <v>3366</v>
      </c>
      <c r="R2226" s="6">
        <v>42058</v>
      </c>
      <c r="S2226" t="s">
        <v>3194</v>
      </c>
      <c r="T2226" t="s">
        <v>3830</v>
      </c>
      <c r="U2226" t="s">
        <v>3842</v>
      </c>
      <c r="V2226">
        <v>70</v>
      </c>
      <c r="W2226">
        <v>63</v>
      </c>
      <c r="Y2226" t="s">
        <v>125</v>
      </c>
      <c r="Z2226">
        <v>1</v>
      </c>
      <c r="AA2226">
        <f t="shared" si="336"/>
        <v>7</v>
      </c>
      <c r="AB2226">
        <f t="shared" ca="1" si="332"/>
        <v>-8.2000001999999981</v>
      </c>
      <c r="AC2226">
        <f t="shared" ca="1" si="333"/>
        <v>15.200000199999998</v>
      </c>
      <c r="AD2226">
        <f t="shared" ca="1" si="334"/>
        <v>-15.200000199999998</v>
      </c>
      <c r="AE2226" s="2">
        <v>0</v>
      </c>
      <c r="AF2226" s="7">
        <f>VLOOKUP(R2226,Weights!$A$2:$B$120,2,0)*AE2226</f>
        <v>0</v>
      </c>
      <c r="AG2226">
        <f t="shared" ca="1" si="335"/>
        <v>231.04000607999998</v>
      </c>
      <c r="AI2226" t="str">
        <f t="shared" ca="1" si="337"/>
        <v>Kansas</v>
      </c>
      <c r="AJ2226" t="str">
        <f t="shared" si="338"/>
        <v>Kansas St</v>
      </c>
      <c r="AK2226">
        <f t="shared" si="339"/>
        <v>0</v>
      </c>
    </row>
    <row r="2227" spans="17:37" x14ac:dyDescent="0.25">
      <c r="Q2227" t="s">
        <v>3366</v>
      </c>
      <c r="R2227" s="6">
        <v>42063</v>
      </c>
      <c r="S2227" t="s">
        <v>3194</v>
      </c>
      <c r="T2227" t="s">
        <v>3835</v>
      </c>
      <c r="U2227" t="s">
        <v>3842</v>
      </c>
      <c r="V2227">
        <v>70</v>
      </c>
      <c r="W2227">
        <v>69</v>
      </c>
      <c r="Y2227" t="s">
        <v>971</v>
      </c>
      <c r="Z2227">
        <v>1</v>
      </c>
      <c r="AA2227">
        <f t="shared" si="336"/>
        <v>1</v>
      </c>
      <c r="AB2227">
        <f t="shared" ca="1" si="332"/>
        <v>-7.4000002000000009</v>
      </c>
      <c r="AC2227">
        <f t="shared" ca="1" si="333"/>
        <v>8.4000002000000009</v>
      </c>
      <c r="AD2227">
        <f t="shared" ca="1" si="334"/>
        <v>-8.4000002000000009</v>
      </c>
      <c r="AE2227" s="2">
        <v>0</v>
      </c>
      <c r="AF2227" s="7">
        <f>VLOOKUP(R2227,Weights!$A$2:$B$120,2,0)*AE2227</f>
        <v>0</v>
      </c>
      <c r="AG2227">
        <f t="shared" ca="1" si="335"/>
        <v>70.560003360000053</v>
      </c>
      <c r="AI2227" t="str">
        <f t="shared" ca="1" si="337"/>
        <v>Iowa State</v>
      </c>
      <c r="AJ2227" t="str">
        <f t="shared" si="338"/>
        <v>Kansas St</v>
      </c>
      <c r="AK2227">
        <f t="shared" si="339"/>
        <v>0</v>
      </c>
    </row>
    <row r="2228" spans="17:37" x14ac:dyDescent="0.25">
      <c r="Q2228" t="s">
        <v>3366</v>
      </c>
      <c r="R2228" s="6">
        <v>42074</v>
      </c>
      <c r="S2228" t="s">
        <v>3195</v>
      </c>
      <c r="T2228" t="s">
        <v>3365</v>
      </c>
      <c r="U2228" t="s">
        <v>3841</v>
      </c>
      <c r="V2228">
        <v>67</v>
      </c>
      <c r="W2228">
        <v>65</v>
      </c>
      <c r="Y2228" t="s">
        <v>3146</v>
      </c>
      <c r="Z2228">
        <v>1</v>
      </c>
      <c r="AA2228">
        <f t="shared" si="336"/>
        <v>-2</v>
      </c>
      <c r="AB2228">
        <f t="shared" ca="1" si="332"/>
        <v>-2.0000002000000006</v>
      </c>
      <c r="AC2228">
        <f t="shared" ca="1" si="333"/>
        <v>2.0000000056086265E-7</v>
      </c>
      <c r="AD2228">
        <f t="shared" ca="1" si="334"/>
        <v>-2.0000000056086265E-7</v>
      </c>
      <c r="AE2228" s="2">
        <v>0</v>
      </c>
      <c r="AF2228" s="7">
        <f>VLOOKUP(R2228,Weights!$A$2:$B$120,2,0)*AE2228</f>
        <v>0</v>
      </c>
      <c r="AG2228">
        <f t="shared" ca="1" si="335"/>
        <v>4.0000000224345055E-14</v>
      </c>
      <c r="AI2228" t="str">
        <f t="shared" ca="1" si="337"/>
        <v>TCU</v>
      </c>
      <c r="AJ2228" t="str">
        <f t="shared" si="338"/>
        <v>TCU</v>
      </c>
      <c r="AK2228" t="str">
        <f t="shared" si="339"/>
        <v>TCU</v>
      </c>
    </row>
    <row r="2229" spans="17:37" x14ac:dyDescent="0.25">
      <c r="Q2229" t="s">
        <v>3250</v>
      </c>
      <c r="R2229" s="6">
        <v>41965</v>
      </c>
      <c r="S2229" t="s">
        <v>3195</v>
      </c>
      <c r="T2229" t="s">
        <v>3535</v>
      </c>
      <c r="U2229" t="s">
        <v>3842</v>
      </c>
      <c r="V2229">
        <v>83</v>
      </c>
      <c r="W2229">
        <v>80</v>
      </c>
      <c r="Y2229" t="s">
        <v>69</v>
      </c>
      <c r="Z2229">
        <v>1</v>
      </c>
      <c r="AA2229">
        <f t="shared" si="336"/>
        <v>3</v>
      </c>
      <c r="AB2229">
        <f t="shared" ca="1" si="332"/>
        <v>4.7999999999999989</v>
      </c>
      <c r="AC2229">
        <f t="shared" ca="1" si="333"/>
        <v>-1.7999999999999989</v>
      </c>
      <c r="AD2229">
        <f t="shared" ca="1" si="334"/>
        <v>1.7999999999999989</v>
      </c>
      <c r="AE2229" s="2">
        <v>0</v>
      </c>
      <c r="AF2229" s="7">
        <f>VLOOKUP(R2229,Weights!$A$2:$B$120,2,0)*AE2229</f>
        <v>0</v>
      </c>
      <c r="AG2229">
        <f t="shared" ca="1" si="335"/>
        <v>3.2399999999999962</v>
      </c>
      <c r="AI2229" t="str">
        <f t="shared" ca="1" si="337"/>
        <v>Kennesaw St</v>
      </c>
      <c r="AJ2229" t="str">
        <f t="shared" si="338"/>
        <v>Kennesaw St</v>
      </c>
      <c r="AK2229">
        <f t="shared" si="339"/>
        <v>0</v>
      </c>
    </row>
    <row r="2230" spans="17:37" x14ac:dyDescent="0.25">
      <c r="Q2230" t="s">
        <v>3250</v>
      </c>
      <c r="R2230" s="6">
        <v>41969</v>
      </c>
      <c r="S2230" t="s">
        <v>3194</v>
      </c>
      <c r="T2230" t="s">
        <v>3339</v>
      </c>
      <c r="U2230" t="s">
        <v>3842</v>
      </c>
      <c r="V2230">
        <v>84</v>
      </c>
      <c r="W2230">
        <v>71</v>
      </c>
      <c r="Y2230" t="s">
        <v>19</v>
      </c>
      <c r="Z2230">
        <v>1</v>
      </c>
      <c r="AA2230">
        <f t="shared" si="336"/>
        <v>13</v>
      </c>
      <c r="AB2230">
        <f t="shared" ca="1" si="332"/>
        <v>-6.5999998</v>
      </c>
      <c r="AC2230">
        <f t="shared" ca="1" si="333"/>
        <v>19.599999799999999</v>
      </c>
      <c r="AD2230">
        <f t="shared" ca="1" si="334"/>
        <v>-19.599999799999999</v>
      </c>
      <c r="AE2230" s="2">
        <v>0</v>
      </c>
      <c r="AF2230" s="7">
        <f>VLOOKUP(R2230,Weights!$A$2:$B$120,2,0)*AE2230</f>
        <v>0</v>
      </c>
      <c r="AG2230">
        <f t="shared" ca="1" si="335"/>
        <v>384.15999216</v>
      </c>
      <c r="AI2230" t="str">
        <f t="shared" ca="1" si="337"/>
        <v>Samford</v>
      </c>
      <c r="AJ2230" t="str">
        <f t="shared" si="338"/>
        <v>Kennesaw St</v>
      </c>
      <c r="AK2230">
        <f t="shared" si="339"/>
        <v>0</v>
      </c>
    </row>
    <row r="2231" spans="17:37" x14ac:dyDescent="0.25">
      <c r="Q2231" t="s">
        <v>3250</v>
      </c>
      <c r="R2231" s="6">
        <v>41972</v>
      </c>
      <c r="S2231" t="s">
        <v>3194</v>
      </c>
      <c r="T2231" t="s">
        <v>3355</v>
      </c>
      <c r="U2231" t="s">
        <v>3842</v>
      </c>
      <c r="V2231">
        <v>77</v>
      </c>
      <c r="W2231">
        <v>69</v>
      </c>
      <c r="Y2231" t="s">
        <v>350</v>
      </c>
      <c r="Z2231">
        <v>1</v>
      </c>
      <c r="AA2231">
        <f t="shared" si="336"/>
        <v>8</v>
      </c>
      <c r="AB2231">
        <f t="shared" ca="1" si="332"/>
        <v>-11.39999982</v>
      </c>
      <c r="AC2231">
        <f t="shared" ca="1" si="333"/>
        <v>19.399999819999998</v>
      </c>
      <c r="AD2231">
        <f t="shared" ca="1" si="334"/>
        <v>-19.399999819999998</v>
      </c>
      <c r="AE2231" s="2">
        <v>0</v>
      </c>
      <c r="AF2231" s="7">
        <f>VLOOKUP(R2231,Weights!$A$2:$B$120,2,0)*AE2231</f>
        <v>0</v>
      </c>
      <c r="AG2231">
        <f t="shared" ca="1" si="335"/>
        <v>376.35999301599998</v>
      </c>
      <c r="AI2231" t="str">
        <f t="shared" ca="1" si="337"/>
        <v>Chattanooga</v>
      </c>
      <c r="AJ2231" t="str">
        <f t="shared" si="338"/>
        <v>Kennesaw St</v>
      </c>
      <c r="AK2231">
        <f t="shared" si="339"/>
        <v>0</v>
      </c>
    </row>
    <row r="2232" spans="17:37" x14ac:dyDescent="0.25">
      <c r="Q2232" t="s">
        <v>3250</v>
      </c>
      <c r="R2232" s="6">
        <v>41979</v>
      </c>
      <c r="S2232" t="s">
        <v>3194</v>
      </c>
      <c r="T2232" t="s">
        <v>3496</v>
      </c>
      <c r="U2232" t="s">
        <v>3841</v>
      </c>
      <c r="V2232">
        <v>58</v>
      </c>
      <c r="W2232">
        <v>46</v>
      </c>
      <c r="Y2232" t="s">
        <v>25</v>
      </c>
      <c r="Z2232">
        <v>1</v>
      </c>
      <c r="AA2232">
        <f t="shared" si="336"/>
        <v>-12</v>
      </c>
      <c r="AB2232">
        <f t="shared" ca="1" si="332"/>
        <v>-13.599999799999999</v>
      </c>
      <c r="AC2232">
        <f t="shared" ca="1" si="333"/>
        <v>1.5999997999999991</v>
      </c>
      <c r="AD2232">
        <f t="shared" ca="1" si="334"/>
        <v>-1.5999997999999991</v>
      </c>
      <c r="AE2232" s="2">
        <v>0</v>
      </c>
      <c r="AF2232" s="7">
        <f>VLOOKUP(R2232,Weights!$A$2:$B$120,2,0)*AE2232</f>
        <v>0</v>
      </c>
      <c r="AG2232">
        <f t="shared" ca="1" si="335"/>
        <v>2.5599993600000372</v>
      </c>
      <c r="AI2232" t="str">
        <f t="shared" ca="1" si="337"/>
        <v>Kent State</v>
      </c>
      <c r="AJ2232" t="str">
        <f t="shared" si="338"/>
        <v>Kent State</v>
      </c>
      <c r="AK2232" t="str">
        <f t="shared" si="339"/>
        <v>Kent State</v>
      </c>
    </row>
    <row r="2233" spans="17:37" x14ac:dyDescent="0.25">
      <c r="Q2233" t="s">
        <v>3250</v>
      </c>
      <c r="R2233" s="6">
        <v>41993</v>
      </c>
      <c r="S2233" t="s">
        <v>3194</v>
      </c>
      <c r="T2233" t="s">
        <v>3212</v>
      </c>
      <c r="U2233" t="s">
        <v>3841</v>
      </c>
      <c r="V2233">
        <v>66</v>
      </c>
      <c r="W2233">
        <v>53</v>
      </c>
      <c r="Y2233" t="s">
        <v>858</v>
      </c>
      <c r="Z2233">
        <v>1</v>
      </c>
      <c r="AA2233">
        <f t="shared" si="336"/>
        <v>-13</v>
      </c>
      <c r="AB2233">
        <f t="shared" ca="1" si="332"/>
        <v>1.5999999999999996</v>
      </c>
      <c r="AC2233">
        <f t="shared" ca="1" si="333"/>
        <v>-14.6</v>
      </c>
      <c r="AD2233">
        <f t="shared" ca="1" si="334"/>
        <v>14.6</v>
      </c>
      <c r="AE2233" s="2">
        <v>0</v>
      </c>
      <c r="AF2233" s="7">
        <f>VLOOKUP(R2233,Weights!$A$2:$B$120,2,0)*AE2233</f>
        <v>0</v>
      </c>
      <c r="AG2233">
        <f t="shared" ca="1" si="335"/>
        <v>213.16</v>
      </c>
      <c r="AI2233" t="str">
        <f t="shared" ca="1" si="337"/>
        <v>Kennesaw St</v>
      </c>
      <c r="AJ2233" t="str">
        <f t="shared" si="338"/>
        <v>UMBC</v>
      </c>
      <c r="AK2233" t="str">
        <f t="shared" si="339"/>
        <v>UMBC</v>
      </c>
    </row>
    <row r="2234" spans="17:37" x14ac:dyDescent="0.25">
      <c r="Q2234" t="s">
        <v>3250</v>
      </c>
      <c r="R2234" s="6">
        <v>41995</v>
      </c>
      <c r="S2234" t="s">
        <v>3194</v>
      </c>
      <c r="T2234" t="s">
        <v>3466</v>
      </c>
      <c r="U2234" t="s">
        <v>3841</v>
      </c>
      <c r="V2234">
        <v>67</v>
      </c>
      <c r="W2234">
        <v>65</v>
      </c>
      <c r="Y2234" t="s">
        <v>844</v>
      </c>
      <c r="Z2234">
        <v>1</v>
      </c>
      <c r="AA2234">
        <f t="shared" si="336"/>
        <v>-2</v>
      </c>
      <c r="AB2234">
        <f t="shared" ca="1" si="332"/>
        <v>-6.7999998000000001</v>
      </c>
      <c r="AC2234">
        <f t="shared" ca="1" si="333"/>
        <v>4.7999998000000001</v>
      </c>
      <c r="AD2234">
        <f t="shared" ca="1" si="334"/>
        <v>-4.7999998000000001</v>
      </c>
      <c r="AE2234" s="2">
        <v>0</v>
      </c>
      <c r="AF2234" s="7">
        <f>VLOOKUP(R2234,Weights!$A$2:$B$120,2,0)*AE2234</f>
        <v>0</v>
      </c>
      <c r="AG2234">
        <f t="shared" ca="1" si="335"/>
        <v>23.039998080000043</v>
      </c>
      <c r="AI2234" t="str">
        <f t="shared" ca="1" si="337"/>
        <v>Elon</v>
      </c>
      <c r="AJ2234" t="str">
        <f t="shared" si="338"/>
        <v>Elon</v>
      </c>
      <c r="AK2234" t="str">
        <f t="shared" si="339"/>
        <v>Elon</v>
      </c>
    </row>
    <row r="2235" spans="17:37" x14ac:dyDescent="0.25">
      <c r="Q2235" t="s">
        <v>3250</v>
      </c>
      <c r="R2235" s="6">
        <v>42007</v>
      </c>
      <c r="S2235" t="s">
        <v>3194</v>
      </c>
      <c r="T2235" t="s">
        <v>3839</v>
      </c>
      <c r="U2235" t="s">
        <v>3842</v>
      </c>
      <c r="V2235">
        <v>92</v>
      </c>
      <c r="W2235">
        <v>66</v>
      </c>
      <c r="Y2235" t="s">
        <v>847</v>
      </c>
      <c r="Z2235">
        <v>1</v>
      </c>
      <c r="AA2235">
        <f t="shared" si="336"/>
        <v>26</v>
      </c>
      <c r="AB2235">
        <f t="shared" ca="1" si="332"/>
        <v>17.8</v>
      </c>
      <c r="AC2235">
        <f t="shared" ca="1" si="333"/>
        <v>8.1999999999999993</v>
      </c>
      <c r="AD2235">
        <f t="shared" ca="1" si="334"/>
        <v>-8.1999999999999993</v>
      </c>
      <c r="AE2235" s="2">
        <v>0</v>
      </c>
      <c r="AF2235" s="7">
        <f>VLOOKUP(R2235,Weights!$A$2:$B$120,2,0)*AE2235</f>
        <v>0</v>
      </c>
      <c r="AG2235">
        <f t="shared" ca="1" si="335"/>
        <v>67.239999999999995</v>
      </c>
      <c r="AI2235" t="str">
        <f t="shared" ca="1" si="337"/>
        <v>Kennesaw St</v>
      </c>
      <c r="AJ2235" t="str">
        <f t="shared" si="338"/>
        <v>Kennesaw St</v>
      </c>
      <c r="AK2235">
        <f t="shared" si="339"/>
        <v>0</v>
      </c>
    </row>
    <row r="2236" spans="17:37" x14ac:dyDescent="0.25">
      <c r="Q2236" t="s">
        <v>3250</v>
      </c>
      <c r="R2236" s="6">
        <v>42021</v>
      </c>
      <c r="S2236" t="s">
        <v>3194</v>
      </c>
      <c r="T2236" t="s">
        <v>3336</v>
      </c>
      <c r="U2236" t="s">
        <v>3841</v>
      </c>
      <c r="V2236">
        <v>91</v>
      </c>
      <c r="W2236">
        <v>77</v>
      </c>
      <c r="Y2236" t="s">
        <v>860</v>
      </c>
      <c r="Z2236">
        <v>1</v>
      </c>
      <c r="AA2236">
        <f t="shared" si="336"/>
        <v>-14</v>
      </c>
      <c r="AB2236">
        <f t="shared" ca="1" si="332"/>
        <v>-0.79999999999999893</v>
      </c>
      <c r="AC2236">
        <f t="shared" ca="1" si="333"/>
        <v>-13.200000000000001</v>
      </c>
      <c r="AD2236">
        <f t="shared" ca="1" si="334"/>
        <v>13.200000000000001</v>
      </c>
      <c r="AE2236" s="2">
        <v>0</v>
      </c>
      <c r="AF2236" s="7">
        <f>VLOOKUP(R2236,Weights!$A$2:$B$120,2,0)*AE2236</f>
        <v>0</v>
      </c>
      <c r="AG2236">
        <f t="shared" ca="1" si="335"/>
        <v>174.24000000000004</v>
      </c>
      <c r="AI2236" t="str">
        <f t="shared" ca="1" si="337"/>
        <v>Lipscomb</v>
      </c>
      <c r="AJ2236" t="str">
        <f t="shared" si="338"/>
        <v>Lipscomb</v>
      </c>
      <c r="AK2236" t="str">
        <f t="shared" si="339"/>
        <v>Lipscomb</v>
      </c>
    </row>
    <row r="2237" spans="17:37" x14ac:dyDescent="0.25">
      <c r="Q2237" t="s">
        <v>3250</v>
      </c>
      <c r="R2237" s="6">
        <v>42026</v>
      </c>
      <c r="S2237" t="s">
        <v>3194</v>
      </c>
      <c r="T2237" t="s">
        <v>3334</v>
      </c>
      <c r="U2237" t="s">
        <v>3842</v>
      </c>
      <c r="V2237">
        <v>88</v>
      </c>
      <c r="W2237">
        <v>82</v>
      </c>
      <c r="Y2237" t="s">
        <v>861</v>
      </c>
      <c r="Z2237">
        <v>1</v>
      </c>
      <c r="AA2237">
        <f t="shared" si="336"/>
        <v>6</v>
      </c>
      <c r="AB2237">
        <f t="shared" ca="1" si="332"/>
        <v>5.1999999999999993</v>
      </c>
      <c r="AC2237">
        <f t="shared" ca="1" si="333"/>
        <v>0.80000000000000071</v>
      </c>
      <c r="AD2237">
        <f t="shared" ca="1" si="334"/>
        <v>-0.80000000000000071</v>
      </c>
      <c r="AE2237" s="2">
        <v>0</v>
      </c>
      <c r="AF2237" s="7">
        <f>VLOOKUP(R2237,Weights!$A$2:$B$120,2,0)*AE2237</f>
        <v>0</v>
      </c>
      <c r="AG2237">
        <f t="shared" ca="1" si="335"/>
        <v>0.64000000000000112</v>
      </c>
      <c r="AI2237" t="str">
        <f t="shared" ca="1" si="337"/>
        <v>Kennesaw St</v>
      </c>
      <c r="AJ2237" t="str">
        <f t="shared" si="338"/>
        <v>Kennesaw St</v>
      </c>
      <c r="AK2237">
        <f t="shared" si="339"/>
        <v>0</v>
      </c>
    </row>
    <row r="2238" spans="17:37" x14ac:dyDescent="0.25">
      <c r="Q2238" t="s">
        <v>3250</v>
      </c>
      <c r="R2238" s="6">
        <v>42028</v>
      </c>
      <c r="S2238" t="s">
        <v>3194</v>
      </c>
      <c r="T2238" t="s">
        <v>3342</v>
      </c>
      <c r="U2238" t="s">
        <v>3841</v>
      </c>
      <c r="V2238">
        <v>54</v>
      </c>
      <c r="W2238">
        <v>48</v>
      </c>
      <c r="Y2238" t="s">
        <v>862</v>
      </c>
      <c r="Z2238">
        <v>1</v>
      </c>
      <c r="AA2238">
        <f t="shared" si="336"/>
        <v>-6</v>
      </c>
      <c r="AB2238">
        <f t="shared" ca="1" si="332"/>
        <v>-9.1999998000000005</v>
      </c>
      <c r="AC2238">
        <f t="shared" ca="1" si="333"/>
        <v>3.1999998000000005</v>
      </c>
      <c r="AD2238">
        <f t="shared" ca="1" si="334"/>
        <v>-3.1999998000000005</v>
      </c>
      <c r="AE2238" s="2">
        <v>0</v>
      </c>
      <c r="AF2238" s="7">
        <f>VLOOKUP(R2238,Weights!$A$2:$B$120,2,0)*AE2238</f>
        <v>0</v>
      </c>
      <c r="AG2238">
        <f t="shared" ca="1" si="335"/>
        <v>10.239998720000044</v>
      </c>
      <c r="AI2238" t="str">
        <f t="shared" ca="1" si="337"/>
        <v>Florida Gulf Coast</v>
      </c>
      <c r="AJ2238" t="str">
        <f t="shared" si="338"/>
        <v>Florida Gulf Coast</v>
      </c>
      <c r="AK2238" t="str">
        <f t="shared" si="339"/>
        <v>Florida Gulf Coast</v>
      </c>
    </row>
    <row r="2239" spans="17:37" x14ac:dyDescent="0.25">
      <c r="Q2239" t="s">
        <v>3250</v>
      </c>
      <c r="R2239" s="6">
        <v>42038</v>
      </c>
      <c r="S2239" t="s">
        <v>3194</v>
      </c>
      <c r="T2239" t="s">
        <v>3839</v>
      </c>
      <c r="U2239" t="s">
        <v>3842</v>
      </c>
      <c r="V2239">
        <v>80</v>
      </c>
      <c r="W2239">
        <v>75</v>
      </c>
      <c r="Y2239" t="s">
        <v>863</v>
      </c>
      <c r="Z2239">
        <v>1</v>
      </c>
      <c r="AA2239">
        <f t="shared" si="336"/>
        <v>5</v>
      </c>
      <c r="AB2239">
        <f t="shared" ca="1" si="332"/>
        <v>17.8</v>
      </c>
      <c r="AC2239">
        <f t="shared" ca="1" si="333"/>
        <v>-12.8</v>
      </c>
      <c r="AD2239">
        <f t="shared" ca="1" si="334"/>
        <v>12.8</v>
      </c>
      <c r="AE2239" s="2">
        <v>0</v>
      </c>
      <c r="AF2239" s="7">
        <f>VLOOKUP(R2239,Weights!$A$2:$B$120,2,0)*AE2239</f>
        <v>0</v>
      </c>
      <c r="AG2239">
        <f t="shared" ca="1" si="335"/>
        <v>163.84000000000003</v>
      </c>
      <c r="AI2239" t="str">
        <f t="shared" ca="1" si="337"/>
        <v>Kennesaw St</v>
      </c>
      <c r="AJ2239" t="str">
        <f t="shared" si="338"/>
        <v>Kennesaw St</v>
      </c>
      <c r="AK2239">
        <f t="shared" si="339"/>
        <v>0</v>
      </c>
    </row>
    <row r="2240" spans="17:37" x14ac:dyDescent="0.25">
      <c r="Q2240" t="s">
        <v>3250</v>
      </c>
      <c r="R2240" s="6">
        <v>42042</v>
      </c>
      <c r="S2240" t="s">
        <v>3194</v>
      </c>
      <c r="T2240" t="s">
        <v>3333</v>
      </c>
      <c r="U2240" t="s">
        <v>3841</v>
      </c>
      <c r="V2240">
        <v>74</v>
      </c>
      <c r="W2240">
        <v>46</v>
      </c>
      <c r="Y2240" t="s">
        <v>864</v>
      </c>
      <c r="Z2240">
        <v>1</v>
      </c>
      <c r="AA2240">
        <f t="shared" si="336"/>
        <v>-28</v>
      </c>
      <c r="AB2240">
        <f t="shared" ca="1" si="332"/>
        <v>-15.3999998</v>
      </c>
      <c r="AC2240">
        <f t="shared" ca="1" si="333"/>
        <v>-12.6000002</v>
      </c>
      <c r="AD2240">
        <f t="shared" ca="1" si="334"/>
        <v>12.6000002</v>
      </c>
      <c r="AE2240" s="2">
        <v>0</v>
      </c>
      <c r="AF2240" s="7">
        <f>VLOOKUP(R2240,Weights!$A$2:$B$120,2,0)*AE2240</f>
        <v>0</v>
      </c>
      <c r="AG2240">
        <f t="shared" ca="1" si="335"/>
        <v>158.76000504000004</v>
      </c>
      <c r="AI2240" t="str">
        <f t="shared" ca="1" si="337"/>
        <v>South Carolina Upstate</v>
      </c>
      <c r="AJ2240" t="str">
        <f t="shared" si="338"/>
        <v>South Carolina Upstate</v>
      </c>
      <c r="AK2240" t="str">
        <f t="shared" si="339"/>
        <v>South Carolina Upstate</v>
      </c>
    </row>
    <row r="2241" spans="17:37" x14ac:dyDescent="0.25">
      <c r="Q2241" t="s">
        <v>3250</v>
      </c>
      <c r="R2241" s="6">
        <v>42047</v>
      </c>
      <c r="S2241" t="s">
        <v>3194</v>
      </c>
      <c r="T2241" t="s">
        <v>3337</v>
      </c>
      <c r="U2241" t="s">
        <v>3842</v>
      </c>
      <c r="V2241">
        <v>78</v>
      </c>
      <c r="W2241">
        <v>65</v>
      </c>
      <c r="Y2241" t="s">
        <v>865</v>
      </c>
      <c r="Z2241">
        <v>1</v>
      </c>
      <c r="AA2241">
        <f t="shared" si="336"/>
        <v>13</v>
      </c>
      <c r="AB2241">
        <f t="shared" ca="1" si="332"/>
        <v>6.3999999999999986</v>
      </c>
      <c r="AC2241">
        <f t="shared" ca="1" si="333"/>
        <v>6.6000000000000014</v>
      </c>
      <c r="AD2241">
        <f t="shared" ca="1" si="334"/>
        <v>-6.6000000000000014</v>
      </c>
      <c r="AE2241" s="2">
        <v>0</v>
      </c>
      <c r="AF2241" s="7">
        <f>VLOOKUP(R2241,Weights!$A$2:$B$120,2,0)*AE2241</f>
        <v>0</v>
      </c>
      <c r="AG2241">
        <f t="shared" ca="1" si="335"/>
        <v>43.560000000000016</v>
      </c>
      <c r="AI2241" t="str">
        <f t="shared" ca="1" si="337"/>
        <v>Kennesaw St</v>
      </c>
      <c r="AJ2241" t="str">
        <f t="shared" si="338"/>
        <v>Kennesaw St</v>
      </c>
      <c r="AK2241">
        <f t="shared" si="339"/>
        <v>0</v>
      </c>
    </row>
    <row r="2242" spans="17:37" x14ac:dyDescent="0.25">
      <c r="Q2242" t="s">
        <v>3250</v>
      </c>
      <c r="R2242" s="6">
        <v>42049</v>
      </c>
      <c r="S2242" t="s">
        <v>3194</v>
      </c>
      <c r="T2242" t="s">
        <v>3332</v>
      </c>
      <c r="U2242" t="s">
        <v>3841</v>
      </c>
      <c r="V2242">
        <v>67</v>
      </c>
      <c r="W2242">
        <v>51</v>
      </c>
      <c r="Y2242" t="s">
        <v>866</v>
      </c>
      <c r="Z2242">
        <v>1</v>
      </c>
      <c r="AA2242">
        <f t="shared" si="336"/>
        <v>-16</v>
      </c>
      <c r="AB2242">
        <f t="shared" ref="AB2242:AB2305" ca="1" si="340">Z2242*(IF(S2242="A",-HomeEdge,IF(S2242="H",HomeEdge,0))+VLOOKUP(Q2242,TmList,2,0)-VLOOKUP(T2242,TmList,2,0))</f>
        <v>-12.599999799999999</v>
      </c>
      <c r="AC2242">
        <f t="shared" ref="AC2242:AC2305" ca="1" si="341">AA2242-AB2242</f>
        <v>-3.4000002000000009</v>
      </c>
      <c r="AD2242">
        <f t="shared" ref="AD2242:AD2305" ca="1" si="342">-AC2242</f>
        <v>3.4000002000000009</v>
      </c>
      <c r="AE2242" s="2">
        <v>0</v>
      </c>
      <c r="AF2242" s="7">
        <f>VLOOKUP(R2242,Weights!$A$2:$B$120,2,0)*AE2242</f>
        <v>0</v>
      </c>
      <c r="AG2242">
        <f t="shared" ref="AG2242:AG2305" ca="1" si="343">AC2242^2</f>
        <v>11.560001360000046</v>
      </c>
      <c r="AI2242" t="str">
        <f t="shared" ca="1" si="337"/>
        <v>North Florida</v>
      </c>
      <c r="AJ2242" t="str">
        <f t="shared" si="338"/>
        <v>North Florida</v>
      </c>
      <c r="AK2242" t="str">
        <f t="shared" si="339"/>
        <v>North Florida</v>
      </c>
    </row>
    <row r="2243" spans="17:37" x14ac:dyDescent="0.25">
      <c r="Q2243" t="s">
        <v>3250</v>
      </c>
      <c r="R2243" s="6">
        <v>42060</v>
      </c>
      <c r="S2243" t="s">
        <v>3194</v>
      </c>
      <c r="T2243" t="s">
        <v>3335</v>
      </c>
      <c r="U2243" t="s">
        <v>3191</v>
      </c>
      <c r="Y2243" t="s">
        <v>3191</v>
      </c>
      <c r="Z2243">
        <v>0</v>
      </c>
      <c r="AA2243">
        <f t="shared" ref="AA2243:AA2306" si="344">Z2243*IF(U2243="W",(V2243-W2243),W2243-V2243)</f>
        <v>0</v>
      </c>
      <c r="AB2243">
        <f t="shared" ca="1" si="340"/>
        <v>0</v>
      </c>
      <c r="AC2243">
        <f t="shared" ca="1" si="341"/>
        <v>0</v>
      </c>
      <c r="AD2243">
        <f t="shared" ca="1" si="342"/>
        <v>0</v>
      </c>
      <c r="AE2243" s="2">
        <v>0</v>
      </c>
      <c r="AF2243" s="7">
        <f>VLOOKUP(R2243,Weights!$A$2:$B$120,2,0)*AE2243</f>
        <v>0</v>
      </c>
      <c r="AG2243">
        <f t="shared" ca="1" si="343"/>
        <v>0</v>
      </c>
      <c r="AI2243" t="str">
        <f t="shared" ref="AI2243:AI2306" ca="1" si="345">IF(AB2243&gt;0,Q2243,T2243)</f>
        <v>Northern Kentucky</v>
      </c>
      <c r="AJ2243" t="str">
        <f t="shared" ref="AJ2243:AJ2306" si="346">IF(AA2243&gt;0,Q2243,T2243)</f>
        <v>Northern Kentucky</v>
      </c>
      <c r="AK2243">
        <f t="shared" ref="AK2243:AK2306" si="347">IF(AA2243&lt;0,T2243,0)</f>
        <v>0</v>
      </c>
    </row>
    <row r="2244" spans="17:37" x14ac:dyDescent="0.25">
      <c r="Q2244" t="s">
        <v>3250</v>
      </c>
      <c r="R2244" s="6">
        <v>42061</v>
      </c>
      <c r="S2244" t="s">
        <v>3194</v>
      </c>
      <c r="T2244" t="s">
        <v>3335</v>
      </c>
      <c r="U2244" t="s">
        <v>3841</v>
      </c>
      <c r="V2244">
        <v>78</v>
      </c>
      <c r="W2244">
        <v>53</v>
      </c>
      <c r="Y2244" t="s">
        <v>867</v>
      </c>
      <c r="Z2244">
        <v>1</v>
      </c>
      <c r="AA2244">
        <f t="shared" si="344"/>
        <v>-25</v>
      </c>
      <c r="AB2244">
        <f t="shared" ca="1" si="340"/>
        <v>-2.5999997999999991</v>
      </c>
      <c r="AC2244">
        <f t="shared" ca="1" si="341"/>
        <v>-22.400000200000001</v>
      </c>
      <c r="AD2244">
        <f t="shared" ca="1" si="342"/>
        <v>22.400000200000001</v>
      </c>
      <c r="AE2244" s="2">
        <v>0</v>
      </c>
      <c r="AF2244" s="7">
        <f>VLOOKUP(R2244,Weights!$A$2:$B$120,2,0)*AE2244</f>
        <v>0</v>
      </c>
      <c r="AG2244">
        <f t="shared" ca="1" si="343"/>
        <v>501.76000896000011</v>
      </c>
      <c r="AI2244" t="str">
        <f t="shared" ca="1" si="345"/>
        <v>Northern Kentucky</v>
      </c>
      <c r="AJ2244" t="str">
        <f t="shared" si="346"/>
        <v>Northern Kentucky</v>
      </c>
      <c r="AK2244" t="str">
        <f t="shared" si="347"/>
        <v>Northern Kentucky</v>
      </c>
    </row>
    <row r="2245" spans="17:37" x14ac:dyDescent="0.25">
      <c r="Q2245" t="s">
        <v>3496</v>
      </c>
      <c r="R2245" s="6">
        <v>41961</v>
      </c>
      <c r="S2245" t="s">
        <v>3194</v>
      </c>
      <c r="T2245" t="s">
        <v>3839</v>
      </c>
      <c r="U2245" t="s">
        <v>3842</v>
      </c>
      <c r="V2245">
        <v>62</v>
      </c>
      <c r="W2245">
        <v>52</v>
      </c>
      <c r="Y2245" t="s">
        <v>258</v>
      </c>
      <c r="Z2245">
        <v>1</v>
      </c>
      <c r="AA2245">
        <f t="shared" si="344"/>
        <v>10</v>
      </c>
      <c r="AB2245">
        <f t="shared" ca="1" si="340"/>
        <v>34.599999799999999</v>
      </c>
      <c r="AC2245">
        <f t="shared" ca="1" si="341"/>
        <v>-24.599999799999999</v>
      </c>
      <c r="AD2245">
        <f t="shared" ca="1" si="342"/>
        <v>24.599999799999999</v>
      </c>
      <c r="AE2245" s="2">
        <v>0</v>
      </c>
      <c r="AF2245" s="7">
        <f>VLOOKUP(R2245,Weights!$A$2:$B$120,2,0)*AE2245</f>
        <v>0</v>
      </c>
      <c r="AG2245">
        <f t="shared" ca="1" si="343"/>
        <v>605.15999016000001</v>
      </c>
      <c r="AI2245" t="str">
        <f t="shared" ca="1" si="345"/>
        <v>Kent State</v>
      </c>
      <c r="AJ2245" t="str">
        <f t="shared" si="346"/>
        <v>Kent State</v>
      </c>
      <c r="AK2245">
        <f t="shared" si="347"/>
        <v>0</v>
      </c>
    </row>
    <row r="2246" spans="17:37" x14ac:dyDescent="0.25">
      <c r="Q2246" t="s">
        <v>3496</v>
      </c>
      <c r="R2246" s="6">
        <v>41964</v>
      </c>
      <c r="S2246" t="s">
        <v>3194</v>
      </c>
      <c r="T2246" t="s">
        <v>3517</v>
      </c>
      <c r="U2246" t="s">
        <v>3842</v>
      </c>
      <c r="V2246">
        <v>74</v>
      </c>
      <c r="W2246">
        <v>51</v>
      </c>
      <c r="Y2246" t="s">
        <v>259</v>
      </c>
      <c r="Z2246">
        <v>1</v>
      </c>
      <c r="AA2246">
        <f t="shared" si="344"/>
        <v>23</v>
      </c>
      <c r="AB2246">
        <f t="shared" ca="1" si="340"/>
        <v>9.4</v>
      </c>
      <c r="AC2246">
        <f t="shared" ca="1" si="341"/>
        <v>13.6</v>
      </c>
      <c r="AD2246">
        <f t="shared" ca="1" si="342"/>
        <v>-13.6</v>
      </c>
      <c r="AE2246" s="2">
        <v>0</v>
      </c>
      <c r="AF2246" s="7">
        <f>VLOOKUP(R2246,Weights!$A$2:$B$120,2,0)*AE2246</f>
        <v>0</v>
      </c>
      <c r="AG2246">
        <f t="shared" ca="1" si="343"/>
        <v>184.95999999999998</v>
      </c>
      <c r="AI2246" t="str">
        <f t="shared" ca="1" si="345"/>
        <v>Kent State</v>
      </c>
      <c r="AJ2246" t="str">
        <f t="shared" si="346"/>
        <v>Kent State</v>
      </c>
      <c r="AK2246">
        <f t="shared" si="347"/>
        <v>0</v>
      </c>
    </row>
    <row r="2247" spans="17:37" x14ac:dyDescent="0.25">
      <c r="Q2247" t="s">
        <v>3496</v>
      </c>
      <c r="R2247" s="6">
        <v>41965</v>
      </c>
      <c r="S2247" t="s">
        <v>3194</v>
      </c>
      <c r="T2247" t="s">
        <v>3283</v>
      </c>
      <c r="U2247" t="s">
        <v>3842</v>
      </c>
      <c r="V2247">
        <v>78</v>
      </c>
      <c r="W2247">
        <v>60</v>
      </c>
      <c r="Y2247" t="s">
        <v>260</v>
      </c>
      <c r="Z2247">
        <v>1</v>
      </c>
      <c r="AA2247">
        <f t="shared" si="344"/>
        <v>18</v>
      </c>
      <c r="AB2247">
        <f t="shared" ca="1" si="340"/>
        <v>15</v>
      </c>
      <c r="AC2247">
        <f t="shared" ca="1" si="341"/>
        <v>3</v>
      </c>
      <c r="AD2247">
        <f t="shared" ca="1" si="342"/>
        <v>-3</v>
      </c>
      <c r="AE2247" s="2">
        <v>0</v>
      </c>
      <c r="AF2247" s="7">
        <f>VLOOKUP(R2247,Weights!$A$2:$B$120,2,0)*AE2247</f>
        <v>0</v>
      </c>
      <c r="AG2247">
        <f t="shared" ca="1" si="343"/>
        <v>9</v>
      </c>
      <c r="AI2247" t="str">
        <f t="shared" ca="1" si="345"/>
        <v>Kent State</v>
      </c>
      <c r="AJ2247" t="str">
        <f t="shared" si="346"/>
        <v>Kent State</v>
      </c>
      <c r="AK2247">
        <f t="shared" si="347"/>
        <v>0</v>
      </c>
    </row>
    <row r="2248" spans="17:37" x14ac:dyDescent="0.25">
      <c r="Q2248" t="s">
        <v>3496</v>
      </c>
      <c r="R2248" s="6">
        <v>41966</v>
      </c>
      <c r="S2248" t="s">
        <v>3194</v>
      </c>
      <c r="T2248" t="s">
        <v>3202</v>
      </c>
      <c r="U2248" t="s">
        <v>3841</v>
      </c>
      <c r="V2248">
        <v>66</v>
      </c>
      <c r="W2248">
        <v>59</v>
      </c>
      <c r="Y2248" t="s">
        <v>101</v>
      </c>
      <c r="Z2248">
        <v>1</v>
      </c>
      <c r="AA2248">
        <f t="shared" si="344"/>
        <v>-7</v>
      </c>
      <c r="AB2248">
        <f t="shared" ca="1" si="340"/>
        <v>-1</v>
      </c>
      <c r="AC2248">
        <f t="shared" ca="1" si="341"/>
        <v>-6</v>
      </c>
      <c r="AD2248">
        <f t="shared" ca="1" si="342"/>
        <v>6</v>
      </c>
      <c r="AE2248" s="2">
        <v>0</v>
      </c>
      <c r="AF2248" s="7">
        <f>VLOOKUP(R2248,Weights!$A$2:$B$120,2,0)*AE2248</f>
        <v>0</v>
      </c>
      <c r="AG2248">
        <f t="shared" ca="1" si="343"/>
        <v>36</v>
      </c>
      <c r="AI2248" t="str">
        <f t="shared" ca="1" si="345"/>
        <v>Yale</v>
      </c>
      <c r="AJ2248" t="str">
        <f t="shared" si="346"/>
        <v>Yale</v>
      </c>
      <c r="AK2248" t="str">
        <f t="shared" si="347"/>
        <v>Yale</v>
      </c>
    </row>
    <row r="2249" spans="17:37" x14ac:dyDescent="0.25">
      <c r="Q2249" t="s">
        <v>3496</v>
      </c>
      <c r="R2249" s="6">
        <v>41972</v>
      </c>
      <c r="S2249" t="s">
        <v>3194</v>
      </c>
      <c r="T2249" t="s">
        <v>3279</v>
      </c>
      <c r="U2249" t="s">
        <v>3841</v>
      </c>
      <c r="V2249">
        <v>69</v>
      </c>
      <c r="W2249">
        <v>61</v>
      </c>
      <c r="Y2249" t="s">
        <v>151</v>
      </c>
      <c r="Z2249">
        <v>1</v>
      </c>
      <c r="AA2249">
        <f t="shared" si="344"/>
        <v>-8</v>
      </c>
      <c r="AB2249">
        <f t="shared" ca="1" si="340"/>
        <v>4</v>
      </c>
      <c r="AC2249">
        <f t="shared" ca="1" si="341"/>
        <v>-12</v>
      </c>
      <c r="AD2249">
        <f t="shared" ca="1" si="342"/>
        <v>12</v>
      </c>
      <c r="AE2249" s="2">
        <v>0</v>
      </c>
      <c r="AF2249" s="7">
        <f>VLOOKUP(R2249,Weights!$A$2:$B$120,2,0)*AE2249</f>
        <v>0</v>
      </c>
      <c r="AG2249">
        <f t="shared" ca="1" si="343"/>
        <v>144</v>
      </c>
      <c r="AI2249" t="str">
        <f t="shared" ca="1" si="345"/>
        <v>Kent State</v>
      </c>
      <c r="AJ2249" t="str">
        <f t="shared" si="346"/>
        <v>Loyola (Chi)</v>
      </c>
      <c r="AK2249" t="str">
        <f t="shared" si="347"/>
        <v>Loyola (Chi)</v>
      </c>
    </row>
    <row r="2250" spans="17:37" x14ac:dyDescent="0.25">
      <c r="Q2250" t="s">
        <v>3496</v>
      </c>
      <c r="R2250" s="6">
        <v>41992</v>
      </c>
      <c r="S2250" t="s">
        <v>3194</v>
      </c>
      <c r="T2250" t="s">
        <v>3360</v>
      </c>
      <c r="U2250" t="s">
        <v>3842</v>
      </c>
      <c r="V2250">
        <v>71</v>
      </c>
      <c r="W2250">
        <v>57</v>
      </c>
      <c r="Y2250" t="s">
        <v>264</v>
      </c>
      <c r="Z2250">
        <v>1</v>
      </c>
      <c r="AA2250">
        <f t="shared" si="344"/>
        <v>14</v>
      </c>
      <c r="AB2250">
        <f t="shared" ca="1" si="340"/>
        <v>17.3999998</v>
      </c>
      <c r="AC2250">
        <f t="shared" ca="1" si="341"/>
        <v>-3.3999997999999998</v>
      </c>
      <c r="AD2250">
        <f t="shared" ca="1" si="342"/>
        <v>3.3999997999999998</v>
      </c>
      <c r="AE2250" s="2">
        <v>0</v>
      </c>
      <c r="AF2250" s="7">
        <f>VLOOKUP(R2250,Weights!$A$2:$B$120,2,0)*AE2250</f>
        <v>0</v>
      </c>
      <c r="AG2250">
        <f t="shared" ca="1" si="343"/>
        <v>11.559998640000039</v>
      </c>
      <c r="AI2250" t="str">
        <f t="shared" ca="1" si="345"/>
        <v>Kent State</v>
      </c>
      <c r="AJ2250" t="str">
        <f t="shared" si="346"/>
        <v>Kent State</v>
      </c>
      <c r="AK2250">
        <f t="shared" si="347"/>
        <v>0</v>
      </c>
    </row>
    <row r="2251" spans="17:37" x14ac:dyDescent="0.25">
      <c r="Q2251" t="s">
        <v>3496</v>
      </c>
      <c r="R2251" s="6">
        <v>41994</v>
      </c>
      <c r="S2251" t="s">
        <v>3195</v>
      </c>
      <c r="T2251" t="s">
        <v>3345</v>
      </c>
      <c r="U2251" t="s">
        <v>3842</v>
      </c>
      <c r="V2251">
        <v>53</v>
      </c>
      <c r="W2251">
        <v>52</v>
      </c>
      <c r="Y2251" t="s">
        <v>464</v>
      </c>
      <c r="Z2251">
        <v>1</v>
      </c>
      <c r="AA2251">
        <f t="shared" si="344"/>
        <v>1</v>
      </c>
      <c r="AB2251">
        <f t="shared" ca="1" si="340"/>
        <v>3.8000000000000003</v>
      </c>
      <c r="AC2251">
        <f t="shared" ca="1" si="341"/>
        <v>-2.8000000000000003</v>
      </c>
      <c r="AD2251">
        <f t="shared" ca="1" si="342"/>
        <v>2.8000000000000003</v>
      </c>
      <c r="AE2251" s="2">
        <v>0</v>
      </c>
      <c r="AF2251" s="7">
        <f>VLOOKUP(R2251,Weights!$A$2:$B$120,2,0)*AE2251</f>
        <v>0</v>
      </c>
      <c r="AG2251">
        <f t="shared" ca="1" si="343"/>
        <v>7.8400000000000016</v>
      </c>
      <c r="AI2251" t="str">
        <f t="shared" ca="1" si="345"/>
        <v>Kent State</v>
      </c>
      <c r="AJ2251" t="str">
        <f t="shared" si="346"/>
        <v>Kent State</v>
      </c>
      <c r="AK2251">
        <f t="shared" si="347"/>
        <v>0</v>
      </c>
    </row>
    <row r="2252" spans="17:37" x14ac:dyDescent="0.25">
      <c r="Q2252" t="s">
        <v>3496</v>
      </c>
      <c r="R2252" s="6">
        <v>42006</v>
      </c>
      <c r="S2252" t="s">
        <v>3194</v>
      </c>
      <c r="T2252" t="s">
        <v>3486</v>
      </c>
      <c r="U2252" t="s">
        <v>3842</v>
      </c>
      <c r="V2252">
        <v>74</v>
      </c>
      <c r="W2252">
        <v>54</v>
      </c>
      <c r="Y2252" t="s">
        <v>399</v>
      </c>
      <c r="Z2252">
        <v>1</v>
      </c>
      <c r="AA2252">
        <f t="shared" si="344"/>
        <v>20</v>
      </c>
      <c r="AB2252">
        <f t="shared" ca="1" si="340"/>
        <v>20.199999800000001</v>
      </c>
      <c r="AC2252">
        <f t="shared" ca="1" si="341"/>
        <v>-0.1999998000000005</v>
      </c>
      <c r="AD2252">
        <f t="shared" ca="1" si="342"/>
        <v>0.1999998000000005</v>
      </c>
      <c r="AE2252" s="2">
        <v>0</v>
      </c>
      <c r="AF2252" s="7">
        <f>VLOOKUP(R2252,Weights!$A$2:$B$120,2,0)*AE2252</f>
        <v>0</v>
      </c>
      <c r="AG2252">
        <f t="shared" ca="1" si="343"/>
        <v>3.9999920000040205E-2</v>
      </c>
      <c r="AI2252" t="str">
        <f t="shared" ca="1" si="345"/>
        <v>Kent State</v>
      </c>
      <c r="AJ2252" t="str">
        <f t="shared" si="346"/>
        <v>Kent State</v>
      </c>
      <c r="AK2252">
        <f t="shared" si="347"/>
        <v>0</v>
      </c>
    </row>
    <row r="2253" spans="17:37" x14ac:dyDescent="0.25">
      <c r="Q2253" t="s">
        <v>3496</v>
      </c>
      <c r="R2253" s="6">
        <v>42011</v>
      </c>
      <c r="S2253" t="s">
        <v>3194</v>
      </c>
      <c r="T2253" t="s">
        <v>3488</v>
      </c>
      <c r="U2253" t="s">
        <v>3841</v>
      </c>
      <c r="V2253">
        <v>66</v>
      </c>
      <c r="W2253">
        <v>64</v>
      </c>
      <c r="Y2253" t="s">
        <v>1033</v>
      </c>
      <c r="Z2253">
        <v>1</v>
      </c>
      <c r="AA2253">
        <f t="shared" si="344"/>
        <v>-2</v>
      </c>
      <c r="AB2253">
        <f t="shared" ca="1" si="340"/>
        <v>1</v>
      </c>
      <c r="AC2253">
        <f t="shared" ca="1" si="341"/>
        <v>-3</v>
      </c>
      <c r="AD2253">
        <f t="shared" ca="1" si="342"/>
        <v>3</v>
      </c>
      <c r="AE2253" s="2">
        <v>0</v>
      </c>
      <c r="AF2253" s="7">
        <f>VLOOKUP(R2253,Weights!$A$2:$B$120,2,0)*AE2253</f>
        <v>0</v>
      </c>
      <c r="AG2253">
        <f t="shared" ca="1" si="343"/>
        <v>9</v>
      </c>
      <c r="AI2253" t="str">
        <f t="shared" ca="1" si="345"/>
        <v>Kent State</v>
      </c>
      <c r="AJ2253" t="str">
        <f t="shared" si="346"/>
        <v>Bowling Green</v>
      </c>
      <c r="AK2253" t="str">
        <f t="shared" si="347"/>
        <v>Bowling Green</v>
      </c>
    </row>
    <row r="2254" spans="17:37" x14ac:dyDescent="0.25">
      <c r="Q2254" t="s">
        <v>3496</v>
      </c>
      <c r="R2254" s="6">
        <v>42018</v>
      </c>
      <c r="S2254" t="s">
        <v>3194</v>
      </c>
      <c r="T2254" t="s">
        <v>3436</v>
      </c>
      <c r="U2254" t="s">
        <v>3842</v>
      </c>
      <c r="V2254">
        <v>65</v>
      </c>
      <c r="W2254">
        <v>59</v>
      </c>
      <c r="Y2254" t="s">
        <v>748</v>
      </c>
      <c r="Z2254">
        <v>1</v>
      </c>
      <c r="AA2254">
        <f t="shared" si="344"/>
        <v>6</v>
      </c>
      <c r="AB2254">
        <f t="shared" ca="1" si="340"/>
        <v>5.9999999800000001</v>
      </c>
      <c r="AC2254">
        <f t="shared" ca="1" si="341"/>
        <v>1.9999999878450581E-8</v>
      </c>
      <c r="AD2254">
        <f t="shared" ca="1" si="342"/>
        <v>-1.9999999878450581E-8</v>
      </c>
      <c r="AE2254" s="2">
        <v>0</v>
      </c>
      <c r="AF2254" s="7">
        <f>VLOOKUP(R2254,Weights!$A$2:$B$120,2,0)*AE2254</f>
        <v>0</v>
      </c>
      <c r="AG2254">
        <f t="shared" ca="1" si="343"/>
        <v>3.9999999513802324E-16</v>
      </c>
      <c r="AI2254" t="str">
        <f t="shared" ca="1" si="345"/>
        <v>Kent State</v>
      </c>
      <c r="AJ2254" t="str">
        <f t="shared" si="346"/>
        <v>Kent State</v>
      </c>
      <c r="AK2254">
        <f t="shared" si="347"/>
        <v>0</v>
      </c>
    </row>
    <row r="2255" spans="17:37" x14ac:dyDescent="0.25">
      <c r="Q2255" t="s">
        <v>3496</v>
      </c>
      <c r="R2255" s="6">
        <v>42021</v>
      </c>
      <c r="S2255" t="s">
        <v>3194</v>
      </c>
      <c r="T2255" t="s">
        <v>3312</v>
      </c>
      <c r="U2255" t="s">
        <v>3842</v>
      </c>
      <c r="V2255">
        <v>69</v>
      </c>
      <c r="W2255">
        <v>59</v>
      </c>
      <c r="Y2255" t="s">
        <v>403</v>
      </c>
      <c r="Z2255">
        <v>1</v>
      </c>
      <c r="AA2255">
        <f t="shared" si="344"/>
        <v>10</v>
      </c>
      <c r="AB2255">
        <f t="shared" ca="1" si="340"/>
        <v>12.600000000000001</v>
      </c>
      <c r="AC2255">
        <f t="shared" ca="1" si="341"/>
        <v>-2.6000000000000014</v>
      </c>
      <c r="AD2255">
        <f t="shared" ca="1" si="342"/>
        <v>2.6000000000000014</v>
      </c>
      <c r="AE2255" s="2">
        <v>0</v>
      </c>
      <c r="AF2255" s="7">
        <f>VLOOKUP(R2255,Weights!$A$2:$B$120,2,0)*AE2255</f>
        <v>0</v>
      </c>
      <c r="AG2255">
        <f t="shared" ca="1" si="343"/>
        <v>6.7600000000000078</v>
      </c>
      <c r="AI2255" t="str">
        <f t="shared" ca="1" si="345"/>
        <v>Kent State</v>
      </c>
      <c r="AJ2255" t="str">
        <f t="shared" si="346"/>
        <v>Kent State</v>
      </c>
      <c r="AK2255">
        <f t="shared" si="347"/>
        <v>0</v>
      </c>
    </row>
    <row r="2256" spans="17:37" x14ac:dyDescent="0.25">
      <c r="Q2256" t="s">
        <v>3496</v>
      </c>
      <c r="R2256" s="6">
        <v>42025</v>
      </c>
      <c r="S2256" t="s">
        <v>3194</v>
      </c>
      <c r="T2256" t="s">
        <v>3410</v>
      </c>
      <c r="U2256" t="s">
        <v>3842</v>
      </c>
      <c r="V2256">
        <v>67</v>
      </c>
      <c r="W2256">
        <v>60</v>
      </c>
      <c r="Y2256" t="s">
        <v>793</v>
      </c>
      <c r="Z2256">
        <v>1</v>
      </c>
      <c r="AA2256">
        <f t="shared" si="344"/>
        <v>7</v>
      </c>
      <c r="AB2256">
        <f t="shared" ca="1" si="340"/>
        <v>0.20000000000000018</v>
      </c>
      <c r="AC2256">
        <f t="shared" ca="1" si="341"/>
        <v>6.8</v>
      </c>
      <c r="AD2256">
        <f t="shared" ca="1" si="342"/>
        <v>-6.8</v>
      </c>
      <c r="AE2256" s="2">
        <v>0</v>
      </c>
      <c r="AF2256" s="7">
        <f>VLOOKUP(R2256,Weights!$A$2:$B$120,2,0)*AE2256</f>
        <v>0</v>
      </c>
      <c r="AG2256">
        <f t="shared" ca="1" si="343"/>
        <v>46.239999999999995</v>
      </c>
      <c r="AI2256" t="str">
        <f t="shared" ca="1" si="345"/>
        <v>Kent State</v>
      </c>
      <c r="AJ2256" t="str">
        <f t="shared" si="346"/>
        <v>Kent State</v>
      </c>
      <c r="AK2256">
        <f t="shared" si="347"/>
        <v>0</v>
      </c>
    </row>
    <row r="2257" spans="17:37" x14ac:dyDescent="0.25">
      <c r="Q2257" t="s">
        <v>3496</v>
      </c>
      <c r="R2257" s="6">
        <v>42031</v>
      </c>
      <c r="S2257" t="s">
        <v>3194</v>
      </c>
      <c r="T2257" t="s">
        <v>3223</v>
      </c>
      <c r="U2257" t="s">
        <v>3842</v>
      </c>
      <c r="V2257">
        <v>63</v>
      </c>
      <c r="W2257">
        <v>53</v>
      </c>
      <c r="Y2257" t="s">
        <v>1110</v>
      </c>
      <c r="Z2257">
        <v>1</v>
      </c>
      <c r="AA2257">
        <f t="shared" si="344"/>
        <v>10</v>
      </c>
      <c r="AB2257">
        <f t="shared" ca="1" si="340"/>
        <v>-3.7999999999999989</v>
      </c>
      <c r="AC2257">
        <f t="shared" ca="1" si="341"/>
        <v>13.799999999999999</v>
      </c>
      <c r="AD2257">
        <f t="shared" ca="1" si="342"/>
        <v>-13.799999999999999</v>
      </c>
      <c r="AE2257" s="2">
        <v>0</v>
      </c>
      <c r="AF2257" s="7">
        <f>VLOOKUP(R2257,Weights!$A$2:$B$120,2,0)*AE2257</f>
        <v>0</v>
      </c>
      <c r="AG2257">
        <f t="shared" ca="1" si="343"/>
        <v>190.43999999999997</v>
      </c>
      <c r="AI2257" t="str">
        <f t="shared" ca="1" si="345"/>
        <v>Central Michigan</v>
      </c>
      <c r="AJ2257" t="str">
        <f t="shared" si="346"/>
        <v>Kent State</v>
      </c>
      <c r="AK2257">
        <f t="shared" si="347"/>
        <v>0</v>
      </c>
    </row>
    <row r="2258" spans="17:37" x14ac:dyDescent="0.25">
      <c r="Q2258" t="s">
        <v>3496</v>
      </c>
      <c r="R2258" s="6">
        <v>42042</v>
      </c>
      <c r="S2258" t="s">
        <v>3194</v>
      </c>
      <c r="T2258" t="s">
        <v>3290</v>
      </c>
      <c r="U2258" t="s">
        <v>3842</v>
      </c>
      <c r="V2258">
        <v>61</v>
      </c>
      <c r="W2258">
        <v>60</v>
      </c>
      <c r="Y2258" t="s">
        <v>409</v>
      </c>
      <c r="Z2258">
        <v>1</v>
      </c>
      <c r="AA2258">
        <f t="shared" si="344"/>
        <v>1</v>
      </c>
      <c r="AB2258">
        <f t="shared" ca="1" si="340"/>
        <v>9.1999999999999993</v>
      </c>
      <c r="AC2258">
        <f t="shared" ca="1" si="341"/>
        <v>-8.1999999999999993</v>
      </c>
      <c r="AD2258">
        <f t="shared" ca="1" si="342"/>
        <v>8.1999999999999993</v>
      </c>
      <c r="AE2258" s="2">
        <v>0</v>
      </c>
      <c r="AF2258" s="7">
        <f>VLOOKUP(R2258,Weights!$A$2:$B$120,2,0)*AE2258</f>
        <v>0</v>
      </c>
      <c r="AG2258">
        <f t="shared" ca="1" si="343"/>
        <v>67.239999999999995</v>
      </c>
      <c r="AI2258" t="str">
        <f t="shared" ca="1" si="345"/>
        <v>Kent State</v>
      </c>
      <c r="AJ2258" t="str">
        <f t="shared" si="346"/>
        <v>Kent State</v>
      </c>
      <c r="AK2258">
        <f t="shared" si="347"/>
        <v>0</v>
      </c>
    </row>
    <row r="2259" spans="17:37" x14ac:dyDescent="0.25">
      <c r="Q2259" t="s">
        <v>3496</v>
      </c>
      <c r="R2259" s="6">
        <v>42053</v>
      </c>
      <c r="S2259" t="s">
        <v>3194</v>
      </c>
      <c r="T2259" t="s">
        <v>3437</v>
      </c>
      <c r="U2259" t="s">
        <v>3842</v>
      </c>
      <c r="V2259">
        <v>58</v>
      </c>
      <c r="W2259">
        <v>53</v>
      </c>
      <c r="Y2259" t="s">
        <v>1326</v>
      </c>
      <c r="Z2259">
        <v>1</v>
      </c>
      <c r="AA2259">
        <f t="shared" si="344"/>
        <v>5</v>
      </c>
      <c r="AB2259">
        <f t="shared" ca="1" si="340"/>
        <v>10.8</v>
      </c>
      <c r="AC2259">
        <f t="shared" ca="1" si="341"/>
        <v>-5.8000000000000007</v>
      </c>
      <c r="AD2259">
        <f t="shared" ca="1" si="342"/>
        <v>5.8000000000000007</v>
      </c>
      <c r="AE2259" s="2">
        <v>0</v>
      </c>
      <c r="AF2259" s="7">
        <f>VLOOKUP(R2259,Weights!$A$2:$B$120,2,0)*AE2259</f>
        <v>0</v>
      </c>
      <c r="AG2259">
        <f t="shared" ca="1" si="343"/>
        <v>33.640000000000008</v>
      </c>
      <c r="AI2259" t="str">
        <f t="shared" ca="1" si="345"/>
        <v>Kent State</v>
      </c>
      <c r="AJ2259" t="str">
        <f t="shared" si="346"/>
        <v>Kent State</v>
      </c>
      <c r="AK2259">
        <f t="shared" si="347"/>
        <v>0</v>
      </c>
    </row>
    <row r="2260" spans="17:37" x14ac:dyDescent="0.25">
      <c r="Q2260" t="s">
        <v>3496</v>
      </c>
      <c r="R2260" s="6">
        <v>42063</v>
      </c>
      <c r="S2260" t="s">
        <v>3194</v>
      </c>
      <c r="T2260" t="s">
        <v>3405</v>
      </c>
      <c r="U2260" t="s">
        <v>3841</v>
      </c>
      <c r="V2260">
        <v>71</v>
      </c>
      <c r="W2260">
        <v>65</v>
      </c>
      <c r="Y2260" t="s">
        <v>1357</v>
      </c>
      <c r="Z2260">
        <v>1</v>
      </c>
      <c r="AA2260">
        <f t="shared" si="344"/>
        <v>-6</v>
      </c>
      <c r="AB2260">
        <f t="shared" ca="1" si="340"/>
        <v>-1</v>
      </c>
      <c r="AC2260">
        <f t="shared" ca="1" si="341"/>
        <v>-5</v>
      </c>
      <c r="AD2260">
        <f t="shared" ca="1" si="342"/>
        <v>5</v>
      </c>
      <c r="AE2260" s="2">
        <v>0</v>
      </c>
      <c r="AF2260" s="7">
        <f>VLOOKUP(R2260,Weights!$A$2:$B$120,2,0)*AE2260</f>
        <v>0</v>
      </c>
      <c r="AG2260">
        <f t="shared" ca="1" si="343"/>
        <v>25</v>
      </c>
      <c r="AI2260" t="str">
        <f t="shared" ca="1" si="345"/>
        <v>Buffalo</v>
      </c>
      <c r="AJ2260" t="str">
        <f t="shared" si="346"/>
        <v>Buffalo</v>
      </c>
      <c r="AK2260" t="str">
        <f t="shared" si="347"/>
        <v>Buffalo</v>
      </c>
    </row>
    <row r="2261" spans="17:37" x14ac:dyDescent="0.25">
      <c r="Q2261" t="s">
        <v>3496</v>
      </c>
      <c r="R2261" s="6">
        <v>42069</v>
      </c>
      <c r="S2261" t="s">
        <v>3194</v>
      </c>
      <c r="T2261" t="s">
        <v>3243</v>
      </c>
      <c r="U2261" t="s">
        <v>3842</v>
      </c>
      <c r="V2261">
        <v>79</v>
      </c>
      <c r="W2261">
        <v>77</v>
      </c>
      <c r="Y2261" t="s">
        <v>1328</v>
      </c>
      <c r="Z2261">
        <v>1</v>
      </c>
      <c r="AA2261">
        <f t="shared" si="344"/>
        <v>2</v>
      </c>
      <c r="AB2261">
        <f t="shared" ca="1" si="340"/>
        <v>2.0000000000000004</v>
      </c>
      <c r="AC2261">
        <f t="shared" ca="1" si="341"/>
        <v>0</v>
      </c>
      <c r="AD2261">
        <f t="shared" ca="1" si="342"/>
        <v>0</v>
      </c>
      <c r="AE2261" s="2">
        <v>0</v>
      </c>
      <c r="AF2261" s="7">
        <f>VLOOKUP(R2261,Weights!$A$2:$B$120,2,0)*AE2261</f>
        <v>0</v>
      </c>
      <c r="AG2261">
        <f t="shared" ca="1" si="343"/>
        <v>0</v>
      </c>
      <c r="AI2261" t="str">
        <f t="shared" ca="1" si="345"/>
        <v>Kent State</v>
      </c>
      <c r="AJ2261" t="str">
        <f t="shared" si="346"/>
        <v>Kent State</v>
      </c>
      <c r="AK2261">
        <f t="shared" si="347"/>
        <v>0</v>
      </c>
    </row>
    <row r="2262" spans="17:37" x14ac:dyDescent="0.25">
      <c r="Q2262" t="s">
        <v>3834</v>
      </c>
      <c r="R2262" s="6">
        <v>41957</v>
      </c>
      <c r="S2262" t="s">
        <v>3194</v>
      </c>
      <c r="T2262" t="s">
        <v>3396</v>
      </c>
      <c r="U2262" t="s">
        <v>3842</v>
      </c>
      <c r="V2262">
        <v>85</v>
      </c>
      <c r="W2262">
        <v>45</v>
      </c>
      <c r="Y2262" t="s">
        <v>176</v>
      </c>
      <c r="Z2262">
        <v>1</v>
      </c>
      <c r="AA2262">
        <f t="shared" si="344"/>
        <v>40</v>
      </c>
      <c r="AB2262">
        <f t="shared" ca="1" si="340"/>
        <v>36.400000200000001</v>
      </c>
      <c r="AC2262">
        <f t="shared" ca="1" si="341"/>
        <v>3.5999997999999991</v>
      </c>
      <c r="AD2262">
        <f t="shared" ca="1" si="342"/>
        <v>-3.5999997999999991</v>
      </c>
      <c r="AE2262" s="2">
        <v>0</v>
      </c>
      <c r="AF2262" s="7">
        <f>VLOOKUP(R2262,Weights!$A$2:$B$120,2,0)*AE2262</f>
        <v>0</v>
      </c>
      <c r="AG2262">
        <f t="shared" ca="1" si="343"/>
        <v>12.959998560000033</v>
      </c>
      <c r="AI2262" t="str">
        <f t="shared" ca="1" si="345"/>
        <v>Kentucky</v>
      </c>
      <c r="AJ2262" t="str">
        <f t="shared" si="346"/>
        <v>Kentucky</v>
      </c>
      <c r="AK2262">
        <f t="shared" si="347"/>
        <v>0</v>
      </c>
    </row>
    <row r="2263" spans="17:37" x14ac:dyDescent="0.25">
      <c r="Q2263" t="s">
        <v>3834</v>
      </c>
      <c r="R2263" s="6">
        <v>41959</v>
      </c>
      <c r="S2263" t="s">
        <v>3194</v>
      </c>
      <c r="T2263" t="s">
        <v>3405</v>
      </c>
      <c r="U2263" t="s">
        <v>3842</v>
      </c>
      <c r="V2263">
        <v>71</v>
      </c>
      <c r="W2263">
        <v>52</v>
      </c>
      <c r="Y2263" t="s">
        <v>258</v>
      </c>
      <c r="Z2263">
        <v>1</v>
      </c>
      <c r="AA2263">
        <f t="shared" si="344"/>
        <v>19</v>
      </c>
      <c r="AB2263">
        <f t="shared" ca="1" si="340"/>
        <v>21.400000200000001</v>
      </c>
      <c r="AC2263">
        <f t="shared" ca="1" si="341"/>
        <v>-2.4000002000000009</v>
      </c>
      <c r="AD2263">
        <f t="shared" ca="1" si="342"/>
        <v>2.4000002000000009</v>
      </c>
      <c r="AE2263" s="2">
        <v>0</v>
      </c>
      <c r="AF2263" s="7">
        <f>VLOOKUP(R2263,Weights!$A$2:$B$120,2,0)*AE2263</f>
        <v>0</v>
      </c>
      <c r="AG2263">
        <f t="shared" ca="1" si="343"/>
        <v>5.7600009600000446</v>
      </c>
      <c r="AI2263" t="str">
        <f t="shared" ca="1" si="345"/>
        <v>Kentucky</v>
      </c>
      <c r="AJ2263" t="str">
        <f t="shared" si="346"/>
        <v>Kentucky</v>
      </c>
      <c r="AK2263">
        <f t="shared" si="347"/>
        <v>0</v>
      </c>
    </row>
    <row r="2264" spans="17:37" x14ac:dyDescent="0.25">
      <c r="Q2264" t="s">
        <v>3834</v>
      </c>
      <c r="R2264" s="6">
        <v>41964</v>
      </c>
      <c r="S2264" t="s">
        <v>3194</v>
      </c>
      <c r="T2264" t="s">
        <v>3215</v>
      </c>
      <c r="U2264" t="s">
        <v>3842</v>
      </c>
      <c r="V2264">
        <v>89</v>
      </c>
      <c r="W2264">
        <v>65</v>
      </c>
      <c r="Y2264" t="s">
        <v>260</v>
      </c>
      <c r="Z2264">
        <v>1</v>
      </c>
      <c r="AA2264">
        <f t="shared" si="344"/>
        <v>24</v>
      </c>
      <c r="AB2264">
        <f t="shared" ca="1" si="340"/>
        <v>32.000000200000002</v>
      </c>
      <c r="AC2264">
        <f t="shared" ca="1" si="341"/>
        <v>-8.0000002000000023</v>
      </c>
      <c r="AD2264">
        <f t="shared" ca="1" si="342"/>
        <v>8.0000002000000023</v>
      </c>
      <c r="AE2264" s="2">
        <v>0</v>
      </c>
      <c r="AF2264" s="7">
        <f>VLOOKUP(R2264,Weights!$A$2:$B$120,2,0)*AE2264</f>
        <v>0</v>
      </c>
      <c r="AG2264">
        <f t="shared" ca="1" si="343"/>
        <v>64.00000320000008</v>
      </c>
      <c r="AI2264" t="str">
        <f t="shared" ca="1" si="345"/>
        <v>Kentucky</v>
      </c>
      <c r="AJ2264" t="str">
        <f t="shared" si="346"/>
        <v>Kentucky</v>
      </c>
      <c r="AK2264">
        <f t="shared" si="347"/>
        <v>0</v>
      </c>
    </row>
    <row r="2265" spans="17:37" x14ac:dyDescent="0.25">
      <c r="Q2265" t="s">
        <v>3834</v>
      </c>
      <c r="R2265" s="6">
        <v>41966</v>
      </c>
      <c r="S2265" t="s">
        <v>3194</v>
      </c>
      <c r="T2265" t="s">
        <v>3387</v>
      </c>
      <c r="U2265" t="s">
        <v>3842</v>
      </c>
      <c r="V2265">
        <v>86</v>
      </c>
      <c r="W2265">
        <v>28</v>
      </c>
      <c r="Y2265" t="s">
        <v>261</v>
      </c>
      <c r="Z2265">
        <v>1</v>
      </c>
      <c r="AA2265">
        <f t="shared" si="344"/>
        <v>58</v>
      </c>
      <c r="AB2265">
        <f t="shared" ca="1" si="340"/>
        <v>40.6</v>
      </c>
      <c r="AC2265">
        <f t="shared" ca="1" si="341"/>
        <v>17.399999999999999</v>
      </c>
      <c r="AD2265">
        <f t="shared" ca="1" si="342"/>
        <v>-17.399999999999999</v>
      </c>
      <c r="AE2265" s="2">
        <v>0</v>
      </c>
      <c r="AF2265" s="7">
        <f>VLOOKUP(R2265,Weights!$A$2:$B$120,2,0)*AE2265</f>
        <v>0</v>
      </c>
      <c r="AG2265">
        <f t="shared" ca="1" si="343"/>
        <v>302.75999999999993</v>
      </c>
      <c r="AI2265" t="str">
        <f t="shared" ca="1" si="345"/>
        <v>Kentucky</v>
      </c>
      <c r="AJ2265" t="str">
        <f t="shared" si="346"/>
        <v>Kentucky</v>
      </c>
      <c r="AK2265">
        <f t="shared" si="347"/>
        <v>0</v>
      </c>
    </row>
    <row r="2266" spans="17:37" x14ac:dyDescent="0.25">
      <c r="Q2266" t="s">
        <v>3834</v>
      </c>
      <c r="R2266" s="6">
        <v>41968</v>
      </c>
      <c r="S2266" t="s">
        <v>3194</v>
      </c>
      <c r="T2266" t="s">
        <v>3420</v>
      </c>
      <c r="U2266" t="s">
        <v>3842</v>
      </c>
      <c r="V2266">
        <v>92</v>
      </c>
      <c r="W2266">
        <v>44</v>
      </c>
      <c r="Y2266" t="s">
        <v>673</v>
      </c>
      <c r="Z2266">
        <v>1</v>
      </c>
      <c r="AA2266">
        <f t="shared" si="344"/>
        <v>48</v>
      </c>
      <c r="AB2266">
        <f t="shared" ca="1" si="340"/>
        <v>30.6000002</v>
      </c>
      <c r="AC2266">
        <f t="shared" ca="1" si="341"/>
        <v>17.3999998</v>
      </c>
      <c r="AD2266">
        <f t="shared" ca="1" si="342"/>
        <v>-17.3999998</v>
      </c>
      <c r="AE2266" s="2">
        <v>0</v>
      </c>
      <c r="AF2266" s="7">
        <f>VLOOKUP(R2266,Weights!$A$2:$B$120,2,0)*AE2266</f>
        <v>0</v>
      </c>
      <c r="AG2266">
        <f t="shared" ca="1" si="343"/>
        <v>302.75999304000004</v>
      </c>
      <c r="AI2266" t="str">
        <f t="shared" ca="1" si="345"/>
        <v>Kentucky</v>
      </c>
      <c r="AJ2266" t="str">
        <f t="shared" si="346"/>
        <v>Kentucky</v>
      </c>
      <c r="AK2266">
        <f t="shared" si="347"/>
        <v>0</v>
      </c>
    </row>
    <row r="2267" spans="17:37" x14ac:dyDescent="0.25">
      <c r="Q2267" t="s">
        <v>3834</v>
      </c>
      <c r="R2267" s="6">
        <v>41973</v>
      </c>
      <c r="S2267" t="s">
        <v>3194</v>
      </c>
      <c r="T2267" t="s">
        <v>3196</v>
      </c>
      <c r="U2267" t="s">
        <v>3842</v>
      </c>
      <c r="V2267">
        <v>58</v>
      </c>
      <c r="W2267">
        <v>38</v>
      </c>
      <c r="Y2267" t="s">
        <v>674</v>
      </c>
      <c r="Z2267">
        <v>1</v>
      </c>
      <c r="AA2267">
        <f t="shared" si="344"/>
        <v>20</v>
      </c>
      <c r="AB2267">
        <f t="shared" ca="1" si="340"/>
        <v>14.6</v>
      </c>
      <c r="AC2267">
        <f t="shared" ca="1" si="341"/>
        <v>5.4</v>
      </c>
      <c r="AD2267">
        <f t="shared" ca="1" si="342"/>
        <v>-5.4</v>
      </c>
      <c r="AE2267" s="2">
        <v>0</v>
      </c>
      <c r="AF2267" s="7">
        <f>VLOOKUP(R2267,Weights!$A$2:$B$120,2,0)*AE2267</f>
        <v>0</v>
      </c>
      <c r="AG2267">
        <f t="shared" ca="1" si="343"/>
        <v>29.160000000000004</v>
      </c>
      <c r="AI2267" t="str">
        <f t="shared" ca="1" si="345"/>
        <v>Kentucky</v>
      </c>
      <c r="AJ2267" t="str">
        <f t="shared" si="346"/>
        <v>Kentucky</v>
      </c>
      <c r="AK2267">
        <f t="shared" si="347"/>
        <v>0</v>
      </c>
    </row>
    <row r="2268" spans="17:37" x14ac:dyDescent="0.25">
      <c r="Q2268" t="s">
        <v>3834</v>
      </c>
      <c r="R2268" s="6">
        <v>41978</v>
      </c>
      <c r="S2268" t="s">
        <v>3194</v>
      </c>
      <c r="T2268" t="s">
        <v>3369</v>
      </c>
      <c r="U2268" t="s">
        <v>3842</v>
      </c>
      <c r="V2268">
        <v>63</v>
      </c>
      <c r="W2268">
        <v>51</v>
      </c>
      <c r="Y2268" t="s">
        <v>675</v>
      </c>
      <c r="Z2268">
        <v>1</v>
      </c>
      <c r="AA2268">
        <f t="shared" si="344"/>
        <v>12</v>
      </c>
      <c r="AB2268">
        <f t="shared" ca="1" si="340"/>
        <v>12</v>
      </c>
      <c r="AC2268">
        <f t="shared" ca="1" si="341"/>
        <v>0</v>
      </c>
      <c r="AD2268">
        <f t="shared" ca="1" si="342"/>
        <v>0</v>
      </c>
      <c r="AE2268" s="2">
        <v>0</v>
      </c>
      <c r="AF2268" s="7">
        <f>VLOOKUP(R2268,Weights!$A$2:$B$120,2,0)*AE2268</f>
        <v>0</v>
      </c>
      <c r="AG2268">
        <f t="shared" ca="1" si="343"/>
        <v>0</v>
      </c>
      <c r="AI2268" t="str">
        <f t="shared" ca="1" si="345"/>
        <v>Kentucky</v>
      </c>
      <c r="AJ2268" t="str">
        <f t="shared" si="346"/>
        <v>Kentucky</v>
      </c>
      <c r="AK2268">
        <f t="shared" si="347"/>
        <v>0</v>
      </c>
    </row>
    <row r="2269" spans="17:37" x14ac:dyDescent="0.25">
      <c r="Q2269" t="s">
        <v>3834</v>
      </c>
      <c r="R2269" s="6">
        <v>41980</v>
      </c>
      <c r="S2269" t="s">
        <v>3194</v>
      </c>
      <c r="T2269" t="s">
        <v>3498</v>
      </c>
      <c r="U2269" t="s">
        <v>3842</v>
      </c>
      <c r="V2269">
        <v>82</v>
      </c>
      <c r="W2269">
        <v>49</v>
      </c>
      <c r="Y2269" t="s">
        <v>676</v>
      </c>
      <c r="Z2269">
        <v>1</v>
      </c>
      <c r="AA2269">
        <f t="shared" si="344"/>
        <v>33</v>
      </c>
      <c r="AB2269">
        <f t="shared" ca="1" si="340"/>
        <v>30.400000200000001</v>
      </c>
      <c r="AC2269">
        <f t="shared" ca="1" si="341"/>
        <v>2.5999997999999991</v>
      </c>
      <c r="AD2269">
        <f t="shared" ca="1" si="342"/>
        <v>-2.5999997999999991</v>
      </c>
      <c r="AE2269" s="2">
        <v>0</v>
      </c>
      <c r="AF2269" s="7">
        <f>VLOOKUP(R2269,Weights!$A$2:$B$120,2,0)*AE2269</f>
        <v>0</v>
      </c>
      <c r="AG2269">
        <f t="shared" ca="1" si="343"/>
        <v>6.7599989600000354</v>
      </c>
      <c r="AI2269" t="str">
        <f t="shared" ca="1" si="345"/>
        <v>Kentucky</v>
      </c>
      <c r="AJ2269" t="str">
        <f t="shared" si="346"/>
        <v>Kentucky</v>
      </c>
      <c r="AK2269">
        <f t="shared" si="347"/>
        <v>0</v>
      </c>
    </row>
    <row r="2270" spans="17:37" x14ac:dyDescent="0.25">
      <c r="Q2270" t="s">
        <v>3834</v>
      </c>
      <c r="R2270" s="6">
        <v>41983</v>
      </c>
      <c r="S2270" t="s">
        <v>3194</v>
      </c>
      <c r="T2270" t="s">
        <v>3237</v>
      </c>
      <c r="U2270" t="s">
        <v>3842</v>
      </c>
      <c r="V2270">
        <v>56</v>
      </c>
      <c r="W2270">
        <v>46</v>
      </c>
      <c r="Y2270" t="s">
        <v>677</v>
      </c>
      <c r="Z2270">
        <v>1</v>
      </c>
      <c r="AA2270">
        <f t="shared" si="344"/>
        <v>10</v>
      </c>
      <c r="AB2270">
        <f t="shared" ca="1" si="340"/>
        <v>26.200000199999998</v>
      </c>
      <c r="AC2270">
        <f t="shared" ca="1" si="341"/>
        <v>-16.200000199999998</v>
      </c>
      <c r="AD2270">
        <f t="shared" ca="1" si="342"/>
        <v>16.200000199999998</v>
      </c>
      <c r="AE2270" s="2">
        <v>0</v>
      </c>
      <c r="AF2270" s="7">
        <f>VLOOKUP(R2270,Weights!$A$2:$B$120,2,0)*AE2270</f>
        <v>0</v>
      </c>
      <c r="AG2270">
        <f t="shared" ca="1" si="343"/>
        <v>262.44000647999997</v>
      </c>
      <c r="AI2270" t="str">
        <f t="shared" ca="1" si="345"/>
        <v>Kentucky</v>
      </c>
      <c r="AJ2270" t="str">
        <f t="shared" si="346"/>
        <v>Kentucky</v>
      </c>
      <c r="AK2270">
        <f t="shared" si="347"/>
        <v>0</v>
      </c>
    </row>
    <row r="2271" spans="17:37" x14ac:dyDescent="0.25">
      <c r="Q2271" t="s">
        <v>3834</v>
      </c>
      <c r="R2271" s="6">
        <v>41986</v>
      </c>
      <c r="S2271" t="s">
        <v>3194</v>
      </c>
      <c r="T2271" t="s">
        <v>3826</v>
      </c>
      <c r="U2271" t="s">
        <v>3842</v>
      </c>
      <c r="V2271">
        <v>84</v>
      </c>
      <c r="W2271">
        <v>70</v>
      </c>
      <c r="Y2271" t="s">
        <v>678</v>
      </c>
      <c r="Z2271">
        <v>1</v>
      </c>
      <c r="AA2271">
        <f t="shared" si="344"/>
        <v>14</v>
      </c>
      <c r="AB2271">
        <f t="shared" ca="1" si="340"/>
        <v>9.1999999999999993</v>
      </c>
      <c r="AC2271">
        <f t="shared" ca="1" si="341"/>
        <v>4.8000000000000007</v>
      </c>
      <c r="AD2271">
        <f t="shared" ca="1" si="342"/>
        <v>-4.8000000000000007</v>
      </c>
      <c r="AE2271" s="2">
        <v>0</v>
      </c>
      <c r="AF2271" s="7">
        <f>VLOOKUP(R2271,Weights!$A$2:$B$120,2,0)*AE2271</f>
        <v>0</v>
      </c>
      <c r="AG2271">
        <f t="shared" ca="1" si="343"/>
        <v>23.040000000000006</v>
      </c>
      <c r="AI2271" t="str">
        <f t="shared" ca="1" si="345"/>
        <v>Kentucky</v>
      </c>
      <c r="AJ2271" t="str">
        <f t="shared" si="346"/>
        <v>Kentucky</v>
      </c>
      <c r="AK2271">
        <f t="shared" si="347"/>
        <v>0</v>
      </c>
    </row>
    <row r="2272" spans="17:37" x14ac:dyDescent="0.25">
      <c r="Q2272" t="s">
        <v>3834</v>
      </c>
      <c r="R2272" s="6">
        <v>42010</v>
      </c>
      <c r="S2272" t="s">
        <v>3194</v>
      </c>
      <c r="T2272" t="s">
        <v>3374</v>
      </c>
      <c r="U2272" t="s">
        <v>3842</v>
      </c>
      <c r="V2272">
        <v>89</v>
      </c>
      <c r="W2272">
        <v>86</v>
      </c>
      <c r="X2272" t="s">
        <v>3843</v>
      </c>
      <c r="Y2272" t="s">
        <v>2299</v>
      </c>
      <c r="Z2272">
        <v>1</v>
      </c>
      <c r="AA2272">
        <f t="shared" si="344"/>
        <v>3</v>
      </c>
      <c r="AB2272">
        <f t="shared" ca="1" si="340"/>
        <v>19.400000200000001</v>
      </c>
      <c r="AC2272">
        <f t="shared" ca="1" si="341"/>
        <v>-16.400000200000001</v>
      </c>
      <c r="AD2272">
        <f t="shared" ca="1" si="342"/>
        <v>16.400000200000001</v>
      </c>
      <c r="AE2272" s="2">
        <v>0</v>
      </c>
      <c r="AF2272" s="7">
        <f>VLOOKUP(R2272,Weights!$A$2:$B$120,2,0)*AE2272</f>
        <v>0</v>
      </c>
      <c r="AG2272">
        <f t="shared" ca="1" si="343"/>
        <v>268.96000656000007</v>
      </c>
      <c r="AI2272" t="str">
        <f t="shared" ca="1" si="345"/>
        <v>Kentucky</v>
      </c>
      <c r="AJ2272" t="str">
        <f t="shared" si="346"/>
        <v>Kentucky</v>
      </c>
      <c r="AK2272">
        <f t="shared" si="347"/>
        <v>0</v>
      </c>
    </row>
    <row r="2273" spans="17:37" x14ac:dyDescent="0.25">
      <c r="Q2273" t="s">
        <v>3834</v>
      </c>
      <c r="R2273" s="6">
        <v>42017</v>
      </c>
      <c r="S2273" t="s">
        <v>3194</v>
      </c>
      <c r="T2273" t="s">
        <v>3356</v>
      </c>
      <c r="U2273" t="s">
        <v>3842</v>
      </c>
      <c r="V2273">
        <v>86</v>
      </c>
      <c r="W2273">
        <v>37</v>
      </c>
      <c r="Y2273" t="s">
        <v>2608</v>
      </c>
      <c r="Z2273">
        <v>1</v>
      </c>
      <c r="AA2273">
        <f t="shared" si="344"/>
        <v>49</v>
      </c>
      <c r="AB2273">
        <f t="shared" ca="1" si="340"/>
        <v>30.6000002</v>
      </c>
      <c r="AC2273">
        <f t="shared" ca="1" si="341"/>
        <v>18.3999998</v>
      </c>
      <c r="AD2273">
        <f t="shared" ca="1" si="342"/>
        <v>-18.3999998</v>
      </c>
      <c r="AE2273" s="2">
        <v>0</v>
      </c>
      <c r="AF2273" s="7">
        <f>VLOOKUP(R2273,Weights!$A$2:$B$120,2,0)*AE2273</f>
        <v>0</v>
      </c>
      <c r="AG2273">
        <f t="shared" ca="1" si="343"/>
        <v>338.55999264000002</v>
      </c>
      <c r="AI2273" t="str">
        <f t="shared" ca="1" si="345"/>
        <v>Kentucky</v>
      </c>
      <c r="AJ2273" t="str">
        <f t="shared" si="346"/>
        <v>Kentucky</v>
      </c>
      <c r="AK2273">
        <f t="shared" si="347"/>
        <v>0</v>
      </c>
    </row>
    <row r="2274" spans="17:37" x14ac:dyDescent="0.25">
      <c r="Q2274" t="s">
        <v>3834</v>
      </c>
      <c r="R2274" s="6">
        <v>42024</v>
      </c>
      <c r="S2274" t="s">
        <v>3194</v>
      </c>
      <c r="T2274" t="s">
        <v>3350</v>
      </c>
      <c r="U2274" t="s">
        <v>3842</v>
      </c>
      <c r="V2274">
        <v>65</v>
      </c>
      <c r="W2274">
        <v>57</v>
      </c>
      <c r="Y2274" t="s">
        <v>2609</v>
      </c>
      <c r="Z2274">
        <v>1</v>
      </c>
      <c r="AA2274">
        <f t="shared" si="344"/>
        <v>8</v>
      </c>
      <c r="AB2274">
        <f t="shared" ca="1" si="340"/>
        <v>17</v>
      </c>
      <c r="AC2274">
        <f t="shared" ca="1" si="341"/>
        <v>-9</v>
      </c>
      <c r="AD2274">
        <f t="shared" ca="1" si="342"/>
        <v>9</v>
      </c>
      <c r="AE2274" s="2">
        <v>0</v>
      </c>
      <c r="AF2274" s="7">
        <f>VLOOKUP(R2274,Weights!$A$2:$B$120,2,0)*AE2274</f>
        <v>0</v>
      </c>
      <c r="AG2274">
        <f t="shared" ca="1" si="343"/>
        <v>81</v>
      </c>
      <c r="AI2274" t="str">
        <f t="shared" ca="1" si="345"/>
        <v>Kentucky</v>
      </c>
      <c r="AJ2274" t="str">
        <f t="shared" si="346"/>
        <v>Kentucky</v>
      </c>
      <c r="AK2274">
        <f t="shared" si="347"/>
        <v>0</v>
      </c>
    </row>
    <row r="2275" spans="17:37" x14ac:dyDescent="0.25">
      <c r="Q2275" t="s">
        <v>3834</v>
      </c>
      <c r="R2275" s="6">
        <v>42035</v>
      </c>
      <c r="S2275" t="s">
        <v>3194</v>
      </c>
      <c r="T2275" t="s">
        <v>3276</v>
      </c>
      <c r="U2275" t="s">
        <v>3842</v>
      </c>
      <c r="V2275">
        <v>70</v>
      </c>
      <c r="W2275">
        <v>55</v>
      </c>
      <c r="Y2275" t="s">
        <v>2610</v>
      </c>
      <c r="Z2275">
        <v>1</v>
      </c>
      <c r="AA2275">
        <f t="shared" si="344"/>
        <v>15</v>
      </c>
      <c r="AB2275">
        <f t="shared" ca="1" si="340"/>
        <v>20.800000199999999</v>
      </c>
      <c r="AC2275">
        <f t="shared" ca="1" si="341"/>
        <v>-5.8000001999999995</v>
      </c>
      <c r="AD2275">
        <f t="shared" ca="1" si="342"/>
        <v>5.8000001999999995</v>
      </c>
      <c r="AE2275" s="2">
        <v>0</v>
      </c>
      <c r="AF2275" s="7">
        <f>VLOOKUP(R2275,Weights!$A$2:$B$120,2,0)*AE2275</f>
        <v>0</v>
      </c>
      <c r="AG2275">
        <f t="shared" ca="1" si="343"/>
        <v>33.640002320000036</v>
      </c>
      <c r="AI2275" t="str">
        <f t="shared" ca="1" si="345"/>
        <v>Kentucky</v>
      </c>
      <c r="AJ2275" t="str">
        <f t="shared" si="346"/>
        <v>Kentucky</v>
      </c>
      <c r="AK2275">
        <f t="shared" si="347"/>
        <v>0</v>
      </c>
    </row>
    <row r="2276" spans="17:37" x14ac:dyDescent="0.25">
      <c r="Q2276" t="s">
        <v>3834</v>
      </c>
      <c r="R2276" s="6">
        <v>42038</v>
      </c>
      <c r="S2276" t="s">
        <v>3194</v>
      </c>
      <c r="T2276" t="s">
        <v>3232</v>
      </c>
      <c r="U2276" t="s">
        <v>3842</v>
      </c>
      <c r="V2276">
        <v>69</v>
      </c>
      <c r="W2276">
        <v>58</v>
      </c>
      <c r="Y2276" t="s">
        <v>2611</v>
      </c>
      <c r="Z2276">
        <v>1</v>
      </c>
      <c r="AA2276">
        <f t="shared" si="344"/>
        <v>11</v>
      </c>
      <c r="AB2276">
        <f t="shared" ca="1" si="340"/>
        <v>17.2</v>
      </c>
      <c r="AC2276">
        <f t="shared" ca="1" si="341"/>
        <v>-6.1999999999999993</v>
      </c>
      <c r="AD2276">
        <f t="shared" ca="1" si="342"/>
        <v>6.1999999999999993</v>
      </c>
      <c r="AE2276" s="2">
        <v>0</v>
      </c>
      <c r="AF2276" s="7">
        <f>VLOOKUP(R2276,Weights!$A$2:$B$120,2,0)*AE2276</f>
        <v>0</v>
      </c>
      <c r="AG2276">
        <f t="shared" ca="1" si="343"/>
        <v>38.439999999999991</v>
      </c>
      <c r="AI2276" t="str">
        <f t="shared" ca="1" si="345"/>
        <v>Kentucky</v>
      </c>
      <c r="AJ2276" t="str">
        <f t="shared" si="346"/>
        <v>Kentucky</v>
      </c>
      <c r="AK2276">
        <f t="shared" si="347"/>
        <v>0</v>
      </c>
    </row>
    <row r="2277" spans="17:37" x14ac:dyDescent="0.25">
      <c r="Q2277" t="s">
        <v>3834</v>
      </c>
      <c r="R2277" s="6">
        <v>42049</v>
      </c>
      <c r="S2277" t="s">
        <v>3194</v>
      </c>
      <c r="T2277" t="s">
        <v>3320</v>
      </c>
      <c r="U2277" t="s">
        <v>3842</v>
      </c>
      <c r="V2277">
        <v>77</v>
      </c>
      <c r="W2277">
        <v>43</v>
      </c>
      <c r="Y2277" t="s">
        <v>2612</v>
      </c>
      <c r="Z2277">
        <v>1</v>
      </c>
      <c r="AA2277">
        <f t="shared" si="344"/>
        <v>34</v>
      </c>
      <c r="AB2277">
        <f t="shared" ca="1" si="340"/>
        <v>21.6000002</v>
      </c>
      <c r="AC2277">
        <f t="shared" ca="1" si="341"/>
        <v>12.3999998</v>
      </c>
      <c r="AD2277">
        <f t="shared" ca="1" si="342"/>
        <v>-12.3999998</v>
      </c>
      <c r="AE2277" s="2">
        <v>0</v>
      </c>
      <c r="AF2277" s="7">
        <f>VLOOKUP(R2277,Weights!$A$2:$B$120,2,0)*AE2277</f>
        <v>0</v>
      </c>
      <c r="AG2277">
        <f t="shared" ca="1" si="343"/>
        <v>153.75999504000004</v>
      </c>
      <c r="AI2277" t="str">
        <f t="shared" ca="1" si="345"/>
        <v>Kentucky</v>
      </c>
      <c r="AJ2277" t="str">
        <f t="shared" si="346"/>
        <v>Kentucky</v>
      </c>
      <c r="AK2277">
        <f t="shared" si="347"/>
        <v>0</v>
      </c>
    </row>
    <row r="2278" spans="17:37" x14ac:dyDescent="0.25">
      <c r="Q2278" t="s">
        <v>3834</v>
      </c>
      <c r="R2278" s="6">
        <v>42056</v>
      </c>
      <c r="S2278" t="s">
        <v>3194</v>
      </c>
      <c r="T2278" t="s">
        <v>3381</v>
      </c>
      <c r="U2278" t="s">
        <v>3842</v>
      </c>
      <c r="V2278">
        <v>110</v>
      </c>
      <c r="W2278">
        <v>75</v>
      </c>
      <c r="Y2278" t="s">
        <v>2613</v>
      </c>
      <c r="Z2278">
        <v>1</v>
      </c>
      <c r="AA2278">
        <f t="shared" si="344"/>
        <v>35</v>
      </c>
      <c r="AB2278">
        <f t="shared" ca="1" si="340"/>
        <v>27.800000179999998</v>
      </c>
      <c r="AC2278">
        <f t="shared" ca="1" si="341"/>
        <v>7.1999998200000022</v>
      </c>
      <c r="AD2278">
        <f t="shared" ca="1" si="342"/>
        <v>-7.1999998200000022</v>
      </c>
      <c r="AE2278" s="2">
        <v>0</v>
      </c>
      <c r="AF2278" s="7">
        <f>VLOOKUP(R2278,Weights!$A$2:$B$120,2,0)*AE2278</f>
        <v>0</v>
      </c>
      <c r="AG2278">
        <f t="shared" ca="1" si="343"/>
        <v>51.839997408000066</v>
      </c>
      <c r="AI2278" t="str">
        <f t="shared" ca="1" si="345"/>
        <v>Kentucky</v>
      </c>
      <c r="AJ2278" t="str">
        <f t="shared" si="346"/>
        <v>Kentucky</v>
      </c>
      <c r="AK2278">
        <f t="shared" si="347"/>
        <v>0</v>
      </c>
    </row>
    <row r="2279" spans="17:37" x14ac:dyDescent="0.25">
      <c r="Q2279" t="s">
        <v>3834</v>
      </c>
      <c r="R2279" s="6">
        <v>42063</v>
      </c>
      <c r="S2279" t="s">
        <v>3194</v>
      </c>
      <c r="T2279" t="s">
        <v>3291</v>
      </c>
      <c r="U2279" t="s">
        <v>3842</v>
      </c>
      <c r="V2279">
        <v>84</v>
      </c>
      <c r="W2279">
        <v>67</v>
      </c>
      <c r="Y2279" t="s">
        <v>2614</v>
      </c>
      <c r="Z2279">
        <v>1</v>
      </c>
      <c r="AA2279">
        <f t="shared" si="344"/>
        <v>17</v>
      </c>
      <c r="AB2279">
        <f t="shared" ca="1" si="340"/>
        <v>16.600000000000001</v>
      </c>
      <c r="AC2279">
        <f t="shared" ca="1" si="341"/>
        <v>0.39999999999999858</v>
      </c>
      <c r="AD2279">
        <f t="shared" ca="1" si="342"/>
        <v>-0.39999999999999858</v>
      </c>
      <c r="AE2279" s="2">
        <v>0</v>
      </c>
      <c r="AF2279" s="7">
        <f>VLOOKUP(R2279,Weights!$A$2:$B$120,2,0)*AE2279</f>
        <v>0</v>
      </c>
      <c r="AG2279">
        <f t="shared" ca="1" si="343"/>
        <v>0.15999999999999887</v>
      </c>
      <c r="AI2279" t="str">
        <f t="shared" ca="1" si="345"/>
        <v>Kentucky</v>
      </c>
      <c r="AJ2279" t="str">
        <f t="shared" si="346"/>
        <v>Kentucky</v>
      </c>
      <c r="AK2279">
        <f t="shared" si="347"/>
        <v>0</v>
      </c>
    </row>
    <row r="2280" spans="17:37" x14ac:dyDescent="0.25">
      <c r="Q2280" t="s">
        <v>3834</v>
      </c>
      <c r="R2280" s="6">
        <v>42070</v>
      </c>
      <c r="S2280" t="s">
        <v>3194</v>
      </c>
      <c r="T2280" t="s">
        <v>3265</v>
      </c>
      <c r="U2280" t="s">
        <v>3842</v>
      </c>
      <c r="V2280">
        <v>67</v>
      </c>
      <c r="W2280">
        <v>50</v>
      </c>
      <c r="Y2280" t="s">
        <v>2615</v>
      </c>
      <c r="Z2280">
        <v>1</v>
      </c>
      <c r="AA2280">
        <f t="shared" si="344"/>
        <v>17</v>
      </c>
      <c r="AB2280">
        <f t="shared" ca="1" si="340"/>
        <v>17.2</v>
      </c>
      <c r="AC2280">
        <f t="shared" ca="1" si="341"/>
        <v>-0.19999999999999929</v>
      </c>
      <c r="AD2280">
        <f t="shared" ca="1" si="342"/>
        <v>0.19999999999999929</v>
      </c>
      <c r="AE2280" s="2">
        <v>0</v>
      </c>
      <c r="AF2280" s="7">
        <f>VLOOKUP(R2280,Weights!$A$2:$B$120,2,0)*AE2280</f>
        <v>0</v>
      </c>
      <c r="AG2280">
        <f t="shared" ca="1" si="343"/>
        <v>3.9999999999999716E-2</v>
      </c>
      <c r="AI2280" t="str">
        <f t="shared" ca="1" si="345"/>
        <v>Kentucky</v>
      </c>
      <c r="AJ2280" t="str">
        <f t="shared" si="346"/>
        <v>Kentucky</v>
      </c>
      <c r="AK2280">
        <f t="shared" si="347"/>
        <v>0</v>
      </c>
    </row>
    <row r="2281" spans="17:37" x14ac:dyDescent="0.25">
      <c r="Q2281" t="s">
        <v>3289</v>
      </c>
      <c r="R2281" s="6">
        <v>41958</v>
      </c>
      <c r="S2281" t="s">
        <v>3194</v>
      </c>
      <c r="T2281" t="s">
        <v>3197</v>
      </c>
      <c r="U2281" t="s">
        <v>3842</v>
      </c>
      <c r="V2281">
        <v>57</v>
      </c>
      <c r="W2281">
        <v>52</v>
      </c>
      <c r="Y2281" t="s">
        <v>176</v>
      </c>
      <c r="Z2281">
        <v>1</v>
      </c>
      <c r="AA2281">
        <f t="shared" si="344"/>
        <v>5</v>
      </c>
      <c r="AB2281">
        <f t="shared" ca="1" si="340"/>
        <v>6.3999999800000005</v>
      </c>
      <c r="AC2281">
        <f t="shared" ca="1" si="341"/>
        <v>-1.3999999800000005</v>
      </c>
      <c r="AD2281">
        <f t="shared" ca="1" si="342"/>
        <v>1.3999999800000005</v>
      </c>
      <c r="AE2281" s="2">
        <v>0</v>
      </c>
      <c r="AF2281" s="7">
        <f>VLOOKUP(R2281,Weights!$A$2:$B$120,2,0)*AE2281</f>
        <v>0</v>
      </c>
      <c r="AG2281">
        <f t="shared" ca="1" si="343"/>
        <v>1.9599999440000018</v>
      </c>
      <c r="AI2281" t="str">
        <f t="shared" ca="1" si="345"/>
        <v>La Salle</v>
      </c>
      <c r="AJ2281" t="str">
        <f t="shared" si="346"/>
        <v>La Salle</v>
      </c>
      <c r="AK2281">
        <f t="shared" si="347"/>
        <v>0</v>
      </c>
    </row>
    <row r="2282" spans="17:37" x14ac:dyDescent="0.25">
      <c r="Q2282" t="s">
        <v>3289</v>
      </c>
      <c r="R2282" s="6">
        <v>41965</v>
      </c>
      <c r="S2282" t="s">
        <v>3194</v>
      </c>
      <c r="T2282" t="s">
        <v>3502</v>
      </c>
      <c r="U2282" t="s">
        <v>3842</v>
      </c>
      <c r="V2282">
        <v>59</v>
      </c>
      <c r="W2282">
        <v>50</v>
      </c>
      <c r="Y2282" t="s">
        <v>259</v>
      </c>
      <c r="Z2282">
        <v>1</v>
      </c>
      <c r="AA2282">
        <f t="shared" si="344"/>
        <v>9</v>
      </c>
      <c r="AB2282">
        <f t="shared" ca="1" si="340"/>
        <v>9</v>
      </c>
      <c r="AC2282">
        <f t="shared" ca="1" si="341"/>
        <v>0</v>
      </c>
      <c r="AD2282">
        <f t="shared" ca="1" si="342"/>
        <v>0</v>
      </c>
      <c r="AE2282" s="2">
        <v>0</v>
      </c>
      <c r="AF2282" s="7">
        <f>VLOOKUP(R2282,Weights!$A$2:$B$120,2,0)*AE2282</f>
        <v>0</v>
      </c>
      <c r="AG2282">
        <f t="shared" ca="1" si="343"/>
        <v>0</v>
      </c>
      <c r="AI2282" t="str">
        <f t="shared" ca="1" si="345"/>
        <v>La Salle</v>
      </c>
      <c r="AJ2282" t="str">
        <f t="shared" si="346"/>
        <v>La Salle</v>
      </c>
      <c r="AK2282">
        <f t="shared" si="347"/>
        <v>0</v>
      </c>
    </row>
    <row r="2283" spans="17:37" x14ac:dyDescent="0.25">
      <c r="Q2283" t="s">
        <v>3289</v>
      </c>
      <c r="R2283" s="6">
        <v>41968</v>
      </c>
      <c r="S2283" t="s">
        <v>3194</v>
      </c>
      <c r="T2283" t="s">
        <v>3475</v>
      </c>
      <c r="U2283" t="s">
        <v>3842</v>
      </c>
      <c r="V2283">
        <v>73</v>
      </c>
      <c r="W2283">
        <v>60</v>
      </c>
      <c r="Y2283" t="s">
        <v>260</v>
      </c>
      <c r="Z2283">
        <v>1</v>
      </c>
      <c r="AA2283">
        <f t="shared" si="344"/>
        <v>13</v>
      </c>
      <c r="AB2283">
        <f t="shared" ca="1" si="340"/>
        <v>5.9999999800000001</v>
      </c>
      <c r="AC2283">
        <f t="shared" ca="1" si="341"/>
        <v>7.0000000199999999</v>
      </c>
      <c r="AD2283">
        <f t="shared" ca="1" si="342"/>
        <v>-7.0000000199999999</v>
      </c>
      <c r="AE2283" s="2">
        <v>0</v>
      </c>
      <c r="AF2283" s="7">
        <f>VLOOKUP(R2283,Weights!$A$2:$B$120,2,0)*AE2283</f>
        <v>0</v>
      </c>
      <c r="AG2283">
        <f t="shared" ca="1" si="343"/>
        <v>49.000000280000002</v>
      </c>
      <c r="AI2283" t="str">
        <f t="shared" ca="1" si="345"/>
        <v>La Salle</v>
      </c>
      <c r="AJ2283" t="str">
        <f t="shared" si="346"/>
        <v>La Salle</v>
      </c>
      <c r="AK2283">
        <f t="shared" si="347"/>
        <v>0</v>
      </c>
    </row>
    <row r="2284" spans="17:37" x14ac:dyDescent="0.25">
      <c r="Q2284" t="s">
        <v>3289</v>
      </c>
      <c r="R2284" s="6">
        <v>41971</v>
      </c>
      <c r="S2284" t="s">
        <v>3195</v>
      </c>
      <c r="T2284" t="s">
        <v>3831</v>
      </c>
      <c r="U2284" t="s">
        <v>3841</v>
      </c>
      <c r="V2284">
        <v>64</v>
      </c>
      <c r="W2284">
        <v>56</v>
      </c>
      <c r="Y2284" t="s">
        <v>101</v>
      </c>
      <c r="Z2284">
        <v>1</v>
      </c>
      <c r="AA2284">
        <f t="shared" si="344"/>
        <v>-8</v>
      </c>
      <c r="AB2284">
        <f t="shared" ca="1" si="340"/>
        <v>-18.200000200000002</v>
      </c>
      <c r="AC2284">
        <f t="shared" ca="1" si="341"/>
        <v>10.200000200000002</v>
      </c>
      <c r="AD2284">
        <f t="shared" ca="1" si="342"/>
        <v>-10.200000200000002</v>
      </c>
      <c r="AE2284" s="2">
        <v>0</v>
      </c>
      <c r="AF2284" s="7">
        <f>VLOOKUP(R2284,Weights!$A$2:$B$120,2,0)*AE2284</f>
        <v>0</v>
      </c>
      <c r="AG2284">
        <f t="shared" ca="1" si="343"/>
        <v>104.04000408000007</v>
      </c>
      <c r="AI2284" t="str">
        <f t="shared" ca="1" si="345"/>
        <v>Virginia</v>
      </c>
      <c r="AJ2284" t="str">
        <f t="shared" si="346"/>
        <v>Virginia</v>
      </c>
      <c r="AK2284" t="str">
        <f t="shared" si="347"/>
        <v>Virginia</v>
      </c>
    </row>
    <row r="2285" spans="17:37" x14ac:dyDescent="0.25">
      <c r="Q2285" t="s">
        <v>3289</v>
      </c>
      <c r="R2285" s="6">
        <v>41972</v>
      </c>
      <c r="S2285" t="s">
        <v>3195</v>
      </c>
      <c r="T2285" t="s">
        <v>3350</v>
      </c>
      <c r="U2285" t="s">
        <v>3841</v>
      </c>
      <c r="V2285">
        <v>68</v>
      </c>
      <c r="W2285">
        <v>55</v>
      </c>
      <c r="Y2285" t="s">
        <v>151</v>
      </c>
      <c r="Z2285">
        <v>1</v>
      </c>
      <c r="AA2285">
        <f t="shared" si="344"/>
        <v>-13</v>
      </c>
      <c r="AB2285">
        <f t="shared" ca="1" si="340"/>
        <v>-7.8000001999999995</v>
      </c>
      <c r="AC2285">
        <f t="shared" ca="1" si="341"/>
        <v>-5.1999998000000005</v>
      </c>
      <c r="AD2285">
        <f t="shared" ca="1" si="342"/>
        <v>5.1999998000000005</v>
      </c>
      <c r="AE2285" s="2">
        <v>0</v>
      </c>
      <c r="AF2285" s="7">
        <f>VLOOKUP(R2285,Weights!$A$2:$B$120,2,0)*AE2285</f>
        <v>0</v>
      </c>
      <c r="AG2285">
        <f t="shared" ca="1" si="343"/>
        <v>27.039997920000044</v>
      </c>
      <c r="AI2285" t="str">
        <f t="shared" ca="1" si="345"/>
        <v>Vanderbilt</v>
      </c>
      <c r="AJ2285" t="str">
        <f t="shared" si="346"/>
        <v>Vanderbilt</v>
      </c>
      <c r="AK2285" t="str">
        <f t="shared" si="347"/>
        <v>Vanderbilt</v>
      </c>
    </row>
    <row r="2286" spans="17:37" x14ac:dyDescent="0.25">
      <c r="Q2286" t="s">
        <v>3289</v>
      </c>
      <c r="R2286" s="6">
        <v>41976</v>
      </c>
      <c r="S2286" t="s">
        <v>3194</v>
      </c>
      <c r="T2286" t="s">
        <v>3829</v>
      </c>
      <c r="U2286" t="s">
        <v>3841</v>
      </c>
      <c r="V2286">
        <v>84</v>
      </c>
      <c r="W2286">
        <v>70</v>
      </c>
      <c r="Y2286" t="s">
        <v>290</v>
      </c>
      <c r="Z2286">
        <v>1</v>
      </c>
      <c r="AA2286">
        <f t="shared" si="344"/>
        <v>-14</v>
      </c>
      <c r="AB2286">
        <f t="shared" ca="1" si="340"/>
        <v>-16.200000200000002</v>
      </c>
      <c r="AC2286">
        <f t="shared" ca="1" si="341"/>
        <v>2.2000002000000016</v>
      </c>
      <c r="AD2286">
        <f t="shared" ca="1" si="342"/>
        <v>-2.2000002000000016</v>
      </c>
      <c r="AE2286" s="2">
        <v>0</v>
      </c>
      <c r="AF2286" s="7">
        <f>VLOOKUP(R2286,Weights!$A$2:$B$120,2,0)*AE2286</f>
        <v>0</v>
      </c>
      <c r="AG2286">
        <f t="shared" ca="1" si="343"/>
        <v>4.8400008800000469</v>
      </c>
      <c r="AI2286" t="str">
        <f t="shared" ca="1" si="345"/>
        <v>Villanova</v>
      </c>
      <c r="AJ2286" t="str">
        <f t="shared" si="346"/>
        <v>Villanova</v>
      </c>
      <c r="AK2286" t="str">
        <f t="shared" si="347"/>
        <v>Villanova</v>
      </c>
    </row>
    <row r="2287" spans="17:37" x14ac:dyDescent="0.25">
      <c r="Q2287" t="s">
        <v>3289</v>
      </c>
      <c r="R2287" s="6">
        <v>41989</v>
      </c>
      <c r="S2287" t="s">
        <v>3194</v>
      </c>
      <c r="T2287" t="s">
        <v>3520</v>
      </c>
      <c r="U2287" t="s">
        <v>3841</v>
      </c>
      <c r="V2287">
        <v>68</v>
      </c>
      <c r="W2287">
        <v>66</v>
      </c>
      <c r="X2287" t="s">
        <v>3843</v>
      </c>
      <c r="Y2287" t="s">
        <v>179</v>
      </c>
      <c r="Z2287">
        <v>1</v>
      </c>
      <c r="AA2287">
        <f t="shared" si="344"/>
        <v>-2</v>
      </c>
      <c r="AB2287">
        <f t="shared" ca="1" si="340"/>
        <v>9.8000000000000007</v>
      </c>
      <c r="AC2287">
        <f t="shared" ca="1" si="341"/>
        <v>-11.8</v>
      </c>
      <c r="AD2287">
        <f t="shared" ca="1" si="342"/>
        <v>11.8</v>
      </c>
      <c r="AE2287" s="2">
        <v>0</v>
      </c>
      <c r="AF2287" s="7">
        <f>VLOOKUP(R2287,Weights!$A$2:$B$120,2,0)*AE2287</f>
        <v>0</v>
      </c>
      <c r="AG2287">
        <f t="shared" ca="1" si="343"/>
        <v>139.24</v>
      </c>
      <c r="AI2287" t="str">
        <f t="shared" ca="1" si="345"/>
        <v>La Salle</v>
      </c>
      <c r="AJ2287" t="str">
        <f t="shared" si="346"/>
        <v>American</v>
      </c>
      <c r="AK2287" t="str">
        <f t="shared" si="347"/>
        <v>American</v>
      </c>
    </row>
    <row r="2288" spans="17:37" x14ac:dyDescent="0.25">
      <c r="Q2288" t="s">
        <v>3289</v>
      </c>
      <c r="R2288" s="6">
        <v>42003</v>
      </c>
      <c r="S2288" t="s">
        <v>3194</v>
      </c>
      <c r="T2288" t="s">
        <v>3380</v>
      </c>
      <c r="U2288" t="s">
        <v>3842</v>
      </c>
      <c r="V2288">
        <v>84</v>
      </c>
      <c r="W2288">
        <v>67</v>
      </c>
      <c r="Y2288" t="s">
        <v>548</v>
      </c>
      <c r="Z2288">
        <v>1</v>
      </c>
      <c r="AA2288">
        <f t="shared" si="344"/>
        <v>17</v>
      </c>
      <c r="AB2288">
        <f t="shared" ca="1" si="340"/>
        <v>13.8</v>
      </c>
      <c r="AC2288">
        <f t="shared" ca="1" si="341"/>
        <v>3.1999999999999993</v>
      </c>
      <c r="AD2288">
        <f t="shared" ca="1" si="342"/>
        <v>-3.1999999999999993</v>
      </c>
      <c r="AE2288" s="2">
        <v>0</v>
      </c>
      <c r="AF2288" s="7">
        <f>VLOOKUP(R2288,Weights!$A$2:$B$120,2,0)*AE2288</f>
        <v>0</v>
      </c>
      <c r="AG2288">
        <f t="shared" ca="1" si="343"/>
        <v>10.239999999999995</v>
      </c>
      <c r="AI2288" t="str">
        <f t="shared" ca="1" si="345"/>
        <v>La Salle</v>
      </c>
      <c r="AJ2288" t="str">
        <f t="shared" si="346"/>
        <v>La Salle</v>
      </c>
      <c r="AK2288">
        <f t="shared" si="347"/>
        <v>0</v>
      </c>
    </row>
    <row r="2289" spans="17:37" x14ac:dyDescent="0.25">
      <c r="Q2289" t="s">
        <v>3289</v>
      </c>
      <c r="R2289" s="6">
        <v>42011</v>
      </c>
      <c r="S2289" t="s">
        <v>3194</v>
      </c>
      <c r="T2289" t="s">
        <v>3286</v>
      </c>
      <c r="U2289" t="s">
        <v>3841</v>
      </c>
      <c r="V2289">
        <v>71</v>
      </c>
      <c r="W2289">
        <v>65</v>
      </c>
      <c r="Y2289" t="s">
        <v>550</v>
      </c>
      <c r="Z2289">
        <v>1</v>
      </c>
      <c r="AA2289">
        <f t="shared" si="344"/>
        <v>-6</v>
      </c>
      <c r="AB2289">
        <f t="shared" ca="1" si="340"/>
        <v>1.7999999999999998</v>
      </c>
      <c r="AC2289">
        <f t="shared" ca="1" si="341"/>
        <v>-7.8</v>
      </c>
      <c r="AD2289">
        <f t="shared" ca="1" si="342"/>
        <v>7.8</v>
      </c>
      <c r="AE2289" s="2">
        <v>0</v>
      </c>
      <c r="AF2289" s="7">
        <f>VLOOKUP(R2289,Weights!$A$2:$B$120,2,0)*AE2289</f>
        <v>0</v>
      </c>
      <c r="AG2289">
        <f t="shared" ca="1" si="343"/>
        <v>60.839999999999996</v>
      </c>
      <c r="AI2289" t="str">
        <f t="shared" ca="1" si="345"/>
        <v>La Salle</v>
      </c>
      <c r="AJ2289" t="str">
        <f t="shared" si="346"/>
        <v>Massachusetts</v>
      </c>
      <c r="AK2289" t="str">
        <f t="shared" si="347"/>
        <v>Massachusetts</v>
      </c>
    </row>
    <row r="2290" spans="17:37" x14ac:dyDescent="0.25">
      <c r="Q2290" t="s">
        <v>3289</v>
      </c>
      <c r="R2290" s="6">
        <v>42014</v>
      </c>
      <c r="S2290" t="s">
        <v>3194</v>
      </c>
      <c r="T2290" t="s">
        <v>3247</v>
      </c>
      <c r="U2290" t="s">
        <v>3842</v>
      </c>
      <c r="V2290">
        <v>63</v>
      </c>
      <c r="W2290">
        <v>50</v>
      </c>
      <c r="Y2290" t="s">
        <v>551</v>
      </c>
      <c r="Z2290">
        <v>1</v>
      </c>
      <c r="AA2290">
        <f t="shared" si="344"/>
        <v>13</v>
      </c>
      <c r="AB2290">
        <f t="shared" ca="1" si="340"/>
        <v>-1.9999999999999991</v>
      </c>
      <c r="AC2290">
        <f t="shared" ca="1" si="341"/>
        <v>15</v>
      </c>
      <c r="AD2290">
        <f t="shared" ca="1" si="342"/>
        <v>-15</v>
      </c>
      <c r="AE2290" s="2">
        <v>0</v>
      </c>
      <c r="AF2290" s="7">
        <f>VLOOKUP(R2290,Weights!$A$2:$B$120,2,0)*AE2290</f>
        <v>0</v>
      </c>
      <c r="AG2290">
        <f t="shared" ca="1" si="343"/>
        <v>225</v>
      </c>
      <c r="AI2290" t="str">
        <f t="shared" ca="1" si="345"/>
        <v>George Washington</v>
      </c>
      <c r="AJ2290" t="str">
        <f t="shared" si="346"/>
        <v>La Salle</v>
      </c>
      <c r="AK2290">
        <f t="shared" si="347"/>
        <v>0</v>
      </c>
    </row>
    <row r="2291" spans="17:37" x14ac:dyDescent="0.25">
      <c r="Q2291" t="s">
        <v>3289</v>
      </c>
      <c r="R2291" s="6">
        <v>42021</v>
      </c>
      <c r="S2291" t="s">
        <v>3194</v>
      </c>
      <c r="T2291" t="s">
        <v>3239</v>
      </c>
      <c r="U2291" t="s">
        <v>3842</v>
      </c>
      <c r="V2291">
        <v>60</v>
      </c>
      <c r="W2291">
        <v>49</v>
      </c>
      <c r="Y2291" t="s">
        <v>553</v>
      </c>
      <c r="Z2291">
        <v>1</v>
      </c>
      <c r="AA2291">
        <f t="shared" si="344"/>
        <v>11</v>
      </c>
      <c r="AB2291">
        <f t="shared" ca="1" si="340"/>
        <v>11</v>
      </c>
      <c r="AC2291">
        <f t="shared" ca="1" si="341"/>
        <v>0</v>
      </c>
      <c r="AD2291">
        <f t="shared" ca="1" si="342"/>
        <v>0</v>
      </c>
      <c r="AE2291" s="2">
        <v>0</v>
      </c>
      <c r="AF2291" s="7">
        <f>VLOOKUP(R2291,Weights!$A$2:$B$120,2,0)*AE2291</f>
        <v>0</v>
      </c>
      <c r="AG2291">
        <f t="shared" ca="1" si="343"/>
        <v>0</v>
      </c>
      <c r="AI2291" t="str">
        <f t="shared" ca="1" si="345"/>
        <v>La Salle</v>
      </c>
      <c r="AJ2291" t="str">
        <f t="shared" si="346"/>
        <v>La Salle</v>
      </c>
      <c r="AK2291">
        <f t="shared" si="347"/>
        <v>0</v>
      </c>
    </row>
    <row r="2292" spans="17:37" x14ac:dyDescent="0.25">
      <c r="Q2292" t="s">
        <v>3289</v>
      </c>
      <c r="R2292" s="6">
        <v>42031</v>
      </c>
      <c r="S2292" t="s">
        <v>3194</v>
      </c>
      <c r="T2292" t="s">
        <v>3251</v>
      </c>
      <c r="U2292" t="s">
        <v>3842</v>
      </c>
      <c r="V2292">
        <v>53</v>
      </c>
      <c r="W2292">
        <v>48</v>
      </c>
      <c r="Y2292" t="s">
        <v>554</v>
      </c>
      <c r="Z2292">
        <v>1</v>
      </c>
      <c r="AA2292">
        <f t="shared" si="344"/>
        <v>5</v>
      </c>
      <c r="AB2292">
        <f t="shared" ca="1" si="340"/>
        <v>6.1999999800000003</v>
      </c>
      <c r="AC2292">
        <f t="shared" ca="1" si="341"/>
        <v>-1.1999999800000003</v>
      </c>
      <c r="AD2292">
        <f t="shared" ca="1" si="342"/>
        <v>1.1999999800000003</v>
      </c>
      <c r="AE2292" s="2">
        <v>0</v>
      </c>
      <c r="AF2292" s="7">
        <f>VLOOKUP(R2292,Weights!$A$2:$B$120,2,0)*AE2292</f>
        <v>0</v>
      </c>
      <c r="AG2292">
        <f t="shared" ca="1" si="343"/>
        <v>1.4399999520000011</v>
      </c>
      <c r="AI2292" t="str">
        <f t="shared" ca="1" si="345"/>
        <v>La Salle</v>
      </c>
      <c r="AJ2292" t="str">
        <f t="shared" si="346"/>
        <v>La Salle</v>
      </c>
      <c r="AK2292">
        <f t="shared" si="347"/>
        <v>0</v>
      </c>
    </row>
    <row r="2293" spans="17:37" x14ac:dyDescent="0.25">
      <c r="Q2293" t="s">
        <v>3289</v>
      </c>
      <c r="R2293" s="6">
        <v>42040</v>
      </c>
      <c r="S2293" t="s">
        <v>3194</v>
      </c>
      <c r="T2293" t="s">
        <v>3287</v>
      </c>
      <c r="U2293" t="s">
        <v>3842</v>
      </c>
      <c r="V2293">
        <v>64</v>
      </c>
      <c r="W2293">
        <v>62</v>
      </c>
      <c r="Y2293" t="s">
        <v>556</v>
      </c>
      <c r="Z2293">
        <v>1</v>
      </c>
      <c r="AA2293">
        <f t="shared" si="344"/>
        <v>2</v>
      </c>
      <c r="AB2293">
        <f t="shared" ca="1" si="340"/>
        <v>0.40000000000000036</v>
      </c>
      <c r="AC2293">
        <f t="shared" ca="1" si="341"/>
        <v>1.5999999999999996</v>
      </c>
      <c r="AD2293">
        <f t="shared" ca="1" si="342"/>
        <v>-1.5999999999999996</v>
      </c>
      <c r="AE2293" s="2">
        <v>0</v>
      </c>
      <c r="AF2293" s="7">
        <f>VLOOKUP(R2293,Weights!$A$2:$B$120,2,0)*AE2293</f>
        <v>0</v>
      </c>
      <c r="AG2293">
        <f t="shared" ca="1" si="343"/>
        <v>2.5599999999999987</v>
      </c>
      <c r="AI2293" t="str">
        <f t="shared" ca="1" si="345"/>
        <v>La Salle</v>
      </c>
      <c r="AJ2293" t="str">
        <f t="shared" si="346"/>
        <v>La Salle</v>
      </c>
      <c r="AK2293">
        <f t="shared" si="347"/>
        <v>0</v>
      </c>
    </row>
    <row r="2294" spans="17:37" x14ac:dyDescent="0.25">
      <c r="Q2294" t="s">
        <v>3289</v>
      </c>
      <c r="R2294" s="6">
        <v>42049</v>
      </c>
      <c r="S2294" t="s">
        <v>3194</v>
      </c>
      <c r="T2294" t="s">
        <v>3293</v>
      </c>
      <c r="U2294" t="s">
        <v>3841</v>
      </c>
      <c r="V2294">
        <v>77</v>
      </c>
      <c r="W2294">
        <v>69</v>
      </c>
      <c r="Y2294" t="s">
        <v>558</v>
      </c>
      <c r="Z2294">
        <v>1</v>
      </c>
      <c r="AA2294">
        <f t="shared" si="344"/>
        <v>-8</v>
      </c>
      <c r="AB2294">
        <f t="shared" ca="1" si="340"/>
        <v>-7.200000199999999</v>
      </c>
      <c r="AC2294">
        <f t="shared" ca="1" si="341"/>
        <v>-0.79999980000000104</v>
      </c>
      <c r="AD2294">
        <f t="shared" ca="1" si="342"/>
        <v>0.79999980000000104</v>
      </c>
      <c r="AE2294" s="2">
        <v>0</v>
      </c>
      <c r="AF2294" s="7">
        <f>VLOOKUP(R2294,Weights!$A$2:$B$120,2,0)*AE2294</f>
        <v>0</v>
      </c>
      <c r="AG2294">
        <f t="shared" ca="1" si="343"/>
        <v>0.6399996800000417</v>
      </c>
      <c r="AI2294" t="str">
        <f t="shared" ca="1" si="345"/>
        <v>Davidson</v>
      </c>
      <c r="AJ2294" t="str">
        <f t="shared" si="346"/>
        <v>Davidson</v>
      </c>
      <c r="AK2294" t="str">
        <f t="shared" si="347"/>
        <v>Davidson</v>
      </c>
    </row>
    <row r="2295" spans="17:37" x14ac:dyDescent="0.25">
      <c r="Q2295" t="s">
        <v>3289</v>
      </c>
      <c r="R2295" s="6">
        <v>42053</v>
      </c>
      <c r="S2295" t="s">
        <v>3194</v>
      </c>
      <c r="T2295" t="s">
        <v>3241</v>
      </c>
      <c r="U2295" t="s">
        <v>3842</v>
      </c>
      <c r="V2295">
        <v>87</v>
      </c>
      <c r="W2295">
        <v>72</v>
      </c>
      <c r="Y2295" t="s">
        <v>559</v>
      </c>
      <c r="Z2295">
        <v>1</v>
      </c>
      <c r="AA2295">
        <f t="shared" si="344"/>
        <v>15</v>
      </c>
      <c r="AB2295">
        <f t="shared" ca="1" si="340"/>
        <v>6.5999999819999999</v>
      </c>
      <c r="AC2295">
        <f t="shared" ca="1" si="341"/>
        <v>8.4000000180000001</v>
      </c>
      <c r="AD2295">
        <f t="shared" ca="1" si="342"/>
        <v>-8.4000000180000001</v>
      </c>
      <c r="AE2295" s="2">
        <v>0</v>
      </c>
      <c r="AF2295" s="7">
        <f>VLOOKUP(R2295,Weights!$A$2:$B$120,2,0)*AE2295</f>
        <v>0</v>
      </c>
      <c r="AG2295">
        <f t="shared" ca="1" si="343"/>
        <v>70.560000302399999</v>
      </c>
      <c r="AI2295" t="str">
        <f t="shared" ca="1" si="345"/>
        <v>La Salle</v>
      </c>
      <c r="AJ2295" t="str">
        <f t="shared" si="346"/>
        <v>La Salle</v>
      </c>
      <c r="AK2295">
        <f t="shared" si="347"/>
        <v>0</v>
      </c>
    </row>
    <row r="2296" spans="17:37" x14ac:dyDescent="0.25">
      <c r="Q2296" t="s">
        <v>3289</v>
      </c>
      <c r="R2296" s="6">
        <v>42063</v>
      </c>
      <c r="S2296" t="s">
        <v>3194</v>
      </c>
      <c r="T2296" t="s">
        <v>3238</v>
      </c>
      <c r="U2296" t="s">
        <v>3841</v>
      </c>
      <c r="V2296">
        <v>59</v>
      </c>
      <c r="W2296">
        <v>56</v>
      </c>
      <c r="Y2296" t="s">
        <v>561</v>
      </c>
      <c r="Z2296">
        <v>1</v>
      </c>
      <c r="AA2296">
        <f t="shared" si="344"/>
        <v>-3</v>
      </c>
      <c r="AB2296">
        <f t="shared" ca="1" si="340"/>
        <v>-1.3999999999999995</v>
      </c>
      <c r="AC2296">
        <f t="shared" ca="1" si="341"/>
        <v>-1.6000000000000005</v>
      </c>
      <c r="AD2296">
        <f t="shared" ca="1" si="342"/>
        <v>1.6000000000000005</v>
      </c>
      <c r="AE2296" s="2">
        <v>0</v>
      </c>
      <c r="AF2296" s="7">
        <f>VLOOKUP(R2296,Weights!$A$2:$B$120,2,0)*AE2296</f>
        <v>0</v>
      </c>
      <c r="AG2296">
        <f t="shared" ca="1" si="343"/>
        <v>2.5600000000000018</v>
      </c>
      <c r="AI2296" t="str">
        <f t="shared" ca="1" si="345"/>
        <v>Rhode Island</v>
      </c>
      <c r="AJ2296" t="str">
        <f t="shared" si="346"/>
        <v>Rhode Island</v>
      </c>
      <c r="AK2296" t="str">
        <f t="shared" si="347"/>
        <v>Rhode Island</v>
      </c>
    </row>
    <row r="2297" spans="17:37" x14ac:dyDescent="0.25">
      <c r="Q2297" t="s">
        <v>3289</v>
      </c>
      <c r="R2297" s="6">
        <v>42070</v>
      </c>
      <c r="S2297" t="s">
        <v>3194</v>
      </c>
      <c r="T2297" t="s">
        <v>3297</v>
      </c>
      <c r="U2297" t="s">
        <v>3842</v>
      </c>
      <c r="V2297">
        <v>55</v>
      </c>
      <c r="W2297">
        <v>53</v>
      </c>
      <c r="Y2297" t="s">
        <v>563</v>
      </c>
      <c r="Z2297">
        <v>1</v>
      </c>
      <c r="AA2297">
        <f t="shared" si="344"/>
        <v>2</v>
      </c>
      <c r="AB2297">
        <f t="shared" ca="1" si="340"/>
        <v>-2.3999999999999995</v>
      </c>
      <c r="AC2297">
        <f t="shared" ca="1" si="341"/>
        <v>4.3999999999999995</v>
      </c>
      <c r="AD2297">
        <f t="shared" ca="1" si="342"/>
        <v>-4.3999999999999995</v>
      </c>
      <c r="AE2297" s="2">
        <v>0</v>
      </c>
      <c r="AF2297" s="7">
        <f>VLOOKUP(R2297,Weights!$A$2:$B$120,2,0)*AE2297</f>
        <v>0</v>
      </c>
      <c r="AG2297">
        <f t="shared" ca="1" si="343"/>
        <v>19.359999999999996</v>
      </c>
      <c r="AI2297" t="str">
        <f t="shared" ca="1" si="345"/>
        <v>Dayton</v>
      </c>
      <c r="AJ2297" t="str">
        <f t="shared" si="346"/>
        <v>La Salle</v>
      </c>
      <c r="AK2297">
        <f t="shared" si="347"/>
        <v>0</v>
      </c>
    </row>
    <row r="2298" spans="17:37" x14ac:dyDescent="0.25">
      <c r="Q2298" t="s">
        <v>3289</v>
      </c>
      <c r="R2298" s="6">
        <v>42075</v>
      </c>
      <c r="S2298" t="s">
        <v>3195</v>
      </c>
      <c r="T2298" t="s">
        <v>3286</v>
      </c>
      <c r="U2298" t="s">
        <v>3842</v>
      </c>
      <c r="V2298">
        <v>76</v>
      </c>
      <c r="W2298">
        <v>69</v>
      </c>
      <c r="Y2298" t="s">
        <v>701</v>
      </c>
      <c r="Z2298">
        <v>1</v>
      </c>
      <c r="AA2298">
        <f t="shared" si="344"/>
        <v>7</v>
      </c>
      <c r="AB2298">
        <f t="shared" ca="1" si="340"/>
        <v>-1.4000000000000004</v>
      </c>
      <c r="AC2298">
        <f t="shared" ca="1" si="341"/>
        <v>8.4</v>
      </c>
      <c r="AD2298">
        <f t="shared" ca="1" si="342"/>
        <v>-8.4</v>
      </c>
      <c r="AE2298" s="2">
        <v>0</v>
      </c>
      <c r="AF2298" s="7">
        <f>VLOOKUP(R2298,Weights!$A$2:$B$120,2,0)*AE2298</f>
        <v>0</v>
      </c>
      <c r="AG2298">
        <f t="shared" ca="1" si="343"/>
        <v>70.56</v>
      </c>
      <c r="AI2298" t="str">
        <f t="shared" ca="1" si="345"/>
        <v>Massachusetts</v>
      </c>
      <c r="AJ2298" t="str">
        <f t="shared" si="346"/>
        <v>La Salle</v>
      </c>
      <c r="AK2298">
        <f t="shared" si="347"/>
        <v>0</v>
      </c>
    </row>
    <row r="2299" spans="17:37" x14ac:dyDescent="0.25">
      <c r="Q2299" t="s">
        <v>3487</v>
      </c>
      <c r="R2299" s="6">
        <v>41962</v>
      </c>
      <c r="S2299" t="s">
        <v>3194</v>
      </c>
      <c r="T2299" t="s">
        <v>3235</v>
      </c>
      <c r="U2299" t="s">
        <v>3842</v>
      </c>
      <c r="V2299">
        <v>83</v>
      </c>
      <c r="W2299">
        <v>66</v>
      </c>
      <c r="Y2299" t="s">
        <v>99</v>
      </c>
      <c r="Z2299">
        <v>1</v>
      </c>
      <c r="AA2299">
        <f t="shared" si="344"/>
        <v>17</v>
      </c>
      <c r="AB2299">
        <f t="shared" ca="1" si="340"/>
        <v>2</v>
      </c>
      <c r="AC2299">
        <f t="shared" ca="1" si="341"/>
        <v>15</v>
      </c>
      <c r="AD2299">
        <f t="shared" ca="1" si="342"/>
        <v>-15</v>
      </c>
      <c r="AE2299" s="2">
        <v>0</v>
      </c>
      <c r="AF2299" s="7">
        <f>VLOOKUP(R2299,Weights!$A$2:$B$120,2,0)*AE2299</f>
        <v>0</v>
      </c>
      <c r="AG2299">
        <f t="shared" ca="1" si="343"/>
        <v>225</v>
      </c>
      <c r="AI2299" t="str">
        <f t="shared" ca="1" si="345"/>
        <v>Lafayette</v>
      </c>
      <c r="AJ2299" t="str">
        <f t="shared" si="346"/>
        <v>Lafayette</v>
      </c>
      <c r="AK2299">
        <f t="shared" si="347"/>
        <v>0</v>
      </c>
    </row>
    <row r="2300" spans="17:37" x14ac:dyDescent="0.25">
      <c r="Q2300" t="s">
        <v>3487</v>
      </c>
      <c r="R2300" s="6">
        <v>41979</v>
      </c>
      <c r="S2300" t="s">
        <v>3194</v>
      </c>
      <c r="T2300" t="s">
        <v>3501</v>
      </c>
      <c r="U2300" t="s">
        <v>3842</v>
      </c>
      <c r="V2300">
        <v>97</v>
      </c>
      <c r="W2300">
        <v>84</v>
      </c>
      <c r="Y2300" t="s">
        <v>105</v>
      </c>
      <c r="Z2300">
        <v>1</v>
      </c>
      <c r="AA2300">
        <f t="shared" si="344"/>
        <v>13</v>
      </c>
      <c r="AB2300">
        <f t="shared" ca="1" si="340"/>
        <v>11.60000002</v>
      </c>
      <c r="AC2300">
        <f t="shared" ca="1" si="341"/>
        <v>1.3999999800000005</v>
      </c>
      <c r="AD2300">
        <f t="shared" ca="1" si="342"/>
        <v>-1.3999999800000005</v>
      </c>
      <c r="AE2300" s="2">
        <v>0</v>
      </c>
      <c r="AF2300" s="7">
        <f>VLOOKUP(R2300,Weights!$A$2:$B$120,2,0)*AE2300</f>
        <v>0</v>
      </c>
      <c r="AG2300">
        <f t="shared" ca="1" si="343"/>
        <v>1.9599999440000018</v>
      </c>
      <c r="AI2300" t="str">
        <f t="shared" ca="1" si="345"/>
        <v>Lafayette</v>
      </c>
      <c r="AJ2300" t="str">
        <f t="shared" si="346"/>
        <v>Lafayette</v>
      </c>
      <c r="AK2300">
        <f t="shared" si="347"/>
        <v>0</v>
      </c>
    </row>
    <row r="2301" spans="17:37" x14ac:dyDescent="0.25">
      <c r="Q2301" t="s">
        <v>3487</v>
      </c>
      <c r="R2301" s="6">
        <v>41981</v>
      </c>
      <c r="S2301" t="s">
        <v>3194</v>
      </c>
      <c r="T2301" t="s">
        <v>3230</v>
      </c>
      <c r="U2301" t="s">
        <v>3842</v>
      </c>
      <c r="V2301">
        <v>82</v>
      </c>
      <c r="W2301">
        <v>81</v>
      </c>
      <c r="Y2301" t="s">
        <v>196</v>
      </c>
      <c r="Z2301">
        <v>1</v>
      </c>
      <c r="AA2301">
        <f t="shared" si="344"/>
        <v>1</v>
      </c>
      <c r="AB2301">
        <f t="shared" ca="1" si="340"/>
        <v>5.8000000200000006</v>
      </c>
      <c r="AC2301">
        <f t="shared" ca="1" si="341"/>
        <v>-4.8000000200000006</v>
      </c>
      <c r="AD2301">
        <f t="shared" ca="1" si="342"/>
        <v>4.8000000200000006</v>
      </c>
      <c r="AE2301" s="2">
        <v>0</v>
      </c>
      <c r="AF2301" s="7">
        <f>VLOOKUP(R2301,Weights!$A$2:$B$120,2,0)*AE2301</f>
        <v>0</v>
      </c>
      <c r="AG2301">
        <f t="shared" ca="1" si="343"/>
        <v>23.040000192000004</v>
      </c>
      <c r="AI2301" t="str">
        <f t="shared" ca="1" si="345"/>
        <v>Lafayette</v>
      </c>
      <c r="AJ2301" t="str">
        <f t="shared" si="346"/>
        <v>Lafayette</v>
      </c>
      <c r="AK2301">
        <f t="shared" si="347"/>
        <v>0</v>
      </c>
    </row>
    <row r="2302" spans="17:37" x14ac:dyDescent="0.25">
      <c r="Q2302" t="s">
        <v>3487</v>
      </c>
      <c r="R2302" s="6">
        <v>41989</v>
      </c>
      <c r="S2302" t="s">
        <v>3194</v>
      </c>
      <c r="T2302" t="s">
        <v>3839</v>
      </c>
      <c r="U2302" t="s">
        <v>3842</v>
      </c>
      <c r="V2302">
        <v>91</v>
      </c>
      <c r="W2302">
        <v>66</v>
      </c>
      <c r="Y2302" t="s">
        <v>264</v>
      </c>
      <c r="Z2302">
        <v>1</v>
      </c>
      <c r="AA2302">
        <f t="shared" si="344"/>
        <v>25</v>
      </c>
      <c r="AB2302">
        <f t="shared" ca="1" si="340"/>
        <v>31.599999820000001</v>
      </c>
      <c r="AC2302">
        <f t="shared" ca="1" si="341"/>
        <v>-6.5999998200000007</v>
      </c>
      <c r="AD2302">
        <f t="shared" ca="1" si="342"/>
        <v>6.5999998200000007</v>
      </c>
      <c r="AE2302" s="2">
        <v>0</v>
      </c>
      <c r="AF2302" s="7">
        <f>VLOOKUP(R2302,Weights!$A$2:$B$120,2,0)*AE2302</f>
        <v>0</v>
      </c>
      <c r="AG2302">
        <f t="shared" ca="1" si="343"/>
        <v>43.55999762400004</v>
      </c>
      <c r="AI2302" t="str">
        <f t="shared" ca="1" si="345"/>
        <v>Lafayette</v>
      </c>
      <c r="AJ2302" t="str">
        <f t="shared" si="346"/>
        <v>Lafayette</v>
      </c>
      <c r="AK2302">
        <f t="shared" si="347"/>
        <v>0</v>
      </c>
    </row>
    <row r="2303" spans="17:37" x14ac:dyDescent="0.25">
      <c r="Q2303" t="s">
        <v>3487</v>
      </c>
      <c r="R2303" s="6">
        <v>42001</v>
      </c>
      <c r="S2303" t="s">
        <v>3194</v>
      </c>
      <c r="T2303" t="s">
        <v>3211</v>
      </c>
      <c r="U2303" t="s">
        <v>3842</v>
      </c>
      <c r="V2303">
        <v>76</v>
      </c>
      <c r="W2303">
        <v>71</v>
      </c>
      <c r="Y2303" t="s">
        <v>266</v>
      </c>
      <c r="Z2303">
        <v>1</v>
      </c>
      <c r="AA2303">
        <f t="shared" si="344"/>
        <v>5</v>
      </c>
      <c r="AB2303">
        <f t="shared" ca="1" si="340"/>
        <v>3.8000000000000003</v>
      </c>
      <c r="AC2303">
        <f t="shared" ca="1" si="341"/>
        <v>1.1999999999999997</v>
      </c>
      <c r="AD2303">
        <f t="shared" ca="1" si="342"/>
        <v>-1.1999999999999997</v>
      </c>
      <c r="AE2303" s="2">
        <v>0</v>
      </c>
      <c r="AF2303" s="7">
        <f>VLOOKUP(R2303,Weights!$A$2:$B$120,2,0)*AE2303</f>
        <v>0</v>
      </c>
      <c r="AG2303">
        <f t="shared" ca="1" si="343"/>
        <v>1.4399999999999993</v>
      </c>
      <c r="AI2303" t="str">
        <f t="shared" ca="1" si="345"/>
        <v>Lafayette</v>
      </c>
      <c r="AJ2303" t="str">
        <f t="shared" si="346"/>
        <v>Lafayette</v>
      </c>
      <c r="AK2303">
        <f t="shared" si="347"/>
        <v>0</v>
      </c>
    </row>
    <row r="2304" spans="17:37" x14ac:dyDescent="0.25">
      <c r="Q2304" t="s">
        <v>3487</v>
      </c>
      <c r="R2304" s="6">
        <v>42007</v>
      </c>
      <c r="S2304" t="s">
        <v>3194</v>
      </c>
      <c r="T2304" t="s">
        <v>3446</v>
      </c>
      <c r="U2304" t="s">
        <v>3841</v>
      </c>
      <c r="V2304">
        <v>69</v>
      </c>
      <c r="W2304">
        <v>65</v>
      </c>
      <c r="Y2304" t="s">
        <v>1053</v>
      </c>
      <c r="Z2304">
        <v>1</v>
      </c>
      <c r="AA2304">
        <f t="shared" si="344"/>
        <v>-4</v>
      </c>
      <c r="AB2304">
        <f t="shared" ca="1" si="340"/>
        <v>9.4000000200000002</v>
      </c>
      <c r="AC2304">
        <f t="shared" ca="1" si="341"/>
        <v>-13.40000002</v>
      </c>
      <c r="AD2304">
        <f t="shared" ca="1" si="342"/>
        <v>13.40000002</v>
      </c>
      <c r="AE2304" s="2">
        <v>0</v>
      </c>
      <c r="AF2304" s="7">
        <f>VLOOKUP(R2304,Weights!$A$2:$B$120,2,0)*AE2304</f>
        <v>0</v>
      </c>
      <c r="AG2304">
        <f t="shared" ca="1" si="343"/>
        <v>179.56000053600002</v>
      </c>
      <c r="AI2304" t="str">
        <f t="shared" ca="1" si="345"/>
        <v>Lafayette</v>
      </c>
      <c r="AJ2304" t="str">
        <f t="shared" si="346"/>
        <v>Navy</v>
      </c>
      <c r="AK2304" t="str">
        <f t="shared" si="347"/>
        <v>Navy</v>
      </c>
    </row>
    <row r="2305" spans="17:37" x14ac:dyDescent="0.25">
      <c r="Q2305" t="s">
        <v>3487</v>
      </c>
      <c r="R2305" s="6">
        <v>42018</v>
      </c>
      <c r="S2305" t="s">
        <v>3194</v>
      </c>
      <c r="T2305" t="s">
        <v>3244</v>
      </c>
      <c r="U2305" t="s">
        <v>3842</v>
      </c>
      <c r="V2305">
        <v>69</v>
      </c>
      <c r="W2305">
        <v>65</v>
      </c>
      <c r="Y2305" t="s">
        <v>576</v>
      </c>
      <c r="Z2305">
        <v>1</v>
      </c>
      <c r="AA2305">
        <f t="shared" si="344"/>
        <v>4</v>
      </c>
      <c r="AB2305">
        <f t="shared" ca="1" si="340"/>
        <v>11.60000002</v>
      </c>
      <c r="AC2305">
        <f t="shared" ca="1" si="341"/>
        <v>-7.6000000199999995</v>
      </c>
      <c r="AD2305">
        <f t="shared" ca="1" si="342"/>
        <v>7.6000000199999995</v>
      </c>
      <c r="AE2305" s="2">
        <v>0</v>
      </c>
      <c r="AF2305" s="7">
        <f>VLOOKUP(R2305,Weights!$A$2:$B$120,2,0)*AE2305</f>
        <v>0</v>
      </c>
      <c r="AG2305">
        <f t="shared" ca="1" si="343"/>
        <v>57.760000303999995</v>
      </c>
      <c r="AI2305" t="str">
        <f t="shared" ca="1" si="345"/>
        <v>Lafayette</v>
      </c>
      <c r="AJ2305" t="str">
        <f t="shared" si="346"/>
        <v>Lafayette</v>
      </c>
      <c r="AK2305">
        <f t="shared" si="347"/>
        <v>0</v>
      </c>
    </row>
    <row r="2306" spans="17:37" x14ac:dyDescent="0.25">
      <c r="Q2306" t="s">
        <v>3487</v>
      </c>
      <c r="R2306" s="6">
        <v>42021</v>
      </c>
      <c r="S2306" t="s">
        <v>3194</v>
      </c>
      <c r="T2306" t="s">
        <v>3520</v>
      </c>
      <c r="U2306" t="s">
        <v>3841</v>
      </c>
      <c r="V2306">
        <v>78</v>
      </c>
      <c r="W2306">
        <v>76</v>
      </c>
      <c r="Y2306" t="s">
        <v>2571</v>
      </c>
      <c r="Z2306">
        <v>1</v>
      </c>
      <c r="AA2306">
        <f t="shared" si="344"/>
        <v>-2</v>
      </c>
      <c r="AB2306">
        <f t="shared" ref="AB2306:AB2369" ca="1" si="348">Z2306*(IF(S2306="A",-HomeEdge,IF(S2306="H",HomeEdge,0))+VLOOKUP(Q2306,TmList,2,0)-VLOOKUP(T2306,TmList,2,0))</f>
        <v>6.0000000199999999</v>
      </c>
      <c r="AC2306">
        <f t="shared" ref="AC2306:AC2369" ca="1" si="349">AA2306-AB2306</f>
        <v>-8.0000000199999999</v>
      </c>
      <c r="AD2306">
        <f t="shared" ref="AD2306:AD2369" ca="1" si="350">-AC2306</f>
        <v>8.0000000199999999</v>
      </c>
      <c r="AE2306" s="2">
        <v>0</v>
      </c>
      <c r="AF2306" s="7">
        <f>VLOOKUP(R2306,Weights!$A$2:$B$120,2,0)*AE2306</f>
        <v>0</v>
      </c>
      <c r="AG2306">
        <f t="shared" ref="AG2306:AG2369" ca="1" si="351">AC2306^2</f>
        <v>64.000000319999998</v>
      </c>
      <c r="AI2306" t="str">
        <f t="shared" ca="1" si="345"/>
        <v>Lafayette</v>
      </c>
      <c r="AJ2306" t="str">
        <f t="shared" si="346"/>
        <v>American</v>
      </c>
      <c r="AK2306" t="str">
        <f t="shared" si="347"/>
        <v>American</v>
      </c>
    </row>
    <row r="2307" spans="17:37" x14ac:dyDescent="0.25">
      <c r="Q2307" t="s">
        <v>3487</v>
      </c>
      <c r="R2307" s="6">
        <v>42028</v>
      </c>
      <c r="S2307" t="s">
        <v>3194</v>
      </c>
      <c r="T2307" t="s">
        <v>3500</v>
      </c>
      <c r="U2307" t="s">
        <v>3841</v>
      </c>
      <c r="V2307">
        <v>75</v>
      </c>
      <c r="W2307">
        <v>71</v>
      </c>
      <c r="Y2307" t="s">
        <v>2572</v>
      </c>
      <c r="Z2307">
        <v>1</v>
      </c>
      <c r="AA2307">
        <f t="shared" ref="AA2307:AA2370" si="352">Z2307*IF(U2307="W",(V2307-W2307),W2307-V2307)</f>
        <v>-4</v>
      </c>
      <c r="AB2307">
        <f t="shared" ca="1" si="348"/>
        <v>6.2000000200000001</v>
      </c>
      <c r="AC2307">
        <f t="shared" ca="1" si="349"/>
        <v>-10.200000020000001</v>
      </c>
      <c r="AD2307">
        <f t="shared" ca="1" si="350"/>
        <v>10.200000020000001</v>
      </c>
      <c r="AE2307" s="2">
        <v>0</v>
      </c>
      <c r="AF2307" s="7">
        <f>VLOOKUP(R2307,Weights!$A$2:$B$120,2,0)*AE2307</f>
        <v>0</v>
      </c>
      <c r="AG2307">
        <f t="shared" ca="1" si="351"/>
        <v>104.04000040800003</v>
      </c>
      <c r="AI2307" t="str">
        <f t="shared" ref="AI2307:AI2370" ca="1" si="353">IF(AB2307&gt;0,Q2307,T2307)</f>
        <v>Lafayette</v>
      </c>
      <c r="AJ2307" t="str">
        <f t="shared" ref="AJ2307:AJ2370" si="354">IF(AA2307&gt;0,Q2307,T2307)</f>
        <v>Lehigh</v>
      </c>
      <c r="AK2307" t="str">
        <f t="shared" ref="AK2307:AK2370" si="355">IF(AA2307&lt;0,T2307,0)</f>
        <v>Lehigh</v>
      </c>
    </row>
    <row r="2308" spans="17:37" x14ac:dyDescent="0.25">
      <c r="Q2308" t="s">
        <v>3487</v>
      </c>
      <c r="R2308" s="6">
        <v>42039</v>
      </c>
      <c r="S2308" t="s">
        <v>3194</v>
      </c>
      <c r="T2308" t="s">
        <v>3200</v>
      </c>
      <c r="U2308" t="s">
        <v>3842</v>
      </c>
      <c r="V2308">
        <v>84</v>
      </c>
      <c r="W2308">
        <v>74</v>
      </c>
      <c r="X2308" t="s">
        <v>3843</v>
      </c>
      <c r="Y2308" t="s">
        <v>2573</v>
      </c>
      <c r="Z2308">
        <v>1</v>
      </c>
      <c r="AA2308">
        <f t="shared" si="352"/>
        <v>10</v>
      </c>
      <c r="AB2308">
        <f t="shared" ca="1" si="348"/>
        <v>4.2000000200000001</v>
      </c>
      <c r="AC2308">
        <f t="shared" ca="1" si="349"/>
        <v>5.7999999799999999</v>
      </c>
      <c r="AD2308">
        <f t="shared" ca="1" si="350"/>
        <v>-5.7999999799999999</v>
      </c>
      <c r="AE2308" s="2">
        <v>0</v>
      </c>
      <c r="AF2308" s="7">
        <f>VLOOKUP(R2308,Weights!$A$2:$B$120,2,0)*AE2308</f>
        <v>0</v>
      </c>
      <c r="AG2308">
        <f t="shared" ca="1" si="351"/>
        <v>33.639999768000003</v>
      </c>
      <c r="AI2308" t="str">
        <f t="shared" ca="1" si="353"/>
        <v>Lafayette</v>
      </c>
      <c r="AJ2308" t="str">
        <f t="shared" si="354"/>
        <v>Lafayette</v>
      </c>
      <c r="AK2308">
        <f t="shared" si="355"/>
        <v>0</v>
      </c>
    </row>
    <row r="2309" spans="17:37" x14ac:dyDescent="0.25">
      <c r="Q2309" t="s">
        <v>3487</v>
      </c>
      <c r="R2309" s="6">
        <v>42044</v>
      </c>
      <c r="S2309" t="s">
        <v>3194</v>
      </c>
      <c r="T2309" t="s">
        <v>3215</v>
      </c>
      <c r="U2309" t="s">
        <v>3841</v>
      </c>
      <c r="V2309">
        <v>74</v>
      </c>
      <c r="W2309">
        <v>60</v>
      </c>
      <c r="Y2309" t="s">
        <v>2574</v>
      </c>
      <c r="Z2309">
        <v>1</v>
      </c>
      <c r="AA2309">
        <f t="shared" si="352"/>
        <v>-14</v>
      </c>
      <c r="AB2309">
        <f t="shared" ca="1" si="348"/>
        <v>6.6000000200000004</v>
      </c>
      <c r="AC2309">
        <f t="shared" ca="1" si="349"/>
        <v>-20.60000002</v>
      </c>
      <c r="AD2309">
        <f t="shared" ca="1" si="350"/>
        <v>20.60000002</v>
      </c>
      <c r="AE2309" s="2">
        <v>0</v>
      </c>
      <c r="AF2309" s="7">
        <f>VLOOKUP(R2309,Weights!$A$2:$B$120,2,0)*AE2309</f>
        <v>0</v>
      </c>
      <c r="AG2309">
        <f t="shared" ca="1" si="351"/>
        <v>424.360000824</v>
      </c>
      <c r="AI2309" t="str">
        <f t="shared" ca="1" si="353"/>
        <v>Lafayette</v>
      </c>
      <c r="AJ2309" t="str">
        <f t="shared" si="354"/>
        <v>Boston University</v>
      </c>
      <c r="AK2309" t="str">
        <f t="shared" si="355"/>
        <v>Boston University</v>
      </c>
    </row>
    <row r="2310" spans="17:37" x14ac:dyDescent="0.25">
      <c r="Q2310" t="s">
        <v>3487</v>
      </c>
      <c r="R2310" s="6">
        <v>42053</v>
      </c>
      <c r="S2310" t="s">
        <v>3194</v>
      </c>
      <c r="T2310" t="s">
        <v>3220</v>
      </c>
      <c r="U2310" t="s">
        <v>3842</v>
      </c>
      <c r="V2310">
        <v>89</v>
      </c>
      <c r="W2310">
        <v>81</v>
      </c>
      <c r="Y2310" t="s">
        <v>2575</v>
      </c>
      <c r="Z2310">
        <v>1</v>
      </c>
      <c r="AA2310">
        <f t="shared" si="352"/>
        <v>8</v>
      </c>
      <c r="AB2310">
        <f t="shared" ca="1" si="348"/>
        <v>8.0000000199999999</v>
      </c>
      <c r="AC2310">
        <f t="shared" ca="1" si="349"/>
        <v>-1.9999999878450581E-8</v>
      </c>
      <c r="AD2310">
        <f t="shared" ca="1" si="350"/>
        <v>1.9999999878450581E-8</v>
      </c>
      <c r="AE2310" s="2">
        <v>0</v>
      </c>
      <c r="AF2310" s="7">
        <f>VLOOKUP(R2310,Weights!$A$2:$B$120,2,0)*AE2310</f>
        <v>0</v>
      </c>
      <c r="AG2310">
        <f t="shared" ca="1" si="351"/>
        <v>3.9999999513802324E-16</v>
      </c>
      <c r="AI2310" t="str">
        <f t="shared" ca="1" si="353"/>
        <v>Lafayette</v>
      </c>
      <c r="AJ2310" t="str">
        <f t="shared" si="354"/>
        <v>Lafayette</v>
      </c>
      <c r="AK2310">
        <f t="shared" si="355"/>
        <v>0</v>
      </c>
    </row>
    <row r="2311" spans="17:37" x14ac:dyDescent="0.25">
      <c r="Q2311" t="s">
        <v>3487</v>
      </c>
      <c r="R2311" s="6">
        <v>42060</v>
      </c>
      <c r="S2311" t="s">
        <v>3194</v>
      </c>
      <c r="T2311" t="s">
        <v>3197</v>
      </c>
      <c r="U2311" t="s">
        <v>3841</v>
      </c>
      <c r="V2311">
        <v>95</v>
      </c>
      <c r="W2311">
        <v>83</v>
      </c>
      <c r="Y2311" t="s">
        <v>2576</v>
      </c>
      <c r="Z2311">
        <v>1</v>
      </c>
      <c r="AA2311">
        <f t="shared" si="352"/>
        <v>-12</v>
      </c>
      <c r="AB2311">
        <f t="shared" ca="1" si="348"/>
        <v>2.6</v>
      </c>
      <c r="AC2311">
        <f t="shared" ca="1" si="349"/>
        <v>-14.6</v>
      </c>
      <c r="AD2311">
        <f t="shared" ca="1" si="350"/>
        <v>14.6</v>
      </c>
      <c r="AE2311" s="2">
        <v>0</v>
      </c>
      <c r="AF2311" s="7">
        <f>VLOOKUP(R2311,Weights!$A$2:$B$120,2,0)*AE2311</f>
        <v>0</v>
      </c>
      <c r="AG2311">
        <f t="shared" ca="1" si="351"/>
        <v>213.16</v>
      </c>
      <c r="AI2311" t="str">
        <f t="shared" ca="1" si="353"/>
        <v>Lafayette</v>
      </c>
      <c r="AJ2311" t="str">
        <f t="shared" si="354"/>
        <v>Colgate</v>
      </c>
      <c r="AK2311" t="str">
        <f t="shared" si="355"/>
        <v>Colgate</v>
      </c>
    </row>
    <row r="2312" spans="17:37" x14ac:dyDescent="0.25">
      <c r="Q2312" t="s">
        <v>3487</v>
      </c>
      <c r="R2312" s="6">
        <v>42063</v>
      </c>
      <c r="S2312" t="s">
        <v>3194</v>
      </c>
      <c r="T2312" t="s">
        <v>3214</v>
      </c>
      <c r="U2312" t="s">
        <v>3842</v>
      </c>
      <c r="V2312">
        <v>74</v>
      </c>
      <c r="W2312">
        <v>64</v>
      </c>
      <c r="Y2312" t="s">
        <v>2577</v>
      </c>
      <c r="Z2312">
        <v>1</v>
      </c>
      <c r="AA2312">
        <f t="shared" si="352"/>
        <v>10</v>
      </c>
      <c r="AB2312">
        <f t="shared" ca="1" si="348"/>
        <v>7.0000000199999999</v>
      </c>
      <c r="AC2312">
        <f t="shared" ca="1" si="349"/>
        <v>2.9999999800000001</v>
      </c>
      <c r="AD2312">
        <f t="shared" ca="1" si="350"/>
        <v>-2.9999999800000001</v>
      </c>
      <c r="AE2312" s="2">
        <v>0</v>
      </c>
      <c r="AF2312" s="7">
        <f>VLOOKUP(R2312,Weights!$A$2:$B$120,2,0)*AE2312</f>
        <v>0</v>
      </c>
      <c r="AG2312">
        <f t="shared" ca="1" si="351"/>
        <v>8.9999998800000007</v>
      </c>
      <c r="AI2312" t="str">
        <f t="shared" ca="1" si="353"/>
        <v>Lafayette</v>
      </c>
      <c r="AJ2312" t="str">
        <f t="shared" si="354"/>
        <v>Lafayette</v>
      </c>
      <c r="AK2312">
        <f t="shared" si="355"/>
        <v>0</v>
      </c>
    </row>
    <row r="2313" spans="17:37" x14ac:dyDescent="0.25">
      <c r="Q2313" t="s">
        <v>3487</v>
      </c>
      <c r="R2313" s="6">
        <v>42068</v>
      </c>
      <c r="S2313" t="s">
        <v>3194</v>
      </c>
      <c r="T2313" t="s">
        <v>3215</v>
      </c>
      <c r="U2313" t="s">
        <v>3842</v>
      </c>
      <c r="V2313">
        <v>89</v>
      </c>
      <c r="W2313">
        <v>64</v>
      </c>
      <c r="Y2313" t="s">
        <v>2504</v>
      </c>
      <c r="Z2313">
        <v>1</v>
      </c>
      <c r="AA2313">
        <f t="shared" si="352"/>
        <v>25</v>
      </c>
      <c r="AB2313">
        <f t="shared" ca="1" si="348"/>
        <v>6.6000000200000004</v>
      </c>
      <c r="AC2313">
        <f t="shared" ca="1" si="349"/>
        <v>18.39999998</v>
      </c>
      <c r="AD2313">
        <f t="shared" ca="1" si="350"/>
        <v>-18.39999998</v>
      </c>
      <c r="AE2313" s="2">
        <v>0</v>
      </c>
      <c r="AF2313" s="7">
        <f>VLOOKUP(R2313,Weights!$A$2:$B$120,2,0)*AE2313</f>
        <v>0</v>
      </c>
      <c r="AG2313">
        <f t="shared" ca="1" si="351"/>
        <v>338.559999264</v>
      </c>
      <c r="AI2313" t="str">
        <f t="shared" ca="1" si="353"/>
        <v>Lafayette</v>
      </c>
      <c r="AJ2313" t="str">
        <f t="shared" si="354"/>
        <v>Lafayette</v>
      </c>
      <c r="AK2313">
        <f t="shared" si="355"/>
        <v>0</v>
      </c>
    </row>
    <row r="2314" spans="17:37" x14ac:dyDescent="0.25">
      <c r="Q2314" t="s">
        <v>3487</v>
      </c>
      <c r="R2314" s="6">
        <v>42074</v>
      </c>
      <c r="S2314" t="s">
        <v>3194</v>
      </c>
      <c r="T2314" t="s">
        <v>3520</v>
      </c>
      <c r="U2314" t="s">
        <v>3842</v>
      </c>
      <c r="V2314">
        <v>65</v>
      </c>
      <c r="W2314">
        <v>63</v>
      </c>
      <c r="Y2314" t="s">
        <v>3150</v>
      </c>
      <c r="Z2314">
        <v>1</v>
      </c>
      <c r="AA2314">
        <f t="shared" si="352"/>
        <v>2</v>
      </c>
      <c r="AB2314">
        <f t="shared" ca="1" si="348"/>
        <v>6.0000000199999999</v>
      </c>
      <c r="AC2314">
        <f t="shared" ca="1" si="349"/>
        <v>-4.0000000199999999</v>
      </c>
      <c r="AD2314">
        <f t="shared" ca="1" si="350"/>
        <v>4.0000000199999999</v>
      </c>
      <c r="AE2314" s="2">
        <v>0</v>
      </c>
      <c r="AF2314" s="7">
        <f>VLOOKUP(R2314,Weights!$A$2:$B$120,2,0)*AE2314</f>
        <v>0</v>
      </c>
      <c r="AG2314">
        <f t="shared" ca="1" si="351"/>
        <v>16.000000159999999</v>
      </c>
      <c r="AI2314" t="str">
        <f t="shared" ca="1" si="353"/>
        <v>Lafayette</v>
      </c>
      <c r="AJ2314" t="str">
        <f t="shared" si="354"/>
        <v>Lafayette</v>
      </c>
      <c r="AK2314">
        <f t="shared" si="355"/>
        <v>0</v>
      </c>
    </row>
    <row r="2315" spans="17:37" x14ac:dyDescent="0.25">
      <c r="Q2315" t="s">
        <v>3483</v>
      </c>
      <c r="R2315" s="6">
        <v>41959</v>
      </c>
      <c r="S2315" t="s">
        <v>3194</v>
      </c>
      <c r="T2315" t="s">
        <v>3839</v>
      </c>
      <c r="U2315" t="s">
        <v>3842</v>
      </c>
      <c r="V2315">
        <v>78</v>
      </c>
      <c r="W2315">
        <v>75</v>
      </c>
      <c r="Y2315" t="s">
        <v>11</v>
      </c>
      <c r="Z2315">
        <v>1</v>
      </c>
      <c r="AA2315">
        <f t="shared" si="352"/>
        <v>3</v>
      </c>
      <c r="AB2315">
        <f t="shared" ca="1" si="348"/>
        <v>24.599999799999999</v>
      </c>
      <c r="AC2315">
        <f t="shared" ca="1" si="349"/>
        <v>-21.599999799999999</v>
      </c>
      <c r="AD2315">
        <f t="shared" ca="1" si="350"/>
        <v>21.599999799999999</v>
      </c>
      <c r="AE2315" s="2">
        <v>0</v>
      </c>
      <c r="AF2315" s="7">
        <f>VLOOKUP(R2315,Weights!$A$2:$B$120,2,0)*AE2315</f>
        <v>0</v>
      </c>
      <c r="AG2315">
        <f t="shared" ca="1" si="351"/>
        <v>466.55999136000003</v>
      </c>
      <c r="AI2315" t="str">
        <f t="shared" ca="1" si="353"/>
        <v>Lamar</v>
      </c>
      <c r="AJ2315" t="str">
        <f t="shared" si="354"/>
        <v>Lamar</v>
      </c>
      <c r="AK2315">
        <f t="shared" si="355"/>
        <v>0</v>
      </c>
    </row>
    <row r="2316" spans="17:37" x14ac:dyDescent="0.25">
      <c r="Q2316" t="s">
        <v>3483</v>
      </c>
      <c r="R2316" s="6">
        <v>41988</v>
      </c>
      <c r="S2316" t="s">
        <v>3194</v>
      </c>
      <c r="T2316" t="s">
        <v>3839</v>
      </c>
      <c r="U2316" t="s">
        <v>3842</v>
      </c>
      <c r="V2316">
        <v>128</v>
      </c>
      <c r="W2316">
        <v>54</v>
      </c>
      <c r="Y2316" t="s">
        <v>25</v>
      </c>
      <c r="Z2316">
        <v>1</v>
      </c>
      <c r="AA2316">
        <f t="shared" si="352"/>
        <v>74</v>
      </c>
      <c r="AB2316">
        <f t="shared" ca="1" si="348"/>
        <v>24.599999799999999</v>
      </c>
      <c r="AC2316">
        <f t="shared" ca="1" si="349"/>
        <v>49.400000200000001</v>
      </c>
      <c r="AD2316">
        <f t="shared" ca="1" si="350"/>
        <v>-49.400000200000001</v>
      </c>
      <c r="AE2316" s="2">
        <v>0</v>
      </c>
      <c r="AF2316" s="7">
        <f>VLOOKUP(R2316,Weights!$A$2:$B$120,2,0)*AE2316</f>
        <v>0</v>
      </c>
      <c r="AG2316">
        <f t="shared" ca="1" si="351"/>
        <v>2440.3600197600003</v>
      </c>
      <c r="AI2316" t="str">
        <f t="shared" ca="1" si="353"/>
        <v>Lamar</v>
      </c>
      <c r="AJ2316" t="str">
        <f t="shared" si="354"/>
        <v>Lamar</v>
      </c>
      <c r="AK2316">
        <f t="shared" si="355"/>
        <v>0</v>
      </c>
    </row>
    <row r="2317" spans="17:37" x14ac:dyDescent="0.25">
      <c r="Q2317" t="s">
        <v>3483</v>
      </c>
      <c r="R2317" s="6">
        <v>41992</v>
      </c>
      <c r="S2317" t="s">
        <v>3194</v>
      </c>
      <c r="T2317" t="s">
        <v>3839</v>
      </c>
      <c r="U2317" t="s">
        <v>3842</v>
      </c>
      <c r="V2317">
        <v>80</v>
      </c>
      <c r="W2317">
        <v>53</v>
      </c>
      <c r="Y2317" t="s">
        <v>27</v>
      </c>
      <c r="Z2317">
        <v>1</v>
      </c>
      <c r="AA2317">
        <f t="shared" si="352"/>
        <v>27</v>
      </c>
      <c r="AB2317">
        <f t="shared" ca="1" si="348"/>
        <v>24.599999799999999</v>
      </c>
      <c r="AC2317">
        <f t="shared" ca="1" si="349"/>
        <v>2.4000002000000009</v>
      </c>
      <c r="AD2317">
        <f t="shared" ca="1" si="350"/>
        <v>-2.4000002000000009</v>
      </c>
      <c r="AE2317" s="2">
        <v>0</v>
      </c>
      <c r="AF2317" s="7">
        <f>VLOOKUP(R2317,Weights!$A$2:$B$120,2,0)*AE2317</f>
        <v>0</v>
      </c>
      <c r="AG2317">
        <f t="shared" ca="1" si="351"/>
        <v>5.7600009600000446</v>
      </c>
      <c r="AI2317" t="str">
        <f t="shared" ca="1" si="353"/>
        <v>Lamar</v>
      </c>
      <c r="AJ2317" t="str">
        <f t="shared" si="354"/>
        <v>Lamar</v>
      </c>
      <c r="AK2317">
        <f t="shared" si="355"/>
        <v>0</v>
      </c>
    </row>
    <row r="2318" spans="17:37" x14ac:dyDescent="0.25">
      <c r="Q2318" t="s">
        <v>3483</v>
      </c>
      <c r="R2318" s="6">
        <v>41995</v>
      </c>
      <c r="S2318" t="s">
        <v>3194</v>
      </c>
      <c r="T2318" t="s">
        <v>3473</v>
      </c>
      <c r="U2318" t="s">
        <v>3842</v>
      </c>
      <c r="V2318">
        <v>79</v>
      </c>
      <c r="W2318">
        <v>72</v>
      </c>
      <c r="X2318" t="s">
        <v>3843</v>
      </c>
      <c r="Y2318" t="s">
        <v>29</v>
      </c>
      <c r="Z2318">
        <v>1</v>
      </c>
      <c r="AA2318">
        <f t="shared" si="352"/>
        <v>7</v>
      </c>
      <c r="AB2318">
        <f t="shared" ca="1" si="348"/>
        <v>0.40000000000000036</v>
      </c>
      <c r="AC2318">
        <f t="shared" ca="1" si="349"/>
        <v>6.6</v>
      </c>
      <c r="AD2318">
        <f t="shared" ca="1" si="350"/>
        <v>-6.6</v>
      </c>
      <c r="AE2318" s="2">
        <v>0</v>
      </c>
      <c r="AF2318" s="7">
        <f>VLOOKUP(R2318,Weights!$A$2:$B$120,2,0)*AE2318</f>
        <v>0</v>
      </c>
      <c r="AG2318">
        <f t="shared" ca="1" si="351"/>
        <v>43.559999999999995</v>
      </c>
      <c r="AI2318" t="str">
        <f t="shared" ca="1" si="353"/>
        <v>Lamar</v>
      </c>
      <c r="AJ2318" t="str">
        <f t="shared" si="354"/>
        <v>Lamar</v>
      </c>
      <c r="AK2318">
        <f t="shared" si="355"/>
        <v>0</v>
      </c>
    </row>
    <row r="2319" spans="17:37" x14ac:dyDescent="0.25">
      <c r="Q2319" t="s">
        <v>3483</v>
      </c>
      <c r="R2319" s="6">
        <v>42003</v>
      </c>
      <c r="S2319" t="s">
        <v>3194</v>
      </c>
      <c r="T2319" t="s">
        <v>3839</v>
      </c>
      <c r="U2319" t="s">
        <v>3842</v>
      </c>
      <c r="V2319">
        <v>85</v>
      </c>
      <c r="W2319">
        <v>59</v>
      </c>
      <c r="Y2319" t="s">
        <v>156</v>
      </c>
      <c r="Z2319">
        <v>1</v>
      </c>
      <c r="AA2319">
        <f t="shared" si="352"/>
        <v>26</v>
      </c>
      <c r="AB2319">
        <f t="shared" ca="1" si="348"/>
        <v>24.599999799999999</v>
      </c>
      <c r="AC2319">
        <f t="shared" ca="1" si="349"/>
        <v>1.4000002000000009</v>
      </c>
      <c r="AD2319">
        <f t="shared" ca="1" si="350"/>
        <v>-1.4000002000000009</v>
      </c>
      <c r="AE2319" s="2">
        <v>0</v>
      </c>
      <c r="AF2319" s="7">
        <f>VLOOKUP(R2319,Weights!$A$2:$B$120,2,0)*AE2319</f>
        <v>0</v>
      </c>
      <c r="AG2319">
        <f t="shared" ca="1" si="351"/>
        <v>1.9600005600000425</v>
      </c>
      <c r="AI2319" t="str">
        <f t="shared" ca="1" si="353"/>
        <v>Lamar</v>
      </c>
      <c r="AJ2319" t="str">
        <f t="shared" si="354"/>
        <v>Lamar</v>
      </c>
      <c r="AK2319">
        <f t="shared" si="355"/>
        <v>0</v>
      </c>
    </row>
    <row r="2320" spans="17:37" x14ac:dyDescent="0.25">
      <c r="Q2320" t="s">
        <v>3483</v>
      </c>
      <c r="R2320" s="6">
        <v>42007</v>
      </c>
      <c r="S2320" t="s">
        <v>3194</v>
      </c>
      <c r="T2320" t="s">
        <v>3528</v>
      </c>
      <c r="U2320" t="s">
        <v>3842</v>
      </c>
      <c r="V2320">
        <v>75</v>
      </c>
      <c r="W2320">
        <v>62</v>
      </c>
      <c r="Y2320" t="s">
        <v>198</v>
      </c>
      <c r="Z2320">
        <v>1</v>
      </c>
      <c r="AA2320">
        <f t="shared" si="352"/>
        <v>13</v>
      </c>
      <c r="AB2320">
        <f t="shared" ca="1" si="348"/>
        <v>12.999999799999999</v>
      </c>
      <c r="AC2320">
        <f t="shared" ca="1" si="349"/>
        <v>2.0000000056086265E-7</v>
      </c>
      <c r="AD2320">
        <f t="shared" ca="1" si="350"/>
        <v>-2.0000000056086265E-7</v>
      </c>
      <c r="AE2320" s="2">
        <v>0</v>
      </c>
      <c r="AF2320" s="7">
        <f>VLOOKUP(R2320,Weights!$A$2:$B$120,2,0)*AE2320</f>
        <v>0</v>
      </c>
      <c r="AG2320">
        <f t="shared" ca="1" si="351"/>
        <v>4.0000000224345055E-14</v>
      </c>
      <c r="AI2320" t="str">
        <f t="shared" ca="1" si="353"/>
        <v>Lamar</v>
      </c>
      <c r="AJ2320" t="str">
        <f t="shared" si="354"/>
        <v>Lamar</v>
      </c>
      <c r="AK2320">
        <f t="shared" si="355"/>
        <v>0</v>
      </c>
    </row>
    <row r="2321" spans="17:37" x14ac:dyDescent="0.25">
      <c r="Q2321" t="s">
        <v>3483</v>
      </c>
      <c r="R2321" s="6">
        <v>42014</v>
      </c>
      <c r="S2321" t="s">
        <v>3194</v>
      </c>
      <c r="T2321" t="s">
        <v>3435</v>
      </c>
      <c r="U2321" t="s">
        <v>3842</v>
      </c>
      <c r="V2321">
        <v>84</v>
      </c>
      <c r="W2321">
        <v>65</v>
      </c>
      <c r="Y2321" t="s">
        <v>2255</v>
      </c>
      <c r="Z2321">
        <v>1</v>
      </c>
      <c r="AA2321">
        <f t="shared" si="352"/>
        <v>19</v>
      </c>
      <c r="AB2321">
        <f t="shared" ca="1" si="348"/>
        <v>12.999999799999999</v>
      </c>
      <c r="AC2321">
        <f t="shared" ca="1" si="349"/>
        <v>6.0000002000000006</v>
      </c>
      <c r="AD2321">
        <f t="shared" ca="1" si="350"/>
        <v>-6.0000002000000006</v>
      </c>
      <c r="AE2321" s="2">
        <v>0</v>
      </c>
      <c r="AF2321" s="7">
        <f>VLOOKUP(R2321,Weights!$A$2:$B$120,2,0)*AE2321</f>
        <v>0</v>
      </c>
      <c r="AG2321">
        <f t="shared" ca="1" si="351"/>
        <v>36.000002400000049</v>
      </c>
      <c r="AI2321" t="str">
        <f t="shared" ca="1" si="353"/>
        <v>Lamar</v>
      </c>
      <c r="AJ2321" t="str">
        <f t="shared" si="354"/>
        <v>Lamar</v>
      </c>
      <c r="AK2321">
        <f t="shared" si="355"/>
        <v>0</v>
      </c>
    </row>
    <row r="2322" spans="17:37" x14ac:dyDescent="0.25">
      <c r="Q2322" t="s">
        <v>3483</v>
      </c>
      <c r="R2322" s="6">
        <v>42023</v>
      </c>
      <c r="S2322" t="s">
        <v>3194</v>
      </c>
      <c r="T2322" t="s">
        <v>3443</v>
      </c>
      <c r="U2322" t="s">
        <v>3842</v>
      </c>
      <c r="V2322">
        <v>57</v>
      </c>
      <c r="W2322">
        <v>50</v>
      </c>
      <c r="Y2322" t="s">
        <v>2728</v>
      </c>
      <c r="Z2322">
        <v>1</v>
      </c>
      <c r="AA2322">
        <f t="shared" si="352"/>
        <v>7</v>
      </c>
      <c r="AB2322">
        <f t="shared" ca="1" si="348"/>
        <v>6.9999998000000012</v>
      </c>
      <c r="AC2322">
        <f t="shared" ca="1" si="349"/>
        <v>1.9999999878450581E-7</v>
      </c>
      <c r="AD2322">
        <f t="shared" ca="1" si="350"/>
        <v>-1.9999999878450581E-7</v>
      </c>
      <c r="AE2322" s="2">
        <v>0</v>
      </c>
      <c r="AF2322" s="7">
        <f>VLOOKUP(R2322,Weights!$A$2:$B$120,2,0)*AE2322</f>
        <v>0</v>
      </c>
      <c r="AG2322">
        <f t="shared" ca="1" si="351"/>
        <v>3.9999999513802324E-14</v>
      </c>
      <c r="AI2322" t="str">
        <f t="shared" ca="1" si="353"/>
        <v>Lamar</v>
      </c>
      <c r="AJ2322" t="str">
        <f t="shared" si="354"/>
        <v>Lamar</v>
      </c>
      <c r="AK2322">
        <f t="shared" si="355"/>
        <v>0</v>
      </c>
    </row>
    <row r="2323" spans="17:37" x14ac:dyDescent="0.25">
      <c r="Q2323" t="s">
        <v>3483</v>
      </c>
      <c r="R2323" s="6">
        <v>42030</v>
      </c>
      <c r="S2323" t="s">
        <v>3194</v>
      </c>
      <c r="T2323" t="s">
        <v>3457</v>
      </c>
      <c r="U2323" t="s">
        <v>3841</v>
      </c>
      <c r="V2323">
        <v>82</v>
      </c>
      <c r="W2323">
        <v>65</v>
      </c>
      <c r="Y2323" t="s">
        <v>2729</v>
      </c>
      <c r="Z2323">
        <v>1</v>
      </c>
      <c r="AA2323">
        <f t="shared" si="352"/>
        <v>-17</v>
      </c>
      <c r="AB2323">
        <f t="shared" ca="1" si="348"/>
        <v>-11.8</v>
      </c>
      <c r="AC2323">
        <f t="shared" ca="1" si="349"/>
        <v>-5.1999999999999993</v>
      </c>
      <c r="AD2323">
        <f t="shared" ca="1" si="350"/>
        <v>5.1999999999999993</v>
      </c>
      <c r="AE2323" s="2">
        <v>0</v>
      </c>
      <c r="AF2323" s="7">
        <f>VLOOKUP(R2323,Weights!$A$2:$B$120,2,0)*AE2323</f>
        <v>0</v>
      </c>
      <c r="AG2323">
        <f t="shared" ca="1" si="351"/>
        <v>27.039999999999992</v>
      </c>
      <c r="AI2323" t="str">
        <f t="shared" ca="1" si="353"/>
        <v>Stephen F. Austin</v>
      </c>
      <c r="AJ2323" t="str">
        <f t="shared" si="354"/>
        <v>Stephen F. Austin</v>
      </c>
      <c r="AK2323" t="str">
        <f t="shared" si="355"/>
        <v>Stephen F. Austin</v>
      </c>
    </row>
    <row r="2324" spans="17:37" x14ac:dyDescent="0.25">
      <c r="Q2324" t="s">
        <v>3483</v>
      </c>
      <c r="R2324" s="6">
        <v>42035</v>
      </c>
      <c r="S2324" t="s">
        <v>3194</v>
      </c>
      <c r="T2324" t="s">
        <v>3294</v>
      </c>
      <c r="U2324" t="s">
        <v>3842</v>
      </c>
      <c r="V2324">
        <v>84</v>
      </c>
      <c r="W2324">
        <v>74</v>
      </c>
      <c r="Y2324" t="s">
        <v>2730</v>
      </c>
      <c r="Z2324">
        <v>1</v>
      </c>
      <c r="AA2324">
        <f t="shared" si="352"/>
        <v>10</v>
      </c>
      <c r="AB2324">
        <f t="shared" ca="1" si="348"/>
        <v>9.3999997999999998</v>
      </c>
      <c r="AC2324">
        <f t="shared" ca="1" si="349"/>
        <v>0.60000020000000021</v>
      </c>
      <c r="AD2324">
        <f t="shared" ca="1" si="350"/>
        <v>-0.60000020000000021</v>
      </c>
      <c r="AE2324" s="2">
        <v>0</v>
      </c>
      <c r="AF2324" s="7">
        <f>VLOOKUP(R2324,Weights!$A$2:$B$120,2,0)*AE2324</f>
        <v>0</v>
      </c>
      <c r="AG2324">
        <f t="shared" ca="1" si="351"/>
        <v>0.36000024000004027</v>
      </c>
      <c r="AI2324" t="str">
        <f t="shared" ca="1" si="353"/>
        <v>Lamar</v>
      </c>
      <c r="AJ2324" t="str">
        <f t="shared" si="354"/>
        <v>Lamar</v>
      </c>
      <c r="AK2324">
        <f t="shared" si="355"/>
        <v>0</v>
      </c>
    </row>
    <row r="2325" spans="17:37" x14ac:dyDescent="0.25">
      <c r="Q2325" t="s">
        <v>3483</v>
      </c>
      <c r="R2325" s="6">
        <v>42051</v>
      </c>
      <c r="S2325" t="s">
        <v>3194</v>
      </c>
      <c r="T2325" t="s">
        <v>3525</v>
      </c>
      <c r="U2325" t="s">
        <v>3842</v>
      </c>
      <c r="V2325">
        <v>72</v>
      </c>
      <c r="W2325">
        <v>64</v>
      </c>
      <c r="Y2325" t="s">
        <v>2731</v>
      </c>
      <c r="Z2325">
        <v>1</v>
      </c>
      <c r="AA2325">
        <f t="shared" si="352"/>
        <v>8</v>
      </c>
      <c r="AB2325">
        <f t="shared" ca="1" si="348"/>
        <v>6.3999997999999998</v>
      </c>
      <c r="AC2325">
        <f t="shared" ca="1" si="349"/>
        <v>1.6000002000000002</v>
      </c>
      <c r="AD2325">
        <f t="shared" ca="1" si="350"/>
        <v>-1.6000002000000002</v>
      </c>
      <c r="AE2325" s="2">
        <v>0</v>
      </c>
      <c r="AF2325" s="7">
        <f>VLOOKUP(R2325,Weights!$A$2:$B$120,2,0)*AE2325</f>
        <v>0</v>
      </c>
      <c r="AG2325">
        <f t="shared" ca="1" si="351"/>
        <v>2.5600006400000406</v>
      </c>
      <c r="AI2325" t="str">
        <f t="shared" ca="1" si="353"/>
        <v>Lamar</v>
      </c>
      <c r="AJ2325" t="str">
        <f t="shared" si="354"/>
        <v>Lamar</v>
      </c>
      <c r="AK2325">
        <f t="shared" si="355"/>
        <v>0</v>
      </c>
    </row>
    <row r="2326" spans="17:37" x14ac:dyDescent="0.25">
      <c r="Q2326" t="s">
        <v>3483</v>
      </c>
      <c r="R2326" s="6">
        <v>42056</v>
      </c>
      <c r="S2326" t="s">
        <v>3194</v>
      </c>
      <c r="T2326" t="s">
        <v>3508</v>
      </c>
      <c r="U2326" t="s">
        <v>3842</v>
      </c>
      <c r="V2326">
        <v>58</v>
      </c>
      <c r="W2326">
        <v>53</v>
      </c>
      <c r="Y2326" t="s">
        <v>2732</v>
      </c>
      <c r="Z2326">
        <v>1</v>
      </c>
      <c r="AA2326">
        <f t="shared" si="352"/>
        <v>5</v>
      </c>
      <c r="AB2326">
        <f t="shared" ca="1" si="348"/>
        <v>5.6</v>
      </c>
      <c r="AC2326">
        <f t="shared" ca="1" si="349"/>
        <v>-0.59999999999999964</v>
      </c>
      <c r="AD2326">
        <f t="shared" ca="1" si="350"/>
        <v>0.59999999999999964</v>
      </c>
      <c r="AE2326" s="2">
        <v>0</v>
      </c>
      <c r="AF2326" s="7">
        <f>VLOOKUP(R2326,Weights!$A$2:$B$120,2,0)*AE2326</f>
        <v>0</v>
      </c>
      <c r="AG2326">
        <f t="shared" ca="1" si="351"/>
        <v>0.3599999999999996</v>
      </c>
      <c r="AI2326" t="str">
        <f t="shared" ca="1" si="353"/>
        <v>Lamar</v>
      </c>
      <c r="AJ2326" t="str">
        <f t="shared" si="354"/>
        <v>Lamar</v>
      </c>
      <c r="AK2326">
        <f t="shared" si="355"/>
        <v>0</v>
      </c>
    </row>
    <row r="2327" spans="17:37" x14ac:dyDescent="0.25">
      <c r="Q2327" t="s">
        <v>3483</v>
      </c>
      <c r="R2327" s="6">
        <v>42063</v>
      </c>
      <c r="S2327" t="s">
        <v>3194</v>
      </c>
      <c r="T2327" t="s">
        <v>3527</v>
      </c>
      <c r="U2327" t="s">
        <v>3842</v>
      </c>
      <c r="V2327">
        <v>79</v>
      </c>
      <c r="W2327">
        <v>66</v>
      </c>
      <c r="Y2327" t="s">
        <v>2733</v>
      </c>
      <c r="Z2327">
        <v>1</v>
      </c>
      <c r="AA2327">
        <f t="shared" si="352"/>
        <v>13</v>
      </c>
      <c r="AB2327">
        <f t="shared" ca="1" si="348"/>
        <v>-0.19999999999999973</v>
      </c>
      <c r="AC2327">
        <f t="shared" ca="1" si="349"/>
        <v>13.2</v>
      </c>
      <c r="AD2327">
        <f t="shared" ca="1" si="350"/>
        <v>-13.2</v>
      </c>
      <c r="AE2327" s="2">
        <v>0</v>
      </c>
      <c r="AF2327" s="7">
        <f>VLOOKUP(R2327,Weights!$A$2:$B$120,2,0)*AE2327</f>
        <v>0</v>
      </c>
      <c r="AG2327">
        <f t="shared" ca="1" si="351"/>
        <v>174.23999999999998</v>
      </c>
      <c r="AI2327" t="str">
        <f t="shared" ca="1" si="353"/>
        <v>Incarnate Word</v>
      </c>
      <c r="AJ2327" t="str">
        <f t="shared" si="354"/>
        <v>Lamar</v>
      </c>
      <c r="AK2327">
        <f t="shared" si="355"/>
        <v>0</v>
      </c>
    </row>
    <row r="2328" spans="17:37" x14ac:dyDescent="0.25">
      <c r="Q2328" t="s">
        <v>3483</v>
      </c>
      <c r="R2328" s="6">
        <v>42068</v>
      </c>
      <c r="S2328" t="s">
        <v>3194</v>
      </c>
      <c r="T2328" t="s">
        <v>3384</v>
      </c>
      <c r="U2328" t="s">
        <v>3841</v>
      </c>
      <c r="V2328">
        <v>67</v>
      </c>
      <c r="W2328">
        <v>61</v>
      </c>
      <c r="Y2328" t="s">
        <v>2734</v>
      </c>
      <c r="Z2328">
        <v>1</v>
      </c>
      <c r="AA2328">
        <f t="shared" si="352"/>
        <v>-6</v>
      </c>
      <c r="AB2328">
        <f t="shared" ca="1" si="348"/>
        <v>-10.6</v>
      </c>
      <c r="AC2328">
        <f t="shared" ca="1" si="349"/>
        <v>4.5999999999999996</v>
      </c>
      <c r="AD2328">
        <f t="shared" ca="1" si="350"/>
        <v>-4.5999999999999996</v>
      </c>
      <c r="AE2328" s="2">
        <v>0</v>
      </c>
      <c r="AF2328" s="7">
        <f>VLOOKUP(R2328,Weights!$A$2:$B$120,2,0)*AE2328</f>
        <v>0</v>
      </c>
      <c r="AG2328">
        <f t="shared" ca="1" si="351"/>
        <v>21.159999999999997</v>
      </c>
      <c r="AI2328" t="str">
        <f t="shared" ca="1" si="353"/>
        <v>Sam Houston St</v>
      </c>
      <c r="AJ2328" t="str">
        <f t="shared" si="354"/>
        <v>Sam Houston St</v>
      </c>
      <c r="AK2328" t="str">
        <f t="shared" si="355"/>
        <v>Sam Houston St</v>
      </c>
    </row>
    <row r="2329" spans="17:37" x14ac:dyDescent="0.25">
      <c r="Q2329" t="s">
        <v>3500</v>
      </c>
      <c r="R2329" s="6">
        <v>41961</v>
      </c>
      <c r="S2329" t="s">
        <v>3194</v>
      </c>
      <c r="T2329" t="s">
        <v>3236</v>
      </c>
      <c r="U2329" t="s">
        <v>3841</v>
      </c>
      <c r="V2329">
        <v>63</v>
      </c>
      <c r="W2329">
        <v>51</v>
      </c>
      <c r="Y2329" t="s">
        <v>66</v>
      </c>
      <c r="Z2329">
        <v>1</v>
      </c>
      <c r="AA2329">
        <f t="shared" si="352"/>
        <v>-12</v>
      </c>
      <c r="AB2329">
        <f t="shared" ca="1" si="348"/>
        <v>-1.1999999999999997</v>
      </c>
      <c r="AC2329">
        <f t="shared" ca="1" si="349"/>
        <v>-10.8</v>
      </c>
      <c r="AD2329">
        <f t="shared" ca="1" si="350"/>
        <v>10.8</v>
      </c>
      <c r="AE2329" s="2">
        <v>0</v>
      </c>
      <c r="AF2329" s="7">
        <f>VLOOKUP(R2329,Weights!$A$2:$B$120,2,0)*AE2329</f>
        <v>0</v>
      </c>
      <c r="AG2329">
        <f t="shared" ca="1" si="351"/>
        <v>116.64000000000001</v>
      </c>
      <c r="AI2329" t="str">
        <f t="shared" ca="1" si="353"/>
        <v>Canisius</v>
      </c>
      <c r="AJ2329" t="str">
        <f t="shared" si="354"/>
        <v>Canisius</v>
      </c>
      <c r="AK2329" t="str">
        <f t="shared" si="355"/>
        <v>Canisius</v>
      </c>
    </row>
    <row r="2330" spans="17:37" x14ac:dyDescent="0.25">
      <c r="Q2330" t="s">
        <v>3500</v>
      </c>
      <c r="R2330" s="6">
        <v>41966</v>
      </c>
      <c r="S2330" t="s">
        <v>3194</v>
      </c>
      <c r="T2330" t="s">
        <v>3237</v>
      </c>
      <c r="U2330" t="s">
        <v>3841</v>
      </c>
      <c r="V2330">
        <v>54</v>
      </c>
      <c r="W2330">
        <v>44</v>
      </c>
      <c r="Y2330" t="s">
        <v>130</v>
      </c>
      <c r="Z2330">
        <v>1</v>
      </c>
      <c r="AA2330">
        <f t="shared" si="352"/>
        <v>-10</v>
      </c>
      <c r="AB2330">
        <f t="shared" ca="1" si="348"/>
        <v>-2.1999999999999997</v>
      </c>
      <c r="AC2330">
        <f t="shared" ca="1" si="349"/>
        <v>-7.8000000000000007</v>
      </c>
      <c r="AD2330">
        <f t="shared" ca="1" si="350"/>
        <v>7.8000000000000007</v>
      </c>
      <c r="AE2330" s="2">
        <v>0</v>
      </c>
      <c r="AF2330" s="7">
        <f>VLOOKUP(R2330,Weights!$A$2:$B$120,2,0)*AE2330</f>
        <v>0</v>
      </c>
      <c r="AG2330">
        <f t="shared" ca="1" si="351"/>
        <v>60.840000000000011</v>
      </c>
      <c r="AI2330" t="str">
        <f t="shared" ca="1" si="353"/>
        <v>Columbia</v>
      </c>
      <c r="AJ2330" t="str">
        <f t="shared" si="354"/>
        <v>Columbia</v>
      </c>
      <c r="AK2330" t="str">
        <f t="shared" si="355"/>
        <v>Columbia</v>
      </c>
    </row>
    <row r="2331" spans="17:37" x14ac:dyDescent="0.25">
      <c r="Q2331" t="s">
        <v>3500</v>
      </c>
      <c r="R2331" s="6">
        <v>41973</v>
      </c>
      <c r="S2331" t="s">
        <v>3194</v>
      </c>
      <c r="T2331" t="s">
        <v>3839</v>
      </c>
      <c r="U2331" t="s">
        <v>3842</v>
      </c>
      <c r="V2331">
        <v>100</v>
      </c>
      <c r="W2331">
        <v>74</v>
      </c>
      <c r="Y2331" t="s">
        <v>19</v>
      </c>
      <c r="Z2331">
        <v>1</v>
      </c>
      <c r="AA2331">
        <f t="shared" si="352"/>
        <v>26</v>
      </c>
      <c r="AB2331">
        <f t="shared" ca="1" si="348"/>
        <v>28.599999799999999</v>
      </c>
      <c r="AC2331">
        <f t="shared" ca="1" si="349"/>
        <v>-2.5999997999999991</v>
      </c>
      <c r="AD2331">
        <f t="shared" ca="1" si="350"/>
        <v>2.5999997999999991</v>
      </c>
      <c r="AE2331" s="2">
        <v>0</v>
      </c>
      <c r="AF2331" s="7">
        <f>VLOOKUP(R2331,Weights!$A$2:$B$120,2,0)*AE2331</f>
        <v>0</v>
      </c>
      <c r="AG2331">
        <f t="shared" ca="1" si="351"/>
        <v>6.7599989600000354</v>
      </c>
      <c r="AI2331" t="str">
        <f t="shared" ca="1" si="353"/>
        <v>Lehigh</v>
      </c>
      <c r="AJ2331" t="str">
        <f t="shared" si="354"/>
        <v>Lehigh</v>
      </c>
      <c r="AK2331">
        <f t="shared" si="355"/>
        <v>0</v>
      </c>
    </row>
    <row r="2332" spans="17:37" x14ac:dyDescent="0.25">
      <c r="Q2332" t="s">
        <v>3500</v>
      </c>
      <c r="R2332" s="6">
        <v>41976</v>
      </c>
      <c r="S2332" t="s">
        <v>3194</v>
      </c>
      <c r="T2332" t="s">
        <v>3199</v>
      </c>
      <c r="U2332" t="s">
        <v>3842</v>
      </c>
      <c r="V2332">
        <v>61</v>
      </c>
      <c r="W2332">
        <v>59</v>
      </c>
      <c r="Y2332" t="s">
        <v>350</v>
      </c>
      <c r="Z2332">
        <v>1</v>
      </c>
      <c r="AA2332">
        <f t="shared" si="352"/>
        <v>2</v>
      </c>
      <c r="AB2332">
        <f t="shared" ca="1" si="348"/>
        <v>2.8000000000000003</v>
      </c>
      <c r="AC2332">
        <f t="shared" ca="1" si="349"/>
        <v>-0.80000000000000027</v>
      </c>
      <c r="AD2332">
        <f t="shared" ca="1" si="350"/>
        <v>0.80000000000000027</v>
      </c>
      <c r="AE2332" s="2">
        <v>0</v>
      </c>
      <c r="AF2332" s="7">
        <f>VLOOKUP(R2332,Weights!$A$2:$B$120,2,0)*AE2332</f>
        <v>0</v>
      </c>
      <c r="AG2332">
        <f t="shared" ca="1" si="351"/>
        <v>0.64000000000000046</v>
      </c>
      <c r="AI2332" t="str">
        <f t="shared" ca="1" si="353"/>
        <v>Lehigh</v>
      </c>
      <c r="AJ2332" t="str">
        <f t="shared" si="354"/>
        <v>Lehigh</v>
      </c>
      <c r="AK2332">
        <f t="shared" si="355"/>
        <v>0</v>
      </c>
    </row>
    <row r="2333" spans="17:37" x14ac:dyDescent="0.25">
      <c r="Q2333" t="s">
        <v>3500</v>
      </c>
      <c r="R2333" s="6">
        <v>42004</v>
      </c>
      <c r="S2333" t="s">
        <v>3194</v>
      </c>
      <c r="T2333" t="s">
        <v>3197</v>
      </c>
      <c r="U2333" t="s">
        <v>3841</v>
      </c>
      <c r="V2333">
        <v>68</v>
      </c>
      <c r="W2333">
        <v>61</v>
      </c>
      <c r="Y2333" t="s">
        <v>591</v>
      </c>
      <c r="Z2333">
        <v>1</v>
      </c>
      <c r="AA2333">
        <f t="shared" si="352"/>
        <v>-7</v>
      </c>
      <c r="AB2333">
        <f t="shared" ca="1" si="348"/>
        <v>-0.40000001999999968</v>
      </c>
      <c r="AC2333">
        <f t="shared" ca="1" si="349"/>
        <v>-6.5999999800000007</v>
      </c>
      <c r="AD2333">
        <f t="shared" ca="1" si="350"/>
        <v>6.5999999800000007</v>
      </c>
      <c r="AE2333" s="2">
        <v>0</v>
      </c>
      <c r="AF2333" s="7">
        <f>VLOOKUP(R2333,Weights!$A$2:$B$120,2,0)*AE2333</f>
        <v>0</v>
      </c>
      <c r="AG2333">
        <f t="shared" ca="1" si="351"/>
        <v>43.559999736000009</v>
      </c>
      <c r="AI2333" t="str">
        <f t="shared" ca="1" si="353"/>
        <v>Colgate</v>
      </c>
      <c r="AJ2333" t="str">
        <f t="shared" si="354"/>
        <v>Colgate</v>
      </c>
      <c r="AK2333" t="str">
        <f t="shared" si="355"/>
        <v>Colgate</v>
      </c>
    </row>
    <row r="2334" spans="17:37" x14ac:dyDescent="0.25">
      <c r="Q2334" t="s">
        <v>3500</v>
      </c>
      <c r="R2334" s="6">
        <v>42014</v>
      </c>
      <c r="S2334" t="s">
        <v>3194</v>
      </c>
      <c r="T2334" t="s">
        <v>3244</v>
      </c>
      <c r="U2334" t="s">
        <v>3841</v>
      </c>
      <c r="V2334">
        <v>65</v>
      </c>
      <c r="W2334">
        <v>60</v>
      </c>
      <c r="Y2334" t="s">
        <v>593</v>
      </c>
      <c r="Z2334">
        <v>1</v>
      </c>
      <c r="AA2334">
        <f t="shared" si="352"/>
        <v>-5</v>
      </c>
      <c r="AB2334">
        <f t="shared" ca="1" si="348"/>
        <v>8.6</v>
      </c>
      <c r="AC2334">
        <f t="shared" ca="1" si="349"/>
        <v>-13.6</v>
      </c>
      <c r="AD2334">
        <f t="shared" ca="1" si="350"/>
        <v>13.6</v>
      </c>
      <c r="AE2334" s="2">
        <v>0</v>
      </c>
      <c r="AF2334" s="7">
        <f>VLOOKUP(R2334,Weights!$A$2:$B$120,2,0)*AE2334</f>
        <v>0</v>
      </c>
      <c r="AG2334">
        <f t="shared" ca="1" si="351"/>
        <v>184.95999999999998</v>
      </c>
      <c r="AI2334" t="str">
        <f t="shared" ca="1" si="353"/>
        <v>Lehigh</v>
      </c>
      <c r="AJ2334" t="str">
        <f t="shared" si="354"/>
        <v>Loyola (MD)</v>
      </c>
      <c r="AK2334" t="str">
        <f t="shared" si="355"/>
        <v>Loyola (MD)</v>
      </c>
    </row>
    <row r="2335" spans="17:37" x14ac:dyDescent="0.25">
      <c r="Q2335" t="s">
        <v>3500</v>
      </c>
      <c r="R2335" s="6">
        <v>42021</v>
      </c>
      <c r="S2335" t="s">
        <v>3194</v>
      </c>
      <c r="T2335" t="s">
        <v>3220</v>
      </c>
      <c r="U2335" t="s">
        <v>3842</v>
      </c>
      <c r="V2335">
        <v>69</v>
      </c>
      <c r="W2335">
        <v>64</v>
      </c>
      <c r="Y2335" t="s">
        <v>596</v>
      </c>
      <c r="Z2335">
        <v>1</v>
      </c>
      <c r="AA2335">
        <f t="shared" si="352"/>
        <v>5</v>
      </c>
      <c r="AB2335">
        <f t="shared" ca="1" si="348"/>
        <v>5</v>
      </c>
      <c r="AC2335">
        <f t="shared" ca="1" si="349"/>
        <v>0</v>
      </c>
      <c r="AD2335">
        <f t="shared" ca="1" si="350"/>
        <v>0</v>
      </c>
      <c r="AE2335" s="2">
        <v>0</v>
      </c>
      <c r="AF2335" s="7">
        <f>VLOOKUP(R2335,Weights!$A$2:$B$120,2,0)*AE2335</f>
        <v>0</v>
      </c>
      <c r="AG2335">
        <f t="shared" ca="1" si="351"/>
        <v>0</v>
      </c>
      <c r="AI2335" t="str">
        <f t="shared" ca="1" si="353"/>
        <v>Lehigh</v>
      </c>
      <c r="AJ2335" t="str">
        <f t="shared" si="354"/>
        <v>Lehigh</v>
      </c>
      <c r="AK2335">
        <f t="shared" si="355"/>
        <v>0</v>
      </c>
    </row>
    <row r="2336" spans="17:37" x14ac:dyDescent="0.25">
      <c r="Q2336" t="s">
        <v>3500</v>
      </c>
      <c r="R2336" s="6">
        <v>42025</v>
      </c>
      <c r="S2336" t="s">
        <v>3194</v>
      </c>
      <c r="T2336" t="s">
        <v>3446</v>
      </c>
      <c r="U2336" t="s">
        <v>3842</v>
      </c>
      <c r="V2336">
        <v>61</v>
      </c>
      <c r="W2336">
        <v>47</v>
      </c>
      <c r="Y2336" t="s">
        <v>1685</v>
      </c>
      <c r="Z2336">
        <v>1</v>
      </c>
      <c r="AA2336">
        <f t="shared" si="352"/>
        <v>14</v>
      </c>
      <c r="AB2336">
        <f t="shared" ca="1" si="348"/>
        <v>6.4</v>
      </c>
      <c r="AC2336">
        <f t="shared" ca="1" si="349"/>
        <v>7.6</v>
      </c>
      <c r="AD2336">
        <f t="shared" ca="1" si="350"/>
        <v>-7.6</v>
      </c>
      <c r="AE2336" s="2">
        <v>0</v>
      </c>
      <c r="AF2336" s="7">
        <f>VLOOKUP(R2336,Weights!$A$2:$B$120,2,0)*AE2336</f>
        <v>0</v>
      </c>
      <c r="AG2336">
        <f t="shared" ca="1" si="351"/>
        <v>57.76</v>
      </c>
      <c r="AI2336" t="str">
        <f t="shared" ca="1" si="353"/>
        <v>Lehigh</v>
      </c>
      <c r="AJ2336" t="str">
        <f t="shared" si="354"/>
        <v>Lehigh</v>
      </c>
      <c r="AK2336">
        <f t="shared" si="355"/>
        <v>0</v>
      </c>
    </row>
    <row r="2337" spans="17:37" x14ac:dyDescent="0.25">
      <c r="Q2337" t="s">
        <v>3500</v>
      </c>
      <c r="R2337" s="6">
        <v>42035</v>
      </c>
      <c r="S2337" t="s">
        <v>3194</v>
      </c>
      <c r="T2337" t="s">
        <v>3215</v>
      </c>
      <c r="U2337" t="s">
        <v>3842</v>
      </c>
      <c r="V2337">
        <v>89</v>
      </c>
      <c r="W2337">
        <v>86</v>
      </c>
      <c r="Y2337" t="s">
        <v>1688</v>
      </c>
      <c r="Z2337">
        <v>1</v>
      </c>
      <c r="AA2337">
        <f t="shared" si="352"/>
        <v>3</v>
      </c>
      <c r="AB2337">
        <f t="shared" ca="1" si="348"/>
        <v>3.6000000000000005</v>
      </c>
      <c r="AC2337">
        <f t="shared" ca="1" si="349"/>
        <v>-0.60000000000000053</v>
      </c>
      <c r="AD2337">
        <f t="shared" ca="1" si="350"/>
        <v>0.60000000000000053</v>
      </c>
      <c r="AE2337" s="2">
        <v>0</v>
      </c>
      <c r="AF2337" s="7">
        <f>VLOOKUP(R2337,Weights!$A$2:$B$120,2,0)*AE2337</f>
        <v>0</v>
      </c>
      <c r="AG2337">
        <f t="shared" ca="1" si="351"/>
        <v>0.36000000000000065</v>
      </c>
      <c r="AI2337" t="str">
        <f t="shared" ca="1" si="353"/>
        <v>Lehigh</v>
      </c>
      <c r="AJ2337" t="str">
        <f t="shared" si="354"/>
        <v>Lehigh</v>
      </c>
      <c r="AK2337">
        <f t="shared" si="355"/>
        <v>0</v>
      </c>
    </row>
    <row r="2338" spans="17:37" x14ac:dyDescent="0.25">
      <c r="Q2338" t="s">
        <v>3500</v>
      </c>
      <c r="R2338" s="6">
        <v>42039</v>
      </c>
      <c r="S2338" t="s">
        <v>3194</v>
      </c>
      <c r="T2338" t="s">
        <v>3214</v>
      </c>
      <c r="U2338" t="s">
        <v>3842</v>
      </c>
      <c r="V2338">
        <v>103</v>
      </c>
      <c r="W2338">
        <v>74</v>
      </c>
      <c r="Y2338" t="s">
        <v>1689</v>
      </c>
      <c r="Z2338">
        <v>1</v>
      </c>
      <c r="AA2338">
        <f t="shared" si="352"/>
        <v>29</v>
      </c>
      <c r="AB2338">
        <f t="shared" ca="1" si="348"/>
        <v>4</v>
      </c>
      <c r="AC2338">
        <f t="shared" ca="1" si="349"/>
        <v>25</v>
      </c>
      <c r="AD2338">
        <f t="shared" ca="1" si="350"/>
        <v>-25</v>
      </c>
      <c r="AE2338" s="2">
        <v>0</v>
      </c>
      <c r="AF2338" s="7">
        <f>VLOOKUP(R2338,Weights!$A$2:$B$120,2,0)*AE2338</f>
        <v>0</v>
      </c>
      <c r="AG2338">
        <f t="shared" ca="1" si="351"/>
        <v>625</v>
      </c>
      <c r="AI2338" t="str">
        <f t="shared" ca="1" si="353"/>
        <v>Lehigh</v>
      </c>
      <c r="AJ2338" t="str">
        <f t="shared" si="354"/>
        <v>Lehigh</v>
      </c>
      <c r="AK2338">
        <f t="shared" si="355"/>
        <v>0</v>
      </c>
    </row>
    <row r="2339" spans="17:37" x14ac:dyDescent="0.25">
      <c r="Q2339" t="s">
        <v>3500</v>
      </c>
      <c r="R2339" s="6">
        <v>42047</v>
      </c>
      <c r="S2339" t="s">
        <v>3194</v>
      </c>
      <c r="T2339" t="s">
        <v>3520</v>
      </c>
      <c r="U2339" t="s">
        <v>3842</v>
      </c>
      <c r="V2339">
        <v>65</v>
      </c>
      <c r="W2339">
        <v>58</v>
      </c>
      <c r="Y2339" t="s">
        <v>2393</v>
      </c>
      <c r="Z2339">
        <v>1</v>
      </c>
      <c r="AA2339">
        <f t="shared" si="352"/>
        <v>7</v>
      </c>
      <c r="AB2339">
        <f t="shared" ca="1" si="348"/>
        <v>3.0000000000000004</v>
      </c>
      <c r="AC2339">
        <f t="shared" ca="1" si="349"/>
        <v>3.9999999999999996</v>
      </c>
      <c r="AD2339">
        <f t="shared" ca="1" si="350"/>
        <v>-3.9999999999999996</v>
      </c>
      <c r="AE2339" s="2">
        <v>0</v>
      </c>
      <c r="AF2339" s="7">
        <f>VLOOKUP(R2339,Weights!$A$2:$B$120,2,0)*AE2339</f>
        <v>0</v>
      </c>
      <c r="AG2339">
        <f t="shared" ca="1" si="351"/>
        <v>15.999999999999996</v>
      </c>
      <c r="AI2339" t="str">
        <f t="shared" ca="1" si="353"/>
        <v>Lehigh</v>
      </c>
      <c r="AJ2339" t="str">
        <f t="shared" si="354"/>
        <v>Lehigh</v>
      </c>
      <c r="AK2339">
        <f t="shared" si="355"/>
        <v>0</v>
      </c>
    </row>
    <row r="2340" spans="17:37" x14ac:dyDescent="0.25">
      <c r="Q2340" t="s">
        <v>3500</v>
      </c>
      <c r="R2340" s="6">
        <v>42057</v>
      </c>
      <c r="S2340" t="s">
        <v>3194</v>
      </c>
      <c r="T2340" t="s">
        <v>3487</v>
      </c>
      <c r="U2340" t="s">
        <v>3841</v>
      </c>
      <c r="V2340">
        <v>63</v>
      </c>
      <c r="W2340">
        <v>61</v>
      </c>
      <c r="Y2340" t="s">
        <v>2579</v>
      </c>
      <c r="Z2340">
        <v>1</v>
      </c>
      <c r="AA2340">
        <f t="shared" si="352"/>
        <v>-2</v>
      </c>
      <c r="AB2340">
        <f t="shared" ca="1" si="348"/>
        <v>0.19999998000000035</v>
      </c>
      <c r="AC2340">
        <f t="shared" ca="1" si="349"/>
        <v>-2.1999999800000003</v>
      </c>
      <c r="AD2340">
        <f t="shared" ca="1" si="350"/>
        <v>2.1999999800000003</v>
      </c>
      <c r="AE2340" s="2">
        <v>0</v>
      </c>
      <c r="AF2340" s="7">
        <f>VLOOKUP(R2340,Weights!$A$2:$B$120,2,0)*AE2340</f>
        <v>0</v>
      </c>
      <c r="AG2340">
        <f t="shared" ca="1" si="351"/>
        <v>4.8399999120000015</v>
      </c>
      <c r="AI2340" t="str">
        <f t="shared" ca="1" si="353"/>
        <v>Lehigh</v>
      </c>
      <c r="AJ2340" t="str">
        <f t="shared" si="354"/>
        <v>Lafayette</v>
      </c>
      <c r="AK2340" t="str">
        <f t="shared" si="355"/>
        <v>Lafayette</v>
      </c>
    </row>
    <row r="2341" spans="17:37" x14ac:dyDescent="0.25">
      <c r="Q2341" t="s">
        <v>3500</v>
      </c>
      <c r="R2341" s="6">
        <v>42060</v>
      </c>
      <c r="S2341" t="s">
        <v>3194</v>
      </c>
      <c r="T2341" t="s">
        <v>3200</v>
      </c>
      <c r="U2341" t="s">
        <v>3842</v>
      </c>
      <c r="V2341">
        <v>84</v>
      </c>
      <c r="W2341">
        <v>65</v>
      </c>
      <c r="Y2341" t="s">
        <v>2580</v>
      </c>
      <c r="Z2341">
        <v>1</v>
      </c>
      <c r="AA2341">
        <f t="shared" si="352"/>
        <v>19</v>
      </c>
      <c r="AB2341">
        <f t="shared" ca="1" si="348"/>
        <v>1.2000000000000004</v>
      </c>
      <c r="AC2341">
        <f t="shared" ca="1" si="349"/>
        <v>17.8</v>
      </c>
      <c r="AD2341">
        <f t="shared" ca="1" si="350"/>
        <v>-17.8</v>
      </c>
      <c r="AE2341" s="2">
        <v>0</v>
      </c>
      <c r="AF2341" s="7">
        <f>VLOOKUP(R2341,Weights!$A$2:$B$120,2,0)*AE2341</f>
        <v>0</v>
      </c>
      <c r="AG2341">
        <f t="shared" ca="1" si="351"/>
        <v>316.84000000000003</v>
      </c>
      <c r="AI2341" t="str">
        <f t="shared" ca="1" si="353"/>
        <v>Lehigh</v>
      </c>
      <c r="AJ2341" t="str">
        <f t="shared" si="354"/>
        <v>Lehigh</v>
      </c>
      <c r="AK2341">
        <f t="shared" si="355"/>
        <v>0</v>
      </c>
    </row>
    <row r="2342" spans="17:37" x14ac:dyDescent="0.25">
      <c r="Q2342" t="s">
        <v>3500</v>
      </c>
      <c r="R2342" s="6">
        <v>42068</v>
      </c>
      <c r="S2342" t="s">
        <v>3194</v>
      </c>
      <c r="T2342" t="s">
        <v>3520</v>
      </c>
      <c r="U2342" t="s">
        <v>3841</v>
      </c>
      <c r="V2342">
        <v>68</v>
      </c>
      <c r="W2342">
        <v>62</v>
      </c>
      <c r="Y2342" t="s">
        <v>2581</v>
      </c>
      <c r="Z2342">
        <v>1</v>
      </c>
      <c r="AA2342">
        <f t="shared" si="352"/>
        <v>-6</v>
      </c>
      <c r="AB2342">
        <f t="shared" ca="1" si="348"/>
        <v>3.0000000000000004</v>
      </c>
      <c r="AC2342">
        <f t="shared" ca="1" si="349"/>
        <v>-9</v>
      </c>
      <c r="AD2342">
        <f t="shared" ca="1" si="350"/>
        <v>9</v>
      </c>
      <c r="AE2342" s="2">
        <v>0</v>
      </c>
      <c r="AF2342" s="7">
        <f>VLOOKUP(R2342,Weights!$A$2:$B$120,2,0)*AE2342</f>
        <v>0</v>
      </c>
      <c r="AG2342">
        <f t="shared" ca="1" si="351"/>
        <v>81</v>
      </c>
      <c r="AI2342" t="str">
        <f t="shared" ca="1" si="353"/>
        <v>Lehigh</v>
      </c>
      <c r="AJ2342" t="str">
        <f t="shared" si="354"/>
        <v>American</v>
      </c>
      <c r="AK2342" t="str">
        <f t="shared" si="355"/>
        <v>American</v>
      </c>
    </row>
    <row r="2343" spans="17:37" x14ac:dyDescent="0.25">
      <c r="Q2343" t="s">
        <v>3428</v>
      </c>
      <c r="R2343" s="6">
        <v>41957</v>
      </c>
      <c r="S2343" t="s">
        <v>3194</v>
      </c>
      <c r="T2343" t="s">
        <v>3839</v>
      </c>
      <c r="U2343" t="s">
        <v>3842</v>
      </c>
      <c r="V2343">
        <v>69</v>
      </c>
      <c r="W2343">
        <v>45</v>
      </c>
      <c r="Y2343" t="s">
        <v>176</v>
      </c>
      <c r="Z2343">
        <v>1</v>
      </c>
      <c r="AA2343">
        <f t="shared" si="352"/>
        <v>24</v>
      </c>
      <c r="AB2343">
        <f t="shared" ca="1" si="348"/>
        <v>18</v>
      </c>
      <c r="AC2343">
        <f t="shared" ca="1" si="349"/>
        <v>6</v>
      </c>
      <c r="AD2343">
        <f t="shared" ca="1" si="350"/>
        <v>-6</v>
      </c>
      <c r="AE2343" s="2">
        <v>0</v>
      </c>
      <c r="AF2343" s="7">
        <f>VLOOKUP(R2343,Weights!$A$2:$B$120,2,0)*AE2343</f>
        <v>0</v>
      </c>
      <c r="AG2343">
        <f t="shared" ca="1" si="351"/>
        <v>36</v>
      </c>
      <c r="AI2343" t="str">
        <f t="shared" ca="1" si="353"/>
        <v>Liberty</v>
      </c>
      <c r="AJ2343" t="str">
        <f t="shared" si="354"/>
        <v>Liberty</v>
      </c>
      <c r="AK2343">
        <f t="shared" si="355"/>
        <v>0</v>
      </c>
    </row>
    <row r="2344" spans="17:37" x14ac:dyDescent="0.25">
      <c r="Q2344" t="s">
        <v>3428</v>
      </c>
      <c r="R2344" s="6">
        <v>41960</v>
      </c>
      <c r="S2344" t="s">
        <v>3194</v>
      </c>
      <c r="T2344" t="s">
        <v>3278</v>
      </c>
      <c r="U2344" t="s">
        <v>3842</v>
      </c>
      <c r="V2344">
        <v>61</v>
      </c>
      <c r="W2344">
        <v>55</v>
      </c>
      <c r="Y2344" t="s">
        <v>258</v>
      </c>
      <c r="Z2344">
        <v>1</v>
      </c>
      <c r="AA2344">
        <f t="shared" si="352"/>
        <v>6</v>
      </c>
      <c r="AB2344">
        <f t="shared" ca="1" si="348"/>
        <v>-4.7999998000000001</v>
      </c>
      <c r="AC2344">
        <f t="shared" ca="1" si="349"/>
        <v>10.7999998</v>
      </c>
      <c r="AD2344">
        <f t="shared" ca="1" si="350"/>
        <v>-10.7999998</v>
      </c>
      <c r="AE2344" s="2">
        <v>0</v>
      </c>
      <c r="AF2344" s="7">
        <f>VLOOKUP(R2344,Weights!$A$2:$B$120,2,0)*AE2344</f>
        <v>0</v>
      </c>
      <c r="AG2344">
        <f t="shared" ca="1" si="351"/>
        <v>116.63999568000004</v>
      </c>
      <c r="AI2344" t="str">
        <f t="shared" ca="1" si="353"/>
        <v>Delaware</v>
      </c>
      <c r="AJ2344" t="str">
        <f t="shared" si="354"/>
        <v>Liberty</v>
      </c>
      <c r="AK2344">
        <f t="shared" si="355"/>
        <v>0</v>
      </c>
    </row>
    <row r="2345" spans="17:37" x14ac:dyDescent="0.25">
      <c r="Q2345" t="s">
        <v>3428</v>
      </c>
      <c r="R2345" s="6">
        <v>41969</v>
      </c>
      <c r="S2345" t="s">
        <v>3195</v>
      </c>
      <c r="T2345" t="s">
        <v>3462</v>
      </c>
      <c r="U2345" t="s">
        <v>3841</v>
      </c>
      <c r="V2345">
        <v>51</v>
      </c>
      <c r="W2345">
        <v>50</v>
      </c>
      <c r="Y2345" t="s">
        <v>19</v>
      </c>
      <c r="Z2345">
        <v>1</v>
      </c>
      <c r="AA2345">
        <f t="shared" si="352"/>
        <v>-1</v>
      </c>
      <c r="AB2345">
        <f t="shared" ca="1" si="348"/>
        <v>-0.79999999999999893</v>
      </c>
      <c r="AC2345">
        <f t="shared" ca="1" si="349"/>
        <v>-0.20000000000000107</v>
      </c>
      <c r="AD2345">
        <f t="shared" ca="1" si="350"/>
        <v>0.20000000000000107</v>
      </c>
      <c r="AE2345" s="2">
        <v>0</v>
      </c>
      <c r="AF2345" s="7">
        <f>VLOOKUP(R2345,Weights!$A$2:$B$120,2,0)*AE2345</f>
        <v>0</v>
      </c>
      <c r="AG2345">
        <f t="shared" ca="1" si="351"/>
        <v>4.0000000000000424E-2</v>
      </c>
      <c r="AI2345" t="str">
        <f t="shared" ca="1" si="353"/>
        <v>Morgan St</v>
      </c>
      <c r="AJ2345" t="str">
        <f t="shared" si="354"/>
        <v>Morgan St</v>
      </c>
      <c r="AK2345" t="str">
        <f t="shared" si="355"/>
        <v>Morgan St</v>
      </c>
    </row>
    <row r="2346" spans="17:37" x14ac:dyDescent="0.25">
      <c r="Q2346" t="s">
        <v>3428</v>
      </c>
      <c r="R2346" s="6">
        <v>41974</v>
      </c>
      <c r="S2346" t="s">
        <v>3194</v>
      </c>
      <c r="T2346" t="s">
        <v>3459</v>
      </c>
      <c r="U2346" t="s">
        <v>3842</v>
      </c>
      <c r="V2346">
        <v>66</v>
      </c>
      <c r="W2346">
        <v>52</v>
      </c>
      <c r="Y2346" t="s">
        <v>350</v>
      </c>
      <c r="Z2346">
        <v>1</v>
      </c>
      <c r="AA2346">
        <f t="shared" si="352"/>
        <v>14</v>
      </c>
      <c r="AB2346">
        <f t="shared" ca="1" si="348"/>
        <v>-7.1999998000000005</v>
      </c>
      <c r="AC2346">
        <f t="shared" ca="1" si="349"/>
        <v>21.199999800000001</v>
      </c>
      <c r="AD2346">
        <f t="shared" ca="1" si="350"/>
        <v>-21.199999800000001</v>
      </c>
      <c r="AE2346" s="2">
        <v>0</v>
      </c>
      <c r="AF2346" s="7">
        <f>VLOOKUP(R2346,Weights!$A$2:$B$120,2,0)*AE2346</f>
        <v>0</v>
      </c>
      <c r="AG2346">
        <f t="shared" ca="1" si="351"/>
        <v>449.43999152000004</v>
      </c>
      <c r="AI2346" t="str">
        <f t="shared" ca="1" si="353"/>
        <v>Furman</v>
      </c>
      <c r="AJ2346" t="str">
        <f t="shared" si="354"/>
        <v>Liberty</v>
      </c>
      <c r="AK2346">
        <f t="shared" si="355"/>
        <v>0</v>
      </c>
    </row>
    <row r="2347" spans="17:37" x14ac:dyDescent="0.25">
      <c r="Q2347" t="s">
        <v>3428</v>
      </c>
      <c r="R2347" s="6">
        <v>41979</v>
      </c>
      <c r="S2347" t="s">
        <v>3194</v>
      </c>
      <c r="T2347" t="s">
        <v>3475</v>
      </c>
      <c r="U2347" t="s">
        <v>3841</v>
      </c>
      <c r="V2347">
        <v>65</v>
      </c>
      <c r="W2347">
        <v>54</v>
      </c>
      <c r="Y2347" t="s">
        <v>484</v>
      </c>
      <c r="Z2347">
        <v>1</v>
      </c>
      <c r="AA2347">
        <f t="shared" si="352"/>
        <v>-11</v>
      </c>
      <c r="AB2347">
        <f t="shared" ca="1" si="348"/>
        <v>-11.399999820000001</v>
      </c>
      <c r="AC2347">
        <f t="shared" ca="1" si="349"/>
        <v>0.39999982000000145</v>
      </c>
      <c r="AD2347">
        <f t="shared" ca="1" si="350"/>
        <v>-0.39999982000000145</v>
      </c>
      <c r="AE2347" s="2">
        <v>0</v>
      </c>
      <c r="AF2347" s="7">
        <f>VLOOKUP(R2347,Weights!$A$2:$B$120,2,0)*AE2347</f>
        <v>0</v>
      </c>
      <c r="AG2347">
        <f t="shared" ca="1" si="351"/>
        <v>0.15999985600003355</v>
      </c>
      <c r="AI2347" t="str">
        <f t="shared" ca="1" si="353"/>
        <v>St. Francis BRK</v>
      </c>
      <c r="AJ2347" t="str">
        <f t="shared" si="354"/>
        <v>St. Francis BRK</v>
      </c>
      <c r="AK2347" t="str">
        <f t="shared" si="355"/>
        <v>St. Francis BRK</v>
      </c>
    </row>
    <row r="2348" spans="17:37" x14ac:dyDescent="0.25">
      <c r="Q2348" t="s">
        <v>3428</v>
      </c>
      <c r="R2348" s="6">
        <v>41986</v>
      </c>
      <c r="S2348" t="s">
        <v>3194</v>
      </c>
      <c r="T2348" t="s">
        <v>3839</v>
      </c>
      <c r="U2348" t="s">
        <v>3842</v>
      </c>
      <c r="V2348">
        <v>79</v>
      </c>
      <c r="W2348">
        <v>61</v>
      </c>
      <c r="Y2348" t="s">
        <v>315</v>
      </c>
      <c r="Z2348">
        <v>1</v>
      </c>
      <c r="AA2348">
        <f t="shared" si="352"/>
        <v>18</v>
      </c>
      <c r="AB2348">
        <f t="shared" ca="1" si="348"/>
        <v>18</v>
      </c>
      <c r="AC2348">
        <f t="shared" ca="1" si="349"/>
        <v>0</v>
      </c>
      <c r="AD2348">
        <f t="shared" ca="1" si="350"/>
        <v>0</v>
      </c>
      <c r="AE2348" s="2">
        <v>0</v>
      </c>
      <c r="AF2348" s="7">
        <f>VLOOKUP(R2348,Weights!$A$2:$B$120,2,0)*AE2348</f>
        <v>0</v>
      </c>
      <c r="AG2348">
        <f t="shared" ca="1" si="351"/>
        <v>0</v>
      </c>
      <c r="AI2348" t="str">
        <f t="shared" ca="1" si="353"/>
        <v>Liberty</v>
      </c>
      <c r="AJ2348" t="str">
        <f t="shared" si="354"/>
        <v>Liberty</v>
      </c>
      <c r="AK2348">
        <f t="shared" si="355"/>
        <v>0</v>
      </c>
    </row>
    <row r="2349" spans="17:37" x14ac:dyDescent="0.25">
      <c r="Q2349" t="s">
        <v>3428</v>
      </c>
      <c r="R2349" s="6">
        <v>41992</v>
      </c>
      <c r="S2349" t="s">
        <v>3194</v>
      </c>
      <c r="T2349" t="s">
        <v>3839</v>
      </c>
      <c r="U2349" t="s">
        <v>3842</v>
      </c>
      <c r="V2349">
        <v>94</v>
      </c>
      <c r="W2349">
        <v>65</v>
      </c>
      <c r="Y2349" t="s">
        <v>29</v>
      </c>
      <c r="Z2349">
        <v>1</v>
      </c>
      <c r="AA2349">
        <f t="shared" si="352"/>
        <v>29</v>
      </c>
      <c r="AB2349">
        <f t="shared" ca="1" si="348"/>
        <v>18</v>
      </c>
      <c r="AC2349">
        <f t="shared" ca="1" si="349"/>
        <v>11</v>
      </c>
      <c r="AD2349">
        <f t="shared" ca="1" si="350"/>
        <v>-11</v>
      </c>
      <c r="AE2349" s="2">
        <v>0</v>
      </c>
      <c r="AF2349" s="7">
        <f>VLOOKUP(R2349,Weights!$A$2:$B$120,2,0)*AE2349</f>
        <v>0</v>
      </c>
      <c r="AG2349">
        <f t="shared" ca="1" si="351"/>
        <v>121</v>
      </c>
      <c r="AI2349" t="str">
        <f t="shared" ca="1" si="353"/>
        <v>Liberty</v>
      </c>
      <c r="AJ2349" t="str">
        <f t="shared" si="354"/>
        <v>Liberty</v>
      </c>
      <c r="AK2349">
        <f t="shared" si="355"/>
        <v>0</v>
      </c>
    </row>
    <row r="2350" spans="17:37" x14ac:dyDescent="0.25">
      <c r="Q2350" t="s">
        <v>3428</v>
      </c>
      <c r="R2350" s="6">
        <v>42001</v>
      </c>
      <c r="S2350" t="s">
        <v>3194</v>
      </c>
      <c r="T2350" t="s">
        <v>3839</v>
      </c>
      <c r="U2350" t="s">
        <v>3842</v>
      </c>
      <c r="V2350">
        <v>78</v>
      </c>
      <c r="W2350">
        <v>58</v>
      </c>
      <c r="Y2350" t="s">
        <v>381</v>
      </c>
      <c r="Z2350">
        <v>1</v>
      </c>
      <c r="AA2350">
        <f t="shared" si="352"/>
        <v>20</v>
      </c>
      <c r="AB2350">
        <f t="shared" ca="1" si="348"/>
        <v>18</v>
      </c>
      <c r="AC2350">
        <f t="shared" ca="1" si="349"/>
        <v>2</v>
      </c>
      <c r="AD2350">
        <f t="shared" ca="1" si="350"/>
        <v>-2</v>
      </c>
      <c r="AE2350" s="2">
        <v>0</v>
      </c>
      <c r="AF2350" s="7">
        <f>VLOOKUP(R2350,Weights!$A$2:$B$120,2,0)*AE2350</f>
        <v>0</v>
      </c>
      <c r="AG2350">
        <f t="shared" ca="1" si="351"/>
        <v>4</v>
      </c>
      <c r="AI2350" t="str">
        <f t="shared" ca="1" si="353"/>
        <v>Liberty</v>
      </c>
      <c r="AJ2350" t="str">
        <f t="shared" si="354"/>
        <v>Liberty</v>
      </c>
      <c r="AK2350">
        <f t="shared" si="355"/>
        <v>0</v>
      </c>
    </row>
    <row r="2351" spans="17:37" x14ac:dyDescent="0.25">
      <c r="Q2351" t="s">
        <v>3428</v>
      </c>
      <c r="R2351" s="6">
        <v>42007</v>
      </c>
      <c r="S2351" t="s">
        <v>3194</v>
      </c>
      <c r="T2351" t="s">
        <v>3424</v>
      </c>
      <c r="U2351" t="s">
        <v>3841</v>
      </c>
      <c r="V2351">
        <v>62</v>
      </c>
      <c r="W2351">
        <v>58</v>
      </c>
      <c r="Y2351" t="s">
        <v>1290</v>
      </c>
      <c r="Z2351">
        <v>1</v>
      </c>
      <c r="AA2351">
        <f t="shared" si="352"/>
        <v>-4</v>
      </c>
      <c r="AB2351">
        <f t="shared" ca="1" si="348"/>
        <v>2.7999999999999989</v>
      </c>
      <c r="AC2351">
        <f t="shared" ca="1" si="349"/>
        <v>-6.7999999999999989</v>
      </c>
      <c r="AD2351">
        <f t="shared" ca="1" si="350"/>
        <v>6.7999999999999989</v>
      </c>
      <c r="AE2351" s="2">
        <v>0</v>
      </c>
      <c r="AF2351" s="7">
        <f>VLOOKUP(R2351,Weights!$A$2:$B$120,2,0)*AE2351</f>
        <v>0</v>
      </c>
      <c r="AG2351">
        <f t="shared" ca="1" si="351"/>
        <v>46.239999999999988</v>
      </c>
      <c r="AI2351" t="str">
        <f t="shared" ca="1" si="353"/>
        <v>Liberty</v>
      </c>
      <c r="AJ2351" t="str">
        <f t="shared" si="354"/>
        <v>Presbyterian</v>
      </c>
      <c r="AK2351" t="str">
        <f t="shared" si="355"/>
        <v>Presbyterian</v>
      </c>
    </row>
    <row r="2352" spans="17:37" x14ac:dyDescent="0.25">
      <c r="Q2352" t="s">
        <v>3428</v>
      </c>
      <c r="R2352" s="6">
        <v>42014</v>
      </c>
      <c r="S2352" t="s">
        <v>3194</v>
      </c>
      <c r="T2352" t="s">
        <v>3429</v>
      </c>
      <c r="U2352" t="s">
        <v>3841</v>
      </c>
      <c r="V2352">
        <v>69</v>
      </c>
      <c r="W2352">
        <v>54</v>
      </c>
      <c r="Y2352" t="s">
        <v>1291</v>
      </c>
      <c r="Z2352">
        <v>1</v>
      </c>
      <c r="AA2352">
        <f t="shared" si="352"/>
        <v>-15</v>
      </c>
      <c r="AB2352">
        <f t="shared" ca="1" si="348"/>
        <v>-14.999999800000001</v>
      </c>
      <c r="AC2352">
        <f t="shared" ca="1" si="349"/>
        <v>-1.9999999878450581E-7</v>
      </c>
      <c r="AD2352">
        <f t="shared" ca="1" si="350"/>
        <v>1.9999999878450581E-7</v>
      </c>
      <c r="AE2352" s="2">
        <v>0</v>
      </c>
      <c r="AF2352" s="7">
        <f>VLOOKUP(R2352,Weights!$A$2:$B$120,2,0)*AE2352</f>
        <v>0</v>
      </c>
      <c r="AG2352">
        <f t="shared" ca="1" si="351"/>
        <v>3.9999999513802324E-14</v>
      </c>
      <c r="AI2352" t="str">
        <f t="shared" ca="1" si="353"/>
        <v>Coastal Carolina</v>
      </c>
      <c r="AJ2352" t="str">
        <f t="shared" si="354"/>
        <v>Coastal Carolina</v>
      </c>
      <c r="AK2352" t="str">
        <f t="shared" si="355"/>
        <v>Coastal Carolina</v>
      </c>
    </row>
    <row r="2353" spans="17:37" x14ac:dyDescent="0.25">
      <c r="Q2353" t="s">
        <v>3428</v>
      </c>
      <c r="R2353" s="6">
        <v>42026</v>
      </c>
      <c r="S2353" t="s">
        <v>3194</v>
      </c>
      <c r="T2353" t="s">
        <v>3425</v>
      </c>
      <c r="U2353" t="s">
        <v>3841</v>
      </c>
      <c r="V2353">
        <v>71</v>
      </c>
      <c r="W2353">
        <v>56</v>
      </c>
      <c r="Y2353" t="s">
        <v>1292</v>
      </c>
      <c r="Z2353">
        <v>1</v>
      </c>
      <c r="AA2353">
        <f t="shared" si="352"/>
        <v>-15</v>
      </c>
      <c r="AB2353">
        <f t="shared" ca="1" si="348"/>
        <v>-6.9999998000000003</v>
      </c>
      <c r="AC2353">
        <f t="shared" ca="1" si="349"/>
        <v>-8.0000001999999988</v>
      </c>
      <c r="AD2353">
        <f t="shared" ca="1" si="350"/>
        <v>8.0000001999999988</v>
      </c>
      <c r="AE2353" s="2">
        <v>0</v>
      </c>
      <c r="AF2353" s="7">
        <f>VLOOKUP(R2353,Weights!$A$2:$B$120,2,0)*AE2353</f>
        <v>0</v>
      </c>
      <c r="AG2353">
        <f t="shared" ca="1" si="351"/>
        <v>64.000003200000023</v>
      </c>
      <c r="AI2353" t="str">
        <f t="shared" ca="1" si="353"/>
        <v>Winthrop</v>
      </c>
      <c r="AJ2353" t="str">
        <f t="shared" si="354"/>
        <v>Winthrop</v>
      </c>
      <c r="AK2353" t="str">
        <f t="shared" si="355"/>
        <v>Winthrop</v>
      </c>
    </row>
    <row r="2354" spans="17:37" x14ac:dyDescent="0.25">
      <c r="Q2354" t="s">
        <v>3428</v>
      </c>
      <c r="R2354" s="6">
        <v>42033</v>
      </c>
      <c r="S2354" t="s">
        <v>3194</v>
      </c>
      <c r="T2354" t="s">
        <v>3423</v>
      </c>
      <c r="U2354" t="s">
        <v>3841</v>
      </c>
      <c r="V2354">
        <v>72</v>
      </c>
      <c r="W2354">
        <v>53</v>
      </c>
      <c r="Y2354" t="s">
        <v>1293</v>
      </c>
      <c r="Z2354">
        <v>1</v>
      </c>
      <c r="AA2354">
        <f t="shared" si="352"/>
        <v>-19</v>
      </c>
      <c r="AB2354">
        <f t="shared" ca="1" si="348"/>
        <v>-13.199999800000001</v>
      </c>
      <c r="AC2354">
        <f t="shared" ca="1" si="349"/>
        <v>-5.8000001999999995</v>
      </c>
      <c r="AD2354">
        <f t="shared" ca="1" si="350"/>
        <v>5.8000001999999995</v>
      </c>
      <c r="AE2354" s="2">
        <v>0</v>
      </c>
      <c r="AF2354" s="7">
        <f>VLOOKUP(R2354,Weights!$A$2:$B$120,2,0)*AE2354</f>
        <v>0</v>
      </c>
      <c r="AG2354">
        <f t="shared" ca="1" si="351"/>
        <v>33.640002320000036</v>
      </c>
      <c r="AI2354" t="str">
        <f t="shared" ca="1" si="353"/>
        <v>High Point</v>
      </c>
      <c r="AJ2354" t="str">
        <f t="shared" si="354"/>
        <v>High Point</v>
      </c>
      <c r="AK2354" t="str">
        <f t="shared" si="355"/>
        <v>High Point</v>
      </c>
    </row>
    <row r="2355" spans="17:37" x14ac:dyDescent="0.25">
      <c r="Q2355" t="s">
        <v>3428</v>
      </c>
      <c r="R2355" s="6">
        <v>42035</v>
      </c>
      <c r="S2355" t="s">
        <v>3194</v>
      </c>
      <c r="T2355" t="s">
        <v>3422</v>
      </c>
      <c r="U2355" t="s">
        <v>3841</v>
      </c>
      <c r="V2355">
        <v>74</v>
      </c>
      <c r="W2355">
        <v>62</v>
      </c>
      <c r="Y2355" t="s">
        <v>1294</v>
      </c>
      <c r="Z2355">
        <v>1</v>
      </c>
      <c r="AA2355">
        <f t="shared" si="352"/>
        <v>-12</v>
      </c>
      <c r="AB2355">
        <f t="shared" ca="1" si="348"/>
        <v>-10.39999982</v>
      </c>
      <c r="AC2355">
        <f t="shared" ca="1" si="349"/>
        <v>-1.6000001800000003</v>
      </c>
      <c r="AD2355">
        <f t="shared" ca="1" si="350"/>
        <v>1.6000001800000003</v>
      </c>
      <c r="AE2355" s="2">
        <v>0</v>
      </c>
      <c r="AF2355" s="7">
        <f>VLOOKUP(R2355,Weights!$A$2:$B$120,2,0)*AE2355</f>
        <v>0</v>
      </c>
      <c r="AG2355">
        <f t="shared" ca="1" si="351"/>
        <v>2.5600005760000335</v>
      </c>
      <c r="AI2355" t="str">
        <f t="shared" ca="1" si="353"/>
        <v>Charleston Southern</v>
      </c>
      <c r="AJ2355" t="str">
        <f t="shared" si="354"/>
        <v>Charleston Southern</v>
      </c>
      <c r="AK2355" t="str">
        <f t="shared" si="355"/>
        <v>Charleston Southern</v>
      </c>
    </row>
    <row r="2356" spans="17:37" x14ac:dyDescent="0.25">
      <c r="Q2356" t="s">
        <v>3428</v>
      </c>
      <c r="R2356" s="6">
        <v>42045</v>
      </c>
      <c r="S2356" t="s">
        <v>3194</v>
      </c>
      <c r="T2356" t="s">
        <v>3433</v>
      </c>
      <c r="U2356" t="s">
        <v>3842</v>
      </c>
      <c r="V2356">
        <v>73</v>
      </c>
      <c r="W2356">
        <v>60</v>
      </c>
      <c r="Y2356" t="s">
        <v>392</v>
      </c>
      <c r="Z2356">
        <v>1</v>
      </c>
      <c r="AA2356">
        <f t="shared" si="352"/>
        <v>13</v>
      </c>
      <c r="AB2356">
        <f t="shared" ca="1" si="348"/>
        <v>-2.7999998000000001</v>
      </c>
      <c r="AC2356">
        <f t="shared" ca="1" si="349"/>
        <v>15.7999998</v>
      </c>
      <c r="AD2356">
        <f t="shared" ca="1" si="350"/>
        <v>-15.7999998</v>
      </c>
      <c r="AE2356" s="2">
        <v>0</v>
      </c>
      <c r="AF2356" s="7">
        <f>VLOOKUP(R2356,Weights!$A$2:$B$120,2,0)*AE2356</f>
        <v>0</v>
      </c>
      <c r="AG2356">
        <f t="shared" ca="1" si="351"/>
        <v>249.63999368000003</v>
      </c>
      <c r="AI2356" t="str">
        <f t="shared" ca="1" si="353"/>
        <v>Campbell</v>
      </c>
      <c r="AJ2356" t="str">
        <f t="shared" si="354"/>
        <v>Liberty</v>
      </c>
      <c r="AK2356">
        <f t="shared" si="355"/>
        <v>0</v>
      </c>
    </row>
    <row r="2357" spans="17:37" x14ac:dyDescent="0.25">
      <c r="Q2357" t="s">
        <v>3428</v>
      </c>
      <c r="R2357" s="6">
        <v>42052</v>
      </c>
      <c r="S2357" t="s">
        <v>3194</v>
      </c>
      <c r="T2357" t="s">
        <v>3430</v>
      </c>
      <c r="U2357" t="s">
        <v>3841</v>
      </c>
      <c r="V2357">
        <v>78</v>
      </c>
      <c r="W2357">
        <v>72</v>
      </c>
      <c r="Y2357" t="s">
        <v>1295</v>
      </c>
      <c r="Z2357">
        <v>1</v>
      </c>
      <c r="AA2357">
        <f t="shared" si="352"/>
        <v>-6</v>
      </c>
      <c r="AB2357">
        <f t="shared" ca="1" si="348"/>
        <v>-0.20000000000000107</v>
      </c>
      <c r="AC2357">
        <f t="shared" ca="1" si="349"/>
        <v>-5.7999999999999989</v>
      </c>
      <c r="AD2357">
        <f t="shared" ca="1" si="350"/>
        <v>5.7999999999999989</v>
      </c>
      <c r="AE2357" s="2">
        <v>0</v>
      </c>
      <c r="AF2357" s="7">
        <f>VLOOKUP(R2357,Weights!$A$2:$B$120,2,0)*AE2357</f>
        <v>0</v>
      </c>
      <c r="AG2357">
        <f t="shared" ca="1" si="351"/>
        <v>33.639999999999986</v>
      </c>
      <c r="AI2357" t="str">
        <f t="shared" ca="1" si="353"/>
        <v>Longwood</v>
      </c>
      <c r="AJ2357" t="str">
        <f t="shared" si="354"/>
        <v>Longwood</v>
      </c>
      <c r="AK2357" t="str">
        <f t="shared" si="355"/>
        <v>Longwood</v>
      </c>
    </row>
    <row r="2358" spans="17:37" x14ac:dyDescent="0.25">
      <c r="Q2358" t="s">
        <v>3428</v>
      </c>
      <c r="R2358" s="6">
        <v>42061</v>
      </c>
      <c r="S2358" t="s">
        <v>3194</v>
      </c>
      <c r="T2358" t="s">
        <v>3432</v>
      </c>
      <c r="U2358" t="s">
        <v>3842</v>
      </c>
      <c r="V2358">
        <v>80</v>
      </c>
      <c r="W2358">
        <v>69</v>
      </c>
      <c r="Y2358" t="s">
        <v>1296</v>
      </c>
      <c r="Z2358">
        <v>1</v>
      </c>
      <c r="AA2358">
        <f t="shared" si="352"/>
        <v>11</v>
      </c>
      <c r="AB2358">
        <f t="shared" ca="1" si="348"/>
        <v>-8.9999998000000012</v>
      </c>
      <c r="AC2358">
        <f t="shared" ca="1" si="349"/>
        <v>19.999999800000001</v>
      </c>
      <c r="AD2358">
        <f t="shared" ca="1" si="350"/>
        <v>-19.999999800000001</v>
      </c>
      <c r="AE2358" s="2">
        <v>0</v>
      </c>
      <c r="AF2358" s="7">
        <f>VLOOKUP(R2358,Weights!$A$2:$B$120,2,0)*AE2358</f>
        <v>0</v>
      </c>
      <c r="AG2358">
        <f t="shared" ca="1" si="351"/>
        <v>399.99999200000008</v>
      </c>
      <c r="AI2358" t="str">
        <f t="shared" ca="1" si="353"/>
        <v>Radford</v>
      </c>
      <c r="AJ2358" t="str">
        <f t="shared" si="354"/>
        <v>Liberty</v>
      </c>
      <c r="AK2358">
        <f t="shared" si="355"/>
        <v>0</v>
      </c>
    </row>
    <row r="2359" spans="17:37" x14ac:dyDescent="0.25">
      <c r="Q2359" t="s">
        <v>3428</v>
      </c>
      <c r="R2359" s="6">
        <v>42063</v>
      </c>
      <c r="S2359" t="s">
        <v>3194</v>
      </c>
      <c r="T2359" t="s">
        <v>3426</v>
      </c>
      <c r="U2359" t="s">
        <v>3841</v>
      </c>
      <c r="V2359">
        <v>95</v>
      </c>
      <c r="W2359">
        <v>77</v>
      </c>
      <c r="Y2359" t="s">
        <v>1297</v>
      </c>
      <c r="Z2359">
        <v>1</v>
      </c>
      <c r="AA2359">
        <f t="shared" si="352"/>
        <v>-18</v>
      </c>
      <c r="AB2359">
        <f t="shared" ca="1" si="348"/>
        <v>-6.5999998000000009</v>
      </c>
      <c r="AC2359">
        <f t="shared" ca="1" si="349"/>
        <v>-11.400000199999999</v>
      </c>
      <c r="AD2359">
        <f t="shared" ca="1" si="350"/>
        <v>11.400000199999999</v>
      </c>
      <c r="AE2359" s="2">
        <v>0</v>
      </c>
      <c r="AF2359" s="7">
        <f>VLOOKUP(R2359,Weights!$A$2:$B$120,2,0)*AE2359</f>
        <v>0</v>
      </c>
      <c r="AG2359">
        <f t="shared" ca="1" si="351"/>
        <v>129.96000456000002</v>
      </c>
      <c r="AI2359" t="str">
        <f t="shared" ca="1" si="353"/>
        <v>UNC Asheville</v>
      </c>
      <c r="AJ2359" t="str">
        <f t="shared" si="354"/>
        <v>UNC Asheville</v>
      </c>
      <c r="AK2359" t="str">
        <f t="shared" si="355"/>
        <v>UNC Asheville</v>
      </c>
    </row>
    <row r="2360" spans="17:37" x14ac:dyDescent="0.25">
      <c r="Q2360" t="s">
        <v>3428</v>
      </c>
      <c r="R2360" s="6">
        <v>42067</v>
      </c>
      <c r="S2360" t="s">
        <v>3195</v>
      </c>
      <c r="T2360" t="s">
        <v>3426</v>
      </c>
      <c r="U2360" t="s">
        <v>3841</v>
      </c>
      <c r="V2360">
        <v>80</v>
      </c>
      <c r="W2360">
        <v>70</v>
      </c>
      <c r="Y2360" t="s">
        <v>1298</v>
      </c>
      <c r="Z2360">
        <v>1</v>
      </c>
      <c r="AA2360">
        <f t="shared" si="352"/>
        <v>-10</v>
      </c>
      <c r="AB2360">
        <f t="shared" ca="1" si="348"/>
        <v>-9.7999998000000001</v>
      </c>
      <c r="AC2360">
        <f t="shared" ca="1" si="349"/>
        <v>-0.20000019999999985</v>
      </c>
      <c r="AD2360">
        <f t="shared" ca="1" si="350"/>
        <v>0.20000019999999985</v>
      </c>
      <c r="AE2360" s="2">
        <v>0</v>
      </c>
      <c r="AF2360" s="7">
        <f>VLOOKUP(R2360,Weights!$A$2:$B$120,2,0)*AE2360</f>
        <v>0</v>
      </c>
      <c r="AG2360">
        <f t="shared" ca="1" si="351"/>
        <v>4.0000080000039941E-2</v>
      </c>
      <c r="AI2360" t="str">
        <f t="shared" ca="1" si="353"/>
        <v>UNC Asheville</v>
      </c>
      <c r="AJ2360" t="str">
        <f t="shared" si="354"/>
        <v>UNC Asheville</v>
      </c>
      <c r="AK2360" t="str">
        <f t="shared" si="355"/>
        <v>UNC Asheville</v>
      </c>
    </row>
    <row r="2361" spans="17:37" x14ac:dyDescent="0.25">
      <c r="Q2361" t="s">
        <v>3336</v>
      </c>
      <c r="R2361" s="6">
        <v>41957</v>
      </c>
      <c r="S2361" t="s">
        <v>3194</v>
      </c>
      <c r="T2361" t="s">
        <v>3839</v>
      </c>
      <c r="U2361" t="s">
        <v>3842</v>
      </c>
      <c r="V2361">
        <v>91</v>
      </c>
      <c r="W2361">
        <v>70</v>
      </c>
      <c r="Y2361" t="s">
        <v>176</v>
      </c>
      <c r="Z2361">
        <v>1</v>
      </c>
      <c r="AA2361">
        <f t="shared" si="352"/>
        <v>21</v>
      </c>
      <c r="AB2361">
        <f t="shared" ca="1" si="348"/>
        <v>21.8</v>
      </c>
      <c r="AC2361">
        <f t="shared" ca="1" si="349"/>
        <v>-0.80000000000000071</v>
      </c>
      <c r="AD2361">
        <f t="shared" ca="1" si="350"/>
        <v>0.80000000000000071</v>
      </c>
      <c r="AE2361" s="2">
        <v>0</v>
      </c>
      <c r="AF2361" s="7">
        <f>VLOOKUP(R2361,Weights!$A$2:$B$120,2,0)*AE2361</f>
        <v>0</v>
      </c>
      <c r="AG2361">
        <f t="shared" ca="1" si="351"/>
        <v>0.64000000000000112</v>
      </c>
      <c r="AI2361" t="str">
        <f t="shared" ca="1" si="353"/>
        <v>Lipscomb</v>
      </c>
      <c r="AJ2361" t="str">
        <f t="shared" si="354"/>
        <v>Lipscomb</v>
      </c>
      <c r="AK2361">
        <f t="shared" si="355"/>
        <v>0</v>
      </c>
    </row>
    <row r="2362" spans="17:37" x14ac:dyDescent="0.25">
      <c r="Q2362" t="s">
        <v>3336</v>
      </c>
      <c r="R2362" s="6">
        <v>41960</v>
      </c>
      <c r="S2362" t="s">
        <v>3194</v>
      </c>
      <c r="T2362" t="s">
        <v>3351</v>
      </c>
      <c r="U2362" t="s">
        <v>3841</v>
      </c>
      <c r="V2362">
        <v>87</v>
      </c>
      <c r="W2362">
        <v>62</v>
      </c>
      <c r="Y2362" t="s">
        <v>11</v>
      </c>
      <c r="Z2362">
        <v>1</v>
      </c>
      <c r="AA2362">
        <f t="shared" si="352"/>
        <v>-25</v>
      </c>
      <c r="AB2362">
        <f t="shared" ca="1" si="348"/>
        <v>-5.7999998000000001</v>
      </c>
      <c r="AC2362">
        <f t="shared" ca="1" si="349"/>
        <v>-19.200000199999998</v>
      </c>
      <c r="AD2362">
        <f t="shared" ca="1" si="350"/>
        <v>19.200000199999998</v>
      </c>
      <c r="AE2362" s="2">
        <v>0</v>
      </c>
      <c r="AF2362" s="7">
        <f>VLOOKUP(R2362,Weights!$A$2:$B$120,2,0)*AE2362</f>
        <v>0</v>
      </c>
      <c r="AG2362">
        <f t="shared" ca="1" si="351"/>
        <v>368.64000767999994</v>
      </c>
      <c r="AI2362" t="str">
        <f t="shared" ca="1" si="353"/>
        <v>Belmont</v>
      </c>
      <c r="AJ2362" t="str">
        <f t="shared" si="354"/>
        <v>Belmont</v>
      </c>
      <c r="AK2362" t="str">
        <f t="shared" si="355"/>
        <v>Belmont</v>
      </c>
    </row>
    <row r="2363" spans="17:37" x14ac:dyDescent="0.25">
      <c r="Q2363" t="s">
        <v>3336</v>
      </c>
      <c r="R2363" s="6">
        <v>41965</v>
      </c>
      <c r="S2363" t="s">
        <v>3194</v>
      </c>
      <c r="T2363" t="s">
        <v>3839</v>
      </c>
      <c r="U2363" t="s">
        <v>3842</v>
      </c>
      <c r="V2363">
        <v>74</v>
      </c>
      <c r="W2363">
        <v>63</v>
      </c>
      <c r="Y2363" t="s">
        <v>15</v>
      </c>
      <c r="Z2363">
        <v>1</v>
      </c>
      <c r="AA2363">
        <f t="shared" si="352"/>
        <v>11</v>
      </c>
      <c r="AB2363">
        <f t="shared" ca="1" si="348"/>
        <v>21.8</v>
      </c>
      <c r="AC2363">
        <f t="shared" ca="1" si="349"/>
        <v>-10.8</v>
      </c>
      <c r="AD2363">
        <f t="shared" ca="1" si="350"/>
        <v>10.8</v>
      </c>
      <c r="AE2363" s="2">
        <v>0</v>
      </c>
      <c r="AF2363" s="7">
        <f>VLOOKUP(R2363,Weights!$A$2:$B$120,2,0)*AE2363</f>
        <v>0</v>
      </c>
      <c r="AG2363">
        <f t="shared" ca="1" si="351"/>
        <v>116.64000000000001</v>
      </c>
      <c r="AI2363" t="str">
        <f t="shared" ca="1" si="353"/>
        <v>Lipscomb</v>
      </c>
      <c r="AJ2363" t="str">
        <f t="shared" si="354"/>
        <v>Lipscomb</v>
      </c>
      <c r="AK2363">
        <f t="shared" si="355"/>
        <v>0</v>
      </c>
    </row>
    <row r="2364" spans="17:37" x14ac:dyDescent="0.25">
      <c r="Q2364" t="s">
        <v>3336</v>
      </c>
      <c r="R2364" s="6">
        <v>41979</v>
      </c>
      <c r="S2364" t="s">
        <v>3194</v>
      </c>
      <c r="T2364" t="s">
        <v>3349</v>
      </c>
      <c r="U2364" t="s">
        <v>3842</v>
      </c>
      <c r="V2364">
        <v>77</v>
      </c>
      <c r="W2364">
        <v>68</v>
      </c>
      <c r="Y2364" t="s">
        <v>484</v>
      </c>
      <c r="Z2364">
        <v>1</v>
      </c>
      <c r="AA2364">
        <f t="shared" si="352"/>
        <v>9</v>
      </c>
      <c r="AB2364">
        <f t="shared" ca="1" si="348"/>
        <v>5.3999999999999995</v>
      </c>
      <c r="AC2364">
        <f t="shared" ca="1" si="349"/>
        <v>3.6000000000000005</v>
      </c>
      <c r="AD2364">
        <f t="shared" ca="1" si="350"/>
        <v>-3.6000000000000005</v>
      </c>
      <c r="AE2364" s="2">
        <v>0</v>
      </c>
      <c r="AF2364" s="7">
        <f>VLOOKUP(R2364,Weights!$A$2:$B$120,2,0)*AE2364</f>
        <v>0</v>
      </c>
      <c r="AG2364">
        <f t="shared" ca="1" si="351"/>
        <v>12.960000000000004</v>
      </c>
      <c r="AI2364" t="str">
        <f t="shared" ca="1" si="353"/>
        <v>Lipscomb</v>
      </c>
      <c r="AJ2364" t="str">
        <f t="shared" si="354"/>
        <v>Lipscomb</v>
      </c>
      <c r="AK2364">
        <f t="shared" si="355"/>
        <v>0</v>
      </c>
    </row>
    <row r="2365" spans="17:37" x14ac:dyDescent="0.25">
      <c r="Q2365" t="s">
        <v>3336</v>
      </c>
      <c r="R2365" s="6">
        <v>41994</v>
      </c>
      <c r="S2365" t="s">
        <v>3194</v>
      </c>
      <c r="T2365" t="s">
        <v>3354</v>
      </c>
      <c r="U2365" t="s">
        <v>3842</v>
      </c>
      <c r="V2365">
        <v>69</v>
      </c>
      <c r="W2365">
        <v>63</v>
      </c>
      <c r="Y2365" t="s">
        <v>31</v>
      </c>
      <c r="Z2365">
        <v>1</v>
      </c>
      <c r="AA2365">
        <f t="shared" si="352"/>
        <v>6</v>
      </c>
      <c r="AB2365">
        <f t="shared" ca="1" si="348"/>
        <v>5.9999999999999991</v>
      </c>
      <c r="AC2365">
        <f t="shared" ca="1" si="349"/>
        <v>0</v>
      </c>
      <c r="AD2365">
        <f t="shared" ca="1" si="350"/>
        <v>0</v>
      </c>
      <c r="AE2365" s="2">
        <v>0</v>
      </c>
      <c r="AF2365" s="7">
        <f>VLOOKUP(R2365,Weights!$A$2:$B$120,2,0)*AE2365</f>
        <v>0</v>
      </c>
      <c r="AG2365">
        <f t="shared" ca="1" si="351"/>
        <v>0</v>
      </c>
      <c r="AI2365" t="str">
        <f t="shared" ca="1" si="353"/>
        <v>Lipscomb</v>
      </c>
      <c r="AJ2365" t="str">
        <f t="shared" si="354"/>
        <v>Lipscomb</v>
      </c>
      <c r="AK2365">
        <f t="shared" si="355"/>
        <v>0</v>
      </c>
    </row>
    <row r="2366" spans="17:37" x14ac:dyDescent="0.25">
      <c r="Q2366" t="s">
        <v>3336</v>
      </c>
      <c r="R2366" s="6">
        <v>42009</v>
      </c>
      <c r="S2366" t="s">
        <v>3194</v>
      </c>
      <c r="T2366" t="s">
        <v>3839</v>
      </c>
      <c r="U2366" t="s">
        <v>3842</v>
      </c>
      <c r="V2366">
        <v>90</v>
      </c>
      <c r="W2366">
        <v>53</v>
      </c>
      <c r="Y2366" t="s">
        <v>871</v>
      </c>
      <c r="Z2366">
        <v>1</v>
      </c>
      <c r="AA2366">
        <f t="shared" si="352"/>
        <v>37</v>
      </c>
      <c r="AB2366">
        <f t="shared" ca="1" si="348"/>
        <v>21.8</v>
      </c>
      <c r="AC2366">
        <f t="shared" ca="1" si="349"/>
        <v>15.2</v>
      </c>
      <c r="AD2366">
        <f t="shared" ca="1" si="350"/>
        <v>-15.2</v>
      </c>
      <c r="AE2366" s="2">
        <v>0</v>
      </c>
      <c r="AF2366" s="7">
        <f>VLOOKUP(R2366,Weights!$A$2:$B$120,2,0)*AE2366</f>
        <v>0</v>
      </c>
      <c r="AG2366">
        <f t="shared" ca="1" si="351"/>
        <v>231.04</v>
      </c>
      <c r="AI2366" t="str">
        <f t="shared" ca="1" si="353"/>
        <v>Lipscomb</v>
      </c>
      <c r="AJ2366" t="str">
        <f t="shared" si="354"/>
        <v>Lipscomb</v>
      </c>
      <c r="AK2366">
        <f t="shared" si="355"/>
        <v>0</v>
      </c>
    </row>
    <row r="2367" spans="17:37" x14ac:dyDescent="0.25">
      <c r="Q2367" t="s">
        <v>3336</v>
      </c>
      <c r="R2367" s="6">
        <v>42014</v>
      </c>
      <c r="S2367" t="s">
        <v>3194</v>
      </c>
      <c r="T2367" t="s">
        <v>3335</v>
      </c>
      <c r="U2367" t="s">
        <v>3842</v>
      </c>
      <c r="V2367">
        <v>80</v>
      </c>
      <c r="W2367">
        <v>61</v>
      </c>
      <c r="Y2367" t="s">
        <v>872</v>
      </c>
      <c r="Z2367">
        <v>1</v>
      </c>
      <c r="AA2367">
        <f t="shared" si="352"/>
        <v>19</v>
      </c>
      <c r="AB2367">
        <f t="shared" ca="1" si="348"/>
        <v>1.4000002</v>
      </c>
      <c r="AC2367">
        <f t="shared" ca="1" si="349"/>
        <v>17.599999799999999</v>
      </c>
      <c r="AD2367">
        <f t="shared" ca="1" si="350"/>
        <v>-17.599999799999999</v>
      </c>
      <c r="AE2367" s="2">
        <v>0</v>
      </c>
      <c r="AF2367" s="7">
        <f>VLOOKUP(R2367,Weights!$A$2:$B$120,2,0)*AE2367</f>
        <v>0</v>
      </c>
      <c r="AG2367">
        <f t="shared" ca="1" si="351"/>
        <v>309.75999296000003</v>
      </c>
      <c r="AI2367" t="str">
        <f t="shared" ca="1" si="353"/>
        <v>Lipscomb</v>
      </c>
      <c r="AJ2367" t="str">
        <f t="shared" si="354"/>
        <v>Lipscomb</v>
      </c>
      <c r="AK2367">
        <f t="shared" si="355"/>
        <v>0</v>
      </c>
    </row>
    <row r="2368" spans="17:37" x14ac:dyDescent="0.25">
      <c r="Q2368" t="s">
        <v>3336</v>
      </c>
      <c r="R2368" s="6">
        <v>42017</v>
      </c>
      <c r="S2368" t="s">
        <v>3194</v>
      </c>
      <c r="T2368" t="s">
        <v>3333</v>
      </c>
      <c r="U2368" t="s">
        <v>3842</v>
      </c>
      <c r="V2368">
        <v>60</v>
      </c>
      <c r="W2368">
        <v>58</v>
      </c>
      <c r="Y2368" t="s">
        <v>873</v>
      </c>
      <c r="Z2368">
        <v>1</v>
      </c>
      <c r="AA2368">
        <f t="shared" si="352"/>
        <v>2</v>
      </c>
      <c r="AB2368">
        <f t="shared" ca="1" si="348"/>
        <v>-11.3999998</v>
      </c>
      <c r="AC2368">
        <f t="shared" ca="1" si="349"/>
        <v>13.3999998</v>
      </c>
      <c r="AD2368">
        <f t="shared" ca="1" si="350"/>
        <v>-13.3999998</v>
      </c>
      <c r="AE2368" s="2">
        <v>0</v>
      </c>
      <c r="AF2368" s="7">
        <f>VLOOKUP(R2368,Weights!$A$2:$B$120,2,0)*AE2368</f>
        <v>0</v>
      </c>
      <c r="AG2368">
        <f t="shared" ca="1" si="351"/>
        <v>179.55999464000004</v>
      </c>
      <c r="AI2368" t="str">
        <f t="shared" ca="1" si="353"/>
        <v>South Carolina Upstate</v>
      </c>
      <c r="AJ2368" t="str">
        <f t="shared" si="354"/>
        <v>Lipscomb</v>
      </c>
      <c r="AK2368">
        <f t="shared" si="355"/>
        <v>0</v>
      </c>
    </row>
    <row r="2369" spans="17:37" x14ac:dyDescent="0.25">
      <c r="Q2369" t="s">
        <v>3336</v>
      </c>
      <c r="R2369" s="6">
        <v>42026</v>
      </c>
      <c r="S2369" t="s">
        <v>3194</v>
      </c>
      <c r="T2369" t="s">
        <v>3337</v>
      </c>
      <c r="U2369" t="s">
        <v>3842</v>
      </c>
      <c r="V2369">
        <v>80</v>
      </c>
      <c r="W2369">
        <v>77</v>
      </c>
      <c r="X2369" t="s">
        <v>3844</v>
      </c>
      <c r="Y2369" t="s">
        <v>874</v>
      </c>
      <c r="Z2369">
        <v>1</v>
      </c>
      <c r="AA2369">
        <f t="shared" si="352"/>
        <v>3</v>
      </c>
      <c r="AB2369">
        <f t="shared" ca="1" si="348"/>
        <v>10.399999999999999</v>
      </c>
      <c r="AC2369">
        <f t="shared" ca="1" si="349"/>
        <v>-7.3999999999999986</v>
      </c>
      <c r="AD2369">
        <f t="shared" ca="1" si="350"/>
        <v>7.3999999999999986</v>
      </c>
      <c r="AE2369" s="2">
        <v>0</v>
      </c>
      <c r="AF2369" s="7">
        <f>VLOOKUP(R2369,Weights!$A$2:$B$120,2,0)*AE2369</f>
        <v>0</v>
      </c>
      <c r="AG2369">
        <f t="shared" ca="1" si="351"/>
        <v>54.759999999999977</v>
      </c>
      <c r="AI2369" t="str">
        <f t="shared" ca="1" si="353"/>
        <v>Lipscomb</v>
      </c>
      <c r="AJ2369" t="str">
        <f t="shared" si="354"/>
        <v>Lipscomb</v>
      </c>
      <c r="AK2369">
        <f t="shared" si="355"/>
        <v>0</v>
      </c>
    </row>
    <row r="2370" spans="17:37" x14ac:dyDescent="0.25">
      <c r="Q2370" t="s">
        <v>3336</v>
      </c>
      <c r="R2370" s="6">
        <v>42028</v>
      </c>
      <c r="S2370" t="s">
        <v>3194</v>
      </c>
      <c r="T2370" t="s">
        <v>3332</v>
      </c>
      <c r="U2370" t="s">
        <v>3841</v>
      </c>
      <c r="V2370">
        <v>75</v>
      </c>
      <c r="W2370">
        <v>66</v>
      </c>
      <c r="Y2370" t="s">
        <v>875</v>
      </c>
      <c r="Z2370">
        <v>1</v>
      </c>
      <c r="AA2370">
        <f t="shared" si="352"/>
        <v>-9</v>
      </c>
      <c r="AB2370">
        <f t="shared" ref="AB2370:AB2433" ca="1" si="356">Z2370*(IF(S2370="A",-HomeEdge,IF(S2370="H",HomeEdge,0))+VLOOKUP(Q2370,TmList,2,0)-VLOOKUP(T2370,TmList,2,0))</f>
        <v>-8.5999998000000009</v>
      </c>
      <c r="AC2370">
        <f t="shared" ref="AC2370:AC2433" ca="1" si="357">AA2370-AB2370</f>
        <v>-0.40000019999999914</v>
      </c>
      <c r="AD2370">
        <f t="shared" ref="AD2370:AD2433" ca="1" si="358">-AC2370</f>
        <v>0.40000019999999914</v>
      </c>
      <c r="AE2370" s="2">
        <v>0</v>
      </c>
      <c r="AF2370" s="7">
        <f>VLOOKUP(R2370,Weights!$A$2:$B$120,2,0)*AE2370</f>
        <v>0</v>
      </c>
      <c r="AG2370">
        <f t="shared" ref="AG2370:AG2433" ca="1" si="359">AC2370^2</f>
        <v>0.1600001600000393</v>
      </c>
      <c r="AI2370" t="str">
        <f t="shared" ca="1" si="353"/>
        <v>North Florida</v>
      </c>
      <c r="AJ2370" t="str">
        <f t="shared" si="354"/>
        <v>North Florida</v>
      </c>
      <c r="AK2370" t="str">
        <f t="shared" si="355"/>
        <v>North Florida</v>
      </c>
    </row>
    <row r="2371" spans="17:37" x14ac:dyDescent="0.25">
      <c r="Q2371" t="s">
        <v>3336</v>
      </c>
      <c r="R2371" s="6">
        <v>42047</v>
      </c>
      <c r="S2371" t="s">
        <v>3194</v>
      </c>
      <c r="T2371" t="s">
        <v>3334</v>
      </c>
      <c r="U2371" t="s">
        <v>3842</v>
      </c>
      <c r="V2371">
        <v>87</v>
      </c>
      <c r="W2371">
        <v>85</v>
      </c>
      <c r="Y2371" t="s">
        <v>877</v>
      </c>
      <c r="Z2371">
        <v>1</v>
      </c>
      <c r="AA2371">
        <f t="shared" ref="AA2371:AA2434" si="360">Z2371*IF(U2371="W",(V2371-W2371),W2371-V2371)</f>
        <v>2</v>
      </c>
      <c r="AB2371">
        <f t="shared" ca="1" si="356"/>
        <v>9.1999999999999993</v>
      </c>
      <c r="AC2371">
        <f t="shared" ca="1" si="357"/>
        <v>-7.1999999999999993</v>
      </c>
      <c r="AD2371">
        <f t="shared" ca="1" si="358"/>
        <v>7.1999999999999993</v>
      </c>
      <c r="AE2371" s="2">
        <v>0</v>
      </c>
      <c r="AF2371" s="7">
        <f>VLOOKUP(R2371,Weights!$A$2:$B$120,2,0)*AE2371</f>
        <v>0</v>
      </c>
      <c r="AG2371">
        <f t="shared" ca="1" si="359"/>
        <v>51.839999999999989</v>
      </c>
      <c r="AI2371" t="str">
        <f t="shared" ref="AI2371:AI2434" ca="1" si="361">IF(AB2371&gt;0,Q2371,T2371)</f>
        <v>Lipscomb</v>
      </c>
      <c r="AJ2371" t="str">
        <f t="shared" ref="AJ2371:AJ2434" si="362">IF(AA2371&gt;0,Q2371,T2371)</f>
        <v>Lipscomb</v>
      </c>
      <c r="AK2371">
        <f t="shared" ref="AK2371:AK2434" si="363">IF(AA2371&lt;0,T2371,0)</f>
        <v>0</v>
      </c>
    </row>
    <row r="2372" spans="17:37" x14ac:dyDescent="0.25">
      <c r="Q2372" t="s">
        <v>3336</v>
      </c>
      <c r="R2372" s="6">
        <v>42049</v>
      </c>
      <c r="S2372" t="s">
        <v>3194</v>
      </c>
      <c r="T2372" t="s">
        <v>3342</v>
      </c>
      <c r="U2372" t="s">
        <v>3841</v>
      </c>
      <c r="V2372">
        <v>76</v>
      </c>
      <c r="W2372">
        <v>74</v>
      </c>
      <c r="Y2372" t="s">
        <v>878</v>
      </c>
      <c r="Z2372">
        <v>1</v>
      </c>
      <c r="AA2372">
        <f t="shared" si="360"/>
        <v>-2</v>
      </c>
      <c r="AB2372">
        <f t="shared" ca="1" si="356"/>
        <v>-5.1999998000000005</v>
      </c>
      <c r="AC2372">
        <f t="shared" ca="1" si="357"/>
        <v>3.1999998000000005</v>
      </c>
      <c r="AD2372">
        <f t="shared" ca="1" si="358"/>
        <v>-3.1999998000000005</v>
      </c>
      <c r="AE2372" s="2">
        <v>0</v>
      </c>
      <c r="AF2372" s="7">
        <f>VLOOKUP(R2372,Weights!$A$2:$B$120,2,0)*AE2372</f>
        <v>0</v>
      </c>
      <c r="AG2372">
        <f t="shared" ca="1" si="359"/>
        <v>10.239998720000044</v>
      </c>
      <c r="AI2372" t="str">
        <f t="shared" ca="1" si="361"/>
        <v>Florida Gulf Coast</v>
      </c>
      <c r="AJ2372" t="str">
        <f t="shared" si="362"/>
        <v>Florida Gulf Coast</v>
      </c>
      <c r="AK2372" t="str">
        <f t="shared" si="363"/>
        <v>Florida Gulf Coast</v>
      </c>
    </row>
    <row r="2373" spans="17:37" x14ac:dyDescent="0.25">
      <c r="Q2373" t="s">
        <v>3336</v>
      </c>
      <c r="R2373" s="6">
        <v>42063</v>
      </c>
      <c r="S2373" t="s">
        <v>3194</v>
      </c>
      <c r="T2373" t="s">
        <v>3250</v>
      </c>
      <c r="U2373" t="s">
        <v>3842</v>
      </c>
      <c r="V2373">
        <v>94</v>
      </c>
      <c r="W2373">
        <v>75</v>
      </c>
      <c r="Y2373" t="s">
        <v>879</v>
      </c>
      <c r="Z2373">
        <v>1</v>
      </c>
      <c r="AA2373">
        <f t="shared" si="360"/>
        <v>19</v>
      </c>
      <c r="AB2373">
        <f t="shared" ca="1" si="356"/>
        <v>7.2</v>
      </c>
      <c r="AC2373">
        <f t="shared" ca="1" si="357"/>
        <v>11.8</v>
      </c>
      <c r="AD2373">
        <f t="shared" ca="1" si="358"/>
        <v>-11.8</v>
      </c>
      <c r="AE2373" s="2">
        <v>0</v>
      </c>
      <c r="AF2373" s="7">
        <f>VLOOKUP(R2373,Weights!$A$2:$B$120,2,0)*AE2373</f>
        <v>0</v>
      </c>
      <c r="AG2373">
        <f t="shared" ca="1" si="359"/>
        <v>139.24</v>
      </c>
      <c r="AI2373" t="str">
        <f t="shared" ca="1" si="361"/>
        <v>Lipscomb</v>
      </c>
      <c r="AJ2373" t="str">
        <f t="shared" si="362"/>
        <v>Lipscomb</v>
      </c>
      <c r="AK2373">
        <f t="shared" si="363"/>
        <v>0</v>
      </c>
    </row>
    <row r="2374" spans="17:37" x14ac:dyDescent="0.25">
      <c r="Q2374" t="s">
        <v>3228</v>
      </c>
      <c r="R2374" s="6">
        <v>41976</v>
      </c>
      <c r="S2374" t="s">
        <v>3194</v>
      </c>
      <c r="T2374" t="s">
        <v>3204</v>
      </c>
      <c r="U2374" t="s">
        <v>3841</v>
      </c>
      <c r="V2374">
        <v>72</v>
      </c>
      <c r="W2374">
        <v>56</v>
      </c>
      <c r="Y2374" t="s">
        <v>131</v>
      </c>
      <c r="Z2374">
        <v>1</v>
      </c>
      <c r="AA2374">
        <f t="shared" si="360"/>
        <v>-16</v>
      </c>
      <c r="AB2374">
        <f t="shared" ca="1" si="356"/>
        <v>-1.6000000199999995</v>
      </c>
      <c r="AC2374">
        <f t="shared" ca="1" si="357"/>
        <v>-14.39999998</v>
      </c>
      <c r="AD2374">
        <f t="shared" ca="1" si="358"/>
        <v>14.39999998</v>
      </c>
      <c r="AE2374" s="2">
        <v>0</v>
      </c>
      <c r="AF2374" s="7">
        <f>VLOOKUP(R2374,Weights!$A$2:$B$120,2,0)*AE2374</f>
        <v>0</v>
      </c>
      <c r="AG2374">
        <f t="shared" ca="1" si="359"/>
        <v>207.35999942400002</v>
      </c>
      <c r="AI2374" t="str">
        <f t="shared" ca="1" si="361"/>
        <v>New Hampshire</v>
      </c>
      <c r="AJ2374" t="str">
        <f t="shared" si="362"/>
        <v>New Hampshire</v>
      </c>
      <c r="AK2374" t="str">
        <f t="shared" si="363"/>
        <v>New Hampshire</v>
      </c>
    </row>
    <row r="2375" spans="17:37" x14ac:dyDescent="0.25">
      <c r="Q2375" t="s">
        <v>3228</v>
      </c>
      <c r="R2375" s="6">
        <v>41979</v>
      </c>
      <c r="S2375" t="s">
        <v>3194</v>
      </c>
      <c r="T2375" t="s">
        <v>3500</v>
      </c>
      <c r="U2375" t="s">
        <v>3191</v>
      </c>
      <c r="Y2375" t="s">
        <v>3191</v>
      </c>
      <c r="Z2375">
        <v>0</v>
      </c>
      <c r="AA2375">
        <f t="shared" si="360"/>
        <v>0</v>
      </c>
      <c r="AB2375">
        <f t="shared" ca="1" si="356"/>
        <v>0</v>
      </c>
      <c r="AC2375">
        <f t="shared" ca="1" si="357"/>
        <v>0</v>
      </c>
      <c r="AD2375">
        <f t="shared" ca="1" si="358"/>
        <v>0</v>
      </c>
      <c r="AE2375" s="2">
        <v>0</v>
      </c>
      <c r="AF2375" s="7">
        <f>VLOOKUP(R2375,Weights!$A$2:$B$120,2,0)*AE2375</f>
        <v>0</v>
      </c>
      <c r="AG2375">
        <f t="shared" ca="1" si="359"/>
        <v>0</v>
      </c>
      <c r="AI2375" t="str">
        <f t="shared" ca="1" si="361"/>
        <v>Lehigh</v>
      </c>
      <c r="AJ2375" t="str">
        <f t="shared" si="362"/>
        <v>Lehigh</v>
      </c>
      <c r="AK2375">
        <f t="shared" si="363"/>
        <v>0</v>
      </c>
    </row>
    <row r="2376" spans="17:37" x14ac:dyDescent="0.25">
      <c r="Q2376" t="s">
        <v>3228</v>
      </c>
      <c r="R2376" s="6">
        <v>41987</v>
      </c>
      <c r="S2376" t="s">
        <v>3194</v>
      </c>
      <c r="T2376" t="s">
        <v>3211</v>
      </c>
      <c r="U2376" t="s">
        <v>3842</v>
      </c>
      <c r="V2376">
        <v>65</v>
      </c>
      <c r="W2376">
        <v>49</v>
      </c>
      <c r="Y2376" t="s">
        <v>23</v>
      </c>
      <c r="Z2376">
        <v>1</v>
      </c>
      <c r="AA2376">
        <f t="shared" si="360"/>
        <v>16</v>
      </c>
      <c r="AB2376">
        <f t="shared" ca="1" si="356"/>
        <v>-1.0000000199999994</v>
      </c>
      <c r="AC2376">
        <f t="shared" ca="1" si="357"/>
        <v>17.000000019999998</v>
      </c>
      <c r="AD2376">
        <f t="shared" ca="1" si="358"/>
        <v>-17.000000019999998</v>
      </c>
      <c r="AE2376" s="2">
        <v>0</v>
      </c>
      <c r="AF2376" s="7">
        <f>VLOOKUP(R2376,Weights!$A$2:$B$120,2,0)*AE2376</f>
        <v>0</v>
      </c>
      <c r="AG2376">
        <f t="shared" ca="1" si="359"/>
        <v>289.00000067999991</v>
      </c>
      <c r="AI2376" t="str">
        <f t="shared" ca="1" si="361"/>
        <v>N.J.I.T.</v>
      </c>
      <c r="AJ2376" t="str">
        <f t="shared" si="362"/>
        <v>LIU Brooklyn</v>
      </c>
      <c r="AK2376">
        <f t="shared" si="363"/>
        <v>0</v>
      </c>
    </row>
    <row r="2377" spans="17:37" x14ac:dyDescent="0.25">
      <c r="Q2377" t="s">
        <v>3228</v>
      </c>
      <c r="R2377" s="6">
        <v>41991</v>
      </c>
      <c r="S2377" t="s">
        <v>3194</v>
      </c>
      <c r="T2377" t="s">
        <v>3346</v>
      </c>
      <c r="U2377" t="s">
        <v>3842</v>
      </c>
      <c r="V2377">
        <v>69</v>
      </c>
      <c r="W2377">
        <v>58</v>
      </c>
      <c r="Y2377" t="s">
        <v>25</v>
      </c>
      <c r="Z2377">
        <v>1</v>
      </c>
      <c r="AA2377">
        <f t="shared" si="360"/>
        <v>11</v>
      </c>
      <c r="AB2377">
        <f t="shared" ca="1" si="356"/>
        <v>5.0000000000000009</v>
      </c>
      <c r="AC2377">
        <f t="shared" ca="1" si="357"/>
        <v>5.9999999999999991</v>
      </c>
      <c r="AD2377">
        <f t="shared" ca="1" si="358"/>
        <v>-5.9999999999999991</v>
      </c>
      <c r="AE2377" s="2">
        <v>0</v>
      </c>
      <c r="AF2377" s="7">
        <f>VLOOKUP(R2377,Weights!$A$2:$B$120,2,0)*AE2377</f>
        <v>0</v>
      </c>
      <c r="AG2377">
        <f t="shared" ca="1" si="359"/>
        <v>35.999999999999986</v>
      </c>
      <c r="AI2377" t="str">
        <f t="shared" ca="1" si="361"/>
        <v>LIU Brooklyn</v>
      </c>
      <c r="AJ2377" t="str">
        <f t="shared" si="362"/>
        <v>LIU Brooklyn</v>
      </c>
      <c r="AK2377">
        <f t="shared" si="363"/>
        <v>0</v>
      </c>
    </row>
    <row r="2378" spans="17:37" x14ac:dyDescent="0.25">
      <c r="Q2378" t="s">
        <v>3228</v>
      </c>
      <c r="R2378" s="6">
        <v>42007</v>
      </c>
      <c r="S2378" t="s">
        <v>3194</v>
      </c>
      <c r="T2378" t="s">
        <v>3227</v>
      </c>
      <c r="U2378" t="s">
        <v>3841</v>
      </c>
      <c r="V2378">
        <v>67</v>
      </c>
      <c r="W2378">
        <v>63</v>
      </c>
      <c r="Y2378" t="s">
        <v>1863</v>
      </c>
      <c r="Z2378">
        <v>1</v>
      </c>
      <c r="AA2378">
        <f t="shared" si="360"/>
        <v>-4</v>
      </c>
      <c r="AB2378">
        <f t="shared" ca="1" si="356"/>
        <v>1.4000000000000004</v>
      </c>
      <c r="AC2378">
        <f t="shared" ca="1" si="357"/>
        <v>-5.4</v>
      </c>
      <c r="AD2378">
        <f t="shared" ca="1" si="358"/>
        <v>5.4</v>
      </c>
      <c r="AE2378" s="2">
        <v>0</v>
      </c>
      <c r="AF2378" s="7">
        <f>VLOOKUP(R2378,Weights!$A$2:$B$120,2,0)*AE2378</f>
        <v>0</v>
      </c>
      <c r="AG2378">
        <f t="shared" ca="1" si="359"/>
        <v>29.160000000000004</v>
      </c>
      <c r="AI2378" t="str">
        <f t="shared" ca="1" si="361"/>
        <v>LIU Brooklyn</v>
      </c>
      <c r="AJ2378" t="str">
        <f t="shared" si="362"/>
        <v>Bryant</v>
      </c>
      <c r="AK2378" t="str">
        <f t="shared" si="363"/>
        <v>Bryant</v>
      </c>
    </row>
    <row r="2379" spans="17:37" x14ac:dyDescent="0.25">
      <c r="Q2379" t="s">
        <v>3228</v>
      </c>
      <c r="R2379" s="6">
        <v>42009</v>
      </c>
      <c r="S2379" t="s">
        <v>3194</v>
      </c>
      <c r="T2379" t="s">
        <v>3468</v>
      </c>
      <c r="U2379" t="s">
        <v>3841</v>
      </c>
      <c r="V2379">
        <v>75</v>
      </c>
      <c r="W2379">
        <v>69</v>
      </c>
      <c r="Y2379" t="s">
        <v>2360</v>
      </c>
      <c r="Z2379">
        <v>1</v>
      </c>
      <c r="AA2379">
        <f t="shared" si="360"/>
        <v>-6</v>
      </c>
      <c r="AB2379">
        <f t="shared" ca="1" si="356"/>
        <v>7.6000000000000005</v>
      </c>
      <c r="AC2379">
        <f t="shared" ca="1" si="357"/>
        <v>-13.600000000000001</v>
      </c>
      <c r="AD2379">
        <f t="shared" ca="1" si="358"/>
        <v>13.600000000000001</v>
      </c>
      <c r="AE2379" s="2">
        <v>0</v>
      </c>
      <c r="AF2379" s="7">
        <f>VLOOKUP(R2379,Weights!$A$2:$B$120,2,0)*AE2379</f>
        <v>0</v>
      </c>
      <c r="AG2379">
        <f t="shared" ca="1" si="359"/>
        <v>184.96000000000004</v>
      </c>
      <c r="AI2379" t="str">
        <f t="shared" ca="1" si="361"/>
        <v>LIU Brooklyn</v>
      </c>
      <c r="AJ2379" t="str">
        <f t="shared" si="362"/>
        <v>Fairleigh Dickinson</v>
      </c>
      <c r="AK2379" t="str">
        <f t="shared" si="363"/>
        <v>Fairleigh Dickinson</v>
      </c>
    </row>
    <row r="2380" spans="17:37" x14ac:dyDescent="0.25">
      <c r="Q2380" t="s">
        <v>3228</v>
      </c>
      <c r="R2380" s="6">
        <v>42012</v>
      </c>
      <c r="S2380" t="s">
        <v>3194</v>
      </c>
      <c r="T2380" t="s">
        <v>3230</v>
      </c>
      <c r="U2380" t="s">
        <v>3842</v>
      </c>
      <c r="V2380">
        <v>82</v>
      </c>
      <c r="W2380">
        <v>81</v>
      </c>
      <c r="X2380" t="s">
        <v>3844</v>
      </c>
      <c r="Y2380" t="s">
        <v>1167</v>
      </c>
      <c r="Z2380">
        <v>1</v>
      </c>
      <c r="AA2380">
        <f t="shared" si="360"/>
        <v>1</v>
      </c>
      <c r="AB2380">
        <f t="shared" ca="1" si="356"/>
        <v>1.0000000000000004</v>
      </c>
      <c r="AC2380">
        <f t="shared" ca="1" si="357"/>
        <v>0</v>
      </c>
      <c r="AD2380">
        <f t="shared" ca="1" si="358"/>
        <v>0</v>
      </c>
      <c r="AE2380" s="2">
        <v>0</v>
      </c>
      <c r="AF2380" s="7">
        <f>VLOOKUP(R2380,Weights!$A$2:$B$120,2,0)*AE2380</f>
        <v>0</v>
      </c>
      <c r="AG2380">
        <f t="shared" ca="1" si="359"/>
        <v>0</v>
      </c>
      <c r="AI2380" t="str">
        <f t="shared" ca="1" si="361"/>
        <v>LIU Brooklyn</v>
      </c>
      <c r="AJ2380" t="str">
        <f t="shared" si="362"/>
        <v>LIU Brooklyn</v>
      </c>
      <c r="AK2380">
        <f t="shared" si="363"/>
        <v>0</v>
      </c>
    </row>
    <row r="2381" spans="17:37" x14ac:dyDescent="0.25">
      <c r="Q2381" t="s">
        <v>3228</v>
      </c>
      <c r="R2381" s="6">
        <v>42021</v>
      </c>
      <c r="S2381" t="s">
        <v>3195</v>
      </c>
      <c r="T2381" t="s">
        <v>3217</v>
      </c>
      <c r="U2381" t="s">
        <v>3841</v>
      </c>
      <c r="V2381">
        <v>61</v>
      </c>
      <c r="W2381">
        <v>54</v>
      </c>
      <c r="Y2381" t="s">
        <v>1170</v>
      </c>
      <c r="Z2381">
        <v>1</v>
      </c>
      <c r="AA2381">
        <f t="shared" si="360"/>
        <v>-7</v>
      </c>
      <c r="AB2381">
        <f t="shared" ca="1" si="356"/>
        <v>-3.1999999999999997</v>
      </c>
      <c r="AC2381">
        <f t="shared" ca="1" si="357"/>
        <v>-3.8000000000000003</v>
      </c>
      <c r="AD2381">
        <f t="shared" ca="1" si="358"/>
        <v>3.8000000000000003</v>
      </c>
      <c r="AE2381" s="2">
        <v>0</v>
      </c>
      <c r="AF2381" s="7">
        <f>VLOOKUP(R2381,Weights!$A$2:$B$120,2,0)*AE2381</f>
        <v>0</v>
      </c>
      <c r="AG2381">
        <f t="shared" ca="1" si="359"/>
        <v>14.440000000000001</v>
      </c>
      <c r="AI2381" t="str">
        <f t="shared" ca="1" si="361"/>
        <v>Mt. St. Mary's</v>
      </c>
      <c r="AJ2381" t="str">
        <f t="shared" si="362"/>
        <v>Mt. St. Mary's</v>
      </c>
      <c r="AK2381" t="str">
        <f t="shared" si="363"/>
        <v>Mt. St. Mary's</v>
      </c>
    </row>
    <row r="2382" spans="17:37" x14ac:dyDescent="0.25">
      <c r="Q2382" t="s">
        <v>3228</v>
      </c>
      <c r="R2382" s="6">
        <v>42033</v>
      </c>
      <c r="S2382" t="s">
        <v>3194</v>
      </c>
      <c r="T2382" t="s">
        <v>3249</v>
      </c>
      <c r="U2382" t="s">
        <v>3842</v>
      </c>
      <c r="V2382">
        <v>67</v>
      </c>
      <c r="W2382">
        <v>55</v>
      </c>
      <c r="Y2382" t="s">
        <v>2362</v>
      </c>
      <c r="Z2382">
        <v>1</v>
      </c>
      <c r="AA2382">
        <f t="shared" si="360"/>
        <v>12</v>
      </c>
      <c r="AB2382">
        <f t="shared" ca="1" si="356"/>
        <v>11.3999998</v>
      </c>
      <c r="AC2382">
        <f t="shared" ca="1" si="357"/>
        <v>0.60000020000000021</v>
      </c>
      <c r="AD2382">
        <f t="shared" ca="1" si="358"/>
        <v>-0.60000020000000021</v>
      </c>
      <c r="AE2382" s="2">
        <v>0</v>
      </c>
      <c r="AF2382" s="7">
        <f>VLOOKUP(R2382,Weights!$A$2:$B$120,2,0)*AE2382</f>
        <v>0</v>
      </c>
      <c r="AG2382">
        <f t="shared" ca="1" si="359"/>
        <v>0.36000024000004027</v>
      </c>
      <c r="AI2382" t="str">
        <f t="shared" ca="1" si="361"/>
        <v>LIU Brooklyn</v>
      </c>
      <c r="AJ2382" t="str">
        <f t="shared" si="362"/>
        <v>LIU Brooklyn</v>
      </c>
      <c r="AK2382">
        <f t="shared" si="363"/>
        <v>0</v>
      </c>
    </row>
    <row r="2383" spans="17:37" x14ac:dyDescent="0.25">
      <c r="Q2383" t="s">
        <v>3228</v>
      </c>
      <c r="R2383" s="6">
        <v>42040</v>
      </c>
      <c r="S2383" t="s">
        <v>3194</v>
      </c>
      <c r="T2383" t="s">
        <v>3296</v>
      </c>
      <c r="U2383" t="s">
        <v>3842</v>
      </c>
      <c r="V2383">
        <v>72</v>
      </c>
      <c r="W2383">
        <v>65</v>
      </c>
      <c r="Y2383" t="s">
        <v>2363</v>
      </c>
      <c r="Z2383">
        <v>1</v>
      </c>
      <c r="AA2383">
        <f t="shared" si="360"/>
        <v>7</v>
      </c>
      <c r="AB2383">
        <f t="shared" ca="1" si="356"/>
        <v>-3.7999999999999994</v>
      </c>
      <c r="AC2383">
        <f t="shared" ca="1" si="357"/>
        <v>10.799999999999999</v>
      </c>
      <c r="AD2383">
        <f t="shared" ca="1" si="358"/>
        <v>-10.799999999999999</v>
      </c>
      <c r="AE2383" s="2">
        <v>0</v>
      </c>
      <c r="AF2383" s="7">
        <f>VLOOKUP(R2383,Weights!$A$2:$B$120,2,0)*AE2383</f>
        <v>0</v>
      </c>
      <c r="AG2383">
        <f t="shared" ca="1" si="359"/>
        <v>116.63999999999997</v>
      </c>
      <c r="AI2383" t="str">
        <f t="shared" ca="1" si="361"/>
        <v>Robert Morris</v>
      </c>
      <c r="AJ2383" t="str">
        <f t="shared" si="362"/>
        <v>LIU Brooklyn</v>
      </c>
      <c r="AK2383">
        <f t="shared" si="363"/>
        <v>0</v>
      </c>
    </row>
    <row r="2384" spans="17:37" x14ac:dyDescent="0.25">
      <c r="Q2384" t="s">
        <v>3228</v>
      </c>
      <c r="R2384" s="6">
        <v>42042</v>
      </c>
      <c r="S2384" t="s">
        <v>3194</v>
      </c>
      <c r="T2384" t="s">
        <v>3199</v>
      </c>
      <c r="U2384" t="s">
        <v>3842</v>
      </c>
      <c r="V2384">
        <v>66</v>
      </c>
      <c r="W2384">
        <v>60</v>
      </c>
      <c r="Y2384" t="s">
        <v>2364</v>
      </c>
      <c r="Z2384">
        <v>1</v>
      </c>
      <c r="AA2384">
        <f t="shared" si="360"/>
        <v>6</v>
      </c>
      <c r="AB2384">
        <f t="shared" ca="1" si="356"/>
        <v>1.0000000000000004</v>
      </c>
      <c r="AC2384">
        <f t="shared" ca="1" si="357"/>
        <v>5</v>
      </c>
      <c r="AD2384">
        <f t="shared" ca="1" si="358"/>
        <v>-5</v>
      </c>
      <c r="AE2384" s="2">
        <v>0</v>
      </c>
      <c r="AF2384" s="7">
        <f>VLOOKUP(R2384,Weights!$A$2:$B$120,2,0)*AE2384</f>
        <v>0</v>
      </c>
      <c r="AG2384">
        <f t="shared" ca="1" si="359"/>
        <v>25</v>
      </c>
      <c r="AI2384" t="str">
        <f t="shared" ca="1" si="361"/>
        <v>LIU Brooklyn</v>
      </c>
      <c r="AJ2384" t="str">
        <f t="shared" si="362"/>
        <v>LIU Brooklyn</v>
      </c>
      <c r="AK2384">
        <f t="shared" si="363"/>
        <v>0</v>
      </c>
    </row>
    <row r="2385" spans="17:37" x14ac:dyDescent="0.25">
      <c r="Q2385" t="s">
        <v>3228</v>
      </c>
      <c r="R2385" s="6">
        <v>42056</v>
      </c>
      <c r="S2385" t="s">
        <v>3194</v>
      </c>
      <c r="T2385" t="s">
        <v>3501</v>
      </c>
      <c r="U2385" t="s">
        <v>3841</v>
      </c>
      <c r="V2385">
        <v>60</v>
      </c>
      <c r="W2385">
        <v>47</v>
      </c>
      <c r="Y2385" t="s">
        <v>2368</v>
      </c>
      <c r="Z2385">
        <v>1</v>
      </c>
      <c r="AA2385">
        <f t="shared" si="360"/>
        <v>-13</v>
      </c>
      <c r="AB2385">
        <f t="shared" ca="1" si="356"/>
        <v>6.8</v>
      </c>
      <c r="AC2385">
        <f t="shared" ca="1" si="357"/>
        <v>-19.8</v>
      </c>
      <c r="AD2385">
        <f t="shared" ca="1" si="358"/>
        <v>19.8</v>
      </c>
      <c r="AE2385" s="2">
        <v>0</v>
      </c>
      <c r="AF2385" s="7">
        <f>VLOOKUP(R2385,Weights!$A$2:$B$120,2,0)*AE2385</f>
        <v>0</v>
      </c>
      <c r="AG2385">
        <f t="shared" ca="1" si="359"/>
        <v>392.04</v>
      </c>
      <c r="AI2385" t="str">
        <f t="shared" ca="1" si="361"/>
        <v>LIU Brooklyn</v>
      </c>
      <c r="AJ2385" t="str">
        <f t="shared" si="362"/>
        <v>Wagner</v>
      </c>
      <c r="AK2385" t="str">
        <f t="shared" si="363"/>
        <v>Wagner</v>
      </c>
    </row>
    <row r="2386" spans="17:37" x14ac:dyDescent="0.25">
      <c r="Q2386" t="s">
        <v>3228</v>
      </c>
      <c r="R2386" s="6">
        <v>42061</v>
      </c>
      <c r="S2386" t="s">
        <v>3194</v>
      </c>
      <c r="T2386" t="s">
        <v>3475</v>
      </c>
      <c r="U2386" t="s">
        <v>3841</v>
      </c>
      <c r="V2386">
        <v>74</v>
      </c>
      <c r="W2386">
        <v>69</v>
      </c>
      <c r="X2386" t="s">
        <v>3843</v>
      </c>
      <c r="Y2386" t="s">
        <v>2369</v>
      </c>
      <c r="Z2386">
        <v>1</v>
      </c>
      <c r="AA2386">
        <f t="shared" si="360"/>
        <v>-5</v>
      </c>
      <c r="AB2386">
        <f t="shared" ca="1" si="356"/>
        <v>-2.6000000199999995</v>
      </c>
      <c r="AC2386">
        <f t="shared" ca="1" si="357"/>
        <v>-2.3999999800000005</v>
      </c>
      <c r="AD2386">
        <f t="shared" ca="1" si="358"/>
        <v>2.3999999800000005</v>
      </c>
      <c r="AE2386" s="2">
        <v>0</v>
      </c>
      <c r="AF2386" s="7">
        <f>VLOOKUP(R2386,Weights!$A$2:$B$120,2,0)*AE2386</f>
        <v>0</v>
      </c>
      <c r="AG2386">
        <f t="shared" ca="1" si="359"/>
        <v>5.7599999040000025</v>
      </c>
      <c r="AI2386" t="str">
        <f t="shared" ca="1" si="361"/>
        <v>St. Francis BRK</v>
      </c>
      <c r="AJ2386" t="str">
        <f t="shared" si="362"/>
        <v>St. Francis BRK</v>
      </c>
      <c r="AK2386" t="str">
        <f t="shared" si="363"/>
        <v>St. Francis BRK</v>
      </c>
    </row>
    <row r="2387" spans="17:37" x14ac:dyDescent="0.25">
      <c r="Q2387" t="s">
        <v>3371</v>
      </c>
      <c r="R2387" s="6">
        <v>41958</v>
      </c>
      <c r="S2387" t="s">
        <v>3194</v>
      </c>
      <c r="T2387" t="s">
        <v>3839</v>
      </c>
      <c r="U2387" t="s">
        <v>3842</v>
      </c>
      <c r="V2387">
        <v>74</v>
      </c>
      <c r="W2387">
        <v>64</v>
      </c>
      <c r="Y2387" t="s">
        <v>11</v>
      </c>
      <c r="Z2387">
        <v>1</v>
      </c>
      <c r="AA2387">
        <f t="shared" si="360"/>
        <v>10</v>
      </c>
      <c r="AB2387">
        <f t="shared" ca="1" si="356"/>
        <v>33.399999800000003</v>
      </c>
      <c r="AC2387">
        <f t="shared" ca="1" si="357"/>
        <v>-23.399999800000003</v>
      </c>
      <c r="AD2387">
        <f t="shared" ca="1" si="358"/>
        <v>23.399999800000003</v>
      </c>
      <c r="AE2387" s="2">
        <v>0</v>
      </c>
      <c r="AF2387" s="7">
        <f>VLOOKUP(R2387,Weights!$A$2:$B$120,2,0)*AE2387</f>
        <v>0</v>
      </c>
      <c r="AG2387">
        <f t="shared" ca="1" si="359"/>
        <v>547.55999064000025</v>
      </c>
      <c r="AI2387" t="str">
        <f t="shared" ca="1" si="361"/>
        <v>Long Beach St</v>
      </c>
      <c r="AJ2387" t="str">
        <f t="shared" si="362"/>
        <v>Long Beach St</v>
      </c>
      <c r="AK2387">
        <f t="shared" si="363"/>
        <v>0</v>
      </c>
    </row>
    <row r="2388" spans="17:37" x14ac:dyDescent="0.25">
      <c r="Q2388" t="s">
        <v>3371</v>
      </c>
      <c r="R2388" s="6">
        <v>41964</v>
      </c>
      <c r="S2388" t="s">
        <v>3194</v>
      </c>
      <c r="T2388" t="s">
        <v>3366</v>
      </c>
      <c r="U2388" t="s">
        <v>3842</v>
      </c>
      <c r="V2388">
        <v>69</v>
      </c>
      <c r="W2388">
        <v>60</v>
      </c>
      <c r="Y2388" t="s">
        <v>15</v>
      </c>
      <c r="Z2388">
        <v>1</v>
      </c>
      <c r="AA2388">
        <f t="shared" si="360"/>
        <v>9</v>
      </c>
      <c r="AB2388">
        <f t="shared" ca="1" si="356"/>
        <v>-4.3999999999999995</v>
      </c>
      <c r="AC2388">
        <f t="shared" ca="1" si="357"/>
        <v>13.399999999999999</v>
      </c>
      <c r="AD2388">
        <f t="shared" ca="1" si="358"/>
        <v>-13.399999999999999</v>
      </c>
      <c r="AE2388" s="2">
        <v>0</v>
      </c>
      <c r="AF2388" s="7">
        <f>VLOOKUP(R2388,Weights!$A$2:$B$120,2,0)*AE2388</f>
        <v>0</v>
      </c>
      <c r="AG2388">
        <f t="shared" ca="1" si="359"/>
        <v>179.55999999999997</v>
      </c>
      <c r="AI2388" t="str">
        <f t="shared" ca="1" si="361"/>
        <v>Kansas St</v>
      </c>
      <c r="AJ2388" t="str">
        <f t="shared" si="362"/>
        <v>Long Beach St</v>
      </c>
      <c r="AK2388">
        <f t="shared" si="363"/>
        <v>0</v>
      </c>
    </row>
    <row r="2389" spans="17:37" x14ac:dyDescent="0.25">
      <c r="Q2389" t="s">
        <v>3371</v>
      </c>
      <c r="R2389" s="6">
        <v>41970</v>
      </c>
      <c r="S2389" t="s">
        <v>3195</v>
      </c>
      <c r="T2389" t="s">
        <v>3231</v>
      </c>
      <c r="U2389" t="s">
        <v>3842</v>
      </c>
      <c r="V2389">
        <v>73</v>
      </c>
      <c r="W2389">
        <v>55</v>
      </c>
      <c r="Y2389" t="s">
        <v>235</v>
      </c>
      <c r="Z2389">
        <v>1</v>
      </c>
      <c r="AA2389">
        <f t="shared" si="360"/>
        <v>18</v>
      </c>
      <c r="AB2389">
        <f t="shared" ca="1" si="356"/>
        <v>0.79999997999999994</v>
      </c>
      <c r="AC2389">
        <f t="shared" ca="1" si="357"/>
        <v>17.200000020000001</v>
      </c>
      <c r="AD2389">
        <f t="shared" ca="1" si="358"/>
        <v>-17.200000020000001</v>
      </c>
      <c r="AE2389" s="2">
        <v>0</v>
      </c>
      <c r="AF2389" s="7">
        <f>VLOOKUP(R2389,Weights!$A$2:$B$120,2,0)*AE2389</f>
        <v>0</v>
      </c>
      <c r="AG2389">
        <f t="shared" ca="1" si="359"/>
        <v>295.84000068800003</v>
      </c>
      <c r="AI2389" t="str">
        <f t="shared" ca="1" si="361"/>
        <v>Long Beach St</v>
      </c>
      <c r="AJ2389" t="str">
        <f t="shared" si="362"/>
        <v>Long Beach St</v>
      </c>
      <c r="AK2389">
        <f t="shared" si="363"/>
        <v>0</v>
      </c>
    </row>
    <row r="2390" spans="17:37" x14ac:dyDescent="0.25">
      <c r="Q2390" t="s">
        <v>3371</v>
      </c>
      <c r="R2390" s="6">
        <v>41971</v>
      </c>
      <c r="S2390" t="s">
        <v>3195</v>
      </c>
      <c r="T2390" t="s">
        <v>3516</v>
      </c>
      <c r="U2390" t="s">
        <v>3841</v>
      </c>
      <c r="V2390">
        <v>80</v>
      </c>
      <c r="W2390">
        <v>70</v>
      </c>
      <c r="Y2390" t="s">
        <v>350</v>
      </c>
      <c r="Z2390">
        <v>1</v>
      </c>
      <c r="AA2390">
        <f t="shared" si="360"/>
        <v>-10</v>
      </c>
      <c r="AB2390">
        <f t="shared" ca="1" si="356"/>
        <v>-2</v>
      </c>
      <c r="AC2390">
        <f t="shared" ca="1" si="357"/>
        <v>-8</v>
      </c>
      <c r="AD2390">
        <f t="shared" ca="1" si="358"/>
        <v>8</v>
      </c>
      <c r="AE2390" s="2">
        <v>0</v>
      </c>
      <c r="AF2390" s="7">
        <f>VLOOKUP(R2390,Weights!$A$2:$B$120,2,0)*AE2390</f>
        <v>0</v>
      </c>
      <c r="AG2390">
        <f t="shared" ca="1" si="359"/>
        <v>64</v>
      </c>
      <c r="AI2390" t="str">
        <f t="shared" ca="1" si="361"/>
        <v>Washington</v>
      </c>
      <c r="AJ2390" t="str">
        <f t="shared" si="362"/>
        <v>Washington</v>
      </c>
      <c r="AK2390" t="str">
        <f t="shared" si="363"/>
        <v>Washington</v>
      </c>
    </row>
    <row r="2391" spans="17:37" x14ac:dyDescent="0.25">
      <c r="Q2391" t="s">
        <v>3371</v>
      </c>
      <c r="R2391" s="6">
        <v>41976</v>
      </c>
      <c r="S2391" t="s">
        <v>3194</v>
      </c>
      <c r="T2391" t="s">
        <v>3449</v>
      </c>
      <c r="U2391" t="s">
        <v>3842</v>
      </c>
      <c r="V2391">
        <v>68</v>
      </c>
      <c r="W2391">
        <v>57</v>
      </c>
      <c r="Y2391" t="s">
        <v>178</v>
      </c>
      <c r="Z2391">
        <v>1</v>
      </c>
      <c r="AA2391">
        <f t="shared" si="360"/>
        <v>11</v>
      </c>
      <c r="AB2391">
        <f t="shared" ca="1" si="356"/>
        <v>13</v>
      </c>
      <c r="AC2391">
        <f t="shared" ca="1" si="357"/>
        <v>-2</v>
      </c>
      <c r="AD2391">
        <f t="shared" ca="1" si="358"/>
        <v>2</v>
      </c>
      <c r="AE2391" s="2">
        <v>0</v>
      </c>
      <c r="AF2391" s="7">
        <f>VLOOKUP(R2391,Weights!$A$2:$B$120,2,0)*AE2391</f>
        <v>0</v>
      </c>
      <c r="AG2391">
        <f t="shared" ca="1" si="359"/>
        <v>4</v>
      </c>
      <c r="AI2391" t="str">
        <f t="shared" ca="1" si="361"/>
        <v>Long Beach St</v>
      </c>
      <c r="AJ2391" t="str">
        <f t="shared" si="362"/>
        <v>Long Beach St</v>
      </c>
      <c r="AK2391">
        <f t="shared" si="363"/>
        <v>0</v>
      </c>
    </row>
    <row r="2392" spans="17:37" x14ac:dyDescent="0.25">
      <c r="Q2392" t="s">
        <v>3371</v>
      </c>
      <c r="R2392" s="6">
        <v>42007</v>
      </c>
      <c r="S2392" t="s">
        <v>3194</v>
      </c>
      <c r="T2392" t="s">
        <v>3839</v>
      </c>
      <c r="U2392" t="s">
        <v>3842</v>
      </c>
      <c r="V2392">
        <v>81</v>
      </c>
      <c r="W2392">
        <v>46</v>
      </c>
      <c r="Y2392" t="s">
        <v>1479</v>
      </c>
      <c r="Z2392">
        <v>1</v>
      </c>
      <c r="AA2392">
        <f t="shared" si="360"/>
        <v>35</v>
      </c>
      <c r="AB2392">
        <f t="shared" ca="1" si="356"/>
        <v>33.399999800000003</v>
      </c>
      <c r="AC2392">
        <f t="shared" ca="1" si="357"/>
        <v>1.6000001999999967</v>
      </c>
      <c r="AD2392">
        <f t="shared" ca="1" si="358"/>
        <v>-1.6000001999999967</v>
      </c>
      <c r="AE2392" s="2">
        <v>0</v>
      </c>
      <c r="AF2392" s="7">
        <f>VLOOKUP(R2392,Weights!$A$2:$B$120,2,0)*AE2392</f>
        <v>0</v>
      </c>
      <c r="AG2392">
        <f t="shared" ca="1" si="359"/>
        <v>2.5600006400000295</v>
      </c>
      <c r="AI2392" t="str">
        <f t="shared" ca="1" si="361"/>
        <v>Long Beach St</v>
      </c>
      <c r="AJ2392" t="str">
        <f t="shared" si="362"/>
        <v>Long Beach St</v>
      </c>
      <c r="AK2392">
        <f t="shared" si="363"/>
        <v>0</v>
      </c>
    </row>
    <row r="2393" spans="17:37" x14ac:dyDescent="0.25">
      <c r="Q2393" t="s">
        <v>3371</v>
      </c>
      <c r="R2393" s="6">
        <v>42019</v>
      </c>
      <c r="S2393" t="s">
        <v>3194</v>
      </c>
      <c r="T2393" t="s">
        <v>3454</v>
      </c>
      <c r="U2393" t="s">
        <v>3842</v>
      </c>
      <c r="V2393">
        <v>50</v>
      </c>
      <c r="W2393">
        <v>48</v>
      </c>
      <c r="Y2393" t="s">
        <v>1481</v>
      </c>
      <c r="Z2393">
        <v>1</v>
      </c>
      <c r="AA2393">
        <f t="shared" si="360"/>
        <v>2</v>
      </c>
      <c r="AB2393">
        <f t="shared" ca="1" si="356"/>
        <v>3.6</v>
      </c>
      <c r="AC2393">
        <f t="shared" ca="1" si="357"/>
        <v>-1.6</v>
      </c>
      <c r="AD2393">
        <f t="shared" ca="1" si="358"/>
        <v>1.6</v>
      </c>
      <c r="AE2393" s="2">
        <v>0</v>
      </c>
      <c r="AF2393" s="7">
        <f>VLOOKUP(R2393,Weights!$A$2:$B$120,2,0)*AE2393</f>
        <v>0</v>
      </c>
      <c r="AG2393">
        <f t="shared" ca="1" si="359"/>
        <v>2.5600000000000005</v>
      </c>
      <c r="AI2393" t="str">
        <f t="shared" ca="1" si="361"/>
        <v>Long Beach St</v>
      </c>
      <c r="AJ2393" t="str">
        <f t="shared" si="362"/>
        <v>Long Beach St</v>
      </c>
      <c r="AK2393">
        <f t="shared" si="363"/>
        <v>0</v>
      </c>
    </row>
    <row r="2394" spans="17:37" x14ac:dyDescent="0.25">
      <c r="Q2394" t="s">
        <v>3371</v>
      </c>
      <c r="R2394" s="6">
        <v>42021</v>
      </c>
      <c r="S2394" t="s">
        <v>3194</v>
      </c>
      <c r="T2394" t="s">
        <v>3254</v>
      </c>
      <c r="U2394" t="s">
        <v>3842</v>
      </c>
      <c r="V2394">
        <v>69</v>
      </c>
      <c r="W2394">
        <v>53</v>
      </c>
      <c r="Y2394" t="s">
        <v>1482</v>
      </c>
      <c r="Z2394">
        <v>1</v>
      </c>
      <c r="AA2394">
        <f t="shared" si="360"/>
        <v>16</v>
      </c>
      <c r="AB2394">
        <f t="shared" ca="1" si="356"/>
        <v>-1.2000000000000002</v>
      </c>
      <c r="AC2394">
        <f t="shared" ca="1" si="357"/>
        <v>17.2</v>
      </c>
      <c r="AD2394">
        <f t="shared" ca="1" si="358"/>
        <v>-17.2</v>
      </c>
      <c r="AE2394" s="2">
        <v>0</v>
      </c>
      <c r="AF2394" s="7">
        <f>VLOOKUP(R2394,Weights!$A$2:$B$120,2,0)*AE2394</f>
        <v>0</v>
      </c>
      <c r="AG2394">
        <f t="shared" ca="1" si="359"/>
        <v>295.83999999999997</v>
      </c>
      <c r="AI2394" t="str">
        <f t="shared" ca="1" si="361"/>
        <v>UC Santa Barbara</v>
      </c>
      <c r="AJ2394" t="str">
        <f t="shared" si="362"/>
        <v>Long Beach St</v>
      </c>
      <c r="AK2394">
        <f t="shared" si="363"/>
        <v>0</v>
      </c>
    </row>
    <row r="2395" spans="17:37" x14ac:dyDescent="0.25">
      <c r="Q2395" t="s">
        <v>3371</v>
      </c>
      <c r="R2395" s="6">
        <v>42035</v>
      </c>
      <c r="S2395" t="s">
        <v>3194</v>
      </c>
      <c r="T2395" t="s">
        <v>3329</v>
      </c>
      <c r="U2395" t="s">
        <v>3842</v>
      </c>
      <c r="V2395">
        <v>65</v>
      </c>
      <c r="W2395">
        <v>50</v>
      </c>
      <c r="Y2395" t="s">
        <v>1483</v>
      </c>
      <c r="Z2395">
        <v>1</v>
      </c>
      <c r="AA2395">
        <f t="shared" si="360"/>
        <v>15</v>
      </c>
      <c r="AB2395">
        <f t="shared" ca="1" si="356"/>
        <v>-0.79999999999999982</v>
      </c>
      <c r="AC2395">
        <f t="shared" ca="1" si="357"/>
        <v>15.8</v>
      </c>
      <c r="AD2395">
        <f t="shared" ca="1" si="358"/>
        <v>-15.8</v>
      </c>
      <c r="AE2395" s="2">
        <v>0</v>
      </c>
      <c r="AF2395" s="7">
        <f>VLOOKUP(R2395,Weights!$A$2:$B$120,2,0)*AE2395</f>
        <v>0</v>
      </c>
      <c r="AG2395">
        <f t="shared" ca="1" si="359"/>
        <v>249.64000000000001</v>
      </c>
      <c r="AI2395" t="str">
        <f t="shared" ca="1" si="361"/>
        <v>Hawaii</v>
      </c>
      <c r="AJ2395" t="str">
        <f t="shared" si="362"/>
        <v>Long Beach St</v>
      </c>
      <c r="AK2395">
        <f t="shared" si="363"/>
        <v>0</v>
      </c>
    </row>
    <row r="2396" spans="17:37" x14ac:dyDescent="0.25">
      <c r="Q2396" t="s">
        <v>3371</v>
      </c>
      <c r="R2396" s="6">
        <v>42040</v>
      </c>
      <c r="S2396" t="s">
        <v>3194</v>
      </c>
      <c r="T2396" t="s">
        <v>3417</v>
      </c>
      <c r="U2396" t="s">
        <v>3842</v>
      </c>
      <c r="V2396">
        <v>68</v>
      </c>
      <c r="W2396">
        <v>63</v>
      </c>
      <c r="Y2396" t="s">
        <v>1484</v>
      </c>
      <c r="Z2396">
        <v>1</v>
      </c>
      <c r="AA2396">
        <f t="shared" si="360"/>
        <v>5</v>
      </c>
      <c r="AB2396">
        <f t="shared" ca="1" si="356"/>
        <v>7.4</v>
      </c>
      <c r="AC2396">
        <f t="shared" ca="1" si="357"/>
        <v>-2.4000000000000004</v>
      </c>
      <c r="AD2396">
        <f t="shared" ca="1" si="358"/>
        <v>2.4000000000000004</v>
      </c>
      <c r="AE2396" s="2">
        <v>0</v>
      </c>
      <c r="AF2396" s="7">
        <f>VLOOKUP(R2396,Weights!$A$2:$B$120,2,0)*AE2396</f>
        <v>0</v>
      </c>
      <c r="AG2396">
        <f t="shared" ca="1" si="359"/>
        <v>5.7600000000000016</v>
      </c>
      <c r="AI2396" t="str">
        <f t="shared" ca="1" si="361"/>
        <v>Long Beach St</v>
      </c>
      <c r="AJ2396" t="str">
        <f t="shared" si="362"/>
        <v>Long Beach St</v>
      </c>
      <c r="AK2396">
        <f t="shared" si="363"/>
        <v>0</v>
      </c>
    </row>
    <row r="2397" spans="17:37" x14ac:dyDescent="0.25">
      <c r="Q2397" t="s">
        <v>3371</v>
      </c>
      <c r="R2397" s="6">
        <v>42042</v>
      </c>
      <c r="S2397" t="s">
        <v>3194</v>
      </c>
      <c r="T2397" t="s">
        <v>3418</v>
      </c>
      <c r="U2397" t="s">
        <v>3841</v>
      </c>
      <c r="V2397">
        <v>56</v>
      </c>
      <c r="W2397">
        <v>55</v>
      </c>
      <c r="Y2397" t="s">
        <v>1485</v>
      </c>
      <c r="Z2397">
        <v>1</v>
      </c>
      <c r="AA2397">
        <f t="shared" si="360"/>
        <v>-1</v>
      </c>
      <c r="AB2397">
        <f t="shared" ca="1" si="356"/>
        <v>-1.5999999999999996</v>
      </c>
      <c r="AC2397">
        <f t="shared" ca="1" si="357"/>
        <v>0.59999999999999964</v>
      </c>
      <c r="AD2397">
        <f t="shared" ca="1" si="358"/>
        <v>-0.59999999999999964</v>
      </c>
      <c r="AE2397" s="2">
        <v>0</v>
      </c>
      <c r="AF2397" s="7">
        <f>VLOOKUP(R2397,Weights!$A$2:$B$120,2,0)*AE2397</f>
        <v>0</v>
      </c>
      <c r="AG2397">
        <f t="shared" ca="1" si="359"/>
        <v>0.3599999999999996</v>
      </c>
      <c r="AI2397" t="str">
        <f t="shared" ca="1" si="361"/>
        <v>UC Irvine</v>
      </c>
      <c r="AJ2397" t="str">
        <f t="shared" si="362"/>
        <v>UC Irvine</v>
      </c>
      <c r="AK2397" t="str">
        <f t="shared" si="363"/>
        <v>UC Irvine</v>
      </c>
    </row>
    <row r="2398" spans="17:37" x14ac:dyDescent="0.25">
      <c r="Q2398" t="s">
        <v>3371</v>
      </c>
      <c r="R2398" s="6">
        <v>42054</v>
      </c>
      <c r="S2398" t="s">
        <v>3194</v>
      </c>
      <c r="T2398" t="s">
        <v>3452</v>
      </c>
      <c r="U2398" t="s">
        <v>3841</v>
      </c>
      <c r="V2398">
        <v>65</v>
      </c>
      <c r="W2398">
        <v>58</v>
      </c>
      <c r="Y2398" t="s">
        <v>1486</v>
      </c>
      <c r="Z2398">
        <v>1</v>
      </c>
      <c r="AA2398">
        <f t="shared" si="360"/>
        <v>-7</v>
      </c>
      <c r="AB2398">
        <f t="shared" ca="1" si="356"/>
        <v>0.40000000000000036</v>
      </c>
      <c r="AC2398">
        <f t="shared" ca="1" si="357"/>
        <v>-7.4</v>
      </c>
      <c r="AD2398">
        <f t="shared" ca="1" si="358"/>
        <v>7.4</v>
      </c>
      <c r="AE2398" s="2">
        <v>0</v>
      </c>
      <c r="AF2398" s="7">
        <f>VLOOKUP(R2398,Weights!$A$2:$B$120,2,0)*AE2398</f>
        <v>0</v>
      </c>
      <c r="AG2398">
        <f t="shared" ca="1" si="359"/>
        <v>54.760000000000005</v>
      </c>
      <c r="AI2398" t="str">
        <f t="shared" ca="1" si="361"/>
        <v>Long Beach St</v>
      </c>
      <c r="AJ2398" t="str">
        <f t="shared" si="362"/>
        <v>UC Davis</v>
      </c>
      <c r="AK2398" t="str">
        <f t="shared" si="363"/>
        <v>UC Davis</v>
      </c>
    </row>
    <row r="2399" spans="17:37" x14ac:dyDescent="0.25">
      <c r="Q2399" t="s">
        <v>3371</v>
      </c>
      <c r="R2399" s="6">
        <v>42063</v>
      </c>
      <c r="S2399" t="s">
        <v>3194</v>
      </c>
      <c r="T2399" t="s">
        <v>3453</v>
      </c>
      <c r="U2399" t="s">
        <v>3842</v>
      </c>
      <c r="V2399">
        <v>70</v>
      </c>
      <c r="W2399">
        <v>47</v>
      </c>
      <c r="Y2399" t="s">
        <v>1487</v>
      </c>
      <c r="Z2399">
        <v>1</v>
      </c>
      <c r="AA2399">
        <f t="shared" si="360"/>
        <v>23</v>
      </c>
      <c r="AB2399">
        <f t="shared" ca="1" si="356"/>
        <v>12.4</v>
      </c>
      <c r="AC2399">
        <f t="shared" ca="1" si="357"/>
        <v>10.6</v>
      </c>
      <c r="AD2399">
        <f t="shared" ca="1" si="358"/>
        <v>-10.6</v>
      </c>
      <c r="AE2399" s="2">
        <v>0</v>
      </c>
      <c r="AF2399" s="7">
        <f>VLOOKUP(R2399,Weights!$A$2:$B$120,2,0)*AE2399</f>
        <v>0</v>
      </c>
      <c r="AG2399">
        <f t="shared" ca="1" si="359"/>
        <v>112.36</v>
      </c>
      <c r="AI2399" t="str">
        <f t="shared" ca="1" si="361"/>
        <v>Long Beach St</v>
      </c>
      <c r="AJ2399" t="str">
        <f t="shared" si="362"/>
        <v>Long Beach St</v>
      </c>
      <c r="AK2399">
        <f t="shared" si="363"/>
        <v>0</v>
      </c>
    </row>
    <row r="2400" spans="17:37" x14ac:dyDescent="0.25">
      <c r="Q2400" t="s">
        <v>3371</v>
      </c>
      <c r="R2400" s="6">
        <v>42068</v>
      </c>
      <c r="S2400" t="s">
        <v>3194</v>
      </c>
      <c r="T2400" t="s">
        <v>3404</v>
      </c>
      <c r="U2400" t="s">
        <v>3842</v>
      </c>
      <c r="V2400">
        <v>69</v>
      </c>
      <c r="W2400">
        <v>58</v>
      </c>
      <c r="Y2400" t="s">
        <v>1488</v>
      </c>
      <c r="Z2400">
        <v>1</v>
      </c>
      <c r="AA2400">
        <f t="shared" si="360"/>
        <v>11</v>
      </c>
      <c r="AB2400">
        <f t="shared" ca="1" si="356"/>
        <v>11</v>
      </c>
      <c r="AC2400">
        <f t="shared" ca="1" si="357"/>
        <v>0</v>
      </c>
      <c r="AD2400">
        <f t="shared" ca="1" si="358"/>
        <v>0</v>
      </c>
      <c r="AE2400" s="2">
        <v>0</v>
      </c>
      <c r="AF2400" s="7">
        <f>VLOOKUP(R2400,Weights!$A$2:$B$120,2,0)*AE2400</f>
        <v>0</v>
      </c>
      <c r="AG2400">
        <f t="shared" ca="1" si="359"/>
        <v>0</v>
      </c>
      <c r="AI2400" t="str">
        <f t="shared" ca="1" si="361"/>
        <v>Long Beach St</v>
      </c>
      <c r="AJ2400" t="str">
        <f t="shared" si="362"/>
        <v>Long Beach St</v>
      </c>
      <c r="AK2400">
        <f t="shared" si="363"/>
        <v>0</v>
      </c>
    </row>
    <row r="2401" spans="17:37" x14ac:dyDescent="0.25">
      <c r="Q2401" t="s">
        <v>3430</v>
      </c>
      <c r="R2401" s="6">
        <v>41957</v>
      </c>
      <c r="S2401" t="s">
        <v>3194</v>
      </c>
      <c r="T2401" t="s">
        <v>3839</v>
      </c>
      <c r="U2401" t="s">
        <v>3842</v>
      </c>
      <c r="V2401">
        <v>79</v>
      </c>
      <c r="W2401">
        <v>53</v>
      </c>
      <c r="Y2401" t="s">
        <v>176</v>
      </c>
      <c r="Z2401">
        <v>1</v>
      </c>
      <c r="AA2401">
        <f t="shared" si="360"/>
        <v>26</v>
      </c>
      <c r="AB2401">
        <f t="shared" ca="1" si="356"/>
        <v>21.400000000000002</v>
      </c>
      <c r="AC2401">
        <f t="shared" ca="1" si="357"/>
        <v>4.5999999999999979</v>
      </c>
      <c r="AD2401">
        <f t="shared" ca="1" si="358"/>
        <v>-4.5999999999999979</v>
      </c>
      <c r="AE2401" s="2">
        <v>0</v>
      </c>
      <c r="AF2401" s="7">
        <f>VLOOKUP(R2401,Weights!$A$2:$B$120,2,0)*AE2401</f>
        <v>0</v>
      </c>
      <c r="AG2401">
        <f t="shared" ca="1" si="359"/>
        <v>21.159999999999979</v>
      </c>
      <c r="AI2401" t="str">
        <f t="shared" ca="1" si="361"/>
        <v>Longwood</v>
      </c>
      <c r="AJ2401" t="str">
        <f t="shared" si="362"/>
        <v>Longwood</v>
      </c>
      <c r="AK2401">
        <f t="shared" si="363"/>
        <v>0</v>
      </c>
    </row>
    <row r="2402" spans="17:37" x14ac:dyDescent="0.25">
      <c r="Q2402" t="s">
        <v>3430</v>
      </c>
      <c r="R2402" s="6">
        <v>41964</v>
      </c>
      <c r="S2402" t="s">
        <v>3195</v>
      </c>
      <c r="T2402" t="s">
        <v>3328</v>
      </c>
      <c r="U2402" t="s">
        <v>3842</v>
      </c>
      <c r="V2402">
        <v>81</v>
      </c>
      <c r="W2402">
        <v>79</v>
      </c>
      <c r="X2402" t="s">
        <v>3843</v>
      </c>
      <c r="Y2402" t="s">
        <v>99</v>
      </c>
      <c r="Z2402">
        <v>1</v>
      </c>
      <c r="AA2402">
        <f t="shared" si="360"/>
        <v>2</v>
      </c>
      <c r="AB2402">
        <f t="shared" ca="1" si="356"/>
        <v>-2.1999997999999987</v>
      </c>
      <c r="AC2402">
        <f t="shared" ca="1" si="357"/>
        <v>4.1999997999999987</v>
      </c>
      <c r="AD2402">
        <f t="shared" ca="1" si="358"/>
        <v>-4.1999997999999987</v>
      </c>
      <c r="AE2402" s="2">
        <v>0</v>
      </c>
      <c r="AF2402" s="7">
        <f>VLOOKUP(R2402,Weights!$A$2:$B$120,2,0)*AE2402</f>
        <v>0</v>
      </c>
      <c r="AG2402">
        <f t="shared" ca="1" si="359"/>
        <v>17.639998320000029</v>
      </c>
      <c r="AI2402" t="str">
        <f t="shared" ca="1" si="361"/>
        <v>UNC Greensboro</v>
      </c>
      <c r="AJ2402" t="str">
        <f t="shared" si="362"/>
        <v>Longwood</v>
      </c>
      <c r="AK2402">
        <f t="shared" si="363"/>
        <v>0</v>
      </c>
    </row>
    <row r="2403" spans="17:37" x14ac:dyDescent="0.25">
      <c r="Q2403" t="s">
        <v>3430</v>
      </c>
      <c r="R2403" s="6">
        <v>41965</v>
      </c>
      <c r="S2403" t="s">
        <v>3195</v>
      </c>
      <c r="T2403" t="s">
        <v>3347</v>
      </c>
      <c r="U2403" t="s">
        <v>3841</v>
      </c>
      <c r="V2403">
        <v>82</v>
      </c>
      <c r="W2403">
        <v>72</v>
      </c>
      <c r="Y2403" t="s">
        <v>15</v>
      </c>
      <c r="Z2403">
        <v>1</v>
      </c>
      <c r="AA2403">
        <f t="shared" si="360"/>
        <v>-10</v>
      </c>
      <c r="AB2403">
        <f t="shared" ca="1" si="356"/>
        <v>-2.9999997999999994</v>
      </c>
      <c r="AC2403">
        <f t="shared" ca="1" si="357"/>
        <v>-7.0000002000000006</v>
      </c>
      <c r="AD2403">
        <f t="shared" ca="1" si="358"/>
        <v>7.0000002000000006</v>
      </c>
      <c r="AE2403" s="2">
        <v>0</v>
      </c>
      <c r="AF2403" s="7">
        <f>VLOOKUP(R2403,Weights!$A$2:$B$120,2,0)*AE2403</f>
        <v>0</v>
      </c>
      <c r="AG2403">
        <f t="shared" ca="1" si="359"/>
        <v>49.000002800000047</v>
      </c>
      <c r="AI2403" t="str">
        <f t="shared" ca="1" si="361"/>
        <v>Youngstown St</v>
      </c>
      <c r="AJ2403" t="str">
        <f t="shared" si="362"/>
        <v>Youngstown St</v>
      </c>
      <c r="AK2403" t="str">
        <f t="shared" si="363"/>
        <v>Youngstown St</v>
      </c>
    </row>
    <row r="2404" spans="17:37" x14ac:dyDescent="0.25">
      <c r="Q2404" t="s">
        <v>3430</v>
      </c>
      <c r="R2404" s="6">
        <v>41976</v>
      </c>
      <c r="S2404" t="s">
        <v>3194</v>
      </c>
      <c r="T2404" t="s">
        <v>3225</v>
      </c>
      <c r="U2404" t="s">
        <v>3842</v>
      </c>
      <c r="V2404">
        <v>74</v>
      </c>
      <c r="W2404">
        <v>73</v>
      </c>
      <c r="Y2404" t="s">
        <v>484</v>
      </c>
      <c r="Z2404">
        <v>1</v>
      </c>
      <c r="AA2404">
        <f t="shared" si="360"/>
        <v>1</v>
      </c>
      <c r="AB2404">
        <f t="shared" ca="1" si="356"/>
        <v>-3.1999997999999996</v>
      </c>
      <c r="AC2404">
        <f t="shared" ca="1" si="357"/>
        <v>4.1999997999999996</v>
      </c>
      <c r="AD2404">
        <f t="shared" ca="1" si="358"/>
        <v>-4.1999997999999996</v>
      </c>
      <c r="AE2404" s="2">
        <v>0</v>
      </c>
      <c r="AF2404" s="7">
        <f>VLOOKUP(R2404,Weights!$A$2:$B$120,2,0)*AE2404</f>
        <v>0</v>
      </c>
      <c r="AG2404">
        <f t="shared" ca="1" si="359"/>
        <v>17.639998320000036</v>
      </c>
      <c r="AI2404" t="str">
        <f t="shared" ca="1" si="361"/>
        <v>Dartmouth</v>
      </c>
      <c r="AJ2404" t="str">
        <f t="shared" si="362"/>
        <v>Longwood</v>
      </c>
      <c r="AK2404">
        <f t="shared" si="363"/>
        <v>0</v>
      </c>
    </row>
    <row r="2405" spans="17:37" x14ac:dyDescent="0.25">
      <c r="Q2405" t="s">
        <v>3430</v>
      </c>
      <c r="R2405" s="6">
        <v>41979</v>
      </c>
      <c r="S2405" t="s">
        <v>3194</v>
      </c>
      <c r="T2405" t="s">
        <v>3439</v>
      </c>
      <c r="U2405" t="s">
        <v>3841</v>
      </c>
      <c r="V2405">
        <v>77</v>
      </c>
      <c r="W2405">
        <v>67</v>
      </c>
      <c r="Y2405" t="s">
        <v>25</v>
      </c>
      <c r="Z2405">
        <v>1</v>
      </c>
      <c r="AA2405">
        <f t="shared" si="360"/>
        <v>-10</v>
      </c>
      <c r="AB2405">
        <f t="shared" ca="1" si="356"/>
        <v>-5.5999997999999991</v>
      </c>
      <c r="AC2405">
        <f t="shared" ca="1" si="357"/>
        <v>-4.4000002000000009</v>
      </c>
      <c r="AD2405">
        <f t="shared" ca="1" si="358"/>
        <v>4.4000002000000009</v>
      </c>
      <c r="AE2405" s="2">
        <v>0</v>
      </c>
      <c r="AF2405" s="7">
        <f>VLOOKUP(R2405,Weights!$A$2:$B$120,2,0)*AE2405</f>
        <v>0</v>
      </c>
      <c r="AG2405">
        <f t="shared" ca="1" si="359"/>
        <v>19.360001760000049</v>
      </c>
      <c r="AI2405" t="str">
        <f t="shared" ca="1" si="361"/>
        <v>Tenn-Martin</v>
      </c>
      <c r="AJ2405" t="str">
        <f t="shared" si="362"/>
        <v>Tenn-Martin</v>
      </c>
      <c r="AK2405" t="str">
        <f t="shared" si="363"/>
        <v>Tenn-Martin</v>
      </c>
    </row>
    <row r="2406" spans="17:37" x14ac:dyDescent="0.25">
      <c r="Q2406" t="s">
        <v>3430</v>
      </c>
      <c r="R2406" s="6">
        <v>41993</v>
      </c>
      <c r="S2406" t="s">
        <v>3194</v>
      </c>
      <c r="T2406" t="s">
        <v>3839</v>
      </c>
      <c r="U2406" t="s">
        <v>3842</v>
      </c>
      <c r="V2406">
        <v>106</v>
      </c>
      <c r="W2406">
        <v>74</v>
      </c>
      <c r="Y2406" t="s">
        <v>858</v>
      </c>
      <c r="Z2406">
        <v>1</v>
      </c>
      <c r="AA2406">
        <f t="shared" si="360"/>
        <v>32</v>
      </c>
      <c r="AB2406">
        <f t="shared" ca="1" si="356"/>
        <v>21.400000000000002</v>
      </c>
      <c r="AC2406">
        <f t="shared" ca="1" si="357"/>
        <v>10.599999999999998</v>
      </c>
      <c r="AD2406">
        <f t="shared" ca="1" si="358"/>
        <v>-10.599999999999998</v>
      </c>
      <c r="AE2406" s="2">
        <v>0</v>
      </c>
      <c r="AF2406" s="7">
        <f>VLOOKUP(R2406,Weights!$A$2:$B$120,2,0)*AE2406</f>
        <v>0</v>
      </c>
      <c r="AG2406">
        <f t="shared" ca="1" si="359"/>
        <v>112.35999999999996</v>
      </c>
      <c r="AI2406" t="str">
        <f t="shared" ca="1" si="361"/>
        <v>Longwood</v>
      </c>
      <c r="AJ2406" t="str">
        <f t="shared" si="362"/>
        <v>Longwood</v>
      </c>
      <c r="AK2406">
        <f t="shared" si="363"/>
        <v>0</v>
      </c>
    </row>
    <row r="2407" spans="17:37" x14ac:dyDescent="0.25">
      <c r="Q2407" t="s">
        <v>3430</v>
      </c>
      <c r="R2407" s="6">
        <v>42007</v>
      </c>
      <c r="S2407" t="s">
        <v>3194</v>
      </c>
      <c r="T2407" t="s">
        <v>3432</v>
      </c>
      <c r="U2407" t="s">
        <v>3842</v>
      </c>
      <c r="V2407">
        <v>90</v>
      </c>
      <c r="W2407">
        <v>79</v>
      </c>
      <c r="X2407" t="s">
        <v>3844</v>
      </c>
      <c r="Y2407" t="s">
        <v>1301</v>
      </c>
      <c r="Z2407">
        <v>1</v>
      </c>
      <c r="AA2407">
        <f t="shared" si="360"/>
        <v>11</v>
      </c>
      <c r="AB2407">
        <f t="shared" ca="1" si="356"/>
        <v>-5.5999997999999991</v>
      </c>
      <c r="AC2407">
        <f t="shared" ca="1" si="357"/>
        <v>16.599999799999999</v>
      </c>
      <c r="AD2407">
        <f t="shared" ca="1" si="358"/>
        <v>-16.599999799999999</v>
      </c>
      <c r="AE2407" s="2">
        <v>0</v>
      </c>
      <c r="AF2407" s="7">
        <f>VLOOKUP(R2407,Weights!$A$2:$B$120,2,0)*AE2407</f>
        <v>0</v>
      </c>
      <c r="AG2407">
        <f t="shared" ca="1" si="359"/>
        <v>275.55999336000002</v>
      </c>
      <c r="AI2407" t="str">
        <f t="shared" ca="1" si="361"/>
        <v>Radford</v>
      </c>
      <c r="AJ2407" t="str">
        <f t="shared" si="362"/>
        <v>Longwood</v>
      </c>
      <c r="AK2407">
        <f t="shared" si="363"/>
        <v>0</v>
      </c>
    </row>
    <row r="2408" spans="17:37" x14ac:dyDescent="0.25">
      <c r="Q2408" t="s">
        <v>3430</v>
      </c>
      <c r="R2408" s="6">
        <v>42018</v>
      </c>
      <c r="S2408" t="s">
        <v>3194</v>
      </c>
      <c r="T2408" t="s">
        <v>3424</v>
      </c>
      <c r="U2408" t="s">
        <v>3841</v>
      </c>
      <c r="V2408">
        <v>71</v>
      </c>
      <c r="W2408">
        <v>67</v>
      </c>
      <c r="Y2408" t="s">
        <v>1303</v>
      </c>
      <c r="Z2408">
        <v>1</v>
      </c>
      <c r="AA2408">
        <f t="shared" si="360"/>
        <v>-4</v>
      </c>
      <c r="AB2408">
        <f t="shared" ca="1" si="356"/>
        <v>6.2</v>
      </c>
      <c r="AC2408">
        <f t="shared" ca="1" si="357"/>
        <v>-10.199999999999999</v>
      </c>
      <c r="AD2408">
        <f t="shared" ca="1" si="358"/>
        <v>10.199999999999999</v>
      </c>
      <c r="AE2408" s="2">
        <v>0</v>
      </c>
      <c r="AF2408" s="7">
        <f>VLOOKUP(R2408,Weights!$A$2:$B$120,2,0)*AE2408</f>
        <v>0</v>
      </c>
      <c r="AG2408">
        <f t="shared" ca="1" si="359"/>
        <v>104.03999999999999</v>
      </c>
      <c r="AI2408" t="str">
        <f t="shared" ca="1" si="361"/>
        <v>Longwood</v>
      </c>
      <c r="AJ2408" t="str">
        <f t="shared" si="362"/>
        <v>Presbyterian</v>
      </c>
      <c r="AK2408" t="str">
        <f t="shared" si="363"/>
        <v>Presbyterian</v>
      </c>
    </row>
    <row r="2409" spans="17:37" x14ac:dyDescent="0.25">
      <c r="Q2409" t="s">
        <v>3430</v>
      </c>
      <c r="R2409" s="6">
        <v>42021</v>
      </c>
      <c r="S2409" t="s">
        <v>3194</v>
      </c>
      <c r="T2409" t="s">
        <v>3428</v>
      </c>
      <c r="U2409" t="s">
        <v>3842</v>
      </c>
      <c r="V2409">
        <v>85</v>
      </c>
      <c r="W2409">
        <v>71</v>
      </c>
      <c r="Y2409" t="s">
        <v>1304</v>
      </c>
      <c r="Z2409">
        <v>1</v>
      </c>
      <c r="AA2409">
        <f t="shared" si="360"/>
        <v>14</v>
      </c>
      <c r="AB2409">
        <f t="shared" ca="1" si="356"/>
        <v>6.6000000000000005</v>
      </c>
      <c r="AC2409">
        <f t="shared" ca="1" si="357"/>
        <v>7.3999999999999995</v>
      </c>
      <c r="AD2409">
        <f t="shared" ca="1" si="358"/>
        <v>-7.3999999999999995</v>
      </c>
      <c r="AE2409" s="2">
        <v>0</v>
      </c>
      <c r="AF2409" s="7">
        <f>VLOOKUP(R2409,Weights!$A$2:$B$120,2,0)*AE2409</f>
        <v>0</v>
      </c>
      <c r="AG2409">
        <f t="shared" ca="1" si="359"/>
        <v>54.759999999999991</v>
      </c>
      <c r="AI2409" t="str">
        <f t="shared" ca="1" si="361"/>
        <v>Longwood</v>
      </c>
      <c r="AJ2409" t="str">
        <f t="shared" si="362"/>
        <v>Longwood</v>
      </c>
      <c r="AK2409">
        <f t="shared" si="363"/>
        <v>0</v>
      </c>
    </row>
    <row r="2410" spans="17:37" x14ac:dyDescent="0.25">
      <c r="Q2410" t="s">
        <v>3430</v>
      </c>
      <c r="R2410" s="6">
        <v>42032</v>
      </c>
      <c r="S2410" t="s">
        <v>3194</v>
      </c>
      <c r="T2410" t="s">
        <v>3426</v>
      </c>
      <c r="U2410" t="s">
        <v>3841</v>
      </c>
      <c r="V2410">
        <v>74</v>
      </c>
      <c r="W2410">
        <v>64</v>
      </c>
      <c r="Y2410" t="s">
        <v>1305</v>
      </c>
      <c r="Z2410">
        <v>1</v>
      </c>
      <c r="AA2410">
        <f t="shared" si="360"/>
        <v>-10</v>
      </c>
      <c r="AB2410">
        <f t="shared" ca="1" si="356"/>
        <v>-3.1999997999999996</v>
      </c>
      <c r="AC2410">
        <f t="shared" ca="1" si="357"/>
        <v>-6.8000002000000004</v>
      </c>
      <c r="AD2410">
        <f t="shared" ca="1" si="358"/>
        <v>6.8000002000000004</v>
      </c>
      <c r="AE2410" s="2">
        <v>0</v>
      </c>
      <c r="AF2410" s="7">
        <f>VLOOKUP(R2410,Weights!$A$2:$B$120,2,0)*AE2410</f>
        <v>0</v>
      </c>
      <c r="AG2410">
        <f t="shared" ca="1" si="359"/>
        <v>46.240002720000042</v>
      </c>
      <c r="AI2410" t="str">
        <f t="shared" ca="1" si="361"/>
        <v>UNC Asheville</v>
      </c>
      <c r="AJ2410" t="str">
        <f t="shared" si="362"/>
        <v>UNC Asheville</v>
      </c>
      <c r="AK2410" t="str">
        <f t="shared" si="363"/>
        <v>UNC Asheville</v>
      </c>
    </row>
    <row r="2411" spans="17:37" x14ac:dyDescent="0.25">
      <c r="Q2411" t="s">
        <v>3430</v>
      </c>
      <c r="R2411" s="6">
        <v>42038</v>
      </c>
      <c r="S2411" t="s">
        <v>3194</v>
      </c>
      <c r="T2411" t="s">
        <v>3427</v>
      </c>
      <c r="U2411" t="s">
        <v>3841</v>
      </c>
      <c r="V2411">
        <v>87</v>
      </c>
      <c r="W2411">
        <v>78</v>
      </c>
      <c r="Y2411" t="s">
        <v>1307</v>
      </c>
      <c r="Z2411">
        <v>1</v>
      </c>
      <c r="AA2411">
        <f t="shared" si="360"/>
        <v>-9</v>
      </c>
      <c r="AB2411">
        <f t="shared" ca="1" si="356"/>
        <v>-4.1999997999999987</v>
      </c>
      <c r="AC2411">
        <f t="shared" ca="1" si="357"/>
        <v>-4.8000002000000013</v>
      </c>
      <c r="AD2411">
        <f t="shared" ca="1" si="358"/>
        <v>4.8000002000000013</v>
      </c>
      <c r="AE2411" s="2">
        <v>0</v>
      </c>
      <c r="AF2411" s="7">
        <f>VLOOKUP(R2411,Weights!$A$2:$B$120,2,0)*AE2411</f>
        <v>0</v>
      </c>
      <c r="AG2411">
        <f t="shared" ca="1" si="359"/>
        <v>23.040001920000051</v>
      </c>
      <c r="AI2411" t="str">
        <f t="shared" ca="1" si="361"/>
        <v>Gardner-Webb</v>
      </c>
      <c r="AJ2411" t="str">
        <f t="shared" si="362"/>
        <v>Gardner-Webb</v>
      </c>
      <c r="AK2411" t="str">
        <f t="shared" si="363"/>
        <v>Gardner-Webb</v>
      </c>
    </row>
    <row r="2412" spans="17:37" x14ac:dyDescent="0.25">
      <c r="Q2412" t="s">
        <v>3430</v>
      </c>
      <c r="R2412" s="6">
        <v>42049</v>
      </c>
      <c r="S2412" t="s">
        <v>3194</v>
      </c>
      <c r="T2412" t="s">
        <v>3422</v>
      </c>
      <c r="U2412" t="s">
        <v>3841</v>
      </c>
      <c r="V2412">
        <v>65</v>
      </c>
      <c r="W2412">
        <v>64</v>
      </c>
      <c r="Y2412" t="s">
        <v>1308</v>
      </c>
      <c r="Z2412">
        <v>1</v>
      </c>
      <c r="AA2412">
        <f t="shared" si="360"/>
        <v>-1</v>
      </c>
      <c r="AB2412">
        <f t="shared" ca="1" si="356"/>
        <v>-6.9999998199999993</v>
      </c>
      <c r="AC2412">
        <f t="shared" ca="1" si="357"/>
        <v>5.9999998199999993</v>
      </c>
      <c r="AD2412">
        <f t="shared" ca="1" si="358"/>
        <v>-5.9999998199999993</v>
      </c>
      <c r="AE2412" s="2">
        <v>0</v>
      </c>
      <c r="AF2412" s="7">
        <f>VLOOKUP(R2412,Weights!$A$2:$B$120,2,0)*AE2412</f>
        <v>0</v>
      </c>
      <c r="AG2412">
        <f t="shared" ca="1" si="359"/>
        <v>35.999997840000027</v>
      </c>
      <c r="AI2412" t="str">
        <f t="shared" ca="1" si="361"/>
        <v>Charleston Southern</v>
      </c>
      <c r="AJ2412" t="str">
        <f t="shared" si="362"/>
        <v>Charleston Southern</v>
      </c>
      <c r="AK2412" t="str">
        <f t="shared" si="363"/>
        <v>Charleston Southern</v>
      </c>
    </row>
    <row r="2413" spans="17:37" x14ac:dyDescent="0.25">
      <c r="Q2413" t="s">
        <v>3430</v>
      </c>
      <c r="R2413" s="6">
        <v>42056</v>
      </c>
      <c r="S2413" t="s">
        <v>3194</v>
      </c>
      <c r="T2413" t="s">
        <v>3425</v>
      </c>
      <c r="U2413" t="s">
        <v>3841</v>
      </c>
      <c r="V2413">
        <v>83</v>
      </c>
      <c r="W2413">
        <v>59</v>
      </c>
      <c r="Y2413" t="s">
        <v>1309</v>
      </c>
      <c r="Z2413">
        <v>1</v>
      </c>
      <c r="AA2413">
        <f t="shared" si="360"/>
        <v>-24</v>
      </c>
      <c r="AB2413">
        <f t="shared" ca="1" si="356"/>
        <v>-3.5999997999999991</v>
      </c>
      <c r="AC2413">
        <f t="shared" ca="1" si="357"/>
        <v>-20.400000200000001</v>
      </c>
      <c r="AD2413">
        <f t="shared" ca="1" si="358"/>
        <v>20.400000200000001</v>
      </c>
      <c r="AE2413" s="2">
        <v>0</v>
      </c>
      <c r="AF2413" s="7">
        <f>VLOOKUP(R2413,Weights!$A$2:$B$120,2,0)*AE2413</f>
        <v>0</v>
      </c>
      <c r="AG2413">
        <f t="shared" ca="1" si="359"/>
        <v>416.16000816000007</v>
      </c>
      <c r="AI2413" t="str">
        <f t="shared" ca="1" si="361"/>
        <v>Winthrop</v>
      </c>
      <c r="AJ2413" t="str">
        <f t="shared" si="362"/>
        <v>Winthrop</v>
      </c>
      <c r="AK2413" t="str">
        <f t="shared" si="363"/>
        <v>Winthrop</v>
      </c>
    </row>
    <row r="2414" spans="17:37" x14ac:dyDescent="0.25">
      <c r="Q2414" t="s">
        <v>3430</v>
      </c>
      <c r="R2414" s="6">
        <v>42058</v>
      </c>
      <c r="S2414" t="s">
        <v>3194</v>
      </c>
      <c r="T2414" t="s">
        <v>3429</v>
      </c>
      <c r="U2414" t="s">
        <v>3841</v>
      </c>
      <c r="V2414">
        <v>72</v>
      </c>
      <c r="W2414">
        <v>59</v>
      </c>
      <c r="Y2414" t="s">
        <v>1310</v>
      </c>
      <c r="Z2414">
        <v>1</v>
      </c>
      <c r="AA2414">
        <f t="shared" si="360"/>
        <v>-13</v>
      </c>
      <c r="AB2414">
        <f t="shared" ca="1" si="356"/>
        <v>-11.599999799999999</v>
      </c>
      <c r="AC2414">
        <f t="shared" ca="1" si="357"/>
        <v>-1.4000002000000009</v>
      </c>
      <c r="AD2414">
        <f t="shared" ca="1" si="358"/>
        <v>1.4000002000000009</v>
      </c>
      <c r="AE2414" s="2">
        <v>0</v>
      </c>
      <c r="AF2414" s="7">
        <f>VLOOKUP(R2414,Weights!$A$2:$B$120,2,0)*AE2414</f>
        <v>0</v>
      </c>
      <c r="AG2414">
        <f t="shared" ca="1" si="359"/>
        <v>1.9600005600000425</v>
      </c>
      <c r="AI2414" t="str">
        <f t="shared" ca="1" si="361"/>
        <v>Coastal Carolina</v>
      </c>
      <c r="AJ2414" t="str">
        <f t="shared" si="362"/>
        <v>Coastal Carolina</v>
      </c>
      <c r="AK2414" t="str">
        <f t="shared" si="363"/>
        <v>Coastal Carolina</v>
      </c>
    </row>
    <row r="2415" spans="17:37" x14ac:dyDescent="0.25">
      <c r="Q2415" t="s">
        <v>3430</v>
      </c>
      <c r="R2415" s="6">
        <v>42063</v>
      </c>
      <c r="S2415" t="s">
        <v>3194</v>
      </c>
      <c r="T2415" t="s">
        <v>3433</v>
      </c>
      <c r="U2415" t="s">
        <v>3842</v>
      </c>
      <c r="V2415">
        <v>70</v>
      </c>
      <c r="W2415">
        <v>65</v>
      </c>
      <c r="Y2415" t="s">
        <v>1311</v>
      </c>
      <c r="Z2415">
        <v>1</v>
      </c>
      <c r="AA2415">
        <f t="shared" si="360"/>
        <v>5</v>
      </c>
      <c r="AB2415">
        <f t="shared" ca="1" si="356"/>
        <v>0.60000020000000109</v>
      </c>
      <c r="AC2415">
        <f t="shared" ca="1" si="357"/>
        <v>4.3999997999999989</v>
      </c>
      <c r="AD2415">
        <f t="shared" ca="1" si="358"/>
        <v>-4.3999997999999989</v>
      </c>
      <c r="AE2415" s="2">
        <v>0</v>
      </c>
      <c r="AF2415" s="7">
        <f>VLOOKUP(R2415,Weights!$A$2:$B$120,2,0)*AE2415</f>
        <v>0</v>
      </c>
      <c r="AG2415">
        <f t="shared" ca="1" si="359"/>
        <v>19.359998240000031</v>
      </c>
      <c r="AI2415" t="str">
        <f t="shared" ca="1" si="361"/>
        <v>Longwood</v>
      </c>
      <c r="AJ2415" t="str">
        <f t="shared" si="362"/>
        <v>Longwood</v>
      </c>
      <c r="AK2415">
        <f t="shared" si="363"/>
        <v>0</v>
      </c>
    </row>
    <row r="2416" spans="17:37" x14ac:dyDescent="0.25">
      <c r="Q2416" t="s">
        <v>3430</v>
      </c>
      <c r="R2416" s="6">
        <v>42067</v>
      </c>
      <c r="S2416" t="s">
        <v>3195</v>
      </c>
      <c r="T2416" t="s">
        <v>3424</v>
      </c>
      <c r="U2416" t="s">
        <v>3842</v>
      </c>
      <c r="V2416">
        <v>65</v>
      </c>
      <c r="W2416">
        <v>61</v>
      </c>
      <c r="Y2416" t="s">
        <v>1312</v>
      </c>
      <c r="Z2416">
        <v>1</v>
      </c>
      <c r="AA2416">
        <f t="shared" si="360"/>
        <v>4</v>
      </c>
      <c r="AB2416">
        <f t="shared" ca="1" si="356"/>
        <v>3</v>
      </c>
      <c r="AC2416">
        <f t="shared" ca="1" si="357"/>
        <v>1</v>
      </c>
      <c r="AD2416">
        <f t="shared" ca="1" si="358"/>
        <v>-1</v>
      </c>
      <c r="AE2416" s="2">
        <v>0</v>
      </c>
      <c r="AF2416" s="7">
        <f>VLOOKUP(R2416,Weights!$A$2:$B$120,2,0)*AE2416</f>
        <v>0</v>
      </c>
      <c r="AG2416">
        <f t="shared" ca="1" si="359"/>
        <v>1</v>
      </c>
      <c r="AI2416" t="str">
        <f t="shared" ca="1" si="361"/>
        <v>Longwood</v>
      </c>
      <c r="AJ2416" t="str">
        <f t="shared" si="362"/>
        <v>Longwood</v>
      </c>
      <c r="AK2416">
        <f t="shared" si="363"/>
        <v>0</v>
      </c>
    </row>
    <row r="2417" spans="17:37" x14ac:dyDescent="0.25">
      <c r="Q2417" t="s">
        <v>3430</v>
      </c>
      <c r="R2417" s="6">
        <v>42070</v>
      </c>
      <c r="S2417" t="s">
        <v>3195</v>
      </c>
      <c r="T2417" t="s">
        <v>3425</v>
      </c>
      <c r="U2417" t="s">
        <v>3841</v>
      </c>
      <c r="V2417">
        <v>71</v>
      </c>
      <c r="W2417">
        <v>58</v>
      </c>
      <c r="Y2417" t="s">
        <v>1314</v>
      </c>
      <c r="Z2417">
        <v>1</v>
      </c>
      <c r="AA2417">
        <f t="shared" si="360"/>
        <v>-13</v>
      </c>
      <c r="AB2417">
        <f t="shared" ca="1" si="356"/>
        <v>-6.7999997999999993</v>
      </c>
      <c r="AC2417">
        <f t="shared" ca="1" si="357"/>
        <v>-6.2000002000000007</v>
      </c>
      <c r="AD2417">
        <f t="shared" ca="1" si="358"/>
        <v>6.2000002000000007</v>
      </c>
      <c r="AE2417" s="2">
        <v>0</v>
      </c>
      <c r="AF2417" s="7">
        <f>VLOOKUP(R2417,Weights!$A$2:$B$120,2,0)*AE2417</f>
        <v>0</v>
      </c>
      <c r="AG2417">
        <f t="shared" ca="1" si="359"/>
        <v>38.440002480000047</v>
      </c>
      <c r="AI2417" t="str">
        <f t="shared" ca="1" si="361"/>
        <v>Winthrop</v>
      </c>
      <c r="AJ2417" t="str">
        <f t="shared" si="362"/>
        <v>Winthrop</v>
      </c>
      <c r="AK2417" t="str">
        <f t="shared" si="363"/>
        <v>Winthrop</v>
      </c>
    </row>
    <row r="2418" spans="17:37" x14ac:dyDescent="0.25">
      <c r="Q2418" t="s">
        <v>3438</v>
      </c>
      <c r="R2418" s="6">
        <v>41964</v>
      </c>
      <c r="S2418" t="s">
        <v>3194</v>
      </c>
      <c r="T2418" t="s">
        <v>3359</v>
      </c>
      <c r="U2418" t="s">
        <v>3842</v>
      </c>
      <c r="V2418">
        <v>73</v>
      </c>
      <c r="W2418">
        <v>64</v>
      </c>
      <c r="Y2418" t="s">
        <v>99</v>
      </c>
      <c r="Z2418">
        <v>1</v>
      </c>
      <c r="AA2418">
        <f t="shared" si="360"/>
        <v>9</v>
      </c>
      <c r="AB2418">
        <f t="shared" ca="1" si="356"/>
        <v>7.6</v>
      </c>
      <c r="AC2418">
        <f t="shared" ca="1" si="357"/>
        <v>1.4000000000000004</v>
      </c>
      <c r="AD2418">
        <f t="shared" ca="1" si="358"/>
        <v>-1.4000000000000004</v>
      </c>
      <c r="AE2418" s="2">
        <v>0</v>
      </c>
      <c r="AF2418" s="7">
        <f>VLOOKUP(R2418,Weights!$A$2:$B$120,2,0)*AE2418</f>
        <v>0</v>
      </c>
      <c r="AG2418">
        <f t="shared" ca="1" si="359"/>
        <v>1.9600000000000011</v>
      </c>
      <c r="AI2418" t="str">
        <f t="shared" ca="1" si="361"/>
        <v>Louisiana Tech</v>
      </c>
      <c r="AJ2418" t="str">
        <f t="shared" si="362"/>
        <v>Louisiana Tech</v>
      </c>
      <c r="AK2418">
        <f t="shared" si="363"/>
        <v>0</v>
      </c>
    </row>
    <row r="2419" spans="17:37" x14ac:dyDescent="0.25">
      <c r="Q2419" t="s">
        <v>3438</v>
      </c>
      <c r="R2419" s="6">
        <v>41965</v>
      </c>
      <c r="S2419" t="s">
        <v>3194</v>
      </c>
      <c r="T2419" t="s">
        <v>3520</v>
      </c>
      <c r="U2419" t="s">
        <v>3842</v>
      </c>
      <c r="V2419">
        <v>63</v>
      </c>
      <c r="W2419">
        <v>44</v>
      </c>
      <c r="Y2419" t="s">
        <v>100</v>
      </c>
      <c r="Z2419">
        <v>1</v>
      </c>
      <c r="AA2419">
        <f t="shared" si="360"/>
        <v>19</v>
      </c>
      <c r="AB2419">
        <f t="shared" ca="1" si="356"/>
        <v>11.799999999999999</v>
      </c>
      <c r="AC2419">
        <f t="shared" ca="1" si="357"/>
        <v>7.2000000000000011</v>
      </c>
      <c r="AD2419">
        <f t="shared" ca="1" si="358"/>
        <v>-7.2000000000000011</v>
      </c>
      <c r="AE2419" s="2">
        <v>0</v>
      </c>
      <c r="AF2419" s="7">
        <f>VLOOKUP(R2419,Weights!$A$2:$B$120,2,0)*AE2419</f>
        <v>0</v>
      </c>
      <c r="AG2419">
        <f t="shared" ca="1" si="359"/>
        <v>51.840000000000018</v>
      </c>
      <c r="AI2419" t="str">
        <f t="shared" ca="1" si="361"/>
        <v>Louisiana Tech</v>
      </c>
      <c r="AJ2419" t="str">
        <f t="shared" si="362"/>
        <v>Louisiana Tech</v>
      </c>
      <c r="AK2419">
        <f t="shared" si="363"/>
        <v>0</v>
      </c>
    </row>
    <row r="2420" spans="17:37" x14ac:dyDescent="0.25">
      <c r="Q2420" t="s">
        <v>3438</v>
      </c>
      <c r="R2420" s="6">
        <v>41966</v>
      </c>
      <c r="S2420" t="s">
        <v>3194</v>
      </c>
      <c r="T2420" t="s">
        <v>3424</v>
      </c>
      <c r="U2420" t="s">
        <v>3842</v>
      </c>
      <c r="V2420">
        <v>76</v>
      </c>
      <c r="W2420">
        <v>48</v>
      </c>
      <c r="Y2420" t="s">
        <v>101</v>
      </c>
      <c r="Z2420">
        <v>1</v>
      </c>
      <c r="AA2420">
        <f t="shared" si="360"/>
        <v>28</v>
      </c>
      <c r="AB2420">
        <f t="shared" ca="1" si="356"/>
        <v>22.199999800000001</v>
      </c>
      <c r="AC2420">
        <f t="shared" ca="1" si="357"/>
        <v>5.8000001999999995</v>
      </c>
      <c r="AD2420">
        <f t="shared" ca="1" si="358"/>
        <v>-5.8000001999999995</v>
      </c>
      <c r="AE2420" s="2">
        <v>0</v>
      </c>
      <c r="AF2420" s="7">
        <f>VLOOKUP(R2420,Weights!$A$2:$B$120,2,0)*AE2420</f>
        <v>0</v>
      </c>
      <c r="AG2420">
        <f t="shared" ca="1" si="359"/>
        <v>33.640002320000036</v>
      </c>
      <c r="AI2420" t="str">
        <f t="shared" ca="1" si="361"/>
        <v>Louisiana Tech</v>
      </c>
      <c r="AJ2420" t="str">
        <f t="shared" si="362"/>
        <v>Louisiana Tech</v>
      </c>
      <c r="AK2420">
        <f t="shared" si="363"/>
        <v>0</v>
      </c>
    </row>
    <row r="2421" spans="17:37" x14ac:dyDescent="0.25">
      <c r="Q2421" t="s">
        <v>3438</v>
      </c>
      <c r="R2421" s="6">
        <v>41971</v>
      </c>
      <c r="S2421" t="s">
        <v>3194</v>
      </c>
      <c r="T2421" t="s">
        <v>3339</v>
      </c>
      <c r="U2421" t="s">
        <v>3842</v>
      </c>
      <c r="V2421">
        <v>77</v>
      </c>
      <c r="W2421">
        <v>64</v>
      </c>
      <c r="Y2421" t="s">
        <v>103</v>
      </c>
      <c r="Z2421">
        <v>1</v>
      </c>
      <c r="AA2421">
        <f t="shared" si="360"/>
        <v>13</v>
      </c>
      <c r="AB2421">
        <f t="shared" ca="1" si="356"/>
        <v>13</v>
      </c>
      <c r="AC2421">
        <f t="shared" ca="1" si="357"/>
        <v>0</v>
      </c>
      <c r="AD2421">
        <f t="shared" ca="1" si="358"/>
        <v>0</v>
      </c>
      <c r="AE2421" s="2">
        <v>0</v>
      </c>
      <c r="AF2421" s="7">
        <f>VLOOKUP(R2421,Weights!$A$2:$B$120,2,0)*AE2421</f>
        <v>0</v>
      </c>
      <c r="AG2421">
        <f t="shared" ca="1" si="359"/>
        <v>0</v>
      </c>
      <c r="AI2421" t="str">
        <f t="shared" ca="1" si="361"/>
        <v>Louisiana Tech</v>
      </c>
      <c r="AJ2421" t="str">
        <f t="shared" si="362"/>
        <v>Louisiana Tech</v>
      </c>
      <c r="AK2421">
        <f t="shared" si="363"/>
        <v>0</v>
      </c>
    </row>
    <row r="2422" spans="17:37" x14ac:dyDescent="0.25">
      <c r="Q2422" t="s">
        <v>3438</v>
      </c>
      <c r="R2422" s="6">
        <v>41979</v>
      </c>
      <c r="S2422" t="s">
        <v>3194</v>
      </c>
      <c r="T2422" t="s">
        <v>3469</v>
      </c>
      <c r="U2422" t="s">
        <v>3842</v>
      </c>
      <c r="V2422">
        <v>65</v>
      </c>
      <c r="W2422">
        <v>52</v>
      </c>
      <c r="Y2422" t="s">
        <v>415</v>
      </c>
      <c r="Z2422">
        <v>1</v>
      </c>
      <c r="AA2422">
        <f t="shared" si="360"/>
        <v>13</v>
      </c>
      <c r="AB2422">
        <f t="shared" ca="1" si="356"/>
        <v>20.599999799999999</v>
      </c>
      <c r="AC2422">
        <f t="shared" ca="1" si="357"/>
        <v>-7.5999997999999991</v>
      </c>
      <c r="AD2422">
        <f t="shared" ca="1" si="358"/>
        <v>7.5999997999999991</v>
      </c>
      <c r="AE2422" s="2">
        <v>0</v>
      </c>
      <c r="AF2422" s="7">
        <f>VLOOKUP(R2422,Weights!$A$2:$B$120,2,0)*AE2422</f>
        <v>0</v>
      </c>
      <c r="AG2422">
        <f t="shared" ca="1" si="359"/>
        <v>57.759996960000024</v>
      </c>
      <c r="AI2422" t="str">
        <f t="shared" ca="1" si="361"/>
        <v>Louisiana Tech</v>
      </c>
      <c r="AJ2422" t="str">
        <f t="shared" si="362"/>
        <v>Louisiana Tech</v>
      </c>
      <c r="AK2422">
        <f t="shared" si="363"/>
        <v>0</v>
      </c>
    </row>
    <row r="2423" spans="17:37" x14ac:dyDescent="0.25">
      <c r="Q2423" t="s">
        <v>3438</v>
      </c>
      <c r="R2423" s="6">
        <v>41991</v>
      </c>
      <c r="S2423" t="s">
        <v>3194</v>
      </c>
      <c r="T2423" t="s">
        <v>3528</v>
      </c>
      <c r="U2423" t="s">
        <v>3842</v>
      </c>
      <c r="V2423">
        <v>79</v>
      </c>
      <c r="W2423">
        <v>54</v>
      </c>
      <c r="Y2423" t="s">
        <v>266</v>
      </c>
      <c r="Z2423">
        <v>1</v>
      </c>
      <c r="AA2423">
        <f t="shared" si="360"/>
        <v>25</v>
      </c>
      <c r="AB2423">
        <f t="shared" ca="1" si="356"/>
        <v>25.799999799999998</v>
      </c>
      <c r="AC2423">
        <f t="shared" ca="1" si="357"/>
        <v>-0.79999979999999837</v>
      </c>
      <c r="AD2423">
        <f t="shared" ca="1" si="358"/>
        <v>0.79999979999999837</v>
      </c>
      <c r="AE2423" s="2">
        <v>0</v>
      </c>
      <c r="AF2423" s="7">
        <f>VLOOKUP(R2423,Weights!$A$2:$B$120,2,0)*AE2423</f>
        <v>0</v>
      </c>
      <c r="AG2423">
        <f t="shared" ca="1" si="359"/>
        <v>0.63999968000003737</v>
      </c>
      <c r="AI2423" t="str">
        <f t="shared" ca="1" si="361"/>
        <v>Louisiana Tech</v>
      </c>
      <c r="AJ2423" t="str">
        <f t="shared" si="362"/>
        <v>Louisiana Tech</v>
      </c>
      <c r="AK2423">
        <f t="shared" si="363"/>
        <v>0</v>
      </c>
    </row>
    <row r="2424" spans="17:37" x14ac:dyDescent="0.25">
      <c r="Q2424" t="s">
        <v>3438</v>
      </c>
      <c r="R2424" s="6">
        <v>42002</v>
      </c>
      <c r="S2424" t="s">
        <v>3194</v>
      </c>
      <c r="T2424" t="s">
        <v>3839</v>
      </c>
      <c r="U2424" t="s">
        <v>3842</v>
      </c>
      <c r="V2424">
        <v>74</v>
      </c>
      <c r="W2424">
        <v>52</v>
      </c>
      <c r="Y2424" t="s">
        <v>399</v>
      </c>
      <c r="Z2424">
        <v>1</v>
      </c>
      <c r="AA2424">
        <f t="shared" si="360"/>
        <v>22</v>
      </c>
      <c r="AB2424">
        <f t="shared" ca="1" si="356"/>
        <v>37.399999800000003</v>
      </c>
      <c r="AC2424">
        <f t="shared" ca="1" si="357"/>
        <v>-15.399999800000003</v>
      </c>
      <c r="AD2424">
        <f t="shared" ca="1" si="358"/>
        <v>15.399999800000003</v>
      </c>
      <c r="AE2424" s="2">
        <v>0</v>
      </c>
      <c r="AF2424" s="7">
        <f>VLOOKUP(R2424,Weights!$A$2:$B$120,2,0)*AE2424</f>
        <v>0</v>
      </c>
      <c r="AG2424">
        <f t="shared" ca="1" si="359"/>
        <v>237.15999384000014</v>
      </c>
      <c r="AI2424" t="str">
        <f t="shared" ca="1" si="361"/>
        <v>Louisiana Tech</v>
      </c>
      <c r="AJ2424" t="str">
        <f t="shared" si="362"/>
        <v>Louisiana Tech</v>
      </c>
      <c r="AK2424">
        <f t="shared" si="363"/>
        <v>0</v>
      </c>
    </row>
    <row r="2425" spans="17:37" x14ac:dyDescent="0.25">
      <c r="Q2425" t="s">
        <v>3438</v>
      </c>
      <c r="R2425" s="6">
        <v>42019</v>
      </c>
      <c r="S2425" t="s">
        <v>3194</v>
      </c>
      <c r="T2425" t="s">
        <v>3275</v>
      </c>
      <c r="U2425" t="s">
        <v>3842</v>
      </c>
      <c r="V2425">
        <v>74</v>
      </c>
      <c r="W2425">
        <v>71</v>
      </c>
      <c r="Y2425" t="s">
        <v>792</v>
      </c>
      <c r="Z2425">
        <v>1</v>
      </c>
      <c r="AA2425">
        <f t="shared" si="360"/>
        <v>3</v>
      </c>
      <c r="AB2425">
        <f t="shared" ca="1" si="356"/>
        <v>9.7999999999999989</v>
      </c>
      <c r="AC2425">
        <f t="shared" ca="1" si="357"/>
        <v>-6.7999999999999989</v>
      </c>
      <c r="AD2425">
        <f t="shared" ca="1" si="358"/>
        <v>6.7999999999999989</v>
      </c>
      <c r="AE2425" s="2">
        <v>0</v>
      </c>
      <c r="AF2425" s="7">
        <f>VLOOKUP(R2425,Weights!$A$2:$B$120,2,0)*AE2425</f>
        <v>0</v>
      </c>
      <c r="AG2425">
        <f t="shared" ca="1" si="359"/>
        <v>46.239999999999988</v>
      </c>
      <c r="AI2425" t="str">
        <f t="shared" ca="1" si="361"/>
        <v>Louisiana Tech</v>
      </c>
      <c r="AJ2425" t="str">
        <f t="shared" si="362"/>
        <v>Louisiana Tech</v>
      </c>
      <c r="AK2425">
        <f t="shared" si="363"/>
        <v>0</v>
      </c>
    </row>
    <row r="2426" spans="17:37" x14ac:dyDescent="0.25">
      <c r="Q2426" t="s">
        <v>3438</v>
      </c>
      <c r="R2426" s="6">
        <v>42021</v>
      </c>
      <c r="S2426" t="s">
        <v>3194</v>
      </c>
      <c r="T2426" t="s">
        <v>3411</v>
      </c>
      <c r="U2426" t="s">
        <v>3842</v>
      </c>
      <c r="V2426">
        <v>75</v>
      </c>
      <c r="W2426">
        <v>68</v>
      </c>
      <c r="Y2426" t="s">
        <v>1620</v>
      </c>
      <c r="Z2426">
        <v>1</v>
      </c>
      <c r="AA2426">
        <f t="shared" si="360"/>
        <v>7</v>
      </c>
      <c r="AB2426">
        <f t="shared" ca="1" si="356"/>
        <v>10.799999999999999</v>
      </c>
      <c r="AC2426">
        <f t="shared" ca="1" si="357"/>
        <v>-3.7999999999999989</v>
      </c>
      <c r="AD2426">
        <f t="shared" ca="1" si="358"/>
        <v>3.7999999999999989</v>
      </c>
      <c r="AE2426" s="2">
        <v>0</v>
      </c>
      <c r="AF2426" s="7">
        <f>VLOOKUP(R2426,Weights!$A$2:$B$120,2,0)*AE2426</f>
        <v>0</v>
      </c>
      <c r="AG2426">
        <f t="shared" ca="1" si="359"/>
        <v>14.439999999999992</v>
      </c>
      <c r="AI2426" t="str">
        <f t="shared" ca="1" si="361"/>
        <v>Louisiana Tech</v>
      </c>
      <c r="AJ2426" t="str">
        <f t="shared" si="362"/>
        <v>Louisiana Tech</v>
      </c>
      <c r="AK2426">
        <f t="shared" si="363"/>
        <v>0</v>
      </c>
    </row>
    <row r="2427" spans="17:37" x14ac:dyDescent="0.25">
      <c r="Q2427" t="s">
        <v>3438</v>
      </c>
      <c r="R2427" s="6">
        <v>42033</v>
      </c>
      <c r="S2427" t="s">
        <v>3194</v>
      </c>
      <c r="T2427" t="s">
        <v>3325</v>
      </c>
      <c r="U2427" t="s">
        <v>3842</v>
      </c>
      <c r="V2427">
        <v>69</v>
      </c>
      <c r="W2427">
        <v>56</v>
      </c>
      <c r="Y2427" t="s">
        <v>1111</v>
      </c>
      <c r="Z2427">
        <v>1</v>
      </c>
      <c r="AA2427">
        <f t="shared" si="360"/>
        <v>13</v>
      </c>
      <c r="AB2427">
        <f t="shared" ca="1" si="356"/>
        <v>9.3999999799999987</v>
      </c>
      <c r="AC2427">
        <f t="shared" ca="1" si="357"/>
        <v>3.6000000200000013</v>
      </c>
      <c r="AD2427">
        <f t="shared" ca="1" si="358"/>
        <v>-3.6000000200000013</v>
      </c>
      <c r="AE2427" s="2">
        <v>0</v>
      </c>
      <c r="AF2427" s="7">
        <f>VLOOKUP(R2427,Weights!$A$2:$B$120,2,0)*AE2427</f>
        <v>0</v>
      </c>
      <c r="AG2427">
        <f t="shared" ca="1" si="359"/>
        <v>12.960000144000009</v>
      </c>
      <c r="AI2427" t="str">
        <f t="shared" ca="1" si="361"/>
        <v>Louisiana Tech</v>
      </c>
      <c r="AJ2427" t="str">
        <f t="shared" si="362"/>
        <v>Louisiana Tech</v>
      </c>
      <c r="AK2427">
        <f t="shared" si="363"/>
        <v>0</v>
      </c>
    </row>
    <row r="2428" spans="17:37" x14ac:dyDescent="0.25">
      <c r="Q2428" t="s">
        <v>3438</v>
      </c>
      <c r="R2428" s="6">
        <v>42035</v>
      </c>
      <c r="S2428" t="s">
        <v>3194</v>
      </c>
      <c r="T2428" t="s">
        <v>3447</v>
      </c>
      <c r="U2428" t="s">
        <v>3842</v>
      </c>
      <c r="V2428">
        <v>81</v>
      </c>
      <c r="W2428">
        <v>57</v>
      </c>
      <c r="Y2428" t="s">
        <v>1112</v>
      </c>
      <c r="Z2428">
        <v>1</v>
      </c>
      <c r="AA2428">
        <f t="shared" si="360"/>
        <v>24</v>
      </c>
      <c r="AB2428">
        <f t="shared" ca="1" si="356"/>
        <v>16.399999999999999</v>
      </c>
      <c r="AC2428">
        <f t="shared" ca="1" si="357"/>
        <v>7.6000000000000014</v>
      </c>
      <c r="AD2428">
        <f t="shared" ca="1" si="358"/>
        <v>-7.6000000000000014</v>
      </c>
      <c r="AE2428" s="2">
        <v>0</v>
      </c>
      <c r="AF2428" s="7">
        <f>VLOOKUP(R2428,Weights!$A$2:$B$120,2,0)*AE2428</f>
        <v>0</v>
      </c>
      <c r="AG2428">
        <f t="shared" ca="1" si="359"/>
        <v>57.760000000000019</v>
      </c>
      <c r="AI2428" t="str">
        <f t="shared" ca="1" si="361"/>
        <v>Louisiana Tech</v>
      </c>
      <c r="AJ2428" t="str">
        <f t="shared" si="362"/>
        <v>Louisiana Tech</v>
      </c>
      <c r="AK2428">
        <f t="shared" si="363"/>
        <v>0</v>
      </c>
    </row>
    <row r="2429" spans="17:37" x14ac:dyDescent="0.25">
      <c r="Q2429" t="s">
        <v>3438</v>
      </c>
      <c r="R2429" s="6">
        <v>42047</v>
      </c>
      <c r="S2429" t="s">
        <v>3194</v>
      </c>
      <c r="T2429" t="s">
        <v>3268</v>
      </c>
      <c r="U2429" t="s">
        <v>3842</v>
      </c>
      <c r="V2429">
        <v>65</v>
      </c>
      <c r="W2429">
        <v>54</v>
      </c>
      <c r="Y2429" t="s">
        <v>1115</v>
      </c>
      <c r="Z2429">
        <v>1</v>
      </c>
      <c r="AA2429">
        <f t="shared" si="360"/>
        <v>11</v>
      </c>
      <c r="AB2429">
        <f t="shared" ca="1" si="356"/>
        <v>15.6</v>
      </c>
      <c r="AC2429">
        <f t="shared" ca="1" si="357"/>
        <v>-4.5999999999999996</v>
      </c>
      <c r="AD2429">
        <f t="shared" ca="1" si="358"/>
        <v>4.5999999999999996</v>
      </c>
      <c r="AE2429" s="2">
        <v>0</v>
      </c>
      <c r="AF2429" s="7">
        <f>VLOOKUP(R2429,Weights!$A$2:$B$120,2,0)*AE2429</f>
        <v>0</v>
      </c>
      <c r="AG2429">
        <f t="shared" ca="1" si="359"/>
        <v>21.159999999999997</v>
      </c>
      <c r="AI2429" t="str">
        <f t="shared" ca="1" si="361"/>
        <v>Louisiana Tech</v>
      </c>
      <c r="AJ2429" t="str">
        <f t="shared" si="362"/>
        <v>Louisiana Tech</v>
      </c>
      <c r="AK2429">
        <f t="shared" si="363"/>
        <v>0</v>
      </c>
    </row>
    <row r="2430" spans="17:37" x14ac:dyDescent="0.25">
      <c r="Q2430" t="s">
        <v>3438</v>
      </c>
      <c r="R2430" s="6">
        <v>42049</v>
      </c>
      <c r="S2430" t="s">
        <v>3194</v>
      </c>
      <c r="T2430" t="s">
        <v>3346</v>
      </c>
      <c r="U2430" t="s">
        <v>3842</v>
      </c>
      <c r="V2430">
        <v>75</v>
      </c>
      <c r="W2430">
        <v>42</v>
      </c>
      <c r="Y2430" t="s">
        <v>1116</v>
      </c>
      <c r="Z2430">
        <v>1</v>
      </c>
      <c r="AA2430">
        <f t="shared" si="360"/>
        <v>33</v>
      </c>
      <c r="AB2430">
        <f t="shared" ca="1" si="356"/>
        <v>15.6</v>
      </c>
      <c r="AC2430">
        <f t="shared" ca="1" si="357"/>
        <v>17.399999999999999</v>
      </c>
      <c r="AD2430">
        <f t="shared" ca="1" si="358"/>
        <v>-17.399999999999999</v>
      </c>
      <c r="AE2430" s="2">
        <v>0</v>
      </c>
      <c r="AF2430" s="7">
        <f>VLOOKUP(R2430,Weights!$A$2:$B$120,2,0)*AE2430</f>
        <v>0</v>
      </c>
      <c r="AG2430">
        <f t="shared" ca="1" si="359"/>
        <v>302.75999999999993</v>
      </c>
      <c r="AI2430" t="str">
        <f t="shared" ca="1" si="361"/>
        <v>Louisiana Tech</v>
      </c>
      <c r="AJ2430" t="str">
        <f t="shared" si="362"/>
        <v>Louisiana Tech</v>
      </c>
      <c r="AK2430">
        <f t="shared" si="363"/>
        <v>0</v>
      </c>
    </row>
    <row r="2431" spans="17:37" x14ac:dyDescent="0.25">
      <c r="Q2431" t="s">
        <v>3438</v>
      </c>
      <c r="R2431" s="6">
        <v>42061</v>
      </c>
      <c r="S2431" t="s">
        <v>3194</v>
      </c>
      <c r="T2431" t="s">
        <v>3474</v>
      </c>
      <c r="U2431" t="s">
        <v>3842</v>
      </c>
      <c r="V2431">
        <v>77</v>
      </c>
      <c r="W2431">
        <v>60</v>
      </c>
      <c r="Y2431" t="s">
        <v>1621</v>
      </c>
      <c r="Z2431">
        <v>1</v>
      </c>
      <c r="AA2431">
        <f t="shared" si="360"/>
        <v>17</v>
      </c>
      <c r="AB2431">
        <f t="shared" ca="1" si="356"/>
        <v>4.7999999999999989</v>
      </c>
      <c r="AC2431">
        <f t="shared" ca="1" si="357"/>
        <v>12.200000000000001</v>
      </c>
      <c r="AD2431">
        <f t="shared" ca="1" si="358"/>
        <v>-12.200000000000001</v>
      </c>
      <c r="AE2431" s="2">
        <v>0</v>
      </c>
      <c r="AF2431" s="7">
        <f>VLOOKUP(R2431,Weights!$A$2:$B$120,2,0)*AE2431</f>
        <v>0</v>
      </c>
      <c r="AG2431">
        <f t="shared" ca="1" si="359"/>
        <v>148.84000000000003</v>
      </c>
      <c r="AI2431" t="str">
        <f t="shared" ca="1" si="361"/>
        <v>Louisiana Tech</v>
      </c>
      <c r="AJ2431" t="str">
        <f t="shared" si="362"/>
        <v>Louisiana Tech</v>
      </c>
      <c r="AK2431">
        <f t="shared" si="363"/>
        <v>0</v>
      </c>
    </row>
    <row r="2432" spans="17:37" x14ac:dyDescent="0.25">
      <c r="Q2432" t="s">
        <v>3438</v>
      </c>
      <c r="R2432" s="6">
        <v>42063</v>
      </c>
      <c r="S2432" t="s">
        <v>3194</v>
      </c>
      <c r="T2432" t="s">
        <v>3419</v>
      </c>
      <c r="U2432" t="s">
        <v>3842</v>
      </c>
      <c r="V2432">
        <v>76</v>
      </c>
      <c r="W2432">
        <v>66</v>
      </c>
      <c r="Y2432" t="s">
        <v>1622</v>
      </c>
      <c r="Z2432">
        <v>1</v>
      </c>
      <c r="AA2432">
        <f t="shared" si="360"/>
        <v>10</v>
      </c>
      <c r="AB2432">
        <f t="shared" ca="1" si="356"/>
        <v>18.399999999999999</v>
      </c>
      <c r="AC2432">
        <f t="shared" ca="1" si="357"/>
        <v>-8.3999999999999986</v>
      </c>
      <c r="AD2432">
        <f t="shared" ca="1" si="358"/>
        <v>8.3999999999999986</v>
      </c>
      <c r="AE2432" s="2">
        <v>0</v>
      </c>
      <c r="AF2432" s="7">
        <f>VLOOKUP(R2432,Weights!$A$2:$B$120,2,0)*AE2432</f>
        <v>0</v>
      </c>
      <c r="AG2432">
        <f t="shared" ca="1" si="359"/>
        <v>70.559999999999974</v>
      </c>
      <c r="AI2432" t="str">
        <f t="shared" ca="1" si="361"/>
        <v>Louisiana Tech</v>
      </c>
      <c r="AJ2432" t="str">
        <f t="shared" si="362"/>
        <v>Louisiana Tech</v>
      </c>
      <c r="AK2432">
        <f t="shared" si="363"/>
        <v>0</v>
      </c>
    </row>
    <row r="2433" spans="17:37" x14ac:dyDescent="0.25">
      <c r="Q2433" t="s">
        <v>3438</v>
      </c>
      <c r="R2433" s="6">
        <v>42068</v>
      </c>
      <c r="S2433" t="s">
        <v>3194</v>
      </c>
      <c r="T2433" t="s">
        <v>3306</v>
      </c>
      <c r="U2433" t="s">
        <v>3842</v>
      </c>
      <c r="V2433">
        <v>72</v>
      </c>
      <c r="W2433">
        <v>61</v>
      </c>
      <c r="Y2433" t="s">
        <v>1623</v>
      </c>
      <c r="Z2433">
        <v>1</v>
      </c>
      <c r="AA2433">
        <f t="shared" si="360"/>
        <v>11</v>
      </c>
      <c r="AB2433">
        <f t="shared" ca="1" si="356"/>
        <v>17.600000000000001</v>
      </c>
      <c r="AC2433">
        <f t="shared" ca="1" si="357"/>
        <v>-6.6000000000000014</v>
      </c>
      <c r="AD2433">
        <f t="shared" ca="1" si="358"/>
        <v>6.6000000000000014</v>
      </c>
      <c r="AE2433" s="2">
        <v>0</v>
      </c>
      <c r="AF2433" s="7">
        <f>VLOOKUP(R2433,Weights!$A$2:$B$120,2,0)*AE2433</f>
        <v>0</v>
      </c>
      <c r="AG2433">
        <f t="shared" ca="1" si="359"/>
        <v>43.560000000000016</v>
      </c>
      <c r="AI2433" t="str">
        <f t="shared" ca="1" si="361"/>
        <v>Louisiana Tech</v>
      </c>
      <c r="AJ2433" t="str">
        <f t="shared" si="362"/>
        <v>Louisiana Tech</v>
      </c>
      <c r="AK2433">
        <f t="shared" si="363"/>
        <v>0</v>
      </c>
    </row>
    <row r="2434" spans="17:37" x14ac:dyDescent="0.25">
      <c r="Q2434" t="s">
        <v>3438</v>
      </c>
      <c r="R2434" s="6">
        <v>42075</v>
      </c>
      <c r="S2434" t="s">
        <v>3195</v>
      </c>
      <c r="T2434" t="s">
        <v>3473</v>
      </c>
      <c r="U2434" t="s">
        <v>3842</v>
      </c>
      <c r="V2434">
        <v>70</v>
      </c>
      <c r="W2434">
        <v>64</v>
      </c>
      <c r="Y2434" t="s">
        <v>3158</v>
      </c>
      <c r="Z2434">
        <v>1</v>
      </c>
      <c r="AA2434">
        <f t="shared" si="360"/>
        <v>6</v>
      </c>
      <c r="AB2434">
        <f t="shared" ref="AB2434:AB2497" ca="1" si="364">Z2434*(IF(S2434="A",-HomeEdge,IF(S2434="H",HomeEdge,0))+VLOOKUP(Q2434,TmList,2,0)-VLOOKUP(T2434,TmList,2,0))</f>
        <v>10</v>
      </c>
      <c r="AC2434">
        <f t="shared" ref="AC2434:AC2497" ca="1" si="365">AA2434-AB2434</f>
        <v>-4</v>
      </c>
      <c r="AD2434">
        <f t="shared" ref="AD2434:AD2497" ca="1" si="366">-AC2434</f>
        <v>4</v>
      </c>
      <c r="AE2434" s="2">
        <v>0</v>
      </c>
      <c r="AF2434" s="7">
        <f>VLOOKUP(R2434,Weights!$A$2:$B$120,2,0)*AE2434</f>
        <v>0</v>
      </c>
      <c r="AG2434">
        <f t="shared" ref="AG2434:AG2497" ca="1" si="367">AC2434^2</f>
        <v>16</v>
      </c>
      <c r="AI2434" t="str">
        <f t="shared" ca="1" si="361"/>
        <v>Louisiana Tech</v>
      </c>
      <c r="AJ2434" t="str">
        <f t="shared" si="362"/>
        <v>Louisiana Tech</v>
      </c>
      <c r="AK2434">
        <f t="shared" si="363"/>
        <v>0</v>
      </c>
    </row>
    <row r="2435" spans="17:37" x14ac:dyDescent="0.25">
      <c r="Q2435" t="s">
        <v>3438</v>
      </c>
      <c r="R2435" s="6">
        <v>42076</v>
      </c>
      <c r="S2435" t="s">
        <v>3195</v>
      </c>
      <c r="T2435" t="s">
        <v>3275</v>
      </c>
      <c r="U2435" t="s">
        <v>3191</v>
      </c>
      <c r="Y2435" t="s">
        <v>3191</v>
      </c>
      <c r="Z2435">
        <v>0</v>
      </c>
      <c r="AA2435">
        <f t="shared" ref="AA2435:AA2498" si="368">Z2435*IF(U2435="W",(V2435-W2435),W2435-V2435)</f>
        <v>0</v>
      </c>
      <c r="AB2435">
        <f t="shared" ca="1" si="364"/>
        <v>0</v>
      </c>
      <c r="AC2435">
        <f t="shared" ca="1" si="365"/>
        <v>0</v>
      </c>
      <c r="AD2435">
        <f t="shared" ca="1" si="366"/>
        <v>0</v>
      </c>
      <c r="AE2435" s="2">
        <v>0</v>
      </c>
      <c r="AF2435" s="7">
        <f>VLOOKUP(R2435,Weights!$A$2:$B$120,2,0)*AE2435</f>
        <v>0</v>
      </c>
      <c r="AG2435">
        <f t="shared" ca="1" si="367"/>
        <v>0</v>
      </c>
      <c r="AI2435" t="str">
        <f t="shared" ref="AI2435:AI2498" ca="1" si="369">IF(AB2435&gt;0,Q2435,T2435)</f>
        <v>UAB</v>
      </c>
      <c r="AJ2435" t="str">
        <f t="shared" ref="AJ2435:AJ2498" si="370">IF(AA2435&gt;0,Q2435,T2435)</f>
        <v>UAB</v>
      </c>
      <c r="AK2435">
        <f t="shared" ref="AK2435:AK2498" si="371">IF(AA2435&lt;0,T2435,0)</f>
        <v>0</v>
      </c>
    </row>
    <row r="2436" spans="17:37" x14ac:dyDescent="0.25">
      <c r="Q2436" t="s">
        <v>3832</v>
      </c>
      <c r="R2436" s="6">
        <v>41957</v>
      </c>
      <c r="S2436" t="s">
        <v>3195</v>
      </c>
      <c r="T2436" t="s">
        <v>3245</v>
      </c>
      <c r="U2436" t="s">
        <v>3842</v>
      </c>
      <c r="V2436">
        <v>81</v>
      </c>
      <c r="W2436">
        <v>68</v>
      </c>
      <c r="Y2436" t="s">
        <v>176</v>
      </c>
      <c r="Z2436">
        <v>1</v>
      </c>
      <c r="AA2436">
        <f t="shared" si="368"/>
        <v>13</v>
      </c>
      <c r="AB2436">
        <f t="shared" ca="1" si="364"/>
        <v>2.7999999999999989</v>
      </c>
      <c r="AC2436">
        <f t="shared" ca="1" si="365"/>
        <v>10.200000000000001</v>
      </c>
      <c r="AD2436">
        <f t="shared" ca="1" si="366"/>
        <v>-10.200000000000001</v>
      </c>
      <c r="AE2436" s="2">
        <v>0</v>
      </c>
      <c r="AF2436" s="7">
        <f>VLOOKUP(R2436,Weights!$A$2:$B$120,2,0)*AE2436</f>
        <v>0</v>
      </c>
      <c r="AG2436">
        <f t="shared" ca="1" si="367"/>
        <v>104.04000000000002</v>
      </c>
      <c r="AI2436" t="str">
        <f t="shared" ca="1" si="369"/>
        <v>Louisville</v>
      </c>
      <c r="AJ2436" t="str">
        <f t="shared" si="370"/>
        <v>Louisville</v>
      </c>
      <c r="AK2436">
        <f t="shared" si="371"/>
        <v>0</v>
      </c>
    </row>
    <row r="2437" spans="17:37" x14ac:dyDescent="0.25">
      <c r="Q2437" t="s">
        <v>3832</v>
      </c>
      <c r="R2437" s="6">
        <v>41960</v>
      </c>
      <c r="S2437" t="s">
        <v>3194</v>
      </c>
      <c r="T2437" t="s">
        <v>3441</v>
      </c>
      <c r="U2437" t="s">
        <v>3842</v>
      </c>
      <c r="V2437">
        <v>88</v>
      </c>
      <c r="W2437">
        <v>39</v>
      </c>
      <c r="Y2437" t="s">
        <v>258</v>
      </c>
      <c r="Z2437">
        <v>1</v>
      </c>
      <c r="AA2437">
        <f t="shared" si="368"/>
        <v>49</v>
      </c>
      <c r="AB2437">
        <f t="shared" ca="1" si="364"/>
        <v>29</v>
      </c>
      <c r="AC2437">
        <f t="shared" ca="1" si="365"/>
        <v>20</v>
      </c>
      <c r="AD2437">
        <f t="shared" ca="1" si="366"/>
        <v>-20</v>
      </c>
      <c r="AE2437" s="2">
        <v>0</v>
      </c>
      <c r="AF2437" s="7">
        <f>VLOOKUP(R2437,Weights!$A$2:$B$120,2,0)*AE2437</f>
        <v>0</v>
      </c>
      <c r="AG2437">
        <f t="shared" ca="1" si="367"/>
        <v>400</v>
      </c>
      <c r="AI2437" t="str">
        <f t="shared" ca="1" si="369"/>
        <v>Louisville</v>
      </c>
      <c r="AJ2437" t="str">
        <f t="shared" si="370"/>
        <v>Louisville</v>
      </c>
      <c r="AK2437">
        <f t="shared" si="371"/>
        <v>0</v>
      </c>
    </row>
    <row r="2438" spans="17:37" x14ac:dyDescent="0.25">
      <c r="Q2438" t="s">
        <v>3832</v>
      </c>
      <c r="R2438" s="6">
        <v>41964</v>
      </c>
      <c r="S2438" t="s">
        <v>3194</v>
      </c>
      <c r="T2438" t="s">
        <v>3447</v>
      </c>
      <c r="U2438" t="s">
        <v>3842</v>
      </c>
      <c r="V2438">
        <v>85</v>
      </c>
      <c r="W2438">
        <v>67</v>
      </c>
      <c r="Y2438" t="s">
        <v>259</v>
      </c>
      <c r="Z2438">
        <v>1</v>
      </c>
      <c r="AA2438">
        <f t="shared" si="368"/>
        <v>18</v>
      </c>
      <c r="AB2438">
        <f t="shared" ca="1" si="364"/>
        <v>26.200000199999998</v>
      </c>
      <c r="AC2438">
        <f t="shared" ca="1" si="365"/>
        <v>-8.2000001999999981</v>
      </c>
      <c r="AD2438">
        <f t="shared" ca="1" si="366"/>
        <v>8.2000001999999981</v>
      </c>
      <c r="AE2438" s="2">
        <v>0</v>
      </c>
      <c r="AF2438" s="7">
        <f>VLOOKUP(R2438,Weights!$A$2:$B$120,2,0)*AE2438</f>
        <v>0</v>
      </c>
      <c r="AG2438">
        <f t="shared" ca="1" si="367"/>
        <v>67.24000328000001</v>
      </c>
      <c r="AI2438" t="str">
        <f t="shared" ca="1" si="369"/>
        <v>Louisville</v>
      </c>
      <c r="AJ2438" t="str">
        <f t="shared" si="370"/>
        <v>Louisville</v>
      </c>
      <c r="AK2438">
        <f t="shared" si="371"/>
        <v>0</v>
      </c>
    </row>
    <row r="2439" spans="17:37" x14ac:dyDescent="0.25">
      <c r="Q2439" t="s">
        <v>3832</v>
      </c>
      <c r="R2439" s="6">
        <v>41967</v>
      </c>
      <c r="S2439" t="s">
        <v>3194</v>
      </c>
      <c r="T2439" t="s">
        <v>3442</v>
      </c>
      <c r="U2439" t="s">
        <v>3842</v>
      </c>
      <c r="V2439">
        <v>87</v>
      </c>
      <c r="W2439">
        <v>26</v>
      </c>
      <c r="Y2439" t="s">
        <v>260</v>
      </c>
      <c r="Z2439">
        <v>1</v>
      </c>
      <c r="AA2439">
        <f t="shared" si="368"/>
        <v>61</v>
      </c>
      <c r="AB2439">
        <f t="shared" ca="1" si="364"/>
        <v>30.6</v>
      </c>
      <c r="AC2439">
        <f t="shared" ca="1" si="365"/>
        <v>30.4</v>
      </c>
      <c r="AD2439">
        <f t="shared" ca="1" si="366"/>
        <v>-30.4</v>
      </c>
      <c r="AE2439" s="2">
        <v>0</v>
      </c>
      <c r="AF2439" s="7">
        <f>VLOOKUP(R2439,Weights!$A$2:$B$120,2,0)*AE2439</f>
        <v>0</v>
      </c>
      <c r="AG2439">
        <f t="shared" ca="1" si="367"/>
        <v>924.16</v>
      </c>
      <c r="AI2439" t="str">
        <f t="shared" ca="1" si="369"/>
        <v>Louisville</v>
      </c>
      <c r="AJ2439" t="str">
        <f t="shared" si="370"/>
        <v>Louisville</v>
      </c>
      <c r="AK2439">
        <f t="shared" si="371"/>
        <v>0</v>
      </c>
    </row>
    <row r="2440" spans="17:37" x14ac:dyDescent="0.25">
      <c r="Q2440" t="s">
        <v>3832</v>
      </c>
      <c r="R2440" s="6">
        <v>41969</v>
      </c>
      <c r="S2440" t="s">
        <v>3194</v>
      </c>
      <c r="T2440" t="s">
        <v>3494</v>
      </c>
      <c r="U2440" t="s">
        <v>3842</v>
      </c>
      <c r="V2440">
        <v>45</v>
      </c>
      <c r="W2440">
        <v>33</v>
      </c>
      <c r="Y2440" t="s">
        <v>261</v>
      </c>
      <c r="Z2440">
        <v>1</v>
      </c>
      <c r="AA2440">
        <f t="shared" si="368"/>
        <v>12</v>
      </c>
      <c r="AB2440">
        <f t="shared" ca="1" si="364"/>
        <v>17.200000199999998</v>
      </c>
      <c r="AC2440">
        <f t="shared" ca="1" si="365"/>
        <v>-5.2000001999999981</v>
      </c>
      <c r="AD2440">
        <f t="shared" ca="1" si="366"/>
        <v>5.2000001999999981</v>
      </c>
      <c r="AE2440" s="2">
        <v>0</v>
      </c>
      <c r="AF2440" s="7">
        <f>VLOOKUP(R2440,Weights!$A$2:$B$120,2,0)*AE2440</f>
        <v>0</v>
      </c>
      <c r="AG2440">
        <f t="shared" ca="1" si="367"/>
        <v>27.040002080000018</v>
      </c>
      <c r="AI2440" t="str">
        <f t="shared" ca="1" si="369"/>
        <v>Louisville</v>
      </c>
      <c r="AJ2440" t="str">
        <f t="shared" si="370"/>
        <v>Louisville</v>
      </c>
      <c r="AK2440">
        <f t="shared" si="371"/>
        <v>0</v>
      </c>
    </row>
    <row r="2441" spans="17:37" x14ac:dyDescent="0.25">
      <c r="Q2441" t="s">
        <v>3832</v>
      </c>
      <c r="R2441" s="6">
        <v>41975</v>
      </c>
      <c r="S2441" t="s">
        <v>3194</v>
      </c>
      <c r="T2441" t="s">
        <v>3445</v>
      </c>
      <c r="U2441" t="s">
        <v>3842</v>
      </c>
      <c r="V2441">
        <v>64</v>
      </c>
      <c r="W2441">
        <v>55</v>
      </c>
      <c r="Y2441" t="s">
        <v>673</v>
      </c>
      <c r="Z2441">
        <v>1</v>
      </c>
      <c r="AA2441">
        <f t="shared" si="368"/>
        <v>9</v>
      </c>
      <c r="AB2441">
        <f t="shared" ca="1" si="364"/>
        <v>0.79999999999999716</v>
      </c>
      <c r="AC2441">
        <f t="shared" ca="1" si="365"/>
        <v>8.2000000000000028</v>
      </c>
      <c r="AD2441">
        <f t="shared" ca="1" si="366"/>
        <v>-8.2000000000000028</v>
      </c>
      <c r="AE2441" s="2">
        <v>0</v>
      </c>
      <c r="AF2441" s="7">
        <f>VLOOKUP(R2441,Weights!$A$2:$B$120,2,0)*AE2441</f>
        <v>0</v>
      </c>
      <c r="AG2441">
        <f t="shared" ca="1" si="367"/>
        <v>67.240000000000052</v>
      </c>
      <c r="AI2441" t="str">
        <f t="shared" ca="1" si="369"/>
        <v>Louisville</v>
      </c>
      <c r="AJ2441" t="str">
        <f t="shared" si="370"/>
        <v>Louisville</v>
      </c>
      <c r="AK2441">
        <f t="shared" si="371"/>
        <v>0</v>
      </c>
    </row>
    <row r="2442" spans="17:37" x14ac:dyDescent="0.25">
      <c r="Q2442" t="s">
        <v>3832</v>
      </c>
      <c r="R2442" s="6">
        <v>41978</v>
      </c>
      <c r="S2442" t="s">
        <v>3194</v>
      </c>
      <c r="T2442" t="s">
        <v>3346</v>
      </c>
      <c r="U2442" t="s">
        <v>3842</v>
      </c>
      <c r="V2442">
        <v>82</v>
      </c>
      <c r="W2442">
        <v>57</v>
      </c>
      <c r="Y2442" t="s">
        <v>674</v>
      </c>
      <c r="Z2442">
        <v>1</v>
      </c>
      <c r="AA2442">
        <f t="shared" si="368"/>
        <v>25</v>
      </c>
      <c r="AB2442">
        <f t="shared" ca="1" si="364"/>
        <v>25.400000200000001</v>
      </c>
      <c r="AC2442">
        <f t="shared" ca="1" si="365"/>
        <v>-0.40000020000000092</v>
      </c>
      <c r="AD2442">
        <f t="shared" ca="1" si="366"/>
        <v>0.40000020000000092</v>
      </c>
      <c r="AE2442" s="2">
        <v>0</v>
      </c>
      <c r="AF2442" s="7">
        <f>VLOOKUP(R2442,Weights!$A$2:$B$120,2,0)*AE2442</f>
        <v>0</v>
      </c>
      <c r="AG2442">
        <f t="shared" ca="1" si="367"/>
        <v>0.16000016000004072</v>
      </c>
      <c r="AI2442" t="str">
        <f t="shared" ca="1" si="369"/>
        <v>Louisville</v>
      </c>
      <c r="AJ2442" t="str">
        <f t="shared" si="370"/>
        <v>Louisville</v>
      </c>
      <c r="AK2442">
        <f t="shared" si="371"/>
        <v>0</v>
      </c>
    </row>
    <row r="2443" spans="17:37" x14ac:dyDescent="0.25">
      <c r="Q2443" t="s">
        <v>3832</v>
      </c>
      <c r="R2443" s="6">
        <v>41982</v>
      </c>
      <c r="S2443" t="s">
        <v>3195</v>
      </c>
      <c r="T2443" t="s">
        <v>3273</v>
      </c>
      <c r="U2443" t="s">
        <v>3842</v>
      </c>
      <c r="V2443">
        <v>94</v>
      </c>
      <c r="W2443">
        <v>74</v>
      </c>
      <c r="Y2443" t="s">
        <v>675</v>
      </c>
      <c r="Z2443">
        <v>1</v>
      </c>
      <c r="AA2443">
        <f t="shared" si="368"/>
        <v>20</v>
      </c>
      <c r="AB2443">
        <f t="shared" ca="1" si="364"/>
        <v>3.7999999999999989</v>
      </c>
      <c r="AC2443">
        <f t="shared" ca="1" si="365"/>
        <v>16.200000000000003</v>
      </c>
      <c r="AD2443">
        <f t="shared" ca="1" si="366"/>
        <v>-16.200000000000003</v>
      </c>
      <c r="AE2443" s="2">
        <v>0</v>
      </c>
      <c r="AF2443" s="7">
        <f>VLOOKUP(R2443,Weights!$A$2:$B$120,2,0)*AE2443</f>
        <v>0</v>
      </c>
      <c r="AG2443">
        <f t="shared" ca="1" si="367"/>
        <v>262.44000000000011</v>
      </c>
      <c r="AI2443" t="str">
        <f t="shared" ca="1" si="369"/>
        <v>Louisville</v>
      </c>
      <c r="AJ2443" t="str">
        <f t="shared" si="370"/>
        <v>Louisville</v>
      </c>
      <c r="AK2443">
        <f t="shared" si="371"/>
        <v>0</v>
      </c>
    </row>
    <row r="2444" spans="17:37" x14ac:dyDescent="0.25">
      <c r="Q2444" t="s">
        <v>3832</v>
      </c>
      <c r="R2444" s="6">
        <v>41987</v>
      </c>
      <c r="S2444" t="s">
        <v>3194</v>
      </c>
      <c r="T2444" t="s">
        <v>3269</v>
      </c>
      <c r="U2444" t="s">
        <v>3842</v>
      </c>
      <c r="V2444">
        <v>68</v>
      </c>
      <c r="W2444">
        <v>57</v>
      </c>
      <c r="Y2444" t="s">
        <v>676</v>
      </c>
      <c r="Z2444">
        <v>1</v>
      </c>
      <c r="AA2444">
        <f t="shared" si="368"/>
        <v>11</v>
      </c>
      <c r="AB2444">
        <f t="shared" ca="1" si="364"/>
        <v>18.800000179999998</v>
      </c>
      <c r="AC2444">
        <f t="shared" ca="1" si="365"/>
        <v>-7.8000001799999978</v>
      </c>
      <c r="AD2444">
        <f t="shared" ca="1" si="366"/>
        <v>7.8000001799999978</v>
      </c>
      <c r="AE2444" s="2">
        <v>0</v>
      </c>
      <c r="AF2444" s="7">
        <f>VLOOKUP(R2444,Weights!$A$2:$B$120,2,0)*AE2444</f>
        <v>0</v>
      </c>
      <c r="AG2444">
        <f t="shared" ca="1" si="367"/>
        <v>60.840002808000001</v>
      </c>
      <c r="AI2444" t="str">
        <f t="shared" ca="1" si="369"/>
        <v>Louisville</v>
      </c>
      <c r="AJ2444" t="str">
        <f t="shared" si="370"/>
        <v>Louisville</v>
      </c>
      <c r="AK2444">
        <f t="shared" si="371"/>
        <v>0</v>
      </c>
    </row>
    <row r="2445" spans="17:37" x14ac:dyDescent="0.25">
      <c r="Q2445" t="s">
        <v>3832</v>
      </c>
      <c r="R2445" s="6">
        <v>41996</v>
      </c>
      <c r="S2445" t="s">
        <v>3194</v>
      </c>
      <c r="T2445" t="s">
        <v>3404</v>
      </c>
      <c r="U2445" t="s">
        <v>3842</v>
      </c>
      <c r="V2445">
        <v>80</v>
      </c>
      <c r="W2445">
        <v>55</v>
      </c>
      <c r="Y2445" t="s">
        <v>678</v>
      </c>
      <c r="Z2445">
        <v>1</v>
      </c>
      <c r="AA2445">
        <f t="shared" si="368"/>
        <v>25</v>
      </c>
      <c r="AB2445">
        <f t="shared" ca="1" si="364"/>
        <v>24.800000199999999</v>
      </c>
      <c r="AC2445">
        <f t="shared" ca="1" si="365"/>
        <v>0.1999998000000005</v>
      </c>
      <c r="AD2445">
        <f t="shared" ca="1" si="366"/>
        <v>-0.1999998000000005</v>
      </c>
      <c r="AE2445" s="2">
        <v>0</v>
      </c>
      <c r="AF2445" s="7">
        <f>VLOOKUP(R2445,Weights!$A$2:$B$120,2,0)*AE2445</f>
        <v>0</v>
      </c>
      <c r="AG2445">
        <f t="shared" ca="1" si="367"/>
        <v>3.9999920000040205E-2</v>
      </c>
      <c r="AI2445" t="str">
        <f t="shared" ca="1" si="369"/>
        <v>Louisville</v>
      </c>
      <c r="AJ2445" t="str">
        <f t="shared" si="370"/>
        <v>Louisville</v>
      </c>
      <c r="AK2445">
        <f t="shared" si="371"/>
        <v>0</v>
      </c>
    </row>
    <row r="2446" spans="17:37" x14ac:dyDescent="0.25">
      <c r="Q2446" t="s">
        <v>3832</v>
      </c>
      <c r="R2446" s="6">
        <v>42000</v>
      </c>
      <c r="S2446" t="s">
        <v>3194</v>
      </c>
      <c r="T2446" t="s">
        <v>3834</v>
      </c>
      <c r="U2446" t="s">
        <v>3841</v>
      </c>
      <c r="V2446">
        <v>58</v>
      </c>
      <c r="W2446">
        <v>50</v>
      </c>
      <c r="Y2446" t="s">
        <v>715</v>
      </c>
      <c r="Z2446">
        <v>1</v>
      </c>
      <c r="AA2446">
        <f t="shared" si="368"/>
        <v>-8</v>
      </c>
      <c r="AB2446">
        <f t="shared" ca="1" si="364"/>
        <v>-6.6000000000000014</v>
      </c>
      <c r="AC2446">
        <f t="shared" ca="1" si="365"/>
        <v>-1.3999999999999986</v>
      </c>
      <c r="AD2446">
        <f t="shared" ca="1" si="366"/>
        <v>1.3999999999999986</v>
      </c>
      <c r="AE2446" s="2">
        <v>0</v>
      </c>
      <c r="AF2446" s="7">
        <f>VLOOKUP(R2446,Weights!$A$2:$B$120,2,0)*AE2446</f>
        <v>0</v>
      </c>
      <c r="AG2446">
        <f t="shared" ca="1" si="367"/>
        <v>1.959999999999996</v>
      </c>
      <c r="AI2446" t="str">
        <f t="shared" ca="1" si="369"/>
        <v>Kentucky</v>
      </c>
      <c r="AJ2446" t="str">
        <f t="shared" si="370"/>
        <v>Kentucky</v>
      </c>
      <c r="AK2446" t="str">
        <f t="shared" si="371"/>
        <v>Kentucky</v>
      </c>
    </row>
    <row r="2447" spans="17:37" x14ac:dyDescent="0.25">
      <c r="Q2447" t="s">
        <v>3832</v>
      </c>
      <c r="R2447" s="6">
        <v>42003</v>
      </c>
      <c r="S2447" t="s">
        <v>3194</v>
      </c>
      <c r="T2447" t="s">
        <v>3371</v>
      </c>
      <c r="U2447" t="s">
        <v>3842</v>
      </c>
      <c r="V2447">
        <v>63</v>
      </c>
      <c r="W2447">
        <v>48</v>
      </c>
      <c r="Y2447" t="s">
        <v>716</v>
      </c>
      <c r="Z2447">
        <v>1</v>
      </c>
      <c r="AA2447">
        <f t="shared" si="368"/>
        <v>15</v>
      </c>
      <c r="AB2447">
        <f t="shared" ca="1" si="364"/>
        <v>17.000000199999999</v>
      </c>
      <c r="AC2447">
        <f t="shared" ca="1" si="365"/>
        <v>-2.0000001999999988</v>
      </c>
      <c r="AD2447">
        <f t="shared" ca="1" si="366"/>
        <v>2.0000001999999988</v>
      </c>
      <c r="AE2447" s="2">
        <v>0</v>
      </c>
      <c r="AF2447" s="7">
        <f>VLOOKUP(R2447,Weights!$A$2:$B$120,2,0)*AE2447</f>
        <v>0</v>
      </c>
      <c r="AG2447">
        <f t="shared" ca="1" si="367"/>
        <v>4.0000008000000351</v>
      </c>
      <c r="AI2447" t="str">
        <f t="shared" ca="1" si="369"/>
        <v>Louisville</v>
      </c>
      <c r="AJ2447" t="str">
        <f t="shared" si="370"/>
        <v>Louisville</v>
      </c>
      <c r="AK2447">
        <f t="shared" si="371"/>
        <v>0</v>
      </c>
    </row>
    <row r="2448" spans="17:37" x14ac:dyDescent="0.25">
      <c r="Q2448" t="s">
        <v>3832</v>
      </c>
      <c r="R2448" s="6">
        <v>42011</v>
      </c>
      <c r="S2448" t="s">
        <v>3194</v>
      </c>
      <c r="T2448" t="s">
        <v>3318</v>
      </c>
      <c r="U2448" t="s">
        <v>3842</v>
      </c>
      <c r="V2448">
        <v>58</v>
      </c>
      <c r="W2448">
        <v>52</v>
      </c>
      <c r="Y2448" t="s">
        <v>718</v>
      </c>
      <c r="Z2448">
        <v>1</v>
      </c>
      <c r="AA2448">
        <f t="shared" si="368"/>
        <v>6</v>
      </c>
      <c r="AB2448">
        <f t="shared" ca="1" si="364"/>
        <v>12.800000199999999</v>
      </c>
      <c r="AC2448">
        <f t="shared" ca="1" si="365"/>
        <v>-6.8000001999999995</v>
      </c>
      <c r="AD2448">
        <f t="shared" ca="1" si="366"/>
        <v>6.8000001999999995</v>
      </c>
      <c r="AE2448" s="2">
        <v>0</v>
      </c>
      <c r="AF2448" s="7">
        <f>VLOOKUP(R2448,Weights!$A$2:$B$120,2,0)*AE2448</f>
        <v>0</v>
      </c>
      <c r="AG2448">
        <f t="shared" ca="1" si="367"/>
        <v>46.240002720000035</v>
      </c>
      <c r="AI2448" t="str">
        <f t="shared" ca="1" si="369"/>
        <v>Louisville</v>
      </c>
      <c r="AJ2448" t="str">
        <f t="shared" si="370"/>
        <v>Louisville</v>
      </c>
      <c r="AK2448">
        <f t="shared" si="371"/>
        <v>0</v>
      </c>
    </row>
    <row r="2449" spans="17:37" x14ac:dyDescent="0.25">
      <c r="Q2449" t="s">
        <v>3832</v>
      </c>
      <c r="R2449" s="6">
        <v>42017</v>
      </c>
      <c r="S2449" t="s">
        <v>3194</v>
      </c>
      <c r="T2449" t="s">
        <v>3319</v>
      </c>
      <c r="U2449" t="s">
        <v>3842</v>
      </c>
      <c r="V2449">
        <v>78</v>
      </c>
      <c r="W2449">
        <v>63</v>
      </c>
      <c r="Y2449" t="s">
        <v>720</v>
      </c>
      <c r="Z2449">
        <v>1</v>
      </c>
      <c r="AA2449">
        <f t="shared" si="368"/>
        <v>15</v>
      </c>
      <c r="AB2449">
        <f t="shared" ca="1" si="364"/>
        <v>15.000000199999999</v>
      </c>
      <c r="AC2449">
        <f t="shared" ca="1" si="365"/>
        <v>-1.9999999878450581E-7</v>
      </c>
      <c r="AD2449">
        <f t="shared" ca="1" si="366"/>
        <v>1.9999999878450581E-7</v>
      </c>
      <c r="AE2449" s="2">
        <v>0</v>
      </c>
      <c r="AF2449" s="7">
        <f>VLOOKUP(R2449,Weights!$A$2:$B$120,2,0)*AE2449</f>
        <v>0</v>
      </c>
      <c r="AG2449">
        <f t="shared" ca="1" si="367"/>
        <v>3.9999999513802324E-14</v>
      </c>
      <c r="AI2449" t="str">
        <f t="shared" ca="1" si="369"/>
        <v>Louisville</v>
      </c>
      <c r="AJ2449" t="str">
        <f t="shared" si="370"/>
        <v>Louisville</v>
      </c>
      <c r="AK2449">
        <f t="shared" si="371"/>
        <v>0</v>
      </c>
    </row>
    <row r="2450" spans="17:37" x14ac:dyDescent="0.25">
      <c r="Q2450" t="s">
        <v>3832</v>
      </c>
      <c r="R2450" s="6">
        <v>42021</v>
      </c>
      <c r="S2450" t="s">
        <v>3194</v>
      </c>
      <c r="T2450" t="s">
        <v>3825</v>
      </c>
      <c r="U2450" t="s">
        <v>3841</v>
      </c>
      <c r="V2450">
        <v>63</v>
      </c>
      <c r="W2450">
        <v>52</v>
      </c>
      <c r="Y2450" t="s">
        <v>721</v>
      </c>
      <c r="Z2450">
        <v>1</v>
      </c>
      <c r="AA2450">
        <f t="shared" si="368"/>
        <v>-11</v>
      </c>
      <c r="AB2450">
        <f t="shared" ca="1" si="364"/>
        <v>-5.4000000000000021</v>
      </c>
      <c r="AC2450">
        <f t="shared" ca="1" si="365"/>
        <v>-5.5999999999999979</v>
      </c>
      <c r="AD2450">
        <f t="shared" ca="1" si="366"/>
        <v>5.5999999999999979</v>
      </c>
      <c r="AE2450" s="2">
        <v>0</v>
      </c>
      <c r="AF2450" s="7">
        <f>VLOOKUP(R2450,Weights!$A$2:$B$120,2,0)*AE2450</f>
        <v>0</v>
      </c>
      <c r="AG2450">
        <f t="shared" ca="1" si="367"/>
        <v>31.359999999999975</v>
      </c>
      <c r="AI2450" t="str">
        <f t="shared" ca="1" si="369"/>
        <v>Duke</v>
      </c>
      <c r="AJ2450" t="str">
        <f t="shared" si="370"/>
        <v>Duke</v>
      </c>
      <c r="AK2450" t="str">
        <f t="shared" si="371"/>
        <v>Duke</v>
      </c>
    </row>
    <row r="2451" spans="17:37" x14ac:dyDescent="0.25">
      <c r="Q2451" t="s">
        <v>3832</v>
      </c>
      <c r="R2451" s="6">
        <v>42035</v>
      </c>
      <c r="S2451" t="s">
        <v>3194</v>
      </c>
      <c r="T2451" t="s">
        <v>3826</v>
      </c>
      <c r="U2451" t="s">
        <v>3842</v>
      </c>
      <c r="V2451">
        <v>78</v>
      </c>
      <c r="W2451">
        <v>68</v>
      </c>
      <c r="X2451" t="s">
        <v>3843</v>
      </c>
      <c r="Y2451" t="s">
        <v>723</v>
      </c>
      <c r="Z2451">
        <v>1</v>
      </c>
      <c r="AA2451">
        <f t="shared" si="368"/>
        <v>10</v>
      </c>
      <c r="AB2451">
        <f t="shared" ca="1" si="364"/>
        <v>-0.60000000000000142</v>
      </c>
      <c r="AC2451">
        <f t="shared" ca="1" si="365"/>
        <v>10.600000000000001</v>
      </c>
      <c r="AD2451">
        <f t="shared" ca="1" si="366"/>
        <v>-10.600000000000001</v>
      </c>
      <c r="AE2451" s="2">
        <v>0</v>
      </c>
      <c r="AF2451" s="7">
        <f>VLOOKUP(R2451,Weights!$A$2:$B$120,2,0)*AE2451</f>
        <v>0</v>
      </c>
      <c r="AG2451">
        <f t="shared" ca="1" si="367"/>
        <v>112.36000000000003</v>
      </c>
      <c r="AI2451" t="str">
        <f t="shared" ca="1" si="369"/>
        <v>North Carolina</v>
      </c>
      <c r="AJ2451" t="str">
        <f t="shared" si="370"/>
        <v>Louisville</v>
      </c>
      <c r="AK2451">
        <f t="shared" si="371"/>
        <v>0</v>
      </c>
    </row>
    <row r="2452" spans="17:37" x14ac:dyDescent="0.25">
      <c r="Q2452" t="s">
        <v>3832</v>
      </c>
      <c r="R2452" s="6">
        <v>42046</v>
      </c>
      <c r="S2452" t="s">
        <v>3194</v>
      </c>
      <c r="T2452" t="s">
        <v>3313</v>
      </c>
      <c r="U2452" t="s">
        <v>3842</v>
      </c>
      <c r="V2452">
        <v>69</v>
      </c>
      <c r="W2452">
        <v>56</v>
      </c>
      <c r="Y2452" t="s">
        <v>725</v>
      </c>
      <c r="Z2452">
        <v>1</v>
      </c>
      <c r="AA2452">
        <f t="shared" si="368"/>
        <v>13</v>
      </c>
      <c r="AB2452">
        <f t="shared" ca="1" si="364"/>
        <v>12.200000199999998</v>
      </c>
      <c r="AC2452">
        <f t="shared" ca="1" si="365"/>
        <v>0.79999980000000193</v>
      </c>
      <c r="AD2452">
        <f t="shared" ca="1" si="366"/>
        <v>-0.79999980000000193</v>
      </c>
      <c r="AE2452" s="2">
        <v>0</v>
      </c>
      <c r="AF2452" s="7">
        <f>VLOOKUP(R2452,Weights!$A$2:$B$120,2,0)*AE2452</f>
        <v>0</v>
      </c>
      <c r="AG2452">
        <f t="shared" ca="1" si="367"/>
        <v>0.63999968000004304</v>
      </c>
      <c r="AI2452" t="str">
        <f t="shared" ca="1" si="369"/>
        <v>Louisville</v>
      </c>
      <c r="AJ2452" t="str">
        <f t="shared" si="370"/>
        <v>Louisville</v>
      </c>
      <c r="AK2452">
        <f t="shared" si="371"/>
        <v>0</v>
      </c>
    </row>
    <row r="2453" spans="17:37" x14ac:dyDescent="0.25">
      <c r="Q2453" t="s">
        <v>3832</v>
      </c>
      <c r="R2453" s="6">
        <v>42049</v>
      </c>
      <c r="S2453" t="s">
        <v>3194</v>
      </c>
      <c r="T2453" t="s">
        <v>3256</v>
      </c>
      <c r="U2453" t="s">
        <v>3841</v>
      </c>
      <c r="V2453">
        <v>74</v>
      </c>
      <c r="W2453">
        <v>65</v>
      </c>
      <c r="Y2453" t="s">
        <v>726</v>
      </c>
      <c r="Z2453">
        <v>1</v>
      </c>
      <c r="AA2453">
        <f t="shared" si="368"/>
        <v>-9</v>
      </c>
      <c r="AB2453">
        <f t="shared" ca="1" si="364"/>
        <v>4.5999999999999996</v>
      </c>
      <c r="AC2453">
        <f t="shared" ca="1" si="365"/>
        <v>-13.6</v>
      </c>
      <c r="AD2453">
        <f t="shared" ca="1" si="366"/>
        <v>13.6</v>
      </c>
      <c r="AE2453" s="2">
        <v>0</v>
      </c>
      <c r="AF2453" s="7">
        <f>VLOOKUP(R2453,Weights!$A$2:$B$120,2,0)*AE2453</f>
        <v>0</v>
      </c>
      <c r="AG2453">
        <f t="shared" ca="1" si="367"/>
        <v>184.95999999999998</v>
      </c>
      <c r="AI2453" t="str">
        <f t="shared" ca="1" si="369"/>
        <v>Louisville</v>
      </c>
      <c r="AJ2453" t="str">
        <f t="shared" si="370"/>
        <v>NC State</v>
      </c>
      <c r="AK2453" t="str">
        <f t="shared" si="371"/>
        <v>NC State</v>
      </c>
    </row>
    <row r="2454" spans="17:37" x14ac:dyDescent="0.25">
      <c r="Q2454" t="s">
        <v>3832</v>
      </c>
      <c r="R2454" s="6">
        <v>42056</v>
      </c>
      <c r="S2454" t="s">
        <v>3194</v>
      </c>
      <c r="T2454" t="s">
        <v>3315</v>
      </c>
      <c r="U2454" t="s">
        <v>3842</v>
      </c>
      <c r="V2454">
        <v>55</v>
      </c>
      <c r="W2454">
        <v>53</v>
      </c>
      <c r="Y2454" t="s">
        <v>728</v>
      </c>
      <c r="Z2454">
        <v>1</v>
      </c>
      <c r="AA2454">
        <f t="shared" si="368"/>
        <v>2</v>
      </c>
      <c r="AB2454">
        <f t="shared" ca="1" si="364"/>
        <v>4.9999999999999982</v>
      </c>
      <c r="AC2454">
        <f t="shared" ca="1" si="365"/>
        <v>-2.9999999999999982</v>
      </c>
      <c r="AD2454">
        <f t="shared" ca="1" si="366"/>
        <v>2.9999999999999982</v>
      </c>
      <c r="AE2454" s="2">
        <v>0</v>
      </c>
      <c r="AF2454" s="7">
        <f>VLOOKUP(R2454,Weights!$A$2:$B$120,2,0)*AE2454</f>
        <v>0</v>
      </c>
      <c r="AG2454">
        <f t="shared" ca="1" si="367"/>
        <v>8.9999999999999893</v>
      </c>
      <c r="AI2454" t="str">
        <f t="shared" ca="1" si="369"/>
        <v>Louisville</v>
      </c>
      <c r="AJ2454" t="str">
        <f t="shared" si="370"/>
        <v>Louisville</v>
      </c>
      <c r="AK2454">
        <f t="shared" si="371"/>
        <v>0</v>
      </c>
    </row>
    <row r="2455" spans="17:37" x14ac:dyDescent="0.25">
      <c r="Q2455" t="s">
        <v>3832</v>
      </c>
      <c r="R2455" s="6">
        <v>42067</v>
      </c>
      <c r="S2455" t="s">
        <v>3194</v>
      </c>
      <c r="T2455" t="s">
        <v>3213</v>
      </c>
      <c r="U2455" t="s">
        <v>3841</v>
      </c>
      <c r="V2455">
        <v>71</v>
      </c>
      <c r="W2455">
        <v>59</v>
      </c>
      <c r="Y2455" t="s">
        <v>730</v>
      </c>
      <c r="Z2455">
        <v>1</v>
      </c>
      <c r="AA2455">
        <f t="shared" si="368"/>
        <v>-12</v>
      </c>
      <c r="AB2455">
        <f t="shared" ca="1" si="364"/>
        <v>0.59999999999999787</v>
      </c>
      <c r="AC2455">
        <f t="shared" ca="1" si="365"/>
        <v>-12.599999999999998</v>
      </c>
      <c r="AD2455">
        <f t="shared" ca="1" si="366"/>
        <v>12.599999999999998</v>
      </c>
      <c r="AE2455" s="2">
        <v>0</v>
      </c>
      <c r="AF2455" s="7">
        <f>VLOOKUP(R2455,Weights!$A$2:$B$120,2,0)*AE2455</f>
        <v>0</v>
      </c>
      <c r="AG2455">
        <f t="shared" ca="1" si="367"/>
        <v>158.75999999999993</v>
      </c>
      <c r="AI2455" t="str">
        <f t="shared" ca="1" si="369"/>
        <v>Louisville</v>
      </c>
      <c r="AJ2455" t="str">
        <f t="shared" si="370"/>
        <v>Notre Dame</v>
      </c>
      <c r="AK2455" t="str">
        <f t="shared" si="371"/>
        <v>Notre Dame</v>
      </c>
    </row>
    <row r="2456" spans="17:37" x14ac:dyDescent="0.25">
      <c r="Q2456" t="s">
        <v>3832</v>
      </c>
      <c r="R2456" s="6">
        <v>42070</v>
      </c>
      <c r="S2456" t="s">
        <v>3194</v>
      </c>
      <c r="T2456" t="s">
        <v>3831</v>
      </c>
      <c r="U2456" t="s">
        <v>3842</v>
      </c>
      <c r="V2456">
        <v>59</v>
      </c>
      <c r="W2456">
        <v>57</v>
      </c>
      <c r="Y2456" t="s">
        <v>731</v>
      </c>
      <c r="Z2456">
        <v>1</v>
      </c>
      <c r="AA2456">
        <f t="shared" si="368"/>
        <v>2</v>
      </c>
      <c r="AB2456">
        <f t="shared" ca="1" si="364"/>
        <v>-3.2000000000000028</v>
      </c>
      <c r="AC2456">
        <f t="shared" ca="1" si="365"/>
        <v>5.2000000000000028</v>
      </c>
      <c r="AD2456">
        <f t="shared" ca="1" si="366"/>
        <v>-5.2000000000000028</v>
      </c>
      <c r="AE2456" s="2">
        <v>0</v>
      </c>
      <c r="AF2456" s="7">
        <f>VLOOKUP(R2456,Weights!$A$2:$B$120,2,0)*AE2456</f>
        <v>0</v>
      </c>
      <c r="AG2456">
        <f t="shared" ca="1" si="367"/>
        <v>27.040000000000031</v>
      </c>
      <c r="AI2456" t="str">
        <f t="shared" ca="1" si="369"/>
        <v>Virginia</v>
      </c>
      <c r="AJ2456" t="str">
        <f t="shared" si="370"/>
        <v>Louisville</v>
      </c>
      <c r="AK2456">
        <f t="shared" si="371"/>
        <v>0</v>
      </c>
    </row>
    <row r="2457" spans="17:37" x14ac:dyDescent="0.25">
      <c r="Q2457" t="s">
        <v>3832</v>
      </c>
      <c r="R2457" s="6">
        <v>42075</v>
      </c>
      <c r="S2457" t="s">
        <v>3195</v>
      </c>
      <c r="T2457" t="s">
        <v>3826</v>
      </c>
      <c r="U2457" t="s">
        <v>3841</v>
      </c>
      <c r="V2457">
        <v>70</v>
      </c>
      <c r="W2457">
        <v>60</v>
      </c>
      <c r="Y2457" t="s">
        <v>3140</v>
      </c>
      <c r="Z2457">
        <v>1</v>
      </c>
      <c r="AA2457">
        <f t="shared" si="368"/>
        <v>-10</v>
      </c>
      <c r="AB2457">
        <f t="shared" ca="1" si="364"/>
        <v>-3.8000000000000007</v>
      </c>
      <c r="AC2457">
        <f t="shared" ca="1" si="365"/>
        <v>-6.1999999999999993</v>
      </c>
      <c r="AD2457">
        <f t="shared" ca="1" si="366"/>
        <v>6.1999999999999993</v>
      </c>
      <c r="AE2457" s="2">
        <v>0</v>
      </c>
      <c r="AF2457" s="7">
        <f>VLOOKUP(R2457,Weights!$A$2:$B$120,2,0)*AE2457</f>
        <v>0</v>
      </c>
      <c r="AG2457">
        <f t="shared" ca="1" si="367"/>
        <v>38.439999999999991</v>
      </c>
      <c r="AI2457" t="str">
        <f t="shared" ca="1" si="369"/>
        <v>North Carolina</v>
      </c>
      <c r="AJ2457" t="str">
        <f t="shared" si="370"/>
        <v>North Carolina</v>
      </c>
      <c r="AK2457" t="str">
        <f t="shared" si="371"/>
        <v>North Carolina</v>
      </c>
    </row>
    <row r="2458" spans="17:37" x14ac:dyDescent="0.25">
      <c r="Q2458" t="s">
        <v>3279</v>
      </c>
      <c r="R2458" s="6">
        <v>41957</v>
      </c>
      <c r="S2458" t="s">
        <v>3194</v>
      </c>
      <c r="T2458" t="s">
        <v>3839</v>
      </c>
      <c r="U2458" t="s">
        <v>3842</v>
      </c>
      <c r="V2458">
        <v>71</v>
      </c>
      <c r="W2458">
        <v>58</v>
      </c>
      <c r="Y2458" t="s">
        <v>176</v>
      </c>
      <c r="Z2458">
        <v>1</v>
      </c>
      <c r="AA2458">
        <f t="shared" si="368"/>
        <v>13</v>
      </c>
      <c r="AB2458">
        <f t="shared" ca="1" si="364"/>
        <v>33.799999800000002</v>
      </c>
      <c r="AC2458">
        <f t="shared" ca="1" si="365"/>
        <v>-20.799999800000002</v>
      </c>
      <c r="AD2458">
        <f t="shared" ca="1" si="366"/>
        <v>20.799999800000002</v>
      </c>
      <c r="AE2458" s="2">
        <v>0</v>
      </c>
      <c r="AF2458" s="7">
        <f>VLOOKUP(R2458,Weights!$A$2:$B$120,2,0)*AE2458</f>
        <v>0</v>
      </c>
      <c r="AG2458">
        <f t="shared" ca="1" si="367"/>
        <v>432.63999168000009</v>
      </c>
      <c r="AI2458" t="str">
        <f t="shared" ca="1" si="369"/>
        <v>Loyola (Chi)</v>
      </c>
      <c r="AJ2458" t="str">
        <f t="shared" si="370"/>
        <v>Loyola (Chi)</v>
      </c>
      <c r="AK2458">
        <f t="shared" si="371"/>
        <v>0</v>
      </c>
    </row>
    <row r="2459" spans="17:37" x14ac:dyDescent="0.25">
      <c r="Q2459" t="s">
        <v>3279</v>
      </c>
      <c r="R2459" s="6">
        <v>41960</v>
      </c>
      <c r="S2459" t="s">
        <v>3194</v>
      </c>
      <c r="T2459" t="s">
        <v>3839</v>
      </c>
      <c r="U2459" t="s">
        <v>3842</v>
      </c>
      <c r="V2459">
        <v>78</v>
      </c>
      <c r="W2459">
        <v>68</v>
      </c>
      <c r="Y2459" t="s">
        <v>258</v>
      </c>
      <c r="Z2459">
        <v>1</v>
      </c>
      <c r="AA2459">
        <f t="shared" si="368"/>
        <v>10</v>
      </c>
      <c r="AB2459">
        <f t="shared" ca="1" si="364"/>
        <v>33.799999800000002</v>
      </c>
      <c r="AC2459">
        <f t="shared" ca="1" si="365"/>
        <v>-23.799999800000002</v>
      </c>
      <c r="AD2459">
        <f t="shared" ca="1" si="366"/>
        <v>23.799999800000002</v>
      </c>
      <c r="AE2459" s="2">
        <v>0</v>
      </c>
      <c r="AF2459" s="7">
        <f>VLOOKUP(R2459,Weights!$A$2:$B$120,2,0)*AE2459</f>
        <v>0</v>
      </c>
      <c r="AG2459">
        <f t="shared" ca="1" si="367"/>
        <v>566.43999048000012</v>
      </c>
      <c r="AI2459" t="str">
        <f t="shared" ca="1" si="369"/>
        <v>Loyola (Chi)</v>
      </c>
      <c r="AJ2459" t="str">
        <f t="shared" si="370"/>
        <v>Loyola (Chi)</v>
      </c>
      <c r="AK2459">
        <f t="shared" si="371"/>
        <v>0</v>
      </c>
    </row>
    <row r="2460" spans="17:37" x14ac:dyDescent="0.25">
      <c r="Q2460" t="s">
        <v>3279</v>
      </c>
      <c r="R2460" s="6">
        <v>41976</v>
      </c>
      <c r="S2460" t="s">
        <v>3194</v>
      </c>
      <c r="T2460" t="s">
        <v>3263</v>
      </c>
      <c r="U2460" t="s">
        <v>3841</v>
      </c>
      <c r="V2460">
        <v>83</v>
      </c>
      <c r="W2460">
        <v>70</v>
      </c>
      <c r="Y2460" t="s">
        <v>151</v>
      </c>
      <c r="Z2460">
        <v>1</v>
      </c>
      <c r="AA2460">
        <f t="shared" si="368"/>
        <v>-13</v>
      </c>
      <c r="AB2460">
        <f t="shared" ca="1" si="364"/>
        <v>9.3999999999999986</v>
      </c>
      <c r="AC2460">
        <f t="shared" ca="1" si="365"/>
        <v>-22.4</v>
      </c>
      <c r="AD2460">
        <f t="shared" ca="1" si="366"/>
        <v>22.4</v>
      </c>
      <c r="AE2460" s="2">
        <v>0</v>
      </c>
      <c r="AF2460" s="7">
        <f>VLOOKUP(R2460,Weights!$A$2:$B$120,2,0)*AE2460</f>
        <v>0</v>
      </c>
      <c r="AG2460">
        <f t="shared" ca="1" si="367"/>
        <v>501.75999999999993</v>
      </c>
      <c r="AI2460" t="str">
        <f t="shared" ca="1" si="369"/>
        <v>Loyola (Chi)</v>
      </c>
      <c r="AJ2460" t="str">
        <f t="shared" si="370"/>
        <v>Tulane</v>
      </c>
      <c r="AK2460" t="str">
        <f t="shared" si="371"/>
        <v>Tulane</v>
      </c>
    </row>
    <row r="2461" spans="17:37" x14ac:dyDescent="0.25">
      <c r="Q2461" t="s">
        <v>3279</v>
      </c>
      <c r="R2461" s="6">
        <v>41986</v>
      </c>
      <c r="S2461" t="s">
        <v>3194</v>
      </c>
      <c r="T2461" t="s">
        <v>3469</v>
      </c>
      <c r="U2461" t="s">
        <v>3842</v>
      </c>
      <c r="V2461">
        <v>58</v>
      </c>
      <c r="W2461">
        <v>46</v>
      </c>
      <c r="Y2461" t="s">
        <v>196</v>
      </c>
      <c r="Z2461">
        <v>1</v>
      </c>
      <c r="AA2461">
        <f t="shared" si="368"/>
        <v>12</v>
      </c>
      <c r="AB2461">
        <f t="shared" ca="1" si="364"/>
        <v>16.999999799999998</v>
      </c>
      <c r="AC2461">
        <f t="shared" ca="1" si="365"/>
        <v>-4.9999997999999977</v>
      </c>
      <c r="AD2461">
        <f t="shared" ca="1" si="366"/>
        <v>4.9999997999999977</v>
      </c>
      <c r="AE2461" s="2">
        <v>0</v>
      </c>
      <c r="AF2461" s="7">
        <f>VLOOKUP(R2461,Weights!$A$2:$B$120,2,0)*AE2461</f>
        <v>0</v>
      </c>
      <c r="AG2461">
        <f t="shared" ca="1" si="367"/>
        <v>24.999998000000016</v>
      </c>
      <c r="AI2461" t="str">
        <f t="shared" ca="1" si="369"/>
        <v>Loyola (Chi)</v>
      </c>
      <c r="AJ2461" t="str">
        <f t="shared" si="370"/>
        <v>Loyola (Chi)</v>
      </c>
      <c r="AK2461">
        <f t="shared" si="371"/>
        <v>0</v>
      </c>
    </row>
    <row r="2462" spans="17:37" x14ac:dyDescent="0.25">
      <c r="Q2462" t="s">
        <v>3279</v>
      </c>
      <c r="R2462" s="6">
        <v>41990</v>
      </c>
      <c r="S2462" t="s">
        <v>3194</v>
      </c>
      <c r="T2462" t="s">
        <v>3294</v>
      </c>
      <c r="U2462" t="s">
        <v>3842</v>
      </c>
      <c r="V2462">
        <v>83</v>
      </c>
      <c r="W2462">
        <v>44</v>
      </c>
      <c r="Y2462" t="s">
        <v>264</v>
      </c>
      <c r="Z2462">
        <v>1</v>
      </c>
      <c r="AA2462">
        <f t="shared" si="368"/>
        <v>39</v>
      </c>
      <c r="AB2462">
        <f t="shared" ca="1" si="364"/>
        <v>18.599999799999999</v>
      </c>
      <c r="AC2462">
        <f t="shared" ca="1" si="365"/>
        <v>20.400000200000001</v>
      </c>
      <c r="AD2462">
        <f t="shared" ca="1" si="366"/>
        <v>-20.400000200000001</v>
      </c>
      <c r="AE2462" s="2">
        <v>0</v>
      </c>
      <c r="AF2462" s="7">
        <f>VLOOKUP(R2462,Weights!$A$2:$B$120,2,0)*AE2462</f>
        <v>0</v>
      </c>
      <c r="AG2462">
        <f t="shared" ca="1" si="367"/>
        <v>416.16000816000007</v>
      </c>
      <c r="AI2462" t="str">
        <f t="shared" ca="1" si="369"/>
        <v>Loyola (Chi)</v>
      </c>
      <c r="AJ2462" t="str">
        <f t="shared" si="370"/>
        <v>Loyola (Chi)</v>
      </c>
      <c r="AK2462">
        <f t="shared" si="371"/>
        <v>0</v>
      </c>
    </row>
    <row r="2463" spans="17:37" x14ac:dyDescent="0.25">
      <c r="Q2463" t="s">
        <v>3279</v>
      </c>
      <c r="R2463" s="6">
        <v>41992</v>
      </c>
      <c r="S2463" t="s">
        <v>3194</v>
      </c>
      <c r="T2463" t="s">
        <v>3388</v>
      </c>
      <c r="U2463" t="s">
        <v>3842</v>
      </c>
      <c r="V2463">
        <v>73</v>
      </c>
      <c r="W2463">
        <v>57</v>
      </c>
      <c r="Y2463" t="s">
        <v>464</v>
      </c>
      <c r="Z2463">
        <v>1</v>
      </c>
      <c r="AA2463">
        <f t="shared" si="368"/>
        <v>16</v>
      </c>
      <c r="AB2463">
        <f t="shared" ca="1" si="364"/>
        <v>13.6</v>
      </c>
      <c r="AC2463">
        <f t="shared" ca="1" si="365"/>
        <v>2.4000000000000004</v>
      </c>
      <c r="AD2463">
        <f t="shared" ca="1" si="366"/>
        <v>-2.4000000000000004</v>
      </c>
      <c r="AE2463" s="2">
        <v>0</v>
      </c>
      <c r="AF2463" s="7">
        <f>VLOOKUP(R2463,Weights!$A$2:$B$120,2,0)*AE2463</f>
        <v>0</v>
      </c>
      <c r="AG2463">
        <f t="shared" ca="1" si="367"/>
        <v>5.7600000000000016</v>
      </c>
      <c r="AI2463" t="str">
        <f t="shared" ca="1" si="369"/>
        <v>Loyola (Chi)</v>
      </c>
      <c r="AJ2463" t="str">
        <f t="shared" si="370"/>
        <v>Loyola (Chi)</v>
      </c>
      <c r="AK2463">
        <f t="shared" si="371"/>
        <v>0</v>
      </c>
    </row>
    <row r="2464" spans="17:37" x14ac:dyDescent="0.25">
      <c r="Q2464" t="s">
        <v>3279</v>
      </c>
      <c r="R2464" s="6">
        <v>41996</v>
      </c>
      <c r="S2464" t="s">
        <v>3195</v>
      </c>
      <c r="T2464" t="s">
        <v>3401</v>
      </c>
      <c r="U2464" t="s">
        <v>3842</v>
      </c>
      <c r="V2464">
        <v>48</v>
      </c>
      <c r="W2464">
        <v>45</v>
      </c>
      <c r="Y2464" t="s">
        <v>465</v>
      </c>
      <c r="Z2464">
        <v>1</v>
      </c>
      <c r="AA2464">
        <f t="shared" si="368"/>
        <v>3</v>
      </c>
      <c r="AB2464">
        <f t="shared" ca="1" si="364"/>
        <v>-7.4</v>
      </c>
      <c r="AC2464">
        <f t="shared" ca="1" si="365"/>
        <v>10.4</v>
      </c>
      <c r="AD2464">
        <f t="shared" ca="1" si="366"/>
        <v>-10.4</v>
      </c>
      <c r="AE2464" s="2">
        <v>0</v>
      </c>
      <c r="AF2464" s="7">
        <f>VLOOKUP(R2464,Weights!$A$2:$B$120,2,0)*AE2464</f>
        <v>0</v>
      </c>
      <c r="AG2464">
        <f t="shared" ca="1" si="367"/>
        <v>108.16000000000001</v>
      </c>
      <c r="AI2464" t="str">
        <f t="shared" ca="1" si="369"/>
        <v>Boise State</v>
      </c>
      <c r="AJ2464" t="str">
        <f t="shared" si="370"/>
        <v>Loyola (Chi)</v>
      </c>
      <c r="AK2464">
        <f t="shared" si="371"/>
        <v>0</v>
      </c>
    </row>
    <row r="2465" spans="17:37" x14ac:dyDescent="0.25">
      <c r="Q2465" t="s">
        <v>3279</v>
      </c>
      <c r="R2465" s="6">
        <v>42004</v>
      </c>
      <c r="S2465" t="s">
        <v>3194</v>
      </c>
      <c r="T2465" t="s">
        <v>3497</v>
      </c>
      <c r="U2465" t="s">
        <v>3842</v>
      </c>
      <c r="V2465">
        <v>64</v>
      </c>
      <c r="W2465">
        <v>49</v>
      </c>
      <c r="Y2465" t="s">
        <v>466</v>
      </c>
      <c r="Z2465">
        <v>1</v>
      </c>
      <c r="AA2465">
        <f t="shared" si="368"/>
        <v>15</v>
      </c>
      <c r="AB2465">
        <f t="shared" ca="1" si="364"/>
        <v>9.3999999999999986</v>
      </c>
      <c r="AC2465">
        <f t="shared" ca="1" si="365"/>
        <v>5.6000000000000014</v>
      </c>
      <c r="AD2465">
        <f t="shared" ca="1" si="366"/>
        <v>-5.6000000000000014</v>
      </c>
      <c r="AE2465" s="2">
        <v>0</v>
      </c>
      <c r="AF2465" s="7">
        <f>VLOOKUP(R2465,Weights!$A$2:$B$120,2,0)*AE2465</f>
        <v>0</v>
      </c>
      <c r="AG2465">
        <f t="shared" ca="1" si="367"/>
        <v>31.360000000000017</v>
      </c>
      <c r="AI2465" t="str">
        <f t="shared" ca="1" si="369"/>
        <v>Loyola (Chi)</v>
      </c>
      <c r="AJ2465" t="str">
        <f t="shared" si="370"/>
        <v>Loyola (Chi)</v>
      </c>
      <c r="AK2465">
        <f t="shared" si="371"/>
        <v>0</v>
      </c>
    </row>
    <row r="2466" spans="17:37" x14ac:dyDescent="0.25">
      <c r="Q2466" t="s">
        <v>3279</v>
      </c>
      <c r="R2466" s="6">
        <v>42015</v>
      </c>
      <c r="S2466" t="s">
        <v>3194</v>
      </c>
      <c r="T2466" t="s">
        <v>3827</v>
      </c>
      <c r="U2466" t="s">
        <v>3841</v>
      </c>
      <c r="V2466">
        <v>67</v>
      </c>
      <c r="W2466">
        <v>53</v>
      </c>
      <c r="Y2466" t="s">
        <v>982</v>
      </c>
      <c r="Z2466">
        <v>1</v>
      </c>
      <c r="AA2466">
        <f t="shared" si="368"/>
        <v>-14</v>
      </c>
      <c r="AB2466">
        <f t="shared" ca="1" si="364"/>
        <v>-10.2000002</v>
      </c>
      <c r="AC2466">
        <f t="shared" ca="1" si="365"/>
        <v>-3.7999998000000001</v>
      </c>
      <c r="AD2466">
        <f t="shared" ca="1" si="366"/>
        <v>3.7999998000000001</v>
      </c>
      <c r="AE2466" s="2">
        <v>0</v>
      </c>
      <c r="AF2466" s="7">
        <f>VLOOKUP(R2466,Weights!$A$2:$B$120,2,0)*AE2466</f>
        <v>0</v>
      </c>
      <c r="AG2466">
        <f t="shared" ca="1" si="367"/>
        <v>14.439998480000041</v>
      </c>
      <c r="AI2466" t="str">
        <f t="shared" ca="1" si="369"/>
        <v>Wichita St</v>
      </c>
      <c r="AJ2466" t="str">
        <f t="shared" si="370"/>
        <v>Wichita St</v>
      </c>
      <c r="AK2466" t="str">
        <f t="shared" si="371"/>
        <v>Wichita St</v>
      </c>
    </row>
    <row r="2467" spans="17:37" x14ac:dyDescent="0.25">
      <c r="Q2467" t="s">
        <v>3279</v>
      </c>
      <c r="R2467" s="6">
        <v>42018</v>
      </c>
      <c r="S2467" t="s">
        <v>3194</v>
      </c>
      <c r="T2467" t="s">
        <v>3409</v>
      </c>
      <c r="U2467" t="s">
        <v>3842</v>
      </c>
      <c r="V2467">
        <v>50</v>
      </c>
      <c r="W2467">
        <v>47</v>
      </c>
      <c r="Y2467" t="s">
        <v>1074</v>
      </c>
      <c r="Z2467">
        <v>1</v>
      </c>
      <c r="AA2467">
        <f t="shared" si="368"/>
        <v>3</v>
      </c>
      <c r="AB2467">
        <f t="shared" ca="1" si="364"/>
        <v>11.399999999999999</v>
      </c>
      <c r="AC2467">
        <f t="shared" ca="1" si="365"/>
        <v>-8.3999999999999986</v>
      </c>
      <c r="AD2467">
        <f t="shared" ca="1" si="366"/>
        <v>8.3999999999999986</v>
      </c>
      <c r="AE2467" s="2">
        <v>0</v>
      </c>
      <c r="AF2467" s="7">
        <f>VLOOKUP(R2467,Weights!$A$2:$B$120,2,0)*AE2467</f>
        <v>0</v>
      </c>
      <c r="AG2467">
        <f t="shared" ca="1" si="367"/>
        <v>70.559999999999974</v>
      </c>
      <c r="AI2467" t="str">
        <f t="shared" ca="1" si="369"/>
        <v>Loyola (Chi)</v>
      </c>
      <c r="AJ2467" t="str">
        <f t="shared" si="370"/>
        <v>Loyola (Chi)</v>
      </c>
      <c r="AK2467">
        <f t="shared" si="371"/>
        <v>0</v>
      </c>
    </row>
    <row r="2468" spans="17:37" x14ac:dyDescent="0.25">
      <c r="Q2468" t="s">
        <v>3279</v>
      </c>
      <c r="R2468" s="6">
        <v>42025</v>
      </c>
      <c r="S2468" t="s">
        <v>3194</v>
      </c>
      <c r="T2468" t="s">
        <v>3499</v>
      </c>
      <c r="U2468" t="s">
        <v>3841</v>
      </c>
      <c r="V2468">
        <v>65</v>
      </c>
      <c r="W2468">
        <v>56</v>
      </c>
      <c r="Y2468" t="s">
        <v>984</v>
      </c>
      <c r="Z2468">
        <v>1</v>
      </c>
      <c r="AA2468">
        <f t="shared" si="368"/>
        <v>-9</v>
      </c>
      <c r="AB2468">
        <f t="shared" ca="1" si="364"/>
        <v>2.9999999999999996</v>
      </c>
      <c r="AC2468">
        <f t="shared" ca="1" si="365"/>
        <v>-12</v>
      </c>
      <c r="AD2468">
        <f t="shared" ca="1" si="366"/>
        <v>12</v>
      </c>
      <c r="AE2468" s="2">
        <v>0</v>
      </c>
      <c r="AF2468" s="7">
        <f>VLOOKUP(R2468,Weights!$A$2:$B$120,2,0)*AE2468</f>
        <v>0</v>
      </c>
      <c r="AG2468">
        <f t="shared" ca="1" si="367"/>
        <v>144</v>
      </c>
      <c r="AI2468" t="str">
        <f t="shared" ca="1" si="369"/>
        <v>Loyola (Chi)</v>
      </c>
      <c r="AJ2468" t="str">
        <f t="shared" si="370"/>
        <v>Evansville</v>
      </c>
      <c r="AK2468" t="str">
        <f t="shared" si="371"/>
        <v>Evansville</v>
      </c>
    </row>
    <row r="2469" spans="17:37" x14ac:dyDescent="0.25">
      <c r="Q2469" t="s">
        <v>3279</v>
      </c>
      <c r="R2469" s="6">
        <v>42035</v>
      </c>
      <c r="S2469" t="s">
        <v>3194</v>
      </c>
      <c r="T2469" t="s">
        <v>3314</v>
      </c>
      <c r="U2469" t="s">
        <v>3841</v>
      </c>
      <c r="V2469">
        <v>48</v>
      </c>
      <c r="W2469">
        <v>45</v>
      </c>
      <c r="Y2469" t="s">
        <v>2250</v>
      </c>
      <c r="Z2469">
        <v>1</v>
      </c>
      <c r="AA2469">
        <f t="shared" si="368"/>
        <v>-3</v>
      </c>
      <c r="AB2469">
        <f t="shared" ca="1" si="364"/>
        <v>-0.60000000000000053</v>
      </c>
      <c r="AC2469">
        <f t="shared" ca="1" si="365"/>
        <v>-2.3999999999999995</v>
      </c>
      <c r="AD2469">
        <f t="shared" ca="1" si="366"/>
        <v>2.3999999999999995</v>
      </c>
      <c r="AE2469" s="2">
        <v>0</v>
      </c>
      <c r="AF2469" s="7">
        <f>VLOOKUP(R2469,Weights!$A$2:$B$120,2,0)*AE2469</f>
        <v>0</v>
      </c>
      <c r="AG2469">
        <f t="shared" ca="1" si="367"/>
        <v>5.7599999999999971</v>
      </c>
      <c r="AI2469" t="str">
        <f t="shared" ca="1" si="369"/>
        <v>Illinois St</v>
      </c>
      <c r="AJ2469" t="str">
        <f t="shared" si="370"/>
        <v>Illinois St</v>
      </c>
      <c r="AK2469" t="str">
        <f t="shared" si="371"/>
        <v>Illinois St</v>
      </c>
    </row>
    <row r="2470" spans="17:37" x14ac:dyDescent="0.25">
      <c r="Q2470" t="s">
        <v>3279</v>
      </c>
      <c r="R2470" s="6">
        <v>42042</v>
      </c>
      <c r="S2470" t="s">
        <v>3194</v>
      </c>
      <c r="T2470" t="s">
        <v>3311</v>
      </c>
      <c r="U2470" t="s">
        <v>3841</v>
      </c>
      <c r="V2470">
        <v>79</v>
      </c>
      <c r="W2470">
        <v>65</v>
      </c>
      <c r="Y2470" t="s">
        <v>2251</v>
      </c>
      <c r="Z2470">
        <v>1</v>
      </c>
      <c r="AA2470">
        <f t="shared" si="368"/>
        <v>-14</v>
      </c>
      <c r="AB2470">
        <f t="shared" ca="1" si="364"/>
        <v>5.7999999799999999</v>
      </c>
      <c r="AC2470">
        <f t="shared" ca="1" si="365"/>
        <v>-19.799999979999999</v>
      </c>
      <c r="AD2470">
        <f t="shared" ca="1" si="366"/>
        <v>19.799999979999999</v>
      </c>
      <c r="AE2470" s="2">
        <v>0</v>
      </c>
      <c r="AF2470" s="7">
        <f>VLOOKUP(R2470,Weights!$A$2:$B$120,2,0)*AE2470</f>
        <v>0</v>
      </c>
      <c r="AG2470">
        <f t="shared" ca="1" si="367"/>
        <v>392.03999920799998</v>
      </c>
      <c r="AI2470" t="str">
        <f t="shared" ca="1" si="369"/>
        <v>Loyola (Chi)</v>
      </c>
      <c r="AJ2470" t="str">
        <f t="shared" si="370"/>
        <v>Indiana St</v>
      </c>
      <c r="AK2470" t="str">
        <f t="shared" si="371"/>
        <v>Indiana St</v>
      </c>
    </row>
    <row r="2471" spans="17:37" x14ac:dyDescent="0.25">
      <c r="Q2471" t="s">
        <v>3279</v>
      </c>
      <c r="R2471" s="6">
        <v>42046</v>
      </c>
      <c r="S2471" t="s">
        <v>3194</v>
      </c>
      <c r="T2471" t="s">
        <v>3517</v>
      </c>
      <c r="U2471" t="s">
        <v>3842</v>
      </c>
      <c r="V2471">
        <v>66</v>
      </c>
      <c r="W2471">
        <v>62</v>
      </c>
      <c r="Y2471" t="s">
        <v>1078</v>
      </c>
      <c r="Z2471">
        <v>1</v>
      </c>
      <c r="AA2471">
        <f t="shared" si="368"/>
        <v>4</v>
      </c>
      <c r="AB2471">
        <f t="shared" ca="1" si="364"/>
        <v>8.6</v>
      </c>
      <c r="AC2471">
        <f t="shared" ca="1" si="365"/>
        <v>-4.5999999999999996</v>
      </c>
      <c r="AD2471">
        <f t="shared" ca="1" si="366"/>
        <v>4.5999999999999996</v>
      </c>
      <c r="AE2471" s="2">
        <v>0</v>
      </c>
      <c r="AF2471" s="7">
        <f>VLOOKUP(R2471,Weights!$A$2:$B$120,2,0)*AE2471</f>
        <v>0</v>
      </c>
      <c r="AG2471">
        <f t="shared" ca="1" si="367"/>
        <v>21.159999999999997</v>
      </c>
      <c r="AI2471" t="str">
        <f t="shared" ca="1" si="369"/>
        <v>Loyola (Chi)</v>
      </c>
      <c r="AJ2471" t="str">
        <f t="shared" si="370"/>
        <v>Loyola (Chi)</v>
      </c>
      <c r="AK2471">
        <f t="shared" si="371"/>
        <v>0</v>
      </c>
    </row>
    <row r="2472" spans="17:37" x14ac:dyDescent="0.25">
      <c r="Q2472" t="s">
        <v>3279</v>
      </c>
      <c r="R2472" s="6">
        <v>42053</v>
      </c>
      <c r="S2472" t="s">
        <v>3194</v>
      </c>
      <c r="T2472" t="s">
        <v>3299</v>
      </c>
      <c r="U2472" t="s">
        <v>3841</v>
      </c>
      <c r="V2472">
        <v>58</v>
      </c>
      <c r="W2472">
        <v>39</v>
      </c>
      <c r="Y2472" t="s">
        <v>2252</v>
      </c>
      <c r="Z2472">
        <v>1</v>
      </c>
      <c r="AA2472">
        <f t="shared" si="368"/>
        <v>-19</v>
      </c>
      <c r="AB2472">
        <f t="shared" ca="1" si="364"/>
        <v>-4.8000000000000007</v>
      </c>
      <c r="AC2472">
        <f t="shared" ca="1" si="365"/>
        <v>-14.2</v>
      </c>
      <c r="AD2472">
        <f t="shared" ca="1" si="366"/>
        <v>14.2</v>
      </c>
      <c r="AE2472" s="2">
        <v>0</v>
      </c>
      <c r="AF2472" s="7">
        <f>VLOOKUP(R2472,Weights!$A$2:$B$120,2,0)*AE2472</f>
        <v>0</v>
      </c>
      <c r="AG2472">
        <f t="shared" ca="1" si="367"/>
        <v>201.64</v>
      </c>
      <c r="AI2472" t="str">
        <f t="shared" ca="1" si="369"/>
        <v>Northern Iowa</v>
      </c>
      <c r="AJ2472" t="str">
        <f t="shared" si="370"/>
        <v>Northern Iowa</v>
      </c>
      <c r="AK2472" t="str">
        <f t="shared" si="371"/>
        <v>Northern Iowa</v>
      </c>
    </row>
    <row r="2473" spans="17:37" x14ac:dyDescent="0.25">
      <c r="Q2473" t="s">
        <v>3279</v>
      </c>
      <c r="R2473" s="6">
        <v>42063</v>
      </c>
      <c r="S2473" t="s">
        <v>3194</v>
      </c>
      <c r="T2473" t="s">
        <v>3509</v>
      </c>
      <c r="U2473" t="s">
        <v>3842</v>
      </c>
      <c r="V2473">
        <v>65</v>
      </c>
      <c r="W2473">
        <v>51</v>
      </c>
      <c r="Y2473" t="s">
        <v>992</v>
      </c>
      <c r="Z2473">
        <v>1</v>
      </c>
      <c r="AA2473">
        <f t="shared" si="368"/>
        <v>14</v>
      </c>
      <c r="AB2473">
        <f t="shared" ca="1" si="364"/>
        <v>9.3999999999999986</v>
      </c>
      <c r="AC2473">
        <f t="shared" ca="1" si="365"/>
        <v>4.6000000000000014</v>
      </c>
      <c r="AD2473">
        <f t="shared" ca="1" si="366"/>
        <v>-4.6000000000000014</v>
      </c>
      <c r="AE2473" s="2">
        <v>0</v>
      </c>
      <c r="AF2473" s="7">
        <f>VLOOKUP(R2473,Weights!$A$2:$B$120,2,0)*AE2473</f>
        <v>0</v>
      </c>
      <c r="AG2473">
        <f t="shared" ca="1" si="367"/>
        <v>21.160000000000014</v>
      </c>
      <c r="AI2473" t="str">
        <f t="shared" ca="1" si="369"/>
        <v>Loyola (Chi)</v>
      </c>
      <c r="AJ2473" t="str">
        <f t="shared" si="370"/>
        <v>Loyola (Chi)</v>
      </c>
      <c r="AK2473">
        <f t="shared" si="371"/>
        <v>0</v>
      </c>
    </row>
    <row r="2474" spans="17:37" x14ac:dyDescent="0.25">
      <c r="Q2474" t="s">
        <v>3279</v>
      </c>
      <c r="R2474" s="6">
        <v>42070</v>
      </c>
      <c r="S2474" t="s">
        <v>3195</v>
      </c>
      <c r="T2474" t="s">
        <v>3299</v>
      </c>
      <c r="U2474" t="s">
        <v>3841</v>
      </c>
      <c r="V2474">
        <v>63</v>
      </c>
      <c r="W2474">
        <v>49</v>
      </c>
      <c r="Y2474" t="s">
        <v>790</v>
      </c>
      <c r="Z2474">
        <v>1</v>
      </c>
      <c r="AA2474">
        <f t="shared" si="368"/>
        <v>-14</v>
      </c>
      <c r="AB2474">
        <f t="shared" ca="1" si="364"/>
        <v>-8</v>
      </c>
      <c r="AC2474">
        <f t="shared" ca="1" si="365"/>
        <v>-6</v>
      </c>
      <c r="AD2474">
        <f t="shared" ca="1" si="366"/>
        <v>6</v>
      </c>
      <c r="AE2474" s="2">
        <v>0</v>
      </c>
      <c r="AF2474" s="7">
        <f>VLOOKUP(R2474,Weights!$A$2:$B$120,2,0)*AE2474</f>
        <v>0</v>
      </c>
      <c r="AG2474">
        <f t="shared" ca="1" si="367"/>
        <v>36</v>
      </c>
      <c r="AI2474" t="str">
        <f t="shared" ca="1" si="369"/>
        <v>Northern Iowa</v>
      </c>
      <c r="AJ2474" t="str">
        <f t="shared" si="370"/>
        <v>Northern Iowa</v>
      </c>
      <c r="AK2474" t="str">
        <f t="shared" si="371"/>
        <v>Northern Iowa</v>
      </c>
    </row>
    <row r="2475" spans="17:37" x14ac:dyDescent="0.25">
      <c r="Q2475" t="s">
        <v>3244</v>
      </c>
      <c r="R2475" s="6">
        <v>41959</v>
      </c>
      <c r="S2475" t="s">
        <v>3194</v>
      </c>
      <c r="T2475" t="s">
        <v>3240</v>
      </c>
      <c r="U2475" t="s">
        <v>3842</v>
      </c>
      <c r="V2475">
        <v>76</v>
      </c>
      <c r="W2475">
        <v>71</v>
      </c>
      <c r="Y2475" t="s">
        <v>11</v>
      </c>
      <c r="Z2475">
        <v>1</v>
      </c>
      <c r="AA2475">
        <f t="shared" si="368"/>
        <v>5</v>
      </c>
      <c r="AB2475">
        <f t="shared" ca="1" si="364"/>
        <v>-4.6000000199999995</v>
      </c>
      <c r="AC2475">
        <f t="shared" ca="1" si="365"/>
        <v>9.6000000199999995</v>
      </c>
      <c r="AD2475">
        <f t="shared" ca="1" si="366"/>
        <v>-9.6000000199999995</v>
      </c>
      <c r="AE2475" s="2">
        <v>0</v>
      </c>
      <c r="AF2475" s="7">
        <f>VLOOKUP(R2475,Weights!$A$2:$B$120,2,0)*AE2475</f>
        <v>0</v>
      </c>
      <c r="AG2475">
        <f t="shared" ca="1" si="367"/>
        <v>92.160000383999986</v>
      </c>
      <c r="AI2475" t="str">
        <f t="shared" ca="1" si="369"/>
        <v>Cornell</v>
      </c>
      <c r="AJ2475" t="str">
        <f t="shared" si="370"/>
        <v>Loyola (MD)</v>
      </c>
      <c r="AK2475">
        <f t="shared" si="371"/>
        <v>0</v>
      </c>
    </row>
    <row r="2476" spans="17:37" x14ac:dyDescent="0.25">
      <c r="Q2476" t="s">
        <v>3244</v>
      </c>
      <c r="R2476" s="6">
        <v>41962</v>
      </c>
      <c r="S2476" t="s">
        <v>3194</v>
      </c>
      <c r="T2476" t="s">
        <v>3212</v>
      </c>
      <c r="U2476" t="s">
        <v>3842</v>
      </c>
      <c r="V2476">
        <v>45</v>
      </c>
      <c r="W2476">
        <v>38</v>
      </c>
      <c r="Y2476" t="s">
        <v>99</v>
      </c>
      <c r="Z2476">
        <v>1</v>
      </c>
      <c r="AA2476">
        <f t="shared" si="368"/>
        <v>7</v>
      </c>
      <c r="AB2476">
        <f t="shared" ca="1" si="364"/>
        <v>6.9999998000000003</v>
      </c>
      <c r="AC2476">
        <f t="shared" ca="1" si="365"/>
        <v>1.9999999967268423E-7</v>
      </c>
      <c r="AD2476">
        <f t="shared" ca="1" si="366"/>
        <v>-1.9999999967268423E-7</v>
      </c>
      <c r="AE2476" s="2">
        <v>0</v>
      </c>
      <c r="AF2476" s="7">
        <f>VLOOKUP(R2476,Weights!$A$2:$B$120,2,0)*AE2476</f>
        <v>0</v>
      </c>
      <c r="AG2476">
        <f t="shared" ca="1" si="367"/>
        <v>3.999999986907369E-14</v>
      </c>
      <c r="AI2476" t="str">
        <f t="shared" ca="1" si="369"/>
        <v>Loyola (MD)</v>
      </c>
      <c r="AJ2476" t="str">
        <f t="shared" si="370"/>
        <v>Loyola (MD)</v>
      </c>
      <c r="AK2476">
        <f t="shared" si="371"/>
        <v>0</v>
      </c>
    </row>
    <row r="2477" spans="17:37" x14ac:dyDescent="0.25">
      <c r="Q2477" t="s">
        <v>3244</v>
      </c>
      <c r="R2477" s="6">
        <v>41972</v>
      </c>
      <c r="S2477" t="s">
        <v>3194</v>
      </c>
      <c r="T2477" t="s">
        <v>3201</v>
      </c>
      <c r="U2477" t="s">
        <v>3841</v>
      </c>
      <c r="V2477">
        <v>81</v>
      </c>
      <c r="W2477">
        <v>71</v>
      </c>
      <c r="Y2477" t="s">
        <v>19</v>
      </c>
      <c r="Z2477">
        <v>1</v>
      </c>
      <c r="AA2477">
        <f t="shared" si="368"/>
        <v>-10</v>
      </c>
      <c r="AB2477">
        <f t="shared" ca="1" si="364"/>
        <v>8.8817841970012523E-16</v>
      </c>
      <c r="AC2477">
        <f t="shared" ca="1" si="365"/>
        <v>-10</v>
      </c>
      <c r="AD2477">
        <f t="shared" ca="1" si="366"/>
        <v>10</v>
      </c>
      <c r="AE2477" s="2">
        <v>0</v>
      </c>
      <c r="AF2477" s="7">
        <f>VLOOKUP(R2477,Weights!$A$2:$B$120,2,0)*AE2477</f>
        <v>0</v>
      </c>
      <c r="AG2477">
        <f t="shared" ca="1" si="367"/>
        <v>100</v>
      </c>
      <c r="AI2477" t="str">
        <f t="shared" ca="1" si="369"/>
        <v>Loyola (MD)</v>
      </c>
      <c r="AJ2477" t="str">
        <f t="shared" si="370"/>
        <v>Siena</v>
      </c>
      <c r="AK2477" t="str">
        <f t="shared" si="371"/>
        <v>Siena</v>
      </c>
    </row>
    <row r="2478" spans="17:37" x14ac:dyDescent="0.25">
      <c r="Q2478" t="s">
        <v>3244</v>
      </c>
      <c r="R2478" s="6">
        <v>41979</v>
      </c>
      <c r="S2478" t="s">
        <v>3194</v>
      </c>
      <c r="T2478" t="s">
        <v>3217</v>
      </c>
      <c r="U2478" t="s">
        <v>3841</v>
      </c>
      <c r="V2478">
        <v>74</v>
      </c>
      <c r="W2478">
        <v>65</v>
      </c>
      <c r="Y2478" t="s">
        <v>484</v>
      </c>
      <c r="Z2478">
        <v>1</v>
      </c>
      <c r="AA2478">
        <f t="shared" si="368"/>
        <v>-9</v>
      </c>
      <c r="AB2478">
        <f t="shared" ca="1" si="364"/>
        <v>-3.5999999999999992</v>
      </c>
      <c r="AC2478">
        <f t="shared" ca="1" si="365"/>
        <v>-5.4</v>
      </c>
      <c r="AD2478">
        <f t="shared" ca="1" si="366"/>
        <v>5.4</v>
      </c>
      <c r="AE2478" s="2">
        <v>0</v>
      </c>
      <c r="AF2478" s="7">
        <f>VLOOKUP(R2478,Weights!$A$2:$B$120,2,0)*AE2478</f>
        <v>0</v>
      </c>
      <c r="AG2478">
        <f t="shared" ca="1" si="367"/>
        <v>29.160000000000004</v>
      </c>
      <c r="AI2478" t="str">
        <f t="shared" ca="1" si="369"/>
        <v>Mt. St. Mary's</v>
      </c>
      <c r="AJ2478" t="str">
        <f t="shared" si="370"/>
        <v>Mt. St. Mary's</v>
      </c>
      <c r="AK2478" t="str">
        <f t="shared" si="371"/>
        <v>Mt. St. Mary's</v>
      </c>
    </row>
    <row r="2479" spans="17:37" x14ac:dyDescent="0.25">
      <c r="Q2479" t="s">
        <v>3244</v>
      </c>
      <c r="R2479" s="6">
        <v>42007</v>
      </c>
      <c r="S2479" t="s">
        <v>3194</v>
      </c>
      <c r="T2479" t="s">
        <v>3214</v>
      </c>
      <c r="U2479" t="s">
        <v>3841</v>
      </c>
      <c r="V2479">
        <v>77</v>
      </c>
      <c r="W2479">
        <v>53</v>
      </c>
      <c r="Y2479" t="s">
        <v>2360</v>
      </c>
      <c r="Z2479">
        <v>1</v>
      </c>
      <c r="AA2479">
        <f t="shared" si="368"/>
        <v>-24</v>
      </c>
      <c r="AB2479">
        <f t="shared" ca="1" si="364"/>
        <v>-1.3999999999999995</v>
      </c>
      <c r="AC2479">
        <f t="shared" ca="1" si="365"/>
        <v>-22.6</v>
      </c>
      <c r="AD2479">
        <f t="shared" ca="1" si="366"/>
        <v>22.6</v>
      </c>
      <c r="AE2479" s="2">
        <v>0</v>
      </c>
      <c r="AF2479" s="7">
        <f>VLOOKUP(R2479,Weights!$A$2:$B$120,2,0)*AE2479</f>
        <v>0</v>
      </c>
      <c r="AG2479">
        <f t="shared" ca="1" si="367"/>
        <v>510.76000000000005</v>
      </c>
      <c r="AI2479" t="str">
        <f t="shared" ca="1" si="369"/>
        <v>Army</v>
      </c>
      <c r="AJ2479" t="str">
        <f t="shared" si="370"/>
        <v>Army</v>
      </c>
      <c r="AK2479" t="str">
        <f t="shared" si="371"/>
        <v>Army</v>
      </c>
    </row>
    <row r="2480" spans="17:37" x14ac:dyDescent="0.25">
      <c r="Q2480" t="s">
        <v>3244</v>
      </c>
      <c r="R2480" s="6">
        <v>42011</v>
      </c>
      <c r="S2480" t="s">
        <v>3194</v>
      </c>
      <c r="T2480" t="s">
        <v>3520</v>
      </c>
      <c r="U2480" t="s">
        <v>3842</v>
      </c>
      <c r="V2480">
        <v>56</v>
      </c>
      <c r="W2480">
        <v>53</v>
      </c>
      <c r="X2480" t="s">
        <v>3843</v>
      </c>
      <c r="Y2480" t="s">
        <v>1167</v>
      </c>
      <c r="Z2480">
        <v>1</v>
      </c>
      <c r="AA2480">
        <f t="shared" si="368"/>
        <v>3</v>
      </c>
      <c r="AB2480">
        <f t="shared" ca="1" si="364"/>
        <v>-2.399999999999999</v>
      </c>
      <c r="AC2480">
        <f t="shared" ca="1" si="365"/>
        <v>5.3999999999999986</v>
      </c>
      <c r="AD2480">
        <f t="shared" ca="1" si="366"/>
        <v>-5.3999999999999986</v>
      </c>
      <c r="AE2480" s="2">
        <v>0</v>
      </c>
      <c r="AF2480" s="7">
        <f>VLOOKUP(R2480,Weights!$A$2:$B$120,2,0)*AE2480</f>
        <v>0</v>
      </c>
      <c r="AG2480">
        <f t="shared" ca="1" si="367"/>
        <v>29.159999999999986</v>
      </c>
      <c r="AI2480" t="str">
        <f t="shared" ca="1" si="369"/>
        <v>American</v>
      </c>
      <c r="AJ2480" t="str">
        <f t="shared" si="370"/>
        <v>Loyola (MD)</v>
      </c>
      <c r="AK2480">
        <f t="shared" si="371"/>
        <v>0</v>
      </c>
    </row>
    <row r="2481" spans="17:37" x14ac:dyDescent="0.25">
      <c r="Q2481" t="s">
        <v>3244</v>
      </c>
      <c r="R2481" s="6">
        <v>42022</v>
      </c>
      <c r="S2481" t="s">
        <v>3194</v>
      </c>
      <c r="T2481" t="s">
        <v>3215</v>
      </c>
      <c r="U2481" t="s">
        <v>3842</v>
      </c>
      <c r="V2481">
        <v>91</v>
      </c>
      <c r="W2481">
        <v>86</v>
      </c>
      <c r="X2481" t="s">
        <v>3843</v>
      </c>
      <c r="Y2481" t="s">
        <v>2458</v>
      </c>
      <c r="Z2481">
        <v>1</v>
      </c>
      <c r="AA2481">
        <f t="shared" si="368"/>
        <v>5</v>
      </c>
      <c r="AB2481">
        <f t="shared" ca="1" si="364"/>
        <v>-1.7999999999999989</v>
      </c>
      <c r="AC2481">
        <f t="shared" ca="1" si="365"/>
        <v>6.7999999999999989</v>
      </c>
      <c r="AD2481">
        <f t="shared" ca="1" si="366"/>
        <v>-6.7999999999999989</v>
      </c>
      <c r="AE2481" s="2">
        <v>0</v>
      </c>
      <c r="AF2481" s="7">
        <f>VLOOKUP(R2481,Weights!$A$2:$B$120,2,0)*AE2481</f>
        <v>0</v>
      </c>
      <c r="AG2481">
        <f t="shared" ca="1" si="367"/>
        <v>46.239999999999988</v>
      </c>
      <c r="AI2481" t="str">
        <f t="shared" ca="1" si="369"/>
        <v>Boston University</v>
      </c>
      <c r="AJ2481" t="str">
        <f t="shared" si="370"/>
        <v>Loyola (MD)</v>
      </c>
      <c r="AK2481">
        <f t="shared" si="371"/>
        <v>0</v>
      </c>
    </row>
    <row r="2482" spans="17:37" x14ac:dyDescent="0.25">
      <c r="Q2482" t="s">
        <v>3244</v>
      </c>
      <c r="R2482" s="6">
        <v>42025</v>
      </c>
      <c r="S2482" t="s">
        <v>3194</v>
      </c>
      <c r="T2482" t="s">
        <v>3200</v>
      </c>
      <c r="U2482" t="s">
        <v>3841</v>
      </c>
      <c r="V2482">
        <v>75</v>
      </c>
      <c r="W2482">
        <v>61</v>
      </c>
      <c r="Y2482" t="s">
        <v>2583</v>
      </c>
      <c r="Z2482">
        <v>1</v>
      </c>
      <c r="AA2482">
        <f t="shared" si="368"/>
        <v>-14</v>
      </c>
      <c r="AB2482">
        <f t="shared" ca="1" si="364"/>
        <v>-4.1999999999999993</v>
      </c>
      <c r="AC2482">
        <f t="shared" ca="1" si="365"/>
        <v>-9.8000000000000007</v>
      </c>
      <c r="AD2482">
        <f t="shared" ca="1" si="366"/>
        <v>9.8000000000000007</v>
      </c>
      <c r="AE2482" s="2">
        <v>0</v>
      </c>
      <c r="AF2482" s="7">
        <f>VLOOKUP(R2482,Weights!$A$2:$B$120,2,0)*AE2482</f>
        <v>0</v>
      </c>
      <c r="AG2482">
        <f t="shared" ca="1" si="367"/>
        <v>96.04000000000002</v>
      </c>
      <c r="AI2482" t="str">
        <f t="shared" ca="1" si="369"/>
        <v>Bucknell</v>
      </c>
      <c r="AJ2482" t="str">
        <f t="shared" si="370"/>
        <v>Bucknell</v>
      </c>
      <c r="AK2482" t="str">
        <f t="shared" si="371"/>
        <v>Bucknell</v>
      </c>
    </row>
    <row r="2483" spans="17:37" x14ac:dyDescent="0.25">
      <c r="Q2483" t="s">
        <v>3244</v>
      </c>
      <c r="R2483" s="6">
        <v>42032</v>
      </c>
      <c r="S2483" t="s">
        <v>3194</v>
      </c>
      <c r="T2483" t="s">
        <v>3220</v>
      </c>
      <c r="U2483" t="s">
        <v>3191</v>
      </c>
      <c r="Y2483" t="s">
        <v>3191</v>
      </c>
      <c r="Z2483">
        <v>0</v>
      </c>
      <c r="AA2483">
        <f t="shared" si="368"/>
        <v>0</v>
      </c>
      <c r="AB2483">
        <f t="shared" ca="1" si="364"/>
        <v>0</v>
      </c>
      <c r="AC2483">
        <f t="shared" ca="1" si="365"/>
        <v>0</v>
      </c>
      <c r="AD2483">
        <f t="shared" ca="1" si="366"/>
        <v>0</v>
      </c>
      <c r="AE2483" s="2">
        <v>0</v>
      </c>
      <c r="AF2483" s="7">
        <f>VLOOKUP(R2483,Weights!$A$2:$B$120,2,0)*AE2483</f>
        <v>0</v>
      </c>
      <c r="AG2483">
        <f t="shared" ca="1" si="367"/>
        <v>0</v>
      </c>
      <c r="AI2483" t="str">
        <f t="shared" ca="1" si="369"/>
        <v>Holy Cross</v>
      </c>
      <c r="AJ2483" t="str">
        <f t="shared" si="370"/>
        <v>Holy Cross</v>
      </c>
      <c r="AK2483">
        <f t="shared" si="371"/>
        <v>0</v>
      </c>
    </row>
    <row r="2484" spans="17:37" x14ac:dyDescent="0.25">
      <c r="Q2484" t="s">
        <v>3244</v>
      </c>
      <c r="R2484" s="6">
        <v>42033</v>
      </c>
      <c r="S2484" t="s">
        <v>3194</v>
      </c>
      <c r="T2484" t="s">
        <v>3220</v>
      </c>
      <c r="U2484" t="s">
        <v>3842</v>
      </c>
      <c r="V2484">
        <v>64</v>
      </c>
      <c r="W2484">
        <v>54</v>
      </c>
      <c r="Y2484" t="s">
        <v>2362</v>
      </c>
      <c r="Z2484">
        <v>1</v>
      </c>
      <c r="AA2484">
        <f t="shared" si="368"/>
        <v>10</v>
      </c>
      <c r="AB2484">
        <f t="shared" ca="1" si="364"/>
        <v>-0.39999999999999947</v>
      </c>
      <c r="AC2484">
        <f t="shared" ca="1" si="365"/>
        <v>10.399999999999999</v>
      </c>
      <c r="AD2484">
        <f t="shared" ca="1" si="366"/>
        <v>-10.399999999999999</v>
      </c>
      <c r="AE2484" s="2">
        <v>0</v>
      </c>
      <c r="AF2484" s="7">
        <f>VLOOKUP(R2484,Weights!$A$2:$B$120,2,0)*AE2484</f>
        <v>0</v>
      </c>
      <c r="AG2484">
        <f t="shared" ca="1" si="367"/>
        <v>108.15999999999997</v>
      </c>
      <c r="AI2484" t="str">
        <f t="shared" ca="1" si="369"/>
        <v>Holy Cross</v>
      </c>
      <c r="AJ2484" t="str">
        <f t="shared" si="370"/>
        <v>Loyola (MD)</v>
      </c>
      <c r="AK2484">
        <f t="shared" si="371"/>
        <v>0</v>
      </c>
    </row>
    <row r="2485" spans="17:37" x14ac:dyDescent="0.25">
      <c r="Q2485" t="s">
        <v>3244</v>
      </c>
      <c r="R2485" s="6">
        <v>42042</v>
      </c>
      <c r="S2485" t="s">
        <v>3194</v>
      </c>
      <c r="T2485" t="s">
        <v>3500</v>
      </c>
      <c r="U2485" t="s">
        <v>3841</v>
      </c>
      <c r="V2485">
        <v>69</v>
      </c>
      <c r="W2485">
        <v>63</v>
      </c>
      <c r="Y2485" t="s">
        <v>2460</v>
      </c>
      <c r="Z2485">
        <v>1</v>
      </c>
      <c r="AA2485">
        <f t="shared" si="368"/>
        <v>-6</v>
      </c>
      <c r="AB2485">
        <f t="shared" ca="1" si="364"/>
        <v>-2.1999999999999993</v>
      </c>
      <c r="AC2485">
        <f t="shared" ca="1" si="365"/>
        <v>-3.8000000000000007</v>
      </c>
      <c r="AD2485">
        <f t="shared" ca="1" si="366"/>
        <v>3.8000000000000007</v>
      </c>
      <c r="AE2485" s="2">
        <v>0</v>
      </c>
      <c r="AF2485" s="7">
        <f>VLOOKUP(R2485,Weights!$A$2:$B$120,2,0)*AE2485</f>
        <v>0</v>
      </c>
      <c r="AG2485">
        <f t="shared" ca="1" si="367"/>
        <v>14.440000000000005</v>
      </c>
      <c r="AI2485" t="str">
        <f t="shared" ca="1" si="369"/>
        <v>Lehigh</v>
      </c>
      <c r="AJ2485" t="str">
        <f t="shared" si="370"/>
        <v>Lehigh</v>
      </c>
      <c r="AK2485" t="str">
        <f t="shared" si="371"/>
        <v>Lehigh</v>
      </c>
    </row>
    <row r="2486" spans="17:37" x14ac:dyDescent="0.25">
      <c r="Q2486" t="s">
        <v>3244</v>
      </c>
      <c r="R2486" s="6">
        <v>42046</v>
      </c>
      <c r="S2486" t="s">
        <v>3194</v>
      </c>
      <c r="T2486" t="s">
        <v>3487</v>
      </c>
      <c r="U2486" t="s">
        <v>3842</v>
      </c>
      <c r="V2486">
        <v>62</v>
      </c>
      <c r="W2486">
        <v>43</v>
      </c>
      <c r="Y2486" t="s">
        <v>2461</v>
      </c>
      <c r="Z2486">
        <v>1</v>
      </c>
      <c r="AA2486">
        <f t="shared" si="368"/>
        <v>19</v>
      </c>
      <c r="AB2486">
        <f t="shared" ca="1" si="364"/>
        <v>-5.2000000199999992</v>
      </c>
      <c r="AC2486">
        <f t="shared" ca="1" si="365"/>
        <v>24.200000019999997</v>
      </c>
      <c r="AD2486">
        <f t="shared" ca="1" si="366"/>
        <v>-24.200000019999997</v>
      </c>
      <c r="AE2486" s="2">
        <v>0</v>
      </c>
      <c r="AF2486" s="7">
        <f>VLOOKUP(R2486,Weights!$A$2:$B$120,2,0)*AE2486</f>
        <v>0</v>
      </c>
      <c r="AG2486">
        <f t="shared" ca="1" si="367"/>
        <v>585.64000096799987</v>
      </c>
      <c r="AI2486" t="str">
        <f t="shared" ca="1" si="369"/>
        <v>Lafayette</v>
      </c>
      <c r="AJ2486" t="str">
        <f t="shared" si="370"/>
        <v>Loyola (MD)</v>
      </c>
      <c r="AK2486">
        <f t="shared" si="371"/>
        <v>0</v>
      </c>
    </row>
    <row r="2487" spans="17:37" x14ac:dyDescent="0.25">
      <c r="Q2487" t="s">
        <v>3244</v>
      </c>
      <c r="R2487" s="6">
        <v>42057</v>
      </c>
      <c r="S2487" t="s">
        <v>3194</v>
      </c>
      <c r="T2487" t="s">
        <v>3197</v>
      </c>
      <c r="U2487" t="s">
        <v>3842</v>
      </c>
      <c r="V2487">
        <v>80</v>
      </c>
      <c r="W2487">
        <v>78</v>
      </c>
      <c r="X2487" t="s">
        <v>3845</v>
      </c>
      <c r="Y2487" t="s">
        <v>2584</v>
      </c>
      <c r="Z2487">
        <v>1</v>
      </c>
      <c r="AA2487">
        <f t="shared" si="368"/>
        <v>2</v>
      </c>
      <c r="AB2487">
        <f t="shared" ca="1" si="364"/>
        <v>-5.8000000199999988</v>
      </c>
      <c r="AC2487">
        <f t="shared" ca="1" si="365"/>
        <v>7.8000000199999988</v>
      </c>
      <c r="AD2487">
        <f t="shared" ca="1" si="366"/>
        <v>-7.8000000199999988</v>
      </c>
      <c r="AE2487" s="2">
        <v>0</v>
      </c>
      <c r="AF2487" s="7">
        <f>VLOOKUP(R2487,Weights!$A$2:$B$120,2,0)*AE2487</f>
        <v>0</v>
      </c>
      <c r="AG2487">
        <f t="shared" ca="1" si="367"/>
        <v>60.840000311999979</v>
      </c>
      <c r="AI2487" t="str">
        <f t="shared" ca="1" si="369"/>
        <v>Colgate</v>
      </c>
      <c r="AJ2487" t="str">
        <f t="shared" si="370"/>
        <v>Loyola (MD)</v>
      </c>
      <c r="AK2487">
        <f t="shared" si="371"/>
        <v>0</v>
      </c>
    </row>
    <row r="2488" spans="17:37" x14ac:dyDescent="0.25">
      <c r="Q2488" t="s">
        <v>3244</v>
      </c>
      <c r="R2488" s="6">
        <v>42063</v>
      </c>
      <c r="S2488" t="s">
        <v>3194</v>
      </c>
      <c r="T2488" t="s">
        <v>3446</v>
      </c>
      <c r="U2488" t="s">
        <v>3841</v>
      </c>
      <c r="V2488">
        <v>57</v>
      </c>
      <c r="W2488">
        <v>47</v>
      </c>
      <c r="Y2488" t="s">
        <v>2586</v>
      </c>
      <c r="Z2488">
        <v>1</v>
      </c>
      <c r="AA2488">
        <f t="shared" si="368"/>
        <v>-10</v>
      </c>
      <c r="AB2488">
        <f t="shared" ca="1" si="364"/>
        <v>1.0000000000000009</v>
      </c>
      <c r="AC2488">
        <f t="shared" ca="1" si="365"/>
        <v>-11</v>
      </c>
      <c r="AD2488">
        <f t="shared" ca="1" si="366"/>
        <v>11</v>
      </c>
      <c r="AE2488" s="2">
        <v>0</v>
      </c>
      <c r="AF2488" s="7">
        <f>VLOOKUP(R2488,Weights!$A$2:$B$120,2,0)*AE2488</f>
        <v>0</v>
      </c>
      <c r="AG2488">
        <f t="shared" ca="1" si="367"/>
        <v>121</v>
      </c>
      <c r="AI2488" t="str">
        <f t="shared" ca="1" si="369"/>
        <v>Loyola (MD)</v>
      </c>
      <c r="AJ2488" t="str">
        <f t="shared" si="370"/>
        <v>Navy</v>
      </c>
      <c r="AK2488" t="str">
        <f t="shared" si="371"/>
        <v>Navy</v>
      </c>
    </row>
    <row r="2489" spans="17:37" x14ac:dyDescent="0.25">
      <c r="Q2489" t="s">
        <v>3461</v>
      </c>
      <c r="R2489" s="6">
        <v>41957</v>
      </c>
      <c r="S2489" t="s">
        <v>3194</v>
      </c>
      <c r="T2489" t="s">
        <v>3518</v>
      </c>
      <c r="U2489" t="s">
        <v>3842</v>
      </c>
      <c r="V2489">
        <v>76</v>
      </c>
      <c r="W2489">
        <v>66</v>
      </c>
      <c r="Y2489" t="s">
        <v>176</v>
      </c>
      <c r="Z2489">
        <v>1</v>
      </c>
      <c r="AA2489">
        <f t="shared" si="368"/>
        <v>10</v>
      </c>
      <c r="AB2489">
        <f t="shared" ca="1" si="364"/>
        <v>5.2</v>
      </c>
      <c r="AC2489">
        <f t="shared" ca="1" si="365"/>
        <v>4.8</v>
      </c>
      <c r="AD2489">
        <f t="shared" ca="1" si="366"/>
        <v>-4.8</v>
      </c>
      <c r="AE2489" s="2">
        <v>0</v>
      </c>
      <c r="AF2489" s="7">
        <f>VLOOKUP(R2489,Weights!$A$2:$B$120,2,0)*AE2489</f>
        <v>0</v>
      </c>
      <c r="AG2489">
        <f t="shared" ca="1" si="367"/>
        <v>23.04</v>
      </c>
      <c r="AI2489" t="str">
        <f t="shared" ca="1" si="369"/>
        <v>Loyola Marymount</v>
      </c>
      <c r="AJ2489" t="str">
        <f t="shared" si="370"/>
        <v>Loyola Marymount</v>
      </c>
      <c r="AK2489">
        <f t="shared" si="371"/>
        <v>0</v>
      </c>
    </row>
    <row r="2490" spans="17:37" x14ac:dyDescent="0.25">
      <c r="Q2490" t="s">
        <v>3461</v>
      </c>
      <c r="R2490" s="6">
        <v>41958</v>
      </c>
      <c r="S2490" t="s">
        <v>3194</v>
      </c>
      <c r="T2490" t="s">
        <v>3401</v>
      </c>
      <c r="U2490" t="s">
        <v>3841</v>
      </c>
      <c r="V2490">
        <v>77</v>
      </c>
      <c r="W2490">
        <v>69</v>
      </c>
      <c r="Y2490" t="s">
        <v>11</v>
      </c>
      <c r="Z2490">
        <v>1</v>
      </c>
      <c r="AA2490">
        <f t="shared" si="368"/>
        <v>-8</v>
      </c>
      <c r="AB2490">
        <f t="shared" ca="1" si="364"/>
        <v>-8</v>
      </c>
      <c r="AC2490">
        <f t="shared" ca="1" si="365"/>
        <v>0</v>
      </c>
      <c r="AD2490">
        <f t="shared" ca="1" si="366"/>
        <v>0</v>
      </c>
      <c r="AE2490" s="2">
        <v>0</v>
      </c>
      <c r="AF2490" s="7">
        <f>VLOOKUP(R2490,Weights!$A$2:$B$120,2,0)*AE2490</f>
        <v>0</v>
      </c>
      <c r="AG2490">
        <f t="shared" ca="1" si="367"/>
        <v>0</v>
      </c>
      <c r="AI2490" t="str">
        <f t="shared" ca="1" si="369"/>
        <v>Boise State</v>
      </c>
      <c r="AJ2490" t="str">
        <f t="shared" si="370"/>
        <v>Boise State</v>
      </c>
      <c r="AK2490" t="str">
        <f t="shared" si="371"/>
        <v>Boise State</v>
      </c>
    </row>
    <row r="2491" spans="17:37" x14ac:dyDescent="0.25">
      <c r="Q2491" t="s">
        <v>3461</v>
      </c>
      <c r="R2491" s="6">
        <v>41966</v>
      </c>
      <c r="S2491" t="s">
        <v>3194</v>
      </c>
      <c r="T2491" t="s">
        <v>3839</v>
      </c>
      <c r="U2491" t="s">
        <v>3842</v>
      </c>
      <c r="V2491">
        <v>82</v>
      </c>
      <c r="W2491">
        <v>60</v>
      </c>
      <c r="Y2491" t="s">
        <v>15</v>
      </c>
      <c r="Z2491">
        <v>1</v>
      </c>
      <c r="AA2491">
        <f t="shared" si="368"/>
        <v>22</v>
      </c>
      <c r="AB2491">
        <f t="shared" ca="1" si="364"/>
        <v>29.999999800000001</v>
      </c>
      <c r="AC2491">
        <f t="shared" ca="1" si="365"/>
        <v>-7.9999998000000012</v>
      </c>
      <c r="AD2491">
        <f t="shared" ca="1" si="366"/>
        <v>7.9999998000000012</v>
      </c>
      <c r="AE2491" s="2">
        <v>0</v>
      </c>
      <c r="AF2491" s="7">
        <f>VLOOKUP(R2491,Weights!$A$2:$B$120,2,0)*AE2491</f>
        <v>0</v>
      </c>
      <c r="AG2491">
        <f t="shared" ca="1" si="367"/>
        <v>63.999996800000062</v>
      </c>
      <c r="AI2491" t="str">
        <f t="shared" ca="1" si="369"/>
        <v>Loyola Marymount</v>
      </c>
      <c r="AJ2491" t="str">
        <f t="shared" si="370"/>
        <v>Loyola Marymount</v>
      </c>
      <c r="AK2491">
        <f t="shared" si="371"/>
        <v>0</v>
      </c>
    </row>
    <row r="2492" spans="17:37" x14ac:dyDescent="0.25">
      <c r="Q2492" t="s">
        <v>3461</v>
      </c>
      <c r="R2492" s="6">
        <v>41969</v>
      </c>
      <c r="S2492" t="s">
        <v>3194</v>
      </c>
      <c r="T2492" t="s">
        <v>3417</v>
      </c>
      <c r="U2492" t="s">
        <v>3842</v>
      </c>
      <c r="V2492">
        <v>66</v>
      </c>
      <c r="W2492">
        <v>62</v>
      </c>
      <c r="Y2492" t="s">
        <v>150</v>
      </c>
      <c r="Z2492">
        <v>1</v>
      </c>
      <c r="AA2492">
        <f t="shared" si="368"/>
        <v>4</v>
      </c>
      <c r="AB2492">
        <f t="shared" ca="1" si="364"/>
        <v>4</v>
      </c>
      <c r="AC2492">
        <f t="shared" ca="1" si="365"/>
        <v>0</v>
      </c>
      <c r="AD2492">
        <f t="shared" ca="1" si="366"/>
        <v>0</v>
      </c>
      <c r="AE2492" s="2">
        <v>0</v>
      </c>
      <c r="AF2492" s="7">
        <f>VLOOKUP(R2492,Weights!$A$2:$B$120,2,0)*AE2492</f>
        <v>0</v>
      </c>
      <c r="AG2492">
        <f t="shared" ca="1" si="367"/>
        <v>0</v>
      </c>
      <c r="AI2492" t="str">
        <f t="shared" ca="1" si="369"/>
        <v>Loyola Marymount</v>
      </c>
      <c r="AJ2492" t="str">
        <f t="shared" si="370"/>
        <v>Loyola Marymount</v>
      </c>
      <c r="AK2492">
        <f t="shared" si="371"/>
        <v>0</v>
      </c>
    </row>
    <row r="2493" spans="17:37" x14ac:dyDescent="0.25">
      <c r="Q2493" t="s">
        <v>3461</v>
      </c>
      <c r="R2493" s="6">
        <v>41972</v>
      </c>
      <c r="S2493" t="s">
        <v>3194</v>
      </c>
      <c r="T2493" t="s">
        <v>3418</v>
      </c>
      <c r="U2493" t="s">
        <v>3841</v>
      </c>
      <c r="V2493">
        <v>80</v>
      </c>
      <c r="W2493">
        <v>72</v>
      </c>
      <c r="Y2493" t="s">
        <v>235</v>
      </c>
      <c r="Z2493">
        <v>1</v>
      </c>
      <c r="AA2493">
        <f t="shared" si="368"/>
        <v>-8</v>
      </c>
      <c r="AB2493">
        <f t="shared" ca="1" si="364"/>
        <v>-5</v>
      </c>
      <c r="AC2493">
        <f t="shared" ca="1" si="365"/>
        <v>-3</v>
      </c>
      <c r="AD2493">
        <f t="shared" ca="1" si="366"/>
        <v>3</v>
      </c>
      <c r="AE2493" s="2">
        <v>0</v>
      </c>
      <c r="AF2493" s="7">
        <f>VLOOKUP(R2493,Weights!$A$2:$B$120,2,0)*AE2493</f>
        <v>0</v>
      </c>
      <c r="AG2493">
        <f t="shared" ca="1" si="367"/>
        <v>9</v>
      </c>
      <c r="AI2493" t="str">
        <f t="shared" ca="1" si="369"/>
        <v>UC Irvine</v>
      </c>
      <c r="AJ2493" t="str">
        <f t="shared" si="370"/>
        <v>UC Irvine</v>
      </c>
      <c r="AK2493" t="str">
        <f t="shared" si="371"/>
        <v>UC Irvine</v>
      </c>
    </row>
    <row r="2494" spans="17:37" x14ac:dyDescent="0.25">
      <c r="Q2494" t="s">
        <v>3461</v>
      </c>
      <c r="R2494" s="6">
        <v>42002</v>
      </c>
      <c r="S2494" t="s">
        <v>3194</v>
      </c>
      <c r="T2494" t="s">
        <v>3455</v>
      </c>
      <c r="U2494" t="s">
        <v>3841</v>
      </c>
      <c r="V2494">
        <v>69</v>
      </c>
      <c r="W2494">
        <v>56</v>
      </c>
      <c r="Y2494" t="s">
        <v>1864</v>
      </c>
      <c r="Z2494">
        <v>1</v>
      </c>
      <c r="AA2494">
        <f t="shared" si="368"/>
        <v>-13</v>
      </c>
      <c r="AB2494">
        <f t="shared" ca="1" si="364"/>
        <v>-2.9999999999999996</v>
      </c>
      <c r="AC2494">
        <f t="shared" ca="1" si="365"/>
        <v>-10</v>
      </c>
      <c r="AD2494">
        <f t="shared" ca="1" si="366"/>
        <v>10</v>
      </c>
      <c r="AE2494" s="2">
        <v>0</v>
      </c>
      <c r="AF2494" s="7">
        <f>VLOOKUP(R2494,Weights!$A$2:$B$120,2,0)*AE2494</f>
        <v>0</v>
      </c>
      <c r="AG2494">
        <f t="shared" ca="1" si="367"/>
        <v>100</v>
      </c>
      <c r="AI2494" t="str">
        <f t="shared" ca="1" si="369"/>
        <v>Pepperdine</v>
      </c>
      <c r="AJ2494" t="str">
        <f t="shared" si="370"/>
        <v>Pepperdine</v>
      </c>
      <c r="AK2494" t="str">
        <f t="shared" si="371"/>
        <v>Pepperdine</v>
      </c>
    </row>
    <row r="2495" spans="17:37" x14ac:dyDescent="0.25">
      <c r="Q2495" t="s">
        <v>3461</v>
      </c>
      <c r="R2495" s="6">
        <v>42005</v>
      </c>
      <c r="S2495" t="s">
        <v>3194</v>
      </c>
      <c r="T2495" t="s">
        <v>3511</v>
      </c>
      <c r="U2495" t="s">
        <v>3841</v>
      </c>
      <c r="V2495">
        <v>77</v>
      </c>
      <c r="W2495">
        <v>63</v>
      </c>
      <c r="Y2495" t="s">
        <v>3032</v>
      </c>
      <c r="Z2495">
        <v>1</v>
      </c>
      <c r="AA2495">
        <f t="shared" si="368"/>
        <v>-14</v>
      </c>
      <c r="AB2495">
        <f t="shared" ca="1" si="364"/>
        <v>5</v>
      </c>
      <c r="AC2495">
        <f t="shared" ca="1" si="365"/>
        <v>-19</v>
      </c>
      <c r="AD2495">
        <f t="shared" ca="1" si="366"/>
        <v>19</v>
      </c>
      <c r="AE2495" s="2">
        <v>0</v>
      </c>
      <c r="AF2495" s="7">
        <f>VLOOKUP(R2495,Weights!$A$2:$B$120,2,0)*AE2495</f>
        <v>0</v>
      </c>
      <c r="AG2495">
        <f t="shared" ca="1" si="367"/>
        <v>361</v>
      </c>
      <c r="AI2495" t="str">
        <f t="shared" ca="1" si="369"/>
        <v>Loyola Marymount</v>
      </c>
      <c r="AJ2495" t="str">
        <f t="shared" si="370"/>
        <v>Pacific</v>
      </c>
      <c r="AK2495" t="str">
        <f t="shared" si="371"/>
        <v>Pacific</v>
      </c>
    </row>
    <row r="2496" spans="17:37" x14ac:dyDescent="0.25">
      <c r="Q2496" t="s">
        <v>3461</v>
      </c>
      <c r="R2496" s="6">
        <v>42007</v>
      </c>
      <c r="S2496" t="s">
        <v>3194</v>
      </c>
      <c r="T2496" t="s">
        <v>3412</v>
      </c>
      <c r="U2496" t="s">
        <v>3841</v>
      </c>
      <c r="V2496">
        <v>72</v>
      </c>
      <c r="W2496">
        <v>63</v>
      </c>
      <c r="Y2496" t="s">
        <v>3033</v>
      </c>
      <c r="Z2496">
        <v>1</v>
      </c>
      <c r="AA2496">
        <f t="shared" si="368"/>
        <v>-9</v>
      </c>
      <c r="AB2496">
        <f t="shared" ca="1" si="364"/>
        <v>-7.6</v>
      </c>
      <c r="AC2496">
        <f t="shared" ca="1" si="365"/>
        <v>-1.4000000000000004</v>
      </c>
      <c r="AD2496">
        <f t="shared" ca="1" si="366"/>
        <v>1.4000000000000004</v>
      </c>
      <c r="AE2496" s="2">
        <v>0</v>
      </c>
      <c r="AF2496" s="7">
        <f>VLOOKUP(R2496,Weights!$A$2:$B$120,2,0)*AE2496</f>
        <v>0</v>
      </c>
      <c r="AG2496">
        <f t="shared" ca="1" si="367"/>
        <v>1.9600000000000011</v>
      </c>
      <c r="AI2496" t="str">
        <f t="shared" ca="1" si="369"/>
        <v>Saint Mary's</v>
      </c>
      <c r="AJ2496" t="str">
        <f t="shared" si="370"/>
        <v>Saint Mary's</v>
      </c>
      <c r="AK2496" t="str">
        <f t="shared" si="371"/>
        <v>Saint Mary's</v>
      </c>
    </row>
    <row r="2497" spans="17:37" x14ac:dyDescent="0.25">
      <c r="Q2497" t="s">
        <v>3461</v>
      </c>
      <c r="R2497" s="6">
        <v>42019</v>
      </c>
      <c r="S2497" t="s">
        <v>3194</v>
      </c>
      <c r="T2497" t="s">
        <v>3407</v>
      </c>
      <c r="U2497" t="s">
        <v>3842</v>
      </c>
      <c r="V2497">
        <v>80</v>
      </c>
      <c r="W2497">
        <v>68</v>
      </c>
      <c r="Y2497" t="s">
        <v>3034</v>
      </c>
      <c r="Z2497">
        <v>1</v>
      </c>
      <c r="AA2497">
        <f t="shared" si="368"/>
        <v>12</v>
      </c>
      <c r="AB2497">
        <f t="shared" ca="1" si="364"/>
        <v>-2.1999999999999997</v>
      </c>
      <c r="AC2497">
        <f t="shared" ca="1" si="365"/>
        <v>14.2</v>
      </c>
      <c r="AD2497">
        <f t="shared" ca="1" si="366"/>
        <v>-14.2</v>
      </c>
      <c r="AE2497" s="2">
        <v>0</v>
      </c>
      <c r="AF2497" s="7">
        <f>VLOOKUP(R2497,Weights!$A$2:$B$120,2,0)*AE2497</f>
        <v>0</v>
      </c>
      <c r="AG2497">
        <f t="shared" ca="1" si="367"/>
        <v>201.64</v>
      </c>
      <c r="AI2497" t="str">
        <f t="shared" ca="1" si="369"/>
        <v>Portland</v>
      </c>
      <c r="AJ2497" t="str">
        <f t="shared" si="370"/>
        <v>Loyola Marymount</v>
      </c>
      <c r="AK2497">
        <f t="shared" si="371"/>
        <v>0</v>
      </c>
    </row>
    <row r="2498" spans="17:37" x14ac:dyDescent="0.25">
      <c r="Q2498" t="s">
        <v>3461</v>
      </c>
      <c r="R2498" s="6">
        <v>42021</v>
      </c>
      <c r="S2498" t="s">
        <v>3194</v>
      </c>
      <c r="T2498" t="s">
        <v>3828</v>
      </c>
      <c r="U2498" t="s">
        <v>3841</v>
      </c>
      <c r="V2498">
        <v>72</v>
      </c>
      <c r="W2498">
        <v>55</v>
      </c>
      <c r="Y2498" t="s">
        <v>3035</v>
      </c>
      <c r="Z2498">
        <v>1</v>
      </c>
      <c r="AA2498">
        <f t="shared" si="368"/>
        <v>-17</v>
      </c>
      <c r="AB2498">
        <f t="shared" ref="AB2498:AB2561" ca="1" si="372">Z2498*(IF(S2498="A",-HomeEdge,IF(S2498="H",HomeEdge,0))+VLOOKUP(Q2498,TmList,2,0)-VLOOKUP(T2498,TmList,2,0))</f>
        <v>-20.000000199999999</v>
      </c>
      <c r="AC2498">
        <f t="shared" ref="AC2498:AC2561" ca="1" si="373">AA2498-AB2498</f>
        <v>3.0000001999999988</v>
      </c>
      <c r="AD2498">
        <f t="shared" ref="AD2498:AD2561" ca="1" si="374">-AC2498</f>
        <v>-3.0000001999999988</v>
      </c>
      <c r="AE2498" s="2">
        <v>0</v>
      </c>
      <c r="AF2498" s="7">
        <f>VLOOKUP(R2498,Weights!$A$2:$B$120,2,0)*AE2498</f>
        <v>0</v>
      </c>
      <c r="AG2498">
        <f t="shared" ref="AG2498:AG2561" ca="1" si="375">AC2498^2</f>
        <v>9.0000012000000336</v>
      </c>
      <c r="AI2498" t="str">
        <f t="shared" ca="1" si="369"/>
        <v>Gonzaga</v>
      </c>
      <c r="AJ2498" t="str">
        <f t="shared" si="370"/>
        <v>Gonzaga</v>
      </c>
      <c r="AK2498" t="str">
        <f t="shared" si="371"/>
        <v>Gonzaga</v>
      </c>
    </row>
    <row r="2499" spans="17:37" x14ac:dyDescent="0.25">
      <c r="Q2499" t="s">
        <v>3461</v>
      </c>
      <c r="R2499" s="6">
        <v>42040</v>
      </c>
      <c r="S2499" t="s">
        <v>3194</v>
      </c>
      <c r="T2499" t="s">
        <v>3510</v>
      </c>
      <c r="U2499" t="s">
        <v>3842</v>
      </c>
      <c r="V2499">
        <v>70</v>
      </c>
      <c r="W2499">
        <v>61</v>
      </c>
      <c r="Y2499" t="s">
        <v>2320</v>
      </c>
      <c r="Z2499">
        <v>1</v>
      </c>
      <c r="AA2499">
        <f t="shared" ref="AA2499:AA2562" si="376">Z2499*IF(U2499="W",(V2499-W2499),W2499-V2499)</f>
        <v>9</v>
      </c>
      <c r="AB2499">
        <f t="shared" ca="1" si="372"/>
        <v>-3.1999999999999997</v>
      </c>
      <c r="AC2499">
        <f t="shared" ca="1" si="373"/>
        <v>12.2</v>
      </c>
      <c r="AD2499">
        <f t="shared" ca="1" si="374"/>
        <v>-12.2</v>
      </c>
      <c r="AE2499" s="2">
        <v>0</v>
      </c>
      <c r="AF2499" s="7">
        <f>VLOOKUP(R2499,Weights!$A$2:$B$120,2,0)*AE2499</f>
        <v>0</v>
      </c>
      <c r="AG2499">
        <f t="shared" ca="1" si="375"/>
        <v>148.83999999999997</v>
      </c>
      <c r="AI2499" t="str">
        <f t="shared" ref="AI2499:AI2562" ca="1" si="377">IF(AB2499&gt;0,Q2499,T2499)</f>
        <v>San Diego</v>
      </c>
      <c r="AJ2499" t="str">
        <f t="shared" ref="AJ2499:AJ2562" si="378">IF(AA2499&gt;0,Q2499,T2499)</f>
        <v>Loyola Marymount</v>
      </c>
      <c r="AK2499">
        <f t="shared" ref="AK2499:AK2562" si="379">IF(AA2499&lt;0,T2499,0)</f>
        <v>0</v>
      </c>
    </row>
    <row r="2500" spans="17:37" x14ac:dyDescent="0.25">
      <c r="Q2500" t="s">
        <v>3461</v>
      </c>
      <c r="R2500" s="6">
        <v>42042</v>
      </c>
      <c r="S2500" t="s">
        <v>3194</v>
      </c>
      <c r="T2500" t="s">
        <v>3305</v>
      </c>
      <c r="U2500" t="s">
        <v>3841</v>
      </c>
      <c r="V2500">
        <v>87</v>
      </c>
      <c r="W2500">
        <v>68</v>
      </c>
      <c r="Y2500" t="s">
        <v>2321</v>
      </c>
      <c r="Z2500">
        <v>1</v>
      </c>
      <c r="AA2500">
        <f t="shared" si="376"/>
        <v>-19</v>
      </c>
      <c r="AB2500">
        <f t="shared" ca="1" si="372"/>
        <v>-9.8000001999999995</v>
      </c>
      <c r="AC2500">
        <f t="shared" ca="1" si="373"/>
        <v>-9.1999998000000005</v>
      </c>
      <c r="AD2500">
        <f t="shared" ca="1" si="374"/>
        <v>9.1999998000000005</v>
      </c>
      <c r="AE2500" s="2">
        <v>0</v>
      </c>
      <c r="AF2500" s="7">
        <f>VLOOKUP(R2500,Weights!$A$2:$B$120,2,0)*AE2500</f>
        <v>0</v>
      </c>
      <c r="AG2500">
        <f t="shared" ca="1" si="375"/>
        <v>84.639996320000051</v>
      </c>
      <c r="AI2500" t="str">
        <f t="shared" ca="1" si="377"/>
        <v>BYU</v>
      </c>
      <c r="AJ2500" t="str">
        <f t="shared" si="378"/>
        <v>BYU</v>
      </c>
      <c r="AK2500" t="str">
        <f t="shared" si="379"/>
        <v>BYU</v>
      </c>
    </row>
    <row r="2501" spans="17:37" x14ac:dyDescent="0.25">
      <c r="Q2501" t="s">
        <v>3461</v>
      </c>
      <c r="R2501" s="6">
        <v>42054</v>
      </c>
      <c r="S2501" t="s">
        <v>3194</v>
      </c>
      <c r="T2501" t="s">
        <v>3383</v>
      </c>
      <c r="U2501" t="s">
        <v>3841</v>
      </c>
      <c r="V2501">
        <v>72</v>
      </c>
      <c r="W2501">
        <v>45</v>
      </c>
      <c r="Y2501" t="s">
        <v>3036</v>
      </c>
      <c r="Z2501">
        <v>1</v>
      </c>
      <c r="AA2501">
        <f t="shared" si="376"/>
        <v>-27</v>
      </c>
      <c r="AB2501">
        <f t="shared" ca="1" si="372"/>
        <v>-0.99999999999999956</v>
      </c>
      <c r="AC2501">
        <f t="shared" ca="1" si="373"/>
        <v>-26</v>
      </c>
      <c r="AD2501">
        <f t="shared" ca="1" si="374"/>
        <v>26</v>
      </c>
      <c r="AE2501" s="2">
        <v>0</v>
      </c>
      <c r="AF2501" s="7">
        <f>VLOOKUP(R2501,Weights!$A$2:$B$120,2,0)*AE2501</f>
        <v>0</v>
      </c>
      <c r="AG2501">
        <f t="shared" ca="1" si="375"/>
        <v>676</v>
      </c>
      <c r="AI2501" t="str">
        <f t="shared" ca="1" si="377"/>
        <v>San Francisco</v>
      </c>
      <c r="AJ2501" t="str">
        <f t="shared" si="378"/>
        <v>San Francisco</v>
      </c>
      <c r="AK2501" t="str">
        <f t="shared" si="379"/>
        <v>San Francisco</v>
      </c>
    </row>
    <row r="2502" spans="17:37" x14ac:dyDescent="0.25">
      <c r="Q2502" t="s">
        <v>3461</v>
      </c>
      <c r="R2502" s="6">
        <v>42056</v>
      </c>
      <c r="S2502" t="s">
        <v>3194</v>
      </c>
      <c r="T2502" t="s">
        <v>3451</v>
      </c>
      <c r="U2502" t="s">
        <v>3841</v>
      </c>
      <c r="V2502">
        <v>70</v>
      </c>
      <c r="W2502">
        <v>63</v>
      </c>
      <c r="Y2502" t="s">
        <v>1179</v>
      </c>
      <c r="Z2502">
        <v>1</v>
      </c>
      <c r="AA2502">
        <f t="shared" si="376"/>
        <v>-7</v>
      </c>
      <c r="AB2502">
        <f t="shared" ca="1" si="372"/>
        <v>2.8000000000000003</v>
      </c>
      <c r="AC2502">
        <f t="shared" ca="1" si="373"/>
        <v>-9.8000000000000007</v>
      </c>
      <c r="AD2502">
        <f t="shared" ca="1" si="374"/>
        <v>9.8000000000000007</v>
      </c>
      <c r="AE2502" s="2">
        <v>0</v>
      </c>
      <c r="AF2502" s="7">
        <f>VLOOKUP(R2502,Weights!$A$2:$B$120,2,0)*AE2502</f>
        <v>0</v>
      </c>
      <c r="AG2502">
        <f t="shared" ca="1" si="375"/>
        <v>96.04000000000002</v>
      </c>
      <c r="AI2502" t="str">
        <f t="shared" ca="1" si="377"/>
        <v>Loyola Marymount</v>
      </c>
      <c r="AJ2502" t="str">
        <f t="shared" si="378"/>
        <v>Santa Clara</v>
      </c>
      <c r="AK2502" t="str">
        <f t="shared" si="379"/>
        <v>Santa Clara</v>
      </c>
    </row>
    <row r="2503" spans="17:37" x14ac:dyDescent="0.25">
      <c r="Q2503" t="s">
        <v>3461</v>
      </c>
      <c r="R2503" s="6">
        <v>42069</v>
      </c>
      <c r="S2503" t="s">
        <v>3195</v>
      </c>
      <c r="T2503" t="s">
        <v>3451</v>
      </c>
      <c r="U2503" t="s">
        <v>3841</v>
      </c>
      <c r="V2503">
        <v>85</v>
      </c>
      <c r="W2503">
        <v>54</v>
      </c>
      <c r="Y2503" t="s">
        <v>3037</v>
      </c>
      <c r="Z2503">
        <v>1</v>
      </c>
      <c r="AA2503">
        <f t="shared" si="376"/>
        <v>-31</v>
      </c>
      <c r="AB2503">
        <f t="shared" ca="1" si="372"/>
        <v>-0.39999999999999991</v>
      </c>
      <c r="AC2503">
        <f t="shared" ca="1" si="373"/>
        <v>-30.6</v>
      </c>
      <c r="AD2503">
        <f t="shared" ca="1" si="374"/>
        <v>30.6</v>
      </c>
      <c r="AE2503" s="2">
        <v>0</v>
      </c>
      <c r="AF2503" s="7">
        <f>VLOOKUP(R2503,Weights!$A$2:$B$120,2,0)*AE2503</f>
        <v>0</v>
      </c>
      <c r="AG2503">
        <f t="shared" ca="1" si="375"/>
        <v>936.36000000000013</v>
      </c>
      <c r="AI2503" t="str">
        <f t="shared" ca="1" si="377"/>
        <v>Santa Clara</v>
      </c>
      <c r="AJ2503" t="str">
        <f t="shared" si="378"/>
        <v>Santa Clara</v>
      </c>
      <c r="AK2503" t="str">
        <f t="shared" si="379"/>
        <v>Santa Clara</v>
      </c>
    </row>
    <row r="2504" spans="17:37" x14ac:dyDescent="0.25">
      <c r="Q2504" t="s">
        <v>3304</v>
      </c>
      <c r="R2504" s="6">
        <v>41958</v>
      </c>
      <c r="S2504" t="s">
        <v>3194</v>
      </c>
      <c r="T2504" t="s">
        <v>3427</v>
      </c>
      <c r="U2504" t="s">
        <v>3842</v>
      </c>
      <c r="V2504">
        <v>93</v>
      </c>
      <c r="W2504">
        <v>82</v>
      </c>
      <c r="Y2504" t="s">
        <v>176</v>
      </c>
      <c r="Z2504">
        <v>1</v>
      </c>
      <c r="AA2504">
        <f t="shared" si="376"/>
        <v>11</v>
      </c>
      <c r="AB2504">
        <f t="shared" ca="1" si="372"/>
        <v>17.200000200000002</v>
      </c>
      <c r="AC2504">
        <f t="shared" ca="1" si="373"/>
        <v>-6.2000002000000016</v>
      </c>
      <c r="AD2504">
        <f t="shared" ca="1" si="374"/>
        <v>6.2000002000000016</v>
      </c>
      <c r="AE2504" s="2">
        <v>0</v>
      </c>
      <c r="AF2504" s="7">
        <f>VLOOKUP(R2504,Weights!$A$2:$B$120,2,0)*AE2504</f>
        <v>0</v>
      </c>
      <c r="AG2504">
        <f t="shared" ca="1" si="375"/>
        <v>38.440002480000061</v>
      </c>
      <c r="AI2504" t="str">
        <f t="shared" ca="1" si="377"/>
        <v>LSU</v>
      </c>
      <c r="AJ2504" t="str">
        <f t="shared" si="378"/>
        <v>LSU</v>
      </c>
      <c r="AK2504">
        <f t="shared" si="379"/>
        <v>0</v>
      </c>
    </row>
    <row r="2505" spans="17:37" x14ac:dyDescent="0.25">
      <c r="Q2505" t="s">
        <v>3304</v>
      </c>
      <c r="R2505" s="6">
        <v>41961</v>
      </c>
      <c r="S2505" t="s">
        <v>3194</v>
      </c>
      <c r="T2505" t="s">
        <v>3368</v>
      </c>
      <c r="U2505" t="s">
        <v>3842</v>
      </c>
      <c r="V2505">
        <v>69</v>
      </c>
      <c r="W2505">
        <v>64</v>
      </c>
      <c r="X2505" t="s">
        <v>3843</v>
      </c>
      <c r="Y2505" t="s">
        <v>258</v>
      </c>
      <c r="Z2505">
        <v>1</v>
      </c>
      <c r="AA2505">
        <f t="shared" si="376"/>
        <v>5</v>
      </c>
      <c r="AB2505">
        <f t="shared" ca="1" si="372"/>
        <v>9.8000001999999995</v>
      </c>
      <c r="AC2505">
        <f t="shared" ca="1" si="373"/>
        <v>-4.8000001999999995</v>
      </c>
      <c r="AD2505">
        <f t="shared" ca="1" si="374"/>
        <v>4.8000001999999995</v>
      </c>
      <c r="AE2505" s="2">
        <v>0</v>
      </c>
      <c r="AF2505" s="7">
        <f>VLOOKUP(R2505,Weights!$A$2:$B$120,2,0)*AE2505</f>
        <v>0</v>
      </c>
      <c r="AG2505">
        <f t="shared" ca="1" si="375"/>
        <v>23.040001920000034</v>
      </c>
      <c r="AI2505" t="str">
        <f t="shared" ca="1" si="377"/>
        <v>LSU</v>
      </c>
      <c r="AJ2505" t="str">
        <f t="shared" si="378"/>
        <v>LSU</v>
      </c>
      <c r="AK2505">
        <f t="shared" si="379"/>
        <v>0</v>
      </c>
    </row>
    <row r="2506" spans="17:37" x14ac:dyDescent="0.25">
      <c r="Q2506" t="s">
        <v>3304</v>
      </c>
      <c r="R2506" s="6">
        <v>41972</v>
      </c>
      <c r="S2506" t="s">
        <v>3194</v>
      </c>
      <c r="T2506" t="s">
        <v>3508</v>
      </c>
      <c r="U2506" t="s">
        <v>3842</v>
      </c>
      <c r="V2506">
        <v>83</v>
      </c>
      <c r="W2506">
        <v>72</v>
      </c>
      <c r="Y2506" t="s">
        <v>151</v>
      </c>
      <c r="Z2506">
        <v>1</v>
      </c>
      <c r="AA2506">
        <f t="shared" si="376"/>
        <v>11</v>
      </c>
      <c r="AB2506">
        <f t="shared" ca="1" si="372"/>
        <v>23.800000199999999</v>
      </c>
      <c r="AC2506">
        <f t="shared" ca="1" si="373"/>
        <v>-12.800000199999999</v>
      </c>
      <c r="AD2506">
        <f t="shared" ca="1" si="374"/>
        <v>12.800000199999999</v>
      </c>
      <c r="AE2506" s="2">
        <v>0</v>
      </c>
      <c r="AF2506" s="7">
        <f>VLOOKUP(R2506,Weights!$A$2:$B$120,2,0)*AE2506</f>
        <v>0</v>
      </c>
      <c r="AG2506">
        <f t="shared" ca="1" si="375"/>
        <v>163.84000512000003</v>
      </c>
      <c r="AI2506" t="str">
        <f t="shared" ca="1" si="377"/>
        <v>LSU</v>
      </c>
      <c r="AJ2506" t="str">
        <f t="shared" si="378"/>
        <v>LSU</v>
      </c>
      <c r="AK2506">
        <f t="shared" si="379"/>
        <v>0</v>
      </c>
    </row>
    <row r="2507" spans="17:37" x14ac:dyDescent="0.25">
      <c r="Q2507" t="s">
        <v>3304</v>
      </c>
      <c r="R2507" s="6">
        <v>41975</v>
      </c>
      <c r="S2507" t="s">
        <v>3194</v>
      </c>
      <c r="T2507" t="s">
        <v>3286</v>
      </c>
      <c r="U2507" t="s">
        <v>3842</v>
      </c>
      <c r="V2507">
        <v>82</v>
      </c>
      <c r="W2507">
        <v>60</v>
      </c>
      <c r="Y2507" t="s">
        <v>105</v>
      </c>
      <c r="Z2507">
        <v>1</v>
      </c>
      <c r="AA2507">
        <f t="shared" si="376"/>
        <v>22</v>
      </c>
      <c r="AB2507">
        <f t="shared" ca="1" si="372"/>
        <v>9.2000001999999999</v>
      </c>
      <c r="AC2507">
        <f t="shared" ca="1" si="373"/>
        <v>12.7999998</v>
      </c>
      <c r="AD2507">
        <f t="shared" ca="1" si="374"/>
        <v>-12.7999998</v>
      </c>
      <c r="AE2507" s="2">
        <v>0</v>
      </c>
      <c r="AF2507" s="7">
        <f>VLOOKUP(R2507,Weights!$A$2:$B$120,2,0)*AE2507</f>
        <v>0</v>
      </c>
      <c r="AG2507">
        <f t="shared" ca="1" si="375"/>
        <v>163.83999488000003</v>
      </c>
      <c r="AI2507" t="str">
        <f t="shared" ca="1" si="377"/>
        <v>LSU</v>
      </c>
      <c r="AJ2507" t="str">
        <f t="shared" si="378"/>
        <v>LSU</v>
      </c>
      <c r="AK2507">
        <f t="shared" si="379"/>
        <v>0</v>
      </c>
    </row>
    <row r="2508" spans="17:37" x14ac:dyDescent="0.25">
      <c r="Q2508" t="s">
        <v>3304</v>
      </c>
      <c r="R2508" s="6">
        <v>41986</v>
      </c>
      <c r="S2508" t="s">
        <v>3194</v>
      </c>
      <c r="T2508" t="s">
        <v>3384</v>
      </c>
      <c r="U2508" t="s">
        <v>3842</v>
      </c>
      <c r="V2508">
        <v>76</v>
      </c>
      <c r="W2508">
        <v>67</v>
      </c>
      <c r="Y2508" t="s">
        <v>264</v>
      </c>
      <c r="Z2508">
        <v>1</v>
      </c>
      <c r="AA2508">
        <f t="shared" si="376"/>
        <v>9</v>
      </c>
      <c r="AB2508">
        <f t="shared" ca="1" si="372"/>
        <v>7.6000002000000002</v>
      </c>
      <c r="AC2508">
        <f t="shared" ca="1" si="373"/>
        <v>1.3999997999999998</v>
      </c>
      <c r="AD2508">
        <f t="shared" ca="1" si="374"/>
        <v>-1.3999997999999998</v>
      </c>
      <c r="AE2508" s="2">
        <v>0</v>
      </c>
      <c r="AF2508" s="7">
        <f>VLOOKUP(R2508,Weights!$A$2:$B$120,2,0)*AE2508</f>
        <v>0</v>
      </c>
      <c r="AG2508">
        <f t="shared" ca="1" si="375"/>
        <v>1.9599994400000393</v>
      </c>
      <c r="AI2508" t="str">
        <f t="shared" ca="1" si="377"/>
        <v>LSU</v>
      </c>
      <c r="AJ2508" t="str">
        <f t="shared" si="378"/>
        <v>LSU</v>
      </c>
      <c r="AK2508">
        <f t="shared" si="379"/>
        <v>0</v>
      </c>
    </row>
    <row r="2509" spans="17:37" x14ac:dyDescent="0.25">
      <c r="Q2509" t="s">
        <v>3304</v>
      </c>
      <c r="R2509" s="6">
        <v>41995</v>
      </c>
      <c r="S2509" t="s">
        <v>3194</v>
      </c>
      <c r="T2509" t="s">
        <v>3285</v>
      </c>
      <c r="U2509" t="s">
        <v>3842</v>
      </c>
      <c r="V2509">
        <v>71</v>
      </c>
      <c r="W2509">
        <v>47</v>
      </c>
      <c r="Y2509" t="s">
        <v>419</v>
      </c>
      <c r="Z2509">
        <v>1</v>
      </c>
      <c r="AA2509">
        <f t="shared" si="376"/>
        <v>24</v>
      </c>
      <c r="AB2509">
        <f t="shared" ca="1" si="372"/>
        <v>19.800000199999999</v>
      </c>
      <c r="AC2509">
        <f t="shared" ca="1" si="373"/>
        <v>4.1999998000000005</v>
      </c>
      <c r="AD2509">
        <f t="shared" ca="1" si="374"/>
        <v>-4.1999998000000005</v>
      </c>
      <c r="AE2509" s="2">
        <v>0</v>
      </c>
      <c r="AF2509" s="7">
        <f>VLOOKUP(R2509,Weights!$A$2:$B$120,2,0)*AE2509</f>
        <v>0</v>
      </c>
      <c r="AG2509">
        <f t="shared" ca="1" si="375"/>
        <v>17.639998320000043</v>
      </c>
      <c r="AI2509" t="str">
        <f t="shared" ca="1" si="377"/>
        <v>LSU</v>
      </c>
      <c r="AJ2509" t="str">
        <f t="shared" si="378"/>
        <v>LSU</v>
      </c>
      <c r="AK2509">
        <f t="shared" si="379"/>
        <v>0</v>
      </c>
    </row>
    <row r="2510" spans="17:37" x14ac:dyDescent="0.25">
      <c r="Q2510" t="s">
        <v>3304</v>
      </c>
      <c r="R2510" s="6">
        <v>42002</v>
      </c>
      <c r="S2510" t="s">
        <v>3194</v>
      </c>
      <c r="T2510" t="s">
        <v>3306</v>
      </c>
      <c r="U2510" t="s">
        <v>3842</v>
      </c>
      <c r="V2510">
        <v>87</v>
      </c>
      <c r="W2510">
        <v>67</v>
      </c>
      <c r="Y2510" t="s">
        <v>465</v>
      </c>
      <c r="Z2510">
        <v>1</v>
      </c>
      <c r="AA2510">
        <f t="shared" si="376"/>
        <v>20</v>
      </c>
      <c r="AB2510">
        <f t="shared" ca="1" si="372"/>
        <v>23.000000200000002</v>
      </c>
      <c r="AC2510">
        <f t="shared" ca="1" si="373"/>
        <v>-3.0000002000000023</v>
      </c>
      <c r="AD2510">
        <f t="shared" ca="1" si="374"/>
        <v>3.0000002000000023</v>
      </c>
      <c r="AE2510" s="2">
        <v>0</v>
      </c>
      <c r="AF2510" s="7">
        <f>VLOOKUP(R2510,Weights!$A$2:$B$120,2,0)*AE2510</f>
        <v>0</v>
      </c>
      <c r="AG2510">
        <f t="shared" ca="1" si="375"/>
        <v>9.0000012000000549</v>
      </c>
      <c r="AI2510" t="str">
        <f t="shared" ca="1" si="377"/>
        <v>LSU</v>
      </c>
      <c r="AJ2510" t="str">
        <f t="shared" si="378"/>
        <v>LSU</v>
      </c>
      <c r="AK2510">
        <f t="shared" si="379"/>
        <v>0</v>
      </c>
    </row>
    <row r="2511" spans="17:37" x14ac:dyDescent="0.25">
      <c r="Q2511" t="s">
        <v>3304</v>
      </c>
      <c r="R2511" s="6">
        <v>42007</v>
      </c>
      <c r="S2511" t="s">
        <v>3194</v>
      </c>
      <c r="T2511" t="s">
        <v>3442</v>
      </c>
      <c r="U2511" t="s">
        <v>3842</v>
      </c>
      <c r="V2511">
        <v>75</v>
      </c>
      <c r="W2511">
        <v>59</v>
      </c>
      <c r="Y2511" t="s">
        <v>954</v>
      </c>
      <c r="Z2511">
        <v>1</v>
      </c>
      <c r="AA2511">
        <f t="shared" si="376"/>
        <v>16</v>
      </c>
      <c r="AB2511">
        <f t="shared" ca="1" si="372"/>
        <v>26.200000000000003</v>
      </c>
      <c r="AC2511">
        <f t="shared" ca="1" si="373"/>
        <v>-10.200000000000003</v>
      </c>
      <c r="AD2511">
        <f t="shared" ca="1" si="374"/>
        <v>10.200000000000003</v>
      </c>
      <c r="AE2511" s="2">
        <v>0</v>
      </c>
      <c r="AF2511" s="7">
        <f>VLOOKUP(R2511,Weights!$A$2:$B$120,2,0)*AE2511</f>
        <v>0</v>
      </c>
      <c r="AG2511">
        <f t="shared" ca="1" si="375"/>
        <v>104.04000000000006</v>
      </c>
      <c r="AI2511" t="str">
        <f t="shared" ca="1" si="377"/>
        <v>LSU</v>
      </c>
      <c r="AJ2511" t="str">
        <f t="shared" si="378"/>
        <v>LSU</v>
      </c>
      <c r="AK2511">
        <f t="shared" si="379"/>
        <v>0</v>
      </c>
    </row>
    <row r="2512" spans="17:37" x14ac:dyDescent="0.25">
      <c r="Q2512" t="s">
        <v>3304</v>
      </c>
      <c r="R2512" s="6">
        <v>42014</v>
      </c>
      <c r="S2512" t="s">
        <v>3194</v>
      </c>
      <c r="T2512" t="s">
        <v>3232</v>
      </c>
      <c r="U2512" t="s">
        <v>3842</v>
      </c>
      <c r="V2512">
        <v>87</v>
      </c>
      <c r="W2512">
        <v>84</v>
      </c>
      <c r="X2512" t="s">
        <v>3844</v>
      </c>
      <c r="Y2512" t="s">
        <v>1005</v>
      </c>
      <c r="Z2512">
        <v>1</v>
      </c>
      <c r="AA2512">
        <f t="shared" si="376"/>
        <v>3</v>
      </c>
      <c r="AB2512">
        <f t="shared" ca="1" si="372"/>
        <v>3</v>
      </c>
      <c r="AC2512">
        <f t="shared" ca="1" si="373"/>
        <v>0</v>
      </c>
      <c r="AD2512">
        <f t="shared" ca="1" si="374"/>
        <v>0</v>
      </c>
      <c r="AE2512" s="2">
        <v>0</v>
      </c>
      <c r="AF2512" s="7">
        <f>VLOOKUP(R2512,Weights!$A$2:$B$120,2,0)*AE2512</f>
        <v>0</v>
      </c>
      <c r="AG2512">
        <f t="shared" ca="1" si="375"/>
        <v>0</v>
      </c>
      <c r="AI2512" t="str">
        <f t="shared" ca="1" si="377"/>
        <v>LSU</v>
      </c>
      <c r="AJ2512" t="str">
        <f t="shared" si="378"/>
        <v>LSU</v>
      </c>
      <c r="AK2512">
        <f t="shared" si="379"/>
        <v>0</v>
      </c>
    </row>
    <row r="2513" spans="17:37" x14ac:dyDescent="0.25">
      <c r="Q2513" t="s">
        <v>3304</v>
      </c>
      <c r="R2513" s="6">
        <v>42021</v>
      </c>
      <c r="S2513" t="s">
        <v>3194</v>
      </c>
      <c r="T2513" t="s">
        <v>3221</v>
      </c>
      <c r="U2513" t="s">
        <v>3841</v>
      </c>
      <c r="V2513">
        <v>67</v>
      </c>
      <c r="W2513">
        <v>64</v>
      </c>
      <c r="Y2513" t="s">
        <v>1006</v>
      </c>
      <c r="Z2513">
        <v>1</v>
      </c>
      <c r="AA2513">
        <f t="shared" si="376"/>
        <v>-3</v>
      </c>
      <c r="AB2513">
        <f t="shared" ca="1" si="372"/>
        <v>5.2000001999999999</v>
      </c>
      <c r="AC2513">
        <f t="shared" ca="1" si="373"/>
        <v>-8.2000001999999999</v>
      </c>
      <c r="AD2513">
        <f t="shared" ca="1" si="374"/>
        <v>8.2000001999999999</v>
      </c>
      <c r="AE2513" s="2">
        <v>0</v>
      </c>
      <c r="AF2513" s="7">
        <f>VLOOKUP(R2513,Weights!$A$2:$B$120,2,0)*AE2513</f>
        <v>0</v>
      </c>
      <c r="AG2513">
        <f t="shared" ca="1" si="375"/>
        <v>67.240003280000039</v>
      </c>
      <c r="AI2513" t="str">
        <f t="shared" ca="1" si="377"/>
        <v>LSU</v>
      </c>
      <c r="AJ2513" t="str">
        <f t="shared" si="378"/>
        <v>Texas A&amp;M</v>
      </c>
      <c r="AK2513" t="str">
        <f t="shared" si="379"/>
        <v>Texas A&amp;M</v>
      </c>
    </row>
    <row r="2514" spans="17:37" x14ac:dyDescent="0.25">
      <c r="Q2514" t="s">
        <v>3304</v>
      </c>
      <c r="R2514" s="6">
        <v>42032</v>
      </c>
      <c r="S2514" t="s">
        <v>3194</v>
      </c>
      <c r="T2514" t="s">
        <v>3320</v>
      </c>
      <c r="U2514" t="s">
        <v>3842</v>
      </c>
      <c r="V2514">
        <v>64</v>
      </c>
      <c r="W2514">
        <v>58</v>
      </c>
      <c r="Y2514" t="s">
        <v>2597</v>
      </c>
      <c r="Z2514">
        <v>1</v>
      </c>
      <c r="AA2514">
        <f t="shared" si="376"/>
        <v>6</v>
      </c>
      <c r="AB2514">
        <f t="shared" ca="1" si="372"/>
        <v>7.4000002</v>
      </c>
      <c r="AC2514">
        <f t="shared" ca="1" si="373"/>
        <v>-1.4000002</v>
      </c>
      <c r="AD2514">
        <f t="shared" ca="1" si="374"/>
        <v>1.4000002</v>
      </c>
      <c r="AE2514" s="2">
        <v>0</v>
      </c>
      <c r="AF2514" s="7">
        <f>VLOOKUP(R2514,Weights!$A$2:$B$120,2,0)*AE2514</f>
        <v>0</v>
      </c>
      <c r="AG2514">
        <f t="shared" ca="1" si="375"/>
        <v>1.9600005600000401</v>
      </c>
      <c r="AI2514" t="str">
        <f t="shared" ca="1" si="377"/>
        <v>LSU</v>
      </c>
      <c r="AJ2514" t="str">
        <f t="shared" si="378"/>
        <v>LSU</v>
      </c>
      <c r="AK2514">
        <f t="shared" si="379"/>
        <v>0</v>
      </c>
    </row>
    <row r="2515" spans="17:37" x14ac:dyDescent="0.25">
      <c r="Q2515" t="s">
        <v>3304</v>
      </c>
      <c r="R2515" s="6">
        <v>42040</v>
      </c>
      <c r="S2515" t="s">
        <v>3194</v>
      </c>
      <c r="T2515" t="s">
        <v>3381</v>
      </c>
      <c r="U2515" t="s">
        <v>3841</v>
      </c>
      <c r="V2515">
        <v>81</v>
      </c>
      <c r="W2515">
        <v>77</v>
      </c>
      <c r="Y2515" t="s">
        <v>2617</v>
      </c>
      <c r="Z2515">
        <v>1</v>
      </c>
      <c r="AA2515">
        <f t="shared" si="376"/>
        <v>-4</v>
      </c>
      <c r="AB2515">
        <f t="shared" ca="1" si="372"/>
        <v>13.60000018</v>
      </c>
      <c r="AC2515">
        <f t="shared" ca="1" si="373"/>
        <v>-17.600000180000002</v>
      </c>
      <c r="AD2515">
        <f t="shared" ca="1" si="374"/>
        <v>17.600000180000002</v>
      </c>
      <c r="AE2515" s="2">
        <v>0</v>
      </c>
      <c r="AF2515" s="7">
        <f>VLOOKUP(R2515,Weights!$A$2:$B$120,2,0)*AE2515</f>
        <v>0</v>
      </c>
      <c r="AG2515">
        <f t="shared" ca="1" si="375"/>
        <v>309.76000633600012</v>
      </c>
      <c r="AI2515" t="str">
        <f t="shared" ca="1" si="377"/>
        <v>LSU</v>
      </c>
      <c r="AJ2515" t="str">
        <f t="shared" si="378"/>
        <v>Auburn</v>
      </c>
      <c r="AK2515" t="str">
        <f t="shared" si="379"/>
        <v>Auburn</v>
      </c>
    </row>
    <row r="2516" spans="17:37" x14ac:dyDescent="0.25">
      <c r="Q2516" t="s">
        <v>3304</v>
      </c>
      <c r="R2516" s="6">
        <v>42042</v>
      </c>
      <c r="S2516" t="s">
        <v>3194</v>
      </c>
      <c r="T2516" t="s">
        <v>3276</v>
      </c>
      <c r="U2516" t="s">
        <v>3842</v>
      </c>
      <c r="V2516">
        <v>71</v>
      </c>
      <c r="W2516">
        <v>60</v>
      </c>
      <c r="Y2516" t="s">
        <v>1402</v>
      </c>
      <c r="Z2516">
        <v>1</v>
      </c>
      <c r="AA2516">
        <f t="shared" si="376"/>
        <v>11</v>
      </c>
      <c r="AB2516">
        <f t="shared" ca="1" si="372"/>
        <v>6.6000002000000002</v>
      </c>
      <c r="AC2516">
        <f t="shared" ca="1" si="373"/>
        <v>4.3999997999999998</v>
      </c>
      <c r="AD2516">
        <f t="shared" ca="1" si="374"/>
        <v>-4.3999997999999998</v>
      </c>
      <c r="AE2516" s="2">
        <v>0</v>
      </c>
      <c r="AF2516" s="7">
        <f>VLOOKUP(R2516,Weights!$A$2:$B$120,2,0)*AE2516</f>
        <v>0</v>
      </c>
      <c r="AG2516">
        <f t="shared" ca="1" si="375"/>
        <v>19.359998240000039</v>
      </c>
      <c r="AI2516" t="str">
        <f t="shared" ca="1" si="377"/>
        <v>LSU</v>
      </c>
      <c r="AJ2516" t="str">
        <f t="shared" si="378"/>
        <v>LSU</v>
      </c>
      <c r="AK2516">
        <f t="shared" si="379"/>
        <v>0</v>
      </c>
    </row>
    <row r="2517" spans="17:37" x14ac:dyDescent="0.25">
      <c r="Q2517" t="s">
        <v>3304</v>
      </c>
      <c r="R2517" s="6">
        <v>42045</v>
      </c>
      <c r="S2517" t="s">
        <v>3194</v>
      </c>
      <c r="T2517" t="s">
        <v>3834</v>
      </c>
      <c r="U2517" t="s">
        <v>3841</v>
      </c>
      <c r="V2517">
        <v>71</v>
      </c>
      <c r="W2517">
        <v>69</v>
      </c>
      <c r="Y2517" t="s">
        <v>2618</v>
      </c>
      <c r="Z2517">
        <v>1</v>
      </c>
      <c r="AA2517">
        <f t="shared" si="376"/>
        <v>-2</v>
      </c>
      <c r="AB2517">
        <f t="shared" ca="1" si="372"/>
        <v>-11</v>
      </c>
      <c r="AC2517">
        <f t="shared" ca="1" si="373"/>
        <v>9</v>
      </c>
      <c r="AD2517">
        <f t="shared" ca="1" si="374"/>
        <v>-9</v>
      </c>
      <c r="AE2517" s="2">
        <v>0</v>
      </c>
      <c r="AF2517" s="7">
        <f>VLOOKUP(R2517,Weights!$A$2:$B$120,2,0)*AE2517</f>
        <v>0</v>
      </c>
      <c r="AG2517">
        <f t="shared" ca="1" si="375"/>
        <v>81</v>
      </c>
      <c r="AI2517" t="str">
        <f t="shared" ca="1" si="377"/>
        <v>Kentucky</v>
      </c>
      <c r="AJ2517" t="str">
        <f t="shared" si="378"/>
        <v>Kentucky</v>
      </c>
      <c r="AK2517" t="str">
        <f t="shared" si="379"/>
        <v>Kentucky</v>
      </c>
    </row>
    <row r="2518" spans="17:37" x14ac:dyDescent="0.25">
      <c r="Q2518" t="s">
        <v>3304</v>
      </c>
      <c r="R2518" s="6">
        <v>42056</v>
      </c>
      <c r="S2518" t="s">
        <v>3194</v>
      </c>
      <c r="T2518" t="s">
        <v>3265</v>
      </c>
      <c r="U2518" t="s">
        <v>3842</v>
      </c>
      <c r="V2518">
        <v>70</v>
      </c>
      <c r="W2518">
        <v>63</v>
      </c>
      <c r="Y2518" t="s">
        <v>1404</v>
      </c>
      <c r="Z2518">
        <v>1</v>
      </c>
      <c r="AA2518">
        <f t="shared" si="376"/>
        <v>7</v>
      </c>
      <c r="AB2518">
        <f t="shared" ca="1" si="372"/>
        <v>3</v>
      </c>
      <c r="AC2518">
        <f t="shared" ca="1" si="373"/>
        <v>4</v>
      </c>
      <c r="AD2518">
        <f t="shared" ca="1" si="374"/>
        <v>-4</v>
      </c>
      <c r="AE2518" s="2">
        <v>0</v>
      </c>
      <c r="AF2518" s="7">
        <f>VLOOKUP(R2518,Weights!$A$2:$B$120,2,0)*AE2518</f>
        <v>0</v>
      </c>
      <c r="AG2518">
        <f t="shared" ca="1" si="375"/>
        <v>16</v>
      </c>
      <c r="AI2518" t="str">
        <f t="shared" ca="1" si="377"/>
        <v>LSU</v>
      </c>
      <c r="AJ2518" t="str">
        <f t="shared" si="378"/>
        <v>LSU</v>
      </c>
      <c r="AK2518">
        <f t="shared" si="379"/>
        <v>0</v>
      </c>
    </row>
    <row r="2519" spans="17:37" x14ac:dyDescent="0.25">
      <c r="Q2519" t="s">
        <v>3304</v>
      </c>
      <c r="R2519" s="6">
        <v>42063</v>
      </c>
      <c r="S2519" t="s">
        <v>3194</v>
      </c>
      <c r="T2519" t="s">
        <v>3374</v>
      </c>
      <c r="U2519" t="s">
        <v>3842</v>
      </c>
      <c r="V2519">
        <v>73</v>
      </c>
      <c r="W2519">
        <v>63</v>
      </c>
      <c r="Y2519" t="s">
        <v>1406</v>
      </c>
      <c r="Z2519">
        <v>1</v>
      </c>
      <c r="AA2519">
        <f t="shared" si="376"/>
        <v>10</v>
      </c>
      <c r="AB2519">
        <f t="shared" ca="1" si="372"/>
        <v>5.2000001999999999</v>
      </c>
      <c r="AC2519">
        <f t="shared" ca="1" si="373"/>
        <v>4.7999998000000001</v>
      </c>
      <c r="AD2519">
        <f t="shared" ca="1" si="374"/>
        <v>-4.7999998000000001</v>
      </c>
      <c r="AE2519" s="2">
        <v>0</v>
      </c>
      <c r="AF2519" s="7">
        <f>VLOOKUP(R2519,Weights!$A$2:$B$120,2,0)*AE2519</f>
        <v>0</v>
      </c>
      <c r="AG2519">
        <f t="shared" ca="1" si="375"/>
        <v>23.039998080000043</v>
      </c>
      <c r="AI2519" t="str">
        <f t="shared" ca="1" si="377"/>
        <v>LSU</v>
      </c>
      <c r="AJ2519" t="str">
        <f t="shared" si="378"/>
        <v>LSU</v>
      </c>
      <c r="AK2519">
        <f t="shared" si="379"/>
        <v>0</v>
      </c>
    </row>
    <row r="2520" spans="17:37" x14ac:dyDescent="0.25">
      <c r="Q2520" t="s">
        <v>3304</v>
      </c>
      <c r="R2520" s="6">
        <v>42067</v>
      </c>
      <c r="S2520" t="s">
        <v>3194</v>
      </c>
      <c r="T2520" t="s">
        <v>3372</v>
      </c>
      <c r="U2520" t="s">
        <v>3841</v>
      </c>
      <c r="V2520">
        <v>78</v>
      </c>
      <c r="W2520">
        <v>63</v>
      </c>
      <c r="Y2520" t="s">
        <v>1090</v>
      </c>
      <c r="Z2520">
        <v>1</v>
      </c>
      <c r="AA2520">
        <f t="shared" si="376"/>
        <v>-15</v>
      </c>
      <c r="AB2520">
        <f t="shared" ca="1" si="372"/>
        <v>8.6000002000000002</v>
      </c>
      <c r="AC2520">
        <f t="shared" ca="1" si="373"/>
        <v>-23.6000002</v>
      </c>
      <c r="AD2520">
        <f t="shared" ca="1" si="374"/>
        <v>23.6000002</v>
      </c>
      <c r="AE2520" s="2">
        <v>0</v>
      </c>
      <c r="AF2520" s="7">
        <f>VLOOKUP(R2520,Weights!$A$2:$B$120,2,0)*AE2520</f>
        <v>0</v>
      </c>
      <c r="AG2520">
        <f t="shared" ca="1" si="375"/>
        <v>556.96000944000002</v>
      </c>
      <c r="AI2520" t="str">
        <f t="shared" ca="1" si="377"/>
        <v>LSU</v>
      </c>
      <c r="AJ2520" t="str">
        <f t="shared" si="378"/>
        <v>Tennessee</v>
      </c>
      <c r="AK2520" t="str">
        <f t="shared" si="379"/>
        <v>Tennessee</v>
      </c>
    </row>
    <row r="2521" spans="17:37" x14ac:dyDescent="0.25">
      <c r="Q2521" t="s">
        <v>3209</v>
      </c>
      <c r="R2521" s="6">
        <v>41966</v>
      </c>
      <c r="S2521" t="s">
        <v>3195</v>
      </c>
      <c r="T2521" t="s">
        <v>3489</v>
      </c>
      <c r="U2521" t="s">
        <v>3841</v>
      </c>
      <c r="V2521">
        <v>93</v>
      </c>
      <c r="W2521">
        <v>70</v>
      </c>
      <c r="Y2521" t="s">
        <v>130</v>
      </c>
      <c r="Z2521">
        <v>1</v>
      </c>
      <c r="AA2521">
        <f t="shared" si="376"/>
        <v>-23</v>
      </c>
      <c r="AB2521">
        <f t="shared" ca="1" si="372"/>
        <v>-19.3999998</v>
      </c>
      <c r="AC2521">
        <f t="shared" ca="1" si="373"/>
        <v>-3.6000002000000002</v>
      </c>
      <c r="AD2521">
        <f t="shared" ca="1" si="374"/>
        <v>3.6000002000000002</v>
      </c>
      <c r="AE2521" s="2">
        <v>0</v>
      </c>
      <c r="AF2521" s="7">
        <f>VLOOKUP(R2521,Weights!$A$2:$B$120,2,0)*AE2521</f>
        <v>0</v>
      </c>
      <c r="AG2521">
        <f t="shared" ca="1" si="375"/>
        <v>12.960001440000042</v>
      </c>
      <c r="AI2521" t="str">
        <f t="shared" ca="1" si="377"/>
        <v>Valparaiso</v>
      </c>
      <c r="AJ2521" t="str">
        <f t="shared" si="378"/>
        <v>Valparaiso</v>
      </c>
      <c r="AK2521" t="str">
        <f t="shared" si="379"/>
        <v>Valparaiso</v>
      </c>
    </row>
    <row r="2522" spans="17:37" x14ac:dyDescent="0.25">
      <c r="Q2522" t="s">
        <v>3209</v>
      </c>
      <c r="R2522" s="6">
        <v>41975</v>
      </c>
      <c r="S2522" t="s">
        <v>3194</v>
      </c>
      <c r="T2522" t="s">
        <v>3501</v>
      </c>
      <c r="U2522" t="s">
        <v>3842</v>
      </c>
      <c r="V2522">
        <v>82</v>
      </c>
      <c r="W2522">
        <v>81</v>
      </c>
      <c r="X2522" t="s">
        <v>3843</v>
      </c>
      <c r="Y2522" t="s">
        <v>71</v>
      </c>
      <c r="Z2522">
        <v>1</v>
      </c>
      <c r="AA2522">
        <f t="shared" si="376"/>
        <v>1</v>
      </c>
      <c r="AB2522">
        <f t="shared" ca="1" si="372"/>
        <v>-3.1999998000000005</v>
      </c>
      <c r="AC2522">
        <f t="shared" ca="1" si="373"/>
        <v>4.1999998000000005</v>
      </c>
      <c r="AD2522">
        <f t="shared" ca="1" si="374"/>
        <v>-4.1999998000000005</v>
      </c>
      <c r="AE2522" s="2">
        <v>0</v>
      </c>
      <c r="AF2522" s="7">
        <f>VLOOKUP(R2522,Weights!$A$2:$B$120,2,0)*AE2522</f>
        <v>0</v>
      </c>
      <c r="AG2522">
        <f t="shared" ca="1" si="375"/>
        <v>17.639998320000043</v>
      </c>
      <c r="AI2522" t="str">
        <f t="shared" ca="1" si="377"/>
        <v>Wagner</v>
      </c>
      <c r="AJ2522" t="str">
        <f t="shared" si="378"/>
        <v>Maine</v>
      </c>
      <c r="AK2522">
        <f t="shared" si="379"/>
        <v>0</v>
      </c>
    </row>
    <row r="2523" spans="17:37" x14ac:dyDescent="0.25">
      <c r="Q2523" t="s">
        <v>3209</v>
      </c>
      <c r="R2523" s="6">
        <v>41982</v>
      </c>
      <c r="S2523" t="s">
        <v>3194</v>
      </c>
      <c r="T2523" t="s">
        <v>3228</v>
      </c>
      <c r="U2523" t="s">
        <v>3841</v>
      </c>
      <c r="V2523">
        <v>83</v>
      </c>
      <c r="W2523">
        <v>70</v>
      </c>
      <c r="Y2523" t="s">
        <v>73</v>
      </c>
      <c r="Z2523">
        <v>1</v>
      </c>
      <c r="AA2523">
        <f t="shared" si="376"/>
        <v>-13</v>
      </c>
      <c r="AB2523">
        <f t="shared" ca="1" si="372"/>
        <v>-6.7999998000000001</v>
      </c>
      <c r="AC2523">
        <f t="shared" ca="1" si="373"/>
        <v>-6.2000001999999999</v>
      </c>
      <c r="AD2523">
        <f t="shared" ca="1" si="374"/>
        <v>6.2000001999999999</v>
      </c>
      <c r="AE2523" s="2">
        <v>0</v>
      </c>
      <c r="AF2523" s="7">
        <f>VLOOKUP(R2523,Weights!$A$2:$B$120,2,0)*AE2523</f>
        <v>0</v>
      </c>
      <c r="AG2523">
        <f t="shared" ca="1" si="375"/>
        <v>38.440002480000039</v>
      </c>
      <c r="AI2523" t="str">
        <f t="shared" ca="1" si="377"/>
        <v>LIU Brooklyn</v>
      </c>
      <c r="AJ2523" t="str">
        <f t="shared" si="378"/>
        <v>LIU Brooklyn</v>
      </c>
      <c r="AK2523" t="str">
        <f t="shared" si="379"/>
        <v>LIU Brooklyn</v>
      </c>
    </row>
    <row r="2524" spans="17:37" x14ac:dyDescent="0.25">
      <c r="Q2524" t="s">
        <v>3209</v>
      </c>
      <c r="R2524" s="6">
        <v>42011</v>
      </c>
      <c r="S2524" t="s">
        <v>3194</v>
      </c>
      <c r="T2524" t="s">
        <v>3208</v>
      </c>
      <c r="U2524" t="s">
        <v>3841</v>
      </c>
      <c r="V2524">
        <v>68</v>
      </c>
      <c r="W2524">
        <v>54</v>
      </c>
      <c r="Y2524" t="s">
        <v>136</v>
      </c>
      <c r="Z2524">
        <v>1</v>
      </c>
      <c r="AA2524">
        <f t="shared" si="376"/>
        <v>-14</v>
      </c>
      <c r="AB2524">
        <f t="shared" ca="1" si="372"/>
        <v>-13.999999799999999</v>
      </c>
      <c r="AC2524">
        <f t="shared" ca="1" si="373"/>
        <v>-2.0000000056086265E-7</v>
      </c>
      <c r="AD2524">
        <f t="shared" ca="1" si="374"/>
        <v>2.0000000056086265E-7</v>
      </c>
      <c r="AE2524" s="2">
        <v>0</v>
      </c>
      <c r="AF2524" s="7">
        <f>VLOOKUP(R2524,Weights!$A$2:$B$120,2,0)*AE2524</f>
        <v>0</v>
      </c>
      <c r="AG2524">
        <f t="shared" ca="1" si="375"/>
        <v>4.0000000224345055E-14</v>
      </c>
      <c r="AI2524" t="str">
        <f t="shared" ca="1" si="377"/>
        <v>Vermont</v>
      </c>
      <c r="AJ2524" t="str">
        <f t="shared" si="378"/>
        <v>Vermont</v>
      </c>
      <c r="AK2524" t="str">
        <f t="shared" si="379"/>
        <v>Vermont</v>
      </c>
    </row>
    <row r="2525" spans="17:37" x14ac:dyDescent="0.25">
      <c r="Q2525" t="s">
        <v>3209</v>
      </c>
      <c r="R2525" s="6">
        <v>42017</v>
      </c>
      <c r="S2525" t="s">
        <v>3194</v>
      </c>
      <c r="T2525" t="s">
        <v>3205</v>
      </c>
      <c r="U2525" t="s">
        <v>3841</v>
      </c>
      <c r="V2525">
        <v>62</v>
      </c>
      <c r="W2525">
        <v>59</v>
      </c>
      <c r="Y2525" t="s">
        <v>138</v>
      </c>
      <c r="Z2525">
        <v>1</v>
      </c>
      <c r="AA2525">
        <f t="shared" si="376"/>
        <v>-3</v>
      </c>
      <c r="AB2525">
        <f t="shared" ca="1" si="372"/>
        <v>-3.1999998000000005</v>
      </c>
      <c r="AC2525">
        <f t="shared" ca="1" si="373"/>
        <v>0.1999998000000005</v>
      </c>
      <c r="AD2525">
        <f t="shared" ca="1" si="374"/>
        <v>-0.1999998000000005</v>
      </c>
      <c r="AE2525" s="2">
        <v>0</v>
      </c>
      <c r="AF2525" s="7">
        <f>VLOOKUP(R2525,Weights!$A$2:$B$120,2,0)*AE2525</f>
        <v>0</v>
      </c>
      <c r="AG2525">
        <f t="shared" ca="1" si="375"/>
        <v>3.9999920000040205E-2</v>
      </c>
      <c r="AI2525" t="str">
        <f t="shared" ca="1" si="377"/>
        <v>UMass Lowell</v>
      </c>
      <c r="AJ2525" t="str">
        <f t="shared" si="378"/>
        <v>UMass Lowell</v>
      </c>
      <c r="AK2525" t="str">
        <f t="shared" si="379"/>
        <v>UMass Lowell</v>
      </c>
    </row>
    <row r="2526" spans="17:37" x14ac:dyDescent="0.25">
      <c r="Q2526" t="s">
        <v>3209</v>
      </c>
      <c r="R2526" s="6">
        <v>42021</v>
      </c>
      <c r="S2526" t="s">
        <v>3194</v>
      </c>
      <c r="T2526" t="s">
        <v>3206</v>
      </c>
      <c r="U2526" t="s">
        <v>3841</v>
      </c>
      <c r="V2526">
        <v>82</v>
      </c>
      <c r="W2526">
        <v>39</v>
      </c>
      <c r="Y2526" t="s">
        <v>139</v>
      </c>
      <c r="Z2526">
        <v>1</v>
      </c>
      <c r="AA2526">
        <f t="shared" si="376"/>
        <v>-43</v>
      </c>
      <c r="AB2526">
        <f t="shared" ca="1" si="372"/>
        <v>-14.999999799999999</v>
      </c>
      <c r="AC2526">
        <f t="shared" ca="1" si="373"/>
        <v>-28.000000200000002</v>
      </c>
      <c r="AD2526">
        <f t="shared" ca="1" si="374"/>
        <v>28.000000200000002</v>
      </c>
      <c r="AE2526" s="2">
        <v>0</v>
      </c>
      <c r="AF2526" s="7">
        <f>VLOOKUP(R2526,Weights!$A$2:$B$120,2,0)*AE2526</f>
        <v>0</v>
      </c>
      <c r="AG2526">
        <f t="shared" ca="1" si="375"/>
        <v>784.00001120000013</v>
      </c>
      <c r="AI2526" t="str">
        <f t="shared" ca="1" si="377"/>
        <v>Stony Brook</v>
      </c>
      <c r="AJ2526" t="str">
        <f t="shared" si="378"/>
        <v>Stony Brook</v>
      </c>
      <c r="AK2526" t="str">
        <f t="shared" si="379"/>
        <v>Stony Brook</v>
      </c>
    </row>
    <row r="2527" spans="17:37" x14ac:dyDescent="0.25">
      <c r="Q2527" t="s">
        <v>3209</v>
      </c>
      <c r="R2527" s="6">
        <v>42023</v>
      </c>
      <c r="S2527" t="s">
        <v>3194</v>
      </c>
      <c r="T2527" t="s">
        <v>3211</v>
      </c>
      <c r="U2527" t="s">
        <v>3841</v>
      </c>
      <c r="V2527">
        <v>65</v>
      </c>
      <c r="W2527">
        <v>55</v>
      </c>
      <c r="Y2527" t="s">
        <v>140</v>
      </c>
      <c r="Z2527">
        <v>1</v>
      </c>
      <c r="AA2527">
        <f t="shared" si="376"/>
        <v>-10</v>
      </c>
      <c r="AB2527">
        <f t="shared" ca="1" si="372"/>
        <v>-10.999999819999999</v>
      </c>
      <c r="AC2527">
        <f t="shared" ca="1" si="373"/>
        <v>0.99999981999999932</v>
      </c>
      <c r="AD2527">
        <f t="shared" ca="1" si="374"/>
        <v>-0.99999981999999932</v>
      </c>
      <c r="AE2527" s="2">
        <v>0</v>
      </c>
      <c r="AF2527" s="7">
        <f>VLOOKUP(R2527,Weights!$A$2:$B$120,2,0)*AE2527</f>
        <v>0</v>
      </c>
      <c r="AG2527">
        <f t="shared" ca="1" si="375"/>
        <v>0.99999964000003105</v>
      </c>
      <c r="AI2527" t="str">
        <f t="shared" ca="1" si="377"/>
        <v>N.J.I.T.</v>
      </c>
      <c r="AJ2527" t="str">
        <f t="shared" si="378"/>
        <v>N.J.I.T.</v>
      </c>
      <c r="AK2527" t="str">
        <f t="shared" si="379"/>
        <v>N.J.I.T.</v>
      </c>
    </row>
    <row r="2528" spans="17:37" x14ac:dyDescent="0.25">
      <c r="Q2528" t="s">
        <v>3209</v>
      </c>
      <c r="R2528" s="6">
        <v>42026</v>
      </c>
      <c r="S2528" t="s">
        <v>3194</v>
      </c>
      <c r="T2528" t="s">
        <v>3212</v>
      </c>
      <c r="U2528" t="s">
        <v>3841</v>
      </c>
      <c r="V2528">
        <v>76</v>
      </c>
      <c r="W2528">
        <v>59</v>
      </c>
      <c r="Y2528" t="s">
        <v>141</v>
      </c>
      <c r="Z2528">
        <v>1</v>
      </c>
      <c r="AA2528">
        <f t="shared" si="376"/>
        <v>-17</v>
      </c>
      <c r="AB2528">
        <f t="shared" ca="1" si="372"/>
        <v>0.59999999999999964</v>
      </c>
      <c r="AC2528">
        <f t="shared" ca="1" si="373"/>
        <v>-17.600000000000001</v>
      </c>
      <c r="AD2528">
        <f t="shared" ca="1" si="374"/>
        <v>17.600000000000001</v>
      </c>
      <c r="AE2528" s="2">
        <v>0</v>
      </c>
      <c r="AF2528" s="7">
        <f>VLOOKUP(R2528,Weights!$A$2:$B$120,2,0)*AE2528</f>
        <v>0</v>
      </c>
      <c r="AG2528">
        <f t="shared" ca="1" si="375"/>
        <v>309.76000000000005</v>
      </c>
      <c r="AI2528" t="str">
        <f t="shared" ca="1" si="377"/>
        <v>Maine</v>
      </c>
      <c r="AJ2528" t="str">
        <f t="shared" si="378"/>
        <v>UMBC</v>
      </c>
      <c r="AK2528" t="str">
        <f t="shared" si="379"/>
        <v>UMBC</v>
      </c>
    </row>
    <row r="2529" spans="17:37" x14ac:dyDescent="0.25">
      <c r="Q2529" t="s">
        <v>3209</v>
      </c>
      <c r="R2529" s="6">
        <v>42032</v>
      </c>
      <c r="S2529" t="s">
        <v>3194</v>
      </c>
      <c r="T2529" t="s">
        <v>3204</v>
      </c>
      <c r="U2529" t="s">
        <v>3841</v>
      </c>
      <c r="V2529">
        <v>63</v>
      </c>
      <c r="W2529">
        <v>58</v>
      </c>
      <c r="Y2529" t="s">
        <v>143</v>
      </c>
      <c r="Z2529">
        <v>1</v>
      </c>
      <c r="AA2529">
        <f t="shared" si="376"/>
        <v>-5</v>
      </c>
      <c r="AB2529">
        <f t="shared" ca="1" si="372"/>
        <v>-11.599999819999999</v>
      </c>
      <c r="AC2529">
        <f t="shared" ca="1" si="373"/>
        <v>6.599999819999999</v>
      </c>
      <c r="AD2529">
        <f t="shared" ca="1" si="374"/>
        <v>-6.599999819999999</v>
      </c>
      <c r="AE2529" s="2">
        <v>0</v>
      </c>
      <c r="AF2529" s="7">
        <f>VLOOKUP(R2529,Weights!$A$2:$B$120,2,0)*AE2529</f>
        <v>0</v>
      </c>
      <c r="AG2529">
        <f t="shared" ca="1" si="375"/>
        <v>43.559997624000019</v>
      </c>
      <c r="AI2529" t="str">
        <f t="shared" ca="1" si="377"/>
        <v>New Hampshire</v>
      </c>
      <c r="AJ2529" t="str">
        <f t="shared" si="378"/>
        <v>New Hampshire</v>
      </c>
      <c r="AK2529" t="str">
        <f t="shared" si="379"/>
        <v>New Hampshire</v>
      </c>
    </row>
    <row r="2530" spans="17:37" x14ac:dyDescent="0.25">
      <c r="Q2530" t="s">
        <v>3209</v>
      </c>
      <c r="R2530" s="6">
        <v>42035</v>
      </c>
      <c r="S2530" t="s">
        <v>3194</v>
      </c>
      <c r="T2530" t="s">
        <v>3218</v>
      </c>
      <c r="U2530" t="s">
        <v>3841</v>
      </c>
      <c r="V2530">
        <v>77</v>
      </c>
      <c r="W2530">
        <v>59</v>
      </c>
      <c r="Y2530" t="s">
        <v>144</v>
      </c>
      <c r="Z2530">
        <v>1</v>
      </c>
      <c r="AA2530">
        <f t="shared" si="376"/>
        <v>-18</v>
      </c>
      <c r="AB2530">
        <f t="shared" ca="1" si="372"/>
        <v>-16.799999800000002</v>
      </c>
      <c r="AC2530">
        <f t="shared" ca="1" si="373"/>
        <v>-1.2000001999999981</v>
      </c>
      <c r="AD2530">
        <f t="shared" ca="1" si="374"/>
        <v>1.2000001999999981</v>
      </c>
      <c r="AE2530" s="2">
        <v>0</v>
      </c>
      <c r="AF2530" s="7">
        <f>VLOOKUP(R2530,Weights!$A$2:$B$120,2,0)*AE2530</f>
        <v>0</v>
      </c>
      <c r="AG2530">
        <f t="shared" ca="1" si="375"/>
        <v>1.4400004800000354</v>
      </c>
      <c r="AI2530" t="str">
        <f t="shared" ca="1" si="377"/>
        <v>Albany</v>
      </c>
      <c r="AJ2530" t="str">
        <f t="shared" si="378"/>
        <v>Albany</v>
      </c>
      <c r="AK2530" t="str">
        <f t="shared" si="379"/>
        <v>Albany</v>
      </c>
    </row>
    <row r="2531" spans="17:37" x14ac:dyDescent="0.25">
      <c r="Q2531" t="s">
        <v>3209</v>
      </c>
      <c r="R2531" s="6">
        <v>42042</v>
      </c>
      <c r="S2531" t="s">
        <v>3194</v>
      </c>
      <c r="T2531" t="s">
        <v>3210</v>
      </c>
      <c r="U2531" t="s">
        <v>3842</v>
      </c>
      <c r="V2531">
        <v>67</v>
      </c>
      <c r="W2531">
        <v>64</v>
      </c>
      <c r="Y2531" t="s">
        <v>145</v>
      </c>
      <c r="Z2531">
        <v>1</v>
      </c>
      <c r="AA2531">
        <f t="shared" si="376"/>
        <v>3</v>
      </c>
      <c r="AB2531">
        <f t="shared" ca="1" si="372"/>
        <v>-1.4000000000000004</v>
      </c>
      <c r="AC2531">
        <f t="shared" ca="1" si="373"/>
        <v>4.4000000000000004</v>
      </c>
      <c r="AD2531">
        <f t="shared" ca="1" si="374"/>
        <v>-4.4000000000000004</v>
      </c>
      <c r="AE2531" s="2">
        <v>0</v>
      </c>
      <c r="AF2531" s="7">
        <f>VLOOKUP(R2531,Weights!$A$2:$B$120,2,0)*AE2531</f>
        <v>0</v>
      </c>
      <c r="AG2531">
        <f t="shared" ca="1" si="375"/>
        <v>19.360000000000003</v>
      </c>
      <c r="AI2531" t="str">
        <f t="shared" ca="1" si="377"/>
        <v>Binghamton</v>
      </c>
      <c r="AJ2531" t="str">
        <f t="shared" si="378"/>
        <v>Maine</v>
      </c>
      <c r="AK2531">
        <f t="shared" si="379"/>
        <v>0</v>
      </c>
    </row>
    <row r="2532" spans="17:37" x14ac:dyDescent="0.25">
      <c r="Q2532" t="s">
        <v>3209</v>
      </c>
      <c r="R2532" s="6">
        <v>42060</v>
      </c>
      <c r="S2532" t="s">
        <v>3194</v>
      </c>
      <c r="T2532" t="s">
        <v>3207</v>
      </c>
      <c r="U2532" t="s">
        <v>3841</v>
      </c>
      <c r="V2532">
        <v>63</v>
      </c>
      <c r="W2532">
        <v>60</v>
      </c>
      <c r="Y2532" t="s">
        <v>146</v>
      </c>
      <c r="Z2532">
        <v>1</v>
      </c>
      <c r="AA2532">
        <f t="shared" si="376"/>
        <v>-3</v>
      </c>
      <c r="AB2532">
        <f t="shared" ca="1" si="372"/>
        <v>-5.9999997999999994</v>
      </c>
      <c r="AC2532">
        <f t="shared" ca="1" si="373"/>
        <v>2.9999997999999994</v>
      </c>
      <c r="AD2532">
        <f t="shared" ca="1" si="374"/>
        <v>-2.9999997999999994</v>
      </c>
      <c r="AE2532" s="2">
        <v>0</v>
      </c>
      <c r="AF2532" s="7">
        <f>VLOOKUP(R2532,Weights!$A$2:$B$120,2,0)*AE2532</f>
        <v>0</v>
      </c>
      <c r="AG2532">
        <f t="shared" ca="1" si="375"/>
        <v>8.9999988000000375</v>
      </c>
      <c r="AI2532" t="str">
        <f t="shared" ca="1" si="377"/>
        <v>Hartford</v>
      </c>
      <c r="AJ2532" t="str">
        <f t="shared" si="378"/>
        <v>Hartford</v>
      </c>
      <c r="AK2532" t="str">
        <f t="shared" si="379"/>
        <v>Hartford</v>
      </c>
    </row>
    <row r="2533" spans="17:37" x14ac:dyDescent="0.25">
      <c r="Q2533" t="s">
        <v>3505</v>
      </c>
      <c r="R2533" s="6">
        <v>41980</v>
      </c>
      <c r="S2533" t="s">
        <v>3194</v>
      </c>
      <c r="T2533" t="s">
        <v>3309</v>
      </c>
      <c r="U2533" t="s">
        <v>3191</v>
      </c>
      <c r="Y2533" t="s">
        <v>3191</v>
      </c>
      <c r="Z2533">
        <v>0</v>
      </c>
      <c r="AA2533">
        <f t="shared" si="376"/>
        <v>0</v>
      </c>
      <c r="AB2533">
        <f t="shared" ca="1" si="372"/>
        <v>0</v>
      </c>
      <c r="AC2533">
        <f t="shared" ca="1" si="373"/>
        <v>0</v>
      </c>
      <c r="AD2533">
        <f t="shared" ca="1" si="374"/>
        <v>0</v>
      </c>
      <c r="AE2533" s="2">
        <v>0</v>
      </c>
      <c r="AF2533" s="7">
        <f>VLOOKUP(R2533,Weights!$A$2:$B$120,2,0)*AE2533</f>
        <v>0</v>
      </c>
      <c r="AG2533">
        <f t="shared" ca="1" si="375"/>
        <v>0</v>
      </c>
      <c r="AI2533" t="str">
        <f t="shared" ca="1" si="377"/>
        <v>Marist</v>
      </c>
      <c r="AJ2533" t="str">
        <f t="shared" si="378"/>
        <v>Marist</v>
      </c>
      <c r="AK2533">
        <f t="shared" si="379"/>
        <v>0</v>
      </c>
    </row>
    <row r="2534" spans="17:37" x14ac:dyDescent="0.25">
      <c r="Q2534" t="s">
        <v>3505</v>
      </c>
      <c r="R2534" s="6">
        <v>41993</v>
      </c>
      <c r="S2534" t="s">
        <v>3194</v>
      </c>
      <c r="T2534" t="s">
        <v>3462</v>
      </c>
      <c r="U2534" t="s">
        <v>3842</v>
      </c>
      <c r="V2534">
        <v>73</v>
      </c>
      <c r="W2534">
        <v>69</v>
      </c>
      <c r="Y2534" t="s">
        <v>1941</v>
      </c>
      <c r="Z2534">
        <v>1</v>
      </c>
      <c r="AA2534">
        <f t="shared" si="376"/>
        <v>4</v>
      </c>
      <c r="AB2534">
        <f t="shared" ca="1" si="372"/>
        <v>15.79999982</v>
      </c>
      <c r="AC2534">
        <f t="shared" ca="1" si="373"/>
        <v>-11.79999982</v>
      </c>
      <c r="AD2534">
        <f t="shared" ca="1" si="374"/>
        <v>11.79999982</v>
      </c>
      <c r="AE2534" s="2">
        <v>0</v>
      </c>
      <c r="AF2534" s="7">
        <f>VLOOKUP(R2534,Weights!$A$2:$B$120,2,0)*AE2534</f>
        <v>0</v>
      </c>
      <c r="AG2534">
        <f t="shared" ca="1" si="375"/>
        <v>139.23999575200003</v>
      </c>
      <c r="AI2534" t="str">
        <f t="shared" ca="1" si="377"/>
        <v>Manhattan</v>
      </c>
      <c r="AJ2534" t="str">
        <f t="shared" si="378"/>
        <v>Manhattan</v>
      </c>
      <c r="AK2534">
        <f t="shared" si="379"/>
        <v>0</v>
      </c>
    </row>
    <row r="2535" spans="17:37" x14ac:dyDescent="0.25">
      <c r="Q2535" t="s">
        <v>3505</v>
      </c>
      <c r="R2535" s="6">
        <v>42011</v>
      </c>
      <c r="S2535" t="s">
        <v>3194</v>
      </c>
      <c r="T2535" t="s">
        <v>3502</v>
      </c>
      <c r="U2535" t="s">
        <v>3842</v>
      </c>
      <c r="V2535">
        <v>68</v>
      </c>
      <c r="W2535">
        <v>63</v>
      </c>
      <c r="Y2535" t="s">
        <v>1944</v>
      </c>
      <c r="Z2535">
        <v>1</v>
      </c>
      <c r="AA2535">
        <f t="shared" si="376"/>
        <v>5</v>
      </c>
      <c r="AB2535">
        <f t="shared" ca="1" si="372"/>
        <v>5.0000000199999999</v>
      </c>
      <c r="AC2535">
        <f t="shared" ca="1" si="373"/>
        <v>-1.9999999878450581E-8</v>
      </c>
      <c r="AD2535">
        <f t="shared" ca="1" si="374"/>
        <v>1.9999999878450581E-8</v>
      </c>
      <c r="AE2535" s="2">
        <v>0</v>
      </c>
      <c r="AF2535" s="7">
        <f>VLOOKUP(R2535,Weights!$A$2:$B$120,2,0)*AE2535</f>
        <v>0</v>
      </c>
      <c r="AG2535">
        <f t="shared" ca="1" si="375"/>
        <v>3.9999999513802324E-16</v>
      </c>
      <c r="AI2535" t="str">
        <f t="shared" ca="1" si="377"/>
        <v>Manhattan</v>
      </c>
      <c r="AJ2535" t="str">
        <f t="shared" si="378"/>
        <v>Manhattan</v>
      </c>
      <c r="AK2535">
        <f t="shared" si="379"/>
        <v>0</v>
      </c>
    </row>
    <row r="2536" spans="17:37" x14ac:dyDescent="0.25">
      <c r="Q2536" t="s">
        <v>3505</v>
      </c>
      <c r="R2536" s="6">
        <v>42014</v>
      </c>
      <c r="S2536" t="s">
        <v>3194</v>
      </c>
      <c r="T2536" t="s">
        <v>3203</v>
      </c>
      <c r="U2536" t="s">
        <v>3842</v>
      </c>
      <c r="V2536">
        <v>84</v>
      </c>
      <c r="W2536">
        <v>75</v>
      </c>
      <c r="Y2536" t="s">
        <v>1945</v>
      </c>
      <c r="Z2536">
        <v>1</v>
      </c>
      <c r="AA2536">
        <f t="shared" si="376"/>
        <v>9</v>
      </c>
      <c r="AB2536">
        <f t="shared" ca="1" si="372"/>
        <v>14.79999982</v>
      </c>
      <c r="AC2536">
        <f t="shared" ca="1" si="373"/>
        <v>-5.79999982</v>
      </c>
      <c r="AD2536">
        <f t="shared" ca="1" si="374"/>
        <v>5.79999982</v>
      </c>
      <c r="AE2536" s="2">
        <v>0</v>
      </c>
      <c r="AF2536" s="7">
        <f>VLOOKUP(R2536,Weights!$A$2:$B$120,2,0)*AE2536</f>
        <v>0</v>
      </c>
      <c r="AG2536">
        <f t="shared" ca="1" si="375"/>
        <v>33.639997912000034</v>
      </c>
      <c r="AI2536" t="str">
        <f t="shared" ca="1" si="377"/>
        <v>Manhattan</v>
      </c>
      <c r="AJ2536" t="str">
        <f t="shared" si="378"/>
        <v>Manhattan</v>
      </c>
      <c r="AK2536">
        <f t="shared" si="379"/>
        <v>0</v>
      </c>
    </row>
    <row r="2537" spans="17:37" x14ac:dyDescent="0.25">
      <c r="Q2537" t="s">
        <v>3505</v>
      </c>
      <c r="R2537" s="6">
        <v>42022</v>
      </c>
      <c r="S2537" t="s">
        <v>3194</v>
      </c>
      <c r="T2537" t="s">
        <v>3504</v>
      </c>
      <c r="U2537" t="s">
        <v>3841</v>
      </c>
      <c r="V2537">
        <v>82</v>
      </c>
      <c r="W2537">
        <v>79</v>
      </c>
      <c r="X2537" t="s">
        <v>3843</v>
      </c>
      <c r="Y2537" t="s">
        <v>1946</v>
      </c>
      <c r="Z2537">
        <v>1</v>
      </c>
      <c r="AA2537">
        <f t="shared" si="376"/>
        <v>-3</v>
      </c>
      <c r="AB2537">
        <f t="shared" ca="1" si="372"/>
        <v>3.4</v>
      </c>
      <c r="AC2537">
        <f t="shared" ca="1" si="373"/>
        <v>-6.4</v>
      </c>
      <c r="AD2537">
        <f t="shared" ca="1" si="374"/>
        <v>6.4</v>
      </c>
      <c r="AE2537" s="2">
        <v>0</v>
      </c>
      <c r="AF2537" s="7">
        <f>VLOOKUP(R2537,Weights!$A$2:$B$120,2,0)*AE2537</f>
        <v>0</v>
      </c>
      <c r="AG2537">
        <f t="shared" ca="1" si="375"/>
        <v>40.960000000000008</v>
      </c>
      <c r="AI2537" t="str">
        <f t="shared" ca="1" si="377"/>
        <v>Manhattan</v>
      </c>
      <c r="AJ2537" t="str">
        <f t="shared" si="378"/>
        <v>Rider</v>
      </c>
      <c r="AK2537" t="str">
        <f t="shared" si="379"/>
        <v>Rider</v>
      </c>
    </row>
    <row r="2538" spans="17:37" x14ac:dyDescent="0.25">
      <c r="Q2538" t="s">
        <v>3505</v>
      </c>
      <c r="R2538" s="6">
        <v>42029</v>
      </c>
      <c r="S2538" t="s">
        <v>3194</v>
      </c>
      <c r="T2538" t="s">
        <v>3448</v>
      </c>
      <c r="U2538" t="s">
        <v>3842</v>
      </c>
      <c r="V2538">
        <v>71</v>
      </c>
      <c r="W2538">
        <v>64</v>
      </c>
      <c r="Y2538" t="s">
        <v>1948</v>
      </c>
      <c r="Z2538">
        <v>1</v>
      </c>
      <c r="AA2538">
        <f t="shared" si="376"/>
        <v>7</v>
      </c>
      <c r="AB2538">
        <f t="shared" ca="1" si="372"/>
        <v>4.2000000200000001</v>
      </c>
      <c r="AC2538">
        <f t="shared" ca="1" si="373"/>
        <v>2.7999999799999999</v>
      </c>
      <c r="AD2538">
        <f t="shared" ca="1" si="374"/>
        <v>-2.7999999799999999</v>
      </c>
      <c r="AE2538" s="2">
        <v>0</v>
      </c>
      <c r="AF2538" s="7">
        <f>VLOOKUP(R2538,Weights!$A$2:$B$120,2,0)*AE2538</f>
        <v>0</v>
      </c>
      <c r="AG2538">
        <f t="shared" ca="1" si="375"/>
        <v>7.8399998880000004</v>
      </c>
      <c r="AI2538" t="str">
        <f t="shared" ca="1" si="377"/>
        <v>Manhattan</v>
      </c>
      <c r="AJ2538" t="str">
        <f t="shared" si="378"/>
        <v>Manhattan</v>
      </c>
      <c r="AK2538">
        <f t="shared" si="379"/>
        <v>0</v>
      </c>
    </row>
    <row r="2539" spans="17:37" x14ac:dyDescent="0.25">
      <c r="Q2539" t="s">
        <v>3505</v>
      </c>
      <c r="R2539" s="6">
        <v>42034</v>
      </c>
      <c r="S2539" t="s">
        <v>3194</v>
      </c>
      <c r="T2539" t="s">
        <v>3201</v>
      </c>
      <c r="U2539" t="s">
        <v>3842</v>
      </c>
      <c r="V2539">
        <v>87</v>
      </c>
      <c r="W2539">
        <v>79</v>
      </c>
      <c r="Y2539" t="s">
        <v>1949</v>
      </c>
      <c r="Z2539">
        <v>1</v>
      </c>
      <c r="AA2539">
        <f t="shared" si="376"/>
        <v>8</v>
      </c>
      <c r="AB2539">
        <f t="shared" ca="1" si="372"/>
        <v>8.2000000200000009</v>
      </c>
      <c r="AC2539">
        <f t="shared" ca="1" si="373"/>
        <v>-0.20000002000000094</v>
      </c>
      <c r="AD2539">
        <f t="shared" ca="1" si="374"/>
        <v>0.20000002000000094</v>
      </c>
      <c r="AE2539" s="2">
        <v>0</v>
      </c>
      <c r="AF2539" s="7">
        <f>VLOOKUP(R2539,Weights!$A$2:$B$120,2,0)*AE2539</f>
        <v>0</v>
      </c>
      <c r="AG2539">
        <f t="shared" ca="1" si="375"/>
        <v>4.0000008000000781E-2</v>
      </c>
      <c r="AI2539" t="str">
        <f t="shared" ca="1" si="377"/>
        <v>Manhattan</v>
      </c>
      <c r="AJ2539" t="str">
        <f t="shared" si="378"/>
        <v>Manhattan</v>
      </c>
      <c r="AK2539">
        <f t="shared" si="379"/>
        <v>0</v>
      </c>
    </row>
    <row r="2540" spans="17:37" x14ac:dyDescent="0.25">
      <c r="Q2540" t="s">
        <v>3505</v>
      </c>
      <c r="R2540" s="6">
        <v>42041</v>
      </c>
      <c r="S2540" t="s">
        <v>3194</v>
      </c>
      <c r="T2540" t="s">
        <v>3236</v>
      </c>
      <c r="U2540" t="s">
        <v>3842</v>
      </c>
      <c r="V2540">
        <v>78</v>
      </c>
      <c r="W2540">
        <v>69</v>
      </c>
      <c r="Y2540" t="s">
        <v>1950</v>
      </c>
      <c r="Z2540">
        <v>1</v>
      </c>
      <c r="AA2540">
        <f t="shared" si="376"/>
        <v>9</v>
      </c>
      <c r="AB2540">
        <f t="shared" ca="1" si="372"/>
        <v>1.60000002</v>
      </c>
      <c r="AC2540">
        <f t="shared" ca="1" si="373"/>
        <v>7.3999999800000005</v>
      </c>
      <c r="AD2540">
        <f t="shared" ca="1" si="374"/>
        <v>-7.3999999800000005</v>
      </c>
      <c r="AE2540" s="2">
        <v>0</v>
      </c>
      <c r="AF2540" s="7">
        <f>VLOOKUP(R2540,Weights!$A$2:$B$120,2,0)*AE2540</f>
        <v>0</v>
      </c>
      <c r="AG2540">
        <f t="shared" ca="1" si="375"/>
        <v>54.759999704000009</v>
      </c>
      <c r="AI2540" t="str">
        <f t="shared" ca="1" si="377"/>
        <v>Manhattan</v>
      </c>
      <c r="AJ2540" t="str">
        <f t="shared" si="378"/>
        <v>Manhattan</v>
      </c>
      <c r="AK2540">
        <f t="shared" si="379"/>
        <v>0</v>
      </c>
    </row>
    <row r="2541" spans="17:37" x14ac:dyDescent="0.25">
      <c r="Q2541" t="s">
        <v>3505</v>
      </c>
      <c r="R2541" s="6">
        <v>42048</v>
      </c>
      <c r="S2541" t="s">
        <v>3194</v>
      </c>
      <c r="T2541" t="s">
        <v>3330</v>
      </c>
      <c r="U2541" t="s">
        <v>3841</v>
      </c>
      <c r="V2541">
        <v>70</v>
      </c>
      <c r="W2541">
        <v>67</v>
      </c>
      <c r="Y2541" t="s">
        <v>1951</v>
      </c>
      <c r="Z2541">
        <v>1</v>
      </c>
      <c r="AA2541">
        <f t="shared" si="376"/>
        <v>-3</v>
      </c>
      <c r="AB2541">
        <f t="shared" ca="1" si="372"/>
        <v>-0.39999998000000003</v>
      </c>
      <c r="AC2541">
        <f t="shared" ca="1" si="373"/>
        <v>-2.60000002</v>
      </c>
      <c r="AD2541">
        <f t="shared" ca="1" si="374"/>
        <v>2.60000002</v>
      </c>
      <c r="AE2541" s="2">
        <v>0</v>
      </c>
      <c r="AF2541" s="7">
        <f>VLOOKUP(R2541,Weights!$A$2:$B$120,2,0)*AE2541</f>
        <v>0</v>
      </c>
      <c r="AG2541">
        <f t="shared" ca="1" si="375"/>
        <v>6.7600001040000004</v>
      </c>
      <c r="AI2541" t="str">
        <f t="shared" ca="1" si="377"/>
        <v>Iona</v>
      </c>
      <c r="AJ2541" t="str">
        <f t="shared" si="378"/>
        <v>Iona</v>
      </c>
      <c r="AK2541" t="str">
        <f t="shared" si="379"/>
        <v>Iona</v>
      </c>
    </row>
    <row r="2542" spans="17:37" x14ac:dyDescent="0.25">
      <c r="Q2542" t="s">
        <v>3505</v>
      </c>
      <c r="R2542" s="6">
        <v>42050</v>
      </c>
      <c r="S2542" t="s">
        <v>3194</v>
      </c>
      <c r="T2542" t="s">
        <v>3503</v>
      </c>
      <c r="U2542" t="s">
        <v>3842</v>
      </c>
      <c r="V2542">
        <v>79</v>
      </c>
      <c r="W2542">
        <v>70</v>
      </c>
      <c r="Y2542" t="s">
        <v>1952</v>
      </c>
      <c r="Z2542">
        <v>1</v>
      </c>
      <c r="AA2542">
        <f t="shared" si="376"/>
        <v>9</v>
      </c>
      <c r="AB2542">
        <f t="shared" ca="1" si="372"/>
        <v>12.40000002</v>
      </c>
      <c r="AC2542">
        <f t="shared" ca="1" si="373"/>
        <v>-3.4000000200000002</v>
      </c>
      <c r="AD2542">
        <f t="shared" ca="1" si="374"/>
        <v>3.4000000200000002</v>
      </c>
      <c r="AE2542" s="2">
        <v>0</v>
      </c>
      <c r="AF2542" s="7">
        <f>VLOOKUP(R2542,Weights!$A$2:$B$120,2,0)*AE2542</f>
        <v>0</v>
      </c>
      <c r="AG2542">
        <f t="shared" ca="1" si="375"/>
        <v>11.560000136000003</v>
      </c>
      <c r="AI2542" t="str">
        <f t="shared" ca="1" si="377"/>
        <v>Manhattan</v>
      </c>
      <c r="AJ2542" t="str">
        <f t="shared" si="378"/>
        <v>Manhattan</v>
      </c>
      <c r="AK2542">
        <f t="shared" si="379"/>
        <v>0</v>
      </c>
    </row>
    <row r="2543" spans="17:37" x14ac:dyDescent="0.25">
      <c r="Q2543" t="s">
        <v>3505</v>
      </c>
      <c r="R2543" s="6">
        <v>42064</v>
      </c>
      <c r="S2543" t="s">
        <v>3194</v>
      </c>
      <c r="T2543" t="s">
        <v>3219</v>
      </c>
      <c r="U2543" t="s">
        <v>3842</v>
      </c>
      <c r="V2543">
        <v>69</v>
      </c>
      <c r="W2543">
        <v>65</v>
      </c>
      <c r="Y2543" t="s">
        <v>1953</v>
      </c>
      <c r="Z2543">
        <v>1</v>
      </c>
      <c r="AA2543">
        <f t="shared" si="376"/>
        <v>4</v>
      </c>
      <c r="AB2543">
        <f t="shared" ca="1" si="372"/>
        <v>4.4000000200000002</v>
      </c>
      <c r="AC2543">
        <f t="shared" ca="1" si="373"/>
        <v>-0.40000002000000023</v>
      </c>
      <c r="AD2543">
        <f t="shared" ca="1" si="374"/>
        <v>0.40000002000000023</v>
      </c>
      <c r="AE2543" s="2">
        <v>0</v>
      </c>
      <c r="AF2543" s="7">
        <f>VLOOKUP(R2543,Weights!$A$2:$B$120,2,0)*AE2543</f>
        <v>0</v>
      </c>
      <c r="AG2543">
        <f t="shared" ca="1" si="375"/>
        <v>0.16000001600000058</v>
      </c>
      <c r="AI2543" t="str">
        <f t="shared" ca="1" si="377"/>
        <v>Manhattan</v>
      </c>
      <c r="AJ2543" t="str">
        <f t="shared" si="378"/>
        <v>Manhattan</v>
      </c>
      <c r="AK2543">
        <f t="shared" si="379"/>
        <v>0</v>
      </c>
    </row>
    <row r="2544" spans="17:37" x14ac:dyDescent="0.25">
      <c r="Q2544" t="s">
        <v>3505</v>
      </c>
      <c r="R2544" s="6">
        <v>42070</v>
      </c>
      <c r="S2544" t="s">
        <v>3195</v>
      </c>
      <c r="T2544" t="s">
        <v>3309</v>
      </c>
      <c r="U2544" t="s">
        <v>3842</v>
      </c>
      <c r="V2544">
        <v>74</v>
      </c>
      <c r="W2544">
        <v>58</v>
      </c>
      <c r="Y2544" t="s">
        <v>1954</v>
      </c>
      <c r="Z2544">
        <v>1</v>
      </c>
      <c r="AA2544">
        <f t="shared" si="376"/>
        <v>16</v>
      </c>
      <c r="AB2544">
        <f t="shared" ca="1" si="372"/>
        <v>10.19999982</v>
      </c>
      <c r="AC2544">
        <f t="shared" ca="1" si="373"/>
        <v>5.8000001799999996</v>
      </c>
      <c r="AD2544">
        <f t="shared" ca="1" si="374"/>
        <v>-5.8000001799999996</v>
      </c>
      <c r="AE2544" s="2">
        <v>0</v>
      </c>
      <c r="AF2544" s="7">
        <f>VLOOKUP(R2544,Weights!$A$2:$B$120,2,0)*AE2544</f>
        <v>0</v>
      </c>
      <c r="AG2544">
        <f t="shared" ca="1" si="375"/>
        <v>33.640002088000031</v>
      </c>
      <c r="AI2544" t="str">
        <f t="shared" ca="1" si="377"/>
        <v>Manhattan</v>
      </c>
      <c r="AJ2544" t="str">
        <f t="shared" si="378"/>
        <v>Manhattan</v>
      </c>
      <c r="AK2544">
        <f t="shared" si="379"/>
        <v>0</v>
      </c>
    </row>
    <row r="2545" spans="17:37" x14ac:dyDescent="0.25">
      <c r="Q2545" t="s">
        <v>3505</v>
      </c>
      <c r="R2545" s="6">
        <v>42071</v>
      </c>
      <c r="S2545" t="s">
        <v>3195</v>
      </c>
      <c r="T2545" t="s">
        <v>3502</v>
      </c>
      <c r="U2545" t="s">
        <v>3842</v>
      </c>
      <c r="V2545">
        <v>65</v>
      </c>
      <c r="W2545">
        <v>48</v>
      </c>
      <c r="Y2545" t="s">
        <v>1955</v>
      </c>
      <c r="Z2545">
        <v>1</v>
      </c>
      <c r="AA2545">
        <f t="shared" si="376"/>
        <v>17</v>
      </c>
      <c r="AB2545">
        <f t="shared" ca="1" si="372"/>
        <v>1.8000000199999997</v>
      </c>
      <c r="AC2545">
        <f t="shared" ca="1" si="373"/>
        <v>15.199999980000001</v>
      </c>
      <c r="AD2545">
        <f t="shared" ca="1" si="374"/>
        <v>-15.199999980000001</v>
      </c>
      <c r="AE2545" s="2">
        <v>0</v>
      </c>
      <c r="AF2545" s="7">
        <f>VLOOKUP(R2545,Weights!$A$2:$B$120,2,0)*AE2545</f>
        <v>0</v>
      </c>
      <c r="AG2545">
        <f t="shared" ca="1" si="375"/>
        <v>231.03999939200003</v>
      </c>
      <c r="AI2545" t="str">
        <f t="shared" ca="1" si="377"/>
        <v>Manhattan</v>
      </c>
      <c r="AJ2545" t="str">
        <f t="shared" si="378"/>
        <v>Manhattan</v>
      </c>
      <c r="AK2545">
        <f t="shared" si="379"/>
        <v>0</v>
      </c>
    </row>
    <row r="2546" spans="17:37" x14ac:dyDescent="0.25">
      <c r="Q2546" t="s">
        <v>3309</v>
      </c>
      <c r="R2546" s="6">
        <v>41965</v>
      </c>
      <c r="S2546" t="s">
        <v>3194</v>
      </c>
      <c r="T2546" t="s">
        <v>3214</v>
      </c>
      <c r="U2546" t="s">
        <v>3841</v>
      </c>
      <c r="V2546">
        <v>76</v>
      </c>
      <c r="W2546">
        <v>62</v>
      </c>
      <c r="Y2546" t="s">
        <v>66</v>
      </c>
      <c r="Z2546">
        <v>1</v>
      </c>
      <c r="AA2546">
        <f t="shared" si="376"/>
        <v>-14</v>
      </c>
      <c r="AB2546">
        <f t="shared" ca="1" si="372"/>
        <v>-3.3999998000000007</v>
      </c>
      <c r="AC2546">
        <f t="shared" ca="1" si="373"/>
        <v>-10.6000002</v>
      </c>
      <c r="AD2546">
        <f t="shared" ca="1" si="374"/>
        <v>10.6000002</v>
      </c>
      <c r="AE2546" s="2">
        <v>0</v>
      </c>
      <c r="AF2546" s="7">
        <f>VLOOKUP(R2546,Weights!$A$2:$B$120,2,0)*AE2546</f>
        <v>0</v>
      </c>
      <c r="AG2546">
        <f t="shared" ca="1" si="375"/>
        <v>112.36000424000004</v>
      </c>
      <c r="AI2546" t="str">
        <f t="shared" ca="1" si="377"/>
        <v>Army</v>
      </c>
      <c r="AJ2546" t="str">
        <f t="shared" si="378"/>
        <v>Army</v>
      </c>
      <c r="AK2546" t="str">
        <f t="shared" si="379"/>
        <v>Army</v>
      </c>
    </row>
    <row r="2547" spans="17:37" x14ac:dyDescent="0.25">
      <c r="Q2547" t="s">
        <v>3309</v>
      </c>
      <c r="R2547" s="6">
        <v>41969</v>
      </c>
      <c r="S2547" t="s">
        <v>3195</v>
      </c>
      <c r="T2547" t="s">
        <v>3450</v>
      </c>
      <c r="U2547" t="s">
        <v>3842</v>
      </c>
      <c r="V2547">
        <v>68</v>
      </c>
      <c r="W2547">
        <v>64</v>
      </c>
      <c r="Y2547" t="s">
        <v>69</v>
      </c>
      <c r="Z2547">
        <v>1</v>
      </c>
      <c r="AA2547">
        <f t="shared" si="376"/>
        <v>4</v>
      </c>
      <c r="AB2547">
        <f t="shared" ca="1" si="372"/>
        <v>-7.1999998000000005</v>
      </c>
      <c r="AC2547">
        <f t="shared" ca="1" si="373"/>
        <v>11.199999800000001</v>
      </c>
      <c r="AD2547">
        <f t="shared" ca="1" si="374"/>
        <v>-11.199999800000001</v>
      </c>
      <c r="AE2547" s="2">
        <v>0</v>
      </c>
      <c r="AF2547" s="7">
        <f>VLOOKUP(R2547,Weights!$A$2:$B$120,2,0)*AE2547</f>
        <v>0</v>
      </c>
      <c r="AG2547">
        <f t="shared" ca="1" si="375"/>
        <v>125.43999552000005</v>
      </c>
      <c r="AI2547" t="str">
        <f t="shared" ca="1" si="377"/>
        <v>Fresno St</v>
      </c>
      <c r="AJ2547" t="str">
        <f t="shared" si="378"/>
        <v>Marist</v>
      </c>
      <c r="AK2547">
        <f t="shared" si="379"/>
        <v>0</v>
      </c>
    </row>
    <row r="2548" spans="17:37" x14ac:dyDescent="0.25">
      <c r="Q2548" t="s">
        <v>3309</v>
      </c>
      <c r="R2548" s="6">
        <v>41977</v>
      </c>
      <c r="S2548" t="s">
        <v>3194</v>
      </c>
      <c r="T2548" t="s">
        <v>3448</v>
      </c>
      <c r="U2548" t="s">
        <v>3841</v>
      </c>
      <c r="V2548">
        <v>57</v>
      </c>
      <c r="W2548">
        <v>50</v>
      </c>
      <c r="Y2548" t="s">
        <v>1957</v>
      </c>
      <c r="Z2548">
        <v>1</v>
      </c>
      <c r="AA2548">
        <f t="shared" si="376"/>
        <v>-7</v>
      </c>
      <c r="AB2548">
        <f t="shared" ca="1" si="372"/>
        <v>-5.9999998000000003</v>
      </c>
      <c r="AC2548">
        <f t="shared" ca="1" si="373"/>
        <v>-1.0000001999999997</v>
      </c>
      <c r="AD2548">
        <f t="shared" ca="1" si="374"/>
        <v>1.0000001999999997</v>
      </c>
      <c r="AE2548" s="2">
        <v>0</v>
      </c>
      <c r="AF2548" s="7">
        <f>VLOOKUP(R2548,Weights!$A$2:$B$120,2,0)*AE2548</f>
        <v>0</v>
      </c>
      <c r="AG2548">
        <f t="shared" ca="1" si="375"/>
        <v>1.0000004000000393</v>
      </c>
      <c r="AI2548" t="str">
        <f t="shared" ca="1" si="377"/>
        <v>Monmouth</v>
      </c>
      <c r="AJ2548" t="str">
        <f t="shared" si="378"/>
        <v>Monmouth</v>
      </c>
      <c r="AK2548" t="str">
        <f t="shared" si="379"/>
        <v>Monmouth</v>
      </c>
    </row>
    <row r="2549" spans="17:37" x14ac:dyDescent="0.25">
      <c r="Q2549" t="s">
        <v>3309</v>
      </c>
      <c r="R2549" s="6">
        <v>41993</v>
      </c>
      <c r="S2549" t="s">
        <v>3194</v>
      </c>
      <c r="T2549" t="s">
        <v>3251</v>
      </c>
      <c r="U2549" t="s">
        <v>3841</v>
      </c>
      <c r="V2549">
        <v>75</v>
      </c>
      <c r="W2549">
        <v>58</v>
      </c>
      <c r="Y2549" t="s">
        <v>1959</v>
      </c>
      <c r="Z2549">
        <v>1</v>
      </c>
      <c r="AA2549">
        <f t="shared" si="376"/>
        <v>-17</v>
      </c>
      <c r="AB2549">
        <f t="shared" ca="1" si="372"/>
        <v>-7.9999998200000002</v>
      </c>
      <c r="AC2549">
        <f t="shared" ca="1" si="373"/>
        <v>-9.0000001800000007</v>
      </c>
      <c r="AD2549">
        <f t="shared" ca="1" si="374"/>
        <v>9.0000001800000007</v>
      </c>
      <c r="AE2549" s="2">
        <v>0</v>
      </c>
      <c r="AF2549" s="7">
        <f>VLOOKUP(R2549,Weights!$A$2:$B$120,2,0)*AE2549</f>
        <v>0</v>
      </c>
      <c r="AG2549">
        <f t="shared" ca="1" si="375"/>
        <v>81.000003240000041</v>
      </c>
      <c r="AI2549" t="str">
        <f t="shared" ca="1" si="377"/>
        <v>Saint Joseph's</v>
      </c>
      <c r="AJ2549" t="str">
        <f t="shared" si="378"/>
        <v>Saint Joseph's</v>
      </c>
      <c r="AK2549" t="str">
        <f t="shared" si="379"/>
        <v>Saint Joseph's</v>
      </c>
    </row>
    <row r="2550" spans="17:37" x14ac:dyDescent="0.25">
      <c r="Q2550" t="s">
        <v>3309</v>
      </c>
      <c r="R2550" s="6">
        <v>42006</v>
      </c>
      <c r="S2550" t="s">
        <v>3194</v>
      </c>
      <c r="T2550" t="s">
        <v>3504</v>
      </c>
      <c r="U2550" t="s">
        <v>3841</v>
      </c>
      <c r="V2550">
        <v>69</v>
      </c>
      <c r="W2550">
        <v>59</v>
      </c>
      <c r="Y2550" t="s">
        <v>1960</v>
      </c>
      <c r="Z2550">
        <v>1</v>
      </c>
      <c r="AA2550">
        <f t="shared" si="376"/>
        <v>-10</v>
      </c>
      <c r="AB2550">
        <f t="shared" ca="1" si="372"/>
        <v>-6.79999982</v>
      </c>
      <c r="AC2550">
        <f t="shared" ca="1" si="373"/>
        <v>-3.20000018</v>
      </c>
      <c r="AD2550">
        <f t="shared" ca="1" si="374"/>
        <v>3.20000018</v>
      </c>
      <c r="AE2550" s="2">
        <v>0</v>
      </c>
      <c r="AF2550" s="7">
        <f>VLOOKUP(R2550,Weights!$A$2:$B$120,2,0)*AE2550</f>
        <v>0</v>
      </c>
      <c r="AG2550">
        <f t="shared" ca="1" si="375"/>
        <v>10.240001152000032</v>
      </c>
      <c r="AI2550" t="str">
        <f t="shared" ca="1" si="377"/>
        <v>Rider</v>
      </c>
      <c r="AJ2550" t="str">
        <f t="shared" si="378"/>
        <v>Rider</v>
      </c>
      <c r="AK2550" t="str">
        <f t="shared" si="379"/>
        <v>Rider</v>
      </c>
    </row>
    <row r="2551" spans="17:37" x14ac:dyDescent="0.25">
      <c r="Q2551" t="s">
        <v>3309</v>
      </c>
      <c r="R2551" s="6">
        <v>42012</v>
      </c>
      <c r="S2551" t="s">
        <v>3194</v>
      </c>
      <c r="T2551" t="s">
        <v>3236</v>
      </c>
      <c r="U2551" t="s">
        <v>3841</v>
      </c>
      <c r="V2551">
        <v>67</v>
      </c>
      <c r="W2551">
        <v>52</v>
      </c>
      <c r="Y2551" t="s">
        <v>1961</v>
      </c>
      <c r="Z2551">
        <v>1</v>
      </c>
      <c r="AA2551">
        <f t="shared" si="376"/>
        <v>-15</v>
      </c>
      <c r="AB2551">
        <f t="shared" ca="1" si="372"/>
        <v>-8.5999998000000009</v>
      </c>
      <c r="AC2551">
        <f t="shared" ca="1" si="373"/>
        <v>-6.4000001999999991</v>
      </c>
      <c r="AD2551">
        <f t="shared" ca="1" si="374"/>
        <v>6.4000001999999991</v>
      </c>
      <c r="AE2551" s="2">
        <v>0</v>
      </c>
      <c r="AF2551" s="7">
        <f>VLOOKUP(R2551,Weights!$A$2:$B$120,2,0)*AE2551</f>
        <v>0</v>
      </c>
      <c r="AG2551">
        <f t="shared" ca="1" si="375"/>
        <v>40.960002560000028</v>
      </c>
      <c r="AI2551" t="str">
        <f t="shared" ca="1" si="377"/>
        <v>Canisius</v>
      </c>
      <c r="AJ2551" t="str">
        <f t="shared" si="378"/>
        <v>Canisius</v>
      </c>
      <c r="AK2551" t="str">
        <f t="shared" si="379"/>
        <v>Canisius</v>
      </c>
    </row>
    <row r="2552" spans="17:37" x14ac:dyDescent="0.25">
      <c r="Q2552" t="s">
        <v>3309</v>
      </c>
      <c r="R2552" s="6">
        <v>42022</v>
      </c>
      <c r="S2552" t="s">
        <v>3194</v>
      </c>
      <c r="T2552" t="s">
        <v>3219</v>
      </c>
      <c r="U2552" t="s">
        <v>3841</v>
      </c>
      <c r="V2552">
        <v>72</v>
      </c>
      <c r="W2552">
        <v>71</v>
      </c>
      <c r="Y2552" t="s">
        <v>1962</v>
      </c>
      <c r="Z2552">
        <v>1</v>
      </c>
      <c r="AA2552">
        <f t="shared" si="376"/>
        <v>-1</v>
      </c>
      <c r="AB2552">
        <f t="shared" ca="1" si="372"/>
        <v>-5.7999998000000001</v>
      </c>
      <c r="AC2552">
        <f t="shared" ca="1" si="373"/>
        <v>4.7999998000000001</v>
      </c>
      <c r="AD2552">
        <f t="shared" ca="1" si="374"/>
        <v>-4.7999998000000001</v>
      </c>
      <c r="AE2552" s="2">
        <v>0</v>
      </c>
      <c r="AF2552" s="7">
        <f>VLOOKUP(R2552,Weights!$A$2:$B$120,2,0)*AE2552</f>
        <v>0</v>
      </c>
      <c r="AG2552">
        <f t="shared" ca="1" si="375"/>
        <v>23.039998080000043</v>
      </c>
      <c r="AI2552" t="str">
        <f t="shared" ca="1" si="377"/>
        <v>Quinnipiac</v>
      </c>
      <c r="AJ2552" t="str">
        <f t="shared" si="378"/>
        <v>Quinnipiac</v>
      </c>
      <c r="AK2552" t="str">
        <f t="shared" si="379"/>
        <v>Quinnipiac</v>
      </c>
    </row>
    <row r="2553" spans="17:37" x14ac:dyDescent="0.25">
      <c r="Q2553" t="s">
        <v>3309</v>
      </c>
      <c r="R2553" s="6">
        <v>42029</v>
      </c>
      <c r="S2553" t="s">
        <v>3194</v>
      </c>
      <c r="T2553" t="s">
        <v>3503</v>
      </c>
      <c r="U2553" t="s">
        <v>3842</v>
      </c>
      <c r="V2553">
        <v>73</v>
      </c>
      <c r="W2553">
        <v>67</v>
      </c>
      <c r="Y2553" t="s">
        <v>1963</v>
      </c>
      <c r="Z2553">
        <v>1</v>
      </c>
      <c r="AA2553">
        <f t="shared" si="376"/>
        <v>6</v>
      </c>
      <c r="AB2553">
        <f t="shared" ca="1" si="372"/>
        <v>2.200000199999999</v>
      </c>
      <c r="AC2553">
        <f t="shared" ca="1" si="373"/>
        <v>3.799999800000001</v>
      </c>
      <c r="AD2553">
        <f t="shared" ca="1" si="374"/>
        <v>-3.799999800000001</v>
      </c>
      <c r="AE2553" s="2">
        <v>0</v>
      </c>
      <c r="AF2553" s="7">
        <f>VLOOKUP(R2553,Weights!$A$2:$B$120,2,0)*AE2553</f>
        <v>0</v>
      </c>
      <c r="AG2553">
        <f t="shared" ca="1" si="375"/>
        <v>14.439998480000048</v>
      </c>
      <c r="AI2553" t="str">
        <f t="shared" ca="1" si="377"/>
        <v>Marist</v>
      </c>
      <c r="AJ2553" t="str">
        <f t="shared" si="378"/>
        <v>Marist</v>
      </c>
      <c r="AK2553">
        <f t="shared" si="379"/>
        <v>0</v>
      </c>
    </row>
    <row r="2554" spans="17:37" x14ac:dyDescent="0.25">
      <c r="Q2554" t="s">
        <v>3309</v>
      </c>
      <c r="R2554" s="6">
        <v>42041</v>
      </c>
      <c r="S2554" t="s">
        <v>3194</v>
      </c>
      <c r="T2554" t="s">
        <v>3203</v>
      </c>
      <c r="U2554" t="s">
        <v>3842</v>
      </c>
      <c r="V2554">
        <v>63</v>
      </c>
      <c r="W2554">
        <v>61</v>
      </c>
      <c r="Y2554" t="s">
        <v>1964</v>
      </c>
      <c r="Z2554">
        <v>1</v>
      </c>
      <c r="AA2554">
        <f t="shared" si="376"/>
        <v>2</v>
      </c>
      <c r="AB2554">
        <f t="shared" ca="1" si="372"/>
        <v>4.6000000000000005</v>
      </c>
      <c r="AC2554">
        <f t="shared" ca="1" si="373"/>
        <v>-2.6000000000000005</v>
      </c>
      <c r="AD2554">
        <f t="shared" ca="1" si="374"/>
        <v>2.6000000000000005</v>
      </c>
      <c r="AE2554" s="2">
        <v>0</v>
      </c>
      <c r="AF2554" s="7">
        <f>VLOOKUP(R2554,Weights!$A$2:$B$120,2,0)*AE2554</f>
        <v>0</v>
      </c>
      <c r="AG2554">
        <f t="shared" ca="1" si="375"/>
        <v>6.7600000000000025</v>
      </c>
      <c r="AI2554" t="str">
        <f t="shared" ca="1" si="377"/>
        <v>Marist</v>
      </c>
      <c r="AJ2554" t="str">
        <f t="shared" si="378"/>
        <v>Marist</v>
      </c>
      <c r="AK2554">
        <f t="shared" si="379"/>
        <v>0</v>
      </c>
    </row>
    <row r="2555" spans="17:37" x14ac:dyDescent="0.25">
      <c r="Q2555" t="s">
        <v>3309</v>
      </c>
      <c r="R2555" s="6">
        <v>42047</v>
      </c>
      <c r="S2555" t="s">
        <v>3194</v>
      </c>
      <c r="T2555" t="s">
        <v>3201</v>
      </c>
      <c r="U2555" t="s">
        <v>3841</v>
      </c>
      <c r="V2555">
        <v>66</v>
      </c>
      <c r="W2555">
        <v>64</v>
      </c>
      <c r="Y2555" t="s">
        <v>1965</v>
      </c>
      <c r="Z2555">
        <v>1</v>
      </c>
      <c r="AA2555">
        <f t="shared" si="376"/>
        <v>-2</v>
      </c>
      <c r="AB2555">
        <f t="shared" ca="1" si="372"/>
        <v>-1.9999998000000003</v>
      </c>
      <c r="AC2555">
        <f t="shared" ca="1" si="373"/>
        <v>-1.9999999967268423E-7</v>
      </c>
      <c r="AD2555">
        <f t="shared" ca="1" si="374"/>
        <v>1.9999999967268423E-7</v>
      </c>
      <c r="AE2555" s="2">
        <v>0</v>
      </c>
      <c r="AF2555" s="7">
        <f>VLOOKUP(R2555,Weights!$A$2:$B$120,2,0)*AE2555</f>
        <v>0</v>
      </c>
      <c r="AG2555">
        <f t="shared" ca="1" si="375"/>
        <v>3.999999986907369E-14</v>
      </c>
      <c r="AI2555" t="str">
        <f t="shared" ca="1" si="377"/>
        <v>Siena</v>
      </c>
      <c r="AJ2555" t="str">
        <f t="shared" si="378"/>
        <v>Siena</v>
      </c>
      <c r="AK2555" t="str">
        <f t="shared" si="379"/>
        <v>Siena</v>
      </c>
    </row>
    <row r="2556" spans="17:37" x14ac:dyDescent="0.25">
      <c r="Q2556" t="s">
        <v>3309</v>
      </c>
      <c r="R2556" s="6">
        <v>42055</v>
      </c>
      <c r="S2556" t="s">
        <v>3194</v>
      </c>
      <c r="T2556" t="s">
        <v>3330</v>
      </c>
      <c r="U2556" t="s">
        <v>3841</v>
      </c>
      <c r="V2556">
        <v>72</v>
      </c>
      <c r="W2556">
        <v>68</v>
      </c>
      <c r="Y2556" t="s">
        <v>1966</v>
      </c>
      <c r="Z2556">
        <v>1</v>
      </c>
      <c r="AA2556">
        <f t="shared" si="376"/>
        <v>-4</v>
      </c>
      <c r="AB2556">
        <f t="shared" ca="1" si="372"/>
        <v>-10.599999800000001</v>
      </c>
      <c r="AC2556">
        <f t="shared" ca="1" si="373"/>
        <v>6.5999998000000009</v>
      </c>
      <c r="AD2556">
        <f t="shared" ca="1" si="374"/>
        <v>-6.5999998000000009</v>
      </c>
      <c r="AE2556" s="2">
        <v>0</v>
      </c>
      <c r="AF2556" s="7">
        <f>VLOOKUP(R2556,Weights!$A$2:$B$120,2,0)*AE2556</f>
        <v>0</v>
      </c>
      <c r="AG2556">
        <f t="shared" ca="1" si="375"/>
        <v>43.559997360000054</v>
      </c>
      <c r="AI2556" t="str">
        <f t="shared" ca="1" si="377"/>
        <v>Iona</v>
      </c>
      <c r="AJ2556" t="str">
        <f t="shared" si="378"/>
        <v>Iona</v>
      </c>
      <c r="AK2556" t="str">
        <f t="shared" si="379"/>
        <v>Iona</v>
      </c>
    </row>
    <row r="2557" spans="17:37" x14ac:dyDescent="0.25">
      <c r="Q2557" t="s">
        <v>3309</v>
      </c>
      <c r="R2557" s="6">
        <v>42058</v>
      </c>
      <c r="S2557" t="s">
        <v>3194</v>
      </c>
      <c r="T2557" t="s">
        <v>3505</v>
      </c>
      <c r="U2557" t="s">
        <v>3841</v>
      </c>
      <c r="V2557">
        <v>67</v>
      </c>
      <c r="W2557">
        <v>54</v>
      </c>
      <c r="Y2557" t="s">
        <v>1967</v>
      </c>
      <c r="Z2557">
        <v>1</v>
      </c>
      <c r="AA2557">
        <f t="shared" si="376"/>
        <v>-13</v>
      </c>
      <c r="AB2557">
        <f t="shared" ca="1" si="372"/>
        <v>-6.9999998200000002</v>
      </c>
      <c r="AC2557">
        <f t="shared" ca="1" si="373"/>
        <v>-6.0000001799999998</v>
      </c>
      <c r="AD2557">
        <f t="shared" ca="1" si="374"/>
        <v>6.0000001799999998</v>
      </c>
      <c r="AE2557" s="2">
        <v>0</v>
      </c>
      <c r="AF2557" s="7">
        <f>VLOOKUP(R2557,Weights!$A$2:$B$120,2,0)*AE2557</f>
        <v>0</v>
      </c>
      <c r="AG2557">
        <f t="shared" ca="1" si="375"/>
        <v>36.00000216000003</v>
      </c>
      <c r="AI2557" t="str">
        <f t="shared" ca="1" si="377"/>
        <v>Manhattan</v>
      </c>
      <c r="AJ2557" t="str">
        <f t="shared" si="378"/>
        <v>Manhattan</v>
      </c>
      <c r="AK2557" t="str">
        <f t="shared" si="379"/>
        <v>Manhattan</v>
      </c>
    </row>
    <row r="2558" spans="17:37" x14ac:dyDescent="0.25">
      <c r="Q2558" t="s">
        <v>3309</v>
      </c>
      <c r="R2558" s="6">
        <v>42062</v>
      </c>
      <c r="S2558" t="s">
        <v>3194</v>
      </c>
      <c r="T2558" t="s">
        <v>3502</v>
      </c>
      <c r="U2558" t="s">
        <v>3842</v>
      </c>
      <c r="V2558">
        <v>69</v>
      </c>
      <c r="W2558">
        <v>67</v>
      </c>
      <c r="Y2558" t="s">
        <v>1968</v>
      </c>
      <c r="Z2558">
        <v>1</v>
      </c>
      <c r="AA2558">
        <f t="shared" si="376"/>
        <v>2</v>
      </c>
      <c r="AB2558">
        <f t="shared" ca="1" si="372"/>
        <v>-5.1999998000000005</v>
      </c>
      <c r="AC2558">
        <f t="shared" ca="1" si="373"/>
        <v>7.1999998000000005</v>
      </c>
      <c r="AD2558">
        <f t="shared" ca="1" si="374"/>
        <v>-7.1999998000000005</v>
      </c>
      <c r="AE2558" s="2">
        <v>0</v>
      </c>
      <c r="AF2558" s="7">
        <f>VLOOKUP(R2558,Weights!$A$2:$B$120,2,0)*AE2558</f>
        <v>0</v>
      </c>
      <c r="AG2558">
        <f t="shared" ca="1" si="375"/>
        <v>51.839997120000049</v>
      </c>
      <c r="AI2558" t="str">
        <f t="shared" ca="1" si="377"/>
        <v>Saint Peter's</v>
      </c>
      <c r="AJ2558" t="str">
        <f t="shared" si="378"/>
        <v>Marist</v>
      </c>
      <c r="AK2558">
        <f t="shared" si="379"/>
        <v>0</v>
      </c>
    </row>
    <row r="2559" spans="17:37" x14ac:dyDescent="0.25">
      <c r="Q2559" t="s">
        <v>3309</v>
      </c>
      <c r="R2559" s="6">
        <v>42068</v>
      </c>
      <c r="S2559" t="s">
        <v>3195</v>
      </c>
      <c r="T2559" t="s">
        <v>3219</v>
      </c>
      <c r="U2559" t="s">
        <v>3842</v>
      </c>
      <c r="V2559">
        <v>80</v>
      </c>
      <c r="W2559">
        <v>74</v>
      </c>
      <c r="Y2559" t="s">
        <v>1923</v>
      </c>
      <c r="Z2559">
        <v>1</v>
      </c>
      <c r="AA2559">
        <f t="shared" si="376"/>
        <v>6</v>
      </c>
      <c r="AB2559">
        <f t="shared" ca="1" si="372"/>
        <v>-8.9999998000000012</v>
      </c>
      <c r="AC2559">
        <f t="shared" ca="1" si="373"/>
        <v>14.999999800000001</v>
      </c>
      <c r="AD2559">
        <f t="shared" ca="1" si="374"/>
        <v>-14.999999800000001</v>
      </c>
      <c r="AE2559" s="2">
        <v>0</v>
      </c>
      <c r="AF2559" s="7">
        <f>VLOOKUP(R2559,Weights!$A$2:$B$120,2,0)*AE2559</f>
        <v>0</v>
      </c>
      <c r="AG2559">
        <f t="shared" ca="1" si="375"/>
        <v>224.99999400000007</v>
      </c>
      <c r="AI2559" t="str">
        <f t="shared" ca="1" si="377"/>
        <v>Quinnipiac</v>
      </c>
      <c r="AJ2559" t="str">
        <f t="shared" si="378"/>
        <v>Marist</v>
      </c>
      <c r="AK2559">
        <f t="shared" si="379"/>
        <v>0</v>
      </c>
    </row>
    <row r="2560" spans="17:37" x14ac:dyDescent="0.25">
      <c r="Q2560" t="s">
        <v>3375</v>
      </c>
      <c r="R2560" s="6">
        <v>41957</v>
      </c>
      <c r="S2560" t="s">
        <v>3194</v>
      </c>
      <c r="T2560" t="s">
        <v>3439</v>
      </c>
      <c r="U2560" t="s">
        <v>3842</v>
      </c>
      <c r="V2560">
        <v>79</v>
      </c>
      <c r="W2560">
        <v>63</v>
      </c>
      <c r="Y2560" t="s">
        <v>176</v>
      </c>
      <c r="Z2560">
        <v>1</v>
      </c>
      <c r="AA2560">
        <f t="shared" si="376"/>
        <v>16</v>
      </c>
      <c r="AB2560">
        <f t="shared" ca="1" si="372"/>
        <v>13</v>
      </c>
      <c r="AC2560">
        <f t="shared" ca="1" si="373"/>
        <v>3</v>
      </c>
      <c r="AD2560">
        <f t="shared" ca="1" si="374"/>
        <v>-3</v>
      </c>
      <c r="AE2560" s="2">
        <v>0</v>
      </c>
      <c r="AF2560" s="7">
        <f>VLOOKUP(R2560,Weights!$A$2:$B$120,2,0)*AE2560</f>
        <v>0</v>
      </c>
      <c r="AG2560">
        <f t="shared" ca="1" si="375"/>
        <v>9</v>
      </c>
      <c r="AI2560" t="str">
        <f t="shared" ca="1" si="377"/>
        <v>Marquette</v>
      </c>
      <c r="AJ2560" t="str">
        <f t="shared" si="378"/>
        <v>Marquette</v>
      </c>
      <c r="AK2560">
        <f t="shared" si="379"/>
        <v>0</v>
      </c>
    </row>
    <row r="2561" spans="17:37" x14ac:dyDescent="0.25">
      <c r="Q2561" t="s">
        <v>3375</v>
      </c>
      <c r="R2561" s="6">
        <v>41965</v>
      </c>
      <c r="S2561" t="s">
        <v>3194</v>
      </c>
      <c r="T2561" t="s">
        <v>3415</v>
      </c>
      <c r="U2561" t="s">
        <v>3841</v>
      </c>
      <c r="V2561">
        <v>97</v>
      </c>
      <c r="W2561">
        <v>89</v>
      </c>
      <c r="Y2561" t="s">
        <v>13</v>
      </c>
      <c r="Z2561">
        <v>1</v>
      </c>
      <c r="AA2561">
        <f t="shared" si="376"/>
        <v>-8</v>
      </c>
      <c r="AB2561">
        <f t="shared" ca="1" si="372"/>
        <v>17</v>
      </c>
      <c r="AC2561">
        <f t="shared" ca="1" si="373"/>
        <v>-25</v>
      </c>
      <c r="AD2561">
        <f t="shared" ca="1" si="374"/>
        <v>25</v>
      </c>
      <c r="AE2561" s="2">
        <v>0</v>
      </c>
      <c r="AF2561" s="7">
        <f>VLOOKUP(R2561,Weights!$A$2:$B$120,2,0)*AE2561</f>
        <v>0</v>
      </c>
      <c r="AG2561">
        <f t="shared" ca="1" si="375"/>
        <v>625</v>
      </c>
      <c r="AI2561" t="str">
        <f t="shared" ca="1" si="377"/>
        <v>Marquette</v>
      </c>
      <c r="AJ2561" t="str">
        <f t="shared" si="378"/>
        <v>Omaha</v>
      </c>
      <c r="AK2561" t="str">
        <f t="shared" si="379"/>
        <v>Omaha</v>
      </c>
    </row>
    <row r="2562" spans="17:37" x14ac:dyDescent="0.25">
      <c r="Q2562" t="s">
        <v>3375</v>
      </c>
      <c r="R2562" s="6">
        <v>41967</v>
      </c>
      <c r="S2562" t="s">
        <v>3194</v>
      </c>
      <c r="T2562" t="s">
        <v>3211</v>
      </c>
      <c r="U2562" t="s">
        <v>3842</v>
      </c>
      <c r="V2562">
        <v>62</v>
      </c>
      <c r="W2562">
        <v>57</v>
      </c>
      <c r="Y2562" t="s">
        <v>15</v>
      </c>
      <c r="Z2562">
        <v>1</v>
      </c>
      <c r="AA2562">
        <f t="shared" si="376"/>
        <v>5</v>
      </c>
      <c r="AB2562">
        <f t="shared" ref="AB2562:AB2625" ca="1" si="380">Z2562*(IF(S2562="A",-HomeEdge,IF(S2562="H",HomeEdge,0))+VLOOKUP(Q2562,TmList,2,0)-VLOOKUP(T2562,TmList,2,0))</f>
        <v>12.199999980000001</v>
      </c>
      <c r="AC2562">
        <f t="shared" ref="AC2562:AC2625" ca="1" si="381">AA2562-AB2562</f>
        <v>-7.1999999800000012</v>
      </c>
      <c r="AD2562">
        <f t="shared" ref="AD2562:AD2625" ca="1" si="382">-AC2562</f>
        <v>7.1999999800000012</v>
      </c>
      <c r="AE2562" s="2">
        <v>0</v>
      </c>
      <c r="AF2562" s="7">
        <f>VLOOKUP(R2562,Weights!$A$2:$B$120,2,0)*AE2562</f>
        <v>0</v>
      </c>
      <c r="AG2562">
        <f t="shared" ref="AG2562:AG2625" ca="1" si="383">AC2562^2</f>
        <v>51.839999712000015</v>
      </c>
      <c r="AI2562" t="str">
        <f t="shared" ca="1" si="377"/>
        <v>Marquette</v>
      </c>
      <c r="AJ2562" t="str">
        <f t="shared" si="378"/>
        <v>Marquette</v>
      </c>
      <c r="AK2562">
        <f t="shared" si="379"/>
        <v>0</v>
      </c>
    </row>
    <row r="2563" spans="17:37" x14ac:dyDescent="0.25">
      <c r="Q2563" t="s">
        <v>3375</v>
      </c>
      <c r="R2563" s="6">
        <v>41971</v>
      </c>
      <c r="S2563" t="s">
        <v>3195</v>
      </c>
      <c r="T2563" t="s">
        <v>3444</v>
      </c>
      <c r="U2563" t="s">
        <v>3841</v>
      </c>
      <c r="V2563">
        <v>79</v>
      </c>
      <c r="W2563">
        <v>68</v>
      </c>
      <c r="Y2563" t="s">
        <v>235</v>
      </c>
      <c r="Z2563">
        <v>1</v>
      </c>
      <c r="AA2563">
        <f t="shared" ref="AA2563:AA2626" si="384">Z2563*IF(U2563="W",(V2563-W2563),W2563-V2563)</f>
        <v>-11</v>
      </c>
      <c r="AB2563">
        <f t="shared" ca="1" si="380"/>
        <v>-8.600000200000002</v>
      </c>
      <c r="AC2563">
        <f t="shared" ca="1" si="381"/>
        <v>-2.399999799999998</v>
      </c>
      <c r="AD2563">
        <f t="shared" ca="1" si="382"/>
        <v>2.399999799999998</v>
      </c>
      <c r="AE2563" s="2">
        <v>0</v>
      </c>
      <c r="AF2563" s="7">
        <f>VLOOKUP(R2563,Weights!$A$2:$B$120,2,0)*AE2563</f>
        <v>0</v>
      </c>
      <c r="AG2563">
        <f t="shared" ca="1" si="383"/>
        <v>5.7599990400000305</v>
      </c>
      <c r="AI2563" t="str">
        <f t="shared" ref="AI2563:AI2626" ca="1" si="385">IF(AB2563&gt;0,Q2563,T2563)</f>
        <v>Michigan St</v>
      </c>
      <c r="AJ2563" t="str">
        <f t="shared" ref="AJ2563:AJ2626" si="386">IF(AA2563&gt;0,Q2563,T2563)</f>
        <v>Michigan St</v>
      </c>
      <c r="AK2563" t="str">
        <f t="shared" ref="AK2563:AK2626" si="387">IF(AA2563&lt;0,T2563,0)</f>
        <v>Michigan St</v>
      </c>
    </row>
    <row r="2564" spans="17:37" x14ac:dyDescent="0.25">
      <c r="Q2564" t="s">
        <v>3375</v>
      </c>
      <c r="R2564" s="6">
        <v>41973</v>
      </c>
      <c r="S2564" t="s">
        <v>3195</v>
      </c>
      <c r="T2564" t="s">
        <v>3372</v>
      </c>
      <c r="U2564" t="s">
        <v>3842</v>
      </c>
      <c r="V2564">
        <v>67</v>
      </c>
      <c r="W2564">
        <v>59</v>
      </c>
      <c r="Y2564" t="s">
        <v>290</v>
      </c>
      <c r="Z2564">
        <v>1</v>
      </c>
      <c r="AA2564">
        <f t="shared" si="384"/>
        <v>8</v>
      </c>
      <c r="AB2564">
        <f t="shared" ca="1" si="380"/>
        <v>2.5999999999999996</v>
      </c>
      <c r="AC2564">
        <f t="shared" ca="1" si="381"/>
        <v>5.4</v>
      </c>
      <c r="AD2564">
        <f t="shared" ca="1" si="382"/>
        <v>-5.4</v>
      </c>
      <c r="AE2564" s="2">
        <v>0</v>
      </c>
      <c r="AF2564" s="7">
        <f>VLOOKUP(R2564,Weights!$A$2:$B$120,2,0)*AE2564</f>
        <v>0</v>
      </c>
      <c r="AG2564">
        <f t="shared" ca="1" si="383"/>
        <v>29.160000000000004</v>
      </c>
      <c r="AI2564" t="str">
        <f t="shared" ca="1" si="385"/>
        <v>Marquette</v>
      </c>
      <c r="AJ2564" t="str">
        <f t="shared" si="386"/>
        <v>Marquette</v>
      </c>
      <c r="AK2564">
        <f t="shared" si="387"/>
        <v>0</v>
      </c>
    </row>
    <row r="2565" spans="17:37" x14ac:dyDescent="0.25">
      <c r="Q2565" t="s">
        <v>3375</v>
      </c>
      <c r="R2565" s="6">
        <v>41979</v>
      </c>
      <c r="S2565" t="s">
        <v>3194</v>
      </c>
      <c r="T2565" t="s">
        <v>3833</v>
      </c>
      <c r="U2565" t="s">
        <v>3841</v>
      </c>
      <c r="V2565">
        <v>49</v>
      </c>
      <c r="W2565">
        <v>38</v>
      </c>
      <c r="Y2565" t="s">
        <v>291</v>
      </c>
      <c r="Z2565">
        <v>1</v>
      </c>
      <c r="AA2565">
        <f t="shared" si="384"/>
        <v>-11</v>
      </c>
      <c r="AB2565">
        <f t="shared" ca="1" si="380"/>
        <v>-9.2000001999999981</v>
      </c>
      <c r="AC2565">
        <f t="shared" ca="1" si="381"/>
        <v>-1.7999998000000019</v>
      </c>
      <c r="AD2565">
        <f t="shared" ca="1" si="382"/>
        <v>1.7999998000000019</v>
      </c>
      <c r="AE2565" s="2">
        <v>0</v>
      </c>
      <c r="AF2565" s="7">
        <f>VLOOKUP(R2565,Weights!$A$2:$B$120,2,0)*AE2565</f>
        <v>0</v>
      </c>
      <c r="AG2565">
        <f t="shared" ca="1" si="383"/>
        <v>3.2399992800000468</v>
      </c>
      <c r="AI2565" t="str">
        <f t="shared" ca="1" si="385"/>
        <v>Wisconsin</v>
      </c>
      <c r="AJ2565" t="str">
        <f t="shared" si="386"/>
        <v>Wisconsin</v>
      </c>
      <c r="AK2565" t="str">
        <f t="shared" si="387"/>
        <v>Wisconsin</v>
      </c>
    </row>
    <row r="2566" spans="17:37" x14ac:dyDescent="0.25">
      <c r="Q2566" t="s">
        <v>3375</v>
      </c>
      <c r="R2566" s="6">
        <v>41989</v>
      </c>
      <c r="S2566" t="s">
        <v>3194</v>
      </c>
      <c r="T2566" t="s">
        <v>3493</v>
      </c>
      <c r="U2566" t="s">
        <v>3842</v>
      </c>
      <c r="V2566">
        <v>78</v>
      </c>
      <c r="W2566">
        <v>71</v>
      </c>
      <c r="Y2566" t="s">
        <v>178</v>
      </c>
      <c r="Z2566">
        <v>1</v>
      </c>
      <c r="AA2566">
        <f t="shared" si="384"/>
        <v>7</v>
      </c>
      <c r="AB2566">
        <f t="shared" ca="1" si="380"/>
        <v>4.0000000000000009</v>
      </c>
      <c r="AC2566">
        <f t="shared" ca="1" si="381"/>
        <v>2.9999999999999991</v>
      </c>
      <c r="AD2566">
        <f t="shared" ca="1" si="382"/>
        <v>-2.9999999999999991</v>
      </c>
      <c r="AE2566" s="2">
        <v>0</v>
      </c>
      <c r="AF2566" s="7">
        <f>VLOOKUP(R2566,Weights!$A$2:$B$120,2,0)*AE2566</f>
        <v>0</v>
      </c>
      <c r="AG2566">
        <f t="shared" ca="1" si="383"/>
        <v>8.9999999999999947</v>
      </c>
      <c r="AI2566" t="str">
        <f t="shared" ca="1" si="385"/>
        <v>Marquette</v>
      </c>
      <c r="AJ2566" t="str">
        <f t="shared" si="386"/>
        <v>Marquette</v>
      </c>
      <c r="AK2566">
        <f t="shared" si="387"/>
        <v>0</v>
      </c>
    </row>
    <row r="2567" spans="17:37" x14ac:dyDescent="0.25">
      <c r="Q2567" t="s">
        <v>3375</v>
      </c>
      <c r="R2567" s="6">
        <v>41992</v>
      </c>
      <c r="S2567" t="s">
        <v>3194</v>
      </c>
      <c r="T2567" t="s">
        <v>3521</v>
      </c>
      <c r="U2567" t="s">
        <v>3842</v>
      </c>
      <c r="V2567">
        <v>83</v>
      </c>
      <c r="W2567">
        <v>49</v>
      </c>
      <c r="Y2567" t="s">
        <v>154</v>
      </c>
      <c r="Z2567">
        <v>1</v>
      </c>
      <c r="AA2567">
        <f t="shared" si="384"/>
        <v>34</v>
      </c>
      <c r="AB2567">
        <f t="shared" ca="1" si="380"/>
        <v>23.399999800000003</v>
      </c>
      <c r="AC2567">
        <f t="shared" ca="1" si="381"/>
        <v>10.600000199999997</v>
      </c>
      <c r="AD2567">
        <f t="shared" ca="1" si="382"/>
        <v>-10.600000199999997</v>
      </c>
      <c r="AE2567" s="2">
        <v>0</v>
      </c>
      <c r="AF2567" s="7">
        <f>VLOOKUP(R2567,Weights!$A$2:$B$120,2,0)*AE2567</f>
        <v>0</v>
      </c>
      <c r="AG2567">
        <f t="shared" ca="1" si="383"/>
        <v>112.36000423999997</v>
      </c>
      <c r="AI2567" t="str">
        <f t="shared" ca="1" si="385"/>
        <v>Marquette</v>
      </c>
      <c r="AJ2567" t="str">
        <f t="shared" si="386"/>
        <v>Marquette</v>
      </c>
      <c r="AK2567">
        <f t="shared" si="387"/>
        <v>0</v>
      </c>
    </row>
    <row r="2568" spans="17:37" x14ac:dyDescent="0.25">
      <c r="Q2568" t="s">
        <v>3375</v>
      </c>
      <c r="R2568" s="6">
        <v>41995</v>
      </c>
      <c r="S2568" t="s">
        <v>3194</v>
      </c>
      <c r="T2568" t="s">
        <v>3399</v>
      </c>
      <c r="U2568" t="s">
        <v>3842</v>
      </c>
      <c r="V2568">
        <v>67</v>
      </c>
      <c r="W2568">
        <v>54</v>
      </c>
      <c r="Y2568" t="s">
        <v>332</v>
      </c>
      <c r="Z2568">
        <v>1</v>
      </c>
      <c r="AA2568">
        <f t="shared" si="384"/>
        <v>13</v>
      </c>
      <c r="AB2568">
        <f t="shared" ca="1" si="380"/>
        <v>18.399999999999999</v>
      </c>
      <c r="AC2568">
        <f t="shared" ca="1" si="381"/>
        <v>-5.3999999999999986</v>
      </c>
      <c r="AD2568">
        <f t="shared" ca="1" si="382"/>
        <v>5.3999999999999986</v>
      </c>
      <c r="AE2568" s="2">
        <v>0</v>
      </c>
      <c r="AF2568" s="7">
        <f>VLOOKUP(R2568,Weights!$A$2:$B$120,2,0)*AE2568</f>
        <v>0</v>
      </c>
      <c r="AG2568">
        <f t="shared" ca="1" si="383"/>
        <v>29.159999999999986</v>
      </c>
      <c r="AI2568" t="str">
        <f t="shared" ca="1" si="385"/>
        <v>Marquette</v>
      </c>
      <c r="AJ2568" t="str">
        <f t="shared" si="386"/>
        <v>Marquette</v>
      </c>
      <c r="AK2568">
        <f t="shared" si="387"/>
        <v>0</v>
      </c>
    </row>
    <row r="2569" spans="17:37" x14ac:dyDescent="0.25">
      <c r="Q2569" t="s">
        <v>3375</v>
      </c>
      <c r="R2569" s="6">
        <v>42001</v>
      </c>
      <c r="S2569" t="s">
        <v>3194</v>
      </c>
      <c r="T2569" t="s">
        <v>3462</v>
      </c>
      <c r="U2569" t="s">
        <v>3842</v>
      </c>
      <c r="V2569">
        <v>81</v>
      </c>
      <c r="W2569">
        <v>53</v>
      </c>
      <c r="Y2569" t="s">
        <v>398</v>
      </c>
      <c r="Z2569">
        <v>1</v>
      </c>
      <c r="AA2569">
        <f t="shared" si="384"/>
        <v>28</v>
      </c>
      <c r="AB2569">
        <f t="shared" ca="1" si="380"/>
        <v>24.399999800000003</v>
      </c>
      <c r="AC2569">
        <f t="shared" ca="1" si="381"/>
        <v>3.6000001999999967</v>
      </c>
      <c r="AD2569">
        <f t="shared" ca="1" si="382"/>
        <v>-3.6000001999999967</v>
      </c>
      <c r="AE2569" s="2">
        <v>0</v>
      </c>
      <c r="AF2569" s="7">
        <f>VLOOKUP(R2569,Weights!$A$2:$B$120,2,0)*AE2569</f>
        <v>0</v>
      </c>
      <c r="AG2569">
        <f t="shared" ca="1" si="383"/>
        <v>12.960001440000015</v>
      </c>
      <c r="AI2569" t="str">
        <f t="shared" ca="1" si="385"/>
        <v>Marquette</v>
      </c>
      <c r="AJ2569" t="str">
        <f t="shared" si="386"/>
        <v>Marquette</v>
      </c>
      <c r="AK2569">
        <f t="shared" si="387"/>
        <v>0</v>
      </c>
    </row>
    <row r="2570" spans="17:37" x14ac:dyDescent="0.25">
      <c r="Q2570" t="s">
        <v>3375</v>
      </c>
      <c r="R2570" s="6">
        <v>42007</v>
      </c>
      <c r="S2570" t="s">
        <v>3194</v>
      </c>
      <c r="T2570" t="s">
        <v>3196</v>
      </c>
      <c r="U2570" t="s">
        <v>3842</v>
      </c>
      <c r="V2570">
        <v>75</v>
      </c>
      <c r="W2570">
        <v>66</v>
      </c>
      <c r="Y2570" t="s">
        <v>1062</v>
      </c>
      <c r="Z2570">
        <v>1</v>
      </c>
      <c r="AA2570">
        <f t="shared" si="384"/>
        <v>9</v>
      </c>
      <c r="AB2570">
        <f t="shared" ca="1" si="380"/>
        <v>-2.4000001999999991</v>
      </c>
      <c r="AC2570">
        <f t="shared" ca="1" si="381"/>
        <v>11.400000199999999</v>
      </c>
      <c r="AD2570">
        <f t="shared" ca="1" si="382"/>
        <v>-11.400000199999999</v>
      </c>
      <c r="AE2570" s="2">
        <v>0</v>
      </c>
      <c r="AF2570" s="7">
        <f>VLOOKUP(R2570,Weights!$A$2:$B$120,2,0)*AE2570</f>
        <v>0</v>
      </c>
      <c r="AG2570">
        <f t="shared" ca="1" si="383"/>
        <v>129.96000456000002</v>
      </c>
      <c r="AI2570" t="str">
        <f t="shared" ca="1" si="385"/>
        <v>Providence</v>
      </c>
      <c r="AJ2570" t="str">
        <f t="shared" si="386"/>
        <v>Marquette</v>
      </c>
      <c r="AK2570">
        <f t="shared" si="387"/>
        <v>0</v>
      </c>
    </row>
    <row r="2571" spans="17:37" x14ac:dyDescent="0.25">
      <c r="Q2571" t="s">
        <v>3375</v>
      </c>
      <c r="R2571" s="6">
        <v>42018</v>
      </c>
      <c r="S2571" t="s">
        <v>3194</v>
      </c>
      <c r="T2571" t="s">
        <v>3373</v>
      </c>
      <c r="U2571" t="s">
        <v>3842</v>
      </c>
      <c r="V2571">
        <v>53</v>
      </c>
      <c r="W2571">
        <v>52</v>
      </c>
      <c r="Y2571" t="s">
        <v>1063</v>
      </c>
      <c r="Z2571">
        <v>1</v>
      </c>
      <c r="AA2571">
        <f t="shared" si="384"/>
        <v>1</v>
      </c>
      <c r="AB2571">
        <f t="shared" ca="1" si="380"/>
        <v>3.4000000000000004</v>
      </c>
      <c r="AC2571">
        <f t="shared" ca="1" si="381"/>
        <v>-2.4000000000000004</v>
      </c>
      <c r="AD2571">
        <f t="shared" ca="1" si="382"/>
        <v>2.4000000000000004</v>
      </c>
      <c r="AE2571" s="2">
        <v>0</v>
      </c>
      <c r="AF2571" s="7">
        <f>VLOOKUP(R2571,Weights!$A$2:$B$120,2,0)*AE2571</f>
        <v>0</v>
      </c>
      <c r="AG2571">
        <f t="shared" ca="1" si="383"/>
        <v>5.7600000000000016</v>
      </c>
      <c r="AI2571" t="str">
        <f t="shared" ca="1" si="385"/>
        <v>Marquette</v>
      </c>
      <c r="AJ2571" t="str">
        <f t="shared" si="386"/>
        <v>Marquette</v>
      </c>
      <c r="AK2571">
        <f t="shared" si="387"/>
        <v>0</v>
      </c>
    </row>
    <row r="2572" spans="17:37" x14ac:dyDescent="0.25">
      <c r="Q2572" t="s">
        <v>3375</v>
      </c>
      <c r="R2572" s="6">
        <v>42028</v>
      </c>
      <c r="S2572" t="s">
        <v>3194</v>
      </c>
      <c r="T2572" t="s">
        <v>3370</v>
      </c>
      <c r="U2572" t="s">
        <v>3841</v>
      </c>
      <c r="V2572">
        <v>95</v>
      </c>
      <c r="W2572">
        <v>85</v>
      </c>
      <c r="X2572" t="s">
        <v>3843</v>
      </c>
      <c r="Y2572" t="s">
        <v>1064</v>
      </c>
      <c r="Z2572">
        <v>1</v>
      </c>
      <c r="AA2572">
        <f t="shared" si="384"/>
        <v>-10</v>
      </c>
      <c r="AB2572">
        <f t="shared" ca="1" si="380"/>
        <v>-2.6000001999999984</v>
      </c>
      <c r="AC2572">
        <f t="shared" ca="1" si="381"/>
        <v>-7.3999998000000016</v>
      </c>
      <c r="AD2572">
        <f t="shared" ca="1" si="382"/>
        <v>7.3999998000000016</v>
      </c>
      <c r="AE2572" s="2">
        <v>0</v>
      </c>
      <c r="AF2572" s="7">
        <f>VLOOKUP(R2572,Weights!$A$2:$B$120,2,0)*AE2572</f>
        <v>0</v>
      </c>
      <c r="AG2572">
        <f t="shared" ca="1" si="383"/>
        <v>54.759997040000066</v>
      </c>
      <c r="AI2572" t="str">
        <f t="shared" ca="1" si="385"/>
        <v>Georgetown</v>
      </c>
      <c r="AJ2572" t="str">
        <f t="shared" si="386"/>
        <v>Georgetown</v>
      </c>
      <c r="AK2572" t="str">
        <f t="shared" si="387"/>
        <v>Georgetown</v>
      </c>
    </row>
    <row r="2573" spans="17:37" x14ac:dyDescent="0.25">
      <c r="Q2573" t="s">
        <v>3375</v>
      </c>
      <c r="R2573" s="6">
        <v>42032</v>
      </c>
      <c r="S2573" t="s">
        <v>3194</v>
      </c>
      <c r="T2573" t="s">
        <v>3226</v>
      </c>
      <c r="U2573" t="s">
        <v>3841</v>
      </c>
      <c r="V2573">
        <v>80</v>
      </c>
      <c r="W2573">
        <v>70</v>
      </c>
      <c r="Y2573" t="s">
        <v>1065</v>
      </c>
      <c r="Z2573">
        <v>1</v>
      </c>
      <c r="AA2573">
        <f t="shared" si="384"/>
        <v>-10</v>
      </c>
      <c r="AB2573">
        <f t="shared" ca="1" si="380"/>
        <v>1.8000000000000007</v>
      </c>
      <c r="AC2573">
        <f t="shared" ca="1" si="381"/>
        <v>-11.8</v>
      </c>
      <c r="AD2573">
        <f t="shared" ca="1" si="382"/>
        <v>11.8</v>
      </c>
      <c r="AE2573" s="2">
        <v>0</v>
      </c>
      <c r="AF2573" s="7">
        <f>VLOOKUP(R2573,Weights!$A$2:$B$120,2,0)*AE2573</f>
        <v>0</v>
      </c>
      <c r="AG2573">
        <f t="shared" ca="1" si="383"/>
        <v>139.24</v>
      </c>
      <c r="AI2573" t="str">
        <f t="shared" ca="1" si="385"/>
        <v>Marquette</v>
      </c>
      <c r="AJ2573" t="str">
        <f t="shared" si="386"/>
        <v>Seton Hall</v>
      </c>
      <c r="AK2573" t="str">
        <f t="shared" si="387"/>
        <v>Seton Hall</v>
      </c>
    </row>
    <row r="2574" spans="17:37" x14ac:dyDescent="0.25">
      <c r="Q2574" t="s">
        <v>3375</v>
      </c>
      <c r="R2574" s="6">
        <v>42035</v>
      </c>
      <c r="S2574" t="s">
        <v>3194</v>
      </c>
      <c r="T2574" t="s">
        <v>3222</v>
      </c>
      <c r="U2574" t="s">
        <v>3841</v>
      </c>
      <c r="V2574">
        <v>72</v>
      </c>
      <c r="W2574">
        <v>68</v>
      </c>
      <c r="X2574" t="s">
        <v>3843</v>
      </c>
      <c r="Y2574" t="s">
        <v>1066</v>
      </c>
      <c r="Z2574">
        <v>1</v>
      </c>
      <c r="AA2574">
        <f t="shared" si="384"/>
        <v>-4</v>
      </c>
      <c r="AB2574">
        <f t="shared" ca="1" si="380"/>
        <v>-5.4000002000000009</v>
      </c>
      <c r="AC2574">
        <f t="shared" ca="1" si="381"/>
        <v>1.4000002000000009</v>
      </c>
      <c r="AD2574">
        <f t="shared" ca="1" si="382"/>
        <v>-1.4000002000000009</v>
      </c>
      <c r="AE2574" s="2">
        <v>0</v>
      </c>
      <c r="AF2574" s="7">
        <f>VLOOKUP(R2574,Weights!$A$2:$B$120,2,0)*AE2574</f>
        <v>0</v>
      </c>
      <c r="AG2574">
        <f t="shared" ca="1" si="383"/>
        <v>1.9600005600000425</v>
      </c>
      <c r="AI2574" t="str">
        <f t="shared" ca="1" si="385"/>
        <v>Butler</v>
      </c>
      <c r="AJ2574" t="str">
        <f t="shared" si="386"/>
        <v>Butler</v>
      </c>
      <c r="AK2574" t="str">
        <f t="shared" si="387"/>
        <v>Butler</v>
      </c>
    </row>
    <row r="2575" spans="17:37" x14ac:dyDescent="0.25">
      <c r="Q2575" t="s">
        <v>3375</v>
      </c>
      <c r="R2575" s="6">
        <v>42045</v>
      </c>
      <c r="S2575" t="s">
        <v>3194</v>
      </c>
      <c r="T2575" t="s">
        <v>3331</v>
      </c>
      <c r="U2575" t="s">
        <v>3841</v>
      </c>
      <c r="V2575">
        <v>64</v>
      </c>
      <c r="W2575">
        <v>44</v>
      </c>
      <c r="Y2575" t="s">
        <v>1068</v>
      </c>
      <c r="Z2575">
        <v>1</v>
      </c>
      <c r="AA2575">
        <f t="shared" si="384"/>
        <v>-20</v>
      </c>
      <c r="AB2575">
        <f t="shared" ca="1" si="380"/>
        <v>-2.6000001999999984</v>
      </c>
      <c r="AC2575">
        <f t="shared" ca="1" si="381"/>
        <v>-17.399999800000003</v>
      </c>
      <c r="AD2575">
        <f t="shared" ca="1" si="382"/>
        <v>17.399999800000003</v>
      </c>
      <c r="AE2575" s="2">
        <v>0</v>
      </c>
      <c r="AF2575" s="7">
        <f>VLOOKUP(R2575,Weights!$A$2:$B$120,2,0)*AE2575</f>
        <v>0</v>
      </c>
      <c r="AG2575">
        <f t="shared" ca="1" si="383"/>
        <v>302.75999304000015</v>
      </c>
      <c r="AI2575" t="str">
        <f t="shared" ca="1" si="385"/>
        <v>Xavier</v>
      </c>
      <c r="AJ2575" t="str">
        <f t="shared" si="386"/>
        <v>Xavier</v>
      </c>
      <c r="AK2575" t="str">
        <f t="shared" si="387"/>
        <v>Xavier</v>
      </c>
    </row>
    <row r="2576" spans="17:37" x14ac:dyDescent="0.25">
      <c r="Q2576" t="s">
        <v>3375</v>
      </c>
      <c r="R2576" s="6">
        <v>42056</v>
      </c>
      <c r="S2576" t="s">
        <v>3194</v>
      </c>
      <c r="T2576" t="s">
        <v>3829</v>
      </c>
      <c r="U2576" t="s">
        <v>3841</v>
      </c>
      <c r="V2576">
        <v>87</v>
      </c>
      <c r="W2576">
        <v>76</v>
      </c>
      <c r="Y2576" t="s">
        <v>1069</v>
      </c>
      <c r="Z2576">
        <v>1</v>
      </c>
      <c r="AA2576">
        <f t="shared" si="384"/>
        <v>-11</v>
      </c>
      <c r="AB2576">
        <f t="shared" ca="1" si="380"/>
        <v>-11.6000002</v>
      </c>
      <c r="AC2576">
        <f t="shared" ca="1" si="381"/>
        <v>0.60000020000000021</v>
      </c>
      <c r="AD2576">
        <f t="shared" ca="1" si="382"/>
        <v>-0.60000020000000021</v>
      </c>
      <c r="AE2576" s="2">
        <v>0</v>
      </c>
      <c r="AF2576" s="7">
        <f>VLOOKUP(R2576,Weights!$A$2:$B$120,2,0)*AE2576</f>
        <v>0</v>
      </c>
      <c r="AG2576">
        <f t="shared" ca="1" si="383"/>
        <v>0.36000024000004027</v>
      </c>
      <c r="AI2576" t="str">
        <f t="shared" ca="1" si="385"/>
        <v>Villanova</v>
      </c>
      <c r="AJ2576" t="str">
        <f t="shared" si="386"/>
        <v>Villanova</v>
      </c>
      <c r="AK2576" t="str">
        <f t="shared" si="387"/>
        <v>Villanova</v>
      </c>
    </row>
    <row r="2577" spans="17:37" x14ac:dyDescent="0.25">
      <c r="Q2577" t="s">
        <v>3375</v>
      </c>
      <c r="R2577" s="6">
        <v>42067</v>
      </c>
      <c r="S2577" t="s">
        <v>3194</v>
      </c>
      <c r="T2577" t="s">
        <v>3322</v>
      </c>
      <c r="U2577" t="s">
        <v>3841</v>
      </c>
      <c r="V2577">
        <v>67</v>
      </c>
      <c r="W2577">
        <v>51</v>
      </c>
      <c r="Y2577" t="s">
        <v>347</v>
      </c>
      <c r="Z2577">
        <v>1</v>
      </c>
      <c r="AA2577">
        <f t="shared" si="384"/>
        <v>-16</v>
      </c>
      <c r="AB2577">
        <f t="shared" ca="1" si="380"/>
        <v>-0.40000019999999914</v>
      </c>
      <c r="AC2577">
        <f t="shared" ca="1" si="381"/>
        <v>-15.599999800000001</v>
      </c>
      <c r="AD2577">
        <f t="shared" ca="1" si="382"/>
        <v>15.599999800000001</v>
      </c>
      <c r="AE2577" s="2">
        <v>0</v>
      </c>
      <c r="AF2577" s="7">
        <f>VLOOKUP(R2577,Weights!$A$2:$B$120,2,0)*AE2577</f>
        <v>0</v>
      </c>
      <c r="AG2577">
        <f t="shared" ca="1" si="383"/>
        <v>243.35999376000007</v>
      </c>
      <c r="AI2577" t="str">
        <f t="shared" ca="1" si="385"/>
        <v>St. John's</v>
      </c>
      <c r="AJ2577" t="str">
        <f t="shared" si="386"/>
        <v>St. John's</v>
      </c>
      <c r="AK2577" t="str">
        <f t="shared" si="387"/>
        <v>St. John's</v>
      </c>
    </row>
    <row r="2578" spans="17:37" x14ac:dyDescent="0.25">
      <c r="Q2578" t="s">
        <v>3375</v>
      </c>
      <c r="R2578" s="6">
        <v>42070</v>
      </c>
      <c r="S2578" t="s">
        <v>3194</v>
      </c>
      <c r="T2578" t="s">
        <v>3376</v>
      </c>
      <c r="U2578" t="s">
        <v>3842</v>
      </c>
      <c r="V2578">
        <v>58</v>
      </c>
      <c r="W2578">
        <v>48</v>
      </c>
      <c r="Y2578" t="s">
        <v>348</v>
      </c>
      <c r="Z2578">
        <v>1</v>
      </c>
      <c r="AA2578">
        <f t="shared" si="384"/>
        <v>10</v>
      </c>
      <c r="AB2578">
        <f t="shared" ca="1" si="380"/>
        <v>5.4</v>
      </c>
      <c r="AC2578">
        <f t="shared" ca="1" si="381"/>
        <v>4.5999999999999996</v>
      </c>
      <c r="AD2578">
        <f t="shared" ca="1" si="382"/>
        <v>-4.5999999999999996</v>
      </c>
      <c r="AE2578" s="2">
        <v>0</v>
      </c>
      <c r="AF2578" s="7">
        <f>VLOOKUP(R2578,Weights!$A$2:$B$120,2,0)*AE2578</f>
        <v>0</v>
      </c>
      <c r="AG2578">
        <f t="shared" ca="1" si="383"/>
        <v>21.159999999999997</v>
      </c>
      <c r="AI2578" t="str">
        <f t="shared" ca="1" si="385"/>
        <v>Marquette</v>
      </c>
      <c r="AJ2578" t="str">
        <f t="shared" si="386"/>
        <v>Marquette</v>
      </c>
      <c r="AK2578">
        <f t="shared" si="387"/>
        <v>0</v>
      </c>
    </row>
    <row r="2579" spans="17:37" x14ac:dyDescent="0.25">
      <c r="Q2579" t="s">
        <v>3375</v>
      </c>
      <c r="R2579" s="6">
        <v>42074</v>
      </c>
      <c r="S2579" t="s">
        <v>3195</v>
      </c>
      <c r="T2579" t="s">
        <v>3226</v>
      </c>
      <c r="U2579" t="s">
        <v>3842</v>
      </c>
      <c r="V2579">
        <v>78</v>
      </c>
      <c r="W2579">
        <v>56</v>
      </c>
      <c r="Y2579" t="s">
        <v>654</v>
      </c>
      <c r="Z2579">
        <v>1</v>
      </c>
      <c r="AA2579">
        <f t="shared" si="384"/>
        <v>22</v>
      </c>
      <c r="AB2579">
        <f t="shared" ca="1" si="380"/>
        <v>-1.4000000000000004</v>
      </c>
      <c r="AC2579">
        <f t="shared" ca="1" si="381"/>
        <v>23.4</v>
      </c>
      <c r="AD2579">
        <f t="shared" ca="1" si="382"/>
        <v>-23.4</v>
      </c>
      <c r="AE2579" s="2">
        <v>0</v>
      </c>
      <c r="AF2579" s="7">
        <f>VLOOKUP(R2579,Weights!$A$2:$B$120,2,0)*AE2579</f>
        <v>0</v>
      </c>
      <c r="AG2579">
        <f t="shared" ca="1" si="383"/>
        <v>547.55999999999995</v>
      </c>
      <c r="AI2579" t="str">
        <f t="shared" ca="1" si="385"/>
        <v>Seton Hall</v>
      </c>
      <c r="AJ2579" t="str">
        <f t="shared" si="386"/>
        <v>Marquette</v>
      </c>
      <c r="AK2579">
        <f t="shared" si="387"/>
        <v>0</v>
      </c>
    </row>
    <row r="2580" spans="17:37" x14ac:dyDescent="0.25">
      <c r="Q2580" t="s">
        <v>3375</v>
      </c>
      <c r="R2580" s="6">
        <v>42075</v>
      </c>
      <c r="S2580" t="s">
        <v>3195</v>
      </c>
      <c r="T2580" t="s">
        <v>3829</v>
      </c>
      <c r="U2580" t="s">
        <v>3841</v>
      </c>
      <c r="V2580">
        <v>84</v>
      </c>
      <c r="W2580">
        <v>49</v>
      </c>
      <c r="Y2580" t="s">
        <v>3138</v>
      </c>
      <c r="Z2580">
        <v>1</v>
      </c>
      <c r="AA2580">
        <f t="shared" si="384"/>
        <v>-35</v>
      </c>
      <c r="AB2580">
        <f t="shared" ca="1" si="380"/>
        <v>-14.800000200000001</v>
      </c>
      <c r="AC2580">
        <f t="shared" ca="1" si="381"/>
        <v>-20.199999800000001</v>
      </c>
      <c r="AD2580">
        <f t="shared" ca="1" si="382"/>
        <v>20.199999800000001</v>
      </c>
      <c r="AE2580" s="2">
        <v>0</v>
      </c>
      <c r="AF2580" s="7">
        <f>VLOOKUP(R2580,Weights!$A$2:$B$120,2,0)*AE2580</f>
        <v>0</v>
      </c>
      <c r="AG2580">
        <f t="shared" ca="1" si="383"/>
        <v>408.03999192000003</v>
      </c>
      <c r="AI2580" t="str">
        <f t="shared" ca="1" si="385"/>
        <v>Villanova</v>
      </c>
      <c r="AJ2580" t="str">
        <f t="shared" si="386"/>
        <v>Villanova</v>
      </c>
      <c r="AK2580" t="str">
        <f t="shared" si="387"/>
        <v>Villanova</v>
      </c>
    </row>
    <row r="2581" spans="17:37" x14ac:dyDescent="0.25">
      <c r="Q2581" t="s">
        <v>3447</v>
      </c>
      <c r="R2581" s="6">
        <v>41957</v>
      </c>
      <c r="S2581" t="s">
        <v>3194</v>
      </c>
      <c r="T2581" t="s">
        <v>3441</v>
      </c>
      <c r="U2581" t="s">
        <v>3842</v>
      </c>
      <c r="V2581">
        <v>74</v>
      </c>
      <c r="W2581">
        <v>55</v>
      </c>
      <c r="Y2581" t="s">
        <v>176</v>
      </c>
      <c r="Z2581">
        <v>1</v>
      </c>
      <c r="AA2581">
        <f t="shared" si="384"/>
        <v>19</v>
      </c>
      <c r="AB2581">
        <f t="shared" ca="1" si="380"/>
        <v>5.9999997999999994</v>
      </c>
      <c r="AC2581">
        <f t="shared" ca="1" si="381"/>
        <v>13.000000200000001</v>
      </c>
      <c r="AD2581">
        <f t="shared" ca="1" si="382"/>
        <v>-13.000000200000001</v>
      </c>
      <c r="AE2581" s="2">
        <v>0</v>
      </c>
      <c r="AF2581" s="7">
        <f>VLOOKUP(R2581,Weights!$A$2:$B$120,2,0)*AE2581</f>
        <v>0</v>
      </c>
      <c r="AG2581">
        <f t="shared" ca="1" si="383"/>
        <v>169.00000520000006</v>
      </c>
      <c r="AI2581" t="str">
        <f t="shared" ca="1" si="385"/>
        <v>Marshall</v>
      </c>
      <c r="AJ2581" t="str">
        <f t="shared" si="386"/>
        <v>Marshall</v>
      </c>
      <c r="AK2581">
        <f t="shared" si="387"/>
        <v>0</v>
      </c>
    </row>
    <row r="2582" spans="17:37" x14ac:dyDescent="0.25">
      <c r="Q2582" t="s">
        <v>3447</v>
      </c>
      <c r="R2582" s="6">
        <v>41959</v>
      </c>
      <c r="S2582" t="s">
        <v>3194</v>
      </c>
      <c r="T2582" t="s">
        <v>3442</v>
      </c>
      <c r="U2582" t="s">
        <v>3842</v>
      </c>
      <c r="V2582">
        <v>66</v>
      </c>
      <c r="W2582">
        <v>47</v>
      </c>
      <c r="Y2582" t="s">
        <v>258</v>
      </c>
      <c r="Z2582">
        <v>1</v>
      </c>
      <c r="AA2582">
        <f t="shared" si="384"/>
        <v>19</v>
      </c>
      <c r="AB2582">
        <f t="shared" ca="1" si="380"/>
        <v>7.5999998000000009</v>
      </c>
      <c r="AC2582">
        <f t="shared" ca="1" si="381"/>
        <v>11.400000199999999</v>
      </c>
      <c r="AD2582">
        <f t="shared" ca="1" si="382"/>
        <v>-11.400000199999999</v>
      </c>
      <c r="AE2582" s="2">
        <v>0</v>
      </c>
      <c r="AF2582" s="7">
        <f>VLOOKUP(R2582,Weights!$A$2:$B$120,2,0)*AE2582</f>
        <v>0</v>
      </c>
      <c r="AG2582">
        <f t="shared" ca="1" si="383"/>
        <v>129.96000456000002</v>
      </c>
      <c r="AI2582" t="str">
        <f t="shared" ca="1" si="385"/>
        <v>Marshall</v>
      </c>
      <c r="AJ2582" t="str">
        <f t="shared" si="386"/>
        <v>Marshall</v>
      </c>
      <c r="AK2582">
        <f t="shared" si="387"/>
        <v>0</v>
      </c>
    </row>
    <row r="2583" spans="17:37" x14ac:dyDescent="0.25">
      <c r="Q2583" t="s">
        <v>3447</v>
      </c>
      <c r="R2583" s="6">
        <v>41961</v>
      </c>
      <c r="S2583" t="s">
        <v>3194</v>
      </c>
      <c r="T2583" t="s">
        <v>3839</v>
      </c>
      <c r="U2583" t="s">
        <v>3842</v>
      </c>
      <c r="V2583">
        <v>87</v>
      </c>
      <c r="W2583">
        <v>65</v>
      </c>
      <c r="Y2583" t="s">
        <v>259</v>
      </c>
      <c r="Z2583">
        <v>1</v>
      </c>
      <c r="AA2583">
        <f t="shared" si="384"/>
        <v>22</v>
      </c>
      <c r="AB2583">
        <f t="shared" ca="1" si="380"/>
        <v>24.199999800000001</v>
      </c>
      <c r="AC2583">
        <f t="shared" ca="1" si="381"/>
        <v>-2.1999998000000005</v>
      </c>
      <c r="AD2583">
        <f t="shared" ca="1" si="382"/>
        <v>2.1999998000000005</v>
      </c>
      <c r="AE2583" s="2">
        <v>0</v>
      </c>
      <c r="AF2583" s="7">
        <f>VLOOKUP(R2583,Weights!$A$2:$B$120,2,0)*AE2583</f>
        <v>0</v>
      </c>
      <c r="AG2583">
        <f t="shared" ca="1" si="383"/>
        <v>4.8399991200000425</v>
      </c>
      <c r="AI2583" t="str">
        <f t="shared" ca="1" si="385"/>
        <v>Marshall</v>
      </c>
      <c r="AJ2583" t="str">
        <f t="shared" si="386"/>
        <v>Marshall</v>
      </c>
      <c r="AK2583">
        <f t="shared" si="387"/>
        <v>0</v>
      </c>
    </row>
    <row r="2584" spans="17:37" x14ac:dyDescent="0.25">
      <c r="Q2584" t="s">
        <v>3447</v>
      </c>
      <c r="R2584" s="6">
        <v>41969</v>
      </c>
      <c r="S2584" t="s">
        <v>3194</v>
      </c>
      <c r="T2584" t="s">
        <v>3359</v>
      </c>
      <c r="U2584" t="s">
        <v>3841</v>
      </c>
      <c r="V2584">
        <v>77</v>
      </c>
      <c r="W2584">
        <v>68</v>
      </c>
      <c r="Y2584" t="s">
        <v>150</v>
      </c>
      <c r="Z2584">
        <v>1</v>
      </c>
      <c r="AA2584">
        <f t="shared" si="384"/>
        <v>-9</v>
      </c>
      <c r="AB2584">
        <f t="shared" ca="1" si="380"/>
        <v>-5.6</v>
      </c>
      <c r="AC2584">
        <f t="shared" ca="1" si="381"/>
        <v>-3.4000000000000004</v>
      </c>
      <c r="AD2584">
        <f t="shared" ca="1" si="382"/>
        <v>3.4000000000000004</v>
      </c>
      <c r="AE2584" s="2">
        <v>0</v>
      </c>
      <c r="AF2584" s="7">
        <f>VLOOKUP(R2584,Weights!$A$2:$B$120,2,0)*AE2584</f>
        <v>0</v>
      </c>
      <c r="AG2584">
        <f t="shared" ca="1" si="383"/>
        <v>11.560000000000002</v>
      </c>
      <c r="AI2584" t="str">
        <f t="shared" ca="1" si="385"/>
        <v>Morehead St</v>
      </c>
      <c r="AJ2584" t="str">
        <f t="shared" si="386"/>
        <v>Morehead St</v>
      </c>
      <c r="AK2584" t="str">
        <f t="shared" si="387"/>
        <v>Morehead St</v>
      </c>
    </row>
    <row r="2585" spans="17:37" x14ac:dyDescent="0.25">
      <c r="Q2585" t="s">
        <v>3447</v>
      </c>
      <c r="R2585" s="6">
        <v>41971</v>
      </c>
      <c r="S2585" t="s">
        <v>3194</v>
      </c>
      <c r="T2585" t="s">
        <v>3494</v>
      </c>
      <c r="U2585" t="s">
        <v>3841</v>
      </c>
      <c r="V2585">
        <v>68</v>
      </c>
      <c r="W2585">
        <v>59</v>
      </c>
      <c r="Y2585" t="s">
        <v>235</v>
      </c>
      <c r="Z2585">
        <v>1</v>
      </c>
      <c r="AA2585">
        <f t="shared" si="384"/>
        <v>-9</v>
      </c>
      <c r="AB2585">
        <f t="shared" ca="1" si="380"/>
        <v>-5.8</v>
      </c>
      <c r="AC2585">
        <f t="shared" ca="1" si="381"/>
        <v>-3.2</v>
      </c>
      <c r="AD2585">
        <f t="shared" ca="1" si="382"/>
        <v>3.2</v>
      </c>
      <c r="AE2585" s="2">
        <v>0</v>
      </c>
      <c r="AF2585" s="7">
        <f>VLOOKUP(R2585,Weights!$A$2:$B$120,2,0)*AE2585</f>
        <v>0</v>
      </c>
      <c r="AG2585">
        <f t="shared" ca="1" si="383"/>
        <v>10.240000000000002</v>
      </c>
      <c r="AI2585" t="str">
        <f t="shared" ca="1" si="385"/>
        <v>Cleveland St</v>
      </c>
      <c r="AJ2585" t="str">
        <f t="shared" si="386"/>
        <v>Cleveland St</v>
      </c>
      <c r="AK2585" t="str">
        <f t="shared" si="387"/>
        <v>Cleveland St</v>
      </c>
    </row>
    <row r="2586" spans="17:37" x14ac:dyDescent="0.25">
      <c r="Q2586" t="s">
        <v>3447</v>
      </c>
      <c r="R2586" s="6">
        <v>41974</v>
      </c>
      <c r="S2586" t="s">
        <v>3194</v>
      </c>
      <c r="T2586" t="s">
        <v>3320</v>
      </c>
      <c r="U2586" t="s">
        <v>3841</v>
      </c>
      <c r="V2586">
        <v>77</v>
      </c>
      <c r="W2586">
        <v>59</v>
      </c>
      <c r="Y2586" t="s">
        <v>350</v>
      </c>
      <c r="Z2586">
        <v>1</v>
      </c>
      <c r="AA2586">
        <f t="shared" si="384"/>
        <v>-18</v>
      </c>
      <c r="AB2586">
        <f t="shared" ca="1" si="380"/>
        <v>-11.2</v>
      </c>
      <c r="AC2586">
        <f t="shared" ca="1" si="381"/>
        <v>-6.8000000000000007</v>
      </c>
      <c r="AD2586">
        <f t="shared" ca="1" si="382"/>
        <v>6.8000000000000007</v>
      </c>
      <c r="AE2586" s="2">
        <v>0</v>
      </c>
      <c r="AF2586" s="7">
        <f>VLOOKUP(R2586,Weights!$A$2:$B$120,2,0)*AE2586</f>
        <v>0</v>
      </c>
      <c r="AG2586">
        <f t="shared" ca="1" si="383"/>
        <v>46.240000000000009</v>
      </c>
      <c r="AI2586" t="str">
        <f t="shared" ca="1" si="385"/>
        <v>South Carolina</v>
      </c>
      <c r="AJ2586" t="str">
        <f t="shared" si="386"/>
        <v>South Carolina</v>
      </c>
      <c r="AK2586" t="str">
        <f t="shared" si="387"/>
        <v>South Carolina</v>
      </c>
    </row>
    <row r="2587" spans="17:37" x14ac:dyDescent="0.25">
      <c r="Q2587" t="s">
        <v>3447</v>
      </c>
      <c r="R2587" s="6">
        <v>41979</v>
      </c>
      <c r="S2587" t="s">
        <v>3194</v>
      </c>
      <c r="T2587" t="s">
        <v>3295</v>
      </c>
      <c r="U2587" t="s">
        <v>3841</v>
      </c>
      <c r="V2587">
        <v>73</v>
      </c>
      <c r="W2587">
        <v>69</v>
      </c>
      <c r="Y2587" t="s">
        <v>484</v>
      </c>
      <c r="Z2587">
        <v>1</v>
      </c>
      <c r="AA2587">
        <f t="shared" si="384"/>
        <v>-4</v>
      </c>
      <c r="AB2587">
        <f t="shared" ca="1" si="380"/>
        <v>-11.2</v>
      </c>
      <c r="AC2587">
        <f t="shared" ca="1" si="381"/>
        <v>7.1999999999999993</v>
      </c>
      <c r="AD2587">
        <f t="shared" ca="1" si="382"/>
        <v>-7.1999999999999993</v>
      </c>
      <c r="AE2587" s="2">
        <v>0</v>
      </c>
      <c r="AF2587" s="7">
        <f>VLOOKUP(R2587,Weights!$A$2:$B$120,2,0)*AE2587</f>
        <v>0</v>
      </c>
      <c r="AG2587">
        <f t="shared" ca="1" si="383"/>
        <v>51.839999999999989</v>
      </c>
      <c r="AI2587" t="str">
        <f t="shared" ca="1" si="385"/>
        <v>Penn State</v>
      </c>
      <c r="AJ2587" t="str">
        <f t="shared" si="386"/>
        <v>Penn State</v>
      </c>
      <c r="AK2587" t="str">
        <f t="shared" si="387"/>
        <v>Penn State</v>
      </c>
    </row>
    <row r="2588" spans="17:37" x14ac:dyDescent="0.25">
      <c r="Q2588" t="s">
        <v>3447</v>
      </c>
      <c r="R2588" s="6">
        <v>41989</v>
      </c>
      <c r="S2588" t="s">
        <v>3194</v>
      </c>
      <c r="T2588" t="s">
        <v>3839</v>
      </c>
      <c r="U2588" t="s">
        <v>3842</v>
      </c>
      <c r="V2588">
        <v>90</v>
      </c>
      <c r="W2588">
        <v>76</v>
      </c>
      <c r="Y2588" t="s">
        <v>27</v>
      </c>
      <c r="Z2588">
        <v>1</v>
      </c>
      <c r="AA2588">
        <f t="shared" si="384"/>
        <v>14</v>
      </c>
      <c r="AB2588">
        <f t="shared" ca="1" si="380"/>
        <v>24.199999800000001</v>
      </c>
      <c r="AC2588">
        <f t="shared" ca="1" si="381"/>
        <v>-10.199999800000001</v>
      </c>
      <c r="AD2588">
        <f t="shared" ca="1" si="382"/>
        <v>10.199999800000001</v>
      </c>
      <c r="AE2588" s="2">
        <v>0</v>
      </c>
      <c r="AF2588" s="7">
        <f>VLOOKUP(R2588,Weights!$A$2:$B$120,2,0)*AE2588</f>
        <v>0</v>
      </c>
      <c r="AG2588">
        <f t="shared" ca="1" si="383"/>
        <v>104.03999592000005</v>
      </c>
      <c r="AI2588" t="str">
        <f t="shared" ca="1" si="385"/>
        <v>Marshall</v>
      </c>
      <c r="AJ2588" t="str">
        <f t="shared" si="386"/>
        <v>Marshall</v>
      </c>
      <c r="AK2588">
        <f t="shared" si="387"/>
        <v>0</v>
      </c>
    </row>
    <row r="2589" spans="17:37" x14ac:dyDescent="0.25">
      <c r="Q2589" t="s">
        <v>3447</v>
      </c>
      <c r="R2589" s="6">
        <v>42012</v>
      </c>
      <c r="S2589" t="s">
        <v>3194</v>
      </c>
      <c r="T2589" t="s">
        <v>3307</v>
      </c>
      <c r="U2589" t="s">
        <v>3841</v>
      </c>
      <c r="V2589">
        <v>72</v>
      </c>
      <c r="W2589">
        <v>51</v>
      </c>
      <c r="Y2589" t="s">
        <v>1625</v>
      </c>
      <c r="Z2589">
        <v>1</v>
      </c>
      <c r="AA2589">
        <f t="shared" si="384"/>
        <v>-21</v>
      </c>
      <c r="AB2589">
        <f t="shared" ca="1" si="380"/>
        <v>-13</v>
      </c>
      <c r="AC2589">
        <f t="shared" ca="1" si="381"/>
        <v>-8</v>
      </c>
      <c r="AD2589">
        <f t="shared" ca="1" si="382"/>
        <v>8</v>
      </c>
      <c r="AE2589" s="2">
        <v>0</v>
      </c>
      <c r="AF2589" s="7">
        <f>VLOOKUP(R2589,Weights!$A$2:$B$120,2,0)*AE2589</f>
        <v>0</v>
      </c>
      <c r="AG2589">
        <f t="shared" ca="1" si="383"/>
        <v>64</v>
      </c>
      <c r="AI2589" t="str">
        <f t="shared" ca="1" si="385"/>
        <v>Old Dominion</v>
      </c>
      <c r="AJ2589" t="str">
        <f t="shared" si="386"/>
        <v>Old Dominion</v>
      </c>
      <c r="AK2589" t="str">
        <f t="shared" si="387"/>
        <v>Old Dominion</v>
      </c>
    </row>
    <row r="2590" spans="17:37" x14ac:dyDescent="0.25">
      <c r="Q2590" t="s">
        <v>3447</v>
      </c>
      <c r="R2590" s="6">
        <v>42014</v>
      </c>
      <c r="S2590" t="s">
        <v>3194</v>
      </c>
      <c r="T2590" t="s">
        <v>3326</v>
      </c>
      <c r="U2590" t="s">
        <v>3841</v>
      </c>
      <c r="V2590">
        <v>77</v>
      </c>
      <c r="W2590">
        <v>72</v>
      </c>
      <c r="Y2590" t="s">
        <v>1626</v>
      </c>
      <c r="Z2590">
        <v>1</v>
      </c>
      <c r="AA2590">
        <f t="shared" si="384"/>
        <v>-5</v>
      </c>
      <c r="AB2590">
        <f t="shared" ca="1" si="380"/>
        <v>-5.8</v>
      </c>
      <c r="AC2590">
        <f t="shared" ca="1" si="381"/>
        <v>0.79999999999999982</v>
      </c>
      <c r="AD2590">
        <f t="shared" ca="1" si="382"/>
        <v>-0.79999999999999982</v>
      </c>
      <c r="AE2590" s="2">
        <v>0</v>
      </c>
      <c r="AF2590" s="7">
        <f>VLOOKUP(R2590,Weights!$A$2:$B$120,2,0)*AE2590</f>
        <v>0</v>
      </c>
      <c r="AG2590">
        <f t="shared" ca="1" si="383"/>
        <v>0.63999999999999968</v>
      </c>
      <c r="AI2590" t="str">
        <f t="shared" ca="1" si="385"/>
        <v>Charlotte</v>
      </c>
      <c r="AJ2590" t="str">
        <f t="shared" si="386"/>
        <v>Charlotte</v>
      </c>
      <c r="AK2590" t="str">
        <f t="shared" si="387"/>
        <v>Charlotte</v>
      </c>
    </row>
    <row r="2591" spans="17:37" x14ac:dyDescent="0.25">
      <c r="Q2591" t="s">
        <v>3447</v>
      </c>
      <c r="R2591" s="6">
        <v>42026</v>
      </c>
      <c r="S2591" t="s">
        <v>3194</v>
      </c>
      <c r="T2591" t="s">
        <v>3419</v>
      </c>
      <c r="U2591" t="s">
        <v>3841</v>
      </c>
      <c r="V2591">
        <v>82</v>
      </c>
      <c r="W2591">
        <v>68</v>
      </c>
      <c r="Y2591" t="s">
        <v>1627</v>
      </c>
      <c r="Z2591">
        <v>1</v>
      </c>
      <c r="AA2591">
        <f t="shared" si="384"/>
        <v>-14</v>
      </c>
      <c r="AB2591">
        <f t="shared" ca="1" si="380"/>
        <v>5.1999999999999993</v>
      </c>
      <c r="AC2591">
        <f t="shared" ca="1" si="381"/>
        <v>-19.2</v>
      </c>
      <c r="AD2591">
        <f t="shared" ca="1" si="382"/>
        <v>19.2</v>
      </c>
      <c r="AE2591" s="2">
        <v>0</v>
      </c>
      <c r="AF2591" s="7">
        <f>VLOOKUP(R2591,Weights!$A$2:$B$120,2,0)*AE2591</f>
        <v>0</v>
      </c>
      <c r="AG2591">
        <f t="shared" ca="1" si="383"/>
        <v>368.64</v>
      </c>
      <c r="AI2591" t="str">
        <f t="shared" ca="1" si="385"/>
        <v>Marshall</v>
      </c>
      <c r="AJ2591" t="str">
        <f t="shared" si="386"/>
        <v>UT San Antonio</v>
      </c>
      <c r="AK2591" t="str">
        <f t="shared" si="387"/>
        <v>UT San Antonio</v>
      </c>
    </row>
    <row r="2592" spans="17:37" x14ac:dyDescent="0.25">
      <c r="Q2592" t="s">
        <v>3447</v>
      </c>
      <c r="R2592" s="6">
        <v>42028</v>
      </c>
      <c r="S2592" t="s">
        <v>3194</v>
      </c>
      <c r="T2592" t="s">
        <v>3474</v>
      </c>
      <c r="U2592" t="s">
        <v>3842</v>
      </c>
      <c r="V2592">
        <v>78</v>
      </c>
      <c r="W2592">
        <v>71</v>
      </c>
      <c r="Y2592" t="s">
        <v>1628</v>
      </c>
      <c r="Z2592">
        <v>1</v>
      </c>
      <c r="AA2592">
        <f t="shared" si="384"/>
        <v>7</v>
      </c>
      <c r="AB2592">
        <f t="shared" ca="1" si="380"/>
        <v>-8.4</v>
      </c>
      <c r="AC2592">
        <f t="shared" ca="1" si="381"/>
        <v>15.4</v>
      </c>
      <c r="AD2592">
        <f t="shared" ca="1" si="382"/>
        <v>-15.4</v>
      </c>
      <c r="AE2592" s="2">
        <v>0</v>
      </c>
      <c r="AF2592" s="7">
        <f>VLOOKUP(R2592,Weights!$A$2:$B$120,2,0)*AE2592</f>
        <v>0</v>
      </c>
      <c r="AG2592">
        <f t="shared" ca="1" si="383"/>
        <v>237.16000000000003</v>
      </c>
      <c r="AI2592" t="str">
        <f t="shared" ca="1" si="385"/>
        <v>UTEP</v>
      </c>
      <c r="AJ2592" t="str">
        <f t="shared" si="386"/>
        <v>Marshall</v>
      </c>
      <c r="AK2592">
        <f t="shared" si="387"/>
        <v>0</v>
      </c>
    </row>
    <row r="2593" spans="17:37" x14ac:dyDescent="0.25">
      <c r="Q2593" t="s">
        <v>3447</v>
      </c>
      <c r="R2593" s="6">
        <v>42040</v>
      </c>
      <c r="S2593" t="s">
        <v>3194</v>
      </c>
      <c r="T2593" t="s">
        <v>3473</v>
      </c>
      <c r="U2593" t="s">
        <v>3842</v>
      </c>
      <c r="V2593">
        <v>69</v>
      </c>
      <c r="W2593">
        <v>55</v>
      </c>
      <c r="Y2593" t="s">
        <v>1306</v>
      </c>
      <c r="Z2593">
        <v>1</v>
      </c>
      <c r="AA2593">
        <f t="shared" si="384"/>
        <v>14</v>
      </c>
      <c r="AB2593">
        <f t="shared" ca="1" si="380"/>
        <v>0</v>
      </c>
      <c r="AC2593">
        <f t="shared" ca="1" si="381"/>
        <v>14</v>
      </c>
      <c r="AD2593">
        <f t="shared" ca="1" si="382"/>
        <v>-14</v>
      </c>
      <c r="AE2593" s="2">
        <v>0</v>
      </c>
      <c r="AF2593" s="7">
        <f>VLOOKUP(R2593,Weights!$A$2:$B$120,2,0)*AE2593</f>
        <v>0</v>
      </c>
      <c r="AG2593">
        <f t="shared" ca="1" si="383"/>
        <v>196</v>
      </c>
      <c r="AI2593" t="str">
        <f t="shared" ca="1" si="385"/>
        <v>Rice</v>
      </c>
      <c r="AJ2593" t="str">
        <f t="shared" si="386"/>
        <v>Marshall</v>
      </c>
      <c r="AK2593">
        <f t="shared" si="387"/>
        <v>0</v>
      </c>
    </row>
    <row r="2594" spans="17:37" x14ac:dyDescent="0.25">
      <c r="Q2594" t="s">
        <v>3447</v>
      </c>
      <c r="R2594" s="6">
        <v>42042</v>
      </c>
      <c r="S2594" t="s">
        <v>3194</v>
      </c>
      <c r="T2594" t="s">
        <v>3377</v>
      </c>
      <c r="U2594" t="s">
        <v>3842</v>
      </c>
      <c r="V2594">
        <v>80</v>
      </c>
      <c r="W2594">
        <v>73</v>
      </c>
      <c r="Y2594" t="s">
        <v>1629</v>
      </c>
      <c r="Z2594">
        <v>1</v>
      </c>
      <c r="AA2594">
        <f t="shared" si="384"/>
        <v>7</v>
      </c>
      <c r="AB2594">
        <f t="shared" ca="1" si="380"/>
        <v>3</v>
      </c>
      <c r="AC2594">
        <f t="shared" ca="1" si="381"/>
        <v>4</v>
      </c>
      <c r="AD2594">
        <f t="shared" ca="1" si="382"/>
        <v>-4</v>
      </c>
      <c r="AE2594" s="2">
        <v>0</v>
      </c>
      <c r="AF2594" s="7">
        <f>VLOOKUP(R2594,Weights!$A$2:$B$120,2,0)*AE2594</f>
        <v>0</v>
      </c>
      <c r="AG2594">
        <f t="shared" ca="1" si="383"/>
        <v>16</v>
      </c>
      <c r="AI2594" t="str">
        <f t="shared" ca="1" si="385"/>
        <v>Marshall</v>
      </c>
      <c r="AJ2594" t="str">
        <f t="shared" si="386"/>
        <v>Marshall</v>
      </c>
      <c r="AK2594">
        <f t="shared" si="387"/>
        <v>0</v>
      </c>
    </row>
    <row r="2595" spans="17:37" x14ac:dyDescent="0.25">
      <c r="Q2595" t="s">
        <v>3447</v>
      </c>
      <c r="R2595" s="6">
        <v>42049</v>
      </c>
      <c r="S2595" t="s">
        <v>3194</v>
      </c>
      <c r="T2595" t="s">
        <v>3325</v>
      </c>
      <c r="U2595" t="s">
        <v>3842</v>
      </c>
      <c r="V2595">
        <v>87</v>
      </c>
      <c r="W2595">
        <v>82</v>
      </c>
      <c r="Y2595" t="s">
        <v>1630</v>
      </c>
      <c r="Z2595">
        <v>1</v>
      </c>
      <c r="AA2595">
        <f t="shared" si="384"/>
        <v>5</v>
      </c>
      <c r="AB2595">
        <f t="shared" ca="1" si="380"/>
        <v>-3.8000000200000001</v>
      </c>
      <c r="AC2595">
        <f t="shared" ca="1" si="381"/>
        <v>8.8000000200000006</v>
      </c>
      <c r="AD2595">
        <f t="shared" ca="1" si="382"/>
        <v>-8.8000000200000006</v>
      </c>
      <c r="AE2595" s="2">
        <v>0</v>
      </c>
      <c r="AF2595" s="7">
        <f>VLOOKUP(R2595,Weights!$A$2:$B$120,2,0)*AE2595</f>
        <v>0</v>
      </c>
      <c r="AG2595">
        <f t="shared" ca="1" si="383"/>
        <v>77.440000352000013</v>
      </c>
      <c r="AI2595" t="str">
        <f t="shared" ca="1" si="385"/>
        <v>Western Kentucky</v>
      </c>
      <c r="AJ2595" t="str">
        <f t="shared" si="386"/>
        <v>Marshall</v>
      </c>
      <c r="AK2595">
        <f t="shared" si="387"/>
        <v>0</v>
      </c>
    </row>
    <row r="2596" spans="17:37" x14ac:dyDescent="0.25">
      <c r="Q2596" t="s">
        <v>3447</v>
      </c>
      <c r="R2596" s="6">
        <v>42061</v>
      </c>
      <c r="S2596" t="s">
        <v>3194</v>
      </c>
      <c r="T2596" t="s">
        <v>3346</v>
      </c>
      <c r="U2596" t="s">
        <v>3842</v>
      </c>
      <c r="V2596">
        <v>87</v>
      </c>
      <c r="W2596">
        <v>69</v>
      </c>
      <c r="Y2596" t="s">
        <v>1631</v>
      </c>
      <c r="Z2596">
        <v>1</v>
      </c>
      <c r="AA2596">
        <f t="shared" si="384"/>
        <v>18</v>
      </c>
      <c r="AB2596">
        <f t="shared" ca="1" si="380"/>
        <v>2.4000000000000004</v>
      </c>
      <c r="AC2596">
        <f t="shared" ca="1" si="381"/>
        <v>15.6</v>
      </c>
      <c r="AD2596">
        <f t="shared" ca="1" si="382"/>
        <v>-15.6</v>
      </c>
      <c r="AE2596" s="2">
        <v>0</v>
      </c>
      <c r="AF2596" s="7">
        <f>VLOOKUP(R2596,Weights!$A$2:$B$120,2,0)*AE2596</f>
        <v>0</v>
      </c>
      <c r="AG2596">
        <f t="shared" ca="1" si="383"/>
        <v>243.35999999999999</v>
      </c>
      <c r="AI2596" t="str">
        <f t="shared" ca="1" si="385"/>
        <v>Marshall</v>
      </c>
      <c r="AJ2596" t="str">
        <f t="shared" si="386"/>
        <v>Marshall</v>
      </c>
      <c r="AK2596">
        <f t="shared" si="387"/>
        <v>0</v>
      </c>
    </row>
    <row r="2597" spans="17:37" x14ac:dyDescent="0.25">
      <c r="Q2597" t="s">
        <v>3447</v>
      </c>
      <c r="R2597" s="6">
        <v>42063</v>
      </c>
      <c r="S2597" t="s">
        <v>3194</v>
      </c>
      <c r="T2597" t="s">
        <v>3268</v>
      </c>
      <c r="U2597" t="s">
        <v>3842</v>
      </c>
      <c r="V2597">
        <v>79</v>
      </c>
      <c r="W2597">
        <v>63</v>
      </c>
      <c r="Y2597" t="s">
        <v>1632</v>
      </c>
      <c r="Z2597">
        <v>1</v>
      </c>
      <c r="AA2597">
        <f t="shared" si="384"/>
        <v>16</v>
      </c>
      <c r="AB2597">
        <f t="shared" ca="1" si="380"/>
        <v>2.4000000000000004</v>
      </c>
      <c r="AC2597">
        <f t="shared" ca="1" si="381"/>
        <v>13.6</v>
      </c>
      <c r="AD2597">
        <f t="shared" ca="1" si="382"/>
        <v>-13.6</v>
      </c>
      <c r="AE2597" s="2">
        <v>0</v>
      </c>
      <c r="AF2597" s="7">
        <f>VLOOKUP(R2597,Weights!$A$2:$B$120,2,0)*AE2597</f>
        <v>0</v>
      </c>
      <c r="AG2597">
        <f t="shared" ca="1" si="383"/>
        <v>184.95999999999998</v>
      </c>
      <c r="AI2597" t="str">
        <f t="shared" ca="1" si="385"/>
        <v>Marshall</v>
      </c>
      <c r="AJ2597" t="str">
        <f t="shared" si="386"/>
        <v>Marshall</v>
      </c>
      <c r="AK2597">
        <f t="shared" si="387"/>
        <v>0</v>
      </c>
    </row>
    <row r="2598" spans="17:37" x14ac:dyDescent="0.25">
      <c r="Q2598" t="s">
        <v>3447</v>
      </c>
      <c r="R2598" s="6">
        <v>42074</v>
      </c>
      <c r="S2598" t="s">
        <v>3195</v>
      </c>
      <c r="T2598" t="s">
        <v>3325</v>
      </c>
      <c r="U2598" t="s">
        <v>3841</v>
      </c>
      <c r="V2598">
        <v>59</v>
      </c>
      <c r="W2598">
        <v>45</v>
      </c>
      <c r="Y2598" t="s">
        <v>3159</v>
      </c>
      <c r="Z2598">
        <v>1</v>
      </c>
      <c r="AA2598">
        <f t="shared" si="384"/>
        <v>-14</v>
      </c>
      <c r="AB2598">
        <f t="shared" ca="1" si="380"/>
        <v>-7.0000000199999999</v>
      </c>
      <c r="AC2598">
        <f t="shared" ca="1" si="381"/>
        <v>-6.9999999800000001</v>
      </c>
      <c r="AD2598">
        <f t="shared" ca="1" si="382"/>
        <v>6.9999999800000001</v>
      </c>
      <c r="AE2598" s="2">
        <v>0</v>
      </c>
      <c r="AF2598" s="7">
        <f>VLOOKUP(R2598,Weights!$A$2:$B$120,2,0)*AE2598</f>
        <v>0</v>
      </c>
      <c r="AG2598">
        <f t="shared" ca="1" si="383"/>
        <v>48.999999720000005</v>
      </c>
      <c r="AI2598" t="str">
        <f t="shared" ca="1" si="385"/>
        <v>Western Kentucky</v>
      </c>
      <c r="AJ2598" t="str">
        <f t="shared" si="386"/>
        <v>Western Kentucky</v>
      </c>
      <c r="AK2598" t="str">
        <f t="shared" si="387"/>
        <v>Western Kentucky</v>
      </c>
    </row>
    <row r="2599" spans="17:37" x14ac:dyDescent="0.25">
      <c r="Q2599" t="s">
        <v>3298</v>
      </c>
      <c r="R2599" s="6">
        <v>41957</v>
      </c>
      <c r="S2599" t="s">
        <v>3194</v>
      </c>
      <c r="T2599" t="s">
        <v>3501</v>
      </c>
      <c r="U2599" t="s">
        <v>3842</v>
      </c>
      <c r="V2599">
        <v>82</v>
      </c>
      <c r="W2599">
        <v>48</v>
      </c>
      <c r="Y2599" t="s">
        <v>176</v>
      </c>
      <c r="Z2599">
        <v>1</v>
      </c>
      <c r="AA2599">
        <f t="shared" si="384"/>
        <v>34</v>
      </c>
      <c r="AB2599">
        <f t="shared" ca="1" si="380"/>
        <v>24.200000199999998</v>
      </c>
      <c r="AC2599">
        <f t="shared" ca="1" si="381"/>
        <v>9.7999998000000019</v>
      </c>
      <c r="AD2599">
        <f t="shared" ca="1" si="382"/>
        <v>-9.7999998000000019</v>
      </c>
      <c r="AE2599" s="2">
        <v>0</v>
      </c>
      <c r="AF2599" s="7">
        <f>VLOOKUP(R2599,Weights!$A$2:$B$120,2,0)*AE2599</f>
        <v>0</v>
      </c>
      <c r="AG2599">
        <f t="shared" ca="1" si="383"/>
        <v>96.03999608000008</v>
      </c>
      <c r="AI2599" t="str">
        <f t="shared" ca="1" si="385"/>
        <v>Maryland</v>
      </c>
      <c r="AJ2599" t="str">
        <f t="shared" si="386"/>
        <v>Maryland</v>
      </c>
      <c r="AK2599">
        <f t="shared" si="387"/>
        <v>0</v>
      </c>
    </row>
    <row r="2600" spans="17:37" x14ac:dyDescent="0.25">
      <c r="Q2600" t="s">
        <v>3298</v>
      </c>
      <c r="R2600" s="6">
        <v>41960</v>
      </c>
      <c r="S2600" t="s">
        <v>3194</v>
      </c>
      <c r="T2600" t="s">
        <v>3249</v>
      </c>
      <c r="U2600" t="s">
        <v>3842</v>
      </c>
      <c r="V2600">
        <v>93</v>
      </c>
      <c r="W2600">
        <v>57</v>
      </c>
      <c r="Y2600" t="s">
        <v>258</v>
      </c>
      <c r="Z2600">
        <v>1</v>
      </c>
      <c r="AA2600">
        <f t="shared" si="384"/>
        <v>36</v>
      </c>
      <c r="AB2600">
        <f t="shared" ca="1" si="380"/>
        <v>28.799999999999997</v>
      </c>
      <c r="AC2600">
        <f t="shared" ca="1" si="381"/>
        <v>7.2000000000000028</v>
      </c>
      <c r="AD2600">
        <f t="shared" ca="1" si="382"/>
        <v>-7.2000000000000028</v>
      </c>
      <c r="AE2600" s="2">
        <v>0</v>
      </c>
      <c r="AF2600" s="7">
        <f>VLOOKUP(R2600,Weights!$A$2:$B$120,2,0)*AE2600</f>
        <v>0</v>
      </c>
      <c r="AG2600">
        <f t="shared" ca="1" si="383"/>
        <v>51.840000000000039</v>
      </c>
      <c r="AI2600" t="str">
        <f t="shared" ca="1" si="385"/>
        <v>Maryland</v>
      </c>
      <c r="AJ2600" t="str">
        <f t="shared" si="386"/>
        <v>Maryland</v>
      </c>
      <c r="AK2600">
        <f t="shared" si="387"/>
        <v>0</v>
      </c>
    </row>
    <row r="2601" spans="17:37" x14ac:dyDescent="0.25">
      <c r="Q2601" t="s">
        <v>3298</v>
      </c>
      <c r="R2601" s="6">
        <v>41963</v>
      </c>
      <c r="S2601" t="s">
        <v>3194</v>
      </c>
      <c r="T2601" t="s">
        <v>3239</v>
      </c>
      <c r="U2601" t="s">
        <v>3842</v>
      </c>
      <c r="V2601">
        <v>66</v>
      </c>
      <c r="W2601">
        <v>50</v>
      </c>
      <c r="Y2601" t="s">
        <v>259</v>
      </c>
      <c r="Z2601">
        <v>1</v>
      </c>
      <c r="AA2601">
        <f t="shared" si="384"/>
        <v>16</v>
      </c>
      <c r="AB2601">
        <f t="shared" ca="1" si="380"/>
        <v>19.800000199999999</v>
      </c>
      <c r="AC2601">
        <f t="shared" ca="1" si="381"/>
        <v>-3.8000001999999995</v>
      </c>
      <c r="AD2601">
        <f t="shared" ca="1" si="382"/>
        <v>3.8000001999999995</v>
      </c>
      <c r="AE2601" s="2">
        <v>0</v>
      </c>
      <c r="AF2601" s="7">
        <f>VLOOKUP(R2601,Weights!$A$2:$B$120,2,0)*AE2601</f>
        <v>0</v>
      </c>
      <c r="AG2601">
        <f t="shared" ca="1" si="383"/>
        <v>14.440001520000036</v>
      </c>
      <c r="AI2601" t="str">
        <f t="shared" ca="1" si="385"/>
        <v>Maryland</v>
      </c>
      <c r="AJ2601" t="str">
        <f t="shared" si="386"/>
        <v>Maryland</v>
      </c>
      <c r="AK2601">
        <f t="shared" si="387"/>
        <v>0</v>
      </c>
    </row>
    <row r="2602" spans="17:37" x14ac:dyDescent="0.25">
      <c r="Q2602" t="s">
        <v>3298</v>
      </c>
      <c r="R2602" s="6">
        <v>41967</v>
      </c>
      <c r="S2602" t="s">
        <v>3195</v>
      </c>
      <c r="T2602" t="s">
        <v>3493</v>
      </c>
      <c r="U2602" t="s">
        <v>3842</v>
      </c>
      <c r="V2602">
        <v>78</v>
      </c>
      <c r="W2602">
        <v>73</v>
      </c>
      <c r="Y2602" t="s">
        <v>260</v>
      </c>
      <c r="Z2602">
        <v>1</v>
      </c>
      <c r="AA2602">
        <f t="shared" si="384"/>
        <v>5</v>
      </c>
      <c r="AB2602">
        <f t="shared" ca="1" si="380"/>
        <v>5.0000001999999997</v>
      </c>
      <c r="AC2602">
        <f t="shared" ca="1" si="381"/>
        <v>-1.9999999967268423E-7</v>
      </c>
      <c r="AD2602">
        <f t="shared" ca="1" si="382"/>
        <v>1.9999999967268423E-7</v>
      </c>
      <c r="AE2602" s="2">
        <v>0</v>
      </c>
      <c r="AF2602" s="7">
        <f>VLOOKUP(R2602,Weights!$A$2:$B$120,2,0)*AE2602</f>
        <v>0</v>
      </c>
      <c r="AG2602">
        <f t="shared" ca="1" si="383"/>
        <v>3.999999986907369E-14</v>
      </c>
      <c r="AI2602" t="str">
        <f t="shared" ca="1" si="385"/>
        <v>Maryland</v>
      </c>
      <c r="AJ2602" t="str">
        <f t="shared" si="386"/>
        <v>Maryland</v>
      </c>
      <c r="AK2602">
        <f t="shared" si="387"/>
        <v>0</v>
      </c>
    </row>
    <row r="2603" spans="17:37" x14ac:dyDescent="0.25">
      <c r="Q2603" t="s">
        <v>3298</v>
      </c>
      <c r="R2603" s="6">
        <v>41971</v>
      </c>
      <c r="S2603" t="s">
        <v>3194</v>
      </c>
      <c r="T2603" t="s">
        <v>3448</v>
      </c>
      <c r="U2603" t="s">
        <v>3842</v>
      </c>
      <c r="V2603">
        <v>61</v>
      </c>
      <c r="W2603">
        <v>56</v>
      </c>
      <c r="Y2603" t="s">
        <v>673</v>
      </c>
      <c r="Z2603">
        <v>1</v>
      </c>
      <c r="AA2603">
        <f t="shared" si="384"/>
        <v>5</v>
      </c>
      <c r="AB2603">
        <f t="shared" ca="1" si="380"/>
        <v>17.000000199999999</v>
      </c>
      <c r="AC2603">
        <f t="shared" ca="1" si="381"/>
        <v>-12.000000199999999</v>
      </c>
      <c r="AD2603">
        <f t="shared" ca="1" si="382"/>
        <v>12.000000199999999</v>
      </c>
      <c r="AE2603" s="2">
        <v>0</v>
      </c>
      <c r="AF2603" s="7">
        <f>VLOOKUP(R2603,Weights!$A$2:$B$120,2,0)*AE2603</f>
        <v>0</v>
      </c>
      <c r="AG2603">
        <f t="shared" ca="1" si="383"/>
        <v>144.0000048</v>
      </c>
      <c r="AI2603" t="str">
        <f t="shared" ca="1" si="385"/>
        <v>Maryland</v>
      </c>
      <c r="AJ2603" t="str">
        <f t="shared" si="386"/>
        <v>Maryland</v>
      </c>
      <c r="AK2603">
        <f t="shared" si="387"/>
        <v>0</v>
      </c>
    </row>
    <row r="2604" spans="17:37" x14ac:dyDescent="0.25">
      <c r="Q2604" t="s">
        <v>3298</v>
      </c>
      <c r="R2604" s="6">
        <v>41973</v>
      </c>
      <c r="S2604" t="s">
        <v>3194</v>
      </c>
      <c r="T2604" t="s">
        <v>3472</v>
      </c>
      <c r="U2604" t="s">
        <v>3842</v>
      </c>
      <c r="V2604">
        <v>95</v>
      </c>
      <c r="W2604">
        <v>77</v>
      </c>
      <c r="Y2604" t="s">
        <v>674</v>
      </c>
      <c r="Z2604">
        <v>1</v>
      </c>
      <c r="AA2604">
        <f t="shared" si="384"/>
        <v>18</v>
      </c>
      <c r="AB2604">
        <f t="shared" ca="1" si="380"/>
        <v>22.200000199999998</v>
      </c>
      <c r="AC2604">
        <f t="shared" ca="1" si="381"/>
        <v>-4.2000001999999981</v>
      </c>
      <c r="AD2604">
        <f t="shared" ca="1" si="382"/>
        <v>4.2000001999999981</v>
      </c>
      <c r="AE2604" s="2">
        <v>0</v>
      </c>
      <c r="AF2604" s="7">
        <f>VLOOKUP(R2604,Weights!$A$2:$B$120,2,0)*AE2604</f>
        <v>0</v>
      </c>
      <c r="AG2604">
        <f t="shared" ca="1" si="383"/>
        <v>17.640001680000022</v>
      </c>
      <c r="AI2604" t="str">
        <f t="shared" ca="1" si="385"/>
        <v>Maryland</v>
      </c>
      <c r="AJ2604" t="str">
        <f t="shared" si="386"/>
        <v>Maryland</v>
      </c>
      <c r="AK2604">
        <f t="shared" si="387"/>
        <v>0</v>
      </c>
    </row>
    <row r="2605" spans="17:37" x14ac:dyDescent="0.25">
      <c r="Q2605" t="s">
        <v>3298</v>
      </c>
      <c r="R2605" s="6">
        <v>41976</v>
      </c>
      <c r="S2605" t="s">
        <v>3194</v>
      </c>
      <c r="T2605" t="s">
        <v>3831</v>
      </c>
      <c r="U2605" t="s">
        <v>3841</v>
      </c>
      <c r="V2605">
        <v>76</v>
      </c>
      <c r="W2605">
        <v>65</v>
      </c>
      <c r="Y2605" t="s">
        <v>415</v>
      </c>
      <c r="Z2605">
        <v>1</v>
      </c>
      <c r="AA2605">
        <f t="shared" si="384"/>
        <v>-11</v>
      </c>
      <c r="AB2605">
        <f t="shared" ca="1" si="380"/>
        <v>-6.2000000000000028</v>
      </c>
      <c r="AC2605">
        <f t="shared" ca="1" si="381"/>
        <v>-4.7999999999999972</v>
      </c>
      <c r="AD2605">
        <f t="shared" ca="1" si="382"/>
        <v>4.7999999999999972</v>
      </c>
      <c r="AE2605" s="2">
        <v>0</v>
      </c>
      <c r="AF2605" s="7">
        <f>VLOOKUP(R2605,Weights!$A$2:$B$120,2,0)*AE2605</f>
        <v>0</v>
      </c>
      <c r="AG2605">
        <f t="shared" ca="1" si="383"/>
        <v>23.039999999999974</v>
      </c>
      <c r="AI2605" t="str">
        <f t="shared" ca="1" si="385"/>
        <v>Virginia</v>
      </c>
      <c r="AJ2605" t="str">
        <f t="shared" si="386"/>
        <v>Virginia</v>
      </c>
      <c r="AK2605" t="str">
        <f t="shared" si="387"/>
        <v>Virginia</v>
      </c>
    </row>
    <row r="2606" spans="17:37" x14ac:dyDescent="0.25">
      <c r="Q2606" t="s">
        <v>3298</v>
      </c>
      <c r="R2606" s="6">
        <v>41979</v>
      </c>
      <c r="S2606" t="s">
        <v>3194</v>
      </c>
      <c r="T2606" t="s">
        <v>3425</v>
      </c>
      <c r="U2606" t="s">
        <v>3842</v>
      </c>
      <c r="V2606">
        <v>82</v>
      </c>
      <c r="W2606">
        <v>62</v>
      </c>
      <c r="Y2606" t="s">
        <v>416</v>
      </c>
      <c r="Z2606">
        <v>1</v>
      </c>
      <c r="AA2606">
        <f t="shared" si="384"/>
        <v>20</v>
      </c>
      <c r="AB2606">
        <f t="shared" ca="1" si="380"/>
        <v>19.200000199999998</v>
      </c>
      <c r="AC2606">
        <f t="shared" ca="1" si="381"/>
        <v>0.79999980000000193</v>
      </c>
      <c r="AD2606">
        <f t="shared" ca="1" si="382"/>
        <v>-0.79999980000000193</v>
      </c>
      <c r="AE2606" s="2">
        <v>0</v>
      </c>
      <c r="AF2606" s="7">
        <f>VLOOKUP(R2606,Weights!$A$2:$B$120,2,0)*AE2606</f>
        <v>0</v>
      </c>
      <c r="AG2606">
        <f t="shared" ca="1" si="383"/>
        <v>0.63999968000004304</v>
      </c>
      <c r="AI2606" t="str">
        <f t="shared" ca="1" si="385"/>
        <v>Maryland</v>
      </c>
      <c r="AJ2606" t="str">
        <f t="shared" si="386"/>
        <v>Maryland</v>
      </c>
      <c r="AK2606">
        <f t="shared" si="387"/>
        <v>0</v>
      </c>
    </row>
    <row r="2607" spans="17:37" x14ac:dyDescent="0.25">
      <c r="Q2607" t="s">
        <v>3298</v>
      </c>
      <c r="R2607" s="6">
        <v>41983</v>
      </c>
      <c r="S2607" t="s">
        <v>3194</v>
      </c>
      <c r="T2607" t="s">
        <v>3513</v>
      </c>
      <c r="U2607" t="s">
        <v>3842</v>
      </c>
      <c r="V2607">
        <v>67</v>
      </c>
      <c r="W2607">
        <v>56</v>
      </c>
      <c r="Y2607" t="s">
        <v>418</v>
      </c>
      <c r="Z2607">
        <v>1</v>
      </c>
      <c r="AA2607">
        <f t="shared" si="384"/>
        <v>11</v>
      </c>
      <c r="AB2607">
        <f t="shared" ca="1" si="380"/>
        <v>9.8000001999999995</v>
      </c>
      <c r="AC2607">
        <f t="shared" ca="1" si="381"/>
        <v>1.1999998000000005</v>
      </c>
      <c r="AD2607">
        <f t="shared" ca="1" si="382"/>
        <v>-1.1999998000000005</v>
      </c>
      <c r="AE2607" s="2">
        <v>0</v>
      </c>
      <c r="AF2607" s="7">
        <f>VLOOKUP(R2607,Weights!$A$2:$B$120,2,0)*AE2607</f>
        <v>0</v>
      </c>
      <c r="AG2607">
        <f t="shared" ca="1" si="383"/>
        <v>1.4399995200000413</v>
      </c>
      <c r="AI2607" t="str">
        <f t="shared" ca="1" si="385"/>
        <v>Maryland</v>
      </c>
      <c r="AJ2607" t="str">
        <f t="shared" si="386"/>
        <v>Maryland</v>
      </c>
      <c r="AK2607">
        <f t="shared" si="387"/>
        <v>0</v>
      </c>
    </row>
    <row r="2608" spans="17:37" x14ac:dyDescent="0.25">
      <c r="Q2608" t="s">
        <v>3298</v>
      </c>
      <c r="R2608" s="6">
        <v>41986</v>
      </c>
      <c r="S2608" t="s">
        <v>3194</v>
      </c>
      <c r="T2608" t="s">
        <v>3333</v>
      </c>
      <c r="U2608" t="s">
        <v>3842</v>
      </c>
      <c r="V2608">
        <v>67</v>
      </c>
      <c r="W2608">
        <v>57</v>
      </c>
      <c r="Y2608" t="s">
        <v>930</v>
      </c>
      <c r="Z2608">
        <v>1</v>
      </c>
      <c r="AA2608">
        <f t="shared" si="384"/>
        <v>10</v>
      </c>
      <c r="AB2608">
        <f t="shared" ca="1" si="380"/>
        <v>11.000000199999999</v>
      </c>
      <c r="AC2608">
        <f t="shared" ca="1" si="381"/>
        <v>-1.0000001999999988</v>
      </c>
      <c r="AD2608">
        <f t="shared" ca="1" si="382"/>
        <v>1.0000001999999988</v>
      </c>
      <c r="AE2608" s="2">
        <v>0</v>
      </c>
      <c r="AF2608" s="7">
        <f>VLOOKUP(R2608,Weights!$A$2:$B$120,2,0)*AE2608</f>
        <v>0</v>
      </c>
      <c r="AG2608">
        <f t="shared" ca="1" si="383"/>
        <v>1.0000004000000375</v>
      </c>
      <c r="AI2608" t="str">
        <f t="shared" ca="1" si="385"/>
        <v>Maryland</v>
      </c>
      <c r="AJ2608" t="str">
        <f t="shared" si="386"/>
        <v>Maryland</v>
      </c>
      <c r="AK2608">
        <f t="shared" si="387"/>
        <v>0</v>
      </c>
    </row>
    <row r="2609" spans="17:37" x14ac:dyDescent="0.25">
      <c r="Q2609" t="s">
        <v>3298</v>
      </c>
      <c r="R2609" s="6">
        <v>42000</v>
      </c>
      <c r="S2609" t="s">
        <v>3194</v>
      </c>
      <c r="T2609" t="s">
        <v>3490</v>
      </c>
      <c r="U2609" t="s">
        <v>3842</v>
      </c>
      <c r="V2609">
        <v>72</v>
      </c>
      <c r="W2609">
        <v>56</v>
      </c>
      <c r="Y2609" t="s">
        <v>716</v>
      </c>
      <c r="Z2609">
        <v>1</v>
      </c>
      <c r="AA2609">
        <f t="shared" si="384"/>
        <v>16</v>
      </c>
      <c r="AB2609">
        <f t="shared" ca="1" si="380"/>
        <v>15.200000179999998</v>
      </c>
      <c r="AC2609">
        <f t="shared" ca="1" si="381"/>
        <v>0.7999998200000018</v>
      </c>
      <c r="AD2609">
        <f t="shared" ca="1" si="382"/>
        <v>-0.7999998200000018</v>
      </c>
      <c r="AE2609" s="2">
        <v>0</v>
      </c>
      <c r="AF2609" s="7">
        <f>VLOOKUP(R2609,Weights!$A$2:$B$120,2,0)*AE2609</f>
        <v>0</v>
      </c>
      <c r="AG2609">
        <f t="shared" ca="1" si="383"/>
        <v>0.63999971200003525</v>
      </c>
      <c r="AI2609" t="str">
        <f t="shared" ca="1" si="385"/>
        <v>Maryland</v>
      </c>
      <c r="AJ2609" t="str">
        <f t="shared" si="386"/>
        <v>Maryland</v>
      </c>
      <c r="AK2609">
        <f t="shared" si="387"/>
        <v>0</v>
      </c>
    </row>
    <row r="2610" spans="17:37" x14ac:dyDescent="0.25">
      <c r="Q2610" t="s">
        <v>3298</v>
      </c>
      <c r="R2610" s="6">
        <v>42007</v>
      </c>
      <c r="S2610" t="s">
        <v>3194</v>
      </c>
      <c r="T2610" t="s">
        <v>3245</v>
      </c>
      <c r="U2610" t="s">
        <v>3842</v>
      </c>
      <c r="V2610">
        <v>70</v>
      </c>
      <c r="W2610">
        <v>58</v>
      </c>
      <c r="Y2610" t="s">
        <v>718</v>
      </c>
      <c r="Z2610">
        <v>1</v>
      </c>
      <c r="AA2610">
        <f t="shared" si="384"/>
        <v>12</v>
      </c>
      <c r="AB2610">
        <f t="shared" ca="1" si="380"/>
        <v>2.9999999999999982</v>
      </c>
      <c r="AC2610">
        <f t="shared" ca="1" si="381"/>
        <v>9.0000000000000018</v>
      </c>
      <c r="AD2610">
        <f t="shared" ca="1" si="382"/>
        <v>-9.0000000000000018</v>
      </c>
      <c r="AE2610" s="2">
        <v>0</v>
      </c>
      <c r="AF2610" s="7">
        <f>VLOOKUP(R2610,Weights!$A$2:$B$120,2,0)*AE2610</f>
        <v>0</v>
      </c>
      <c r="AG2610">
        <f t="shared" ca="1" si="383"/>
        <v>81.000000000000028</v>
      </c>
      <c r="AI2610" t="str">
        <f t="shared" ca="1" si="385"/>
        <v>Maryland</v>
      </c>
      <c r="AJ2610" t="str">
        <f t="shared" si="386"/>
        <v>Maryland</v>
      </c>
      <c r="AK2610">
        <f t="shared" si="387"/>
        <v>0</v>
      </c>
    </row>
    <row r="2611" spans="17:37" x14ac:dyDescent="0.25">
      <c r="Q2611" t="s">
        <v>3298</v>
      </c>
      <c r="R2611" s="6">
        <v>42018</v>
      </c>
      <c r="S2611" t="s">
        <v>3194</v>
      </c>
      <c r="T2611" t="s">
        <v>3229</v>
      </c>
      <c r="U2611" t="s">
        <v>3842</v>
      </c>
      <c r="V2611">
        <v>73</v>
      </c>
      <c r="W2611">
        <v>65</v>
      </c>
      <c r="Y2611" t="s">
        <v>773</v>
      </c>
      <c r="Z2611">
        <v>1</v>
      </c>
      <c r="AA2611">
        <f t="shared" si="384"/>
        <v>8</v>
      </c>
      <c r="AB2611">
        <f t="shared" ca="1" si="380"/>
        <v>15.000000179999999</v>
      </c>
      <c r="AC2611">
        <f t="shared" ca="1" si="381"/>
        <v>-7.0000001799999989</v>
      </c>
      <c r="AD2611">
        <f t="shared" ca="1" si="382"/>
        <v>7.0000001799999989</v>
      </c>
      <c r="AE2611" s="2">
        <v>0</v>
      </c>
      <c r="AF2611" s="7">
        <f>VLOOKUP(R2611,Weights!$A$2:$B$120,2,0)*AE2611</f>
        <v>0</v>
      </c>
      <c r="AG2611">
        <f t="shared" ca="1" si="383"/>
        <v>49.000002520000017</v>
      </c>
      <c r="AI2611" t="str">
        <f t="shared" ca="1" si="385"/>
        <v>Maryland</v>
      </c>
      <c r="AJ2611" t="str">
        <f t="shared" si="386"/>
        <v>Maryland</v>
      </c>
      <c r="AK2611">
        <f t="shared" si="387"/>
        <v>0</v>
      </c>
    </row>
    <row r="2612" spans="17:37" x14ac:dyDescent="0.25">
      <c r="Q2612" t="s">
        <v>3298</v>
      </c>
      <c r="R2612" s="6">
        <v>42021</v>
      </c>
      <c r="S2612" t="s">
        <v>3194</v>
      </c>
      <c r="T2612" t="s">
        <v>3444</v>
      </c>
      <c r="U2612" t="s">
        <v>3842</v>
      </c>
      <c r="V2612">
        <v>75</v>
      </c>
      <c r="W2612">
        <v>59</v>
      </c>
      <c r="Y2612" t="s">
        <v>774</v>
      </c>
      <c r="Z2612">
        <v>1</v>
      </c>
      <c r="AA2612">
        <f t="shared" si="384"/>
        <v>16</v>
      </c>
      <c r="AB2612">
        <f t="shared" ca="1" si="380"/>
        <v>-1.2000000000000028</v>
      </c>
      <c r="AC2612">
        <f t="shared" ca="1" si="381"/>
        <v>17.200000000000003</v>
      </c>
      <c r="AD2612">
        <f t="shared" ca="1" si="382"/>
        <v>-17.200000000000003</v>
      </c>
      <c r="AE2612" s="2">
        <v>0</v>
      </c>
      <c r="AF2612" s="7">
        <f>VLOOKUP(R2612,Weights!$A$2:$B$120,2,0)*AE2612</f>
        <v>0</v>
      </c>
      <c r="AG2612">
        <f t="shared" ca="1" si="383"/>
        <v>295.84000000000009</v>
      </c>
      <c r="AI2612" t="str">
        <f t="shared" ca="1" si="385"/>
        <v>Michigan St</v>
      </c>
      <c r="AJ2612" t="str">
        <f t="shared" si="386"/>
        <v>Maryland</v>
      </c>
      <c r="AK2612">
        <f t="shared" si="387"/>
        <v>0</v>
      </c>
    </row>
    <row r="2613" spans="17:37" x14ac:dyDescent="0.25">
      <c r="Q2613" t="s">
        <v>3298</v>
      </c>
      <c r="R2613" s="6">
        <v>42029</v>
      </c>
      <c r="S2613" t="s">
        <v>3194</v>
      </c>
      <c r="T2613" t="s">
        <v>3324</v>
      </c>
      <c r="U2613" t="s">
        <v>3842</v>
      </c>
      <c r="V2613">
        <v>68</v>
      </c>
      <c r="W2613">
        <v>67</v>
      </c>
      <c r="Y2613" t="s">
        <v>723</v>
      </c>
      <c r="Z2613">
        <v>1</v>
      </c>
      <c r="AA2613">
        <f t="shared" si="384"/>
        <v>1</v>
      </c>
      <c r="AB2613">
        <f t="shared" ca="1" si="380"/>
        <v>9.8000001999999995</v>
      </c>
      <c r="AC2613">
        <f t="shared" ca="1" si="381"/>
        <v>-8.8000001999999995</v>
      </c>
      <c r="AD2613">
        <f t="shared" ca="1" si="382"/>
        <v>8.8000001999999995</v>
      </c>
      <c r="AE2613" s="2">
        <v>0</v>
      </c>
      <c r="AF2613" s="7">
        <f>VLOOKUP(R2613,Weights!$A$2:$B$120,2,0)*AE2613</f>
        <v>0</v>
      </c>
      <c r="AG2613">
        <f t="shared" ca="1" si="383"/>
        <v>77.440003520000033</v>
      </c>
      <c r="AI2613" t="str">
        <f t="shared" ca="1" si="385"/>
        <v>Maryland</v>
      </c>
      <c r="AJ2613" t="str">
        <f t="shared" si="386"/>
        <v>Maryland</v>
      </c>
      <c r="AK2613">
        <f t="shared" si="387"/>
        <v>0</v>
      </c>
    </row>
    <row r="2614" spans="17:37" x14ac:dyDescent="0.25">
      <c r="Q2614" t="s">
        <v>3298</v>
      </c>
      <c r="R2614" s="6">
        <v>42039</v>
      </c>
      <c r="S2614" t="s">
        <v>3194</v>
      </c>
      <c r="T2614" t="s">
        <v>3295</v>
      </c>
      <c r="U2614" t="s">
        <v>3842</v>
      </c>
      <c r="V2614">
        <v>64</v>
      </c>
      <c r="W2614">
        <v>58</v>
      </c>
      <c r="Y2614" t="s">
        <v>724</v>
      </c>
      <c r="Z2614">
        <v>1</v>
      </c>
      <c r="AA2614">
        <f t="shared" si="384"/>
        <v>6</v>
      </c>
      <c r="AB2614">
        <f t="shared" ca="1" si="380"/>
        <v>8.8000001999999995</v>
      </c>
      <c r="AC2614">
        <f t="shared" ca="1" si="381"/>
        <v>-2.8000001999999995</v>
      </c>
      <c r="AD2614">
        <f t="shared" ca="1" si="382"/>
        <v>2.8000001999999995</v>
      </c>
      <c r="AE2614" s="2">
        <v>0</v>
      </c>
      <c r="AF2614" s="7">
        <f>VLOOKUP(R2614,Weights!$A$2:$B$120,2,0)*AE2614</f>
        <v>0</v>
      </c>
      <c r="AG2614">
        <f t="shared" ca="1" si="383"/>
        <v>7.8400011200000375</v>
      </c>
      <c r="AI2614" t="str">
        <f t="shared" ca="1" si="385"/>
        <v>Maryland</v>
      </c>
      <c r="AJ2614" t="str">
        <f t="shared" si="386"/>
        <v>Maryland</v>
      </c>
      <c r="AK2614">
        <f t="shared" si="387"/>
        <v>0</v>
      </c>
    </row>
    <row r="2615" spans="17:37" x14ac:dyDescent="0.25">
      <c r="Q2615" t="s">
        <v>3298</v>
      </c>
      <c r="R2615" s="6">
        <v>42046</v>
      </c>
      <c r="S2615" t="s">
        <v>3194</v>
      </c>
      <c r="T2615" t="s">
        <v>3273</v>
      </c>
      <c r="U2615" t="s">
        <v>3842</v>
      </c>
      <c r="V2615">
        <v>68</v>
      </c>
      <c r="W2615">
        <v>66</v>
      </c>
      <c r="Y2615" t="s">
        <v>726</v>
      </c>
      <c r="Z2615">
        <v>1</v>
      </c>
      <c r="AA2615">
        <f t="shared" si="384"/>
        <v>2</v>
      </c>
      <c r="AB2615">
        <f t="shared" ca="1" si="380"/>
        <v>3.9999999999999982</v>
      </c>
      <c r="AC2615">
        <f t="shared" ca="1" si="381"/>
        <v>-1.9999999999999982</v>
      </c>
      <c r="AD2615">
        <f t="shared" ca="1" si="382"/>
        <v>1.9999999999999982</v>
      </c>
      <c r="AE2615" s="2">
        <v>0</v>
      </c>
      <c r="AF2615" s="7">
        <f>VLOOKUP(R2615,Weights!$A$2:$B$120,2,0)*AE2615</f>
        <v>0</v>
      </c>
      <c r="AG2615">
        <f t="shared" ca="1" si="383"/>
        <v>3.9999999999999929</v>
      </c>
      <c r="AI2615" t="str">
        <f t="shared" ca="1" si="385"/>
        <v>Maryland</v>
      </c>
      <c r="AJ2615" t="str">
        <f t="shared" si="386"/>
        <v>Maryland</v>
      </c>
      <c r="AK2615">
        <f t="shared" si="387"/>
        <v>0</v>
      </c>
    </row>
    <row r="2616" spans="17:37" x14ac:dyDescent="0.25">
      <c r="Q2616" t="s">
        <v>3298</v>
      </c>
      <c r="R2616" s="6">
        <v>42054</v>
      </c>
      <c r="S2616" t="s">
        <v>3194</v>
      </c>
      <c r="T2616" t="s">
        <v>3255</v>
      </c>
      <c r="U2616" t="s">
        <v>3842</v>
      </c>
      <c r="V2616">
        <v>69</v>
      </c>
      <c r="W2616">
        <v>65</v>
      </c>
      <c r="Y2616" t="s">
        <v>1359</v>
      </c>
      <c r="Z2616">
        <v>1</v>
      </c>
      <c r="AA2616">
        <f t="shared" si="384"/>
        <v>4</v>
      </c>
      <c r="AB2616">
        <f t="shared" ca="1" si="380"/>
        <v>9.4000001999999991</v>
      </c>
      <c r="AC2616">
        <f t="shared" ca="1" si="381"/>
        <v>-5.4000001999999991</v>
      </c>
      <c r="AD2616">
        <f t="shared" ca="1" si="382"/>
        <v>5.4000001999999991</v>
      </c>
      <c r="AE2616" s="2">
        <v>0</v>
      </c>
      <c r="AF2616" s="7">
        <f>VLOOKUP(R2616,Weights!$A$2:$B$120,2,0)*AE2616</f>
        <v>0</v>
      </c>
      <c r="AG2616">
        <f t="shared" ca="1" si="383"/>
        <v>29.16000216000003</v>
      </c>
      <c r="AI2616" t="str">
        <f t="shared" ca="1" si="385"/>
        <v>Maryland</v>
      </c>
      <c r="AJ2616" t="str">
        <f t="shared" si="386"/>
        <v>Maryland</v>
      </c>
      <c r="AK2616">
        <f t="shared" si="387"/>
        <v>0</v>
      </c>
    </row>
    <row r="2617" spans="17:37" x14ac:dyDescent="0.25">
      <c r="Q2617" t="s">
        <v>3298</v>
      </c>
      <c r="R2617" s="6">
        <v>42059</v>
      </c>
      <c r="S2617" t="s">
        <v>3194</v>
      </c>
      <c r="T2617" t="s">
        <v>3833</v>
      </c>
      <c r="U2617" t="s">
        <v>3842</v>
      </c>
      <c r="V2617">
        <v>59</v>
      </c>
      <c r="W2617">
        <v>53</v>
      </c>
      <c r="Y2617" t="s">
        <v>1360</v>
      </c>
      <c r="Z2617">
        <v>1</v>
      </c>
      <c r="AA2617">
        <f t="shared" si="384"/>
        <v>6</v>
      </c>
      <c r="AB2617">
        <f t="shared" ca="1" si="380"/>
        <v>-5</v>
      </c>
      <c r="AC2617">
        <f t="shared" ca="1" si="381"/>
        <v>11</v>
      </c>
      <c r="AD2617">
        <f t="shared" ca="1" si="382"/>
        <v>-11</v>
      </c>
      <c r="AE2617" s="2">
        <v>0</v>
      </c>
      <c r="AF2617" s="7">
        <f>VLOOKUP(R2617,Weights!$A$2:$B$120,2,0)*AE2617</f>
        <v>0</v>
      </c>
      <c r="AG2617">
        <f t="shared" ca="1" si="383"/>
        <v>121</v>
      </c>
      <c r="AI2617" t="str">
        <f t="shared" ca="1" si="385"/>
        <v>Wisconsin</v>
      </c>
      <c r="AJ2617" t="str">
        <f t="shared" si="386"/>
        <v>Maryland</v>
      </c>
      <c r="AK2617">
        <f t="shared" si="387"/>
        <v>0</v>
      </c>
    </row>
    <row r="2618" spans="17:37" x14ac:dyDescent="0.25">
      <c r="Q2618" t="s">
        <v>3298</v>
      </c>
      <c r="R2618" s="6">
        <v>42063</v>
      </c>
      <c r="S2618" t="s">
        <v>3194</v>
      </c>
      <c r="T2618" t="s">
        <v>3274</v>
      </c>
      <c r="U2618" t="s">
        <v>3842</v>
      </c>
      <c r="V2618">
        <v>66</v>
      </c>
      <c r="W2618">
        <v>56</v>
      </c>
      <c r="Y2618" t="s">
        <v>779</v>
      </c>
      <c r="Z2618">
        <v>1</v>
      </c>
      <c r="AA2618">
        <f t="shared" si="384"/>
        <v>10</v>
      </c>
      <c r="AB2618">
        <f t="shared" ca="1" si="380"/>
        <v>7.8000001999999986</v>
      </c>
      <c r="AC2618">
        <f t="shared" ca="1" si="381"/>
        <v>2.1999998000000014</v>
      </c>
      <c r="AD2618">
        <f t="shared" ca="1" si="382"/>
        <v>-2.1999998000000014</v>
      </c>
      <c r="AE2618" s="2">
        <v>0</v>
      </c>
      <c r="AF2618" s="7">
        <f>VLOOKUP(R2618,Weights!$A$2:$B$120,2,0)*AE2618</f>
        <v>0</v>
      </c>
      <c r="AG2618">
        <f t="shared" ca="1" si="383"/>
        <v>4.8399991200000461</v>
      </c>
      <c r="AI2618" t="str">
        <f t="shared" ca="1" si="385"/>
        <v>Maryland</v>
      </c>
      <c r="AJ2618" t="str">
        <f t="shared" si="386"/>
        <v>Maryland</v>
      </c>
      <c r="AK2618">
        <f t="shared" si="387"/>
        <v>0</v>
      </c>
    </row>
    <row r="2619" spans="17:37" x14ac:dyDescent="0.25">
      <c r="Q2619" t="s">
        <v>3246</v>
      </c>
      <c r="R2619" s="6">
        <v>41968</v>
      </c>
      <c r="S2619" t="s">
        <v>3195</v>
      </c>
      <c r="T2619" t="s">
        <v>3200</v>
      </c>
      <c r="U2619" t="s">
        <v>3841</v>
      </c>
      <c r="V2619">
        <v>58</v>
      </c>
      <c r="W2619">
        <v>55</v>
      </c>
      <c r="Y2619" t="s">
        <v>72</v>
      </c>
      <c r="Z2619">
        <v>1</v>
      </c>
      <c r="AA2619">
        <f t="shared" si="384"/>
        <v>-3</v>
      </c>
      <c r="AB2619">
        <f t="shared" ca="1" si="380"/>
        <v>-3</v>
      </c>
      <c r="AC2619">
        <f t="shared" ca="1" si="381"/>
        <v>0</v>
      </c>
      <c r="AD2619">
        <f t="shared" ca="1" si="382"/>
        <v>0</v>
      </c>
      <c r="AE2619" s="2">
        <v>0</v>
      </c>
      <c r="AF2619" s="7">
        <f>VLOOKUP(R2619,Weights!$A$2:$B$120,2,0)*AE2619</f>
        <v>0</v>
      </c>
      <c r="AG2619">
        <f t="shared" ca="1" si="383"/>
        <v>0</v>
      </c>
      <c r="AI2619" t="str">
        <f t="shared" ca="1" si="385"/>
        <v>Bucknell</v>
      </c>
      <c r="AJ2619" t="str">
        <f t="shared" si="386"/>
        <v>Bucknell</v>
      </c>
      <c r="AK2619" t="str">
        <f t="shared" si="387"/>
        <v>Bucknell</v>
      </c>
    </row>
    <row r="2620" spans="17:37" x14ac:dyDescent="0.25">
      <c r="Q2620" t="s">
        <v>3246</v>
      </c>
      <c r="R2620" s="6">
        <v>41975</v>
      </c>
      <c r="S2620" t="s">
        <v>3194</v>
      </c>
      <c r="T2620" t="s">
        <v>3212</v>
      </c>
      <c r="U2620" t="s">
        <v>3842</v>
      </c>
      <c r="V2620">
        <v>65</v>
      </c>
      <c r="W2620">
        <v>52</v>
      </c>
      <c r="Y2620" t="s">
        <v>25</v>
      </c>
      <c r="Z2620">
        <v>1</v>
      </c>
      <c r="AA2620">
        <f t="shared" si="384"/>
        <v>13</v>
      </c>
      <c r="AB2620">
        <f t="shared" ca="1" si="380"/>
        <v>11.3999998</v>
      </c>
      <c r="AC2620">
        <f t="shared" ca="1" si="381"/>
        <v>1.6000002000000002</v>
      </c>
      <c r="AD2620">
        <f t="shared" ca="1" si="382"/>
        <v>-1.6000002000000002</v>
      </c>
      <c r="AE2620" s="2">
        <v>0</v>
      </c>
      <c r="AF2620" s="7">
        <f>VLOOKUP(R2620,Weights!$A$2:$B$120,2,0)*AE2620</f>
        <v>0</v>
      </c>
      <c r="AG2620">
        <f t="shared" ca="1" si="383"/>
        <v>2.5600006400000406</v>
      </c>
      <c r="AI2620" t="str">
        <f t="shared" ca="1" si="385"/>
        <v>Maryland-Eastern Shore</v>
      </c>
      <c r="AJ2620" t="str">
        <f t="shared" si="386"/>
        <v>Maryland-Eastern Shore</v>
      </c>
      <c r="AK2620">
        <f t="shared" si="387"/>
        <v>0</v>
      </c>
    </row>
    <row r="2621" spans="17:37" x14ac:dyDescent="0.25">
      <c r="Q2621" t="s">
        <v>3246</v>
      </c>
      <c r="R2621" s="6">
        <v>41978</v>
      </c>
      <c r="S2621" t="s">
        <v>3194</v>
      </c>
      <c r="T2621" t="s">
        <v>3513</v>
      </c>
      <c r="U2621" t="s">
        <v>3191</v>
      </c>
      <c r="Y2621" t="s">
        <v>3191</v>
      </c>
      <c r="Z2621">
        <v>0</v>
      </c>
      <c r="AA2621">
        <f t="shared" si="384"/>
        <v>0</v>
      </c>
      <c r="AB2621">
        <f t="shared" ca="1" si="380"/>
        <v>0</v>
      </c>
      <c r="AC2621">
        <f t="shared" ca="1" si="381"/>
        <v>0</v>
      </c>
      <c r="AD2621">
        <f t="shared" ca="1" si="382"/>
        <v>0</v>
      </c>
      <c r="AE2621" s="2">
        <v>0</v>
      </c>
      <c r="AF2621" s="7">
        <f>VLOOKUP(R2621,Weights!$A$2:$B$120,2,0)*AE2621</f>
        <v>0</v>
      </c>
      <c r="AG2621">
        <f t="shared" ca="1" si="383"/>
        <v>0</v>
      </c>
      <c r="AI2621" t="str">
        <f t="shared" ca="1" si="385"/>
        <v>North Carolina Central</v>
      </c>
      <c r="AJ2621" t="str">
        <f t="shared" si="386"/>
        <v>North Carolina Central</v>
      </c>
      <c r="AK2621">
        <f t="shared" si="387"/>
        <v>0</v>
      </c>
    </row>
    <row r="2622" spans="17:37" x14ac:dyDescent="0.25">
      <c r="Q2622" t="s">
        <v>3246</v>
      </c>
      <c r="R2622" s="6">
        <v>41981</v>
      </c>
      <c r="S2622" t="s">
        <v>3194</v>
      </c>
      <c r="T2622" t="s">
        <v>3360</v>
      </c>
      <c r="U2622" t="s">
        <v>3191</v>
      </c>
      <c r="Y2622" t="s">
        <v>3191</v>
      </c>
      <c r="Z2622">
        <v>0</v>
      </c>
      <c r="AA2622">
        <f t="shared" si="384"/>
        <v>0</v>
      </c>
      <c r="AB2622">
        <f t="shared" ca="1" si="380"/>
        <v>0</v>
      </c>
      <c r="AC2622">
        <f t="shared" ca="1" si="381"/>
        <v>0</v>
      </c>
      <c r="AD2622">
        <f t="shared" ca="1" si="382"/>
        <v>0</v>
      </c>
      <c r="AE2622" s="2">
        <v>0</v>
      </c>
      <c r="AF2622" s="7">
        <f>VLOOKUP(R2622,Weights!$A$2:$B$120,2,0)*AE2622</f>
        <v>0</v>
      </c>
      <c r="AG2622">
        <f t="shared" ca="1" si="383"/>
        <v>0</v>
      </c>
      <c r="AI2622" t="str">
        <f t="shared" ca="1" si="385"/>
        <v>North Carolina A&amp;T</v>
      </c>
      <c r="AJ2622" t="str">
        <f t="shared" si="386"/>
        <v>North Carolina A&amp;T</v>
      </c>
      <c r="AK2622">
        <f t="shared" si="387"/>
        <v>0</v>
      </c>
    </row>
    <row r="2623" spans="17:37" x14ac:dyDescent="0.25">
      <c r="Q2623" t="s">
        <v>3246</v>
      </c>
      <c r="R2623" s="6">
        <v>41986</v>
      </c>
      <c r="S2623" t="s">
        <v>3194</v>
      </c>
      <c r="T2623" t="s">
        <v>3446</v>
      </c>
      <c r="U2623" t="s">
        <v>3842</v>
      </c>
      <c r="V2623">
        <v>53</v>
      </c>
      <c r="W2623">
        <v>46</v>
      </c>
      <c r="Y2623" t="s">
        <v>2149</v>
      </c>
      <c r="Z2623">
        <v>1</v>
      </c>
      <c r="AA2623">
        <f t="shared" si="384"/>
        <v>7</v>
      </c>
      <c r="AB2623">
        <f t="shared" ca="1" si="380"/>
        <v>5.4</v>
      </c>
      <c r="AC2623">
        <f t="shared" ca="1" si="381"/>
        <v>1.5999999999999996</v>
      </c>
      <c r="AD2623">
        <f t="shared" ca="1" si="382"/>
        <v>-1.5999999999999996</v>
      </c>
      <c r="AE2623" s="2">
        <v>0</v>
      </c>
      <c r="AF2623" s="7">
        <f>VLOOKUP(R2623,Weights!$A$2:$B$120,2,0)*AE2623</f>
        <v>0</v>
      </c>
      <c r="AG2623">
        <f t="shared" ca="1" si="383"/>
        <v>2.5599999999999987</v>
      </c>
      <c r="AI2623" t="str">
        <f t="shared" ca="1" si="385"/>
        <v>Maryland-Eastern Shore</v>
      </c>
      <c r="AJ2623" t="str">
        <f t="shared" si="386"/>
        <v>Maryland-Eastern Shore</v>
      </c>
      <c r="AK2623">
        <f t="shared" si="387"/>
        <v>0</v>
      </c>
    </row>
    <row r="2624" spans="17:37" x14ac:dyDescent="0.25">
      <c r="Q2624" t="s">
        <v>3246</v>
      </c>
      <c r="R2624" s="6">
        <v>42021</v>
      </c>
      <c r="S2624" t="s">
        <v>3194</v>
      </c>
      <c r="T2624" t="s">
        <v>3442</v>
      </c>
      <c r="U2624" t="s">
        <v>3842</v>
      </c>
      <c r="V2624">
        <v>87</v>
      </c>
      <c r="W2624">
        <v>57</v>
      </c>
      <c r="Y2624" t="s">
        <v>2150</v>
      </c>
      <c r="Z2624">
        <v>1</v>
      </c>
      <c r="AA2624">
        <f t="shared" si="384"/>
        <v>30</v>
      </c>
      <c r="AB2624">
        <f t="shared" ca="1" si="380"/>
        <v>10.999999800000001</v>
      </c>
      <c r="AC2624">
        <f t="shared" ca="1" si="381"/>
        <v>19.000000199999999</v>
      </c>
      <c r="AD2624">
        <f t="shared" ca="1" si="382"/>
        <v>-19.000000199999999</v>
      </c>
      <c r="AE2624" s="2">
        <v>0</v>
      </c>
      <c r="AF2624" s="7">
        <f>VLOOKUP(R2624,Weights!$A$2:$B$120,2,0)*AE2624</f>
        <v>0</v>
      </c>
      <c r="AG2624">
        <f t="shared" ca="1" si="383"/>
        <v>361.0000076</v>
      </c>
      <c r="AI2624" t="str">
        <f t="shared" ca="1" si="385"/>
        <v>Maryland-Eastern Shore</v>
      </c>
      <c r="AJ2624" t="str">
        <f t="shared" si="386"/>
        <v>Maryland-Eastern Shore</v>
      </c>
      <c r="AK2624">
        <f t="shared" si="387"/>
        <v>0</v>
      </c>
    </row>
    <row r="2625" spans="17:37" x14ac:dyDescent="0.25">
      <c r="Q2625" t="s">
        <v>3246</v>
      </c>
      <c r="R2625" s="6">
        <v>42023</v>
      </c>
      <c r="S2625" t="s">
        <v>3194</v>
      </c>
      <c r="T2625" t="s">
        <v>3434</v>
      </c>
      <c r="U2625" t="s">
        <v>3841</v>
      </c>
      <c r="V2625">
        <v>73</v>
      </c>
      <c r="W2625">
        <v>72</v>
      </c>
      <c r="X2625" t="s">
        <v>3843</v>
      </c>
      <c r="Y2625" t="s">
        <v>1740</v>
      </c>
      <c r="Z2625">
        <v>1</v>
      </c>
      <c r="AA2625">
        <f t="shared" si="384"/>
        <v>-1</v>
      </c>
      <c r="AB2625">
        <f t="shared" ca="1" si="380"/>
        <v>10.199999800000001</v>
      </c>
      <c r="AC2625">
        <f t="shared" ca="1" si="381"/>
        <v>-11.199999800000001</v>
      </c>
      <c r="AD2625">
        <f t="shared" ca="1" si="382"/>
        <v>11.199999800000001</v>
      </c>
      <c r="AE2625" s="2">
        <v>0</v>
      </c>
      <c r="AF2625" s="7">
        <f>VLOOKUP(R2625,Weights!$A$2:$B$120,2,0)*AE2625</f>
        <v>0</v>
      </c>
      <c r="AG2625">
        <f t="shared" ca="1" si="383"/>
        <v>125.43999552000005</v>
      </c>
      <c r="AI2625" t="str">
        <f t="shared" ca="1" si="385"/>
        <v>Maryland-Eastern Shore</v>
      </c>
      <c r="AJ2625" t="str">
        <f t="shared" si="386"/>
        <v>South Carolina St</v>
      </c>
      <c r="AK2625" t="str">
        <f t="shared" si="387"/>
        <v>South Carolina St</v>
      </c>
    </row>
    <row r="2626" spans="17:37" x14ac:dyDescent="0.25">
      <c r="Q2626" t="s">
        <v>3246</v>
      </c>
      <c r="R2626" s="6">
        <v>42035</v>
      </c>
      <c r="S2626" t="s">
        <v>3194</v>
      </c>
      <c r="T2626" t="s">
        <v>3471</v>
      </c>
      <c r="U2626" t="s">
        <v>3842</v>
      </c>
      <c r="V2626">
        <v>92</v>
      </c>
      <c r="W2626">
        <v>82</v>
      </c>
      <c r="Y2626" t="s">
        <v>2151</v>
      </c>
      <c r="Z2626">
        <v>1</v>
      </c>
      <c r="AA2626">
        <f t="shared" si="384"/>
        <v>10</v>
      </c>
      <c r="AB2626">
        <f t="shared" ref="AB2626:AB2689" ca="1" si="388">Z2626*(IF(S2626="A",-HomeEdge,IF(S2626="H",HomeEdge,0))+VLOOKUP(Q2626,TmList,2,0)-VLOOKUP(T2626,TmList,2,0))</f>
        <v>9.9999998000000012</v>
      </c>
      <c r="AC2626">
        <f t="shared" ref="AC2626:AC2689" ca="1" si="389">AA2626-AB2626</f>
        <v>1.9999999878450581E-7</v>
      </c>
      <c r="AD2626">
        <f t="shared" ref="AD2626:AD2689" ca="1" si="390">-AC2626</f>
        <v>-1.9999999878450581E-7</v>
      </c>
      <c r="AE2626" s="2">
        <v>0</v>
      </c>
      <c r="AF2626" s="7">
        <f>VLOOKUP(R2626,Weights!$A$2:$B$120,2,0)*AE2626</f>
        <v>0</v>
      </c>
      <c r="AG2626">
        <f t="shared" ref="AG2626:AG2689" ca="1" si="391">AC2626^2</f>
        <v>3.9999999513802324E-14</v>
      </c>
      <c r="AI2626" t="str">
        <f t="shared" ca="1" si="385"/>
        <v>Maryland-Eastern Shore</v>
      </c>
      <c r="AJ2626" t="str">
        <f t="shared" si="386"/>
        <v>Maryland-Eastern Shore</v>
      </c>
      <c r="AK2626">
        <f t="shared" si="387"/>
        <v>0</v>
      </c>
    </row>
    <row r="2627" spans="17:37" x14ac:dyDescent="0.25">
      <c r="Q2627" t="s">
        <v>3246</v>
      </c>
      <c r="R2627" s="6">
        <v>42049</v>
      </c>
      <c r="S2627" t="s">
        <v>3194</v>
      </c>
      <c r="T2627" t="s">
        <v>3421</v>
      </c>
      <c r="U2627" t="s">
        <v>3841</v>
      </c>
      <c r="V2627">
        <v>91</v>
      </c>
      <c r="W2627">
        <v>85</v>
      </c>
      <c r="Y2627" t="s">
        <v>2152</v>
      </c>
      <c r="Z2627">
        <v>1</v>
      </c>
      <c r="AA2627">
        <f t="shared" ref="AA2627:AA2690" si="392">Z2627*IF(U2627="W",(V2627-W2627),W2627-V2627)</f>
        <v>-6</v>
      </c>
      <c r="AB2627">
        <f t="shared" ca="1" si="388"/>
        <v>3</v>
      </c>
      <c r="AC2627">
        <f t="shared" ca="1" si="389"/>
        <v>-9</v>
      </c>
      <c r="AD2627">
        <f t="shared" ca="1" si="390"/>
        <v>9</v>
      </c>
      <c r="AE2627" s="2">
        <v>0</v>
      </c>
      <c r="AF2627" s="7">
        <f>VLOOKUP(R2627,Weights!$A$2:$B$120,2,0)*AE2627</f>
        <v>0</v>
      </c>
      <c r="AG2627">
        <f t="shared" ca="1" si="391"/>
        <v>81</v>
      </c>
      <c r="AI2627" t="str">
        <f t="shared" ref="AI2627:AI2690" ca="1" si="393">IF(AB2627&gt;0,Q2627,T2627)</f>
        <v>Maryland-Eastern Shore</v>
      </c>
      <c r="AJ2627" t="str">
        <f t="shared" ref="AJ2627:AJ2690" si="394">IF(AA2627&gt;0,Q2627,T2627)</f>
        <v>Delaware St</v>
      </c>
      <c r="AK2627" t="str">
        <f t="shared" ref="AK2627:AK2690" si="395">IF(AA2627&lt;0,T2627,0)</f>
        <v>Delaware St</v>
      </c>
    </row>
    <row r="2628" spans="17:37" x14ac:dyDescent="0.25">
      <c r="Q2628" t="s">
        <v>3246</v>
      </c>
      <c r="R2628" s="6">
        <v>42051</v>
      </c>
      <c r="S2628" t="s">
        <v>3194</v>
      </c>
      <c r="T2628" t="s">
        <v>3514</v>
      </c>
      <c r="U2628" t="s">
        <v>3842</v>
      </c>
      <c r="V2628">
        <v>71</v>
      </c>
      <c r="W2628">
        <v>60</v>
      </c>
      <c r="Y2628" t="s">
        <v>2153</v>
      </c>
      <c r="Z2628">
        <v>1</v>
      </c>
      <c r="AA2628">
        <f t="shared" si="392"/>
        <v>11</v>
      </c>
      <c r="AB2628">
        <f t="shared" ca="1" si="388"/>
        <v>5.6000000000000005</v>
      </c>
      <c r="AC2628">
        <f t="shared" ca="1" si="389"/>
        <v>5.3999999999999995</v>
      </c>
      <c r="AD2628">
        <f t="shared" ca="1" si="390"/>
        <v>-5.3999999999999995</v>
      </c>
      <c r="AE2628" s="2">
        <v>0</v>
      </c>
      <c r="AF2628" s="7">
        <f>VLOOKUP(R2628,Weights!$A$2:$B$120,2,0)*AE2628</f>
        <v>0</v>
      </c>
      <c r="AG2628">
        <f t="shared" ca="1" si="391"/>
        <v>29.159999999999993</v>
      </c>
      <c r="AI2628" t="str">
        <f t="shared" ca="1" si="393"/>
        <v>Maryland-Eastern Shore</v>
      </c>
      <c r="AJ2628" t="str">
        <f t="shared" si="394"/>
        <v>Maryland-Eastern Shore</v>
      </c>
      <c r="AK2628">
        <f t="shared" si="395"/>
        <v>0</v>
      </c>
    </row>
    <row r="2629" spans="17:37" x14ac:dyDescent="0.25">
      <c r="Q2629" t="s">
        <v>3246</v>
      </c>
      <c r="R2629" s="6">
        <v>42068</v>
      </c>
      <c r="S2629" t="s">
        <v>3194</v>
      </c>
      <c r="T2629" t="s">
        <v>3462</v>
      </c>
      <c r="U2629" t="s">
        <v>3842</v>
      </c>
      <c r="V2629">
        <v>89</v>
      </c>
      <c r="W2629">
        <v>76</v>
      </c>
      <c r="Y2629" t="s">
        <v>1733</v>
      </c>
      <c r="Z2629">
        <v>1</v>
      </c>
      <c r="AA2629">
        <f t="shared" si="392"/>
        <v>13</v>
      </c>
      <c r="AB2629">
        <f t="shared" ca="1" si="388"/>
        <v>11.999999800000001</v>
      </c>
      <c r="AC2629">
        <f t="shared" ca="1" si="389"/>
        <v>1.0000001999999988</v>
      </c>
      <c r="AD2629">
        <f t="shared" ca="1" si="390"/>
        <v>-1.0000001999999988</v>
      </c>
      <c r="AE2629" s="2">
        <v>0</v>
      </c>
      <c r="AF2629" s="7">
        <f>VLOOKUP(R2629,Weights!$A$2:$B$120,2,0)*AE2629</f>
        <v>0</v>
      </c>
      <c r="AG2629">
        <f t="shared" ca="1" si="391"/>
        <v>1.0000004000000375</v>
      </c>
      <c r="AI2629" t="str">
        <f t="shared" ca="1" si="393"/>
        <v>Maryland-Eastern Shore</v>
      </c>
      <c r="AJ2629" t="str">
        <f t="shared" si="394"/>
        <v>Maryland-Eastern Shore</v>
      </c>
      <c r="AK2629">
        <f t="shared" si="395"/>
        <v>0</v>
      </c>
    </row>
    <row r="2630" spans="17:37" x14ac:dyDescent="0.25">
      <c r="Q2630" t="s">
        <v>3286</v>
      </c>
      <c r="R2630" s="6">
        <v>41957</v>
      </c>
      <c r="S2630" t="s">
        <v>3194</v>
      </c>
      <c r="T2630" t="s">
        <v>3201</v>
      </c>
      <c r="U2630" t="s">
        <v>3842</v>
      </c>
      <c r="V2630">
        <v>95</v>
      </c>
      <c r="W2630">
        <v>87</v>
      </c>
      <c r="Y2630" t="s">
        <v>176</v>
      </c>
      <c r="Z2630">
        <v>1</v>
      </c>
      <c r="AA2630">
        <f t="shared" si="392"/>
        <v>8</v>
      </c>
      <c r="AB2630">
        <f t="shared" ca="1" si="388"/>
        <v>13.600000000000001</v>
      </c>
      <c r="AC2630">
        <f t="shared" ca="1" si="389"/>
        <v>-5.6000000000000014</v>
      </c>
      <c r="AD2630">
        <f t="shared" ca="1" si="390"/>
        <v>5.6000000000000014</v>
      </c>
      <c r="AE2630" s="2">
        <v>0</v>
      </c>
      <c r="AF2630" s="7">
        <f>VLOOKUP(R2630,Weights!$A$2:$B$120,2,0)*AE2630</f>
        <v>0</v>
      </c>
      <c r="AG2630">
        <f t="shared" ca="1" si="391"/>
        <v>31.360000000000017</v>
      </c>
      <c r="AI2630" t="str">
        <f t="shared" ca="1" si="393"/>
        <v>Massachusetts</v>
      </c>
      <c r="AJ2630" t="str">
        <f t="shared" si="394"/>
        <v>Massachusetts</v>
      </c>
      <c r="AK2630">
        <f t="shared" si="395"/>
        <v>0</v>
      </c>
    </row>
    <row r="2631" spans="17:37" x14ac:dyDescent="0.25">
      <c r="Q2631" t="s">
        <v>3286</v>
      </c>
      <c r="R2631" s="6">
        <v>41959</v>
      </c>
      <c r="S2631" t="s">
        <v>3195</v>
      </c>
      <c r="T2631" t="s">
        <v>3216</v>
      </c>
      <c r="U2631" t="s">
        <v>3191</v>
      </c>
      <c r="Y2631" t="s">
        <v>3191</v>
      </c>
      <c r="Z2631">
        <v>0</v>
      </c>
      <c r="AA2631">
        <f t="shared" si="392"/>
        <v>0</v>
      </c>
      <c r="AB2631">
        <f t="shared" ca="1" si="388"/>
        <v>0</v>
      </c>
      <c r="AC2631">
        <f t="shared" ca="1" si="389"/>
        <v>0</v>
      </c>
      <c r="AD2631">
        <f t="shared" ca="1" si="390"/>
        <v>0</v>
      </c>
      <c r="AE2631" s="2">
        <v>0</v>
      </c>
      <c r="AF2631" s="7">
        <f>VLOOKUP(R2631,Weights!$A$2:$B$120,2,0)*AE2631</f>
        <v>0</v>
      </c>
      <c r="AG2631">
        <f t="shared" ca="1" si="391"/>
        <v>0</v>
      </c>
      <c r="AI2631" t="str">
        <f t="shared" ca="1" si="393"/>
        <v>Boston College</v>
      </c>
      <c r="AJ2631" t="str">
        <f t="shared" si="394"/>
        <v>Boston College</v>
      </c>
      <c r="AK2631">
        <f t="shared" si="395"/>
        <v>0</v>
      </c>
    </row>
    <row r="2632" spans="17:37" x14ac:dyDescent="0.25">
      <c r="Q2632" t="s">
        <v>3286</v>
      </c>
      <c r="R2632" s="6">
        <v>41961</v>
      </c>
      <c r="S2632" t="s">
        <v>3194</v>
      </c>
      <c r="T2632" t="s">
        <v>3505</v>
      </c>
      <c r="U2632" t="s">
        <v>3842</v>
      </c>
      <c r="V2632">
        <v>77</v>
      </c>
      <c r="W2632">
        <v>68</v>
      </c>
      <c r="X2632" t="s">
        <v>3843</v>
      </c>
      <c r="Y2632" t="s">
        <v>259</v>
      </c>
      <c r="Z2632">
        <v>1</v>
      </c>
      <c r="AA2632">
        <f t="shared" si="392"/>
        <v>9</v>
      </c>
      <c r="AB2632">
        <f t="shared" ca="1" si="388"/>
        <v>8.5999999800000015</v>
      </c>
      <c r="AC2632">
        <f t="shared" ca="1" si="389"/>
        <v>0.40000001999999846</v>
      </c>
      <c r="AD2632">
        <f t="shared" ca="1" si="390"/>
        <v>-0.40000001999999846</v>
      </c>
      <c r="AE2632" s="2">
        <v>0</v>
      </c>
      <c r="AF2632" s="7">
        <f>VLOOKUP(R2632,Weights!$A$2:$B$120,2,0)*AE2632</f>
        <v>0</v>
      </c>
      <c r="AG2632">
        <f t="shared" ca="1" si="391"/>
        <v>0.16000001599999916</v>
      </c>
      <c r="AI2632" t="str">
        <f t="shared" ca="1" si="393"/>
        <v>Massachusetts</v>
      </c>
      <c r="AJ2632" t="str">
        <f t="shared" si="394"/>
        <v>Massachusetts</v>
      </c>
      <c r="AK2632">
        <f t="shared" si="395"/>
        <v>0</v>
      </c>
    </row>
    <row r="2633" spans="17:37" x14ac:dyDescent="0.25">
      <c r="Q2633" t="s">
        <v>3286</v>
      </c>
      <c r="R2633" s="6">
        <v>41965</v>
      </c>
      <c r="S2633" t="s">
        <v>3195</v>
      </c>
      <c r="T2633" t="s">
        <v>3213</v>
      </c>
      <c r="U2633" t="s">
        <v>3841</v>
      </c>
      <c r="V2633">
        <v>81</v>
      </c>
      <c r="W2633">
        <v>68</v>
      </c>
      <c r="Y2633" t="s">
        <v>100</v>
      </c>
      <c r="Z2633">
        <v>1</v>
      </c>
      <c r="AA2633">
        <f t="shared" si="392"/>
        <v>-13</v>
      </c>
      <c r="AB2633">
        <f t="shared" ca="1" si="388"/>
        <v>-13.000000200000001</v>
      </c>
      <c r="AC2633">
        <f t="shared" ca="1" si="389"/>
        <v>2.0000000056086265E-7</v>
      </c>
      <c r="AD2633">
        <f t="shared" ca="1" si="390"/>
        <v>-2.0000000056086265E-7</v>
      </c>
      <c r="AE2633" s="2">
        <v>0</v>
      </c>
      <c r="AF2633" s="7">
        <f>VLOOKUP(R2633,Weights!$A$2:$B$120,2,0)*AE2633</f>
        <v>0</v>
      </c>
      <c r="AG2633">
        <f t="shared" ca="1" si="391"/>
        <v>4.0000000224345055E-14</v>
      </c>
      <c r="AI2633" t="str">
        <f t="shared" ca="1" si="393"/>
        <v>Notre Dame</v>
      </c>
      <c r="AJ2633" t="str">
        <f t="shared" si="394"/>
        <v>Notre Dame</v>
      </c>
      <c r="AK2633" t="str">
        <f t="shared" si="395"/>
        <v>Notre Dame</v>
      </c>
    </row>
    <row r="2634" spans="17:37" x14ac:dyDescent="0.25">
      <c r="Q2634" t="s">
        <v>3286</v>
      </c>
      <c r="R2634" s="6">
        <v>41966</v>
      </c>
      <c r="S2634" t="s">
        <v>3195</v>
      </c>
      <c r="T2634" t="s">
        <v>3282</v>
      </c>
      <c r="U2634" t="s">
        <v>3842</v>
      </c>
      <c r="V2634">
        <v>75</v>
      </c>
      <c r="W2634">
        <v>69</v>
      </c>
      <c r="Y2634" t="s">
        <v>101</v>
      </c>
      <c r="Z2634">
        <v>1</v>
      </c>
      <c r="AA2634">
        <f t="shared" si="392"/>
        <v>6</v>
      </c>
      <c r="AB2634">
        <f t="shared" ca="1" si="388"/>
        <v>-2.8</v>
      </c>
      <c r="AC2634">
        <f t="shared" ca="1" si="389"/>
        <v>8.8000000000000007</v>
      </c>
      <c r="AD2634">
        <f t="shared" ca="1" si="390"/>
        <v>-8.8000000000000007</v>
      </c>
      <c r="AE2634" s="2">
        <v>0</v>
      </c>
      <c r="AF2634" s="7">
        <f>VLOOKUP(R2634,Weights!$A$2:$B$120,2,0)*AE2634</f>
        <v>0</v>
      </c>
      <c r="AG2634">
        <f t="shared" ca="1" si="391"/>
        <v>77.440000000000012</v>
      </c>
      <c r="AI2634" t="str">
        <f t="shared" ca="1" si="393"/>
        <v>Florida St</v>
      </c>
      <c r="AJ2634" t="str">
        <f t="shared" si="394"/>
        <v>Massachusetts</v>
      </c>
      <c r="AK2634">
        <f t="shared" si="395"/>
        <v>0</v>
      </c>
    </row>
    <row r="2635" spans="17:37" x14ac:dyDescent="0.25">
      <c r="Q2635" t="s">
        <v>3286</v>
      </c>
      <c r="R2635" s="6">
        <v>41969</v>
      </c>
      <c r="S2635" t="s">
        <v>3194</v>
      </c>
      <c r="T2635" t="s">
        <v>3467</v>
      </c>
      <c r="U2635" t="s">
        <v>3842</v>
      </c>
      <c r="V2635">
        <v>79</v>
      </c>
      <c r="W2635">
        <v>54</v>
      </c>
      <c r="Y2635" t="s">
        <v>103</v>
      </c>
      <c r="Z2635">
        <v>1</v>
      </c>
      <c r="AA2635">
        <f t="shared" si="392"/>
        <v>25</v>
      </c>
      <c r="AB2635">
        <f t="shared" ca="1" si="388"/>
        <v>5.4000000000000012</v>
      </c>
      <c r="AC2635">
        <f t="shared" ca="1" si="389"/>
        <v>19.599999999999998</v>
      </c>
      <c r="AD2635">
        <f t="shared" ca="1" si="390"/>
        <v>-19.599999999999998</v>
      </c>
      <c r="AE2635" s="2">
        <v>0</v>
      </c>
      <c r="AF2635" s="7">
        <f>VLOOKUP(R2635,Weights!$A$2:$B$120,2,0)*AE2635</f>
        <v>0</v>
      </c>
      <c r="AG2635">
        <f t="shared" ca="1" si="391"/>
        <v>384.15999999999991</v>
      </c>
      <c r="AI2635" t="str">
        <f t="shared" ca="1" si="393"/>
        <v>Massachusetts</v>
      </c>
      <c r="AJ2635" t="str">
        <f t="shared" si="394"/>
        <v>Massachusetts</v>
      </c>
      <c r="AK2635">
        <f t="shared" si="395"/>
        <v>0</v>
      </c>
    </row>
    <row r="2636" spans="17:37" x14ac:dyDescent="0.25">
      <c r="Q2636" t="s">
        <v>3286</v>
      </c>
      <c r="R2636" s="6">
        <v>41980</v>
      </c>
      <c r="S2636" t="s">
        <v>3195</v>
      </c>
      <c r="T2636" t="s">
        <v>3342</v>
      </c>
      <c r="U2636" t="s">
        <v>3841</v>
      </c>
      <c r="V2636">
        <v>84</v>
      </c>
      <c r="W2636">
        <v>75</v>
      </c>
      <c r="Y2636" t="s">
        <v>178</v>
      </c>
      <c r="Z2636">
        <v>1</v>
      </c>
      <c r="AA2636">
        <f t="shared" si="392"/>
        <v>-9</v>
      </c>
      <c r="AB2636">
        <f t="shared" ca="1" si="388"/>
        <v>6.6000000000000005</v>
      </c>
      <c r="AC2636">
        <f t="shared" ca="1" si="389"/>
        <v>-15.600000000000001</v>
      </c>
      <c r="AD2636">
        <f t="shared" ca="1" si="390"/>
        <v>15.600000000000001</v>
      </c>
      <c r="AE2636" s="2">
        <v>0</v>
      </c>
      <c r="AF2636" s="7">
        <f>VLOOKUP(R2636,Weights!$A$2:$B$120,2,0)*AE2636</f>
        <v>0</v>
      </c>
      <c r="AG2636">
        <f t="shared" ca="1" si="391"/>
        <v>243.36000000000004</v>
      </c>
      <c r="AI2636" t="str">
        <f t="shared" ca="1" si="393"/>
        <v>Massachusetts</v>
      </c>
      <c r="AJ2636" t="str">
        <f t="shared" si="394"/>
        <v>Florida Gulf Coast</v>
      </c>
      <c r="AK2636" t="str">
        <f t="shared" si="395"/>
        <v>Florida Gulf Coast</v>
      </c>
    </row>
    <row r="2637" spans="17:37" x14ac:dyDescent="0.25">
      <c r="Q2637" t="s">
        <v>3286</v>
      </c>
      <c r="R2637" s="6">
        <v>41986</v>
      </c>
      <c r="S2637" t="s">
        <v>3194</v>
      </c>
      <c r="T2637" t="s">
        <v>3236</v>
      </c>
      <c r="U2637" t="s">
        <v>3842</v>
      </c>
      <c r="V2637">
        <v>75</v>
      </c>
      <c r="W2637">
        <v>58</v>
      </c>
      <c r="Y2637" t="s">
        <v>154</v>
      </c>
      <c r="Z2637">
        <v>1</v>
      </c>
      <c r="AA2637">
        <f t="shared" si="392"/>
        <v>17</v>
      </c>
      <c r="AB2637">
        <f t="shared" ca="1" si="388"/>
        <v>7.0000000000000018</v>
      </c>
      <c r="AC2637">
        <f t="shared" ca="1" si="389"/>
        <v>9.9999999999999982</v>
      </c>
      <c r="AD2637">
        <f t="shared" ca="1" si="390"/>
        <v>-9.9999999999999982</v>
      </c>
      <c r="AE2637" s="2">
        <v>0</v>
      </c>
      <c r="AF2637" s="7">
        <f>VLOOKUP(R2637,Weights!$A$2:$B$120,2,0)*AE2637</f>
        <v>0</v>
      </c>
      <c r="AG2637">
        <f t="shared" ca="1" si="391"/>
        <v>99.999999999999972</v>
      </c>
      <c r="AI2637" t="str">
        <f t="shared" ca="1" si="393"/>
        <v>Massachusetts</v>
      </c>
      <c r="AJ2637" t="str">
        <f t="shared" si="394"/>
        <v>Massachusetts</v>
      </c>
      <c r="AK2637">
        <f t="shared" si="395"/>
        <v>0</v>
      </c>
    </row>
    <row r="2638" spans="17:37" x14ac:dyDescent="0.25">
      <c r="Q2638" t="s">
        <v>3286</v>
      </c>
      <c r="R2638" s="6">
        <v>42003</v>
      </c>
      <c r="S2638" t="s">
        <v>3194</v>
      </c>
      <c r="T2638" t="s">
        <v>3330</v>
      </c>
      <c r="U2638" t="s">
        <v>3842</v>
      </c>
      <c r="V2638">
        <v>87</v>
      </c>
      <c r="W2638">
        <v>82</v>
      </c>
      <c r="Y2638" t="s">
        <v>182</v>
      </c>
      <c r="Z2638">
        <v>1</v>
      </c>
      <c r="AA2638">
        <f t="shared" si="392"/>
        <v>5</v>
      </c>
      <c r="AB2638">
        <f t="shared" ca="1" si="388"/>
        <v>5.0000000000000018</v>
      </c>
      <c r="AC2638">
        <f t="shared" ca="1" si="389"/>
        <v>0</v>
      </c>
      <c r="AD2638">
        <f t="shared" ca="1" si="390"/>
        <v>0</v>
      </c>
      <c r="AE2638" s="2">
        <v>0</v>
      </c>
      <c r="AF2638" s="7">
        <f>VLOOKUP(R2638,Weights!$A$2:$B$120,2,0)*AE2638</f>
        <v>0</v>
      </c>
      <c r="AG2638">
        <f t="shared" ca="1" si="391"/>
        <v>0</v>
      </c>
      <c r="AI2638" t="str">
        <f t="shared" ca="1" si="393"/>
        <v>Massachusetts</v>
      </c>
      <c r="AJ2638" t="str">
        <f t="shared" si="394"/>
        <v>Massachusetts</v>
      </c>
      <c r="AK2638">
        <f t="shared" si="395"/>
        <v>0</v>
      </c>
    </row>
    <row r="2639" spans="17:37" x14ac:dyDescent="0.25">
      <c r="Q2639" t="s">
        <v>3286</v>
      </c>
      <c r="R2639" s="6">
        <v>42007</v>
      </c>
      <c r="S2639" t="s">
        <v>3194</v>
      </c>
      <c r="T2639" t="s">
        <v>3292</v>
      </c>
      <c r="U2639" t="s">
        <v>3841</v>
      </c>
      <c r="V2639">
        <v>69</v>
      </c>
      <c r="W2639">
        <v>55</v>
      </c>
      <c r="Y2639" t="s">
        <v>112</v>
      </c>
      <c r="Z2639">
        <v>1</v>
      </c>
      <c r="AA2639">
        <f t="shared" si="392"/>
        <v>-14</v>
      </c>
      <c r="AB2639">
        <f t="shared" ca="1" si="388"/>
        <v>1.8000000000000016</v>
      </c>
      <c r="AC2639">
        <f t="shared" ca="1" si="389"/>
        <v>-15.8</v>
      </c>
      <c r="AD2639">
        <f t="shared" ca="1" si="390"/>
        <v>15.8</v>
      </c>
      <c r="AE2639" s="2">
        <v>0</v>
      </c>
      <c r="AF2639" s="7">
        <f>VLOOKUP(R2639,Weights!$A$2:$B$120,2,0)*AE2639</f>
        <v>0</v>
      </c>
      <c r="AG2639">
        <f t="shared" ca="1" si="391"/>
        <v>249.64000000000001</v>
      </c>
      <c r="AI2639" t="str">
        <f t="shared" ca="1" si="393"/>
        <v>Massachusetts</v>
      </c>
      <c r="AJ2639" t="str">
        <f t="shared" si="394"/>
        <v>St. Bonaventure</v>
      </c>
      <c r="AK2639" t="str">
        <f t="shared" si="395"/>
        <v>St. Bonaventure</v>
      </c>
    </row>
    <row r="2640" spans="17:37" x14ac:dyDescent="0.25">
      <c r="Q2640" t="s">
        <v>3286</v>
      </c>
      <c r="R2640" s="6">
        <v>42018</v>
      </c>
      <c r="S2640" t="s">
        <v>3194</v>
      </c>
      <c r="T2640" t="s">
        <v>3293</v>
      </c>
      <c r="U2640" t="s">
        <v>3841</v>
      </c>
      <c r="V2640">
        <v>71</v>
      </c>
      <c r="W2640">
        <v>63</v>
      </c>
      <c r="Y2640" t="s">
        <v>565</v>
      </c>
      <c r="Z2640">
        <v>1</v>
      </c>
      <c r="AA2640">
        <f t="shared" si="392"/>
        <v>-8</v>
      </c>
      <c r="AB2640">
        <f t="shared" ca="1" si="388"/>
        <v>-5.8000001999999977</v>
      </c>
      <c r="AC2640">
        <f t="shared" ca="1" si="389"/>
        <v>-2.1999998000000023</v>
      </c>
      <c r="AD2640">
        <f t="shared" ca="1" si="390"/>
        <v>2.1999998000000023</v>
      </c>
      <c r="AE2640" s="2">
        <v>0</v>
      </c>
      <c r="AF2640" s="7">
        <f>VLOOKUP(R2640,Weights!$A$2:$B$120,2,0)*AE2640</f>
        <v>0</v>
      </c>
      <c r="AG2640">
        <f t="shared" ca="1" si="391"/>
        <v>4.8399991200000496</v>
      </c>
      <c r="AI2640" t="str">
        <f t="shared" ca="1" si="393"/>
        <v>Davidson</v>
      </c>
      <c r="AJ2640" t="str">
        <f t="shared" si="394"/>
        <v>Davidson</v>
      </c>
      <c r="AK2640" t="str">
        <f t="shared" si="395"/>
        <v>Davidson</v>
      </c>
    </row>
    <row r="2641" spans="17:37" x14ac:dyDescent="0.25">
      <c r="Q2641" t="s">
        <v>3286</v>
      </c>
      <c r="R2641" s="6">
        <v>42021</v>
      </c>
      <c r="S2641" t="s">
        <v>3194</v>
      </c>
      <c r="T2641" t="s">
        <v>3238</v>
      </c>
      <c r="U2641" t="s">
        <v>3842</v>
      </c>
      <c r="V2641">
        <v>60</v>
      </c>
      <c r="W2641">
        <v>56</v>
      </c>
      <c r="Y2641" t="s">
        <v>566</v>
      </c>
      <c r="Z2641">
        <v>1</v>
      </c>
      <c r="AA2641">
        <f t="shared" si="392"/>
        <v>4</v>
      </c>
      <c r="AB2641">
        <f t="shared" ca="1" si="388"/>
        <v>1.7763568394002505E-15</v>
      </c>
      <c r="AC2641">
        <f t="shared" ca="1" si="389"/>
        <v>3.9999999999999982</v>
      </c>
      <c r="AD2641">
        <f t="shared" ca="1" si="390"/>
        <v>-3.9999999999999982</v>
      </c>
      <c r="AE2641" s="2">
        <v>0</v>
      </c>
      <c r="AF2641" s="7">
        <f>VLOOKUP(R2641,Weights!$A$2:$B$120,2,0)*AE2641</f>
        <v>0</v>
      </c>
      <c r="AG2641">
        <f t="shared" ca="1" si="391"/>
        <v>15.999999999999986</v>
      </c>
      <c r="AI2641" t="str">
        <f t="shared" ca="1" si="393"/>
        <v>Massachusetts</v>
      </c>
      <c r="AJ2641" t="str">
        <f t="shared" si="394"/>
        <v>Massachusetts</v>
      </c>
      <c r="AK2641">
        <f t="shared" si="395"/>
        <v>0</v>
      </c>
    </row>
    <row r="2642" spans="17:37" x14ac:dyDescent="0.25">
      <c r="Q2642" t="s">
        <v>3286</v>
      </c>
      <c r="R2642" s="6">
        <v>42033</v>
      </c>
      <c r="S2642" t="s">
        <v>3194</v>
      </c>
      <c r="T2642" t="s">
        <v>3297</v>
      </c>
      <c r="U2642" t="s">
        <v>3842</v>
      </c>
      <c r="V2642">
        <v>66</v>
      </c>
      <c r="W2642">
        <v>64</v>
      </c>
      <c r="Y2642" t="s">
        <v>118</v>
      </c>
      <c r="Z2642">
        <v>1</v>
      </c>
      <c r="AA2642">
        <f t="shared" si="392"/>
        <v>2</v>
      </c>
      <c r="AB2642">
        <f t="shared" ca="1" si="388"/>
        <v>-0.99999999999999822</v>
      </c>
      <c r="AC2642">
        <f t="shared" ca="1" si="389"/>
        <v>2.9999999999999982</v>
      </c>
      <c r="AD2642">
        <f t="shared" ca="1" si="390"/>
        <v>-2.9999999999999982</v>
      </c>
      <c r="AE2642" s="2">
        <v>0</v>
      </c>
      <c r="AF2642" s="7">
        <f>VLOOKUP(R2642,Weights!$A$2:$B$120,2,0)*AE2642</f>
        <v>0</v>
      </c>
      <c r="AG2642">
        <f t="shared" ca="1" si="391"/>
        <v>8.9999999999999893</v>
      </c>
      <c r="AI2642" t="str">
        <f t="shared" ca="1" si="393"/>
        <v>Dayton</v>
      </c>
      <c r="AJ2642" t="str">
        <f t="shared" si="394"/>
        <v>Massachusetts</v>
      </c>
      <c r="AK2642">
        <f t="shared" si="395"/>
        <v>0</v>
      </c>
    </row>
    <row r="2643" spans="17:37" x14ac:dyDescent="0.25">
      <c r="Q2643" t="s">
        <v>3286</v>
      </c>
      <c r="R2643" s="6">
        <v>42043</v>
      </c>
      <c r="S2643" t="s">
        <v>3194</v>
      </c>
      <c r="T2643" t="s">
        <v>3289</v>
      </c>
      <c r="U2643" t="s">
        <v>3842</v>
      </c>
      <c r="V2643">
        <v>66</v>
      </c>
      <c r="W2643">
        <v>59</v>
      </c>
      <c r="Y2643" t="s">
        <v>567</v>
      </c>
      <c r="Z2643">
        <v>1</v>
      </c>
      <c r="AA2643">
        <f t="shared" si="392"/>
        <v>7</v>
      </c>
      <c r="AB2643">
        <f t="shared" ca="1" si="388"/>
        <v>4.6000000000000014</v>
      </c>
      <c r="AC2643">
        <f t="shared" ca="1" si="389"/>
        <v>2.3999999999999986</v>
      </c>
      <c r="AD2643">
        <f t="shared" ca="1" si="390"/>
        <v>-2.3999999999999986</v>
      </c>
      <c r="AE2643" s="2">
        <v>0</v>
      </c>
      <c r="AF2643" s="7">
        <f>VLOOKUP(R2643,Weights!$A$2:$B$120,2,0)*AE2643</f>
        <v>0</v>
      </c>
      <c r="AG2643">
        <f t="shared" ca="1" si="391"/>
        <v>5.7599999999999936</v>
      </c>
      <c r="AI2643" t="str">
        <f t="shared" ca="1" si="393"/>
        <v>Massachusetts</v>
      </c>
      <c r="AJ2643" t="str">
        <f t="shared" si="394"/>
        <v>Massachusetts</v>
      </c>
      <c r="AK2643">
        <f t="shared" si="395"/>
        <v>0</v>
      </c>
    </row>
    <row r="2644" spans="17:37" x14ac:dyDescent="0.25">
      <c r="Q2644" t="s">
        <v>3286</v>
      </c>
      <c r="R2644" s="6">
        <v>42049</v>
      </c>
      <c r="S2644" t="s">
        <v>3194</v>
      </c>
      <c r="T2644" t="s">
        <v>3241</v>
      </c>
      <c r="U2644" t="s">
        <v>3842</v>
      </c>
      <c r="V2644">
        <v>82</v>
      </c>
      <c r="W2644">
        <v>74</v>
      </c>
      <c r="Y2644" t="s">
        <v>568</v>
      </c>
      <c r="Z2644">
        <v>1</v>
      </c>
      <c r="AA2644">
        <f t="shared" si="392"/>
        <v>8</v>
      </c>
      <c r="AB2644">
        <f t="shared" ca="1" si="388"/>
        <v>7.9999999820000012</v>
      </c>
      <c r="AC2644">
        <f t="shared" ca="1" si="389"/>
        <v>1.7999998824791419E-8</v>
      </c>
      <c r="AD2644">
        <f t="shared" ca="1" si="390"/>
        <v>-1.7999998824791419E-8</v>
      </c>
      <c r="AE2644" s="2">
        <v>0</v>
      </c>
      <c r="AF2644" s="7">
        <f>VLOOKUP(R2644,Weights!$A$2:$B$120,2,0)*AE2644</f>
        <v>0</v>
      </c>
      <c r="AG2644">
        <f t="shared" ca="1" si="391"/>
        <v>3.2399995769249246E-16</v>
      </c>
      <c r="AI2644" t="str">
        <f t="shared" ca="1" si="393"/>
        <v>Massachusetts</v>
      </c>
      <c r="AJ2644" t="str">
        <f t="shared" si="394"/>
        <v>Massachusetts</v>
      </c>
      <c r="AK2644">
        <f t="shared" si="395"/>
        <v>0</v>
      </c>
    </row>
    <row r="2645" spans="17:37" x14ac:dyDescent="0.25">
      <c r="Q2645" t="s">
        <v>3286</v>
      </c>
      <c r="R2645" s="6">
        <v>42060</v>
      </c>
      <c r="S2645" t="s">
        <v>3194</v>
      </c>
      <c r="T2645" t="s">
        <v>3251</v>
      </c>
      <c r="U2645" t="s">
        <v>3841</v>
      </c>
      <c r="V2645">
        <v>82</v>
      </c>
      <c r="W2645">
        <v>71</v>
      </c>
      <c r="Y2645" t="s">
        <v>569</v>
      </c>
      <c r="Z2645">
        <v>1</v>
      </c>
      <c r="AA2645">
        <f t="shared" si="392"/>
        <v>-11</v>
      </c>
      <c r="AB2645">
        <f t="shared" ca="1" si="388"/>
        <v>7.5999999800000015</v>
      </c>
      <c r="AC2645">
        <f t="shared" ca="1" si="389"/>
        <v>-18.59999998</v>
      </c>
      <c r="AD2645">
        <f t="shared" ca="1" si="390"/>
        <v>18.59999998</v>
      </c>
      <c r="AE2645" s="2">
        <v>0</v>
      </c>
      <c r="AF2645" s="7">
        <f>VLOOKUP(R2645,Weights!$A$2:$B$120,2,0)*AE2645</f>
        <v>0</v>
      </c>
      <c r="AG2645">
        <f t="shared" ca="1" si="391"/>
        <v>345.959999256</v>
      </c>
      <c r="AI2645" t="str">
        <f t="shared" ca="1" si="393"/>
        <v>Massachusetts</v>
      </c>
      <c r="AJ2645" t="str">
        <f t="shared" si="394"/>
        <v>Saint Joseph's</v>
      </c>
      <c r="AK2645" t="str">
        <f t="shared" si="395"/>
        <v>Saint Joseph's</v>
      </c>
    </row>
    <row r="2646" spans="17:37" x14ac:dyDescent="0.25">
      <c r="Q2646" t="s">
        <v>3286</v>
      </c>
      <c r="R2646" s="6">
        <v>42063</v>
      </c>
      <c r="S2646" t="s">
        <v>3194</v>
      </c>
      <c r="T2646" t="s">
        <v>3239</v>
      </c>
      <c r="U2646" t="s">
        <v>3842</v>
      </c>
      <c r="V2646">
        <v>82</v>
      </c>
      <c r="W2646">
        <v>74</v>
      </c>
      <c r="Y2646" t="s">
        <v>570</v>
      </c>
      <c r="Z2646">
        <v>1</v>
      </c>
      <c r="AA2646">
        <f t="shared" si="392"/>
        <v>8</v>
      </c>
      <c r="AB2646">
        <f t="shared" ca="1" si="388"/>
        <v>12.400000000000002</v>
      </c>
      <c r="AC2646">
        <f t="shared" ca="1" si="389"/>
        <v>-4.4000000000000021</v>
      </c>
      <c r="AD2646">
        <f t="shared" ca="1" si="390"/>
        <v>4.4000000000000021</v>
      </c>
      <c r="AE2646" s="2">
        <v>0</v>
      </c>
      <c r="AF2646" s="7">
        <f>VLOOKUP(R2646,Weights!$A$2:$B$120,2,0)*AE2646</f>
        <v>0</v>
      </c>
      <c r="AG2646">
        <f t="shared" ca="1" si="391"/>
        <v>19.360000000000017</v>
      </c>
      <c r="AI2646" t="str">
        <f t="shared" ca="1" si="393"/>
        <v>Massachusetts</v>
      </c>
      <c r="AJ2646" t="str">
        <f t="shared" si="394"/>
        <v>Massachusetts</v>
      </c>
      <c r="AK2646">
        <f t="shared" si="395"/>
        <v>0</v>
      </c>
    </row>
    <row r="2647" spans="17:37" x14ac:dyDescent="0.25">
      <c r="Q2647" t="s">
        <v>3286</v>
      </c>
      <c r="R2647" s="6">
        <v>42067</v>
      </c>
      <c r="S2647" t="s">
        <v>3194</v>
      </c>
      <c r="T2647" t="s">
        <v>3287</v>
      </c>
      <c r="U2647" t="s">
        <v>3841</v>
      </c>
      <c r="V2647">
        <v>56</v>
      </c>
      <c r="W2647">
        <v>53</v>
      </c>
      <c r="Y2647" t="s">
        <v>571</v>
      </c>
      <c r="Z2647">
        <v>1</v>
      </c>
      <c r="AA2647">
        <f t="shared" si="392"/>
        <v>-3</v>
      </c>
      <c r="AB2647">
        <f t="shared" ca="1" si="388"/>
        <v>1.8000000000000016</v>
      </c>
      <c r="AC2647">
        <f t="shared" ca="1" si="389"/>
        <v>-4.8000000000000016</v>
      </c>
      <c r="AD2647">
        <f t="shared" ca="1" si="390"/>
        <v>4.8000000000000016</v>
      </c>
      <c r="AE2647" s="2">
        <v>0</v>
      </c>
      <c r="AF2647" s="7">
        <f>VLOOKUP(R2647,Weights!$A$2:$B$120,2,0)*AE2647</f>
        <v>0</v>
      </c>
      <c r="AG2647">
        <f t="shared" ca="1" si="391"/>
        <v>23.040000000000017</v>
      </c>
      <c r="AI2647" t="str">
        <f t="shared" ca="1" si="393"/>
        <v>Massachusetts</v>
      </c>
      <c r="AJ2647" t="str">
        <f t="shared" si="394"/>
        <v>Richmond</v>
      </c>
      <c r="AK2647" t="str">
        <f t="shared" si="395"/>
        <v>Richmond</v>
      </c>
    </row>
    <row r="2648" spans="17:37" x14ac:dyDescent="0.25">
      <c r="Q2648" t="s">
        <v>3508</v>
      </c>
      <c r="R2648" s="6">
        <v>41961</v>
      </c>
      <c r="S2648" t="s">
        <v>3194</v>
      </c>
      <c r="T2648" t="s">
        <v>3839</v>
      </c>
      <c r="U2648" t="s">
        <v>3842</v>
      </c>
      <c r="V2648">
        <v>90</v>
      </c>
      <c r="W2648">
        <v>63</v>
      </c>
      <c r="Y2648" t="s">
        <v>11</v>
      </c>
      <c r="Z2648">
        <v>1</v>
      </c>
      <c r="AA2648">
        <f t="shared" si="392"/>
        <v>27</v>
      </c>
      <c r="AB2648">
        <f t="shared" ca="1" si="388"/>
        <v>22.199999800000001</v>
      </c>
      <c r="AC2648">
        <f t="shared" ca="1" si="389"/>
        <v>4.8000001999999995</v>
      </c>
      <c r="AD2648">
        <f t="shared" ca="1" si="390"/>
        <v>-4.8000001999999995</v>
      </c>
      <c r="AE2648" s="2">
        <v>0</v>
      </c>
      <c r="AF2648" s="7">
        <f>VLOOKUP(R2648,Weights!$A$2:$B$120,2,0)*AE2648</f>
        <v>0</v>
      </c>
      <c r="AG2648">
        <f t="shared" ca="1" si="391"/>
        <v>23.040001920000034</v>
      </c>
      <c r="AI2648" t="str">
        <f t="shared" ca="1" si="393"/>
        <v>McNeese St</v>
      </c>
      <c r="AJ2648" t="str">
        <f t="shared" si="394"/>
        <v>McNeese St</v>
      </c>
      <c r="AK2648">
        <f t="shared" si="395"/>
        <v>0</v>
      </c>
    </row>
    <row r="2649" spans="17:37" x14ac:dyDescent="0.25">
      <c r="Q2649" t="s">
        <v>3508</v>
      </c>
      <c r="R2649" s="6">
        <v>41964</v>
      </c>
      <c r="S2649" t="s">
        <v>3194</v>
      </c>
      <c r="T2649" t="s">
        <v>3839</v>
      </c>
      <c r="U2649" t="s">
        <v>3842</v>
      </c>
      <c r="V2649">
        <v>85</v>
      </c>
      <c r="W2649">
        <v>70</v>
      </c>
      <c r="Y2649" t="s">
        <v>99</v>
      </c>
      <c r="Z2649">
        <v>1</v>
      </c>
      <c r="AA2649">
        <f t="shared" si="392"/>
        <v>15</v>
      </c>
      <c r="AB2649">
        <f t="shared" ca="1" si="388"/>
        <v>22.199999800000001</v>
      </c>
      <c r="AC2649">
        <f t="shared" ca="1" si="389"/>
        <v>-7.1999998000000005</v>
      </c>
      <c r="AD2649">
        <f t="shared" ca="1" si="390"/>
        <v>7.1999998000000005</v>
      </c>
      <c r="AE2649" s="2">
        <v>0</v>
      </c>
      <c r="AF2649" s="7">
        <f>VLOOKUP(R2649,Weights!$A$2:$B$120,2,0)*AE2649</f>
        <v>0</v>
      </c>
      <c r="AG2649">
        <f t="shared" ca="1" si="391"/>
        <v>51.839997120000049</v>
      </c>
      <c r="AI2649" t="str">
        <f t="shared" ca="1" si="393"/>
        <v>McNeese St</v>
      </c>
      <c r="AJ2649" t="str">
        <f t="shared" si="394"/>
        <v>McNeese St</v>
      </c>
      <c r="AK2649">
        <f t="shared" si="395"/>
        <v>0</v>
      </c>
    </row>
    <row r="2650" spans="17:37" x14ac:dyDescent="0.25">
      <c r="Q2650" t="s">
        <v>3508</v>
      </c>
      <c r="R2650" s="6">
        <v>41976</v>
      </c>
      <c r="S2650" t="s">
        <v>3194</v>
      </c>
      <c r="T2650" t="s">
        <v>3839</v>
      </c>
      <c r="U2650" t="s">
        <v>3842</v>
      </c>
      <c r="V2650">
        <v>74</v>
      </c>
      <c r="W2650">
        <v>63</v>
      </c>
      <c r="Y2650" t="s">
        <v>150</v>
      </c>
      <c r="Z2650">
        <v>1</v>
      </c>
      <c r="AA2650">
        <f t="shared" si="392"/>
        <v>11</v>
      </c>
      <c r="AB2650">
        <f t="shared" ca="1" si="388"/>
        <v>22.199999800000001</v>
      </c>
      <c r="AC2650">
        <f t="shared" ca="1" si="389"/>
        <v>-11.199999800000001</v>
      </c>
      <c r="AD2650">
        <f t="shared" ca="1" si="390"/>
        <v>11.199999800000001</v>
      </c>
      <c r="AE2650" s="2">
        <v>0</v>
      </c>
      <c r="AF2650" s="7">
        <f>VLOOKUP(R2650,Weights!$A$2:$B$120,2,0)*AE2650</f>
        <v>0</v>
      </c>
      <c r="AG2650">
        <f t="shared" ca="1" si="391"/>
        <v>125.43999552000005</v>
      </c>
      <c r="AI2650" t="str">
        <f t="shared" ca="1" si="393"/>
        <v>McNeese St</v>
      </c>
      <c r="AJ2650" t="str">
        <f t="shared" si="394"/>
        <v>McNeese St</v>
      </c>
      <c r="AK2650">
        <f t="shared" si="395"/>
        <v>0</v>
      </c>
    </row>
    <row r="2651" spans="17:37" x14ac:dyDescent="0.25">
      <c r="Q2651" t="s">
        <v>3508</v>
      </c>
      <c r="R2651" s="6">
        <v>41979</v>
      </c>
      <c r="S2651" t="s">
        <v>3194</v>
      </c>
      <c r="T2651" t="s">
        <v>3479</v>
      </c>
      <c r="U2651" t="s">
        <v>3842</v>
      </c>
      <c r="V2651">
        <v>80</v>
      </c>
      <c r="W2651">
        <v>70</v>
      </c>
      <c r="Y2651" t="s">
        <v>151</v>
      </c>
      <c r="Z2651">
        <v>1</v>
      </c>
      <c r="AA2651">
        <f t="shared" si="392"/>
        <v>10</v>
      </c>
      <c r="AB2651">
        <f t="shared" ca="1" si="388"/>
        <v>-9.6</v>
      </c>
      <c r="AC2651">
        <f t="shared" ca="1" si="389"/>
        <v>19.600000000000001</v>
      </c>
      <c r="AD2651">
        <f t="shared" ca="1" si="390"/>
        <v>-19.600000000000001</v>
      </c>
      <c r="AE2651" s="2">
        <v>0</v>
      </c>
      <c r="AF2651" s="7">
        <f>VLOOKUP(R2651,Weights!$A$2:$B$120,2,0)*AE2651</f>
        <v>0</v>
      </c>
      <c r="AG2651">
        <f t="shared" ca="1" si="391"/>
        <v>384.16000000000008</v>
      </c>
      <c r="AI2651" t="str">
        <f t="shared" ca="1" si="393"/>
        <v>UL Lafayette</v>
      </c>
      <c r="AJ2651" t="str">
        <f t="shared" si="394"/>
        <v>McNeese St</v>
      </c>
      <c r="AK2651">
        <f t="shared" si="395"/>
        <v>0</v>
      </c>
    </row>
    <row r="2652" spans="17:37" x14ac:dyDescent="0.25">
      <c r="Q2652" t="s">
        <v>3508</v>
      </c>
      <c r="R2652" s="6">
        <v>41989</v>
      </c>
      <c r="S2652" t="s">
        <v>3194</v>
      </c>
      <c r="T2652" t="s">
        <v>3839</v>
      </c>
      <c r="U2652" t="s">
        <v>3842</v>
      </c>
      <c r="V2652">
        <v>84</v>
      </c>
      <c r="W2652">
        <v>68</v>
      </c>
      <c r="Y2652" t="s">
        <v>152</v>
      </c>
      <c r="Z2652">
        <v>1</v>
      </c>
      <c r="AA2652">
        <f t="shared" si="392"/>
        <v>16</v>
      </c>
      <c r="AB2652">
        <f t="shared" ca="1" si="388"/>
        <v>22.199999800000001</v>
      </c>
      <c r="AC2652">
        <f t="shared" ca="1" si="389"/>
        <v>-6.1999998000000005</v>
      </c>
      <c r="AD2652">
        <f t="shared" ca="1" si="390"/>
        <v>6.1999998000000005</v>
      </c>
      <c r="AE2652" s="2">
        <v>0</v>
      </c>
      <c r="AF2652" s="7">
        <f>VLOOKUP(R2652,Weights!$A$2:$B$120,2,0)*AE2652</f>
        <v>0</v>
      </c>
      <c r="AG2652">
        <f t="shared" ca="1" si="391"/>
        <v>38.439997520000048</v>
      </c>
      <c r="AI2652" t="str">
        <f t="shared" ca="1" si="393"/>
        <v>McNeese St</v>
      </c>
      <c r="AJ2652" t="str">
        <f t="shared" si="394"/>
        <v>McNeese St</v>
      </c>
      <c r="AK2652">
        <f t="shared" si="395"/>
        <v>0</v>
      </c>
    </row>
    <row r="2653" spans="17:37" x14ac:dyDescent="0.25">
      <c r="Q2653" t="s">
        <v>3508</v>
      </c>
      <c r="R2653" s="6">
        <v>41993</v>
      </c>
      <c r="S2653" t="s">
        <v>3194</v>
      </c>
      <c r="T2653" t="s">
        <v>3410</v>
      </c>
      <c r="U2653" t="s">
        <v>3841</v>
      </c>
      <c r="V2653">
        <v>83</v>
      </c>
      <c r="W2653">
        <v>69</v>
      </c>
      <c r="Y2653" t="s">
        <v>178</v>
      </c>
      <c r="Z2653">
        <v>1</v>
      </c>
      <c r="AA2653">
        <f t="shared" si="392"/>
        <v>-14</v>
      </c>
      <c r="AB2653">
        <f t="shared" ca="1" si="388"/>
        <v>-12.2</v>
      </c>
      <c r="AC2653">
        <f t="shared" ca="1" si="389"/>
        <v>-1.8000000000000007</v>
      </c>
      <c r="AD2653">
        <f t="shared" ca="1" si="390"/>
        <v>1.8000000000000007</v>
      </c>
      <c r="AE2653" s="2">
        <v>0</v>
      </c>
      <c r="AF2653" s="7">
        <f>VLOOKUP(R2653,Weights!$A$2:$B$120,2,0)*AE2653</f>
        <v>0</v>
      </c>
      <c r="AG2653">
        <f t="shared" ca="1" si="391"/>
        <v>3.2400000000000024</v>
      </c>
      <c r="AI2653" t="str">
        <f t="shared" ca="1" si="393"/>
        <v>Toledo</v>
      </c>
      <c r="AJ2653" t="str">
        <f t="shared" si="394"/>
        <v>Toledo</v>
      </c>
      <c r="AK2653" t="str">
        <f t="shared" si="395"/>
        <v>Toledo</v>
      </c>
    </row>
    <row r="2654" spans="17:37" x14ac:dyDescent="0.25">
      <c r="Q2654" t="s">
        <v>3508</v>
      </c>
      <c r="R2654" s="6">
        <v>41995</v>
      </c>
      <c r="S2654" t="s">
        <v>3194</v>
      </c>
      <c r="T2654" t="s">
        <v>3223</v>
      </c>
      <c r="U2654" t="s">
        <v>3841</v>
      </c>
      <c r="V2654">
        <v>87</v>
      </c>
      <c r="W2654">
        <v>58</v>
      </c>
      <c r="Y2654" t="s">
        <v>179</v>
      </c>
      <c r="Z2654">
        <v>1</v>
      </c>
      <c r="AA2654">
        <f t="shared" si="392"/>
        <v>-29</v>
      </c>
      <c r="AB2654">
        <f t="shared" ca="1" si="388"/>
        <v>-16.2</v>
      </c>
      <c r="AC2654">
        <f t="shared" ca="1" si="389"/>
        <v>-12.8</v>
      </c>
      <c r="AD2654">
        <f t="shared" ca="1" si="390"/>
        <v>12.8</v>
      </c>
      <c r="AE2654" s="2">
        <v>0</v>
      </c>
      <c r="AF2654" s="7">
        <f>VLOOKUP(R2654,Weights!$A$2:$B$120,2,0)*AE2654</f>
        <v>0</v>
      </c>
      <c r="AG2654">
        <f t="shared" ca="1" si="391"/>
        <v>163.84000000000003</v>
      </c>
      <c r="AI2654" t="str">
        <f t="shared" ca="1" si="393"/>
        <v>Central Michigan</v>
      </c>
      <c r="AJ2654" t="str">
        <f t="shared" si="394"/>
        <v>Central Michigan</v>
      </c>
      <c r="AK2654" t="str">
        <f t="shared" si="395"/>
        <v>Central Michigan</v>
      </c>
    </row>
    <row r="2655" spans="17:37" x14ac:dyDescent="0.25">
      <c r="Q2655" t="s">
        <v>3508</v>
      </c>
      <c r="R2655" s="6">
        <v>42007</v>
      </c>
      <c r="S2655" t="s">
        <v>3194</v>
      </c>
      <c r="T2655" t="s">
        <v>3457</v>
      </c>
      <c r="U2655" t="s">
        <v>3841</v>
      </c>
      <c r="V2655">
        <v>80</v>
      </c>
      <c r="W2655">
        <v>75</v>
      </c>
      <c r="Y2655" t="s">
        <v>591</v>
      </c>
      <c r="Z2655">
        <v>1</v>
      </c>
      <c r="AA2655">
        <f t="shared" si="392"/>
        <v>-5</v>
      </c>
      <c r="AB2655">
        <f t="shared" ca="1" si="388"/>
        <v>-14.2</v>
      </c>
      <c r="AC2655">
        <f t="shared" ca="1" si="389"/>
        <v>9.1999999999999993</v>
      </c>
      <c r="AD2655">
        <f t="shared" ca="1" si="390"/>
        <v>-9.1999999999999993</v>
      </c>
      <c r="AE2655" s="2">
        <v>0</v>
      </c>
      <c r="AF2655" s="7">
        <f>VLOOKUP(R2655,Weights!$A$2:$B$120,2,0)*AE2655</f>
        <v>0</v>
      </c>
      <c r="AG2655">
        <f t="shared" ca="1" si="391"/>
        <v>84.639999999999986</v>
      </c>
      <c r="AI2655" t="str">
        <f t="shared" ca="1" si="393"/>
        <v>Stephen F. Austin</v>
      </c>
      <c r="AJ2655" t="str">
        <f t="shared" si="394"/>
        <v>Stephen F. Austin</v>
      </c>
      <c r="AK2655" t="str">
        <f t="shared" si="395"/>
        <v>Stephen F. Austin</v>
      </c>
    </row>
    <row r="2656" spans="17:37" x14ac:dyDescent="0.25">
      <c r="Q2656" t="s">
        <v>3508</v>
      </c>
      <c r="R2656" s="6">
        <v>42009</v>
      </c>
      <c r="S2656" t="s">
        <v>3194</v>
      </c>
      <c r="T2656" t="s">
        <v>3525</v>
      </c>
      <c r="U2656" t="s">
        <v>3841</v>
      </c>
      <c r="V2656">
        <v>68</v>
      </c>
      <c r="W2656">
        <v>56</v>
      </c>
      <c r="Y2656" t="s">
        <v>592</v>
      </c>
      <c r="Z2656">
        <v>1</v>
      </c>
      <c r="AA2656">
        <f t="shared" si="392"/>
        <v>-12</v>
      </c>
      <c r="AB2656">
        <f t="shared" ca="1" si="388"/>
        <v>3.9999998000000003</v>
      </c>
      <c r="AC2656">
        <f t="shared" ca="1" si="389"/>
        <v>-15.999999800000001</v>
      </c>
      <c r="AD2656">
        <f t="shared" ca="1" si="390"/>
        <v>15.999999800000001</v>
      </c>
      <c r="AE2656" s="2">
        <v>0</v>
      </c>
      <c r="AF2656" s="7">
        <f>VLOOKUP(R2656,Weights!$A$2:$B$120,2,0)*AE2656</f>
        <v>0</v>
      </c>
      <c r="AG2656">
        <f t="shared" ca="1" si="391"/>
        <v>255.99999360000007</v>
      </c>
      <c r="AI2656" t="str">
        <f t="shared" ca="1" si="393"/>
        <v>McNeese St</v>
      </c>
      <c r="AJ2656" t="str">
        <f t="shared" si="394"/>
        <v>Houston Baptist</v>
      </c>
      <c r="AK2656" t="str">
        <f t="shared" si="395"/>
        <v>Houston Baptist</v>
      </c>
    </row>
    <row r="2657" spans="17:37" x14ac:dyDescent="0.25">
      <c r="Q2657" t="s">
        <v>3508</v>
      </c>
      <c r="R2657" s="6">
        <v>42024</v>
      </c>
      <c r="S2657" t="s">
        <v>3194</v>
      </c>
      <c r="T2657" t="s">
        <v>3294</v>
      </c>
      <c r="U2657" t="s">
        <v>3842</v>
      </c>
      <c r="V2657">
        <v>63</v>
      </c>
      <c r="W2657">
        <v>56</v>
      </c>
      <c r="Y2657" t="s">
        <v>595</v>
      </c>
      <c r="Z2657">
        <v>1</v>
      </c>
      <c r="AA2657">
        <f t="shared" si="392"/>
        <v>7</v>
      </c>
      <c r="AB2657">
        <f t="shared" ca="1" si="388"/>
        <v>6.9999998000000003</v>
      </c>
      <c r="AC2657">
        <f t="shared" ca="1" si="389"/>
        <v>1.9999999967268423E-7</v>
      </c>
      <c r="AD2657">
        <f t="shared" ca="1" si="390"/>
        <v>-1.9999999967268423E-7</v>
      </c>
      <c r="AE2657" s="2">
        <v>0</v>
      </c>
      <c r="AF2657" s="7">
        <f>VLOOKUP(R2657,Weights!$A$2:$B$120,2,0)*AE2657</f>
        <v>0</v>
      </c>
      <c r="AG2657">
        <f t="shared" ca="1" si="391"/>
        <v>3.999999986907369E-14</v>
      </c>
      <c r="AI2657" t="str">
        <f t="shared" ca="1" si="393"/>
        <v>McNeese St</v>
      </c>
      <c r="AJ2657" t="str">
        <f t="shared" si="394"/>
        <v>McNeese St</v>
      </c>
      <c r="AK2657">
        <f t="shared" si="395"/>
        <v>0</v>
      </c>
    </row>
    <row r="2658" spans="17:37" x14ac:dyDescent="0.25">
      <c r="Q2658" t="s">
        <v>3508</v>
      </c>
      <c r="R2658" s="6">
        <v>42035</v>
      </c>
      <c r="S2658" t="s">
        <v>3194</v>
      </c>
      <c r="T2658" t="s">
        <v>3526</v>
      </c>
      <c r="U2658" t="s">
        <v>3842</v>
      </c>
      <c r="V2658">
        <v>68</v>
      </c>
      <c r="W2658">
        <v>61</v>
      </c>
      <c r="Y2658" t="s">
        <v>2081</v>
      </c>
      <c r="Z2658">
        <v>1</v>
      </c>
      <c r="AA2658">
        <f t="shared" si="392"/>
        <v>7</v>
      </c>
      <c r="AB2658">
        <f t="shared" ca="1" si="388"/>
        <v>1.8000000000000016</v>
      </c>
      <c r="AC2658">
        <f t="shared" ca="1" si="389"/>
        <v>5.1999999999999984</v>
      </c>
      <c r="AD2658">
        <f t="shared" ca="1" si="390"/>
        <v>-5.1999999999999984</v>
      </c>
      <c r="AE2658" s="2">
        <v>0</v>
      </c>
      <c r="AF2658" s="7">
        <f>VLOOKUP(R2658,Weights!$A$2:$B$120,2,0)*AE2658</f>
        <v>0</v>
      </c>
      <c r="AG2658">
        <f t="shared" ca="1" si="391"/>
        <v>27.039999999999985</v>
      </c>
      <c r="AI2658" t="str">
        <f t="shared" ca="1" si="393"/>
        <v>McNeese St</v>
      </c>
      <c r="AJ2658" t="str">
        <f t="shared" si="394"/>
        <v>McNeese St</v>
      </c>
      <c r="AK2658">
        <f t="shared" si="395"/>
        <v>0</v>
      </c>
    </row>
    <row r="2659" spans="17:37" x14ac:dyDescent="0.25">
      <c r="Q2659" t="s">
        <v>3508</v>
      </c>
      <c r="R2659" s="6">
        <v>42049</v>
      </c>
      <c r="S2659" t="s">
        <v>3194</v>
      </c>
      <c r="T2659" t="s">
        <v>3478</v>
      </c>
      <c r="U2659" t="s">
        <v>3841</v>
      </c>
      <c r="V2659">
        <v>75</v>
      </c>
      <c r="W2659">
        <v>72</v>
      </c>
      <c r="Y2659" t="s">
        <v>2736</v>
      </c>
      <c r="Z2659">
        <v>1</v>
      </c>
      <c r="AA2659">
        <f t="shared" si="392"/>
        <v>-3</v>
      </c>
      <c r="AB2659">
        <f t="shared" ca="1" si="388"/>
        <v>-2.9999999999999991</v>
      </c>
      <c r="AC2659">
        <f t="shared" ca="1" si="389"/>
        <v>0</v>
      </c>
      <c r="AD2659">
        <f t="shared" ca="1" si="390"/>
        <v>0</v>
      </c>
      <c r="AE2659" s="2">
        <v>0</v>
      </c>
      <c r="AF2659" s="7">
        <f>VLOOKUP(R2659,Weights!$A$2:$B$120,2,0)*AE2659</f>
        <v>0</v>
      </c>
      <c r="AG2659">
        <f t="shared" ca="1" si="391"/>
        <v>0</v>
      </c>
      <c r="AI2659" t="str">
        <f t="shared" ca="1" si="393"/>
        <v>Northwestern St</v>
      </c>
      <c r="AJ2659" t="str">
        <f t="shared" si="394"/>
        <v>Northwestern St</v>
      </c>
      <c r="AK2659" t="str">
        <f t="shared" si="395"/>
        <v>Northwestern St</v>
      </c>
    </row>
    <row r="2660" spans="17:37" x14ac:dyDescent="0.25">
      <c r="Q2660" t="s">
        <v>3508</v>
      </c>
      <c r="R2660" s="6">
        <v>42051</v>
      </c>
      <c r="S2660" t="s">
        <v>3194</v>
      </c>
      <c r="T2660" t="s">
        <v>3443</v>
      </c>
      <c r="U2660" t="s">
        <v>3842</v>
      </c>
      <c r="V2660">
        <v>74</v>
      </c>
      <c r="W2660">
        <v>69</v>
      </c>
      <c r="Y2660" t="s">
        <v>2083</v>
      </c>
      <c r="Z2660">
        <v>1</v>
      </c>
      <c r="AA2660">
        <f t="shared" si="392"/>
        <v>5</v>
      </c>
      <c r="AB2660">
        <f t="shared" ca="1" si="388"/>
        <v>4.5999998000000017</v>
      </c>
      <c r="AC2660">
        <f t="shared" ca="1" si="389"/>
        <v>0.40000019999999825</v>
      </c>
      <c r="AD2660">
        <f t="shared" ca="1" si="390"/>
        <v>-0.40000019999999825</v>
      </c>
      <c r="AE2660" s="2">
        <v>0</v>
      </c>
      <c r="AF2660" s="7">
        <f>VLOOKUP(R2660,Weights!$A$2:$B$120,2,0)*AE2660</f>
        <v>0</v>
      </c>
      <c r="AG2660">
        <f t="shared" ca="1" si="391"/>
        <v>0.16000016000003861</v>
      </c>
      <c r="AI2660" t="str">
        <f t="shared" ca="1" si="393"/>
        <v>McNeese St</v>
      </c>
      <c r="AJ2660" t="str">
        <f t="shared" si="394"/>
        <v>McNeese St</v>
      </c>
      <c r="AK2660">
        <f t="shared" si="395"/>
        <v>0</v>
      </c>
    </row>
    <row r="2661" spans="17:37" x14ac:dyDescent="0.25">
      <c r="Q2661" t="s">
        <v>3508</v>
      </c>
      <c r="R2661" s="6">
        <v>42063</v>
      </c>
      <c r="S2661" t="s">
        <v>3194</v>
      </c>
      <c r="T2661" t="s">
        <v>3528</v>
      </c>
      <c r="U2661" t="s">
        <v>3842</v>
      </c>
      <c r="V2661">
        <v>83</v>
      </c>
      <c r="W2661">
        <v>78</v>
      </c>
      <c r="X2661" t="s">
        <v>3843</v>
      </c>
      <c r="Y2661" t="s">
        <v>2085</v>
      </c>
      <c r="Z2661">
        <v>1</v>
      </c>
      <c r="AA2661">
        <f t="shared" si="392"/>
        <v>5</v>
      </c>
      <c r="AB2661">
        <f t="shared" ca="1" si="388"/>
        <v>10.599999799999999</v>
      </c>
      <c r="AC2661">
        <f t="shared" ca="1" si="389"/>
        <v>-5.5999997999999991</v>
      </c>
      <c r="AD2661">
        <f t="shared" ca="1" si="390"/>
        <v>5.5999997999999991</v>
      </c>
      <c r="AE2661" s="2">
        <v>0</v>
      </c>
      <c r="AF2661" s="7">
        <f>VLOOKUP(R2661,Weights!$A$2:$B$120,2,0)*AE2661</f>
        <v>0</v>
      </c>
      <c r="AG2661">
        <f t="shared" ca="1" si="391"/>
        <v>31.359997760000031</v>
      </c>
      <c r="AI2661" t="str">
        <f t="shared" ca="1" si="393"/>
        <v>McNeese St</v>
      </c>
      <c r="AJ2661" t="str">
        <f t="shared" si="394"/>
        <v>McNeese St</v>
      </c>
      <c r="AK2661">
        <f t="shared" si="395"/>
        <v>0</v>
      </c>
    </row>
    <row r="2662" spans="17:37" x14ac:dyDescent="0.25">
      <c r="Q2662" t="s">
        <v>3508</v>
      </c>
      <c r="R2662" s="6">
        <v>42065</v>
      </c>
      <c r="S2662" t="s">
        <v>3194</v>
      </c>
      <c r="T2662" t="s">
        <v>3483</v>
      </c>
      <c r="U2662" t="s">
        <v>3842</v>
      </c>
      <c r="V2662">
        <v>70</v>
      </c>
      <c r="W2662">
        <v>69</v>
      </c>
      <c r="Y2662" t="s">
        <v>1692</v>
      </c>
      <c r="Z2662">
        <v>1</v>
      </c>
      <c r="AA2662">
        <f t="shared" si="392"/>
        <v>1</v>
      </c>
      <c r="AB2662">
        <f t="shared" ca="1" si="388"/>
        <v>0.80000000000000071</v>
      </c>
      <c r="AC2662">
        <f t="shared" ca="1" si="389"/>
        <v>0.19999999999999929</v>
      </c>
      <c r="AD2662">
        <f t="shared" ca="1" si="390"/>
        <v>-0.19999999999999929</v>
      </c>
      <c r="AE2662" s="2">
        <v>0</v>
      </c>
      <c r="AF2662" s="7">
        <f>VLOOKUP(R2662,Weights!$A$2:$B$120,2,0)*AE2662</f>
        <v>0</v>
      </c>
      <c r="AG2662">
        <f t="shared" ca="1" si="391"/>
        <v>3.9999999999999716E-2</v>
      </c>
      <c r="AI2662" t="str">
        <f t="shared" ca="1" si="393"/>
        <v>McNeese St</v>
      </c>
      <c r="AJ2662" t="str">
        <f t="shared" si="394"/>
        <v>McNeese St</v>
      </c>
      <c r="AK2662">
        <f t="shared" si="395"/>
        <v>0</v>
      </c>
    </row>
    <row r="2663" spans="17:37" x14ac:dyDescent="0.25">
      <c r="Q2663" t="s">
        <v>3508</v>
      </c>
      <c r="R2663" s="6">
        <v>42071</v>
      </c>
      <c r="S2663" t="s">
        <v>3194</v>
      </c>
      <c r="T2663" t="s">
        <v>3435</v>
      </c>
      <c r="U2663" t="s">
        <v>3842</v>
      </c>
      <c r="V2663">
        <v>70</v>
      </c>
      <c r="W2663">
        <v>68</v>
      </c>
      <c r="Y2663" t="s">
        <v>1693</v>
      </c>
      <c r="Z2663">
        <v>1</v>
      </c>
      <c r="AA2663">
        <f t="shared" si="392"/>
        <v>2</v>
      </c>
      <c r="AB2663">
        <f t="shared" ca="1" si="388"/>
        <v>10.599999799999999</v>
      </c>
      <c r="AC2663">
        <f t="shared" ca="1" si="389"/>
        <v>-8.5999997999999991</v>
      </c>
      <c r="AD2663">
        <f t="shared" ca="1" si="390"/>
        <v>8.5999997999999991</v>
      </c>
      <c r="AE2663" s="2">
        <v>0</v>
      </c>
      <c r="AF2663" s="7">
        <f>VLOOKUP(R2663,Weights!$A$2:$B$120,2,0)*AE2663</f>
        <v>0</v>
      </c>
      <c r="AG2663">
        <f t="shared" ca="1" si="391"/>
        <v>73.959996560000022</v>
      </c>
      <c r="AI2663" t="str">
        <f t="shared" ca="1" si="393"/>
        <v>McNeese St</v>
      </c>
      <c r="AJ2663" t="str">
        <f t="shared" si="394"/>
        <v>McNeese St</v>
      </c>
      <c r="AK2663">
        <f t="shared" si="395"/>
        <v>0</v>
      </c>
    </row>
    <row r="2664" spans="17:37" x14ac:dyDescent="0.25">
      <c r="Q2664" t="s">
        <v>3508</v>
      </c>
      <c r="R2664" s="6">
        <v>42074</v>
      </c>
      <c r="S2664" t="s">
        <v>3195</v>
      </c>
      <c r="T2664" t="s">
        <v>3443</v>
      </c>
      <c r="U2664" t="s">
        <v>3842</v>
      </c>
      <c r="V2664">
        <v>62</v>
      </c>
      <c r="W2664">
        <v>60</v>
      </c>
      <c r="X2664" t="s">
        <v>3843</v>
      </c>
      <c r="Y2664" t="s">
        <v>1368</v>
      </c>
      <c r="Z2664">
        <v>1</v>
      </c>
      <c r="AA2664">
        <f t="shared" si="392"/>
        <v>2</v>
      </c>
      <c r="AB2664">
        <f t="shared" ca="1" si="388"/>
        <v>1.3999998000000016</v>
      </c>
      <c r="AC2664">
        <f t="shared" ca="1" si="389"/>
        <v>0.60000019999999843</v>
      </c>
      <c r="AD2664">
        <f t="shared" ca="1" si="390"/>
        <v>-0.60000019999999843</v>
      </c>
      <c r="AE2664" s="2">
        <v>0</v>
      </c>
      <c r="AF2664" s="7">
        <f>VLOOKUP(R2664,Weights!$A$2:$B$120,2,0)*AE2664</f>
        <v>0</v>
      </c>
      <c r="AG2664">
        <f t="shared" ca="1" si="391"/>
        <v>0.36000024000003811</v>
      </c>
      <c r="AI2664" t="str">
        <f t="shared" ca="1" si="393"/>
        <v>McNeese St</v>
      </c>
      <c r="AJ2664" t="str">
        <f t="shared" si="394"/>
        <v>McNeese St</v>
      </c>
      <c r="AK2664">
        <f t="shared" si="395"/>
        <v>0</v>
      </c>
    </row>
    <row r="2665" spans="17:37" x14ac:dyDescent="0.25">
      <c r="Q2665" t="s">
        <v>3508</v>
      </c>
      <c r="R2665" s="6">
        <v>42075</v>
      </c>
      <c r="S2665" t="s">
        <v>3195</v>
      </c>
      <c r="T2665" t="s">
        <v>3478</v>
      </c>
      <c r="U2665" t="s">
        <v>3841</v>
      </c>
      <c r="V2665">
        <v>96</v>
      </c>
      <c r="W2665">
        <v>89</v>
      </c>
      <c r="Y2665" t="s">
        <v>972</v>
      </c>
      <c r="Z2665">
        <v>1</v>
      </c>
      <c r="AA2665">
        <f t="shared" si="392"/>
        <v>-7</v>
      </c>
      <c r="AB2665">
        <f t="shared" ca="1" si="388"/>
        <v>-6.1999999999999993</v>
      </c>
      <c r="AC2665">
        <f t="shared" ca="1" si="389"/>
        <v>-0.80000000000000071</v>
      </c>
      <c r="AD2665">
        <f t="shared" ca="1" si="390"/>
        <v>0.80000000000000071</v>
      </c>
      <c r="AE2665" s="2">
        <v>0</v>
      </c>
      <c r="AF2665" s="7">
        <f>VLOOKUP(R2665,Weights!$A$2:$B$120,2,0)*AE2665</f>
        <v>0</v>
      </c>
      <c r="AG2665">
        <f t="shared" ca="1" si="391"/>
        <v>0.64000000000000112</v>
      </c>
      <c r="AI2665" t="str">
        <f t="shared" ca="1" si="393"/>
        <v>Northwestern St</v>
      </c>
      <c r="AJ2665" t="str">
        <f t="shared" si="394"/>
        <v>Northwestern St</v>
      </c>
      <c r="AK2665" t="str">
        <f t="shared" si="395"/>
        <v>Northwestern St</v>
      </c>
    </row>
    <row r="2666" spans="17:37" x14ac:dyDescent="0.25">
      <c r="Q2666" t="s">
        <v>3258</v>
      </c>
      <c r="R2666" s="6">
        <v>41961</v>
      </c>
      <c r="S2666" t="s">
        <v>3195</v>
      </c>
      <c r="T2666" t="s">
        <v>3827</v>
      </c>
      <c r="U2666" t="s">
        <v>3841</v>
      </c>
      <c r="V2666">
        <v>71</v>
      </c>
      <c r="W2666">
        <v>56</v>
      </c>
      <c r="Y2666" t="s">
        <v>9</v>
      </c>
      <c r="Z2666">
        <v>1</v>
      </c>
      <c r="AA2666">
        <f t="shared" si="392"/>
        <v>-15</v>
      </c>
      <c r="AB2666">
        <f t="shared" ca="1" si="388"/>
        <v>-8.8000001999999995</v>
      </c>
      <c r="AC2666">
        <f t="shared" ca="1" si="389"/>
        <v>-6.1999998000000005</v>
      </c>
      <c r="AD2666">
        <f t="shared" ca="1" si="390"/>
        <v>6.1999998000000005</v>
      </c>
      <c r="AE2666" s="2">
        <v>0</v>
      </c>
      <c r="AF2666" s="7">
        <f>VLOOKUP(R2666,Weights!$A$2:$B$120,2,0)*AE2666</f>
        <v>0</v>
      </c>
      <c r="AG2666">
        <f t="shared" ca="1" si="391"/>
        <v>38.439997520000048</v>
      </c>
      <c r="AI2666" t="str">
        <f t="shared" ca="1" si="393"/>
        <v>Wichita St</v>
      </c>
      <c r="AJ2666" t="str">
        <f t="shared" si="394"/>
        <v>Wichita St</v>
      </c>
      <c r="AK2666" t="str">
        <f t="shared" si="395"/>
        <v>Wichita St</v>
      </c>
    </row>
    <row r="2667" spans="17:37" x14ac:dyDescent="0.25">
      <c r="Q2667" t="s">
        <v>3258</v>
      </c>
      <c r="R2667" s="6">
        <v>41967</v>
      </c>
      <c r="S2667" t="s">
        <v>3194</v>
      </c>
      <c r="T2667" t="s">
        <v>3534</v>
      </c>
      <c r="U2667" t="s">
        <v>3842</v>
      </c>
      <c r="V2667">
        <v>77</v>
      </c>
      <c r="W2667">
        <v>49</v>
      </c>
      <c r="Y2667" t="s">
        <v>11</v>
      </c>
      <c r="Z2667">
        <v>1</v>
      </c>
      <c r="AA2667">
        <f t="shared" si="392"/>
        <v>28</v>
      </c>
      <c r="AB2667">
        <f t="shared" ca="1" si="388"/>
        <v>15.6</v>
      </c>
      <c r="AC2667">
        <f t="shared" ca="1" si="389"/>
        <v>12.4</v>
      </c>
      <c r="AD2667">
        <f t="shared" ca="1" si="390"/>
        <v>-12.4</v>
      </c>
      <c r="AE2667" s="2">
        <v>0</v>
      </c>
      <c r="AF2667" s="7">
        <f>VLOOKUP(R2667,Weights!$A$2:$B$120,2,0)*AE2667</f>
        <v>0</v>
      </c>
      <c r="AG2667">
        <f t="shared" ca="1" si="391"/>
        <v>153.76000000000002</v>
      </c>
      <c r="AI2667" t="str">
        <f t="shared" ca="1" si="393"/>
        <v>Memphis</v>
      </c>
      <c r="AJ2667" t="str">
        <f t="shared" si="394"/>
        <v>Memphis</v>
      </c>
      <c r="AK2667">
        <f t="shared" si="395"/>
        <v>0</v>
      </c>
    </row>
    <row r="2668" spans="17:37" x14ac:dyDescent="0.25">
      <c r="Q2668" t="s">
        <v>3258</v>
      </c>
      <c r="R2668" s="6">
        <v>41970</v>
      </c>
      <c r="S2668" t="s">
        <v>3195</v>
      </c>
      <c r="T2668" t="s">
        <v>3524</v>
      </c>
      <c r="U2668" t="s">
        <v>3841</v>
      </c>
      <c r="V2668">
        <v>71</v>
      </c>
      <c r="W2668">
        <v>47</v>
      </c>
      <c r="Y2668" t="s">
        <v>13</v>
      </c>
      <c r="Z2668">
        <v>1</v>
      </c>
      <c r="AA2668">
        <f t="shared" si="392"/>
        <v>-24</v>
      </c>
      <c r="AB2668">
        <f t="shared" ca="1" si="388"/>
        <v>-11.000000199999999</v>
      </c>
      <c r="AC2668">
        <f t="shared" ca="1" si="389"/>
        <v>-12.999999800000001</v>
      </c>
      <c r="AD2668">
        <f t="shared" ca="1" si="390"/>
        <v>12.999999800000001</v>
      </c>
      <c r="AE2668" s="2">
        <v>0</v>
      </c>
      <c r="AF2668" s="7">
        <f>VLOOKUP(R2668,Weights!$A$2:$B$120,2,0)*AE2668</f>
        <v>0</v>
      </c>
      <c r="AG2668">
        <f t="shared" ca="1" si="391"/>
        <v>168.99999480000008</v>
      </c>
      <c r="AI2668" t="str">
        <f t="shared" ca="1" si="393"/>
        <v>Baylor</v>
      </c>
      <c r="AJ2668" t="str">
        <f t="shared" si="394"/>
        <v>Baylor</v>
      </c>
      <c r="AK2668" t="str">
        <f t="shared" si="395"/>
        <v>Baylor</v>
      </c>
    </row>
    <row r="2669" spans="17:37" x14ac:dyDescent="0.25">
      <c r="Q2669" t="s">
        <v>3258</v>
      </c>
      <c r="R2669" s="6">
        <v>41971</v>
      </c>
      <c r="S2669" t="s">
        <v>3195</v>
      </c>
      <c r="T2669" t="s">
        <v>3311</v>
      </c>
      <c r="U2669" t="s">
        <v>3842</v>
      </c>
      <c r="V2669">
        <v>72</v>
      </c>
      <c r="W2669">
        <v>62</v>
      </c>
      <c r="Y2669" t="s">
        <v>15</v>
      </c>
      <c r="Z2669">
        <v>1</v>
      </c>
      <c r="AA2669">
        <f t="shared" si="392"/>
        <v>10</v>
      </c>
      <c r="AB2669">
        <f t="shared" ca="1" si="388"/>
        <v>7.1999999800000003</v>
      </c>
      <c r="AC2669">
        <f t="shared" ca="1" si="389"/>
        <v>2.8000000199999997</v>
      </c>
      <c r="AD2669">
        <f t="shared" ca="1" si="390"/>
        <v>-2.8000000199999997</v>
      </c>
      <c r="AE2669" s="2">
        <v>0</v>
      </c>
      <c r="AF2669" s="7">
        <f>VLOOKUP(R2669,Weights!$A$2:$B$120,2,0)*AE2669</f>
        <v>0</v>
      </c>
      <c r="AG2669">
        <f t="shared" ca="1" si="391"/>
        <v>7.8400001119999985</v>
      </c>
      <c r="AI2669" t="str">
        <f t="shared" ca="1" si="393"/>
        <v>Memphis</v>
      </c>
      <c r="AJ2669" t="str">
        <f t="shared" si="394"/>
        <v>Memphis</v>
      </c>
      <c r="AK2669">
        <f t="shared" si="395"/>
        <v>0</v>
      </c>
    </row>
    <row r="2670" spans="17:37" x14ac:dyDescent="0.25">
      <c r="Q2670" t="s">
        <v>3258</v>
      </c>
      <c r="R2670" s="6">
        <v>41975</v>
      </c>
      <c r="S2670" t="s">
        <v>3194</v>
      </c>
      <c r="T2670" t="s">
        <v>3457</v>
      </c>
      <c r="U2670" t="s">
        <v>3841</v>
      </c>
      <c r="V2670">
        <v>64</v>
      </c>
      <c r="W2670">
        <v>52</v>
      </c>
      <c r="Y2670" t="s">
        <v>17</v>
      </c>
      <c r="Z2670">
        <v>1</v>
      </c>
      <c r="AA2670">
        <f t="shared" si="392"/>
        <v>-12</v>
      </c>
      <c r="AB2670">
        <f t="shared" ca="1" si="388"/>
        <v>1.9999999999999991</v>
      </c>
      <c r="AC2670">
        <f t="shared" ca="1" si="389"/>
        <v>-14</v>
      </c>
      <c r="AD2670">
        <f t="shared" ca="1" si="390"/>
        <v>14</v>
      </c>
      <c r="AE2670" s="2">
        <v>0</v>
      </c>
      <c r="AF2670" s="7">
        <f>VLOOKUP(R2670,Weights!$A$2:$B$120,2,0)*AE2670</f>
        <v>0</v>
      </c>
      <c r="AG2670">
        <f t="shared" ca="1" si="391"/>
        <v>196</v>
      </c>
      <c r="AI2670" t="str">
        <f t="shared" ca="1" si="393"/>
        <v>Memphis</v>
      </c>
      <c r="AJ2670" t="str">
        <f t="shared" si="394"/>
        <v>Stephen F. Austin</v>
      </c>
      <c r="AK2670" t="str">
        <f t="shared" si="395"/>
        <v>Stephen F. Austin</v>
      </c>
    </row>
    <row r="2671" spans="17:37" x14ac:dyDescent="0.25">
      <c r="Q2671" t="s">
        <v>3258</v>
      </c>
      <c r="R2671" s="6">
        <v>41979</v>
      </c>
      <c r="S2671" t="s">
        <v>3194</v>
      </c>
      <c r="T2671" t="s">
        <v>3497</v>
      </c>
      <c r="U2671" t="s">
        <v>3842</v>
      </c>
      <c r="V2671">
        <v>73</v>
      </c>
      <c r="W2671">
        <v>45</v>
      </c>
      <c r="Y2671" t="s">
        <v>235</v>
      </c>
      <c r="Z2671">
        <v>1</v>
      </c>
      <c r="AA2671">
        <f t="shared" si="392"/>
        <v>28</v>
      </c>
      <c r="AB2671">
        <f t="shared" ca="1" si="388"/>
        <v>14</v>
      </c>
      <c r="AC2671">
        <f t="shared" ca="1" si="389"/>
        <v>14</v>
      </c>
      <c r="AD2671">
        <f t="shared" ca="1" si="390"/>
        <v>-14</v>
      </c>
      <c r="AE2671" s="2">
        <v>0</v>
      </c>
      <c r="AF2671" s="7">
        <f>VLOOKUP(R2671,Weights!$A$2:$B$120,2,0)*AE2671</f>
        <v>0</v>
      </c>
      <c r="AG2671">
        <f t="shared" ca="1" si="391"/>
        <v>196</v>
      </c>
      <c r="AI2671" t="str">
        <f t="shared" ca="1" si="393"/>
        <v>Memphis</v>
      </c>
      <c r="AJ2671" t="str">
        <f t="shared" si="394"/>
        <v>Memphis</v>
      </c>
      <c r="AK2671">
        <f t="shared" si="395"/>
        <v>0</v>
      </c>
    </row>
    <row r="2672" spans="17:37" x14ac:dyDescent="0.25">
      <c r="Q2672" t="s">
        <v>3258</v>
      </c>
      <c r="R2672" s="6">
        <v>41986</v>
      </c>
      <c r="S2672" t="s">
        <v>3194</v>
      </c>
      <c r="T2672" t="s">
        <v>3367</v>
      </c>
      <c r="U2672" t="s">
        <v>3841</v>
      </c>
      <c r="V2672">
        <v>73</v>
      </c>
      <c r="W2672">
        <v>55</v>
      </c>
      <c r="Y2672" t="s">
        <v>350</v>
      </c>
      <c r="Z2672">
        <v>1</v>
      </c>
      <c r="AA2672">
        <f t="shared" si="392"/>
        <v>-18</v>
      </c>
      <c r="AB2672">
        <f t="shared" ca="1" si="388"/>
        <v>-4.0000002000000006</v>
      </c>
      <c r="AC2672">
        <f t="shared" ca="1" si="389"/>
        <v>-13.999999799999999</v>
      </c>
      <c r="AD2672">
        <f t="shared" ca="1" si="390"/>
        <v>13.999999799999999</v>
      </c>
      <c r="AE2672" s="2">
        <v>0</v>
      </c>
      <c r="AF2672" s="7">
        <f>VLOOKUP(R2672,Weights!$A$2:$B$120,2,0)*AE2672</f>
        <v>0</v>
      </c>
      <c r="AG2672">
        <f t="shared" ca="1" si="391"/>
        <v>195.99999440000002</v>
      </c>
      <c r="AI2672" t="str">
        <f t="shared" ca="1" si="393"/>
        <v>Oklahoma St</v>
      </c>
      <c r="AJ2672" t="str">
        <f t="shared" si="394"/>
        <v>Oklahoma St</v>
      </c>
      <c r="AK2672" t="str">
        <f t="shared" si="395"/>
        <v>Oklahoma St</v>
      </c>
    </row>
    <row r="2673" spans="17:37" x14ac:dyDescent="0.25">
      <c r="Q2673" t="s">
        <v>3258</v>
      </c>
      <c r="R2673" s="6">
        <v>41988</v>
      </c>
      <c r="S2673" t="s">
        <v>3194</v>
      </c>
      <c r="T2673" t="s">
        <v>3513</v>
      </c>
      <c r="U2673" t="s">
        <v>3842</v>
      </c>
      <c r="V2673">
        <v>81</v>
      </c>
      <c r="W2673">
        <v>47</v>
      </c>
      <c r="Y2673" t="s">
        <v>291</v>
      </c>
      <c r="Z2673">
        <v>1</v>
      </c>
      <c r="AA2673">
        <f t="shared" si="392"/>
        <v>34</v>
      </c>
      <c r="AB2673">
        <f t="shared" ca="1" si="388"/>
        <v>3.9999999999999991</v>
      </c>
      <c r="AC2673">
        <f t="shared" ca="1" si="389"/>
        <v>30</v>
      </c>
      <c r="AD2673">
        <f t="shared" ca="1" si="390"/>
        <v>-30</v>
      </c>
      <c r="AE2673" s="2">
        <v>0</v>
      </c>
      <c r="AF2673" s="7">
        <f>VLOOKUP(R2673,Weights!$A$2:$B$120,2,0)*AE2673</f>
        <v>0</v>
      </c>
      <c r="AG2673">
        <f t="shared" ca="1" si="391"/>
        <v>900</v>
      </c>
      <c r="AI2673" t="str">
        <f t="shared" ca="1" si="393"/>
        <v>Memphis</v>
      </c>
      <c r="AJ2673" t="str">
        <f t="shared" si="394"/>
        <v>Memphis</v>
      </c>
      <c r="AK2673">
        <f t="shared" si="395"/>
        <v>0</v>
      </c>
    </row>
    <row r="2674" spans="17:37" x14ac:dyDescent="0.25">
      <c r="Q2674" t="s">
        <v>3258</v>
      </c>
      <c r="R2674" s="6">
        <v>41990</v>
      </c>
      <c r="S2674" t="s">
        <v>3194</v>
      </c>
      <c r="T2674" t="s">
        <v>3333</v>
      </c>
      <c r="U2674" t="s">
        <v>3842</v>
      </c>
      <c r="V2674">
        <v>83</v>
      </c>
      <c r="W2674">
        <v>73</v>
      </c>
      <c r="Y2674" t="s">
        <v>178</v>
      </c>
      <c r="Z2674">
        <v>1</v>
      </c>
      <c r="AA2674">
        <f t="shared" si="392"/>
        <v>10</v>
      </c>
      <c r="AB2674">
        <f t="shared" ca="1" si="388"/>
        <v>5.1999999999999993</v>
      </c>
      <c r="AC2674">
        <f t="shared" ca="1" si="389"/>
        <v>4.8000000000000007</v>
      </c>
      <c r="AD2674">
        <f t="shared" ca="1" si="390"/>
        <v>-4.8000000000000007</v>
      </c>
      <c r="AE2674" s="2">
        <v>0</v>
      </c>
      <c r="AF2674" s="7">
        <f>VLOOKUP(R2674,Weights!$A$2:$B$120,2,0)*AE2674</f>
        <v>0</v>
      </c>
      <c r="AG2674">
        <f t="shared" ca="1" si="391"/>
        <v>23.040000000000006</v>
      </c>
      <c r="AI2674" t="str">
        <f t="shared" ca="1" si="393"/>
        <v>Memphis</v>
      </c>
      <c r="AJ2674" t="str">
        <f t="shared" si="394"/>
        <v>Memphis</v>
      </c>
      <c r="AK2674">
        <f t="shared" si="395"/>
        <v>0</v>
      </c>
    </row>
    <row r="2675" spans="17:37" x14ac:dyDescent="0.25">
      <c r="Q2675" t="s">
        <v>3258</v>
      </c>
      <c r="R2675" s="6">
        <v>41993</v>
      </c>
      <c r="S2675" t="s">
        <v>3194</v>
      </c>
      <c r="T2675" t="s">
        <v>3280</v>
      </c>
      <c r="U2675" t="s">
        <v>3842</v>
      </c>
      <c r="V2675">
        <v>78</v>
      </c>
      <c r="W2675">
        <v>63</v>
      </c>
      <c r="Y2675" t="s">
        <v>154</v>
      </c>
      <c r="Z2675">
        <v>1</v>
      </c>
      <c r="AA2675">
        <f t="shared" si="392"/>
        <v>15</v>
      </c>
      <c r="AB2675">
        <f t="shared" ca="1" si="388"/>
        <v>13</v>
      </c>
      <c r="AC2675">
        <f t="shared" ca="1" si="389"/>
        <v>2</v>
      </c>
      <c r="AD2675">
        <f t="shared" ca="1" si="390"/>
        <v>-2</v>
      </c>
      <c r="AE2675" s="2">
        <v>0</v>
      </c>
      <c r="AF2675" s="7">
        <f>VLOOKUP(R2675,Weights!$A$2:$B$120,2,0)*AE2675</f>
        <v>0</v>
      </c>
      <c r="AG2675">
        <f t="shared" ca="1" si="391"/>
        <v>4</v>
      </c>
      <c r="AI2675" t="str">
        <f t="shared" ca="1" si="393"/>
        <v>Memphis</v>
      </c>
      <c r="AJ2675" t="str">
        <f t="shared" si="394"/>
        <v>Memphis</v>
      </c>
      <c r="AK2675">
        <f t="shared" si="395"/>
        <v>0</v>
      </c>
    </row>
    <row r="2676" spans="17:37" x14ac:dyDescent="0.25">
      <c r="Q2676" t="s">
        <v>3258</v>
      </c>
      <c r="R2676" s="6">
        <v>41996</v>
      </c>
      <c r="S2676" t="s">
        <v>3194</v>
      </c>
      <c r="T2676" t="s">
        <v>3393</v>
      </c>
      <c r="U2676" t="s">
        <v>3842</v>
      </c>
      <c r="V2676">
        <v>78</v>
      </c>
      <c r="W2676">
        <v>51</v>
      </c>
      <c r="Y2676" t="s">
        <v>332</v>
      </c>
      <c r="Z2676">
        <v>1</v>
      </c>
      <c r="AA2676">
        <f t="shared" si="392"/>
        <v>27</v>
      </c>
      <c r="AB2676">
        <f t="shared" ca="1" si="388"/>
        <v>20.999999799999998</v>
      </c>
      <c r="AC2676">
        <f t="shared" ca="1" si="389"/>
        <v>6.0000002000000023</v>
      </c>
      <c r="AD2676">
        <f t="shared" ca="1" si="390"/>
        <v>-6.0000002000000023</v>
      </c>
      <c r="AE2676" s="2">
        <v>0</v>
      </c>
      <c r="AF2676" s="7">
        <f>VLOOKUP(R2676,Weights!$A$2:$B$120,2,0)*AE2676</f>
        <v>0</v>
      </c>
      <c r="AG2676">
        <f t="shared" ca="1" si="391"/>
        <v>36.000002400000071</v>
      </c>
      <c r="AI2676" t="str">
        <f t="shared" ca="1" si="393"/>
        <v>Memphis</v>
      </c>
      <c r="AJ2676" t="str">
        <f t="shared" si="394"/>
        <v>Memphis</v>
      </c>
      <c r="AK2676">
        <f t="shared" si="395"/>
        <v>0</v>
      </c>
    </row>
    <row r="2677" spans="17:37" x14ac:dyDescent="0.25">
      <c r="Q2677" t="s">
        <v>3258</v>
      </c>
      <c r="R2677" s="6">
        <v>42004</v>
      </c>
      <c r="S2677" t="s">
        <v>3194</v>
      </c>
      <c r="T2677" t="s">
        <v>3262</v>
      </c>
      <c r="U2677" t="s">
        <v>3842</v>
      </c>
      <c r="V2677">
        <v>73</v>
      </c>
      <c r="W2677">
        <v>54</v>
      </c>
      <c r="Y2677" t="s">
        <v>352</v>
      </c>
      <c r="Z2677">
        <v>1</v>
      </c>
      <c r="AA2677">
        <f t="shared" si="392"/>
        <v>19</v>
      </c>
      <c r="AB2677">
        <f t="shared" ca="1" si="388"/>
        <v>14</v>
      </c>
      <c r="AC2677">
        <f t="shared" ca="1" si="389"/>
        <v>5</v>
      </c>
      <c r="AD2677">
        <f t="shared" ca="1" si="390"/>
        <v>-5</v>
      </c>
      <c r="AE2677" s="2">
        <v>0</v>
      </c>
      <c r="AF2677" s="7">
        <f>VLOOKUP(R2677,Weights!$A$2:$B$120,2,0)*AE2677</f>
        <v>0</v>
      </c>
      <c r="AG2677">
        <f t="shared" ca="1" si="391"/>
        <v>25</v>
      </c>
      <c r="AI2677" t="str">
        <f t="shared" ca="1" si="393"/>
        <v>Memphis</v>
      </c>
      <c r="AJ2677" t="str">
        <f t="shared" si="394"/>
        <v>Memphis</v>
      </c>
      <c r="AK2677">
        <f t="shared" si="395"/>
        <v>0</v>
      </c>
    </row>
    <row r="2678" spans="17:37" x14ac:dyDescent="0.25">
      <c r="Q2678" t="s">
        <v>3258</v>
      </c>
      <c r="R2678" s="6">
        <v>42007</v>
      </c>
      <c r="S2678" t="s">
        <v>3194</v>
      </c>
      <c r="T2678" t="s">
        <v>3263</v>
      </c>
      <c r="U2678" t="s">
        <v>3841</v>
      </c>
      <c r="V2678">
        <v>74</v>
      </c>
      <c r="W2678">
        <v>66</v>
      </c>
      <c r="Y2678" t="s">
        <v>293</v>
      </c>
      <c r="Z2678">
        <v>1</v>
      </c>
      <c r="AA2678">
        <f t="shared" si="392"/>
        <v>-8</v>
      </c>
      <c r="AB2678">
        <f t="shared" ca="1" si="388"/>
        <v>14</v>
      </c>
      <c r="AC2678">
        <f t="shared" ca="1" si="389"/>
        <v>-22</v>
      </c>
      <c r="AD2678">
        <f t="shared" ca="1" si="390"/>
        <v>22</v>
      </c>
      <c r="AE2678" s="2">
        <v>0</v>
      </c>
      <c r="AF2678" s="7">
        <f>VLOOKUP(R2678,Weights!$A$2:$B$120,2,0)*AE2678</f>
        <v>0</v>
      </c>
      <c r="AG2678">
        <f t="shared" ca="1" si="391"/>
        <v>484</v>
      </c>
      <c r="AI2678" t="str">
        <f t="shared" ca="1" si="393"/>
        <v>Memphis</v>
      </c>
      <c r="AJ2678" t="str">
        <f t="shared" si="394"/>
        <v>Tulane</v>
      </c>
      <c r="AK2678" t="str">
        <f t="shared" si="395"/>
        <v>Tulane</v>
      </c>
    </row>
    <row r="2679" spans="17:37" x14ac:dyDescent="0.25">
      <c r="Q2679" t="s">
        <v>3258</v>
      </c>
      <c r="R2679" s="6">
        <v>42019</v>
      </c>
      <c r="S2679" t="s">
        <v>3194</v>
      </c>
      <c r="T2679" t="s">
        <v>3234</v>
      </c>
      <c r="U2679" t="s">
        <v>3842</v>
      </c>
      <c r="V2679">
        <v>63</v>
      </c>
      <c r="W2679">
        <v>50</v>
      </c>
      <c r="Y2679" t="s">
        <v>354</v>
      </c>
      <c r="Z2679">
        <v>1</v>
      </c>
      <c r="AA2679">
        <f t="shared" si="392"/>
        <v>13</v>
      </c>
      <c r="AB2679">
        <f t="shared" ca="1" si="388"/>
        <v>0.79999999999999893</v>
      </c>
      <c r="AC2679">
        <f t="shared" ca="1" si="389"/>
        <v>12.200000000000001</v>
      </c>
      <c r="AD2679">
        <f t="shared" ca="1" si="390"/>
        <v>-12.200000000000001</v>
      </c>
      <c r="AE2679" s="2">
        <v>0</v>
      </c>
      <c r="AF2679" s="7">
        <f>VLOOKUP(R2679,Weights!$A$2:$B$120,2,0)*AE2679</f>
        <v>0</v>
      </c>
      <c r="AG2679">
        <f t="shared" ca="1" si="391"/>
        <v>148.84000000000003</v>
      </c>
      <c r="AI2679" t="str">
        <f t="shared" ca="1" si="393"/>
        <v>Memphis</v>
      </c>
      <c r="AJ2679" t="str">
        <f t="shared" si="394"/>
        <v>Memphis</v>
      </c>
      <c r="AK2679">
        <f t="shared" si="395"/>
        <v>0</v>
      </c>
    </row>
    <row r="2680" spans="17:37" x14ac:dyDescent="0.25">
      <c r="Q2680" t="s">
        <v>3258</v>
      </c>
      <c r="R2680" s="6">
        <v>42021</v>
      </c>
      <c r="S2680" t="s">
        <v>3194</v>
      </c>
      <c r="T2680" t="s">
        <v>3259</v>
      </c>
      <c r="U2680" t="s">
        <v>3842</v>
      </c>
      <c r="V2680">
        <v>99</v>
      </c>
      <c r="W2680">
        <v>79</v>
      </c>
      <c r="Y2680" t="s">
        <v>355</v>
      </c>
      <c r="Z2680">
        <v>1</v>
      </c>
      <c r="AA2680">
        <f t="shared" si="392"/>
        <v>20</v>
      </c>
      <c r="AB2680">
        <f t="shared" ca="1" si="388"/>
        <v>16.399999999999999</v>
      </c>
      <c r="AC2680">
        <f t="shared" ca="1" si="389"/>
        <v>3.6000000000000014</v>
      </c>
      <c r="AD2680">
        <f t="shared" ca="1" si="390"/>
        <v>-3.6000000000000014</v>
      </c>
      <c r="AE2680" s="2">
        <v>0</v>
      </c>
      <c r="AF2680" s="7">
        <f>VLOOKUP(R2680,Weights!$A$2:$B$120,2,0)*AE2680</f>
        <v>0</v>
      </c>
      <c r="AG2680">
        <f t="shared" ca="1" si="391"/>
        <v>12.96000000000001</v>
      </c>
      <c r="AI2680" t="str">
        <f t="shared" ca="1" si="393"/>
        <v>Memphis</v>
      </c>
      <c r="AJ2680" t="str">
        <f t="shared" si="394"/>
        <v>Memphis</v>
      </c>
      <c r="AK2680">
        <f t="shared" si="395"/>
        <v>0</v>
      </c>
    </row>
    <row r="2681" spans="17:37" x14ac:dyDescent="0.25">
      <c r="Q2681" t="s">
        <v>3258</v>
      </c>
      <c r="R2681" s="6">
        <v>42028</v>
      </c>
      <c r="S2681" t="s">
        <v>3195</v>
      </c>
      <c r="T2681" t="s">
        <v>3263</v>
      </c>
      <c r="U2681" t="s">
        <v>3842</v>
      </c>
      <c r="V2681">
        <v>57</v>
      </c>
      <c r="W2681">
        <v>55</v>
      </c>
      <c r="Y2681" t="s">
        <v>356</v>
      </c>
      <c r="Z2681">
        <v>1</v>
      </c>
      <c r="AA2681">
        <f t="shared" si="392"/>
        <v>2</v>
      </c>
      <c r="AB2681">
        <f t="shared" ca="1" si="388"/>
        <v>10.8</v>
      </c>
      <c r="AC2681">
        <f t="shared" ca="1" si="389"/>
        <v>-8.8000000000000007</v>
      </c>
      <c r="AD2681">
        <f t="shared" ca="1" si="390"/>
        <v>8.8000000000000007</v>
      </c>
      <c r="AE2681" s="2">
        <v>0</v>
      </c>
      <c r="AF2681" s="7">
        <f>VLOOKUP(R2681,Weights!$A$2:$B$120,2,0)*AE2681</f>
        <v>0</v>
      </c>
      <c r="AG2681">
        <f t="shared" ca="1" si="391"/>
        <v>77.440000000000012</v>
      </c>
      <c r="AI2681" t="str">
        <f t="shared" ca="1" si="393"/>
        <v>Memphis</v>
      </c>
      <c r="AJ2681" t="str">
        <f t="shared" si="394"/>
        <v>Memphis</v>
      </c>
      <c r="AK2681">
        <f t="shared" si="395"/>
        <v>0</v>
      </c>
    </row>
    <row r="2682" spans="17:37" x14ac:dyDescent="0.25">
      <c r="Q2682" t="s">
        <v>3258</v>
      </c>
      <c r="R2682" s="6">
        <v>42032</v>
      </c>
      <c r="S2682" t="s">
        <v>3194</v>
      </c>
      <c r="T2682" t="s">
        <v>3260</v>
      </c>
      <c r="U2682" t="s">
        <v>3842</v>
      </c>
      <c r="V2682">
        <v>70</v>
      </c>
      <c r="W2682">
        <v>58</v>
      </c>
      <c r="Y2682" t="s">
        <v>357</v>
      </c>
      <c r="Z2682">
        <v>1</v>
      </c>
      <c r="AA2682">
        <f t="shared" si="392"/>
        <v>12</v>
      </c>
      <c r="AB2682">
        <f t="shared" ca="1" si="388"/>
        <v>12.799999999999999</v>
      </c>
      <c r="AC2682">
        <f t="shared" ca="1" si="389"/>
        <v>-0.79999999999999893</v>
      </c>
      <c r="AD2682">
        <f t="shared" ca="1" si="390"/>
        <v>0.79999999999999893</v>
      </c>
      <c r="AE2682" s="2">
        <v>0</v>
      </c>
      <c r="AF2682" s="7">
        <f>VLOOKUP(R2682,Weights!$A$2:$B$120,2,0)*AE2682</f>
        <v>0</v>
      </c>
      <c r="AG2682">
        <f t="shared" ca="1" si="391"/>
        <v>0.63999999999999835</v>
      </c>
      <c r="AI2682" t="str">
        <f t="shared" ca="1" si="393"/>
        <v>Memphis</v>
      </c>
      <c r="AJ2682" t="str">
        <f t="shared" si="394"/>
        <v>Memphis</v>
      </c>
      <c r="AK2682">
        <f t="shared" si="395"/>
        <v>0</v>
      </c>
    </row>
    <row r="2683" spans="17:37" x14ac:dyDescent="0.25">
      <c r="Q2683" t="s">
        <v>3258</v>
      </c>
      <c r="R2683" s="6">
        <v>42039</v>
      </c>
      <c r="S2683" t="s">
        <v>3194</v>
      </c>
      <c r="T2683" t="s">
        <v>3441</v>
      </c>
      <c r="U2683" t="s">
        <v>3842</v>
      </c>
      <c r="V2683">
        <v>74</v>
      </c>
      <c r="W2683">
        <v>48</v>
      </c>
      <c r="Y2683" t="s">
        <v>359</v>
      </c>
      <c r="Z2683">
        <v>1</v>
      </c>
      <c r="AA2683">
        <f t="shared" si="392"/>
        <v>26</v>
      </c>
      <c r="AB2683">
        <f t="shared" ca="1" si="388"/>
        <v>20.199999800000001</v>
      </c>
      <c r="AC2683">
        <f t="shared" ca="1" si="389"/>
        <v>5.8000001999999995</v>
      </c>
      <c r="AD2683">
        <f t="shared" ca="1" si="390"/>
        <v>-5.8000001999999995</v>
      </c>
      <c r="AE2683" s="2">
        <v>0</v>
      </c>
      <c r="AF2683" s="7">
        <f>VLOOKUP(R2683,Weights!$A$2:$B$120,2,0)*AE2683</f>
        <v>0</v>
      </c>
      <c r="AG2683">
        <f t="shared" ca="1" si="391"/>
        <v>33.640002320000036</v>
      </c>
      <c r="AI2683" t="str">
        <f t="shared" ca="1" si="393"/>
        <v>Memphis</v>
      </c>
      <c r="AJ2683" t="str">
        <f t="shared" si="394"/>
        <v>Memphis</v>
      </c>
      <c r="AK2683">
        <f t="shared" si="395"/>
        <v>0</v>
      </c>
    </row>
    <row r="2684" spans="17:37" x14ac:dyDescent="0.25">
      <c r="Q2684" t="s">
        <v>3258</v>
      </c>
      <c r="R2684" s="6">
        <v>42042</v>
      </c>
      <c r="S2684" t="s">
        <v>3194</v>
      </c>
      <c r="T2684" t="s">
        <v>3261</v>
      </c>
      <c r="U2684" t="s">
        <v>3841</v>
      </c>
      <c r="V2684">
        <v>61</v>
      </c>
      <c r="W2684">
        <v>60</v>
      </c>
      <c r="Y2684" t="s">
        <v>360</v>
      </c>
      <c r="Z2684">
        <v>1</v>
      </c>
      <c r="AA2684">
        <f t="shared" si="392"/>
        <v>-1</v>
      </c>
      <c r="AB2684">
        <f t="shared" ca="1" si="388"/>
        <v>5.1999999999999993</v>
      </c>
      <c r="AC2684">
        <f t="shared" ca="1" si="389"/>
        <v>-6.1999999999999993</v>
      </c>
      <c r="AD2684">
        <f t="shared" ca="1" si="390"/>
        <v>6.1999999999999993</v>
      </c>
      <c r="AE2684" s="2">
        <v>0</v>
      </c>
      <c r="AF2684" s="7">
        <f>VLOOKUP(R2684,Weights!$A$2:$B$120,2,0)*AE2684</f>
        <v>0</v>
      </c>
      <c r="AG2684">
        <f t="shared" ca="1" si="391"/>
        <v>38.439999999999991</v>
      </c>
      <c r="AI2684" t="str">
        <f t="shared" ca="1" si="393"/>
        <v>Memphis</v>
      </c>
      <c r="AJ2684" t="str">
        <f t="shared" si="394"/>
        <v>Temple</v>
      </c>
      <c r="AK2684" t="str">
        <f t="shared" si="395"/>
        <v>Temple</v>
      </c>
    </row>
    <row r="2685" spans="17:37" x14ac:dyDescent="0.25">
      <c r="Q2685" t="s">
        <v>3258</v>
      </c>
      <c r="R2685" s="6">
        <v>42054</v>
      </c>
      <c r="S2685" t="s">
        <v>3194</v>
      </c>
      <c r="T2685" t="s">
        <v>3257</v>
      </c>
      <c r="U2685" t="s">
        <v>3842</v>
      </c>
      <c r="V2685">
        <v>75</v>
      </c>
      <c r="W2685">
        <v>72</v>
      </c>
      <c r="Y2685" t="s">
        <v>362</v>
      </c>
      <c r="Z2685">
        <v>1</v>
      </c>
      <c r="AA2685">
        <f t="shared" si="392"/>
        <v>3</v>
      </c>
      <c r="AB2685">
        <f t="shared" ca="1" si="388"/>
        <v>2.9999999999999991</v>
      </c>
      <c r="AC2685">
        <f t="shared" ca="1" si="389"/>
        <v>0</v>
      </c>
      <c r="AD2685">
        <f t="shared" ca="1" si="390"/>
        <v>0</v>
      </c>
      <c r="AE2685" s="2">
        <v>0</v>
      </c>
      <c r="AF2685" s="7">
        <f>VLOOKUP(R2685,Weights!$A$2:$B$120,2,0)*AE2685</f>
        <v>0</v>
      </c>
      <c r="AG2685">
        <f t="shared" ca="1" si="391"/>
        <v>0</v>
      </c>
      <c r="AI2685" t="str">
        <f t="shared" ca="1" si="393"/>
        <v>Memphis</v>
      </c>
      <c r="AJ2685" t="str">
        <f t="shared" si="394"/>
        <v>Memphis</v>
      </c>
      <c r="AK2685">
        <f t="shared" si="395"/>
        <v>0</v>
      </c>
    </row>
    <row r="2686" spans="17:37" x14ac:dyDescent="0.25">
      <c r="Q2686" t="s">
        <v>3258</v>
      </c>
      <c r="R2686" s="6">
        <v>42061</v>
      </c>
      <c r="S2686" t="s">
        <v>3194</v>
      </c>
      <c r="T2686" t="s">
        <v>3270</v>
      </c>
      <c r="U2686" t="s">
        <v>3841</v>
      </c>
      <c r="V2686">
        <v>66</v>
      </c>
      <c r="W2686">
        <v>57</v>
      </c>
      <c r="Y2686" t="s">
        <v>364</v>
      </c>
      <c r="Z2686">
        <v>1</v>
      </c>
      <c r="AA2686">
        <f t="shared" si="392"/>
        <v>-9</v>
      </c>
      <c r="AB2686">
        <f t="shared" ca="1" si="388"/>
        <v>1</v>
      </c>
      <c r="AC2686">
        <f t="shared" ca="1" si="389"/>
        <v>-10</v>
      </c>
      <c r="AD2686">
        <f t="shared" ca="1" si="390"/>
        <v>10</v>
      </c>
      <c r="AE2686" s="2">
        <v>0</v>
      </c>
      <c r="AF2686" s="7">
        <f>VLOOKUP(R2686,Weights!$A$2:$B$120,2,0)*AE2686</f>
        <v>0</v>
      </c>
      <c r="AG2686">
        <f t="shared" ca="1" si="391"/>
        <v>100</v>
      </c>
      <c r="AI2686" t="str">
        <f t="shared" ca="1" si="393"/>
        <v>Memphis</v>
      </c>
      <c r="AJ2686" t="str">
        <f t="shared" si="394"/>
        <v>SMU</v>
      </c>
      <c r="AK2686" t="str">
        <f t="shared" si="395"/>
        <v>SMU</v>
      </c>
    </row>
    <row r="2687" spans="17:37" x14ac:dyDescent="0.25">
      <c r="Q2687" t="s">
        <v>3258</v>
      </c>
      <c r="R2687" s="6">
        <v>42063</v>
      </c>
      <c r="S2687" t="s">
        <v>3194</v>
      </c>
      <c r="T2687" t="s">
        <v>3264</v>
      </c>
      <c r="U2687" t="s">
        <v>3841</v>
      </c>
      <c r="V2687">
        <v>74</v>
      </c>
      <c r="W2687">
        <v>72</v>
      </c>
      <c r="X2687" t="s">
        <v>3843</v>
      </c>
      <c r="Y2687" t="s">
        <v>365</v>
      </c>
      <c r="Z2687">
        <v>1</v>
      </c>
      <c r="AA2687">
        <f t="shared" si="392"/>
        <v>-2</v>
      </c>
      <c r="AB2687">
        <f t="shared" ca="1" si="388"/>
        <v>3.7999999999999989</v>
      </c>
      <c r="AC2687">
        <f t="shared" ca="1" si="389"/>
        <v>-5.7999999999999989</v>
      </c>
      <c r="AD2687">
        <f t="shared" ca="1" si="390"/>
        <v>5.7999999999999989</v>
      </c>
      <c r="AE2687" s="2">
        <v>0</v>
      </c>
      <c r="AF2687" s="7">
        <f>VLOOKUP(R2687,Weights!$A$2:$B$120,2,0)*AE2687</f>
        <v>0</v>
      </c>
      <c r="AG2687">
        <f t="shared" ca="1" si="391"/>
        <v>33.639999999999986</v>
      </c>
      <c r="AI2687" t="str">
        <f t="shared" ca="1" si="393"/>
        <v>Memphis</v>
      </c>
      <c r="AJ2687" t="str">
        <f t="shared" si="394"/>
        <v>Tulsa</v>
      </c>
      <c r="AK2687" t="str">
        <f t="shared" si="395"/>
        <v>Tulsa</v>
      </c>
    </row>
    <row r="2688" spans="17:37" x14ac:dyDescent="0.25">
      <c r="Q2688" t="s">
        <v>3258</v>
      </c>
      <c r="R2688" s="6">
        <v>42076</v>
      </c>
      <c r="S2688" t="s">
        <v>3195</v>
      </c>
      <c r="T2688" t="s">
        <v>3261</v>
      </c>
      <c r="U2688" t="s">
        <v>3191</v>
      </c>
      <c r="Y2688" t="s">
        <v>3191</v>
      </c>
      <c r="Z2688">
        <v>0</v>
      </c>
      <c r="AA2688">
        <f t="shared" si="392"/>
        <v>0</v>
      </c>
      <c r="AB2688">
        <f t="shared" ca="1" si="388"/>
        <v>0</v>
      </c>
      <c r="AC2688">
        <f t="shared" ca="1" si="389"/>
        <v>0</v>
      </c>
      <c r="AD2688">
        <f t="shared" ca="1" si="390"/>
        <v>0</v>
      </c>
      <c r="AE2688" s="2">
        <v>0</v>
      </c>
      <c r="AF2688" s="7">
        <f>VLOOKUP(R2688,Weights!$A$2:$B$120,2,0)*AE2688</f>
        <v>0</v>
      </c>
      <c r="AG2688">
        <f t="shared" ca="1" si="391"/>
        <v>0</v>
      </c>
      <c r="AI2688" t="str">
        <f t="shared" ca="1" si="393"/>
        <v>Temple</v>
      </c>
      <c r="AJ2688" t="str">
        <f t="shared" si="394"/>
        <v>Temple</v>
      </c>
      <c r="AK2688">
        <f t="shared" si="395"/>
        <v>0</v>
      </c>
    </row>
    <row r="2689" spans="17:37" x14ac:dyDescent="0.25">
      <c r="Q2689" t="s">
        <v>3344</v>
      </c>
      <c r="R2689" s="6">
        <v>41957</v>
      </c>
      <c r="S2689" t="s">
        <v>3194</v>
      </c>
      <c r="T2689" t="s">
        <v>3839</v>
      </c>
      <c r="U2689" t="s">
        <v>3842</v>
      </c>
      <c r="V2689">
        <v>88</v>
      </c>
      <c r="W2689">
        <v>48</v>
      </c>
      <c r="Y2689" t="s">
        <v>176</v>
      </c>
      <c r="Z2689">
        <v>1</v>
      </c>
      <c r="AA2689">
        <f t="shared" si="392"/>
        <v>40</v>
      </c>
      <c r="AB2689">
        <f t="shared" ca="1" si="388"/>
        <v>31.79999982</v>
      </c>
      <c r="AC2689">
        <f t="shared" ca="1" si="389"/>
        <v>8.20000018</v>
      </c>
      <c r="AD2689">
        <f t="shared" ca="1" si="390"/>
        <v>-8.20000018</v>
      </c>
      <c r="AE2689" s="2">
        <v>0</v>
      </c>
      <c r="AF2689" s="7">
        <f>VLOOKUP(R2689,Weights!$A$2:$B$120,2,0)*AE2689</f>
        <v>0</v>
      </c>
      <c r="AG2689">
        <f t="shared" ca="1" si="391"/>
        <v>67.240002952000026</v>
      </c>
      <c r="AI2689" t="str">
        <f t="shared" ca="1" si="393"/>
        <v>Mercer</v>
      </c>
      <c r="AJ2689" t="str">
        <f t="shared" si="394"/>
        <v>Mercer</v>
      </c>
      <c r="AK2689">
        <f t="shared" si="395"/>
        <v>0</v>
      </c>
    </row>
    <row r="2690" spans="17:37" x14ac:dyDescent="0.25">
      <c r="Q2690" t="s">
        <v>3344</v>
      </c>
      <c r="R2690" s="6">
        <v>41962</v>
      </c>
      <c r="S2690" t="s">
        <v>3194</v>
      </c>
      <c r="T2690" t="s">
        <v>3250</v>
      </c>
      <c r="U2690" t="s">
        <v>3842</v>
      </c>
      <c r="V2690">
        <v>74</v>
      </c>
      <c r="W2690">
        <v>66</v>
      </c>
      <c r="Y2690" t="s">
        <v>99</v>
      </c>
      <c r="Z2690">
        <v>1</v>
      </c>
      <c r="AA2690">
        <f t="shared" si="392"/>
        <v>8</v>
      </c>
      <c r="AB2690">
        <f t="shared" ref="AB2690:AB2753" ca="1" si="396">Z2690*(IF(S2690="A",-HomeEdge,IF(S2690="H",HomeEdge,0))+VLOOKUP(Q2690,TmList,2,0)-VLOOKUP(T2690,TmList,2,0))</f>
        <v>17.199999820000002</v>
      </c>
      <c r="AC2690">
        <f t="shared" ref="AC2690:AC2753" ca="1" si="397">AA2690-AB2690</f>
        <v>-9.1999998200000022</v>
      </c>
      <c r="AD2690">
        <f t="shared" ref="AD2690:AD2753" ca="1" si="398">-AC2690</f>
        <v>9.1999998200000022</v>
      </c>
      <c r="AE2690" s="2">
        <v>0</v>
      </c>
      <c r="AF2690" s="7">
        <f>VLOOKUP(R2690,Weights!$A$2:$B$120,2,0)*AE2690</f>
        <v>0</v>
      </c>
      <c r="AG2690">
        <f t="shared" ref="AG2690:AG2753" ca="1" si="399">AC2690^2</f>
        <v>84.639996688000068</v>
      </c>
      <c r="AI2690" t="str">
        <f t="shared" ca="1" si="393"/>
        <v>Mercer</v>
      </c>
      <c r="AJ2690" t="str">
        <f t="shared" si="394"/>
        <v>Mercer</v>
      </c>
      <c r="AK2690">
        <f t="shared" si="395"/>
        <v>0</v>
      </c>
    </row>
    <row r="2691" spans="17:37" x14ac:dyDescent="0.25">
      <c r="Q2691" t="s">
        <v>3344</v>
      </c>
      <c r="R2691" s="6">
        <v>41972</v>
      </c>
      <c r="S2691" t="s">
        <v>3195</v>
      </c>
      <c r="T2691" t="s">
        <v>3511</v>
      </c>
      <c r="U2691" t="s">
        <v>3841</v>
      </c>
      <c r="V2691">
        <v>55</v>
      </c>
      <c r="W2691">
        <v>48</v>
      </c>
      <c r="Y2691" t="s">
        <v>350</v>
      </c>
      <c r="Z2691">
        <v>1</v>
      </c>
      <c r="AA2691">
        <f t="shared" ref="AA2691:AA2754" si="400">Z2691*IF(U2691="W",(V2691-W2691),W2691-V2691)</f>
        <v>-7</v>
      </c>
      <c r="AB2691">
        <f t="shared" ca="1" si="396"/>
        <v>3.6000000200000004</v>
      </c>
      <c r="AC2691">
        <f t="shared" ca="1" si="397"/>
        <v>-10.60000002</v>
      </c>
      <c r="AD2691">
        <f t="shared" ca="1" si="398"/>
        <v>10.60000002</v>
      </c>
      <c r="AE2691" s="2">
        <v>0</v>
      </c>
      <c r="AF2691" s="7">
        <f>VLOOKUP(R2691,Weights!$A$2:$B$120,2,0)*AE2691</f>
        <v>0</v>
      </c>
      <c r="AG2691">
        <f t="shared" ca="1" si="399"/>
        <v>112.36000042399999</v>
      </c>
      <c r="AI2691" t="str">
        <f t="shared" ref="AI2691:AI2754" ca="1" si="401">IF(AB2691&gt;0,Q2691,T2691)</f>
        <v>Mercer</v>
      </c>
      <c r="AJ2691" t="str">
        <f t="shared" ref="AJ2691:AJ2754" si="402">IF(AA2691&gt;0,Q2691,T2691)</f>
        <v>Pacific</v>
      </c>
      <c r="AK2691" t="str">
        <f t="shared" ref="AK2691:AK2754" si="403">IF(AA2691&lt;0,T2691,0)</f>
        <v>Pacific</v>
      </c>
    </row>
    <row r="2692" spans="17:37" x14ac:dyDescent="0.25">
      <c r="Q2692" t="s">
        <v>3344</v>
      </c>
      <c r="R2692" s="6">
        <v>41975</v>
      </c>
      <c r="S2692" t="s">
        <v>3194</v>
      </c>
      <c r="T2692" t="s">
        <v>3839</v>
      </c>
      <c r="U2692" t="s">
        <v>3842</v>
      </c>
      <c r="V2692">
        <v>62</v>
      </c>
      <c r="W2692">
        <v>33</v>
      </c>
      <c r="Y2692" t="s">
        <v>291</v>
      </c>
      <c r="Z2692">
        <v>1</v>
      </c>
      <c r="AA2692">
        <f t="shared" si="400"/>
        <v>29</v>
      </c>
      <c r="AB2692">
        <f t="shared" ca="1" si="396"/>
        <v>31.79999982</v>
      </c>
      <c r="AC2692">
        <f t="shared" ca="1" si="397"/>
        <v>-2.79999982</v>
      </c>
      <c r="AD2692">
        <f t="shared" ca="1" si="398"/>
        <v>2.79999982</v>
      </c>
      <c r="AE2692" s="2">
        <v>0</v>
      </c>
      <c r="AF2692" s="7">
        <f>VLOOKUP(R2692,Weights!$A$2:$B$120,2,0)*AE2692</f>
        <v>0</v>
      </c>
      <c r="AG2692">
        <f t="shared" ca="1" si="399"/>
        <v>7.8399989920000328</v>
      </c>
      <c r="AI2692" t="str">
        <f t="shared" ca="1" si="401"/>
        <v>Mercer</v>
      </c>
      <c r="AJ2692" t="str">
        <f t="shared" si="402"/>
        <v>Mercer</v>
      </c>
      <c r="AK2692">
        <f t="shared" si="403"/>
        <v>0</v>
      </c>
    </row>
    <row r="2693" spans="17:37" x14ac:dyDescent="0.25">
      <c r="Q2693" t="s">
        <v>3344</v>
      </c>
      <c r="R2693" s="6">
        <v>41979</v>
      </c>
      <c r="S2693" t="s">
        <v>3194</v>
      </c>
      <c r="T2693" t="s">
        <v>3472</v>
      </c>
      <c r="U2693" t="s">
        <v>3842</v>
      </c>
      <c r="V2693">
        <v>90</v>
      </c>
      <c r="W2693">
        <v>81</v>
      </c>
      <c r="Y2693" t="s">
        <v>238</v>
      </c>
      <c r="Z2693">
        <v>1</v>
      </c>
      <c r="AA2693">
        <f t="shared" si="400"/>
        <v>9</v>
      </c>
      <c r="AB2693">
        <f t="shared" ca="1" si="396"/>
        <v>9.8000000200000006</v>
      </c>
      <c r="AC2693">
        <f t="shared" ca="1" si="397"/>
        <v>-0.80000002000000059</v>
      </c>
      <c r="AD2693">
        <f t="shared" ca="1" si="398"/>
        <v>0.80000002000000059</v>
      </c>
      <c r="AE2693" s="2">
        <v>0</v>
      </c>
      <c r="AF2693" s="7">
        <f>VLOOKUP(R2693,Weights!$A$2:$B$120,2,0)*AE2693</f>
        <v>0</v>
      </c>
      <c r="AG2693">
        <f t="shared" ca="1" si="399"/>
        <v>0.64000003200000133</v>
      </c>
      <c r="AI2693" t="str">
        <f t="shared" ca="1" si="401"/>
        <v>Mercer</v>
      </c>
      <c r="AJ2693" t="str">
        <f t="shared" si="402"/>
        <v>Mercer</v>
      </c>
      <c r="AK2693">
        <f t="shared" si="403"/>
        <v>0</v>
      </c>
    </row>
    <row r="2694" spans="17:37" x14ac:dyDescent="0.25">
      <c r="Q2694" t="s">
        <v>3344</v>
      </c>
      <c r="R2694" s="6">
        <v>41989</v>
      </c>
      <c r="S2694" t="s">
        <v>3194</v>
      </c>
      <c r="T2694" t="s">
        <v>3225</v>
      </c>
      <c r="U2694" t="s">
        <v>3841</v>
      </c>
      <c r="V2694">
        <v>67</v>
      </c>
      <c r="W2694">
        <v>51</v>
      </c>
      <c r="Y2694" t="s">
        <v>239</v>
      </c>
      <c r="Z2694">
        <v>1</v>
      </c>
      <c r="AA2694">
        <f t="shared" si="400"/>
        <v>-16</v>
      </c>
      <c r="AB2694">
        <f t="shared" ca="1" si="396"/>
        <v>7.2000000200000001</v>
      </c>
      <c r="AC2694">
        <f t="shared" ca="1" si="397"/>
        <v>-23.200000020000001</v>
      </c>
      <c r="AD2694">
        <f t="shared" ca="1" si="398"/>
        <v>23.200000020000001</v>
      </c>
      <c r="AE2694" s="2">
        <v>0</v>
      </c>
      <c r="AF2694" s="7">
        <f>VLOOKUP(R2694,Weights!$A$2:$B$120,2,0)*AE2694</f>
        <v>0</v>
      </c>
      <c r="AG2694">
        <f t="shared" ca="1" si="399"/>
        <v>538.24000092800009</v>
      </c>
      <c r="AI2694" t="str">
        <f t="shared" ca="1" si="401"/>
        <v>Mercer</v>
      </c>
      <c r="AJ2694" t="str">
        <f t="shared" si="402"/>
        <v>Dartmouth</v>
      </c>
      <c r="AK2694" t="str">
        <f t="shared" si="403"/>
        <v>Dartmouth</v>
      </c>
    </row>
    <row r="2695" spans="17:37" x14ac:dyDescent="0.25">
      <c r="Q2695" t="s">
        <v>3344</v>
      </c>
      <c r="R2695" s="6">
        <v>41992</v>
      </c>
      <c r="S2695" t="s">
        <v>3194</v>
      </c>
      <c r="T2695" t="s">
        <v>3340</v>
      </c>
      <c r="U2695" t="s">
        <v>3842</v>
      </c>
      <c r="V2695">
        <v>67</v>
      </c>
      <c r="W2695">
        <v>46</v>
      </c>
      <c r="Y2695" t="s">
        <v>2638</v>
      </c>
      <c r="Z2695">
        <v>1</v>
      </c>
      <c r="AA2695">
        <f t="shared" si="400"/>
        <v>21</v>
      </c>
      <c r="AB2695">
        <f t="shared" ca="1" si="396"/>
        <v>14.599999820000001</v>
      </c>
      <c r="AC2695">
        <f t="shared" ca="1" si="397"/>
        <v>6.4000001799999993</v>
      </c>
      <c r="AD2695">
        <f t="shared" ca="1" si="398"/>
        <v>-6.4000001799999993</v>
      </c>
      <c r="AE2695" s="2">
        <v>0</v>
      </c>
      <c r="AF2695" s="7">
        <f>VLOOKUP(R2695,Weights!$A$2:$B$120,2,0)*AE2695</f>
        <v>0</v>
      </c>
      <c r="AG2695">
        <f t="shared" ca="1" si="399"/>
        <v>40.960002304000021</v>
      </c>
      <c r="AI2695" t="str">
        <f t="shared" ca="1" si="401"/>
        <v>Mercer</v>
      </c>
      <c r="AJ2695" t="str">
        <f t="shared" si="402"/>
        <v>Mercer</v>
      </c>
      <c r="AK2695">
        <f t="shared" si="403"/>
        <v>0</v>
      </c>
    </row>
    <row r="2696" spans="17:37" x14ac:dyDescent="0.25">
      <c r="Q2696" t="s">
        <v>3344</v>
      </c>
      <c r="R2696" s="6">
        <v>42014</v>
      </c>
      <c r="S2696" t="s">
        <v>3194</v>
      </c>
      <c r="T2696" t="s">
        <v>3512</v>
      </c>
      <c r="U2696" t="s">
        <v>3842</v>
      </c>
      <c r="V2696">
        <v>74</v>
      </c>
      <c r="W2696">
        <v>51</v>
      </c>
      <c r="Y2696" t="s">
        <v>2307</v>
      </c>
      <c r="Z2696">
        <v>1</v>
      </c>
      <c r="AA2696">
        <f t="shared" si="400"/>
        <v>23</v>
      </c>
      <c r="AB2696">
        <f t="shared" ca="1" si="396"/>
        <v>10.800000020000001</v>
      </c>
      <c r="AC2696">
        <f t="shared" ca="1" si="397"/>
        <v>12.199999979999999</v>
      </c>
      <c r="AD2696">
        <f t="shared" ca="1" si="398"/>
        <v>-12.199999979999999</v>
      </c>
      <c r="AE2696" s="2">
        <v>0</v>
      </c>
      <c r="AF2696" s="7">
        <f>VLOOKUP(R2696,Weights!$A$2:$B$120,2,0)*AE2696</f>
        <v>0</v>
      </c>
      <c r="AG2696">
        <f t="shared" ca="1" si="399"/>
        <v>148.83999951199999</v>
      </c>
      <c r="AI2696" t="str">
        <f t="shared" ca="1" si="401"/>
        <v>Mercer</v>
      </c>
      <c r="AJ2696" t="str">
        <f t="shared" si="402"/>
        <v>Mercer</v>
      </c>
      <c r="AK2696">
        <f t="shared" si="403"/>
        <v>0</v>
      </c>
    </row>
    <row r="2697" spans="17:37" x14ac:dyDescent="0.25">
      <c r="Q2697" t="s">
        <v>3344</v>
      </c>
      <c r="R2697" s="6">
        <v>42019</v>
      </c>
      <c r="S2697" t="s">
        <v>3194</v>
      </c>
      <c r="T2697" t="s">
        <v>3459</v>
      </c>
      <c r="U2697" t="s">
        <v>3842</v>
      </c>
      <c r="V2697">
        <v>67</v>
      </c>
      <c r="W2697">
        <v>64</v>
      </c>
      <c r="Y2697" t="s">
        <v>246</v>
      </c>
      <c r="Z2697">
        <v>1</v>
      </c>
      <c r="AA2697">
        <f t="shared" si="400"/>
        <v>3</v>
      </c>
      <c r="AB2697">
        <f t="shared" ca="1" si="396"/>
        <v>6.6000000200000004</v>
      </c>
      <c r="AC2697">
        <f t="shared" ca="1" si="397"/>
        <v>-3.6000000200000004</v>
      </c>
      <c r="AD2697">
        <f t="shared" ca="1" si="398"/>
        <v>3.6000000200000004</v>
      </c>
      <c r="AE2697" s="2">
        <v>0</v>
      </c>
      <c r="AF2697" s="7">
        <f>VLOOKUP(R2697,Weights!$A$2:$B$120,2,0)*AE2697</f>
        <v>0</v>
      </c>
      <c r="AG2697">
        <f t="shared" ca="1" si="399"/>
        <v>12.960000144000004</v>
      </c>
      <c r="AI2697" t="str">
        <f t="shared" ca="1" si="401"/>
        <v>Mercer</v>
      </c>
      <c r="AJ2697" t="str">
        <f t="shared" si="402"/>
        <v>Mercer</v>
      </c>
      <c r="AK2697">
        <f t="shared" si="403"/>
        <v>0</v>
      </c>
    </row>
    <row r="2698" spans="17:37" x14ac:dyDescent="0.25">
      <c r="Q2698" t="s">
        <v>3344</v>
      </c>
      <c r="R2698" s="6">
        <v>42021</v>
      </c>
      <c r="S2698" t="s">
        <v>3194</v>
      </c>
      <c r="T2698" t="s">
        <v>3339</v>
      </c>
      <c r="U2698" t="s">
        <v>3842</v>
      </c>
      <c r="V2698">
        <v>80</v>
      </c>
      <c r="W2698">
        <v>56</v>
      </c>
      <c r="Y2698" t="s">
        <v>247</v>
      </c>
      <c r="Z2698">
        <v>1</v>
      </c>
      <c r="AA2698">
        <f t="shared" si="400"/>
        <v>24</v>
      </c>
      <c r="AB2698">
        <f t="shared" ca="1" si="396"/>
        <v>7.4000000200000002</v>
      </c>
      <c r="AC2698">
        <f t="shared" ca="1" si="397"/>
        <v>16.59999998</v>
      </c>
      <c r="AD2698">
        <f t="shared" ca="1" si="398"/>
        <v>-16.59999998</v>
      </c>
      <c r="AE2698" s="2">
        <v>0</v>
      </c>
      <c r="AF2698" s="7">
        <f>VLOOKUP(R2698,Weights!$A$2:$B$120,2,0)*AE2698</f>
        <v>0</v>
      </c>
      <c r="AG2698">
        <f t="shared" ca="1" si="399"/>
        <v>275.55999933599998</v>
      </c>
      <c r="AI2698" t="str">
        <f t="shared" ca="1" si="401"/>
        <v>Mercer</v>
      </c>
      <c r="AJ2698" t="str">
        <f t="shared" si="402"/>
        <v>Mercer</v>
      </c>
      <c r="AK2698">
        <f t="shared" si="403"/>
        <v>0</v>
      </c>
    </row>
    <row r="2699" spans="17:37" x14ac:dyDescent="0.25">
      <c r="Q2699" t="s">
        <v>3344</v>
      </c>
      <c r="R2699" s="6">
        <v>42033</v>
      </c>
      <c r="S2699" t="s">
        <v>3194</v>
      </c>
      <c r="T2699" t="s">
        <v>3355</v>
      </c>
      <c r="U2699" t="s">
        <v>3842</v>
      </c>
      <c r="V2699">
        <v>75</v>
      </c>
      <c r="W2699">
        <v>72</v>
      </c>
      <c r="X2699" t="s">
        <v>3843</v>
      </c>
      <c r="Y2699" t="s">
        <v>249</v>
      </c>
      <c r="Z2699">
        <v>1</v>
      </c>
      <c r="AA2699">
        <f t="shared" si="400"/>
        <v>3</v>
      </c>
      <c r="AB2699">
        <f t="shared" ca="1" si="396"/>
        <v>2.6000000000000005</v>
      </c>
      <c r="AC2699">
        <f t="shared" ca="1" si="397"/>
        <v>0.39999999999999947</v>
      </c>
      <c r="AD2699">
        <f t="shared" ca="1" si="398"/>
        <v>-0.39999999999999947</v>
      </c>
      <c r="AE2699" s="2">
        <v>0</v>
      </c>
      <c r="AF2699" s="7">
        <f>VLOOKUP(R2699,Weights!$A$2:$B$120,2,0)*AE2699</f>
        <v>0</v>
      </c>
      <c r="AG2699">
        <f t="shared" ca="1" si="399"/>
        <v>0.15999999999999959</v>
      </c>
      <c r="AI2699" t="str">
        <f t="shared" ca="1" si="401"/>
        <v>Mercer</v>
      </c>
      <c r="AJ2699" t="str">
        <f t="shared" si="402"/>
        <v>Mercer</v>
      </c>
      <c r="AK2699">
        <f t="shared" si="403"/>
        <v>0</v>
      </c>
    </row>
    <row r="2700" spans="17:37" x14ac:dyDescent="0.25">
      <c r="Q2700" t="s">
        <v>3344</v>
      </c>
      <c r="R2700" s="6">
        <v>42047</v>
      </c>
      <c r="S2700" t="s">
        <v>3194</v>
      </c>
      <c r="T2700" t="s">
        <v>3491</v>
      </c>
      <c r="U2700" t="s">
        <v>3841</v>
      </c>
      <c r="V2700">
        <v>58</v>
      </c>
      <c r="W2700">
        <v>54</v>
      </c>
      <c r="Y2700" t="s">
        <v>1189</v>
      </c>
      <c r="Z2700">
        <v>1</v>
      </c>
      <c r="AA2700">
        <f t="shared" si="400"/>
        <v>-4</v>
      </c>
      <c r="AB2700">
        <f t="shared" ca="1" si="396"/>
        <v>7.4000000200000002</v>
      </c>
      <c r="AC2700">
        <f t="shared" ca="1" si="397"/>
        <v>-11.40000002</v>
      </c>
      <c r="AD2700">
        <f t="shared" ca="1" si="398"/>
        <v>11.40000002</v>
      </c>
      <c r="AE2700" s="2">
        <v>0</v>
      </c>
      <c r="AF2700" s="7">
        <f>VLOOKUP(R2700,Weights!$A$2:$B$120,2,0)*AE2700</f>
        <v>0</v>
      </c>
      <c r="AG2700">
        <f t="shared" ca="1" si="399"/>
        <v>129.96000045600002</v>
      </c>
      <c r="AI2700" t="str">
        <f t="shared" ca="1" si="401"/>
        <v>Mercer</v>
      </c>
      <c r="AJ2700" t="str">
        <f t="shared" si="402"/>
        <v>Western Carolina</v>
      </c>
      <c r="AK2700" t="str">
        <f t="shared" si="403"/>
        <v>Western Carolina</v>
      </c>
    </row>
    <row r="2701" spans="17:37" x14ac:dyDescent="0.25">
      <c r="Q2701" t="s">
        <v>3344</v>
      </c>
      <c r="R2701" s="6">
        <v>42049</v>
      </c>
      <c r="S2701" t="s">
        <v>3194</v>
      </c>
      <c r="T2701" t="s">
        <v>3328</v>
      </c>
      <c r="U2701" t="s">
        <v>3842</v>
      </c>
      <c r="V2701">
        <v>55</v>
      </c>
      <c r="W2701">
        <v>50</v>
      </c>
      <c r="Y2701" t="s">
        <v>1190</v>
      </c>
      <c r="Z2701">
        <v>1</v>
      </c>
      <c r="AA2701">
        <f t="shared" si="400"/>
        <v>5</v>
      </c>
      <c r="AB2701">
        <f t="shared" ca="1" si="396"/>
        <v>11.40000002</v>
      </c>
      <c r="AC2701">
        <f t="shared" ca="1" si="397"/>
        <v>-6.4000000200000002</v>
      </c>
      <c r="AD2701">
        <f t="shared" ca="1" si="398"/>
        <v>6.4000000200000002</v>
      </c>
      <c r="AE2701" s="2">
        <v>0</v>
      </c>
      <c r="AF2701" s="7">
        <f>VLOOKUP(R2701,Weights!$A$2:$B$120,2,0)*AE2701</f>
        <v>0</v>
      </c>
      <c r="AG2701">
        <f t="shared" ca="1" si="399"/>
        <v>40.960000256000001</v>
      </c>
      <c r="AI2701" t="str">
        <f t="shared" ca="1" si="401"/>
        <v>Mercer</v>
      </c>
      <c r="AJ2701" t="str">
        <f t="shared" si="402"/>
        <v>Mercer</v>
      </c>
      <c r="AK2701">
        <f t="shared" si="403"/>
        <v>0</v>
      </c>
    </row>
    <row r="2702" spans="17:37" x14ac:dyDescent="0.25">
      <c r="Q2702" t="s">
        <v>3344</v>
      </c>
      <c r="R2702" s="6">
        <v>42061</v>
      </c>
      <c r="S2702" t="s">
        <v>3194</v>
      </c>
      <c r="T2702" t="s">
        <v>3431</v>
      </c>
      <c r="U2702" t="s">
        <v>3841</v>
      </c>
      <c r="V2702">
        <v>76</v>
      </c>
      <c r="W2702">
        <v>72</v>
      </c>
      <c r="Y2702" t="s">
        <v>2670</v>
      </c>
      <c r="Z2702">
        <v>1</v>
      </c>
      <c r="AA2702">
        <f t="shared" si="400"/>
        <v>-4</v>
      </c>
      <c r="AB2702">
        <f t="shared" ca="1" si="396"/>
        <v>-0.39999997999999959</v>
      </c>
      <c r="AC2702">
        <f t="shared" ca="1" si="397"/>
        <v>-3.6000000200000004</v>
      </c>
      <c r="AD2702">
        <f t="shared" ca="1" si="398"/>
        <v>3.6000000200000004</v>
      </c>
      <c r="AE2702" s="2">
        <v>0</v>
      </c>
      <c r="AF2702" s="7">
        <f>VLOOKUP(R2702,Weights!$A$2:$B$120,2,0)*AE2702</f>
        <v>0</v>
      </c>
      <c r="AG2702">
        <f t="shared" ca="1" si="399"/>
        <v>12.960000144000004</v>
      </c>
      <c r="AI2702" t="str">
        <f t="shared" ca="1" si="401"/>
        <v>Wofford</v>
      </c>
      <c r="AJ2702" t="str">
        <f t="shared" si="402"/>
        <v>Wofford</v>
      </c>
      <c r="AK2702" t="str">
        <f t="shared" si="403"/>
        <v>Wofford</v>
      </c>
    </row>
    <row r="2703" spans="17:37" x14ac:dyDescent="0.25">
      <c r="Q2703" t="s">
        <v>3344</v>
      </c>
      <c r="R2703" s="6">
        <v>42063</v>
      </c>
      <c r="S2703" t="s">
        <v>3194</v>
      </c>
      <c r="T2703" t="s">
        <v>3440</v>
      </c>
      <c r="U2703" t="s">
        <v>3842</v>
      </c>
      <c r="V2703">
        <v>69</v>
      </c>
      <c r="W2703">
        <v>64</v>
      </c>
      <c r="Y2703" t="s">
        <v>2379</v>
      </c>
      <c r="Z2703">
        <v>1</v>
      </c>
      <c r="AA2703">
        <f t="shared" si="400"/>
        <v>5</v>
      </c>
      <c r="AB2703">
        <f t="shared" ca="1" si="396"/>
        <v>4.4000000200000002</v>
      </c>
      <c r="AC2703">
        <f t="shared" ca="1" si="397"/>
        <v>0.59999997999999977</v>
      </c>
      <c r="AD2703">
        <f t="shared" ca="1" si="398"/>
        <v>-0.59999997999999977</v>
      </c>
      <c r="AE2703" s="2">
        <v>0</v>
      </c>
      <c r="AF2703" s="7">
        <f>VLOOKUP(R2703,Weights!$A$2:$B$120,2,0)*AE2703</f>
        <v>0</v>
      </c>
      <c r="AG2703">
        <f t="shared" ca="1" si="399"/>
        <v>0.35999997600000011</v>
      </c>
      <c r="AI2703" t="str">
        <f t="shared" ca="1" si="401"/>
        <v>Mercer</v>
      </c>
      <c r="AJ2703" t="str">
        <f t="shared" si="402"/>
        <v>Mercer</v>
      </c>
      <c r="AK2703">
        <f t="shared" si="403"/>
        <v>0</v>
      </c>
    </row>
    <row r="2704" spans="17:37" x14ac:dyDescent="0.25">
      <c r="Q2704" t="s">
        <v>3344</v>
      </c>
      <c r="R2704" s="6">
        <v>42070</v>
      </c>
      <c r="S2704" t="s">
        <v>3195</v>
      </c>
      <c r="T2704" t="s">
        <v>3472</v>
      </c>
      <c r="U2704" t="s">
        <v>3842</v>
      </c>
      <c r="V2704">
        <v>89</v>
      </c>
      <c r="W2704">
        <v>61</v>
      </c>
      <c r="Y2704" t="s">
        <v>2380</v>
      </c>
      <c r="Z2704">
        <v>1</v>
      </c>
      <c r="AA2704">
        <f t="shared" si="400"/>
        <v>28</v>
      </c>
      <c r="AB2704">
        <f t="shared" ca="1" si="396"/>
        <v>6.6000000200000004</v>
      </c>
      <c r="AC2704">
        <f t="shared" ca="1" si="397"/>
        <v>21.39999998</v>
      </c>
      <c r="AD2704">
        <f t="shared" ca="1" si="398"/>
        <v>-21.39999998</v>
      </c>
      <c r="AE2704" s="2">
        <v>0</v>
      </c>
      <c r="AF2704" s="7">
        <f>VLOOKUP(R2704,Weights!$A$2:$B$120,2,0)*AE2704</f>
        <v>0</v>
      </c>
      <c r="AG2704">
        <f t="shared" ca="1" si="399"/>
        <v>457.95999914399999</v>
      </c>
      <c r="AI2704" t="str">
        <f t="shared" ca="1" si="401"/>
        <v>Mercer</v>
      </c>
      <c r="AJ2704" t="str">
        <f t="shared" si="402"/>
        <v>Mercer</v>
      </c>
      <c r="AK2704">
        <f t="shared" si="403"/>
        <v>0</v>
      </c>
    </row>
    <row r="2705" spans="17:37" x14ac:dyDescent="0.25">
      <c r="Q2705" t="s">
        <v>3315</v>
      </c>
      <c r="R2705" s="6">
        <v>41957</v>
      </c>
      <c r="S2705" t="s">
        <v>3194</v>
      </c>
      <c r="T2705" t="s">
        <v>3514</v>
      </c>
      <c r="U2705" t="s">
        <v>3842</v>
      </c>
      <c r="V2705">
        <v>84</v>
      </c>
      <c r="W2705">
        <v>49</v>
      </c>
      <c r="Y2705" t="s">
        <v>176</v>
      </c>
      <c r="Z2705">
        <v>1</v>
      </c>
      <c r="AA2705">
        <f t="shared" si="400"/>
        <v>35</v>
      </c>
      <c r="AB2705">
        <f t="shared" ca="1" si="396"/>
        <v>23.400000200000001</v>
      </c>
      <c r="AC2705">
        <f t="shared" ca="1" si="397"/>
        <v>11.599999799999999</v>
      </c>
      <c r="AD2705">
        <f t="shared" ca="1" si="398"/>
        <v>-11.599999799999999</v>
      </c>
      <c r="AE2705" s="2">
        <v>0</v>
      </c>
      <c r="AF2705" s="7">
        <f>VLOOKUP(R2705,Weights!$A$2:$B$120,2,0)*AE2705</f>
        <v>0</v>
      </c>
      <c r="AG2705">
        <f t="shared" ca="1" si="399"/>
        <v>134.55999536000002</v>
      </c>
      <c r="AI2705" t="str">
        <f t="shared" ca="1" si="401"/>
        <v>Miami (FL)</v>
      </c>
      <c r="AJ2705" t="str">
        <f t="shared" si="402"/>
        <v>Miami (FL)</v>
      </c>
      <c r="AK2705">
        <f t="shared" si="403"/>
        <v>0</v>
      </c>
    </row>
    <row r="2706" spans="17:37" x14ac:dyDescent="0.25">
      <c r="Q2706" t="s">
        <v>3315</v>
      </c>
      <c r="R2706" s="6">
        <v>41963</v>
      </c>
      <c r="S2706" t="s">
        <v>3195</v>
      </c>
      <c r="T2706" t="s">
        <v>3302</v>
      </c>
      <c r="U2706" t="s">
        <v>3842</v>
      </c>
      <c r="V2706">
        <v>66</v>
      </c>
      <c r="W2706">
        <v>46</v>
      </c>
      <c r="Y2706" t="s">
        <v>259</v>
      </c>
      <c r="Z2706">
        <v>1</v>
      </c>
      <c r="AA2706">
        <f t="shared" si="400"/>
        <v>20</v>
      </c>
      <c r="AB2706">
        <f t="shared" ca="1" si="396"/>
        <v>17.6000002</v>
      </c>
      <c r="AC2706">
        <f t="shared" ca="1" si="397"/>
        <v>2.3999997999999998</v>
      </c>
      <c r="AD2706">
        <f t="shared" ca="1" si="398"/>
        <v>-2.3999997999999998</v>
      </c>
      <c r="AE2706" s="2">
        <v>0</v>
      </c>
      <c r="AF2706" s="7">
        <f>VLOOKUP(R2706,Weights!$A$2:$B$120,2,0)*AE2706</f>
        <v>0</v>
      </c>
      <c r="AG2706">
        <f t="shared" ca="1" si="399"/>
        <v>5.7599990400000394</v>
      </c>
      <c r="AI2706" t="str">
        <f t="shared" ca="1" si="401"/>
        <v>Miami (FL)</v>
      </c>
      <c r="AJ2706" t="str">
        <f t="shared" si="402"/>
        <v>Miami (FL)</v>
      </c>
      <c r="AK2706">
        <f t="shared" si="403"/>
        <v>0</v>
      </c>
    </row>
    <row r="2707" spans="17:37" x14ac:dyDescent="0.25">
      <c r="Q2707" t="s">
        <v>3315</v>
      </c>
      <c r="R2707" s="6">
        <v>41964</v>
      </c>
      <c r="S2707" t="s">
        <v>3195</v>
      </c>
      <c r="T2707" t="s">
        <v>3243</v>
      </c>
      <c r="U2707" t="s">
        <v>3842</v>
      </c>
      <c r="V2707">
        <v>79</v>
      </c>
      <c r="W2707">
        <v>51</v>
      </c>
      <c r="Y2707" t="s">
        <v>260</v>
      </c>
      <c r="Z2707">
        <v>1</v>
      </c>
      <c r="AA2707">
        <f t="shared" si="400"/>
        <v>28</v>
      </c>
      <c r="AB2707">
        <f t="shared" ca="1" si="396"/>
        <v>9.6000002000000002</v>
      </c>
      <c r="AC2707">
        <f t="shared" ca="1" si="397"/>
        <v>18.3999998</v>
      </c>
      <c r="AD2707">
        <f t="shared" ca="1" si="398"/>
        <v>-18.3999998</v>
      </c>
      <c r="AE2707" s="2">
        <v>0</v>
      </c>
      <c r="AF2707" s="7">
        <f>VLOOKUP(R2707,Weights!$A$2:$B$120,2,0)*AE2707</f>
        <v>0</v>
      </c>
      <c r="AG2707">
        <f t="shared" ca="1" si="399"/>
        <v>338.55999264000002</v>
      </c>
      <c r="AI2707" t="str">
        <f t="shared" ca="1" si="401"/>
        <v>Miami (FL)</v>
      </c>
      <c r="AJ2707" t="str">
        <f t="shared" si="402"/>
        <v>Miami (FL)</v>
      </c>
      <c r="AK2707">
        <f t="shared" si="403"/>
        <v>0</v>
      </c>
    </row>
    <row r="2708" spans="17:37" x14ac:dyDescent="0.25">
      <c r="Q2708" t="s">
        <v>3315</v>
      </c>
      <c r="R2708" s="6">
        <v>41966</v>
      </c>
      <c r="S2708" t="s">
        <v>3195</v>
      </c>
      <c r="T2708" t="s">
        <v>3326</v>
      </c>
      <c r="U2708" t="s">
        <v>3842</v>
      </c>
      <c r="V2708">
        <v>77</v>
      </c>
      <c r="W2708">
        <v>58</v>
      </c>
      <c r="Y2708" t="s">
        <v>261</v>
      </c>
      <c r="Z2708">
        <v>1</v>
      </c>
      <c r="AA2708">
        <f t="shared" si="400"/>
        <v>19</v>
      </c>
      <c r="AB2708">
        <f t="shared" ca="1" si="396"/>
        <v>12.2000002</v>
      </c>
      <c r="AC2708">
        <f t="shared" ca="1" si="397"/>
        <v>6.7999998000000001</v>
      </c>
      <c r="AD2708">
        <f t="shared" ca="1" si="398"/>
        <v>-6.7999998000000001</v>
      </c>
      <c r="AE2708" s="2">
        <v>0</v>
      </c>
      <c r="AF2708" s="7">
        <f>VLOOKUP(R2708,Weights!$A$2:$B$120,2,0)*AE2708</f>
        <v>0</v>
      </c>
      <c r="AG2708">
        <f t="shared" ca="1" si="399"/>
        <v>46.23999728000004</v>
      </c>
      <c r="AI2708" t="str">
        <f t="shared" ca="1" si="401"/>
        <v>Miami (FL)</v>
      </c>
      <c r="AJ2708" t="str">
        <f t="shared" si="402"/>
        <v>Miami (FL)</v>
      </c>
      <c r="AK2708">
        <f t="shared" si="403"/>
        <v>0</v>
      </c>
    </row>
    <row r="2709" spans="17:37" x14ac:dyDescent="0.25">
      <c r="Q2709" t="s">
        <v>3315</v>
      </c>
      <c r="R2709" s="6">
        <v>41971</v>
      </c>
      <c r="S2709" t="s">
        <v>3194</v>
      </c>
      <c r="T2709" t="s">
        <v>3481</v>
      </c>
      <c r="U2709" t="s">
        <v>3842</v>
      </c>
      <c r="V2709">
        <v>87</v>
      </c>
      <c r="W2709">
        <v>75</v>
      </c>
      <c r="Y2709" t="s">
        <v>674</v>
      </c>
      <c r="Z2709">
        <v>1</v>
      </c>
      <c r="AA2709">
        <f t="shared" si="400"/>
        <v>12</v>
      </c>
      <c r="AB2709">
        <f t="shared" ca="1" si="396"/>
        <v>23.200000200000002</v>
      </c>
      <c r="AC2709">
        <f t="shared" ca="1" si="397"/>
        <v>-11.200000200000002</v>
      </c>
      <c r="AD2709">
        <f t="shared" ca="1" si="398"/>
        <v>11.200000200000002</v>
      </c>
      <c r="AE2709" s="2">
        <v>0</v>
      </c>
      <c r="AF2709" s="7">
        <f>VLOOKUP(R2709,Weights!$A$2:$B$120,2,0)*AE2709</f>
        <v>0</v>
      </c>
      <c r="AG2709">
        <f t="shared" ca="1" si="399"/>
        <v>125.44000448000007</v>
      </c>
      <c r="AI2709" t="str">
        <f t="shared" ca="1" si="401"/>
        <v>Miami (FL)</v>
      </c>
      <c r="AJ2709" t="str">
        <f t="shared" si="402"/>
        <v>Miami (FL)</v>
      </c>
      <c r="AK2709">
        <f t="shared" si="403"/>
        <v>0</v>
      </c>
    </row>
    <row r="2710" spans="17:37" x14ac:dyDescent="0.25">
      <c r="Q2710" t="s">
        <v>3315</v>
      </c>
      <c r="R2710" s="6">
        <v>41975</v>
      </c>
      <c r="S2710" t="s">
        <v>3194</v>
      </c>
      <c r="T2710" t="s">
        <v>3348</v>
      </c>
      <c r="U2710" t="s">
        <v>3842</v>
      </c>
      <c r="V2710">
        <v>70</v>
      </c>
      <c r="W2710">
        <v>61</v>
      </c>
      <c r="Y2710" t="s">
        <v>675</v>
      </c>
      <c r="Z2710">
        <v>1</v>
      </c>
      <c r="AA2710">
        <f t="shared" si="400"/>
        <v>9</v>
      </c>
      <c r="AB2710">
        <f t="shared" ca="1" si="396"/>
        <v>7.600000200000002</v>
      </c>
      <c r="AC2710">
        <f t="shared" ca="1" si="397"/>
        <v>1.399999799999998</v>
      </c>
      <c r="AD2710">
        <f t="shared" ca="1" si="398"/>
        <v>-1.399999799999998</v>
      </c>
      <c r="AE2710" s="2">
        <v>0</v>
      </c>
      <c r="AF2710" s="7">
        <f>VLOOKUP(R2710,Weights!$A$2:$B$120,2,0)*AE2710</f>
        <v>0</v>
      </c>
      <c r="AG2710">
        <f t="shared" ca="1" si="399"/>
        <v>1.9599994400000345</v>
      </c>
      <c r="AI2710" t="str">
        <f t="shared" ca="1" si="401"/>
        <v>Miami (FL)</v>
      </c>
      <c r="AJ2710" t="str">
        <f t="shared" si="402"/>
        <v>Miami (FL)</v>
      </c>
      <c r="AK2710">
        <f t="shared" si="403"/>
        <v>0</v>
      </c>
    </row>
    <row r="2711" spans="17:37" x14ac:dyDescent="0.25">
      <c r="Q2711" t="s">
        <v>3315</v>
      </c>
      <c r="R2711" s="6">
        <v>41979</v>
      </c>
      <c r="S2711" t="s">
        <v>3194</v>
      </c>
      <c r="T2711" t="s">
        <v>3492</v>
      </c>
      <c r="U2711" t="s">
        <v>3841</v>
      </c>
      <c r="V2711">
        <v>68</v>
      </c>
      <c r="W2711">
        <v>55</v>
      </c>
      <c r="Y2711" t="s">
        <v>416</v>
      </c>
      <c r="Z2711">
        <v>1</v>
      </c>
      <c r="AA2711">
        <f t="shared" si="400"/>
        <v>-13</v>
      </c>
      <c r="AB2711">
        <f t="shared" ca="1" si="396"/>
        <v>12.400000200000001</v>
      </c>
      <c r="AC2711">
        <f t="shared" ca="1" si="397"/>
        <v>-25.400000200000001</v>
      </c>
      <c r="AD2711">
        <f t="shared" ca="1" si="398"/>
        <v>25.400000200000001</v>
      </c>
      <c r="AE2711" s="2">
        <v>0</v>
      </c>
      <c r="AF2711" s="7">
        <f>VLOOKUP(R2711,Weights!$A$2:$B$120,2,0)*AE2711</f>
        <v>0</v>
      </c>
      <c r="AG2711">
        <f t="shared" ca="1" si="399"/>
        <v>645.16001016000007</v>
      </c>
      <c r="AI2711" t="str">
        <f t="shared" ca="1" si="401"/>
        <v>Miami (FL)</v>
      </c>
      <c r="AJ2711" t="str">
        <f t="shared" si="402"/>
        <v>Green Bay</v>
      </c>
      <c r="AK2711" t="str">
        <f t="shared" si="403"/>
        <v>Green Bay</v>
      </c>
    </row>
    <row r="2712" spans="17:37" x14ac:dyDescent="0.25">
      <c r="Q2712" t="s">
        <v>3315</v>
      </c>
      <c r="R2712" s="6">
        <v>41981</v>
      </c>
      <c r="S2712" t="s">
        <v>3194</v>
      </c>
      <c r="T2712" t="s">
        <v>3442</v>
      </c>
      <c r="U2712" t="s">
        <v>3842</v>
      </c>
      <c r="V2712">
        <v>70</v>
      </c>
      <c r="W2712">
        <v>39</v>
      </c>
      <c r="Y2712" t="s">
        <v>418</v>
      </c>
      <c r="Z2712">
        <v>1</v>
      </c>
      <c r="AA2712">
        <f t="shared" si="400"/>
        <v>31</v>
      </c>
      <c r="AB2712">
        <f t="shared" ca="1" si="396"/>
        <v>28.800000000000004</v>
      </c>
      <c r="AC2712">
        <f t="shared" ca="1" si="397"/>
        <v>2.1999999999999957</v>
      </c>
      <c r="AD2712">
        <f t="shared" ca="1" si="398"/>
        <v>-2.1999999999999957</v>
      </c>
      <c r="AE2712" s="2">
        <v>0</v>
      </c>
      <c r="AF2712" s="7">
        <f>VLOOKUP(R2712,Weights!$A$2:$B$120,2,0)*AE2712</f>
        <v>0</v>
      </c>
      <c r="AG2712">
        <f t="shared" ca="1" si="399"/>
        <v>4.8399999999999812</v>
      </c>
      <c r="AI2712" t="str">
        <f t="shared" ca="1" si="401"/>
        <v>Miami (FL)</v>
      </c>
      <c r="AJ2712" t="str">
        <f t="shared" si="402"/>
        <v>Miami (FL)</v>
      </c>
      <c r="AK2712">
        <f t="shared" si="403"/>
        <v>0</v>
      </c>
    </row>
    <row r="2713" spans="17:37" x14ac:dyDescent="0.25">
      <c r="Q2713" t="s">
        <v>3315</v>
      </c>
      <c r="R2713" s="6">
        <v>41992</v>
      </c>
      <c r="S2713" t="s">
        <v>3194</v>
      </c>
      <c r="T2713" t="s">
        <v>3498</v>
      </c>
      <c r="U2713" t="s">
        <v>3841</v>
      </c>
      <c r="V2713">
        <v>72</v>
      </c>
      <c r="W2713">
        <v>44</v>
      </c>
      <c r="Y2713" t="s">
        <v>419</v>
      </c>
      <c r="Z2713">
        <v>1</v>
      </c>
      <c r="AA2713">
        <f t="shared" si="400"/>
        <v>-28</v>
      </c>
      <c r="AB2713">
        <f t="shared" ca="1" si="396"/>
        <v>18.800000200000003</v>
      </c>
      <c r="AC2713">
        <f t="shared" ca="1" si="397"/>
        <v>-46.800000199999999</v>
      </c>
      <c r="AD2713">
        <f t="shared" ca="1" si="398"/>
        <v>46.800000199999999</v>
      </c>
      <c r="AE2713" s="2">
        <v>0</v>
      </c>
      <c r="AF2713" s="7">
        <f>VLOOKUP(R2713,Weights!$A$2:$B$120,2,0)*AE2713</f>
        <v>0</v>
      </c>
      <c r="AG2713">
        <f t="shared" ca="1" si="399"/>
        <v>2190.2400187200001</v>
      </c>
      <c r="AI2713" t="str">
        <f t="shared" ca="1" si="401"/>
        <v>Miami (FL)</v>
      </c>
      <c r="AJ2713" t="str">
        <f t="shared" si="402"/>
        <v>Eastern Kentucky</v>
      </c>
      <c r="AK2713" t="str">
        <f t="shared" si="403"/>
        <v>Eastern Kentucky</v>
      </c>
    </row>
    <row r="2714" spans="17:37" x14ac:dyDescent="0.25">
      <c r="Q2714" t="s">
        <v>3315</v>
      </c>
      <c r="R2714" s="6">
        <v>41995</v>
      </c>
      <c r="S2714" t="s">
        <v>3195</v>
      </c>
      <c r="T2714" t="s">
        <v>3196</v>
      </c>
      <c r="U2714" t="s">
        <v>3841</v>
      </c>
      <c r="V2714">
        <v>76</v>
      </c>
      <c r="W2714">
        <v>62</v>
      </c>
      <c r="Y2714" t="s">
        <v>267</v>
      </c>
      <c r="Z2714">
        <v>1</v>
      </c>
      <c r="AA2714">
        <f t="shared" si="400"/>
        <v>-14</v>
      </c>
      <c r="AB2714">
        <f t="shared" ca="1" si="396"/>
        <v>-0.19999999999999929</v>
      </c>
      <c r="AC2714">
        <f t="shared" ca="1" si="397"/>
        <v>-13.8</v>
      </c>
      <c r="AD2714">
        <f t="shared" ca="1" si="398"/>
        <v>13.8</v>
      </c>
      <c r="AE2714" s="2">
        <v>0</v>
      </c>
      <c r="AF2714" s="7">
        <f>VLOOKUP(R2714,Weights!$A$2:$B$120,2,0)*AE2714</f>
        <v>0</v>
      </c>
      <c r="AG2714">
        <f t="shared" ca="1" si="399"/>
        <v>190.44000000000003</v>
      </c>
      <c r="AI2714" t="str">
        <f t="shared" ca="1" si="401"/>
        <v>Providence</v>
      </c>
      <c r="AJ2714" t="str">
        <f t="shared" si="402"/>
        <v>Providence</v>
      </c>
      <c r="AK2714" t="str">
        <f t="shared" si="403"/>
        <v>Providence</v>
      </c>
    </row>
    <row r="2715" spans="17:37" x14ac:dyDescent="0.25">
      <c r="Q2715" t="s">
        <v>3315</v>
      </c>
      <c r="R2715" s="6">
        <v>42003</v>
      </c>
      <c r="S2715" t="s">
        <v>3194</v>
      </c>
      <c r="T2715" t="s">
        <v>3285</v>
      </c>
      <c r="U2715" t="s">
        <v>3842</v>
      </c>
      <c r="V2715">
        <v>67</v>
      </c>
      <c r="W2715">
        <v>40</v>
      </c>
      <c r="Y2715" t="s">
        <v>528</v>
      </c>
      <c r="Z2715">
        <v>1</v>
      </c>
      <c r="AA2715">
        <f t="shared" si="400"/>
        <v>27</v>
      </c>
      <c r="AB2715">
        <f t="shared" ca="1" si="396"/>
        <v>22.400000200000001</v>
      </c>
      <c r="AC2715">
        <f t="shared" ca="1" si="397"/>
        <v>4.5999997999999991</v>
      </c>
      <c r="AD2715">
        <f t="shared" ca="1" si="398"/>
        <v>-4.5999997999999991</v>
      </c>
      <c r="AE2715" s="2">
        <v>0</v>
      </c>
      <c r="AF2715" s="7">
        <f>VLOOKUP(R2715,Weights!$A$2:$B$120,2,0)*AE2715</f>
        <v>0</v>
      </c>
      <c r="AG2715">
        <f t="shared" ca="1" si="399"/>
        <v>21.159998160000033</v>
      </c>
      <c r="AI2715" t="str">
        <f t="shared" ca="1" si="401"/>
        <v>Miami (FL)</v>
      </c>
      <c r="AJ2715" t="str">
        <f t="shared" si="402"/>
        <v>Miami (FL)</v>
      </c>
      <c r="AK2715">
        <f t="shared" si="403"/>
        <v>0</v>
      </c>
    </row>
    <row r="2716" spans="17:37" x14ac:dyDescent="0.25">
      <c r="Q2716" t="s">
        <v>3315</v>
      </c>
      <c r="R2716" s="6">
        <v>42007</v>
      </c>
      <c r="S2716" t="s">
        <v>3194</v>
      </c>
      <c r="T2716" t="s">
        <v>3831</v>
      </c>
      <c r="U2716" t="s">
        <v>3841</v>
      </c>
      <c r="V2716">
        <v>89</v>
      </c>
      <c r="W2716">
        <v>80</v>
      </c>
      <c r="X2716" t="s">
        <v>3844</v>
      </c>
      <c r="Y2716" t="s">
        <v>733</v>
      </c>
      <c r="Z2716">
        <v>1</v>
      </c>
      <c r="AA2716">
        <f t="shared" si="400"/>
        <v>-9</v>
      </c>
      <c r="AB2716">
        <f t="shared" ca="1" si="396"/>
        <v>-5</v>
      </c>
      <c r="AC2716">
        <f t="shared" ca="1" si="397"/>
        <v>-4</v>
      </c>
      <c r="AD2716">
        <f t="shared" ca="1" si="398"/>
        <v>4</v>
      </c>
      <c r="AE2716" s="2">
        <v>0</v>
      </c>
      <c r="AF2716" s="7">
        <f>VLOOKUP(R2716,Weights!$A$2:$B$120,2,0)*AE2716</f>
        <v>0</v>
      </c>
      <c r="AG2716">
        <f t="shared" ca="1" si="399"/>
        <v>16</v>
      </c>
      <c r="AI2716" t="str">
        <f t="shared" ca="1" si="401"/>
        <v>Virginia</v>
      </c>
      <c r="AJ2716" t="str">
        <f t="shared" si="402"/>
        <v>Virginia</v>
      </c>
      <c r="AK2716" t="str">
        <f t="shared" si="403"/>
        <v>Virginia</v>
      </c>
    </row>
    <row r="2717" spans="17:37" x14ac:dyDescent="0.25">
      <c r="Q2717" t="s">
        <v>3315</v>
      </c>
      <c r="R2717" s="6">
        <v>42014</v>
      </c>
      <c r="S2717" t="s">
        <v>3194</v>
      </c>
      <c r="T2717" t="s">
        <v>3216</v>
      </c>
      <c r="U2717" t="s">
        <v>3842</v>
      </c>
      <c r="V2717">
        <v>60</v>
      </c>
      <c r="W2717">
        <v>56</v>
      </c>
      <c r="Y2717" t="s">
        <v>734</v>
      </c>
      <c r="Z2717">
        <v>1</v>
      </c>
      <c r="AA2717">
        <f t="shared" si="400"/>
        <v>4</v>
      </c>
      <c r="AB2717">
        <f t="shared" ca="1" si="396"/>
        <v>12.600000200000002</v>
      </c>
      <c r="AC2717">
        <f t="shared" ca="1" si="397"/>
        <v>-8.600000200000002</v>
      </c>
      <c r="AD2717">
        <f t="shared" ca="1" si="398"/>
        <v>8.600000200000002</v>
      </c>
      <c r="AE2717" s="2">
        <v>0</v>
      </c>
      <c r="AF2717" s="7">
        <f>VLOOKUP(R2717,Weights!$A$2:$B$120,2,0)*AE2717</f>
        <v>0</v>
      </c>
      <c r="AG2717">
        <f t="shared" ca="1" si="399"/>
        <v>73.960003440000079</v>
      </c>
      <c r="AI2717" t="str">
        <f t="shared" ca="1" si="401"/>
        <v>Miami (FL)</v>
      </c>
      <c r="AJ2717" t="str">
        <f t="shared" si="402"/>
        <v>Miami (FL)</v>
      </c>
      <c r="AK2717">
        <f t="shared" si="403"/>
        <v>0</v>
      </c>
    </row>
    <row r="2718" spans="17:37" x14ac:dyDescent="0.25">
      <c r="Q2718" t="s">
        <v>3315</v>
      </c>
      <c r="R2718" s="6">
        <v>42026</v>
      </c>
      <c r="S2718" t="s">
        <v>3194</v>
      </c>
      <c r="T2718" t="s">
        <v>3256</v>
      </c>
      <c r="U2718" t="s">
        <v>3842</v>
      </c>
      <c r="V2718">
        <v>65</v>
      </c>
      <c r="W2718">
        <v>60</v>
      </c>
      <c r="Y2718" t="s">
        <v>736</v>
      </c>
      <c r="Z2718">
        <v>1</v>
      </c>
      <c r="AA2718">
        <f t="shared" si="400"/>
        <v>5</v>
      </c>
      <c r="AB2718">
        <f t="shared" ca="1" si="396"/>
        <v>2.8000000000000025</v>
      </c>
      <c r="AC2718">
        <f t="shared" ca="1" si="397"/>
        <v>2.1999999999999975</v>
      </c>
      <c r="AD2718">
        <f t="shared" ca="1" si="398"/>
        <v>-2.1999999999999975</v>
      </c>
      <c r="AE2718" s="2">
        <v>0</v>
      </c>
      <c r="AF2718" s="7">
        <f>VLOOKUP(R2718,Weights!$A$2:$B$120,2,0)*AE2718</f>
        <v>0</v>
      </c>
      <c r="AG2718">
        <f t="shared" ca="1" si="399"/>
        <v>4.8399999999999892</v>
      </c>
      <c r="AI2718" t="str">
        <f t="shared" ca="1" si="401"/>
        <v>Miami (FL)</v>
      </c>
      <c r="AJ2718" t="str">
        <f t="shared" si="402"/>
        <v>Miami (FL)</v>
      </c>
      <c r="AK2718">
        <f t="shared" si="403"/>
        <v>0</v>
      </c>
    </row>
    <row r="2719" spans="17:37" x14ac:dyDescent="0.25">
      <c r="Q2719" t="s">
        <v>3315</v>
      </c>
      <c r="R2719" s="6">
        <v>42032</v>
      </c>
      <c r="S2719" t="s">
        <v>3194</v>
      </c>
      <c r="T2719" t="s">
        <v>3317</v>
      </c>
      <c r="U2719" t="s">
        <v>3841</v>
      </c>
      <c r="V2719">
        <v>70</v>
      </c>
      <c r="W2719">
        <v>50</v>
      </c>
      <c r="Y2719" t="s">
        <v>738</v>
      </c>
      <c r="Z2719">
        <v>1</v>
      </c>
      <c r="AA2719">
        <f t="shared" si="400"/>
        <v>-20</v>
      </c>
      <c r="AB2719">
        <f t="shared" ca="1" si="396"/>
        <v>12.000000200000002</v>
      </c>
      <c r="AC2719">
        <f t="shared" ca="1" si="397"/>
        <v>-32.000000200000002</v>
      </c>
      <c r="AD2719">
        <f t="shared" ca="1" si="398"/>
        <v>32.000000200000002</v>
      </c>
      <c r="AE2719" s="2">
        <v>0</v>
      </c>
      <c r="AF2719" s="7">
        <f>VLOOKUP(R2719,Weights!$A$2:$B$120,2,0)*AE2719</f>
        <v>0</v>
      </c>
      <c r="AG2719">
        <f t="shared" ca="1" si="399"/>
        <v>1024.0000128000001</v>
      </c>
      <c r="AI2719" t="str">
        <f t="shared" ca="1" si="401"/>
        <v>Miami (FL)</v>
      </c>
      <c r="AJ2719" t="str">
        <f t="shared" si="402"/>
        <v>Georgia Tech</v>
      </c>
      <c r="AK2719" t="str">
        <f t="shared" si="403"/>
        <v>Georgia Tech</v>
      </c>
    </row>
    <row r="2720" spans="17:37" x14ac:dyDescent="0.25">
      <c r="Q2720" t="s">
        <v>3315</v>
      </c>
      <c r="R2720" s="6">
        <v>42038</v>
      </c>
      <c r="S2720" t="s">
        <v>3194</v>
      </c>
      <c r="T2720" t="s">
        <v>3832</v>
      </c>
      <c r="U2720" t="s">
        <v>3841</v>
      </c>
      <c r="V2720">
        <v>63</v>
      </c>
      <c r="W2720">
        <v>55</v>
      </c>
      <c r="Y2720" t="s">
        <v>739</v>
      </c>
      <c r="Z2720">
        <v>1</v>
      </c>
      <c r="AA2720">
        <f t="shared" si="400"/>
        <v>-8</v>
      </c>
      <c r="AB2720">
        <f t="shared" ca="1" si="396"/>
        <v>1.4000000000000021</v>
      </c>
      <c r="AC2720">
        <f t="shared" ca="1" si="397"/>
        <v>-9.4000000000000021</v>
      </c>
      <c r="AD2720">
        <f t="shared" ca="1" si="398"/>
        <v>9.4000000000000021</v>
      </c>
      <c r="AE2720" s="2">
        <v>0</v>
      </c>
      <c r="AF2720" s="7">
        <f>VLOOKUP(R2720,Weights!$A$2:$B$120,2,0)*AE2720</f>
        <v>0</v>
      </c>
      <c r="AG2720">
        <f t="shared" ca="1" si="399"/>
        <v>88.360000000000042</v>
      </c>
      <c r="AI2720" t="str">
        <f t="shared" ca="1" si="401"/>
        <v>Miami (FL)</v>
      </c>
      <c r="AJ2720" t="str">
        <f t="shared" si="402"/>
        <v>Louisville</v>
      </c>
      <c r="AK2720" t="str">
        <f t="shared" si="403"/>
        <v>Louisville</v>
      </c>
    </row>
    <row r="2721" spans="17:37" x14ac:dyDescent="0.25">
      <c r="Q2721" t="s">
        <v>3315</v>
      </c>
      <c r="R2721" s="6">
        <v>42043</v>
      </c>
      <c r="S2721" t="s">
        <v>3194</v>
      </c>
      <c r="T2721" t="s">
        <v>3318</v>
      </c>
      <c r="U2721" t="s">
        <v>3842</v>
      </c>
      <c r="V2721">
        <v>56</v>
      </c>
      <c r="W2721">
        <v>45</v>
      </c>
      <c r="Y2721" t="s">
        <v>740</v>
      </c>
      <c r="Z2721">
        <v>1</v>
      </c>
      <c r="AA2721">
        <f t="shared" si="400"/>
        <v>11</v>
      </c>
      <c r="AB2721">
        <f t="shared" ca="1" si="396"/>
        <v>11.000000200000002</v>
      </c>
      <c r="AC2721">
        <f t="shared" ca="1" si="397"/>
        <v>-2.0000000233721948E-7</v>
      </c>
      <c r="AD2721">
        <f t="shared" ca="1" si="398"/>
        <v>2.0000000233721948E-7</v>
      </c>
      <c r="AE2721" s="2">
        <v>0</v>
      </c>
      <c r="AF2721" s="7">
        <f>VLOOKUP(R2721,Weights!$A$2:$B$120,2,0)*AE2721</f>
        <v>0</v>
      </c>
      <c r="AG2721">
        <f t="shared" ca="1" si="399"/>
        <v>4.0000000934887799E-14</v>
      </c>
      <c r="AI2721" t="str">
        <f t="shared" ca="1" si="401"/>
        <v>Miami (FL)</v>
      </c>
      <c r="AJ2721" t="str">
        <f t="shared" si="402"/>
        <v>Miami (FL)</v>
      </c>
      <c r="AK2721">
        <f t="shared" si="403"/>
        <v>0</v>
      </c>
    </row>
    <row r="2722" spans="17:37" x14ac:dyDescent="0.25">
      <c r="Q2722" t="s">
        <v>3315</v>
      </c>
      <c r="R2722" s="6">
        <v>42053</v>
      </c>
      <c r="S2722" t="s">
        <v>3194</v>
      </c>
      <c r="T2722" t="s">
        <v>3319</v>
      </c>
      <c r="U2722" t="s">
        <v>3842</v>
      </c>
      <c r="V2722">
        <v>76</v>
      </c>
      <c r="W2722">
        <v>52</v>
      </c>
      <c r="Y2722" t="s">
        <v>541</v>
      </c>
      <c r="Z2722">
        <v>1</v>
      </c>
      <c r="AA2722">
        <f t="shared" si="400"/>
        <v>24</v>
      </c>
      <c r="AB2722">
        <f t="shared" ca="1" si="396"/>
        <v>13.200000200000002</v>
      </c>
      <c r="AC2722">
        <f t="shared" ca="1" si="397"/>
        <v>10.799999799999998</v>
      </c>
      <c r="AD2722">
        <f t="shared" ca="1" si="398"/>
        <v>-10.799999799999998</v>
      </c>
      <c r="AE2722" s="2">
        <v>0</v>
      </c>
      <c r="AF2722" s="7">
        <f>VLOOKUP(R2722,Weights!$A$2:$B$120,2,0)*AE2722</f>
        <v>0</v>
      </c>
      <c r="AG2722">
        <f t="shared" ca="1" si="399"/>
        <v>116.63999568</v>
      </c>
      <c r="AI2722" t="str">
        <f t="shared" ca="1" si="401"/>
        <v>Miami (FL)</v>
      </c>
      <c r="AJ2722" t="str">
        <f t="shared" si="402"/>
        <v>Miami (FL)</v>
      </c>
      <c r="AK2722">
        <f t="shared" si="403"/>
        <v>0</v>
      </c>
    </row>
    <row r="2723" spans="17:37" x14ac:dyDescent="0.25">
      <c r="Q2723" t="s">
        <v>3315</v>
      </c>
      <c r="R2723" s="6">
        <v>42060</v>
      </c>
      <c r="S2723" t="s">
        <v>3194</v>
      </c>
      <c r="T2723" t="s">
        <v>3282</v>
      </c>
      <c r="U2723" t="s">
        <v>3842</v>
      </c>
      <c r="V2723">
        <v>81</v>
      </c>
      <c r="W2723">
        <v>77</v>
      </c>
      <c r="Y2723" t="s">
        <v>543</v>
      </c>
      <c r="Z2723">
        <v>1</v>
      </c>
      <c r="AA2723">
        <f t="shared" si="400"/>
        <v>4</v>
      </c>
      <c r="AB2723">
        <f t="shared" ca="1" si="396"/>
        <v>9.0000002000000023</v>
      </c>
      <c r="AC2723">
        <f t="shared" ca="1" si="397"/>
        <v>-5.0000002000000023</v>
      </c>
      <c r="AD2723">
        <f t="shared" ca="1" si="398"/>
        <v>5.0000002000000023</v>
      </c>
      <c r="AE2723" s="2">
        <v>0</v>
      </c>
      <c r="AF2723" s="7">
        <f>VLOOKUP(R2723,Weights!$A$2:$B$120,2,0)*AE2723</f>
        <v>0</v>
      </c>
      <c r="AG2723">
        <f t="shared" ca="1" si="399"/>
        <v>25.000002000000062</v>
      </c>
      <c r="AI2723" t="str">
        <f t="shared" ca="1" si="401"/>
        <v>Miami (FL)</v>
      </c>
      <c r="AJ2723" t="str">
        <f t="shared" si="402"/>
        <v>Miami (FL)</v>
      </c>
      <c r="AK2723">
        <f t="shared" si="403"/>
        <v>0</v>
      </c>
    </row>
    <row r="2724" spans="17:37" x14ac:dyDescent="0.25">
      <c r="Q2724" t="s">
        <v>3315</v>
      </c>
      <c r="R2724" s="6">
        <v>42063</v>
      </c>
      <c r="S2724" t="s">
        <v>3194</v>
      </c>
      <c r="T2724" t="s">
        <v>3826</v>
      </c>
      <c r="U2724" t="s">
        <v>3841</v>
      </c>
      <c r="V2724">
        <v>73</v>
      </c>
      <c r="W2724">
        <v>64</v>
      </c>
      <c r="Y2724" t="s">
        <v>544</v>
      </c>
      <c r="Z2724">
        <v>1</v>
      </c>
      <c r="AA2724">
        <f t="shared" si="400"/>
        <v>-9</v>
      </c>
      <c r="AB2724">
        <f t="shared" ca="1" si="396"/>
        <v>-2.3999999999999986</v>
      </c>
      <c r="AC2724">
        <f t="shared" ca="1" si="397"/>
        <v>-6.6000000000000014</v>
      </c>
      <c r="AD2724">
        <f t="shared" ca="1" si="398"/>
        <v>6.6000000000000014</v>
      </c>
      <c r="AE2724" s="2">
        <v>0</v>
      </c>
      <c r="AF2724" s="7">
        <f>VLOOKUP(R2724,Weights!$A$2:$B$120,2,0)*AE2724</f>
        <v>0</v>
      </c>
      <c r="AG2724">
        <f t="shared" ca="1" si="399"/>
        <v>43.560000000000016</v>
      </c>
      <c r="AI2724" t="str">
        <f t="shared" ca="1" si="401"/>
        <v>North Carolina</v>
      </c>
      <c r="AJ2724" t="str">
        <f t="shared" si="402"/>
        <v>North Carolina</v>
      </c>
      <c r="AK2724" t="str">
        <f t="shared" si="403"/>
        <v>North Carolina</v>
      </c>
    </row>
    <row r="2725" spans="17:37" x14ac:dyDescent="0.25">
      <c r="Q2725" t="s">
        <v>3315</v>
      </c>
      <c r="R2725" s="6">
        <v>42074</v>
      </c>
      <c r="S2725" t="s">
        <v>3195</v>
      </c>
      <c r="T2725" t="s">
        <v>3319</v>
      </c>
      <c r="U2725" t="s">
        <v>3842</v>
      </c>
      <c r="V2725">
        <v>59</v>
      </c>
      <c r="W2725">
        <v>49</v>
      </c>
      <c r="Y2725" t="s">
        <v>3135</v>
      </c>
      <c r="Z2725">
        <v>1</v>
      </c>
      <c r="AA2725">
        <f t="shared" si="400"/>
        <v>10</v>
      </c>
      <c r="AB2725">
        <f t="shared" ca="1" si="396"/>
        <v>10.000000200000001</v>
      </c>
      <c r="AC2725">
        <f t="shared" ca="1" si="397"/>
        <v>-2.0000000056086265E-7</v>
      </c>
      <c r="AD2725">
        <f t="shared" ca="1" si="398"/>
        <v>2.0000000056086265E-7</v>
      </c>
      <c r="AE2725" s="2">
        <v>0</v>
      </c>
      <c r="AF2725" s="7">
        <f>VLOOKUP(R2725,Weights!$A$2:$B$120,2,0)*AE2725</f>
        <v>0</v>
      </c>
      <c r="AG2725">
        <f t="shared" ca="1" si="399"/>
        <v>4.0000000224345055E-14</v>
      </c>
      <c r="AI2725" t="str">
        <f t="shared" ca="1" si="401"/>
        <v>Miami (FL)</v>
      </c>
      <c r="AJ2725" t="str">
        <f t="shared" si="402"/>
        <v>Miami (FL)</v>
      </c>
      <c r="AK2725">
        <f t="shared" si="403"/>
        <v>0</v>
      </c>
    </row>
    <row r="2726" spans="17:37" x14ac:dyDescent="0.25">
      <c r="Q2726" t="s">
        <v>3315</v>
      </c>
      <c r="R2726" s="6">
        <v>42075</v>
      </c>
      <c r="S2726" t="s">
        <v>3195</v>
      </c>
      <c r="T2726" t="s">
        <v>3213</v>
      </c>
      <c r="U2726" t="s">
        <v>3841</v>
      </c>
      <c r="V2726">
        <v>70</v>
      </c>
      <c r="W2726">
        <v>63</v>
      </c>
      <c r="Y2726" t="s">
        <v>3141</v>
      </c>
      <c r="Z2726">
        <v>1</v>
      </c>
      <c r="AA2726">
        <f t="shared" si="400"/>
        <v>-7</v>
      </c>
      <c r="AB2726">
        <f t="shared" ca="1" si="396"/>
        <v>-4.4000000000000004</v>
      </c>
      <c r="AC2726">
        <f t="shared" ca="1" si="397"/>
        <v>-2.5999999999999996</v>
      </c>
      <c r="AD2726">
        <f t="shared" ca="1" si="398"/>
        <v>2.5999999999999996</v>
      </c>
      <c r="AE2726" s="2">
        <v>0</v>
      </c>
      <c r="AF2726" s="7">
        <f>VLOOKUP(R2726,Weights!$A$2:$B$120,2,0)*AE2726</f>
        <v>0</v>
      </c>
      <c r="AG2726">
        <f t="shared" ca="1" si="399"/>
        <v>6.759999999999998</v>
      </c>
      <c r="AI2726" t="str">
        <f t="shared" ca="1" si="401"/>
        <v>Notre Dame</v>
      </c>
      <c r="AJ2726" t="str">
        <f t="shared" si="402"/>
        <v>Notre Dame</v>
      </c>
      <c r="AK2726" t="str">
        <f t="shared" si="403"/>
        <v>Notre Dame</v>
      </c>
    </row>
    <row r="2727" spans="17:37" x14ac:dyDescent="0.25">
      <c r="Q2727" t="s">
        <v>3290</v>
      </c>
      <c r="R2727" s="6">
        <v>41959</v>
      </c>
      <c r="S2727" t="s">
        <v>3194</v>
      </c>
      <c r="T2727" t="s">
        <v>3388</v>
      </c>
      <c r="U2727" t="s">
        <v>3842</v>
      </c>
      <c r="V2727">
        <v>76</v>
      </c>
      <c r="W2727">
        <v>63</v>
      </c>
      <c r="Y2727" t="s">
        <v>176</v>
      </c>
      <c r="Z2727">
        <v>1</v>
      </c>
      <c r="AA2727">
        <f t="shared" si="400"/>
        <v>13</v>
      </c>
      <c r="AB2727">
        <f t="shared" ca="1" si="396"/>
        <v>8.4</v>
      </c>
      <c r="AC2727">
        <f t="shared" ca="1" si="397"/>
        <v>4.5999999999999996</v>
      </c>
      <c r="AD2727">
        <f t="shared" ca="1" si="398"/>
        <v>-4.5999999999999996</v>
      </c>
      <c r="AE2727" s="2">
        <v>0</v>
      </c>
      <c r="AF2727" s="7">
        <f>VLOOKUP(R2727,Weights!$A$2:$B$120,2,0)*AE2727</f>
        <v>0</v>
      </c>
      <c r="AG2727">
        <f t="shared" ca="1" si="399"/>
        <v>21.159999999999997</v>
      </c>
      <c r="AI2727" t="str">
        <f t="shared" ca="1" si="401"/>
        <v>Miami (OH)</v>
      </c>
      <c r="AJ2727" t="str">
        <f t="shared" si="402"/>
        <v>Miami (OH)</v>
      </c>
      <c r="AK2727">
        <f t="shared" si="403"/>
        <v>0</v>
      </c>
    </row>
    <row r="2728" spans="17:37" x14ac:dyDescent="0.25">
      <c r="Q2728" t="s">
        <v>3290</v>
      </c>
      <c r="R2728" s="6">
        <v>41962</v>
      </c>
      <c r="S2728" t="s">
        <v>3194</v>
      </c>
      <c r="T2728" t="s">
        <v>3499</v>
      </c>
      <c r="U2728" t="s">
        <v>3841</v>
      </c>
      <c r="V2728">
        <v>69</v>
      </c>
      <c r="W2728">
        <v>50</v>
      </c>
      <c r="Y2728" t="s">
        <v>11</v>
      </c>
      <c r="Z2728">
        <v>1</v>
      </c>
      <c r="AA2728">
        <f t="shared" si="400"/>
        <v>-19</v>
      </c>
      <c r="AB2728">
        <f t="shared" ca="1" si="396"/>
        <v>-2.1999999999999997</v>
      </c>
      <c r="AC2728">
        <f t="shared" ca="1" si="397"/>
        <v>-16.8</v>
      </c>
      <c r="AD2728">
        <f t="shared" ca="1" si="398"/>
        <v>16.8</v>
      </c>
      <c r="AE2728" s="2">
        <v>0</v>
      </c>
      <c r="AF2728" s="7">
        <f>VLOOKUP(R2728,Weights!$A$2:$B$120,2,0)*AE2728</f>
        <v>0</v>
      </c>
      <c r="AG2728">
        <f t="shared" ca="1" si="399"/>
        <v>282.24</v>
      </c>
      <c r="AI2728" t="str">
        <f t="shared" ca="1" si="401"/>
        <v>Evansville</v>
      </c>
      <c r="AJ2728" t="str">
        <f t="shared" si="402"/>
        <v>Evansville</v>
      </c>
      <c r="AK2728" t="str">
        <f t="shared" si="403"/>
        <v>Evansville</v>
      </c>
    </row>
    <row r="2729" spans="17:37" x14ac:dyDescent="0.25">
      <c r="Q2729" t="s">
        <v>3290</v>
      </c>
      <c r="R2729" s="6">
        <v>41965</v>
      </c>
      <c r="S2729" t="s">
        <v>3194</v>
      </c>
      <c r="T2729" t="s">
        <v>3428</v>
      </c>
      <c r="U2729" t="s">
        <v>3842</v>
      </c>
      <c r="V2729">
        <v>63</v>
      </c>
      <c r="W2729">
        <v>52</v>
      </c>
      <c r="Y2729" t="s">
        <v>99</v>
      </c>
      <c r="Z2729">
        <v>1</v>
      </c>
      <c r="AA2729">
        <f t="shared" si="400"/>
        <v>11</v>
      </c>
      <c r="AB2729">
        <f t="shared" ca="1" si="396"/>
        <v>13.7999998</v>
      </c>
      <c r="AC2729">
        <f t="shared" ca="1" si="397"/>
        <v>-2.7999998000000001</v>
      </c>
      <c r="AD2729">
        <f t="shared" ca="1" si="398"/>
        <v>2.7999998000000001</v>
      </c>
      <c r="AE2729" s="2">
        <v>0</v>
      </c>
      <c r="AF2729" s="7">
        <f>VLOOKUP(R2729,Weights!$A$2:$B$120,2,0)*AE2729</f>
        <v>0</v>
      </c>
      <c r="AG2729">
        <f t="shared" ca="1" si="399"/>
        <v>7.8399988800000404</v>
      </c>
      <c r="AI2729" t="str">
        <f t="shared" ca="1" si="401"/>
        <v>Miami (OH)</v>
      </c>
      <c r="AJ2729" t="str">
        <f t="shared" si="402"/>
        <v>Miami (OH)</v>
      </c>
      <c r="AK2729">
        <f t="shared" si="403"/>
        <v>0</v>
      </c>
    </row>
    <row r="2730" spans="17:37" x14ac:dyDescent="0.25">
      <c r="Q2730" t="s">
        <v>3290</v>
      </c>
      <c r="R2730" s="6">
        <v>41973</v>
      </c>
      <c r="S2730" t="s">
        <v>3194</v>
      </c>
      <c r="T2730" t="s">
        <v>3466</v>
      </c>
      <c r="U2730" t="s">
        <v>3841</v>
      </c>
      <c r="V2730">
        <v>70</v>
      </c>
      <c r="W2730">
        <v>68</v>
      </c>
      <c r="Y2730" t="s">
        <v>19</v>
      </c>
      <c r="Z2730">
        <v>1</v>
      </c>
      <c r="AA2730">
        <f t="shared" si="400"/>
        <v>-2</v>
      </c>
      <c r="AB2730">
        <f t="shared" ca="1" si="396"/>
        <v>4</v>
      </c>
      <c r="AC2730">
        <f t="shared" ca="1" si="397"/>
        <v>-6</v>
      </c>
      <c r="AD2730">
        <f t="shared" ca="1" si="398"/>
        <v>6</v>
      </c>
      <c r="AE2730" s="2">
        <v>0</v>
      </c>
      <c r="AF2730" s="7">
        <f>VLOOKUP(R2730,Weights!$A$2:$B$120,2,0)*AE2730</f>
        <v>0</v>
      </c>
      <c r="AG2730">
        <f t="shared" ca="1" si="399"/>
        <v>36</v>
      </c>
      <c r="AI2730" t="str">
        <f t="shared" ca="1" si="401"/>
        <v>Miami (OH)</v>
      </c>
      <c r="AJ2730" t="str">
        <f t="shared" si="402"/>
        <v>Elon</v>
      </c>
      <c r="AK2730" t="str">
        <f t="shared" si="403"/>
        <v>Elon</v>
      </c>
    </row>
    <row r="2731" spans="17:37" x14ac:dyDescent="0.25">
      <c r="Q2731" t="s">
        <v>3290</v>
      </c>
      <c r="R2731" s="6">
        <v>41976</v>
      </c>
      <c r="S2731" t="s">
        <v>3194</v>
      </c>
      <c r="T2731" t="s">
        <v>3297</v>
      </c>
      <c r="U2731" t="s">
        <v>3841</v>
      </c>
      <c r="V2731">
        <v>66</v>
      </c>
      <c r="W2731">
        <v>62</v>
      </c>
      <c r="Y2731" t="s">
        <v>21</v>
      </c>
      <c r="Z2731">
        <v>1</v>
      </c>
      <c r="AA2731">
        <f t="shared" si="400"/>
        <v>-4</v>
      </c>
      <c r="AB2731">
        <f t="shared" ca="1" si="396"/>
        <v>-9.1999999999999993</v>
      </c>
      <c r="AC2731">
        <f t="shared" ca="1" si="397"/>
        <v>5.1999999999999993</v>
      </c>
      <c r="AD2731">
        <f t="shared" ca="1" si="398"/>
        <v>-5.1999999999999993</v>
      </c>
      <c r="AE2731" s="2">
        <v>0</v>
      </c>
      <c r="AF2731" s="7">
        <f>VLOOKUP(R2731,Weights!$A$2:$B$120,2,0)*AE2731</f>
        <v>0</v>
      </c>
      <c r="AG2731">
        <f t="shared" ca="1" si="399"/>
        <v>27.039999999999992</v>
      </c>
      <c r="AI2731" t="str">
        <f t="shared" ca="1" si="401"/>
        <v>Dayton</v>
      </c>
      <c r="AJ2731" t="str">
        <f t="shared" si="402"/>
        <v>Dayton</v>
      </c>
      <c r="AK2731" t="str">
        <f t="shared" si="403"/>
        <v>Dayton</v>
      </c>
    </row>
    <row r="2732" spans="17:37" x14ac:dyDescent="0.25">
      <c r="Q2732" t="s">
        <v>3290</v>
      </c>
      <c r="R2732" s="6">
        <v>41990</v>
      </c>
      <c r="S2732" t="s">
        <v>3194</v>
      </c>
      <c r="T2732" t="s">
        <v>3430</v>
      </c>
      <c r="U2732" t="s">
        <v>3842</v>
      </c>
      <c r="V2732">
        <v>71</v>
      </c>
      <c r="W2732">
        <v>60</v>
      </c>
      <c r="Y2732" t="s">
        <v>856</v>
      </c>
      <c r="Z2732">
        <v>1</v>
      </c>
      <c r="AA2732">
        <f t="shared" si="400"/>
        <v>11</v>
      </c>
      <c r="AB2732">
        <f t="shared" ca="1" si="396"/>
        <v>10.3999998</v>
      </c>
      <c r="AC2732">
        <f t="shared" ca="1" si="397"/>
        <v>0.60000020000000021</v>
      </c>
      <c r="AD2732">
        <f t="shared" ca="1" si="398"/>
        <v>-0.60000020000000021</v>
      </c>
      <c r="AE2732" s="2">
        <v>0</v>
      </c>
      <c r="AF2732" s="7">
        <f>VLOOKUP(R2732,Weights!$A$2:$B$120,2,0)*AE2732</f>
        <v>0</v>
      </c>
      <c r="AG2732">
        <f t="shared" ca="1" si="399"/>
        <v>0.36000024000004027</v>
      </c>
      <c r="AI2732" t="str">
        <f t="shared" ca="1" si="401"/>
        <v>Miami (OH)</v>
      </c>
      <c r="AJ2732" t="str">
        <f t="shared" si="402"/>
        <v>Miami (OH)</v>
      </c>
      <c r="AK2732">
        <f t="shared" si="403"/>
        <v>0</v>
      </c>
    </row>
    <row r="2733" spans="17:37" x14ac:dyDescent="0.25">
      <c r="Q2733" t="s">
        <v>3290</v>
      </c>
      <c r="R2733" s="6">
        <v>42002</v>
      </c>
      <c r="S2733" t="s">
        <v>3194</v>
      </c>
      <c r="T2733" t="s">
        <v>3839</v>
      </c>
      <c r="U2733" t="s">
        <v>3842</v>
      </c>
      <c r="V2733">
        <v>69</v>
      </c>
      <c r="W2733">
        <v>46</v>
      </c>
      <c r="Y2733" t="s">
        <v>858</v>
      </c>
      <c r="Z2733">
        <v>1</v>
      </c>
      <c r="AA2733">
        <f t="shared" si="400"/>
        <v>23</v>
      </c>
      <c r="AB2733">
        <f t="shared" ca="1" si="396"/>
        <v>28.599999799999999</v>
      </c>
      <c r="AC2733">
        <f t="shared" ca="1" si="397"/>
        <v>-5.5999997999999991</v>
      </c>
      <c r="AD2733">
        <f t="shared" ca="1" si="398"/>
        <v>5.5999997999999991</v>
      </c>
      <c r="AE2733" s="2">
        <v>0</v>
      </c>
      <c r="AF2733" s="7">
        <f>VLOOKUP(R2733,Weights!$A$2:$B$120,2,0)*AE2733</f>
        <v>0</v>
      </c>
      <c r="AG2733">
        <f t="shared" ca="1" si="399"/>
        <v>31.359997760000031</v>
      </c>
      <c r="AI2733" t="str">
        <f t="shared" ca="1" si="401"/>
        <v>Miami (OH)</v>
      </c>
      <c r="AJ2733" t="str">
        <f t="shared" si="402"/>
        <v>Miami (OH)</v>
      </c>
      <c r="AK2733">
        <f t="shared" si="403"/>
        <v>0</v>
      </c>
    </row>
    <row r="2734" spans="17:37" x14ac:dyDescent="0.25">
      <c r="Q2734" t="s">
        <v>3290</v>
      </c>
      <c r="R2734" s="6">
        <v>42007</v>
      </c>
      <c r="S2734" t="s">
        <v>3194</v>
      </c>
      <c r="T2734" t="s">
        <v>3361</v>
      </c>
      <c r="U2734" t="s">
        <v>3842</v>
      </c>
      <c r="V2734">
        <v>66</v>
      </c>
      <c r="W2734">
        <v>61</v>
      </c>
      <c r="Y2734" t="s">
        <v>869</v>
      </c>
      <c r="Z2734">
        <v>1</v>
      </c>
      <c r="AA2734">
        <f t="shared" si="400"/>
        <v>5</v>
      </c>
      <c r="AB2734">
        <f t="shared" ca="1" si="396"/>
        <v>6.2</v>
      </c>
      <c r="AC2734">
        <f t="shared" ca="1" si="397"/>
        <v>-1.2000000000000002</v>
      </c>
      <c r="AD2734">
        <f t="shared" ca="1" si="398"/>
        <v>1.2000000000000002</v>
      </c>
      <c r="AE2734" s="2">
        <v>0</v>
      </c>
      <c r="AF2734" s="7">
        <f>VLOOKUP(R2734,Weights!$A$2:$B$120,2,0)*AE2734</f>
        <v>0</v>
      </c>
      <c r="AG2734">
        <f t="shared" ca="1" si="399"/>
        <v>1.4400000000000004</v>
      </c>
      <c r="AI2734" t="str">
        <f t="shared" ca="1" si="401"/>
        <v>Miami (OH)</v>
      </c>
      <c r="AJ2734" t="str">
        <f t="shared" si="402"/>
        <v>Miami (OH)</v>
      </c>
      <c r="AK2734">
        <f t="shared" si="403"/>
        <v>0</v>
      </c>
    </row>
    <row r="2735" spans="17:37" x14ac:dyDescent="0.25">
      <c r="Q2735" t="s">
        <v>3290</v>
      </c>
      <c r="R2735" s="6">
        <v>42011</v>
      </c>
      <c r="S2735" t="s">
        <v>3194</v>
      </c>
      <c r="T2735" t="s">
        <v>3405</v>
      </c>
      <c r="U2735" t="s">
        <v>3841</v>
      </c>
      <c r="V2735">
        <v>79</v>
      </c>
      <c r="W2735">
        <v>72</v>
      </c>
      <c r="Y2735" t="s">
        <v>1181</v>
      </c>
      <c r="Z2735">
        <v>1</v>
      </c>
      <c r="AA2735">
        <f t="shared" si="400"/>
        <v>-7</v>
      </c>
      <c r="AB2735">
        <f t="shared" ca="1" si="396"/>
        <v>-7</v>
      </c>
      <c r="AC2735">
        <f t="shared" ca="1" si="397"/>
        <v>0</v>
      </c>
      <c r="AD2735">
        <f t="shared" ca="1" si="398"/>
        <v>0</v>
      </c>
      <c r="AE2735" s="2">
        <v>0</v>
      </c>
      <c r="AF2735" s="7">
        <f>VLOOKUP(R2735,Weights!$A$2:$B$120,2,0)*AE2735</f>
        <v>0</v>
      </c>
      <c r="AG2735">
        <f t="shared" ca="1" si="399"/>
        <v>0</v>
      </c>
      <c r="AI2735" t="str">
        <f t="shared" ca="1" si="401"/>
        <v>Buffalo</v>
      </c>
      <c r="AJ2735" t="str">
        <f t="shared" si="402"/>
        <v>Buffalo</v>
      </c>
      <c r="AK2735" t="str">
        <f t="shared" si="403"/>
        <v>Buffalo</v>
      </c>
    </row>
    <row r="2736" spans="17:37" x14ac:dyDescent="0.25">
      <c r="Q2736" t="s">
        <v>3290</v>
      </c>
      <c r="R2736" s="6">
        <v>42014</v>
      </c>
      <c r="S2736" t="s">
        <v>3194</v>
      </c>
      <c r="T2736" t="s">
        <v>3436</v>
      </c>
      <c r="U2736" t="s">
        <v>3842</v>
      </c>
      <c r="V2736">
        <v>82</v>
      </c>
      <c r="W2736">
        <v>81</v>
      </c>
      <c r="X2736" t="s">
        <v>3843</v>
      </c>
      <c r="Y2736" t="s">
        <v>1182</v>
      </c>
      <c r="Z2736">
        <v>1</v>
      </c>
      <c r="AA2736">
        <f t="shared" si="400"/>
        <v>1</v>
      </c>
      <c r="AB2736">
        <f t="shared" ca="1" si="396"/>
        <v>-1.9999999656405976E-8</v>
      </c>
      <c r="AC2736">
        <f t="shared" ca="1" si="397"/>
        <v>1.0000000199999997</v>
      </c>
      <c r="AD2736">
        <f t="shared" ca="1" si="398"/>
        <v>-1.0000000199999997</v>
      </c>
      <c r="AE2736" s="2">
        <v>0</v>
      </c>
      <c r="AF2736" s="7">
        <f>VLOOKUP(R2736,Weights!$A$2:$B$120,2,0)*AE2736</f>
        <v>0</v>
      </c>
      <c r="AG2736">
        <f t="shared" ca="1" si="399"/>
        <v>1.0000000399999998</v>
      </c>
      <c r="AI2736" t="str">
        <f t="shared" ca="1" si="401"/>
        <v>Eastern Michigan</v>
      </c>
      <c r="AJ2736" t="str">
        <f t="shared" si="402"/>
        <v>Miami (OH)</v>
      </c>
      <c r="AK2736">
        <f t="shared" si="403"/>
        <v>0</v>
      </c>
    </row>
    <row r="2737" spans="17:37" x14ac:dyDescent="0.25">
      <c r="Q2737" t="s">
        <v>3290</v>
      </c>
      <c r="R2737" s="6">
        <v>42025</v>
      </c>
      <c r="S2737" t="s">
        <v>3194</v>
      </c>
      <c r="T2737" t="s">
        <v>3231</v>
      </c>
      <c r="U2737" t="s">
        <v>3841</v>
      </c>
      <c r="V2737">
        <v>69</v>
      </c>
      <c r="W2737">
        <v>58</v>
      </c>
      <c r="Y2737" t="s">
        <v>1526</v>
      </c>
      <c r="Z2737">
        <v>1</v>
      </c>
      <c r="AA2737">
        <f t="shared" si="400"/>
        <v>-11</v>
      </c>
      <c r="AB2737">
        <f t="shared" ca="1" si="396"/>
        <v>-0.8000000199999997</v>
      </c>
      <c r="AC2737">
        <f t="shared" ca="1" si="397"/>
        <v>-10.199999980000001</v>
      </c>
      <c r="AD2737">
        <f t="shared" ca="1" si="398"/>
        <v>10.199999980000001</v>
      </c>
      <c r="AE2737" s="2">
        <v>0</v>
      </c>
      <c r="AF2737" s="7">
        <f>VLOOKUP(R2737,Weights!$A$2:$B$120,2,0)*AE2737</f>
        <v>0</v>
      </c>
      <c r="AG2737">
        <f t="shared" ca="1" si="399"/>
        <v>104.03999959200003</v>
      </c>
      <c r="AI2737" t="str">
        <f t="shared" ca="1" si="401"/>
        <v>Western Michigan</v>
      </c>
      <c r="AJ2737" t="str">
        <f t="shared" si="402"/>
        <v>Western Michigan</v>
      </c>
      <c r="AK2737" t="str">
        <f t="shared" si="403"/>
        <v>Western Michigan</v>
      </c>
    </row>
    <row r="2738" spans="17:37" x14ac:dyDescent="0.25">
      <c r="Q2738" t="s">
        <v>3290</v>
      </c>
      <c r="R2738" s="6">
        <v>42035</v>
      </c>
      <c r="S2738" t="s">
        <v>3194</v>
      </c>
      <c r="T2738" t="s">
        <v>3437</v>
      </c>
      <c r="U2738" t="s">
        <v>3842</v>
      </c>
      <c r="V2738">
        <v>79</v>
      </c>
      <c r="W2738">
        <v>73</v>
      </c>
      <c r="Y2738" t="s">
        <v>2073</v>
      </c>
      <c r="Z2738">
        <v>1</v>
      </c>
      <c r="AA2738">
        <f t="shared" si="400"/>
        <v>6</v>
      </c>
      <c r="AB2738">
        <f t="shared" ca="1" si="396"/>
        <v>4.8000000000000007</v>
      </c>
      <c r="AC2738">
        <f t="shared" ca="1" si="397"/>
        <v>1.1999999999999993</v>
      </c>
      <c r="AD2738">
        <f t="shared" ca="1" si="398"/>
        <v>-1.1999999999999993</v>
      </c>
      <c r="AE2738" s="2">
        <v>0</v>
      </c>
      <c r="AF2738" s="7">
        <f>VLOOKUP(R2738,Weights!$A$2:$B$120,2,0)*AE2738</f>
        <v>0</v>
      </c>
      <c r="AG2738">
        <f t="shared" ca="1" si="399"/>
        <v>1.4399999999999984</v>
      </c>
      <c r="AI2738" t="str">
        <f t="shared" ca="1" si="401"/>
        <v>Miami (OH)</v>
      </c>
      <c r="AJ2738" t="str">
        <f t="shared" si="402"/>
        <v>Miami (OH)</v>
      </c>
      <c r="AK2738">
        <f t="shared" si="403"/>
        <v>0</v>
      </c>
    </row>
    <row r="2739" spans="17:37" x14ac:dyDescent="0.25">
      <c r="Q2739" t="s">
        <v>3290</v>
      </c>
      <c r="R2739" s="6">
        <v>42039</v>
      </c>
      <c r="S2739" t="s">
        <v>3194</v>
      </c>
      <c r="T2739" t="s">
        <v>3224</v>
      </c>
      <c r="U2739" t="s">
        <v>3841</v>
      </c>
      <c r="V2739">
        <v>69</v>
      </c>
      <c r="W2739">
        <v>67</v>
      </c>
      <c r="Y2739" t="s">
        <v>2074</v>
      </c>
      <c r="Z2739">
        <v>1</v>
      </c>
      <c r="AA2739">
        <f t="shared" si="400"/>
        <v>-2</v>
      </c>
      <c r="AB2739">
        <f t="shared" ca="1" si="396"/>
        <v>1.8000000000000003</v>
      </c>
      <c r="AC2739">
        <f t="shared" ca="1" si="397"/>
        <v>-3.8000000000000003</v>
      </c>
      <c r="AD2739">
        <f t="shared" ca="1" si="398"/>
        <v>3.8000000000000003</v>
      </c>
      <c r="AE2739" s="2">
        <v>0</v>
      </c>
      <c r="AF2739" s="7">
        <f>VLOOKUP(R2739,Weights!$A$2:$B$120,2,0)*AE2739</f>
        <v>0</v>
      </c>
      <c r="AG2739">
        <f t="shared" ca="1" si="399"/>
        <v>14.440000000000001</v>
      </c>
      <c r="AI2739" t="str">
        <f t="shared" ca="1" si="401"/>
        <v>Miami (OH)</v>
      </c>
      <c r="AJ2739" t="str">
        <f t="shared" si="402"/>
        <v>Northern Illinois</v>
      </c>
      <c r="AK2739" t="str">
        <f t="shared" si="403"/>
        <v>Northern Illinois</v>
      </c>
    </row>
    <row r="2740" spans="17:37" x14ac:dyDescent="0.25">
      <c r="Q2740" t="s">
        <v>3290</v>
      </c>
      <c r="R2740" s="6">
        <v>42049</v>
      </c>
      <c r="S2740" t="s">
        <v>3194</v>
      </c>
      <c r="T2740" t="s">
        <v>3312</v>
      </c>
      <c r="U2740" t="s">
        <v>3842</v>
      </c>
      <c r="V2740">
        <v>77</v>
      </c>
      <c r="W2740">
        <v>66</v>
      </c>
      <c r="Y2740" t="s">
        <v>2075</v>
      </c>
      <c r="Z2740">
        <v>1</v>
      </c>
      <c r="AA2740">
        <f t="shared" si="400"/>
        <v>11</v>
      </c>
      <c r="AB2740">
        <f t="shared" ca="1" si="396"/>
        <v>6.6000000000000005</v>
      </c>
      <c r="AC2740">
        <f t="shared" ca="1" si="397"/>
        <v>4.3999999999999995</v>
      </c>
      <c r="AD2740">
        <f t="shared" ca="1" si="398"/>
        <v>-4.3999999999999995</v>
      </c>
      <c r="AE2740" s="2">
        <v>0</v>
      </c>
      <c r="AF2740" s="7">
        <f>VLOOKUP(R2740,Weights!$A$2:$B$120,2,0)*AE2740</f>
        <v>0</v>
      </c>
      <c r="AG2740">
        <f t="shared" ca="1" si="399"/>
        <v>19.359999999999996</v>
      </c>
      <c r="AI2740" t="str">
        <f t="shared" ca="1" si="401"/>
        <v>Miami (OH)</v>
      </c>
      <c r="AJ2740" t="str">
        <f t="shared" si="402"/>
        <v>Miami (OH)</v>
      </c>
      <c r="AK2740">
        <f t="shared" si="403"/>
        <v>0</v>
      </c>
    </row>
    <row r="2741" spans="17:37" x14ac:dyDescent="0.25">
      <c r="Q2741" t="s">
        <v>3290</v>
      </c>
      <c r="R2741" s="6">
        <v>42059</v>
      </c>
      <c r="S2741" t="s">
        <v>3194</v>
      </c>
      <c r="T2741" t="s">
        <v>3496</v>
      </c>
      <c r="U2741" t="s">
        <v>3842</v>
      </c>
      <c r="V2741">
        <v>86</v>
      </c>
      <c r="W2741">
        <v>81</v>
      </c>
      <c r="X2741" t="s">
        <v>3843</v>
      </c>
      <c r="Y2741" t="s">
        <v>2076</v>
      </c>
      <c r="Z2741">
        <v>1</v>
      </c>
      <c r="AA2741">
        <f t="shared" si="400"/>
        <v>5</v>
      </c>
      <c r="AB2741">
        <f t="shared" ca="1" si="396"/>
        <v>-2.8</v>
      </c>
      <c r="AC2741">
        <f t="shared" ca="1" si="397"/>
        <v>7.8</v>
      </c>
      <c r="AD2741">
        <f t="shared" ca="1" si="398"/>
        <v>-7.8</v>
      </c>
      <c r="AE2741" s="2">
        <v>0</v>
      </c>
      <c r="AF2741" s="7">
        <f>VLOOKUP(R2741,Weights!$A$2:$B$120,2,0)*AE2741</f>
        <v>0</v>
      </c>
      <c r="AG2741">
        <f t="shared" ca="1" si="399"/>
        <v>60.839999999999996</v>
      </c>
      <c r="AI2741" t="str">
        <f t="shared" ca="1" si="401"/>
        <v>Kent State</v>
      </c>
      <c r="AJ2741" t="str">
        <f t="shared" si="402"/>
        <v>Miami (OH)</v>
      </c>
      <c r="AK2741">
        <f t="shared" si="403"/>
        <v>0</v>
      </c>
    </row>
    <row r="2742" spans="17:37" x14ac:dyDescent="0.25">
      <c r="Q2742" t="s">
        <v>3290</v>
      </c>
      <c r="R2742" s="6">
        <v>42063</v>
      </c>
      <c r="S2742" t="s">
        <v>3194</v>
      </c>
      <c r="T2742" t="s">
        <v>3488</v>
      </c>
      <c r="U2742" t="s">
        <v>3841</v>
      </c>
      <c r="V2742">
        <v>62</v>
      </c>
      <c r="W2742">
        <v>57</v>
      </c>
      <c r="Y2742" t="s">
        <v>2077</v>
      </c>
      <c r="Z2742">
        <v>1</v>
      </c>
      <c r="AA2742">
        <f t="shared" si="400"/>
        <v>-5</v>
      </c>
      <c r="AB2742">
        <f t="shared" ca="1" si="396"/>
        <v>-5</v>
      </c>
      <c r="AC2742">
        <f t="shared" ca="1" si="397"/>
        <v>0</v>
      </c>
      <c r="AD2742">
        <f t="shared" ca="1" si="398"/>
        <v>0</v>
      </c>
      <c r="AE2742" s="2">
        <v>0</v>
      </c>
      <c r="AF2742" s="7">
        <f>VLOOKUP(R2742,Weights!$A$2:$B$120,2,0)*AE2742</f>
        <v>0</v>
      </c>
      <c r="AG2742">
        <f t="shared" ca="1" si="399"/>
        <v>0</v>
      </c>
      <c r="AI2742" t="str">
        <f t="shared" ca="1" si="401"/>
        <v>Bowling Green</v>
      </c>
      <c r="AJ2742" t="str">
        <f t="shared" si="402"/>
        <v>Bowling Green</v>
      </c>
      <c r="AK2742" t="str">
        <f t="shared" si="403"/>
        <v>Bowling Green</v>
      </c>
    </row>
    <row r="2743" spans="17:37" x14ac:dyDescent="0.25">
      <c r="Q2743" t="s">
        <v>3290</v>
      </c>
      <c r="R2743" s="6">
        <v>42066</v>
      </c>
      <c r="S2743" t="s">
        <v>3194</v>
      </c>
      <c r="T2743" t="s">
        <v>3243</v>
      </c>
      <c r="U2743" t="s">
        <v>3842</v>
      </c>
      <c r="V2743">
        <v>70</v>
      </c>
      <c r="W2743">
        <v>63</v>
      </c>
      <c r="Y2743" t="s">
        <v>2078</v>
      </c>
      <c r="Z2743">
        <v>1</v>
      </c>
      <c r="AA2743">
        <f t="shared" si="400"/>
        <v>7</v>
      </c>
      <c r="AB2743">
        <f t="shared" ca="1" si="396"/>
        <v>-3.9999999999999996</v>
      </c>
      <c r="AC2743">
        <f t="shared" ca="1" si="397"/>
        <v>11</v>
      </c>
      <c r="AD2743">
        <f t="shared" ca="1" si="398"/>
        <v>-11</v>
      </c>
      <c r="AE2743" s="2">
        <v>0</v>
      </c>
      <c r="AF2743" s="7">
        <f>VLOOKUP(R2743,Weights!$A$2:$B$120,2,0)*AE2743</f>
        <v>0</v>
      </c>
      <c r="AG2743">
        <f t="shared" ca="1" si="399"/>
        <v>121</v>
      </c>
      <c r="AI2743" t="str">
        <f t="shared" ca="1" si="401"/>
        <v>Akron</v>
      </c>
      <c r="AJ2743" t="str">
        <f t="shared" si="402"/>
        <v>Miami (OH)</v>
      </c>
      <c r="AK2743">
        <f t="shared" si="403"/>
        <v>0</v>
      </c>
    </row>
    <row r="2744" spans="17:37" x14ac:dyDescent="0.25">
      <c r="Q2744" t="s">
        <v>3274</v>
      </c>
      <c r="R2744" s="6">
        <v>41958</v>
      </c>
      <c r="S2744" t="s">
        <v>3194</v>
      </c>
      <c r="T2744" t="s">
        <v>3839</v>
      </c>
      <c r="U2744" t="s">
        <v>3842</v>
      </c>
      <c r="V2744">
        <v>92</v>
      </c>
      <c r="W2744">
        <v>68</v>
      </c>
      <c r="Y2744" t="s">
        <v>176</v>
      </c>
      <c r="Z2744">
        <v>1</v>
      </c>
      <c r="AA2744">
        <f t="shared" si="400"/>
        <v>24</v>
      </c>
      <c r="AB2744">
        <f t="shared" ca="1" si="396"/>
        <v>39.599999799999999</v>
      </c>
      <c r="AC2744">
        <f t="shared" ca="1" si="397"/>
        <v>-15.599999799999999</v>
      </c>
      <c r="AD2744">
        <f t="shared" ca="1" si="398"/>
        <v>15.599999799999999</v>
      </c>
      <c r="AE2744" s="2">
        <v>0</v>
      </c>
      <c r="AF2744" s="7">
        <f>VLOOKUP(R2744,Weights!$A$2:$B$120,2,0)*AE2744</f>
        <v>0</v>
      </c>
      <c r="AG2744">
        <f t="shared" ca="1" si="399"/>
        <v>243.35999376000001</v>
      </c>
      <c r="AI2744" t="str">
        <f t="shared" ca="1" si="401"/>
        <v>Michigan</v>
      </c>
      <c r="AJ2744" t="str">
        <f t="shared" si="402"/>
        <v>Michigan</v>
      </c>
      <c r="AK2744">
        <f t="shared" si="403"/>
        <v>0</v>
      </c>
    </row>
    <row r="2745" spans="17:37" x14ac:dyDescent="0.25">
      <c r="Q2745" t="s">
        <v>3274</v>
      </c>
      <c r="R2745" s="6">
        <v>41960</v>
      </c>
      <c r="S2745" t="s">
        <v>3194</v>
      </c>
      <c r="T2745" t="s">
        <v>3200</v>
      </c>
      <c r="U2745" t="s">
        <v>3842</v>
      </c>
      <c r="V2745">
        <v>77</v>
      </c>
      <c r="W2745">
        <v>53</v>
      </c>
      <c r="Y2745" t="s">
        <v>258</v>
      </c>
      <c r="Z2745">
        <v>1</v>
      </c>
      <c r="AA2745">
        <f t="shared" si="400"/>
        <v>24</v>
      </c>
      <c r="AB2745">
        <f t="shared" ca="1" si="396"/>
        <v>12.200000000000001</v>
      </c>
      <c r="AC2745">
        <f t="shared" ca="1" si="397"/>
        <v>11.799999999999999</v>
      </c>
      <c r="AD2745">
        <f t="shared" ca="1" si="398"/>
        <v>-11.799999999999999</v>
      </c>
      <c r="AE2745" s="2">
        <v>0</v>
      </c>
      <c r="AF2745" s="7">
        <f>VLOOKUP(R2745,Weights!$A$2:$B$120,2,0)*AE2745</f>
        <v>0</v>
      </c>
      <c r="AG2745">
        <f t="shared" ca="1" si="399"/>
        <v>139.23999999999998</v>
      </c>
      <c r="AI2745" t="str">
        <f t="shared" ca="1" si="401"/>
        <v>Michigan</v>
      </c>
      <c r="AJ2745" t="str">
        <f t="shared" si="402"/>
        <v>Michigan</v>
      </c>
      <c r="AK2745">
        <f t="shared" si="403"/>
        <v>0</v>
      </c>
    </row>
    <row r="2746" spans="17:37" x14ac:dyDescent="0.25">
      <c r="Q2746" t="s">
        <v>3274</v>
      </c>
      <c r="R2746" s="6">
        <v>41963</v>
      </c>
      <c r="S2746" t="s">
        <v>3194</v>
      </c>
      <c r="T2746" t="s">
        <v>3277</v>
      </c>
      <c r="U2746" t="s">
        <v>3842</v>
      </c>
      <c r="V2746">
        <v>71</v>
      </c>
      <c r="W2746">
        <v>62</v>
      </c>
      <c r="Y2746" t="s">
        <v>259</v>
      </c>
      <c r="Z2746">
        <v>1</v>
      </c>
      <c r="AA2746">
        <f t="shared" si="400"/>
        <v>9</v>
      </c>
      <c r="AB2746">
        <f t="shared" ca="1" si="396"/>
        <v>11.799999980000001</v>
      </c>
      <c r="AC2746">
        <f t="shared" ca="1" si="397"/>
        <v>-2.7999999800000008</v>
      </c>
      <c r="AD2746">
        <f t="shared" ca="1" si="398"/>
        <v>2.7999999800000008</v>
      </c>
      <c r="AE2746" s="2">
        <v>0</v>
      </c>
      <c r="AF2746" s="7">
        <f>VLOOKUP(R2746,Weights!$A$2:$B$120,2,0)*AE2746</f>
        <v>0</v>
      </c>
      <c r="AG2746">
        <f t="shared" ca="1" si="399"/>
        <v>7.8399998880000048</v>
      </c>
      <c r="AI2746" t="str">
        <f t="shared" ca="1" si="401"/>
        <v>Michigan</v>
      </c>
      <c r="AJ2746" t="str">
        <f t="shared" si="402"/>
        <v>Michigan</v>
      </c>
      <c r="AK2746">
        <f t="shared" si="403"/>
        <v>0</v>
      </c>
    </row>
    <row r="2747" spans="17:37" x14ac:dyDescent="0.25">
      <c r="Q2747" t="s">
        <v>3274</v>
      </c>
      <c r="R2747" s="6">
        <v>41967</v>
      </c>
      <c r="S2747" t="s">
        <v>3195</v>
      </c>
      <c r="T2747" t="s">
        <v>3416</v>
      </c>
      <c r="U2747" t="s">
        <v>3842</v>
      </c>
      <c r="V2747">
        <v>70</v>
      </c>
      <c r="W2747">
        <v>63</v>
      </c>
      <c r="Y2747" t="s">
        <v>260</v>
      </c>
      <c r="Z2747">
        <v>1</v>
      </c>
      <c r="AA2747">
        <f t="shared" si="400"/>
        <v>7</v>
      </c>
      <c r="AB2747">
        <f t="shared" ca="1" si="396"/>
        <v>0</v>
      </c>
      <c r="AC2747">
        <f t="shared" ca="1" si="397"/>
        <v>7</v>
      </c>
      <c r="AD2747">
        <f t="shared" ca="1" si="398"/>
        <v>-7</v>
      </c>
      <c r="AE2747" s="2">
        <v>0</v>
      </c>
      <c r="AF2747" s="7">
        <f>VLOOKUP(R2747,Weights!$A$2:$B$120,2,0)*AE2747</f>
        <v>0</v>
      </c>
      <c r="AG2747">
        <f t="shared" ca="1" si="399"/>
        <v>49</v>
      </c>
      <c r="AI2747" t="str">
        <f t="shared" ca="1" si="401"/>
        <v>Oregon</v>
      </c>
      <c r="AJ2747" t="str">
        <f t="shared" si="402"/>
        <v>Michigan</v>
      </c>
      <c r="AK2747">
        <f t="shared" si="403"/>
        <v>0</v>
      </c>
    </row>
    <row r="2748" spans="17:37" x14ac:dyDescent="0.25">
      <c r="Q2748" t="s">
        <v>3274</v>
      </c>
      <c r="R2748" s="6">
        <v>41972</v>
      </c>
      <c r="S2748" t="s">
        <v>3194</v>
      </c>
      <c r="T2748" t="s">
        <v>3528</v>
      </c>
      <c r="U2748" t="s">
        <v>3842</v>
      </c>
      <c r="V2748">
        <v>91</v>
      </c>
      <c r="W2748">
        <v>62</v>
      </c>
      <c r="Y2748" t="s">
        <v>103</v>
      </c>
      <c r="Z2748">
        <v>1</v>
      </c>
      <c r="AA2748">
        <f t="shared" si="400"/>
        <v>29</v>
      </c>
      <c r="AB2748">
        <f t="shared" ca="1" si="396"/>
        <v>27.999999799999998</v>
      </c>
      <c r="AC2748">
        <f t="shared" ca="1" si="397"/>
        <v>1.0000002000000023</v>
      </c>
      <c r="AD2748">
        <f t="shared" ca="1" si="398"/>
        <v>-1.0000002000000023</v>
      </c>
      <c r="AE2748" s="2">
        <v>0</v>
      </c>
      <c r="AF2748" s="7">
        <f>VLOOKUP(R2748,Weights!$A$2:$B$120,2,0)*AE2748</f>
        <v>0</v>
      </c>
      <c r="AG2748">
        <f t="shared" ca="1" si="399"/>
        <v>1.0000004000000446</v>
      </c>
      <c r="AI2748" t="str">
        <f t="shared" ca="1" si="401"/>
        <v>Michigan</v>
      </c>
      <c r="AJ2748" t="str">
        <f t="shared" si="402"/>
        <v>Michigan</v>
      </c>
      <c r="AK2748">
        <f t="shared" si="403"/>
        <v>0</v>
      </c>
    </row>
    <row r="2749" spans="17:37" x14ac:dyDescent="0.25">
      <c r="Q2749" t="s">
        <v>3274</v>
      </c>
      <c r="R2749" s="6">
        <v>41975</v>
      </c>
      <c r="S2749" t="s">
        <v>3194</v>
      </c>
      <c r="T2749" t="s">
        <v>3316</v>
      </c>
      <c r="U2749" t="s">
        <v>3842</v>
      </c>
      <c r="V2749">
        <v>68</v>
      </c>
      <c r="W2749">
        <v>65</v>
      </c>
      <c r="Y2749" t="s">
        <v>262</v>
      </c>
      <c r="Z2749">
        <v>1</v>
      </c>
      <c r="AA2749">
        <f t="shared" si="400"/>
        <v>3</v>
      </c>
      <c r="AB2749">
        <f t="shared" ca="1" si="396"/>
        <v>2</v>
      </c>
      <c r="AC2749">
        <f t="shared" ca="1" si="397"/>
        <v>1</v>
      </c>
      <c r="AD2749">
        <f t="shared" ca="1" si="398"/>
        <v>-1</v>
      </c>
      <c r="AE2749" s="2">
        <v>0</v>
      </c>
      <c r="AF2749" s="7">
        <f>VLOOKUP(R2749,Weights!$A$2:$B$120,2,0)*AE2749</f>
        <v>0</v>
      </c>
      <c r="AG2749">
        <f t="shared" ca="1" si="399"/>
        <v>1</v>
      </c>
      <c r="AI2749" t="str">
        <f t="shared" ca="1" si="401"/>
        <v>Michigan</v>
      </c>
      <c r="AJ2749" t="str">
        <f t="shared" si="402"/>
        <v>Michigan</v>
      </c>
      <c r="AK2749">
        <f t="shared" si="403"/>
        <v>0</v>
      </c>
    </row>
    <row r="2750" spans="17:37" x14ac:dyDescent="0.25">
      <c r="Q2750" t="s">
        <v>3274</v>
      </c>
      <c r="R2750" s="6">
        <v>41979</v>
      </c>
      <c r="S2750" t="s">
        <v>3194</v>
      </c>
      <c r="T2750" t="s">
        <v>3211</v>
      </c>
      <c r="U2750" t="s">
        <v>3841</v>
      </c>
      <c r="V2750">
        <v>72</v>
      </c>
      <c r="W2750">
        <v>70</v>
      </c>
      <c r="Y2750" t="s">
        <v>196</v>
      </c>
      <c r="Z2750">
        <v>1</v>
      </c>
      <c r="AA2750">
        <f t="shared" si="400"/>
        <v>-2</v>
      </c>
      <c r="AB2750">
        <f t="shared" ca="1" si="396"/>
        <v>11.799999980000001</v>
      </c>
      <c r="AC2750">
        <f t="shared" ca="1" si="397"/>
        <v>-13.799999980000001</v>
      </c>
      <c r="AD2750">
        <f t="shared" ca="1" si="398"/>
        <v>13.799999980000001</v>
      </c>
      <c r="AE2750" s="2">
        <v>0</v>
      </c>
      <c r="AF2750" s="7">
        <f>VLOOKUP(R2750,Weights!$A$2:$B$120,2,0)*AE2750</f>
        <v>0</v>
      </c>
      <c r="AG2750">
        <f t="shared" ca="1" si="399"/>
        <v>190.43999944800004</v>
      </c>
      <c r="AI2750" t="str">
        <f t="shared" ca="1" si="401"/>
        <v>Michigan</v>
      </c>
      <c r="AJ2750" t="str">
        <f t="shared" si="402"/>
        <v>N.J.I.T.</v>
      </c>
      <c r="AK2750" t="str">
        <f t="shared" si="403"/>
        <v>N.J.I.T.</v>
      </c>
    </row>
    <row r="2751" spans="17:37" x14ac:dyDescent="0.25">
      <c r="Q2751" t="s">
        <v>3274</v>
      </c>
      <c r="R2751" s="6">
        <v>41982</v>
      </c>
      <c r="S2751" t="s">
        <v>3194</v>
      </c>
      <c r="T2751" t="s">
        <v>3436</v>
      </c>
      <c r="U2751" t="s">
        <v>3841</v>
      </c>
      <c r="V2751">
        <v>45</v>
      </c>
      <c r="W2751">
        <v>42</v>
      </c>
      <c r="Y2751" t="s">
        <v>153</v>
      </c>
      <c r="Z2751">
        <v>1</v>
      </c>
      <c r="AA2751">
        <f t="shared" si="400"/>
        <v>-3</v>
      </c>
      <c r="AB2751">
        <f t="shared" ca="1" si="396"/>
        <v>10.99999998</v>
      </c>
      <c r="AC2751">
        <f t="shared" ca="1" si="397"/>
        <v>-13.99999998</v>
      </c>
      <c r="AD2751">
        <f t="shared" ca="1" si="398"/>
        <v>13.99999998</v>
      </c>
      <c r="AE2751" s="2">
        <v>0</v>
      </c>
      <c r="AF2751" s="7">
        <f>VLOOKUP(R2751,Weights!$A$2:$B$120,2,0)*AE2751</f>
        <v>0</v>
      </c>
      <c r="AG2751">
        <f t="shared" ca="1" si="399"/>
        <v>195.99999944000001</v>
      </c>
      <c r="AI2751" t="str">
        <f t="shared" ca="1" si="401"/>
        <v>Michigan</v>
      </c>
      <c r="AJ2751" t="str">
        <f t="shared" si="402"/>
        <v>Eastern Michigan</v>
      </c>
      <c r="AK2751" t="str">
        <f t="shared" si="403"/>
        <v>Eastern Michigan</v>
      </c>
    </row>
    <row r="2752" spans="17:37" x14ac:dyDescent="0.25">
      <c r="Q2752" t="s">
        <v>3274</v>
      </c>
      <c r="R2752" s="6">
        <v>41993</v>
      </c>
      <c r="S2752" t="s">
        <v>3194</v>
      </c>
      <c r="T2752" t="s">
        <v>3270</v>
      </c>
      <c r="U2752" t="s">
        <v>3841</v>
      </c>
      <c r="V2752">
        <v>62</v>
      </c>
      <c r="W2752">
        <v>51</v>
      </c>
      <c r="Y2752" t="s">
        <v>155</v>
      </c>
      <c r="Z2752">
        <v>1</v>
      </c>
      <c r="AA2752">
        <f t="shared" si="400"/>
        <v>-11</v>
      </c>
      <c r="AB2752">
        <f t="shared" ca="1" si="396"/>
        <v>2.2000000000000011</v>
      </c>
      <c r="AC2752">
        <f t="shared" ca="1" si="397"/>
        <v>-13.200000000000001</v>
      </c>
      <c r="AD2752">
        <f t="shared" ca="1" si="398"/>
        <v>13.200000000000001</v>
      </c>
      <c r="AE2752" s="2">
        <v>0</v>
      </c>
      <c r="AF2752" s="7">
        <f>VLOOKUP(R2752,Weights!$A$2:$B$120,2,0)*AE2752</f>
        <v>0</v>
      </c>
      <c r="AG2752">
        <f t="shared" ca="1" si="399"/>
        <v>174.24000000000004</v>
      </c>
      <c r="AI2752" t="str">
        <f t="shared" ca="1" si="401"/>
        <v>Michigan</v>
      </c>
      <c r="AJ2752" t="str">
        <f t="shared" si="402"/>
        <v>SMU</v>
      </c>
      <c r="AK2752" t="str">
        <f t="shared" si="403"/>
        <v>SMU</v>
      </c>
    </row>
    <row r="2753" spans="17:37" x14ac:dyDescent="0.25">
      <c r="Q2753" t="s">
        <v>3274</v>
      </c>
      <c r="R2753" s="6">
        <v>41995</v>
      </c>
      <c r="S2753" t="s">
        <v>3194</v>
      </c>
      <c r="T2753" t="s">
        <v>3471</v>
      </c>
      <c r="U2753" t="s">
        <v>3842</v>
      </c>
      <c r="V2753">
        <v>72</v>
      </c>
      <c r="W2753">
        <v>56</v>
      </c>
      <c r="Y2753" t="s">
        <v>429</v>
      </c>
      <c r="Z2753">
        <v>1</v>
      </c>
      <c r="AA2753">
        <f t="shared" si="400"/>
        <v>16</v>
      </c>
      <c r="AB2753">
        <f t="shared" ca="1" si="396"/>
        <v>21.999999800000001</v>
      </c>
      <c r="AC2753">
        <f t="shared" ca="1" si="397"/>
        <v>-5.9999998000000012</v>
      </c>
      <c r="AD2753">
        <f t="shared" ca="1" si="398"/>
        <v>5.9999998000000012</v>
      </c>
      <c r="AE2753" s="2">
        <v>0</v>
      </c>
      <c r="AF2753" s="7">
        <f>VLOOKUP(R2753,Weights!$A$2:$B$120,2,0)*AE2753</f>
        <v>0</v>
      </c>
      <c r="AG2753">
        <f t="shared" ca="1" si="399"/>
        <v>35.999997600000057</v>
      </c>
      <c r="AI2753" t="str">
        <f t="shared" ca="1" si="401"/>
        <v>Michigan</v>
      </c>
      <c r="AJ2753" t="str">
        <f t="shared" si="402"/>
        <v>Michigan</v>
      </c>
      <c r="AK2753">
        <f t="shared" si="403"/>
        <v>0</v>
      </c>
    </row>
    <row r="2754" spans="17:37" x14ac:dyDescent="0.25">
      <c r="Q2754" t="s">
        <v>3274</v>
      </c>
      <c r="R2754" s="6">
        <v>42003</v>
      </c>
      <c r="S2754" t="s">
        <v>3194</v>
      </c>
      <c r="T2754" t="s">
        <v>3348</v>
      </c>
      <c r="U2754" t="s">
        <v>3842</v>
      </c>
      <c r="V2754">
        <v>73</v>
      </c>
      <c r="W2754">
        <v>65</v>
      </c>
      <c r="X2754" t="s">
        <v>3843</v>
      </c>
      <c r="Y2754" t="s">
        <v>430</v>
      </c>
      <c r="Z2754">
        <v>1</v>
      </c>
      <c r="AA2754">
        <f t="shared" si="400"/>
        <v>8</v>
      </c>
      <c r="AB2754">
        <f t="shared" ref="AB2754:AB2817" ca="1" si="404">Z2754*(IF(S2754="A",-HomeEdge,IF(S2754="H",HomeEdge,0))+VLOOKUP(Q2754,TmList,2,0)-VLOOKUP(T2754,TmList,2,0))</f>
        <v>1.8000000000000007</v>
      </c>
      <c r="AC2754">
        <f t="shared" ref="AC2754:AC2817" ca="1" si="405">AA2754-AB2754</f>
        <v>6.1999999999999993</v>
      </c>
      <c r="AD2754">
        <f t="shared" ref="AD2754:AD2817" ca="1" si="406">-AC2754</f>
        <v>-6.1999999999999993</v>
      </c>
      <c r="AE2754" s="2">
        <v>0</v>
      </c>
      <c r="AF2754" s="7">
        <f>VLOOKUP(R2754,Weights!$A$2:$B$120,2,0)*AE2754</f>
        <v>0</v>
      </c>
      <c r="AG2754">
        <f t="shared" ref="AG2754:AG2817" ca="1" si="407">AC2754^2</f>
        <v>38.439999999999991</v>
      </c>
      <c r="AI2754" t="str">
        <f t="shared" ca="1" si="401"/>
        <v>Michigan</v>
      </c>
      <c r="AJ2754" t="str">
        <f t="shared" si="402"/>
        <v>Michigan</v>
      </c>
      <c r="AK2754">
        <f t="shared" si="403"/>
        <v>0</v>
      </c>
    </row>
    <row r="2755" spans="17:37" x14ac:dyDescent="0.25">
      <c r="Q2755" t="s">
        <v>3274</v>
      </c>
      <c r="R2755" s="6">
        <v>42014</v>
      </c>
      <c r="S2755" t="s">
        <v>3194</v>
      </c>
      <c r="T2755" t="s">
        <v>3245</v>
      </c>
      <c r="U2755" t="s">
        <v>3842</v>
      </c>
      <c r="V2755">
        <v>62</v>
      </c>
      <c r="W2755">
        <v>57</v>
      </c>
      <c r="Y2755" t="s">
        <v>1363</v>
      </c>
      <c r="Z2755">
        <v>1</v>
      </c>
      <c r="AA2755">
        <f t="shared" ref="AA2755:AA2818" si="408">Z2755*IF(U2755="W",(V2755-W2755),W2755-V2755)</f>
        <v>5</v>
      </c>
      <c r="AB2755">
        <f t="shared" ca="1" si="404"/>
        <v>-1.6000002000000002</v>
      </c>
      <c r="AC2755">
        <f t="shared" ca="1" si="405"/>
        <v>6.6000002000000002</v>
      </c>
      <c r="AD2755">
        <f t="shared" ca="1" si="406"/>
        <v>-6.6000002000000002</v>
      </c>
      <c r="AE2755" s="2">
        <v>0</v>
      </c>
      <c r="AF2755" s="7">
        <f>VLOOKUP(R2755,Weights!$A$2:$B$120,2,0)*AE2755</f>
        <v>0</v>
      </c>
      <c r="AG2755">
        <f t="shared" ca="1" si="407"/>
        <v>43.560002640000043</v>
      </c>
      <c r="AI2755" t="str">
        <f t="shared" ref="AI2755:AI2818" ca="1" si="409">IF(AB2755&gt;0,Q2755,T2755)</f>
        <v>Minnesota</v>
      </c>
      <c r="AJ2755" t="str">
        <f t="shared" ref="AJ2755:AJ2818" si="410">IF(AA2755&gt;0,Q2755,T2755)</f>
        <v>Michigan</v>
      </c>
      <c r="AK2755">
        <f t="shared" ref="AK2755:AK2818" si="411">IF(AA2755&lt;0,T2755,0)</f>
        <v>0</v>
      </c>
    </row>
    <row r="2756" spans="17:37" x14ac:dyDescent="0.25">
      <c r="Q2756" t="s">
        <v>3274</v>
      </c>
      <c r="R2756" s="6">
        <v>42021</v>
      </c>
      <c r="S2756" t="s">
        <v>3194</v>
      </c>
      <c r="T2756" t="s">
        <v>3324</v>
      </c>
      <c r="U2756" t="s">
        <v>3842</v>
      </c>
      <c r="V2756">
        <v>56</v>
      </c>
      <c r="W2756">
        <v>54</v>
      </c>
      <c r="Y2756" t="s">
        <v>297</v>
      </c>
      <c r="Z2756">
        <v>1</v>
      </c>
      <c r="AA2756">
        <f t="shared" si="408"/>
        <v>2</v>
      </c>
      <c r="AB2756">
        <f t="shared" ca="1" si="404"/>
        <v>5.2</v>
      </c>
      <c r="AC2756">
        <f t="shared" ca="1" si="405"/>
        <v>-3.2</v>
      </c>
      <c r="AD2756">
        <f t="shared" ca="1" si="406"/>
        <v>3.2</v>
      </c>
      <c r="AE2756" s="2">
        <v>0</v>
      </c>
      <c r="AF2756" s="7">
        <f>VLOOKUP(R2756,Weights!$A$2:$B$120,2,0)*AE2756</f>
        <v>0</v>
      </c>
      <c r="AG2756">
        <f t="shared" ca="1" si="407"/>
        <v>10.240000000000002</v>
      </c>
      <c r="AI2756" t="str">
        <f t="shared" ca="1" si="409"/>
        <v>Michigan</v>
      </c>
      <c r="AJ2756" t="str">
        <f t="shared" si="410"/>
        <v>Michigan</v>
      </c>
      <c r="AK2756">
        <f t="shared" si="411"/>
        <v>0</v>
      </c>
    </row>
    <row r="2757" spans="17:37" x14ac:dyDescent="0.25">
      <c r="Q2757" t="s">
        <v>3274</v>
      </c>
      <c r="R2757" s="6">
        <v>42028</v>
      </c>
      <c r="S2757" t="s">
        <v>3194</v>
      </c>
      <c r="T2757" t="s">
        <v>3833</v>
      </c>
      <c r="U2757" t="s">
        <v>3841</v>
      </c>
      <c r="V2757">
        <v>69</v>
      </c>
      <c r="W2757">
        <v>64</v>
      </c>
      <c r="X2757" t="s">
        <v>3843</v>
      </c>
      <c r="Y2757" t="s">
        <v>1364</v>
      </c>
      <c r="Z2757">
        <v>1</v>
      </c>
      <c r="AA2757">
        <f t="shared" si="408"/>
        <v>-5</v>
      </c>
      <c r="AB2757">
        <f t="shared" ca="1" si="404"/>
        <v>-9.6000001999999984</v>
      </c>
      <c r="AC2757">
        <f t="shared" ca="1" si="405"/>
        <v>4.6000001999999984</v>
      </c>
      <c r="AD2757">
        <f t="shared" ca="1" si="406"/>
        <v>-4.6000001999999984</v>
      </c>
      <c r="AE2757" s="2">
        <v>0</v>
      </c>
      <c r="AF2757" s="7">
        <f>VLOOKUP(R2757,Weights!$A$2:$B$120,2,0)*AE2757</f>
        <v>0</v>
      </c>
      <c r="AG2757">
        <f t="shared" ca="1" si="407"/>
        <v>21.160001840000024</v>
      </c>
      <c r="AI2757" t="str">
        <f t="shared" ca="1" si="409"/>
        <v>Wisconsin</v>
      </c>
      <c r="AJ2757" t="str">
        <f t="shared" si="410"/>
        <v>Wisconsin</v>
      </c>
      <c r="AK2757" t="str">
        <f t="shared" si="411"/>
        <v>Wisconsin</v>
      </c>
    </row>
    <row r="2758" spans="17:37" x14ac:dyDescent="0.25">
      <c r="Q2758" t="s">
        <v>3274</v>
      </c>
      <c r="R2758" s="6">
        <v>42031</v>
      </c>
      <c r="S2758" t="s">
        <v>3194</v>
      </c>
      <c r="T2758" t="s">
        <v>3255</v>
      </c>
      <c r="U2758" t="s">
        <v>3842</v>
      </c>
      <c r="V2758">
        <v>58</v>
      </c>
      <c r="W2758">
        <v>44</v>
      </c>
      <c r="Y2758" t="s">
        <v>358</v>
      </c>
      <c r="Z2758">
        <v>1</v>
      </c>
      <c r="AA2758">
        <f t="shared" si="408"/>
        <v>14</v>
      </c>
      <c r="AB2758">
        <f t="shared" ca="1" si="404"/>
        <v>4.8000000000000007</v>
      </c>
      <c r="AC2758">
        <f t="shared" ca="1" si="405"/>
        <v>9.1999999999999993</v>
      </c>
      <c r="AD2758">
        <f t="shared" ca="1" si="406"/>
        <v>-9.1999999999999993</v>
      </c>
      <c r="AE2758" s="2">
        <v>0</v>
      </c>
      <c r="AF2758" s="7">
        <f>VLOOKUP(R2758,Weights!$A$2:$B$120,2,0)*AE2758</f>
        <v>0</v>
      </c>
      <c r="AG2758">
        <f t="shared" ca="1" si="407"/>
        <v>84.639999999999986</v>
      </c>
      <c r="AI2758" t="str">
        <f t="shared" ca="1" si="409"/>
        <v>Michigan</v>
      </c>
      <c r="AJ2758" t="str">
        <f t="shared" si="410"/>
        <v>Michigan</v>
      </c>
      <c r="AK2758">
        <f t="shared" si="411"/>
        <v>0</v>
      </c>
    </row>
    <row r="2759" spans="17:37" x14ac:dyDescent="0.25">
      <c r="Q2759" t="s">
        <v>3274</v>
      </c>
      <c r="R2759" s="6">
        <v>42040</v>
      </c>
      <c r="S2759" t="s">
        <v>3194</v>
      </c>
      <c r="T2759" t="s">
        <v>3248</v>
      </c>
      <c r="U2759" t="s">
        <v>3841</v>
      </c>
      <c r="V2759">
        <v>72</v>
      </c>
      <c r="W2759">
        <v>54</v>
      </c>
      <c r="Y2759" t="s">
        <v>1365</v>
      </c>
      <c r="Z2759">
        <v>1</v>
      </c>
      <c r="AA2759">
        <f t="shared" si="408"/>
        <v>-18</v>
      </c>
      <c r="AB2759">
        <f t="shared" ca="1" si="404"/>
        <v>-3.0000001999999988</v>
      </c>
      <c r="AC2759">
        <f t="shared" ca="1" si="405"/>
        <v>-14.999999800000001</v>
      </c>
      <c r="AD2759">
        <f t="shared" ca="1" si="406"/>
        <v>14.999999800000001</v>
      </c>
      <c r="AE2759" s="2">
        <v>0</v>
      </c>
      <c r="AF2759" s="7">
        <f>VLOOKUP(R2759,Weights!$A$2:$B$120,2,0)*AE2759</f>
        <v>0</v>
      </c>
      <c r="AG2759">
        <f t="shared" ca="1" si="407"/>
        <v>224.99999400000007</v>
      </c>
      <c r="AI2759" t="str">
        <f t="shared" ca="1" si="409"/>
        <v>Iowa</v>
      </c>
      <c r="AJ2759" t="str">
        <f t="shared" si="410"/>
        <v>Iowa</v>
      </c>
      <c r="AK2759" t="str">
        <f t="shared" si="411"/>
        <v>Iowa</v>
      </c>
    </row>
    <row r="2760" spans="17:37" x14ac:dyDescent="0.25">
      <c r="Q2760" t="s">
        <v>3274</v>
      </c>
      <c r="R2760" s="6">
        <v>42052</v>
      </c>
      <c r="S2760" t="s">
        <v>3194</v>
      </c>
      <c r="T2760" t="s">
        <v>3444</v>
      </c>
      <c r="U2760" t="s">
        <v>3841</v>
      </c>
      <c r="V2760">
        <v>80</v>
      </c>
      <c r="W2760">
        <v>67</v>
      </c>
      <c r="Y2760" t="s">
        <v>1366</v>
      </c>
      <c r="Z2760">
        <v>1</v>
      </c>
      <c r="AA2760">
        <f t="shared" si="408"/>
        <v>-13</v>
      </c>
      <c r="AB2760">
        <f t="shared" ca="1" si="404"/>
        <v>-5.8000002000000013</v>
      </c>
      <c r="AC2760">
        <f t="shared" ca="1" si="405"/>
        <v>-7.1999997999999987</v>
      </c>
      <c r="AD2760">
        <f t="shared" ca="1" si="406"/>
        <v>7.1999997999999987</v>
      </c>
      <c r="AE2760" s="2">
        <v>0</v>
      </c>
      <c r="AF2760" s="7">
        <f>VLOOKUP(R2760,Weights!$A$2:$B$120,2,0)*AE2760</f>
        <v>0</v>
      </c>
      <c r="AG2760">
        <f t="shared" ca="1" si="407"/>
        <v>51.839997120000021</v>
      </c>
      <c r="AI2760" t="str">
        <f t="shared" ca="1" si="409"/>
        <v>Michigan St</v>
      </c>
      <c r="AJ2760" t="str">
        <f t="shared" si="410"/>
        <v>Michigan St</v>
      </c>
      <c r="AK2760" t="str">
        <f t="shared" si="411"/>
        <v>Michigan St</v>
      </c>
    </row>
    <row r="2761" spans="17:37" x14ac:dyDescent="0.25">
      <c r="Q2761" t="s">
        <v>3274</v>
      </c>
      <c r="R2761" s="6">
        <v>42057</v>
      </c>
      <c r="S2761" t="s">
        <v>3194</v>
      </c>
      <c r="T2761" t="s">
        <v>3445</v>
      </c>
      <c r="U2761" t="s">
        <v>3842</v>
      </c>
      <c r="V2761">
        <v>64</v>
      </c>
      <c r="W2761">
        <v>57</v>
      </c>
      <c r="Y2761" t="s">
        <v>1367</v>
      </c>
      <c r="Z2761">
        <v>1</v>
      </c>
      <c r="AA2761">
        <f t="shared" si="408"/>
        <v>7</v>
      </c>
      <c r="AB2761">
        <f t="shared" ca="1" si="404"/>
        <v>-6.8000002000000013</v>
      </c>
      <c r="AC2761">
        <f t="shared" ca="1" si="405"/>
        <v>13.800000200000001</v>
      </c>
      <c r="AD2761">
        <f t="shared" ca="1" si="406"/>
        <v>-13.800000200000001</v>
      </c>
      <c r="AE2761" s="2">
        <v>0</v>
      </c>
      <c r="AF2761" s="7">
        <f>VLOOKUP(R2761,Weights!$A$2:$B$120,2,0)*AE2761</f>
        <v>0</v>
      </c>
      <c r="AG2761">
        <f t="shared" ca="1" si="407"/>
        <v>190.44000552000008</v>
      </c>
      <c r="AI2761" t="str">
        <f t="shared" ca="1" si="409"/>
        <v>Ohio State</v>
      </c>
      <c r="AJ2761" t="str">
        <f t="shared" si="410"/>
        <v>Michigan</v>
      </c>
      <c r="AK2761">
        <f t="shared" si="411"/>
        <v>0</v>
      </c>
    </row>
    <row r="2762" spans="17:37" x14ac:dyDescent="0.25">
      <c r="Q2762" t="s">
        <v>3274</v>
      </c>
      <c r="R2762" s="6">
        <v>42070</v>
      </c>
      <c r="S2762" t="s">
        <v>3194</v>
      </c>
      <c r="T2762" t="s">
        <v>3229</v>
      </c>
      <c r="U2762" t="s">
        <v>3842</v>
      </c>
      <c r="V2762">
        <v>79</v>
      </c>
      <c r="W2762">
        <v>69</v>
      </c>
      <c r="Y2762" t="s">
        <v>1368</v>
      </c>
      <c r="Z2762">
        <v>1</v>
      </c>
      <c r="AA2762">
        <f t="shared" si="408"/>
        <v>10</v>
      </c>
      <c r="AB2762">
        <f t="shared" ca="1" si="404"/>
        <v>10.39999998</v>
      </c>
      <c r="AC2762">
        <f t="shared" ca="1" si="405"/>
        <v>-0.39999998000000048</v>
      </c>
      <c r="AD2762">
        <f t="shared" ca="1" si="406"/>
        <v>0.39999998000000048</v>
      </c>
      <c r="AE2762" s="2">
        <v>0</v>
      </c>
      <c r="AF2762" s="7">
        <f>VLOOKUP(R2762,Weights!$A$2:$B$120,2,0)*AE2762</f>
        <v>0</v>
      </c>
      <c r="AG2762">
        <f t="shared" ca="1" si="407"/>
        <v>0.15999998400000079</v>
      </c>
      <c r="AI2762" t="str">
        <f t="shared" ca="1" si="409"/>
        <v>Michigan</v>
      </c>
      <c r="AJ2762" t="str">
        <f t="shared" si="410"/>
        <v>Michigan</v>
      </c>
      <c r="AK2762">
        <f t="shared" si="411"/>
        <v>0</v>
      </c>
    </row>
    <row r="2763" spans="17:37" x14ac:dyDescent="0.25">
      <c r="Q2763" t="s">
        <v>3274</v>
      </c>
      <c r="R2763" s="6">
        <v>42076</v>
      </c>
      <c r="S2763" t="s">
        <v>3195</v>
      </c>
      <c r="T2763" t="s">
        <v>3833</v>
      </c>
      <c r="U2763" t="s">
        <v>3841</v>
      </c>
      <c r="V2763">
        <v>71</v>
      </c>
      <c r="W2763">
        <v>60</v>
      </c>
      <c r="Y2763" t="s">
        <v>1618</v>
      </c>
      <c r="Z2763">
        <v>1</v>
      </c>
      <c r="AA2763">
        <f t="shared" si="408"/>
        <v>-11</v>
      </c>
      <c r="AB2763">
        <f t="shared" ca="1" si="404"/>
        <v>-12.800000199999999</v>
      </c>
      <c r="AC2763">
        <f t="shared" ca="1" si="405"/>
        <v>1.8000001999999995</v>
      </c>
      <c r="AD2763">
        <f t="shared" ca="1" si="406"/>
        <v>-1.8000001999999995</v>
      </c>
      <c r="AE2763" s="2">
        <v>0</v>
      </c>
      <c r="AF2763" s="7">
        <f>VLOOKUP(R2763,Weights!$A$2:$B$120,2,0)*AE2763</f>
        <v>0</v>
      </c>
      <c r="AG2763">
        <f t="shared" ca="1" si="407"/>
        <v>3.240000720000038</v>
      </c>
      <c r="AI2763" t="str">
        <f t="shared" ca="1" si="409"/>
        <v>Wisconsin</v>
      </c>
      <c r="AJ2763" t="str">
        <f t="shared" si="410"/>
        <v>Wisconsin</v>
      </c>
      <c r="AK2763" t="str">
        <f t="shared" si="411"/>
        <v>Wisconsin</v>
      </c>
    </row>
    <row r="2764" spans="17:37" x14ac:dyDescent="0.25">
      <c r="Q2764" t="s">
        <v>3444</v>
      </c>
      <c r="R2764" s="6">
        <v>41964</v>
      </c>
      <c r="S2764" t="s">
        <v>3194</v>
      </c>
      <c r="T2764" t="s">
        <v>3279</v>
      </c>
      <c r="U2764" t="s">
        <v>3842</v>
      </c>
      <c r="V2764">
        <v>87</v>
      </c>
      <c r="W2764">
        <v>52</v>
      </c>
      <c r="Y2764" t="s">
        <v>99</v>
      </c>
      <c r="Z2764">
        <v>1</v>
      </c>
      <c r="AA2764">
        <f t="shared" si="408"/>
        <v>35</v>
      </c>
      <c r="AB2764">
        <f t="shared" ca="1" si="404"/>
        <v>18.000000200000002</v>
      </c>
      <c r="AC2764">
        <f t="shared" ca="1" si="405"/>
        <v>16.999999799999998</v>
      </c>
      <c r="AD2764">
        <f t="shared" ca="1" si="406"/>
        <v>-16.999999799999998</v>
      </c>
      <c r="AE2764" s="2">
        <v>0</v>
      </c>
      <c r="AF2764" s="7">
        <f>VLOOKUP(R2764,Weights!$A$2:$B$120,2,0)*AE2764</f>
        <v>0</v>
      </c>
      <c r="AG2764">
        <f t="shared" ca="1" si="407"/>
        <v>288.99999319999995</v>
      </c>
      <c r="AI2764" t="str">
        <f t="shared" ca="1" si="409"/>
        <v>Michigan St</v>
      </c>
      <c r="AJ2764" t="str">
        <f t="shared" si="410"/>
        <v>Michigan St</v>
      </c>
      <c r="AK2764">
        <f t="shared" si="411"/>
        <v>0</v>
      </c>
    </row>
    <row r="2765" spans="17:37" x14ac:dyDescent="0.25">
      <c r="Q2765" t="s">
        <v>3444</v>
      </c>
      <c r="R2765" s="6">
        <v>41967</v>
      </c>
      <c r="S2765" t="s">
        <v>3194</v>
      </c>
      <c r="T2765" t="s">
        <v>3451</v>
      </c>
      <c r="U2765" t="s">
        <v>3842</v>
      </c>
      <c r="V2765">
        <v>79</v>
      </c>
      <c r="W2765">
        <v>52</v>
      </c>
      <c r="Y2765" t="s">
        <v>100</v>
      </c>
      <c r="Z2765">
        <v>1</v>
      </c>
      <c r="AA2765">
        <f t="shared" si="408"/>
        <v>27</v>
      </c>
      <c r="AB2765">
        <f t="shared" ca="1" si="404"/>
        <v>21.400000200000001</v>
      </c>
      <c r="AC2765">
        <f t="shared" ca="1" si="405"/>
        <v>5.5999997999999991</v>
      </c>
      <c r="AD2765">
        <f t="shared" ca="1" si="406"/>
        <v>-5.5999997999999991</v>
      </c>
      <c r="AE2765" s="2">
        <v>0</v>
      </c>
      <c r="AF2765" s="7">
        <f>VLOOKUP(R2765,Weights!$A$2:$B$120,2,0)*AE2765</f>
        <v>0</v>
      </c>
      <c r="AG2765">
        <f t="shared" ca="1" si="407"/>
        <v>31.359997760000031</v>
      </c>
      <c r="AI2765" t="str">
        <f t="shared" ca="1" si="409"/>
        <v>Michigan St</v>
      </c>
      <c r="AJ2765" t="str">
        <f t="shared" si="410"/>
        <v>Michigan St</v>
      </c>
      <c r="AK2765">
        <f t="shared" si="411"/>
        <v>0</v>
      </c>
    </row>
    <row r="2766" spans="17:37" x14ac:dyDescent="0.25">
      <c r="Q2766" t="s">
        <v>3444</v>
      </c>
      <c r="R2766" s="6">
        <v>41970</v>
      </c>
      <c r="S2766" t="s">
        <v>3195</v>
      </c>
      <c r="T2766" t="s">
        <v>3504</v>
      </c>
      <c r="U2766" t="s">
        <v>3842</v>
      </c>
      <c r="V2766">
        <v>77</v>
      </c>
      <c r="W2766">
        <v>45</v>
      </c>
      <c r="Y2766" t="s">
        <v>101</v>
      </c>
      <c r="Z2766">
        <v>1</v>
      </c>
      <c r="AA2766">
        <f t="shared" si="408"/>
        <v>32</v>
      </c>
      <c r="AB2766">
        <f t="shared" ca="1" si="404"/>
        <v>17.400000180000003</v>
      </c>
      <c r="AC2766">
        <f t="shared" ca="1" si="405"/>
        <v>14.599999819999997</v>
      </c>
      <c r="AD2766">
        <f t="shared" ca="1" si="406"/>
        <v>-14.599999819999997</v>
      </c>
      <c r="AE2766" s="2">
        <v>0</v>
      </c>
      <c r="AF2766" s="7">
        <f>VLOOKUP(R2766,Weights!$A$2:$B$120,2,0)*AE2766</f>
        <v>0</v>
      </c>
      <c r="AG2766">
        <f t="shared" ca="1" si="407"/>
        <v>213.15999474399996</v>
      </c>
      <c r="AI2766" t="str">
        <f t="shared" ca="1" si="409"/>
        <v>Michigan St</v>
      </c>
      <c r="AJ2766" t="str">
        <f t="shared" si="410"/>
        <v>Michigan St</v>
      </c>
      <c r="AK2766">
        <f t="shared" si="411"/>
        <v>0</v>
      </c>
    </row>
    <row r="2767" spans="17:37" x14ac:dyDescent="0.25">
      <c r="Q2767" t="s">
        <v>3444</v>
      </c>
      <c r="R2767" s="6">
        <v>41979</v>
      </c>
      <c r="S2767" t="s">
        <v>3194</v>
      </c>
      <c r="T2767" t="s">
        <v>3533</v>
      </c>
      <c r="U2767" t="s">
        <v>3842</v>
      </c>
      <c r="V2767">
        <v>85</v>
      </c>
      <c r="W2767">
        <v>52</v>
      </c>
      <c r="Y2767" t="s">
        <v>153</v>
      </c>
      <c r="Z2767">
        <v>1</v>
      </c>
      <c r="AA2767">
        <f t="shared" si="408"/>
        <v>33</v>
      </c>
      <c r="AB2767">
        <f t="shared" ca="1" si="404"/>
        <v>33.4</v>
      </c>
      <c r="AC2767">
        <f t="shared" ca="1" si="405"/>
        <v>-0.39999999999999858</v>
      </c>
      <c r="AD2767">
        <f t="shared" ca="1" si="406"/>
        <v>0.39999999999999858</v>
      </c>
      <c r="AE2767" s="2">
        <v>0</v>
      </c>
      <c r="AF2767" s="7">
        <f>VLOOKUP(R2767,Weights!$A$2:$B$120,2,0)*AE2767</f>
        <v>0</v>
      </c>
      <c r="AG2767">
        <f t="shared" ca="1" si="407"/>
        <v>0.15999999999999887</v>
      </c>
      <c r="AI2767" t="str">
        <f t="shared" ca="1" si="409"/>
        <v>Michigan St</v>
      </c>
      <c r="AJ2767" t="str">
        <f t="shared" si="410"/>
        <v>Michigan St</v>
      </c>
      <c r="AK2767">
        <f t="shared" si="411"/>
        <v>0</v>
      </c>
    </row>
    <row r="2768" spans="17:37" x14ac:dyDescent="0.25">
      <c r="Q2768" t="s">
        <v>3444</v>
      </c>
      <c r="R2768" s="6">
        <v>41987</v>
      </c>
      <c r="S2768" t="s">
        <v>3194</v>
      </c>
      <c r="T2768" t="s">
        <v>3490</v>
      </c>
      <c r="U2768" t="s">
        <v>3842</v>
      </c>
      <c r="V2768">
        <v>87</v>
      </c>
      <c r="W2768">
        <v>61</v>
      </c>
      <c r="Y2768" t="s">
        <v>265</v>
      </c>
      <c r="Z2768">
        <v>1</v>
      </c>
      <c r="AA2768">
        <f t="shared" si="408"/>
        <v>26</v>
      </c>
      <c r="AB2768">
        <f t="shared" ca="1" si="404"/>
        <v>19.600000180000002</v>
      </c>
      <c r="AC2768">
        <f t="shared" ca="1" si="405"/>
        <v>6.3999998199999979</v>
      </c>
      <c r="AD2768">
        <f t="shared" ca="1" si="406"/>
        <v>-6.3999998199999979</v>
      </c>
      <c r="AE2768" s="2">
        <v>0</v>
      </c>
      <c r="AF2768" s="7">
        <f>VLOOKUP(R2768,Weights!$A$2:$B$120,2,0)*AE2768</f>
        <v>0</v>
      </c>
      <c r="AG2768">
        <f t="shared" ca="1" si="407"/>
        <v>40.959997696000002</v>
      </c>
      <c r="AI2768" t="str">
        <f t="shared" ca="1" si="409"/>
        <v>Michigan St</v>
      </c>
      <c r="AJ2768" t="str">
        <f t="shared" si="410"/>
        <v>Michigan St</v>
      </c>
      <c r="AK2768">
        <f t="shared" si="411"/>
        <v>0</v>
      </c>
    </row>
    <row r="2769" spans="17:37" x14ac:dyDescent="0.25">
      <c r="Q2769" t="s">
        <v>3444</v>
      </c>
      <c r="R2769" s="6">
        <v>41990</v>
      </c>
      <c r="S2769" t="s">
        <v>3194</v>
      </c>
      <c r="T2769" t="s">
        <v>3436</v>
      </c>
      <c r="U2769" t="s">
        <v>3842</v>
      </c>
      <c r="V2769">
        <v>66</v>
      </c>
      <c r="W2769">
        <v>46</v>
      </c>
      <c r="Y2769" t="s">
        <v>266</v>
      </c>
      <c r="Z2769">
        <v>1</v>
      </c>
      <c r="AA2769">
        <f t="shared" si="408"/>
        <v>20</v>
      </c>
      <c r="AB2769">
        <f t="shared" ca="1" si="404"/>
        <v>20.000000180000001</v>
      </c>
      <c r="AC2769">
        <f t="shared" ca="1" si="405"/>
        <v>-1.8000000068241206E-7</v>
      </c>
      <c r="AD2769">
        <f t="shared" ca="1" si="406"/>
        <v>1.8000000068241206E-7</v>
      </c>
      <c r="AE2769" s="2">
        <v>0</v>
      </c>
      <c r="AF2769" s="7">
        <f>VLOOKUP(R2769,Weights!$A$2:$B$120,2,0)*AE2769</f>
        <v>0</v>
      </c>
      <c r="AG2769">
        <f t="shared" ca="1" si="407"/>
        <v>3.2400000245668344E-14</v>
      </c>
      <c r="AI2769" t="str">
        <f t="shared" ca="1" si="409"/>
        <v>Michigan St</v>
      </c>
      <c r="AJ2769" t="str">
        <f t="shared" si="410"/>
        <v>Michigan St</v>
      </c>
      <c r="AK2769">
        <f t="shared" si="411"/>
        <v>0</v>
      </c>
    </row>
    <row r="2770" spans="17:37" x14ac:dyDescent="0.25">
      <c r="Q2770" t="s">
        <v>3444</v>
      </c>
      <c r="R2770" s="6">
        <v>41993</v>
      </c>
      <c r="S2770" t="s">
        <v>3194</v>
      </c>
      <c r="T2770" t="s">
        <v>3530</v>
      </c>
      <c r="U2770" t="s">
        <v>3841</v>
      </c>
      <c r="V2770">
        <v>71</v>
      </c>
      <c r="W2770">
        <v>64</v>
      </c>
      <c r="X2770" t="s">
        <v>3843</v>
      </c>
      <c r="Y2770" t="s">
        <v>398</v>
      </c>
      <c r="Z2770">
        <v>1</v>
      </c>
      <c r="AA2770">
        <f t="shared" si="408"/>
        <v>-7</v>
      </c>
      <c r="AB2770">
        <f t="shared" ca="1" si="404"/>
        <v>23.800000199999999</v>
      </c>
      <c r="AC2770">
        <f t="shared" ca="1" si="405"/>
        <v>-30.800000199999999</v>
      </c>
      <c r="AD2770">
        <f t="shared" ca="1" si="406"/>
        <v>30.800000199999999</v>
      </c>
      <c r="AE2770" s="2">
        <v>0</v>
      </c>
      <c r="AF2770" s="7">
        <f>VLOOKUP(R2770,Weights!$A$2:$B$120,2,0)*AE2770</f>
        <v>0</v>
      </c>
      <c r="AG2770">
        <f t="shared" ca="1" si="407"/>
        <v>948.64001231999998</v>
      </c>
      <c r="AI2770" t="str">
        <f t="shared" ca="1" si="409"/>
        <v>Michigan St</v>
      </c>
      <c r="AJ2770" t="str">
        <f t="shared" si="410"/>
        <v>Texas Southern</v>
      </c>
      <c r="AK2770" t="str">
        <f t="shared" si="411"/>
        <v>Texas Southern</v>
      </c>
    </row>
    <row r="2771" spans="17:37" x14ac:dyDescent="0.25">
      <c r="Q2771" t="s">
        <v>3444</v>
      </c>
      <c r="R2771" s="6">
        <v>41995</v>
      </c>
      <c r="S2771" t="s">
        <v>3194</v>
      </c>
      <c r="T2771" t="s">
        <v>3512</v>
      </c>
      <c r="U2771" t="s">
        <v>3842</v>
      </c>
      <c r="V2771">
        <v>82</v>
      </c>
      <c r="W2771">
        <v>56</v>
      </c>
      <c r="Y2771" t="s">
        <v>399</v>
      </c>
      <c r="Z2771">
        <v>1</v>
      </c>
      <c r="AA2771">
        <f t="shared" si="408"/>
        <v>26</v>
      </c>
      <c r="AB2771">
        <f t="shared" ca="1" si="404"/>
        <v>27.6000002</v>
      </c>
      <c r="AC2771">
        <f t="shared" ca="1" si="405"/>
        <v>-1.6000002000000002</v>
      </c>
      <c r="AD2771">
        <f t="shared" ca="1" si="406"/>
        <v>1.6000002000000002</v>
      </c>
      <c r="AE2771" s="2">
        <v>0</v>
      </c>
      <c r="AF2771" s="7">
        <f>VLOOKUP(R2771,Weights!$A$2:$B$120,2,0)*AE2771</f>
        <v>0</v>
      </c>
      <c r="AG2771">
        <f t="shared" ca="1" si="407"/>
        <v>2.5600006400000406</v>
      </c>
      <c r="AI2771" t="str">
        <f t="shared" ca="1" si="409"/>
        <v>Michigan St</v>
      </c>
      <c r="AJ2771" t="str">
        <f t="shared" si="410"/>
        <v>Michigan St</v>
      </c>
      <c r="AK2771">
        <f t="shared" si="411"/>
        <v>0</v>
      </c>
    </row>
    <row r="2772" spans="17:37" x14ac:dyDescent="0.25">
      <c r="Q2772" t="s">
        <v>3444</v>
      </c>
      <c r="R2772" s="6">
        <v>42003</v>
      </c>
      <c r="S2772" t="s">
        <v>3194</v>
      </c>
      <c r="T2772" t="s">
        <v>3298</v>
      </c>
      <c r="U2772" t="s">
        <v>3841</v>
      </c>
      <c r="V2772">
        <v>68</v>
      </c>
      <c r="W2772">
        <v>66</v>
      </c>
      <c r="X2772" t="s">
        <v>3844</v>
      </c>
      <c r="Y2772" t="s">
        <v>1033</v>
      </c>
      <c r="Z2772">
        <v>1</v>
      </c>
      <c r="AA2772">
        <f t="shared" si="408"/>
        <v>-2</v>
      </c>
      <c r="AB2772">
        <f t="shared" ca="1" si="404"/>
        <v>7.6000000000000014</v>
      </c>
      <c r="AC2772">
        <f t="shared" ca="1" si="405"/>
        <v>-9.6000000000000014</v>
      </c>
      <c r="AD2772">
        <f t="shared" ca="1" si="406"/>
        <v>9.6000000000000014</v>
      </c>
      <c r="AE2772" s="2">
        <v>0</v>
      </c>
      <c r="AF2772" s="7">
        <f>VLOOKUP(R2772,Weights!$A$2:$B$120,2,0)*AE2772</f>
        <v>0</v>
      </c>
      <c r="AG2772">
        <f t="shared" ca="1" si="407"/>
        <v>92.160000000000025</v>
      </c>
      <c r="AI2772" t="str">
        <f t="shared" ca="1" si="409"/>
        <v>Michigan St</v>
      </c>
      <c r="AJ2772" t="str">
        <f t="shared" si="410"/>
        <v>Maryland</v>
      </c>
      <c r="AK2772" t="str">
        <f t="shared" si="411"/>
        <v>Maryland</v>
      </c>
    </row>
    <row r="2773" spans="17:37" x14ac:dyDescent="0.25">
      <c r="Q2773" t="s">
        <v>3444</v>
      </c>
      <c r="R2773" s="6">
        <v>42009</v>
      </c>
      <c r="S2773" t="s">
        <v>3194</v>
      </c>
      <c r="T2773" t="s">
        <v>3273</v>
      </c>
      <c r="U2773" t="s">
        <v>3842</v>
      </c>
      <c r="V2773">
        <v>70</v>
      </c>
      <c r="W2773">
        <v>50</v>
      </c>
      <c r="Y2773" t="s">
        <v>1370</v>
      </c>
      <c r="Z2773">
        <v>1</v>
      </c>
      <c r="AA2773">
        <f t="shared" si="408"/>
        <v>20</v>
      </c>
      <c r="AB2773">
        <f t="shared" ca="1" si="404"/>
        <v>8.4</v>
      </c>
      <c r="AC2773">
        <f t="shared" ca="1" si="405"/>
        <v>11.6</v>
      </c>
      <c r="AD2773">
        <f t="shared" ca="1" si="406"/>
        <v>-11.6</v>
      </c>
      <c r="AE2773" s="2">
        <v>0</v>
      </c>
      <c r="AF2773" s="7">
        <f>VLOOKUP(R2773,Weights!$A$2:$B$120,2,0)*AE2773</f>
        <v>0</v>
      </c>
      <c r="AG2773">
        <f t="shared" ca="1" si="407"/>
        <v>134.56</v>
      </c>
      <c r="AI2773" t="str">
        <f t="shared" ca="1" si="409"/>
        <v>Michigan St</v>
      </c>
      <c r="AJ2773" t="str">
        <f t="shared" si="410"/>
        <v>Michigan St</v>
      </c>
      <c r="AK2773">
        <f t="shared" si="411"/>
        <v>0</v>
      </c>
    </row>
    <row r="2774" spans="17:37" x14ac:dyDescent="0.25">
      <c r="Q2774" t="s">
        <v>3444</v>
      </c>
      <c r="R2774" s="6">
        <v>42015</v>
      </c>
      <c r="S2774" t="s">
        <v>3194</v>
      </c>
      <c r="T2774" t="s">
        <v>3324</v>
      </c>
      <c r="U2774" t="s">
        <v>3842</v>
      </c>
      <c r="V2774">
        <v>84</v>
      </c>
      <c r="W2774">
        <v>77</v>
      </c>
      <c r="X2774" t="s">
        <v>3843</v>
      </c>
      <c r="Y2774" t="s">
        <v>403</v>
      </c>
      <c r="Z2774">
        <v>1</v>
      </c>
      <c r="AA2774">
        <f t="shared" si="408"/>
        <v>7</v>
      </c>
      <c r="AB2774">
        <f t="shared" ca="1" si="404"/>
        <v>14.200000200000002</v>
      </c>
      <c r="AC2774">
        <f t="shared" ca="1" si="405"/>
        <v>-7.2000002000000016</v>
      </c>
      <c r="AD2774">
        <f t="shared" ca="1" si="406"/>
        <v>7.2000002000000016</v>
      </c>
      <c r="AE2774" s="2">
        <v>0</v>
      </c>
      <c r="AF2774" s="7">
        <f>VLOOKUP(R2774,Weights!$A$2:$B$120,2,0)*AE2774</f>
        <v>0</v>
      </c>
      <c r="AG2774">
        <f t="shared" ca="1" si="407"/>
        <v>51.840002880000064</v>
      </c>
      <c r="AI2774" t="str">
        <f t="shared" ca="1" si="409"/>
        <v>Michigan St</v>
      </c>
      <c r="AJ2774" t="str">
        <f t="shared" si="410"/>
        <v>Michigan St</v>
      </c>
      <c r="AK2774">
        <f t="shared" si="411"/>
        <v>0</v>
      </c>
    </row>
    <row r="2775" spans="17:37" x14ac:dyDescent="0.25">
      <c r="Q2775" t="s">
        <v>3444</v>
      </c>
      <c r="R2775" s="6">
        <v>42025</v>
      </c>
      <c r="S2775" t="s">
        <v>3194</v>
      </c>
      <c r="T2775" t="s">
        <v>3295</v>
      </c>
      <c r="U2775" t="s">
        <v>3842</v>
      </c>
      <c r="V2775">
        <v>66</v>
      </c>
      <c r="W2775">
        <v>60</v>
      </c>
      <c r="Y2775" t="s">
        <v>749</v>
      </c>
      <c r="Z2775">
        <v>1</v>
      </c>
      <c r="AA2775">
        <f t="shared" si="408"/>
        <v>6</v>
      </c>
      <c r="AB2775">
        <f t="shared" ca="1" si="404"/>
        <v>13.200000200000002</v>
      </c>
      <c r="AC2775">
        <f t="shared" ca="1" si="405"/>
        <v>-7.2000002000000016</v>
      </c>
      <c r="AD2775">
        <f t="shared" ca="1" si="406"/>
        <v>7.2000002000000016</v>
      </c>
      <c r="AE2775" s="2">
        <v>0</v>
      </c>
      <c r="AF2775" s="7">
        <f>VLOOKUP(R2775,Weights!$A$2:$B$120,2,0)*AE2775</f>
        <v>0</v>
      </c>
      <c r="AG2775">
        <f t="shared" ca="1" si="407"/>
        <v>51.840002880000064</v>
      </c>
      <c r="AI2775" t="str">
        <f t="shared" ca="1" si="409"/>
        <v>Michigan St</v>
      </c>
      <c r="AJ2775" t="str">
        <f t="shared" si="410"/>
        <v>Michigan St</v>
      </c>
      <c r="AK2775">
        <f t="shared" si="411"/>
        <v>0</v>
      </c>
    </row>
    <row r="2776" spans="17:37" x14ac:dyDescent="0.25">
      <c r="Q2776" t="s">
        <v>3444</v>
      </c>
      <c r="R2776" s="6">
        <v>42036</v>
      </c>
      <c r="S2776" t="s">
        <v>3194</v>
      </c>
      <c r="T2776" t="s">
        <v>3274</v>
      </c>
      <c r="U2776" t="s">
        <v>3842</v>
      </c>
      <c r="V2776">
        <v>76</v>
      </c>
      <c r="W2776">
        <v>66</v>
      </c>
      <c r="X2776" t="s">
        <v>3843</v>
      </c>
      <c r="Y2776" t="s">
        <v>408</v>
      </c>
      <c r="Z2776">
        <v>1</v>
      </c>
      <c r="AA2776">
        <f t="shared" si="408"/>
        <v>10</v>
      </c>
      <c r="AB2776">
        <f t="shared" ca="1" si="404"/>
        <v>12.200000200000002</v>
      </c>
      <c r="AC2776">
        <f t="shared" ca="1" si="405"/>
        <v>-2.2000002000000016</v>
      </c>
      <c r="AD2776">
        <f t="shared" ca="1" si="406"/>
        <v>2.2000002000000016</v>
      </c>
      <c r="AE2776" s="2">
        <v>0</v>
      </c>
      <c r="AF2776" s="7">
        <f>VLOOKUP(R2776,Weights!$A$2:$B$120,2,0)*AE2776</f>
        <v>0</v>
      </c>
      <c r="AG2776">
        <f t="shared" ca="1" si="407"/>
        <v>4.8400008800000469</v>
      </c>
      <c r="AI2776" t="str">
        <f t="shared" ca="1" si="409"/>
        <v>Michigan St</v>
      </c>
      <c r="AJ2776" t="str">
        <f t="shared" si="410"/>
        <v>Michigan St</v>
      </c>
      <c r="AK2776">
        <f t="shared" si="411"/>
        <v>0</v>
      </c>
    </row>
    <row r="2777" spans="17:37" x14ac:dyDescent="0.25">
      <c r="Q2777" t="s">
        <v>3444</v>
      </c>
      <c r="R2777" s="6">
        <v>42042</v>
      </c>
      <c r="S2777" t="s">
        <v>3194</v>
      </c>
      <c r="T2777" t="s">
        <v>3348</v>
      </c>
      <c r="U2777" t="s">
        <v>3841</v>
      </c>
      <c r="V2777">
        <v>59</v>
      </c>
      <c r="W2777">
        <v>54</v>
      </c>
      <c r="Y2777" t="s">
        <v>796</v>
      </c>
      <c r="Z2777">
        <v>1</v>
      </c>
      <c r="AA2777">
        <f t="shared" si="408"/>
        <v>-5</v>
      </c>
      <c r="AB2777">
        <f t="shared" ca="1" si="404"/>
        <v>10.800000200000001</v>
      </c>
      <c r="AC2777">
        <f t="shared" ca="1" si="405"/>
        <v>-15.800000200000001</v>
      </c>
      <c r="AD2777">
        <f t="shared" ca="1" si="406"/>
        <v>15.800000200000001</v>
      </c>
      <c r="AE2777" s="2">
        <v>0</v>
      </c>
      <c r="AF2777" s="7">
        <f>VLOOKUP(R2777,Weights!$A$2:$B$120,2,0)*AE2777</f>
        <v>0</v>
      </c>
      <c r="AG2777">
        <f t="shared" ca="1" si="407"/>
        <v>249.64000632000008</v>
      </c>
      <c r="AI2777" t="str">
        <f t="shared" ca="1" si="409"/>
        <v>Michigan St</v>
      </c>
      <c r="AJ2777" t="str">
        <f t="shared" si="410"/>
        <v>Illinois</v>
      </c>
      <c r="AK2777" t="str">
        <f t="shared" si="411"/>
        <v>Illinois</v>
      </c>
    </row>
    <row r="2778" spans="17:37" x14ac:dyDescent="0.25">
      <c r="Q2778" t="s">
        <v>3444</v>
      </c>
      <c r="R2778" s="6">
        <v>42049</v>
      </c>
      <c r="S2778" t="s">
        <v>3194</v>
      </c>
      <c r="T2778" t="s">
        <v>3445</v>
      </c>
      <c r="U2778" t="s">
        <v>3842</v>
      </c>
      <c r="V2778">
        <v>59</v>
      </c>
      <c r="W2778">
        <v>56</v>
      </c>
      <c r="Y2778" t="s">
        <v>1325</v>
      </c>
      <c r="Z2778">
        <v>1</v>
      </c>
      <c r="AA2778">
        <f t="shared" si="408"/>
        <v>3</v>
      </c>
      <c r="AB2778">
        <f t="shared" ca="1" si="404"/>
        <v>2.1999999999999993</v>
      </c>
      <c r="AC2778">
        <f t="shared" ca="1" si="405"/>
        <v>0.80000000000000071</v>
      </c>
      <c r="AD2778">
        <f t="shared" ca="1" si="406"/>
        <v>-0.80000000000000071</v>
      </c>
      <c r="AE2778" s="2">
        <v>0</v>
      </c>
      <c r="AF2778" s="7">
        <f>VLOOKUP(R2778,Weights!$A$2:$B$120,2,0)*AE2778</f>
        <v>0</v>
      </c>
      <c r="AG2778">
        <f t="shared" ca="1" si="407"/>
        <v>0.64000000000000112</v>
      </c>
      <c r="AI2778" t="str">
        <f t="shared" ca="1" si="409"/>
        <v>Michigan St</v>
      </c>
      <c r="AJ2778" t="str">
        <f t="shared" si="410"/>
        <v>Michigan St</v>
      </c>
      <c r="AK2778">
        <f t="shared" si="411"/>
        <v>0</v>
      </c>
    </row>
    <row r="2779" spans="17:37" x14ac:dyDescent="0.25">
      <c r="Q2779" t="s">
        <v>3444</v>
      </c>
      <c r="R2779" s="6">
        <v>42061</v>
      </c>
      <c r="S2779" t="s">
        <v>3194</v>
      </c>
      <c r="T2779" t="s">
        <v>3245</v>
      </c>
      <c r="U2779" t="s">
        <v>3841</v>
      </c>
      <c r="V2779">
        <v>96</v>
      </c>
      <c r="W2779">
        <v>90</v>
      </c>
      <c r="X2779" t="s">
        <v>3843</v>
      </c>
      <c r="Y2779" t="s">
        <v>285</v>
      </c>
      <c r="Z2779">
        <v>1</v>
      </c>
      <c r="AA2779">
        <f t="shared" si="408"/>
        <v>-6</v>
      </c>
      <c r="AB2779">
        <f t="shared" ca="1" si="404"/>
        <v>7.4</v>
      </c>
      <c r="AC2779">
        <f t="shared" ca="1" si="405"/>
        <v>-13.4</v>
      </c>
      <c r="AD2779">
        <f t="shared" ca="1" si="406"/>
        <v>13.4</v>
      </c>
      <c r="AE2779" s="2">
        <v>0</v>
      </c>
      <c r="AF2779" s="7">
        <f>VLOOKUP(R2779,Weights!$A$2:$B$120,2,0)*AE2779</f>
        <v>0</v>
      </c>
      <c r="AG2779">
        <f t="shared" ca="1" si="407"/>
        <v>179.56</v>
      </c>
      <c r="AI2779" t="str">
        <f t="shared" ca="1" si="409"/>
        <v>Michigan St</v>
      </c>
      <c r="AJ2779" t="str">
        <f t="shared" si="410"/>
        <v>Minnesota</v>
      </c>
      <c r="AK2779" t="str">
        <f t="shared" si="411"/>
        <v>Minnesota</v>
      </c>
    </row>
    <row r="2780" spans="17:37" x14ac:dyDescent="0.25">
      <c r="Q2780" t="s">
        <v>3444</v>
      </c>
      <c r="R2780" s="6">
        <v>42067</v>
      </c>
      <c r="S2780" t="s">
        <v>3194</v>
      </c>
      <c r="T2780" t="s">
        <v>3327</v>
      </c>
      <c r="U2780" t="s">
        <v>3842</v>
      </c>
      <c r="V2780">
        <v>72</v>
      </c>
      <c r="W2780">
        <v>66</v>
      </c>
      <c r="Y2780" t="s">
        <v>1327</v>
      </c>
      <c r="Z2780">
        <v>1</v>
      </c>
      <c r="AA2780">
        <f t="shared" si="408"/>
        <v>6</v>
      </c>
      <c r="AB2780">
        <f t="shared" ca="1" si="404"/>
        <v>5.2000000000000011</v>
      </c>
      <c r="AC2780">
        <f t="shared" ca="1" si="405"/>
        <v>0.79999999999999893</v>
      </c>
      <c r="AD2780">
        <f t="shared" ca="1" si="406"/>
        <v>-0.79999999999999893</v>
      </c>
      <c r="AE2780" s="2">
        <v>0</v>
      </c>
      <c r="AF2780" s="7">
        <f>VLOOKUP(R2780,Weights!$A$2:$B$120,2,0)*AE2780</f>
        <v>0</v>
      </c>
      <c r="AG2780">
        <f t="shared" ca="1" si="407"/>
        <v>0.63999999999999835</v>
      </c>
      <c r="AI2780" t="str">
        <f t="shared" ca="1" si="409"/>
        <v>Michigan St</v>
      </c>
      <c r="AJ2780" t="str">
        <f t="shared" si="410"/>
        <v>Michigan St</v>
      </c>
      <c r="AK2780">
        <f t="shared" si="411"/>
        <v>0</v>
      </c>
    </row>
    <row r="2781" spans="17:37" x14ac:dyDescent="0.25">
      <c r="Q2781" t="s">
        <v>3444</v>
      </c>
      <c r="R2781" s="6">
        <v>42076</v>
      </c>
      <c r="S2781" t="s">
        <v>3195</v>
      </c>
      <c r="T2781" t="s">
        <v>3445</v>
      </c>
      <c r="U2781" t="s">
        <v>3191</v>
      </c>
      <c r="Y2781" t="s">
        <v>3191</v>
      </c>
      <c r="Z2781">
        <v>0</v>
      </c>
      <c r="AA2781">
        <f t="shared" si="408"/>
        <v>0</v>
      </c>
      <c r="AB2781">
        <f t="shared" ca="1" si="404"/>
        <v>0</v>
      </c>
      <c r="AC2781">
        <f t="shared" ca="1" si="405"/>
        <v>0</v>
      </c>
      <c r="AD2781">
        <f t="shared" ca="1" si="406"/>
        <v>0</v>
      </c>
      <c r="AE2781" s="2">
        <v>0</v>
      </c>
      <c r="AF2781" s="7">
        <f>VLOOKUP(R2781,Weights!$A$2:$B$120,2,0)*AE2781</f>
        <v>0</v>
      </c>
      <c r="AG2781">
        <f t="shared" ca="1" si="407"/>
        <v>0</v>
      </c>
      <c r="AI2781" t="str">
        <f t="shared" ca="1" si="409"/>
        <v>Ohio State</v>
      </c>
      <c r="AJ2781" t="str">
        <f t="shared" si="410"/>
        <v>Ohio State</v>
      </c>
      <c r="AK2781">
        <f t="shared" si="411"/>
        <v>0</v>
      </c>
    </row>
    <row r="2782" spans="17:37" x14ac:dyDescent="0.25">
      <c r="Q2782" t="s">
        <v>3411</v>
      </c>
      <c r="R2782" s="6">
        <v>41957</v>
      </c>
      <c r="S2782" t="s">
        <v>3194</v>
      </c>
      <c r="T2782" t="s">
        <v>3839</v>
      </c>
      <c r="U2782" t="s">
        <v>3842</v>
      </c>
      <c r="V2782">
        <v>77</v>
      </c>
      <c r="W2782">
        <v>60</v>
      </c>
      <c r="Y2782" t="s">
        <v>176</v>
      </c>
      <c r="Z2782">
        <v>1</v>
      </c>
      <c r="AA2782">
        <f t="shared" si="408"/>
        <v>17</v>
      </c>
      <c r="AB2782">
        <f t="shared" ca="1" si="404"/>
        <v>29.799999800000002</v>
      </c>
      <c r="AC2782">
        <f t="shared" ca="1" si="405"/>
        <v>-12.799999800000002</v>
      </c>
      <c r="AD2782">
        <f t="shared" ca="1" si="406"/>
        <v>12.799999800000002</v>
      </c>
      <c r="AE2782" s="2">
        <v>0</v>
      </c>
      <c r="AF2782" s="7">
        <f>VLOOKUP(R2782,Weights!$A$2:$B$120,2,0)*AE2782</f>
        <v>0</v>
      </c>
      <c r="AG2782">
        <f t="shared" ca="1" si="407"/>
        <v>163.83999488000009</v>
      </c>
      <c r="AI2782" t="str">
        <f t="shared" ca="1" si="409"/>
        <v>Middle Tennessee</v>
      </c>
      <c r="AJ2782" t="str">
        <f t="shared" si="410"/>
        <v>Middle Tennessee</v>
      </c>
      <c r="AK2782">
        <f t="shared" si="411"/>
        <v>0</v>
      </c>
    </row>
    <row r="2783" spans="17:37" x14ac:dyDescent="0.25">
      <c r="Q2783" t="s">
        <v>3411</v>
      </c>
      <c r="R2783" s="6">
        <v>41961</v>
      </c>
      <c r="S2783" t="s">
        <v>3194</v>
      </c>
      <c r="T2783" t="s">
        <v>3271</v>
      </c>
      <c r="U2783" t="s">
        <v>3841</v>
      </c>
      <c r="V2783">
        <v>68</v>
      </c>
      <c r="W2783">
        <v>49</v>
      </c>
      <c r="Y2783" t="s">
        <v>11</v>
      </c>
      <c r="Z2783">
        <v>1</v>
      </c>
      <c r="AA2783">
        <f t="shared" si="408"/>
        <v>-19</v>
      </c>
      <c r="AB2783">
        <f t="shared" ca="1" si="404"/>
        <v>-2.9999999999999996</v>
      </c>
      <c r="AC2783">
        <f t="shared" ca="1" si="405"/>
        <v>-16</v>
      </c>
      <c r="AD2783">
        <f t="shared" ca="1" si="406"/>
        <v>16</v>
      </c>
      <c r="AE2783" s="2">
        <v>0</v>
      </c>
      <c r="AF2783" s="7">
        <f>VLOOKUP(R2783,Weights!$A$2:$B$120,2,0)*AE2783</f>
        <v>0</v>
      </c>
      <c r="AG2783">
        <f t="shared" ca="1" si="407"/>
        <v>256</v>
      </c>
      <c r="AI2783" t="str">
        <f t="shared" ca="1" si="409"/>
        <v>Murray St</v>
      </c>
      <c r="AJ2783" t="str">
        <f t="shared" si="410"/>
        <v>Murray St</v>
      </c>
      <c r="AK2783" t="str">
        <f t="shared" si="411"/>
        <v>Murray St</v>
      </c>
    </row>
    <row r="2784" spans="17:37" x14ac:dyDescent="0.25">
      <c r="Q2784" t="s">
        <v>3411</v>
      </c>
      <c r="R2784" s="6">
        <v>41965</v>
      </c>
      <c r="S2784" t="s">
        <v>3194</v>
      </c>
      <c r="T2784" t="s">
        <v>3477</v>
      </c>
      <c r="U2784" t="s">
        <v>3842</v>
      </c>
      <c r="V2784">
        <v>66</v>
      </c>
      <c r="W2784">
        <v>48</v>
      </c>
      <c r="Y2784" t="s">
        <v>99</v>
      </c>
      <c r="Z2784">
        <v>1</v>
      </c>
      <c r="AA2784">
        <f t="shared" si="408"/>
        <v>18</v>
      </c>
      <c r="AB2784">
        <f t="shared" ca="1" si="404"/>
        <v>9.1999999999999993</v>
      </c>
      <c r="AC2784">
        <f t="shared" ca="1" si="405"/>
        <v>8.8000000000000007</v>
      </c>
      <c r="AD2784">
        <f t="shared" ca="1" si="406"/>
        <v>-8.8000000000000007</v>
      </c>
      <c r="AE2784" s="2">
        <v>0</v>
      </c>
      <c r="AF2784" s="7">
        <f>VLOOKUP(R2784,Weights!$A$2:$B$120,2,0)*AE2784</f>
        <v>0</v>
      </c>
      <c r="AG2784">
        <f t="shared" ca="1" si="407"/>
        <v>77.440000000000012</v>
      </c>
      <c r="AI2784" t="str">
        <f t="shared" ca="1" si="409"/>
        <v>Middle Tennessee</v>
      </c>
      <c r="AJ2784" t="str">
        <f t="shared" si="410"/>
        <v>Middle Tennessee</v>
      </c>
      <c r="AK2784">
        <f t="shared" si="411"/>
        <v>0</v>
      </c>
    </row>
    <row r="2785" spans="17:37" x14ac:dyDescent="0.25">
      <c r="Q2785" t="s">
        <v>3411</v>
      </c>
      <c r="R2785" s="6">
        <v>41968</v>
      </c>
      <c r="S2785" t="s">
        <v>3194</v>
      </c>
      <c r="T2785" t="s">
        <v>3389</v>
      </c>
      <c r="U2785" t="s">
        <v>3842</v>
      </c>
      <c r="V2785">
        <v>65</v>
      </c>
      <c r="W2785">
        <v>53</v>
      </c>
      <c r="Y2785" t="s">
        <v>100</v>
      </c>
      <c r="Z2785">
        <v>1</v>
      </c>
      <c r="AA2785">
        <f t="shared" si="408"/>
        <v>12</v>
      </c>
      <c r="AB2785">
        <f t="shared" ca="1" si="404"/>
        <v>4.2</v>
      </c>
      <c r="AC2785">
        <f t="shared" ca="1" si="405"/>
        <v>7.8</v>
      </c>
      <c r="AD2785">
        <f t="shared" ca="1" si="406"/>
        <v>-7.8</v>
      </c>
      <c r="AE2785" s="2">
        <v>0</v>
      </c>
      <c r="AF2785" s="7">
        <f>VLOOKUP(R2785,Weights!$A$2:$B$120,2,0)*AE2785</f>
        <v>0</v>
      </c>
      <c r="AG2785">
        <f t="shared" ca="1" si="407"/>
        <v>60.839999999999996</v>
      </c>
      <c r="AI2785" t="str">
        <f t="shared" ca="1" si="409"/>
        <v>Middle Tennessee</v>
      </c>
      <c r="AJ2785" t="str">
        <f t="shared" si="410"/>
        <v>Middle Tennessee</v>
      </c>
      <c r="AK2785">
        <f t="shared" si="411"/>
        <v>0</v>
      </c>
    </row>
    <row r="2786" spans="17:37" x14ac:dyDescent="0.25">
      <c r="Q2786" t="s">
        <v>3411</v>
      </c>
      <c r="R2786" s="6">
        <v>41992</v>
      </c>
      <c r="S2786" t="s">
        <v>3194</v>
      </c>
      <c r="T2786" t="s">
        <v>3355</v>
      </c>
      <c r="U2786" t="s">
        <v>3842</v>
      </c>
      <c r="V2786">
        <v>68</v>
      </c>
      <c r="W2786">
        <v>58</v>
      </c>
      <c r="Y2786" t="s">
        <v>155</v>
      </c>
      <c r="Z2786">
        <v>1</v>
      </c>
      <c r="AA2786">
        <f t="shared" si="408"/>
        <v>10</v>
      </c>
      <c r="AB2786">
        <f t="shared" ca="1" si="404"/>
        <v>0.59999997999999999</v>
      </c>
      <c r="AC2786">
        <f t="shared" ca="1" si="405"/>
        <v>9.4000000200000002</v>
      </c>
      <c r="AD2786">
        <f t="shared" ca="1" si="406"/>
        <v>-9.4000000200000002</v>
      </c>
      <c r="AE2786" s="2">
        <v>0</v>
      </c>
      <c r="AF2786" s="7">
        <f>VLOOKUP(R2786,Weights!$A$2:$B$120,2,0)*AE2786</f>
        <v>0</v>
      </c>
      <c r="AG2786">
        <f t="shared" ca="1" si="407"/>
        <v>88.360000376000002</v>
      </c>
      <c r="AI2786" t="str">
        <f t="shared" ca="1" si="409"/>
        <v>Middle Tennessee</v>
      </c>
      <c r="AJ2786" t="str">
        <f t="shared" si="410"/>
        <v>Middle Tennessee</v>
      </c>
      <c r="AK2786">
        <f t="shared" si="411"/>
        <v>0</v>
      </c>
    </row>
    <row r="2787" spans="17:37" x14ac:dyDescent="0.25">
      <c r="Q2787" t="s">
        <v>3411</v>
      </c>
      <c r="R2787" s="6">
        <v>41994</v>
      </c>
      <c r="S2787" t="s">
        <v>3194</v>
      </c>
      <c r="T2787" t="s">
        <v>3349</v>
      </c>
      <c r="U2787" t="s">
        <v>3842</v>
      </c>
      <c r="V2787">
        <v>65</v>
      </c>
      <c r="W2787">
        <v>47</v>
      </c>
      <c r="Y2787" t="s">
        <v>429</v>
      </c>
      <c r="Z2787">
        <v>1</v>
      </c>
      <c r="AA2787">
        <f t="shared" si="408"/>
        <v>18</v>
      </c>
      <c r="AB2787">
        <f t="shared" ca="1" si="404"/>
        <v>13.3999998</v>
      </c>
      <c r="AC2787">
        <f t="shared" ca="1" si="405"/>
        <v>4.6000002000000002</v>
      </c>
      <c r="AD2787">
        <f t="shared" ca="1" si="406"/>
        <v>-4.6000002000000002</v>
      </c>
      <c r="AE2787" s="2">
        <v>0</v>
      </c>
      <c r="AF2787" s="7">
        <f>VLOOKUP(R2787,Weights!$A$2:$B$120,2,0)*AE2787</f>
        <v>0</v>
      </c>
      <c r="AG2787">
        <f t="shared" ca="1" si="407"/>
        <v>21.160001840000042</v>
      </c>
      <c r="AI2787" t="str">
        <f t="shared" ca="1" si="409"/>
        <v>Middle Tennessee</v>
      </c>
      <c r="AJ2787" t="str">
        <f t="shared" si="410"/>
        <v>Middle Tennessee</v>
      </c>
      <c r="AK2787">
        <f t="shared" si="411"/>
        <v>0</v>
      </c>
    </row>
    <row r="2788" spans="17:37" x14ac:dyDescent="0.25">
      <c r="Q2788" t="s">
        <v>3411</v>
      </c>
      <c r="R2788" s="6">
        <v>42008</v>
      </c>
      <c r="S2788" t="s">
        <v>3194</v>
      </c>
      <c r="T2788" t="s">
        <v>3275</v>
      </c>
      <c r="U2788" t="s">
        <v>3841</v>
      </c>
      <c r="V2788">
        <v>54</v>
      </c>
      <c r="W2788">
        <v>49</v>
      </c>
      <c r="Y2788" t="s">
        <v>112</v>
      </c>
      <c r="Z2788">
        <v>1</v>
      </c>
      <c r="AA2788">
        <f t="shared" si="408"/>
        <v>-5</v>
      </c>
      <c r="AB2788">
        <f t="shared" ca="1" si="404"/>
        <v>2.2000000000000002</v>
      </c>
      <c r="AC2788">
        <f t="shared" ca="1" si="405"/>
        <v>-7.2</v>
      </c>
      <c r="AD2788">
        <f t="shared" ca="1" si="406"/>
        <v>7.2</v>
      </c>
      <c r="AE2788" s="2">
        <v>0</v>
      </c>
      <c r="AF2788" s="7">
        <f>VLOOKUP(R2788,Weights!$A$2:$B$120,2,0)*AE2788</f>
        <v>0</v>
      </c>
      <c r="AG2788">
        <f t="shared" ca="1" si="407"/>
        <v>51.84</v>
      </c>
      <c r="AI2788" t="str">
        <f t="shared" ca="1" si="409"/>
        <v>Middle Tennessee</v>
      </c>
      <c r="AJ2788" t="str">
        <f t="shared" si="410"/>
        <v>UAB</v>
      </c>
      <c r="AK2788" t="str">
        <f t="shared" si="411"/>
        <v>UAB</v>
      </c>
    </row>
    <row r="2789" spans="17:37" x14ac:dyDescent="0.25">
      <c r="Q2789" t="s">
        <v>3411</v>
      </c>
      <c r="R2789" s="6">
        <v>42012</v>
      </c>
      <c r="S2789" t="s">
        <v>3194</v>
      </c>
      <c r="T2789" t="s">
        <v>3346</v>
      </c>
      <c r="U2789" t="s">
        <v>3842</v>
      </c>
      <c r="V2789">
        <v>65</v>
      </c>
      <c r="W2789">
        <v>52</v>
      </c>
      <c r="Y2789" t="s">
        <v>113</v>
      </c>
      <c r="Z2789">
        <v>1</v>
      </c>
      <c r="AA2789">
        <f t="shared" si="408"/>
        <v>13</v>
      </c>
      <c r="AB2789">
        <f t="shared" ca="1" si="404"/>
        <v>8</v>
      </c>
      <c r="AC2789">
        <f t="shared" ca="1" si="405"/>
        <v>5</v>
      </c>
      <c r="AD2789">
        <f t="shared" ca="1" si="406"/>
        <v>-5</v>
      </c>
      <c r="AE2789" s="2">
        <v>0</v>
      </c>
      <c r="AF2789" s="7">
        <f>VLOOKUP(R2789,Weights!$A$2:$B$120,2,0)*AE2789</f>
        <v>0</v>
      </c>
      <c r="AG2789">
        <f t="shared" ca="1" si="407"/>
        <v>25</v>
      </c>
      <c r="AI2789" t="str">
        <f t="shared" ca="1" si="409"/>
        <v>Middle Tennessee</v>
      </c>
      <c r="AJ2789" t="str">
        <f t="shared" si="410"/>
        <v>Middle Tennessee</v>
      </c>
      <c r="AK2789">
        <f t="shared" si="411"/>
        <v>0</v>
      </c>
    </row>
    <row r="2790" spans="17:37" x14ac:dyDescent="0.25">
      <c r="Q2790" t="s">
        <v>3411</v>
      </c>
      <c r="R2790" s="6">
        <v>42014</v>
      </c>
      <c r="S2790" t="s">
        <v>3194</v>
      </c>
      <c r="T2790" t="s">
        <v>3268</v>
      </c>
      <c r="U2790" t="s">
        <v>3842</v>
      </c>
      <c r="V2790">
        <v>82</v>
      </c>
      <c r="W2790">
        <v>58</v>
      </c>
      <c r="Y2790" t="s">
        <v>114</v>
      </c>
      <c r="Z2790">
        <v>1</v>
      </c>
      <c r="AA2790">
        <f t="shared" si="408"/>
        <v>24</v>
      </c>
      <c r="AB2790">
        <f t="shared" ca="1" si="404"/>
        <v>8</v>
      </c>
      <c r="AC2790">
        <f t="shared" ca="1" si="405"/>
        <v>16</v>
      </c>
      <c r="AD2790">
        <f t="shared" ca="1" si="406"/>
        <v>-16</v>
      </c>
      <c r="AE2790" s="2">
        <v>0</v>
      </c>
      <c r="AF2790" s="7">
        <f>VLOOKUP(R2790,Weights!$A$2:$B$120,2,0)*AE2790</f>
        <v>0</v>
      </c>
      <c r="AG2790">
        <f t="shared" ca="1" si="407"/>
        <v>256</v>
      </c>
      <c r="AI2790" t="str">
        <f t="shared" ca="1" si="409"/>
        <v>Middle Tennessee</v>
      </c>
      <c r="AJ2790" t="str">
        <f t="shared" si="410"/>
        <v>Middle Tennessee</v>
      </c>
      <c r="AK2790">
        <f t="shared" si="411"/>
        <v>0</v>
      </c>
    </row>
    <row r="2791" spans="17:37" x14ac:dyDescent="0.25">
      <c r="Q2791" t="s">
        <v>3411</v>
      </c>
      <c r="R2791" s="6">
        <v>42026</v>
      </c>
      <c r="S2791" t="s">
        <v>3194</v>
      </c>
      <c r="T2791" t="s">
        <v>3307</v>
      </c>
      <c r="U2791" t="s">
        <v>3842</v>
      </c>
      <c r="V2791">
        <v>68</v>
      </c>
      <c r="W2791">
        <v>58</v>
      </c>
      <c r="X2791" t="s">
        <v>3843</v>
      </c>
      <c r="Y2791" t="s">
        <v>117</v>
      </c>
      <c r="Z2791">
        <v>1</v>
      </c>
      <c r="AA2791">
        <f t="shared" si="408"/>
        <v>10</v>
      </c>
      <c r="AB2791">
        <f t="shared" ca="1" si="404"/>
        <v>-7.4</v>
      </c>
      <c r="AC2791">
        <f t="shared" ca="1" si="405"/>
        <v>17.399999999999999</v>
      </c>
      <c r="AD2791">
        <f t="shared" ca="1" si="406"/>
        <v>-17.399999999999999</v>
      </c>
      <c r="AE2791" s="2">
        <v>0</v>
      </c>
      <c r="AF2791" s="7">
        <f>VLOOKUP(R2791,Weights!$A$2:$B$120,2,0)*AE2791</f>
        <v>0</v>
      </c>
      <c r="AG2791">
        <f t="shared" ca="1" si="407"/>
        <v>302.75999999999993</v>
      </c>
      <c r="AI2791" t="str">
        <f t="shared" ca="1" si="409"/>
        <v>Old Dominion</v>
      </c>
      <c r="AJ2791" t="str">
        <f t="shared" si="410"/>
        <v>Middle Tennessee</v>
      </c>
      <c r="AK2791">
        <f t="shared" si="411"/>
        <v>0</v>
      </c>
    </row>
    <row r="2792" spans="17:37" x14ac:dyDescent="0.25">
      <c r="Q2792" t="s">
        <v>3411</v>
      </c>
      <c r="R2792" s="6">
        <v>42028</v>
      </c>
      <c r="S2792" t="s">
        <v>3194</v>
      </c>
      <c r="T2792" t="s">
        <v>3326</v>
      </c>
      <c r="U2792" t="s">
        <v>3842</v>
      </c>
      <c r="V2792">
        <v>72</v>
      </c>
      <c r="W2792">
        <v>69</v>
      </c>
      <c r="Y2792" t="s">
        <v>970</v>
      </c>
      <c r="Z2792">
        <v>1</v>
      </c>
      <c r="AA2792">
        <f t="shared" si="408"/>
        <v>3</v>
      </c>
      <c r="AB2792">
        <f t="shared" ca="1" si="404"/>
        <v>-0.19999999999999996</v>
      </c>
      <c r="AC2792">
        <f t="shared" ca="1" si="405"/>
        <v>3.2</v>
      </c>
      <c r="AD2792">
        <f t="shared" ca="1" si="406"/>
        <v>-3.2</v>
      </c>
      <c r="AE2792" s="2">
        <v>0</v>
      </c>
      <c r="AF2792" s="7">
        <f>VLOOKUP(R2792,Weights!$A$2:$B$120,2,0)*AE2792</f>
        <v>0</v>
      </c>
      <c r="AG2792">
        <f t="shared" ca="1" si="407"/>
        <v>10.240000000000002</v>
      </c>
      <c r="AI2792" t="str">
        <f t="shared" ca="1" si="409"/>
        <v>Charlotte</v>
      </c>
      <c r="AJ2792" t="str">
        <f t="shared" si="410"/>
        <v>Middle Tennessee</v>
      </c>
      <c r="AK2792">
        <f t="shared" si="411"/>
        <v>0</v>
      </c>
    </row>
    <row r="2793" spans="17:37" x14ac:dyDescent="0.25">
      <c r="Q2793" t="s">
        <v>3411</v>
      </c>
      <c r="R2793" s="6">
        <v>42040</v>
      </c>
      <c r="S2793" t="s">
        <v>3194</v>
      </c>
      <c r="T2793" t="s">
        <v>3306</v>
      </c>
      <c r="U2793" t="s">
        <v>3842</v>
      </c>
      <c r="V2793">
        <v>61</v>
      </c>
      <c r="W2793">
        <v>51</v>
      </c>
      <c r="Y2793" t="s">
        <v>168</v>
      </c>
      <c r="Z2793">
        <v>1</v>
      </c>
      <c r="AA2793">
        <f t="shared" si="408"/>
        <v>10</v>
      </c>
      <c r="AB2793">
        <f t="shared" ca="1" si="404"/>
        <v>10</v>
      </c>
      <c r="AC2793">
        <f t="shared" ca="1" si="405"/>
        <v>0</v>
      </c>
      <c r="AD2793">
        <f t="shared" ca="1" si="406"/>
        <v>0</v>
      </c>
      <c r="AE2793" s="2">
        <v>0</v>
      </c>
      <c r="AF2793" s="7">
        <f>VLOOKUP(R2793,Weights!$A$2:$B$120,2,0)*AE2793</f>
        <v>0</v>
      </c>
      <c r="AG2793">
        <f t="shared" ca="1" si="407"/>
        <v>0</v>
      </c>
      <c r="AI2793" t="str">
        <f t="shared" ca="1" si="409"/>
        <v>Middle Tennessee</v>
      </c>
      <c r="AJ2793" t="str">
        <f t="shared" si="410"/>
        <v>Middle Tennessee</v>
      </c>
      <c r="AK2793">
        <f t="shared" si="411"/>
        <v>0</v>
      </c>
    </row>
    <row r="2794" spans="17:37" x14ac:dyDescent="0.25">
      <c r="Q2794" t="s">
        <v>3411</v>
      </c>
      <c r="R2794" s="6">
        <v>42042</v>
      </c>
      <c r="S2794" t="s">
        <v>3194</v>
      </c>
      <c r="T2794" t="s">
        <v>3438</v>
      </c>
      <c r="U2794" t="s">
        <v>3841</v>
      </c>
      <c r="V2794">
        <v>73</v>
      </c>
      <c r="W2794">
        <v>62</v>
      </c>
      <c r="Y2794" t="s">
        <v>587</v>
      </c>
      <c r="Z2794">
        <v>1</v>
      </c>
      <c r="AA2794">
        <f t="shared" si="408"/>
        <v>-11</v>
      </c>
      <c r="AB2794">
        <f t="shared" ca="1" si="404"/>
        <v>-4.4000000000000004</v>
      </c>
      <c r="AC2794">
        <f t="shared" ca="1" si="405"/>
        <v>-6.6</v>
      </c>
      <c r="AD2794">
        <f t="shared" ca="1" si="406"/>
        <v>6.6</v>
      </c>
      <c r="AE2794" s="2">
        <v>0</v>
      </c>
      <c r="AF2794" s="7">
        <f>VLOOKUP(R2794,Weights!$A$2:$B$120,2,0)*AE2794</f>
        <v>0</v>
      </c>
      <c r="AG2794">
        <f t="shared" ca="1" si="407"/>
        <v>43.559999999999995</v>
      </c>
      <c r="AI2794" t="str">
        <f t="shared" ca="1" si="409"/>
        <v>Louisiana Tech</v>
      </c>
      <c r="AJ2794" t="str">
        <f t="shared" si="410"/>
        <v>Louisiana Tech</v>
      </c>
      <c r="AK2794" t="str">
        <f t="shared" si="411"/>
        <v>Louisiana Tech</v>
      </c>
    </row>
    <row r="2795" spans="17:37" x14ac:dyDescent="0.25">
      <c r="Q2795" t="s">
        <v>3411</v>
      </c>
      <c r="R2795" s="6">
        <v>42054</v>
      </c>
      <c r="S2795" t="s">
        <v>3194</v>
      </c>
      <c r="T2795" t="s">
        <v>3447</v>
      </c>
      <c r="U2795" t="s">
        <v>3842</v>
      </c>
      <c r="V2795">
        <v>90</v>
      </c>
      <c r="W2795">
        <v>51</v>
      </c>
      <c r="Y2795" t="s">
        <v>1634</v>
      </c>
      <c r="Z2795">
        <v>1</v>
      </c>
      <c r="AA2795">
        <f t="shared" si="408"/>
        <v>39</v>
      </c>
      <c r="AB2795">
        <f t="shared" ca="1" si="404"/>
        <v>8.8000000000000007</v>
      </c>
      <c r="AC2795">
        <f t="shared" ca="1" si="405"/>
        <v>30.2</v>
      </c>
      <c r="AD2795">
        <f t="shared" ca="1" si="406"/>
        <v>-30.2</v>
      </c>
      <c r="AE2795" s="2">
        <v>0</v>
      </c>
      <c r="AF2795" s="7">
        <f>VLOOKUP(R2795,Weights!$A$2:$B$120,2,0)*AE2795</f>
        <v>0</v>
      </c>
      <c r="AG2795">
        <f t="shared" ca="1" si="407"/>
        <v>912.04</v>
      </c>
      <c r="AI2795" t="str">
        <f t="shared" ca="1" si="409"/>
        <v>Middle Tennessee</v>
      </c>
      <c r="AJ2795" t="str">
        <f t="shared" si="410"/>
        <v>Middle Tennessee</v>
      </c>
      <c r="AK2795">
        <f t="shared" si="411"/>
        <v>0</v>
      </c>
    </row>
    <row r="2796" spans="17:37" x14ac:dyDescent="0.25">
      <c r="Q2796" t="s">
        <v>3411</v>
      </c>
      <c r="R2796" s="6">
        <v>42057</v>
      </c>
      <c r="S2796" t="s">
        <v>3194</v>
      </c>
      <c r="T2796" t="s">
        <v>3325</v>
      </c>
      <c r="U2796" t="s">
        <v>3842</v>
      </c>
      <c r="V2796">
        <v>68</v>
      </c>
      <c r="W2796">
        <v>66</v>
      </c>
      <c r="Y2796" t="s">
        <v>1635</v>
      </c>
      <c r="Z2796">
        <v>1</v>
      </c>
      <c r="AA2796">
        <f t="shared" si="408"/>
        <v>2</v>
      </c>
      <c r="AB2796">
        <f t="shared" ca="1" si="404"/>
        <v>1.7999999799999999</v>
      </c>
      <c r="AC2796">
        <f t="shared" ca="1" si="405"/>
        <v>0.20000002000000006</v>
      </c>
      <c r="AD2796">
        <f t="shared" ca="1" si="406"/>
        <v>-0.20000002000000006</v>
      </c>
      <c r="AE2796" s="2">
        <v>0</v>
      </c>
      <c r="AF2796" s="7">
        <f>VLOOKUP(R2796,Weights!$A$2:$B$120,2,0)*AE2796</f>
        <v>0</v>
      </c>
      <c r="AG2796">
        <f t="shared" ca="1" si="407"/>
        <v>4.000000800000042E-2</v>
      </c>
      <c r="AI2796" t="str">
        <f t="shared" ca="1" si="409"/>
        <v>Middle Tennessee</v>
      </c>
      <c r="AJ2796" t="str">
        <f t="shared" si="410"/>
        <v>Middle Tennessee</v>
      </c>
      <c r="AK2796">
        <f t="shared" si="411"/>
        <v>0</v>
      </c>
    </row>
    <row r="2797" spans="17:37" x14ac:dyDescent="0.25">
      <c r="Q2797" t="s">
        <v>3411</v>
      </c>
      <c r="R2797" s="6">
        <v>42075</v>
      </c>
      <c r="S2797" t="s">
        <v>3195</v>
      </c>
      <c r="T2797" t="s">
        <v>3307</v>
      </c>
      <c r="U2797" t="s">
        <v>3842</v>
      </c>
      <c r="V2797">
        <v>59</v>
      </c>
      <c r="W2797">
        <v>52</v>
      </c>
      <c r="Y2797" t="s">
        <v>3161</v>
      </c>
      <c r="Z2797">
        <v>1</v>
      </c>
      <c r="AA2797">
        <f t="shared" si="408"/>
        <v>7</v>
      </c>
      <c r="AB2797">
        <f t="shared" ca="1" si="404"/>
        <v>-10.6</v>
      </c>
      <c r="AC2797">
        <f t="shared" ca="1" si="405"/>
        <v>17.600000000000001</v>
      </c>
      <c r="AD2797">
        <f t="shared" ca="1" si="406"/>
        <v>-17.600000000000001</v>
      </c>
      <c r="AE2797" s="2">
        <v>0</v>
      </c>
      <c r="AF2797" s="7">
        <f>VLOOKUP(R2797,Weights!$A$2:$B$120,2,0)*AE2797</f>
        <v>0</v>
      </c>
      <c r="AG2797">
        <f t="shared" ca="1" si="407"/>
        <v>309.76000000000005</v>
      </c>
      <c r="AI2797" t="str">
        <f t="shared" ca="1" si="409"/>
        <v>Old Dominion</v>
      </c>
      <c r="AJ2797" t="str">
        <f t="shared" si="410"/>
        <v>Middle Tennessee</v>
      </c>
      <c r="AK2797">
        <f t="shared" si="411"/>
        <v>0</v>
      </c>
    </row>
    <row r="2798" spans="17:37" x14ac:dyDescent="0.25">
      <c r="Q2798" t="s">
        <v>3411</v>
      </c>
      <c r="R2798" s="6">
        <v>42076</v>
      </c>
      <c r="S2798" t="s">
        <v>3195</v>
      </c>
      <c r="T2798" t="s">
        <v>3474</v>
      </c>
      <c r="U2798" t="s">
        <v>3191</v>
      </c>
      <c r="Y2798" t="s">
        <v>3191</v>
      </c>
      <c r="Z2798">
        <v>0</v>
      </c>
      <c r="AA2798">
        <f t="shared" si="408"/>
        <v>0</v>
      </c>
      <c r="AB2798">
        <f t="shared" ca="1" si="404"/>
        <v>0</v>
      </c>
      <c r="AC2798">
        <f t="shared" ca="1" si="405"/>
        <v>0</v>
      </c>
      <c r="AD2798">
        <f t="shared" ca="1" si="406"/>
        <v>0</v>
      </c>
      <c r="AE2798" s="2">
        <v>0</v>
      </c>
      <c r="AF2798" s="7">
        <f>VLOOKUP(R2798,Weights!$A$2:$B$120,2,0)*AE2798</f>
        <v>0</v>
      </c>
      <c r="AG2798">
        <f t="shared" ca="1" si="407"/>
        <v>0</v>
      </c>
      <c r="AI2798" t="str">
        <f t="shared" ca="1" si="409"/>
        <v>UTEP</v>
      </c>
      <c r="AJ2798" t="str">
        <f t="shared" si="410"/>
        <v>UTEP</v>
      </c>
      <c r="AK2798">
        <f t="shared" si="411"/>
        <v>0</v>
      </c>
    </row>
    <row r="2799" spans="17:37" x14ac:dyDescent="0.25">
      <c r="Q2799" t="s">
        <v>3402</v>
      </c>
      <c r="R2799" s="6">
        <v>41960</v>
      </c>
      <c r="S2799" t="s">
        <v>3194</v>
      </c>
      <c r="T2799" t="s">
        <v>3839</v>
      </c>
      <c r="U2799" t="s">
        <v>3842</v>
      </c>
      <c r="V2799">
        <v>75</v>
      </c>
      <c r="W2799">
        <v>54</v>
      </c>
      <c r="Y2799" t="s">
        <v>11</v>
      </c>
      <c r="Z2799">
        <v>1</v>
      </c>
      <c r="AA2799">
        <f t="shared" si="408"/>
        <v>21</v>
      </c>
      <c r="AB2799">
        <f t="shared" ca="1" si="404"/>
        <v>25.599999799999999</v>
      </c>
      <c r="AC2799">
        <f t="shared" ca="1" si="405"/>
        <v>-4.5999997999999991</v>
      </c>
      <c r="AD2799">
        <f t="shared" ca="1" si="406"/>
        <v>4.5999997999999991</v>
      </c>
      <c r="AE2799" s="2">
        <v>0</v>
      </c>
      <c r="AF2799" s="7">
        <f>VLOOKUP(R2799,Weights!$A$2:$B$120,2,0)*AE2799</f>
        <v>0</v>
      </c>
      <c r="AG2799">
        <f t="shared" ca="1" si="407"/>
        <v>21.159998160000033</v>
      </c>
      <c r="AI2799" t="str">
        <f t="shared" ca="1" si="409"/>
        <v>Milwaukee</v>
      </c>
      <c r="AJ2799" t="str">
        <f t="shared" si="410"/>
        <v>Milwaukee</v>
      </c>
      <c r="AK2799">
        <f t="shared" si="411"/>
        <v>0</v>
      </c>
    </row>
    <row r="2800" spans="17:37" x14ac:dyDescent="0.25">
      <c r="Q2800" t="s">
        <v>3402</v>
      </c>
      <c r="R2800" s="6">
        <v>41962</v>
      </c>
      <c r="S2800" t="s">
        <v>3194</v>
      </c>
      <c r="T2800" t="s">
        <v>3507</v>
      </c>
      <c r="U2800" t="s">
        <v>3841</v>
      </c>
      <c r="V2800">
        <v>70</v>
      </c>
      <c r="W2800">
        <v>68</v>
      </c>
      <c r="Y2800" t="s">
        <v>13</v>
      </c>
      <c r="Z2800">
        <v>1</v>
      </c>
      <c r="AA2800">
        <f t="shared" si="408"/>
        <v>-2</v>
      </c>
      <c r="AB2800">
        <f t="shared" ca="1" si="404"/>
        <v>3.8000000000000007</v>
      </c>
      <c r="AC2800">
        <f t="shared" ca="1" si="405"/>
        <v>-5.8000000000000007</v>
      </c>
      <c r="AD2800">
        <f t="shared" ca="1" si="406"/>
        <v>5.8000000000000007</v>
      </c>
      <c r="AE2800" s="2">
        <v>0</v>
      </c>
      <c r="AF2800" s="7">
        <f>VLOOKUP(R2800,Weights!$A$2:$B$120,2,0)*AE2800</f>
        <v>0</v>
      </c>
      <c r="AG2800">
        <f t="shared" ca="1" si="407"/>
        <v>33.640000000000008</v>
      </c>
      <c r="AI2800" t="str">
        <f t="shared" ca="1" si="409"/>
        <v>Milwaukee</v>
      </c>
      <c r="AJ2800" t="str">
        <f t="shared" si="410"/>
        <v>IUPUI</v>
      </c>
      <c r="AK2800" t="str">
        <f t="shared" si="411"/>
        <v>IUPUI</v>
      </c>
    </row>
    <row r="2801" spans="17:37" x14ac:dyDescent="0.25">
      <c r="Q2801" t="s">
        <v>3402</v>
      </c>
      <c r="R2801" s="6">
        <v>41967</v>
      </c>
      <c r="S2801" t="s">
        <v>3195</v>
      </c>
      <c r="T2801" t="s">
        <v>3479</v>
      </c>
      <c r="U2801" t="s">
        <v>3842</v>
      </c>
      <c r="V2801">
        <v>56</v>
      </c>
      <c r="W2801">
        <v>52</v>
      </c>
      <c r="Y2801" t="s">
        <v>17</v>
      </c>
      <c r="Z2801">
        <v>1</v>
      </c>
      <c r="AA2801">
        <f t="shared" si="408"/>
        <v>4</v>
      </c>
      <c r="AB2801">
        <f t="shared" ca="1" si="404"/>
        <v>-9.4</v>
      </c>
      <c r="AC2801">
        <f t="shared" ca="1" si="405"/>
        <v>13.4</v>
      </c>
      <c r="AD2801">
        <f t="shared" ca="1" si="406"/>
        <v>-13.4</v>
      </c>
      <c r="AE2801" s="2">
        <v>0</v>
      </c>
      <c r="AF2801" s="7">
        <f>VLOOKUP(R2801,Weights!$A$2:$B$120,2,0)*AE2801</f>
        <v>0</v>
      </c>
      <c r="AG2801">
        <f t="shared" ca="1" si="407"/>
        <v>179.56</v>
      </c>
      <c r="AI2801" t="str">
        <f t="shared" ca="1" si="409"/>
        <v>UL Lafayette</v>
      </c>
      <c r="AJ2801" t="str">
        <f t="shared" si="410"/>
        <v>Milwaukee</v>
      </c>
      <c r="AK2801">
        <f t="shared" si="411"/>
        <v>0</v>
      </c>
    </row>
    <row r="2802" spans="17:37" x14ac:dyDescent="0.25">
      <c r="Q2802" t="s">
        <v>3402</v>
      </c>
      <c r="R2802" s="6">
        <v>41969</v>
      </c>
      <c r="S2802" t="s">
        <v>3195</v>
      </c>
      <c r="T2802" t="s">
        <v>3280</v>
      </c>
      <c r="U2802" t="s">
        <v>3841</v>
      </c>
      <c r="V2802">
        <v>69</v>
      </c>
      <c r="W2802">
        <v>66</v>
      </c>
      <c r="Y2802" t="s">
        <v>19</v>
      </c>
      <c r="Z2802">
        <v>1</v>
      </c>
      <c r="AA2802">
        <f t="shared" si="408"/>
        <v>-3</v>
      </c>
      <c r="AB2802">
        <f t="shared" ca="1" si="404"/>
        <v>-3</v>
      </c>
      <c r="AC2802">
        <f t="shared" ca="1" si="405"/>
        <v>0</v>
      </c>
      <c r="AD2802">
        <f t="shared" ca="1" si="406"/>
        <v>0</v>
      </c>
      <c r="AE2802" s="2">
        <v>0</v>
      </c>
      <c r="AF2802" s="7">
        <f>VLOOKUP(R2802,Weights!$A$2:$B$120,2,0)*AE2802</f>
        <v>0</v>
      </c>
      <c r="AG2802">
        <f t="shared" ca="1" si="407"/>
        <v>0</v>
      </c>
      <c r="AI2802" t="str">
        <f t="shared" ca="1" si="409"/>
        <v>Oral Roberts</v>
      </c>
      <c r="AJ2802" t="str">
        <f t="shared" si="410"/>
        <v>Oral Roberts</v>
      </c>
      <c r="AK2802" t="str">
        <f t="shared" si="411"/>
        <v>Oral Roberts</v>
      </c>
    </row>
    <row r="2803" spans="17:37" x14ac:dyDescent="0.25">
      <c r="Q2803" t="s">
        <v>3402</v>
      </c>
      <c r="R2803" s="6">
        <v>41972</v>
      </c>
      <c r="S2803" t="s">
        <v>3194</v>
      </c>
      <c r="T2803" t="s">
        <v>3839</v>
      </c>
      <c r="U2803" t="s">
        <v>3842</v>
      </c>
      <c r="V2803">
        <v>64</v>
      </c>
      <c r="W2803">
        <v>59</v>
      </c>
      <c r="Y2803" t="s">
        <v>350</v>
      </c>
      <c r="Z2803">
        <v>1</v>
      </c>
      <c r="AA2803">
        <f t="shared" si="408"/>
        <v>5</v>
      </c>
      <c r="AB2803">
        <f t="shared" ca="1" si="404"/>
        <v>25.599999799999999</v>
      </c>
      <c r="AC2803">
        <f t="shared" ca="1" si="405"/>
        <v>-20.599999799999999</v>
      </c>
      <c r="AD2803">
        <f t="shared" ca="1" si="406"/>
        <v>20.599999799999999</v>
      </c>
      <c r="AE2803" s="2">
        <v>0</v>
      </c>
      <c r="AF2803" s="7">
        <f>VLOOKUP(R2803,Weights!$A$2:$B$120,2,0)*AE2803</f>
        <v>0</v>
      </c>
      <c r="AG2803">
        <f t="shared" ca="1" si="407"/>
        <v>424.35999176000001</v>
      </c>
      <c r="AI2803" t="str">
        <f t="shared" ca="1" si="409"/>
        <v>Milwaukee</v>
      </c>
      <c r="AJ2803" t="str">
        <f t="shared" si="410"/>
        <v>Milwaukee</v>
      </c>
      <c r="AK2803">
        <f t="shared" si="411"/>
        <v>0</v>
      </c>
    </row>
    <row r="2804" spans="17:37" x14ac:dyDescent="0.25">
      <c r="Q2804" t="s">
        <v>3402</v>
      </c>
      <c r="R2804" s="6">
        <v>41976</v>
      </c>
      <c r="S2804" t="s">
        <v>3194</v>
      </c>
      <c r="T2804" t="s">
        <v>3361</v>
      </c>
      <c r="U2804" t="s">
        <v>3842</v>
      </c>
      <c r="V2804">
        <v>65</v>
      </c>
      <c r="W2804">
        <v>56</v>
      </c>
      <c r="Y2804" t="s">
        <v>291</v>
      </c>
      <c r="Z2804">
        <v>1</v>
      </c>
      <c r="AA2804">
        <f t="shared" si="408"/>
        <v>9</v>
      </c>
      <c r="AB2804">
        <f t="shared" ca="1" si="404"/>
        <v>3.2</v>
      </c>
      <c r="AC2804">
        <f t="shared" ca="1" si="405"/>
        <v>5.8</v>
      </c>
      <c r="AD2804">
        <f t="shared" ca="1" si="406"/>
        <v>-5.8</v>
      </c>
      <c r="AE2804" s="2">
        <v>0</v>
      </c>
      <c r="AF2804" s="7">
        <f>VLOOKUP(R2804,Weights!$A$2:$B$120,2,0)*AE2804</f>
        <v>0</v>
      </c>
      <c r="AG2804">
        <f t="shared" ca="1" si="407"/>
        <v>33.64</v>
      </c>
      <c r="AI2804" t="str">
        <f t="shared" ca="1" si="409"/>
        <v>Milwaukee</v>
      </c>
      <c r="AJ2804" t="str">
        <f t="shared" si="410"/>
        <v>Milwaukee</v>
      </c>
      <c r="AK2804">
        <f t="shared" si="411"/>
        <v>0</v>
      </c>
    </row>
    <row r="2805" spans="17:37" x14ac:dyDescent="0.25">
      <c r="Q2805" t="s">
        <v>3402</v>
      </c>
      <c r="R2805" s="6">
        <v>41983</v>
      </c>
      <c r="S2805" t="s">
        <v>3194</v>
      </c>
      <c r="T2805" t="s">
        <v>3833</v>
      </c>
      <c r="U2805" t="s">
        <v>3841</v>
      </c>
      <c r="V2805">
        <v>93</v>
      </c>
      <c r="W2805">
        <v>54</v>
      </c>
      <c r="Y2805" t="s">
        <v>27</v>
      </c>
      <c r="Z2805">
        <v>1</v>
      </c>
      <c r="AA2805">
        <f t="shared" si="408"/>
        <v>-39</v>
      </c>
      <c r="AB2805">
        <f t="shared" ca="1" si="404"/>
        <v>-23.600000199999997</v>
      </c>
      <c r="AC2805">
        <f t="shared" ca="1" si="405"/>
        <v>-15.399999800000003</v>
      </c>
      <c r="AD2805">
        <f t="shared" ca="1" si="406"/>
        <v>15.399999800000003</v>
      </c>
      <c r="AE2805" s="2">
        <v>0</v>
      </c>
      <c r="AF2805" s="7">
        <f>VLOOKUP(R2805,Weights!$A$2:$B$120,2,0)*AE2805</f>
        <v>0</v>
      </c>
      <c r="AG2805">
        <f t="shared" ca="1" si="407"/>
        <v>237.15999384000014</v>
      </c>
      <c r="AI2805" t="str">
        <f t="shared" ca="1" si="409"/>
        <v>Wisconsin</v>
      </c>
      <c r="AJ2805" t="str">
        <f t="shared" si="410"/>
        <v>Wisconsin</v>
      </c>
      <c r="AK2805" t="str">
        <f t="shared" si="411"/>
        <v>Wisconsin</v>
      </c>
    </row>
    <row r="2806" spans="17:37" x14ac:dyDescent="0.25">
      <c r="Q2806" t="s">
        <v>3402</v>
      </c>
      <c r="R2806" s="6">
        <v>41987</v>
      </c>
      <c r="S2806" t="s">
        <v>3194</v>
      </c>
      <c r="T2806" t="s">
        <v>3284</v>
      </c>
      <c r="U2806" t="s">
        <v>3842</v>
      </c>
      <c r="V2806">
        <v>73</v>
      </c>
      <c r="W2806">
        <v>58</v>
      </c>
      <c r="Y2806" t="s">
        <v>29</v>
      </c>
      <c r="Z2806">
        <v>1</v>
      </c>
      <c r="AA2806">
        <f t="shared" si="408"/>
        <v>15</v>
      </c>
      <c r="AB2806">
        <f t="shared" ca="1" si="404"/>
        <v>-3.4000000199999998</v>
      </c>
      <c r="AC2806">
        <f t="shared" ca="1" si="405"/>
        <v>18.40000002</v>
      </c>
      <c r="AD2806">
        <f t="shared" ca="1" si="406"/>
        <v>-18.40000002</v>
      </c>
      <c r="AE2806" s="2">
        <v>0</v>
      </c>
      <c r="AF2806" s="7">
        <f>VLOOKUP(R2806,Weights!$A$2:$B$120,2,0)*AE2806</f>
        <v>0</v>
      </c>
      <c r="AG2806">
        <f t="shared" ca="1" si="407"/>
        <v>338.56000073600001</v>
      </c>
      <c r="AI2806" t="str">
        <f t="shared" ca="1" si="409"/>
        <v>Montana</v>
      </c>
      <c r="AJ2806" t="str">
        <f t="shared" si="410"/>
        <v>Milwaukee</v>
      </c>
      <c r="AK2806">
        <f t="shared" si="411"/>
        <v>0</v>
      </c>
    </row>
    <row r="2807" spans="17:37" x14ac:dyDescent="0.25">
      <c r="Q2807" t="s">
        <v>3402</v>
      </c>
      <c r="R2807" s="6">
        <v>42013</v>
      </c>
      <c r="S2807" t="s">
        <v>3194</v>
      </c>
      <c r="T2807" t="s">
        <v>3492</v>
      </c>
      <c r="U2807" t="s">
        <v>3841</v>
      </c>
      <c r="V2807">
        <v>79</v>
      </c>
      <c r="W2807">
        <v>63</v>
      </c>
      <c r="Y2807" t="s">
        <v>1760</v>
      </c>
      <c r="Z2807">
        <v>1</v>
      </c>
      <c r="AA2807">
        <f t="shared" si="408"/>
        <v>-16</v>
      </c>
      <c r="AB2807">
        <f t="shared" ca="1" si="404"/>
        <v>-7.3999999999999995</v>
      </c>
      <c r="AC2807">
        <f t="shared" ca="1" si="405"/>
        <v>-8.6000000000000014</v>
      </c>
      <c r="AD2807">
        <f t="shared" ca="1" si="406"/>
        <v>8.6000000000000014</v>
      </c>
      <c r="AE2807" s="2">
        <v>0</v>
      </c>
      <c r="AF2807" s="7">
        <f>VLOOKUP(R2807,Weights!$A$2:$B$120,2,0)*AE2807</f>
        <v>0</v>
      </c>
      <c r="AG2807">
        <f t="shared" ca="1" si="407"/>
        <v>73.960000000000022</v>
      </c>
      <c r="AI2807" t="str">
        <f t="shared" ca="1" si="409"/>
        <v>Green Bay</v>
      </c>
      <c r="AJ2807" t="str">
        <f t="shared" si="410"/>
        <v>Green Bay</v>
      </c>
      <c r="AK2807" t="str">
        <f t="shared" si="411"/>
        <v>Green Bay</v>
      </c>
    </row>
    <row r="2808" spans="17:37" x14ac:dyDescent="0.25">
      <c r="Q2808" t="s">
        <v>3402</v>
      </c>
      <c r="R2808" s="6">
        <v>42018</v>
      </c>
      <c r="S2808" t="s">
        <v>3194</v>
      </c>
      <c r="T2808" t="s">
        <v>3347</v>
      </c>
      <c r="U2808" t="s">
        <v>3842</v>
      </c>
      <c r="V2808">
        <v>77</v>
      </c>
      <c r="W2808">
        <v>62</v>
      </c>
      <c r="Y2808" t="s">
        <v>1761</v>
      </c>
      <c r="Z2808">
        <v>1</v>
      </c>
      <c r="AA2808">
        <f t="shared" si="408"/>
        <v>15</v>
      </c>
      <c r="AB2808">
        <f t="shared" ca="1" si="404"/>
        <v>4.4000000000000004</v>
      </c>
      <c r="AC2808">
        <f t="shared" ca="1" si="405"/>
        <v>10.6</v>
      </c>
      <c r="AD2808">
        <f t="shared" ca="1" si="406"/>
        <v>-10.6</v>
      </c>
      <c r="AE2808" s="2">
        <v>0</v>
      </c>
      <c r="AF2808" s="7">
        <f>VLOOKUP(R2808,Weights!$A$2:$B$120,2,0)*AE2808</f>
        <v>0</v>
      </c>
      <c r="AG2808">
        <f t="shared" ca="1" si="407"/>
        <v>112.36</v>
      </c>
      <c r="AI2808" t="str">
        <f t="shared" ca="1" si="409"/>
        <v>Milwaukee</v>
      </c>
      <c r="AJ2808" t="str">
        <f t="shared" si="410"/>
        <v>Milwaukee</v>
      </c>
      <c r="AK2808">
        <f t="shared" si="411"/>
        <v>0</v>
      </c>
    </row>
    <row r="2809" spans="17:37" x14ac:dyDescent="0.25">
      <c r="Q2809" t="s">
        <v>3402</v>
      </c>
      <c r="R2809" s="6">
        <v>42024</v>
      </c>
      <c r="S2809" t="s">
        <v>3194</v>
      </c>
      <c r="T2809" t="s">
        <v>3300</v>
      </c>
      <c r="U2809" t="s">
        <v>3842</v>
      </c>
      <c r="V2809">
        <v>67</v>
      </c>
      <c r="W2809">
        <v>41</v>
      </c>
      <c r="Y2809" t="s">
        <v>1762</v>
      </c>
      <c r="Z2809">
        <v>1</v>
      </c>
      <c r="AA2809">
        <f t="shared" si="408"/>
        <v>26</v>
      </c>
      <c r="AB2809">
        <f t="shared" ca="1" si="404"/>
        <v>5.8000000000000007</v>
      </c>
      <c r="AC2809">
        <f t="shared" ca="1" si="405"/>
        <v>20.2</v>
      </c>
      <c r="AD2809">
        <f t="shared" ca="1" si="406"/>
        <v>-20.2</v>
      </c>
      <c r="AE2809" s="2">
        <v>0</v>
      </c>
      <c r="AF2809" s="7">
        <f>VLOOKUP(R2809,Weights!$A$2:$B$120,2,0)*AE2809</f>
        <v>0</v>
      </c>
      <c r="AG2809">
        <f t="shared" ca="1" si="407"/>
        <v>408.03999999999996</v>
      </c>
      <c r="AI2809" t="str">
        <f t="shared" ca="1" si="409"/>
        <v>Milwaukee</v>
      </c>
      <c r="AJ2809" t="str">
        <f t="shared" si="410"/>
        <v>Milwaukee</v>
      </c>
      <c r="AK2809">
        <f t="shared" si="411"/>
        <v>0</v>
      </c>
    </row>
    <row r="2810" spans="17:37" x14ac:dyDescent="0.25">
      <c r="Q2810" t="s">
        <v>3402</v>
      </c>
      <c r="R2810" s="6">
        <v>42033</v>
      </c>
      <c r="S2810" t="s">
        <v>3194</v>
      </c>
      <c r="T2810" t="s">
        <v>3283</v>
      </c>
      <c r="U2810" t="s">
        <v>3842</v>
      </c>
      <c r="V2810">
        <v>71</v>
      </c>
      <c r="W2810">
        <v>65</v>
      </c>
      <c r="Y2810" t="s">
        <v>1765</v>
      </c>
      <c r="Z2810">
        <v>1</v>
      </c>
      <c r="AA2810">
        <f t="shared" si="408"/>
        <v>6</v>
      </c>
      <c r="AB2810">
        <f t="shared" ca="1" si="404"/>
        <v>6</v>
      </c>
      <c r="AC2810">
        <f t="shared" ca="1" si="405"/>
        <v>0</v>
      </c>
      <c r="AD2810">
        <f t="shared" ca="1" si="406"/>
        <v>0</v>
      </c>
      <c r="AE2810" s="2">
        <v>0</v>
      </c>
      <c r="AF2810" s="7">
        <f>VLOOKUP(R2810,Weights!$A$2:$B$120,2,0)*AE2810</f>
        <v>0</v>
      </c>
      <c r="AG2810">
        <f t="shared" ca="1" si="407"/>
        <v>0</v>
      </c>
      <c r="AI2810" t="str">
        <f t="shared" ca="1" si="409"/>
        <v>Milwaukee</v>
      </c>
      <c r="AJ2810" t="str">
        <f t="shared" si="410"/>
        <v>Milwaukee</v>
      </c>
      <c r="AK2810">
        <f t="shared" si="411"/>
        <v>0</v>
      </c>
    </row>
    <row r="2811" spans="17:37" x14ac:dyDescent="0.25">
      <c r="Q2811" t="s">
        <v>3402</v>
      </c>
      <c r="R2811" s="6">
        <v>42035</v>
      </c>
      <c r="S2811" t="s">
        <v>3194</v>
      </c>
      <c r="T2811" t="s">
        <v>3277</v>
      </c>
      <c r="U2811" t="s">
        <v>3842</v>
      </c>
      <c r="V2811">
        <v>78</v>
      </c>
      <c r="W2811">
        <v>74</v>
      </c>
      <c r="Y2811" t="s">
        <v>1766</v>
      </c>
      <c r="Z2811">
        <v>1</v>
      </c>
      <c r="AA2811">
        <f t="shared" si="408"/>
        <v>4</v>
      </c>
      <c r="AB2811">
        <f t="shared" ca="1" si="404"/>
        <v>-2.2000000199999996</v>
      </c>
      <c r="AC2811">
        <f t="shared" ca="1" si="405"/>
        <v>6.2000000199999992</v>
      </c>
      <c r="AD2811">
        <f t="shared" ca="1" si="406"/>
        <v>-6.2000000199999992</v>
      </c>
      <c r="AE2811" s="2">
        <v>0</v>
      </c>
      <c r="AF2811" s="7">
        <f>VLOOKUP(R2811,Weights!$A$2:$B$120,2,0)*AE2811</f>
        <v>0</v>
      </c>
      <c r="AG2811">
        <f t="shared" ca="1" si="407"/>
        <v>38.44000024799999</v>
      </c>
      <c r="AI2811" t="str">
        <f t="shared" ca="1" si="409"/>
        <v>Detroit</v>
      </c>
      <c r="AJ2811" t="str">
        <f t="shared" si="410"/>
        <v>Milwaukee</v>
      </c>
      <c r="AK2811">
        <f t="shared" si="411"/>
        <v>0</v>
      </c>
    </row>
    <row r="2812" spans="17:37" x14ac:dyDescent="0.25">
      <c r="Q2812" t="s">
        <v>3402</v>
      </c>
      <c r="R2812" s="6">
        <v>42045</v>
      </c>
      <c r="S2812" t="s">
        <v>3194</v>
      </c>
      <c r="T2812" t="s">
        <v>3490</v>
      </c>
      <c r="U2812" t="s">
        <v>3842</v>
      </c>
      <c r="V2812">
        <v>84</v>
      </c>
      <c r="W2812">
        <v>67</v>
      </c>
      <c r="Y2812" t="s">
        <v>1767</v>
      </c>
      <c r="Z2812">
        <v>1</v>
      </c>
      <c r="AA2812">
        <f t="shared" si="408"/>
        <v>17</v>
      </c>
      <c r="AB2812">
        <f t="shared" ca="1" si="404"/>
        <v>-3.4000000199999998</v>
      </c>
      <c r="AC2812">
        <f t="shared" ca="1" si="405"/>
        <v>20.40000002</v>
      </c>
      <c r="AD2812">
        <f t="shared" ca="1" si="406"/>
        <v>-20.40000002</v>
      </c>
      <c r="AE2812" s="2">
        <v>0</v>
      </c>
      <c r="AF2812" s="7">
        <f>VLOOKUP(R2812,Weights!$A$2:$B$120,2,0)*AE2812</f>
        <v>0</v>
      </c>
      <c r="AG2812">
        <f t="shared" ca="1" si="407"/>
        <v>416.16000081600004</v>
      </c>
      <c r="AI2812" t="str">
        <f t="shared" ca="1" si="409"/>
        <v>Oakland</v>
      </c>
      <c r="AJ2812" t="str">
        <f t="shared" si="410"/>
        <v>Milwaukee</v>
      </c>
      <c r="AK2812">
        <f t="shared" si="411"/>
        <v>0</v>
      </c>
    </row>
    <row r="2813" spans="17:37" x14ac:dyDescent="0.25">
      <c r="Q2813" t="s">
        <v>3402</v>
      </c>
      <c r="R2813" s="6">
        <v>42050</v>
      </c>
      <c r="S2813" t="s">
        <v>3194</v>
      </c>
      <c r="T2813" t="s">
        <v>3489</v>
      </c>
      <c r="U2813" t="s">
        <v>3841</v>
      </c>
      <c r="V2813">
        <v>62</v>
      </c>
      <c r="W2813">
        <v>55</v>
      </c>
      <c r="Y2813" t="s">
        <v>1768</v>
      </c>
      <c r="Z2813">
        <v>1</v>
      </c>
      <c r="AA2813">
        <f t="shared" si="408"/>
        <v>-7</v>
      </c>
      <c r="AB2813">
        <f t="shared" ca="1" si="404"/>
        <v>-7.3999999999999995</v>
      </c>
      <c r="AC2813">
        <f t="shared" ca="1" si="405"/>
        <v>0.39999999999999947</v>
      </c>
      <c r="AD2813">
        <f t="shared" ca="1" si="406"/>
        <v>-0.39999999999999947</v>
      </c>
      <c r="AE2813" s="2">
        <v>0</v>
      </c>
      <c r="AF2813" s="7">
        <f>VLOOKUP(R2813,Weights!$A$2:$B$120,2,0)*AE2813</f>
        <v>0</v>
      </c>
      <c r="AG2813">
        <f t="shared" ca="1" si="407"/>
        <v>0.15999999999999959</v>
      </c>
      <c r="AI2813" t="str">
        <f t="shared" ca="1" si="409"/>
        <v>Valparaiso</v>
      </c>
      <c r="AJ2813" t="str">
        <f t="shared" si="410"/>
        <v>Valparaiso</v>
      </c>
      <c r="AK2813" t="str">
        <f t="shared" si="411"/>
        <v>Valparaiso</v>
      </c>
    </row>
    <row r="2814" spans="17:37" x14ac:dyDescent="0.25">
      <c r="Q2814" t="s">
        <v>3402</v>
      </c>
      <c r="R2814" s="6">
        <v>42057</v>
      </c>
      <c r="S2814" t="s">
        <v>3194</v>
      </c>
      <c r="T2814" t="s">
        <v>3494</v>
      </c>
      <c r="U2814" t="s">
        <v>3842</v>
      </c>
      <c r="V2814">
        <v>66</v>
      </c>
      <c r="W2814">
        <v>60</v>
      </c>
      <c r="Y2814" t="s">
        <v>1769</v>
      </c>
      <c r="Z2814">
        <v>1</v>
      </c>
      <c r="AA2814">
        <f t="shared" si="408"/>
        <v>6</v>
      </c>
      <c r="AB2814">
        <f t="shared" ca="1" si="404"/>
        <v>-4.3999999999999995</v>
      </c>
      <c r="AC2814">
        <f t="shared" ca="1" si="405"/>
        <v>10.399999999999999</v>
      </c>
      <c r="AD2814">
        <f t="shared" ca="1" si="406"/>
        <v>-10.399999999999999</v>
      </c>
      <c r="AE2814" s="2">
        <v>0</v>
      </c>
      <c r="AF2814" s="7">
        <f>VLOOKUP(R2814,Weights!$A$2:$B$120,2,0)*AE2814</f>
        <v>0</v>
      </c>
      <c r="AG2814">
        <f t="shared" ca="1" si="407"/>
        <v>108.15999999999997</v>
      </c>
      <c r="AI2814" t="str">
        <f t="shared" ca="1" si="409"/>
        <v>Cleveland St</v>
      </c>
      <c r="AJ2814" t="str">
        <f t="shared" si="410"/>
        <v>Milwaukee</v>
      </c>
      <c r="AK2814">
        <f t="shared" si="411"/>
        <v>0</v>
      </c>
    </row>
    <row r="2815" spans="17:37" x14ac:dyDescent="0.25">
      <c r="Q2815" t="s">
        <v>3245</v>
      </c>
      <c r="R2815" s="6">
        <v>41961</v>
      </c>
      <c r="S2815" t="s">
        <v>3194</v>
      </c>
      <c r="T2815" t="s">
        <v>3325</v>
      </c>
      <c r="U2815" t="s">
        <v>3842</v>
      </c>
      <c r="V2815">
        <v>76</v>
      </c>
      <c r="W2815">
        <v>54</v>
      </c>
      <c r="Y2815" t="s">
        <v>11</v>
      </c>
      <c r="Z2815">
        <v>1</v>
      </c>
      <c r="AA2815">
        <f t="shared" si="408"/>
        <v>22</v>
      </c>
      <c r="AB2815">
        <f t="shared" ca="1" si="404"/>
        <v>16.400000180000003</v>
      </c>
      <c r="AC2815">
        <f t="shared" ca="1" si="405"/>
        <v>5.5999998199999972</v>
      </c>
      <c r="AD2815">
        <f t="shared" ca="1" si="406"/>
        <v>-5.5999998199999972</v>
      </c>
      <c r="AE2815" s="2">
        <v>0</v>
      </c>
      <c r="AF2815" s="7">
        <f>VLOOKUP(R2815,Weights!$A$2:$B$120,2,0)*AE2815</f>
        <v>0</v>
      </c>
      <c r="AG2815">
        <f t="shared" ca="1" si="407"/>
        <v>31.359997984</v>
      </c>
      <c r="AI2815" t="str">
        <f t="shared" ca="1" si="409"/>
        <v>Minnesota</v>
      </c>
      <c r="AJ2815" t="str">
        <f t="shared" si="410"/>
        <v>Minnesota</v>
      </c>
      <c r="AK2815">
        <f t="shared" si="411"/>
        <v>0</v>
      </c>
    </row>
    <row r="2816" spans="17:37" x14ac:dyDescent="0.25">
      <c r="Q2816" t="s">
        <v>3245</v>
      </c>
      <c r="R2816" s="6">
        <v>41963</v>
      </c>
      <c r="S2816" t="s">
        <v>3194</v>
      </c>
      <c r="T2816" t="s">
        <v>3839</v>
      </c>
      <c r="U2816" t="s">
        <v>3842</v>
      </c>
      <c r="V2816">
        <v>109</v>
      </c>
      <c r="W2816">
        <v>57</v>
      </c>
      <c r="Y2816" t="s">
        <v>99</v>
      </c>
      <c r="Z2816">
        <v>1</v>
      </c>
      <c r="AA2816">
        <f t="shared" si="408"/>
        <v>52</v>
      </c>
      <c r="AB2816">
        <f t="shared" ca="1" si="404"/>
        <v>44.400000000000006</v>
      </c>
      <c r="AC2816">
        <f t="shared" ca="1" si="405"/>
        <v>7.5999999999999943</v>
      </c>
      <c r="AD2816">
        <f t="shared" ca="1" si="406"/>
        <v>-7.5999999999999943</v>
      </c>
      <c r="AE2816" s="2">
        <v>0</v>
      </c>
      <c r="AF2816" s="7">
        <f>VLOOKUP(R2816,Weights!$A$2:$B$120,2,0)*AE2816</f>
        <v>0</v>
      </c>
      <c r="AG2816">
        <f t="shared" ca="1" si="407"/>
        <v>57.759999999999913</v>
      </c>
      <c r="AI2816" t="str">
        <f t="shared" ca="1" si="409"/>
        <v>Minnesota</v>
      </c>
      <c r="AJ2816" t="str">
        <f t="shared" si="410"/>
        <v>Minnesota</v>
      </c>
      <c r="AK2816">
        <f t="shared" si="411"/>
        <v>0</v>
      </c>
    </row>
    <row r="2817" spans="17:37" x14ac:dyDescent="0.25">
      <c r="Q2817" t="s">
        <v>3245</v>
      </c>
      <c r="R2817" s="6">
        <v>41965</v>
      </c>
      <c r="S2817" t="s">
        <v>3194</v>
      </c>
      <c r="T2817" t="s">
        <v>3212</v>
      </c>
      <c r="U2817" t="s">
        <v>3842</v>
      </c>
      <c r="V2817">
        <v>69</v>
      </c>
      <c r="W2817">
        <v>51</v>
      </c>
      <c r="Y2817" t="s">
        <v>100</v>
      </c>
      <c r="Z2817">
        <v>1</v>
      </c>
      <c r="AA2817">
        <f t="shared" si="408"/>
        <v>18</v>
      </c>
      <c r="AB2817">
        <f t="shared" ca="1" si="404"/>
        <v>28.200000000000003</v>
      </c>
      <c r="AC2817">
        <f t="shared" ca="1" si="405"/>
        <v>-10.200000000000003</v>
      </c>
      <c r="AD2817">
        <f t="shared" ca="1" si="406"/>
        <v>10.200000000000003</v>
      </c>
      <c r="AE2817" s="2">
        <v>0</v>
      </c>
      <c r="AF2817" s="7">
        <f>VLOOKUP(R2817,Weights!$A$2:$B$120,2,0)*AE2817</f>
        <v>0</v>
      </c>
      <c r="AG2817">
        <f t="shared" ca="1" si="407"/>
        <v>104.04000000000006</v>
      </c>
      <c r="AI2817" t="str">
        <f t="shared" ca="1" si="409"/>
        <v>Minnesota</v>
      </c>
      <c r="AJ2817" t="str">
        <f t="shared" si="410"/>
        <v>Minnesota</v>
      </c>
      <c r="AK2817">
        <f t="shared" si="411"/>
        <v>0</v>
      </c>
    </row>
    <row r="2818" spans="17:37" x14ac:dyDescent="0.25">
      <c r="Q2818" t="s">
        <v>3245</v>
      </c>
      <c r="R2818" s="6">
        <v>41971</v>
      </c>
      <c r="S2818" t="s">
        <v>3195</v>
      </c>
      <c r="T2818" t="s">
        <v>3232</v>
      </c>
      <c r="U2818" t="s">
        <v>3842</v>
      </c>
      <c r="V2818">
        <v>66</v>
      </c>
      <c r="W2818">
        <v>62</v>
      </c>
      <c r="Y2818" t="s">
        <v>151</v>
      </c>
      <c r="Z2818">
        <v>1</v>
      </c>
      <c r="AA2818">
        <f t="shared" si="408"/>
        <v>4</v>
      </c>
      <c r="AB2818">
        <f t="shared" ref="AB2818:AB2881" ca="1" si="412">Z2818*(IF(S2818="A",-HomeEdge,IF(S2818="H",HomeEdge,0))+VLOOKUP(Q2818,TmList,2,0)-VLOOKUP(T2818,TmList,2,0))</f>
        <v>1.4000000000000004</v>
      </c>
      <c r="AC2818">
        <f t="shared" ref="AC2818:AC2881" ca="1" si="413">AA2818-AB2818</f>
        <v>2.5999999999999996</v>
      </c>
      <c r="AD2818">
        <f t="shared" ref="AD2818:AD2881" ca="1" si="414">-AC2818</f>
        <v>-2.5999999999999996</v>
      </c>
      <c r="AE2818" s="2">
        <v>0</v>
      </c>
      <c r="AF2818" s="7">
        <f>VLOOKUP(R2818,Weights!$A$2:$B$120,2,0)*AE2818</f>
        <v>0</v>
      </c>
      <c r="AG2818">
        <f t="shared" ref="AG2818:AG2881" ca="1" si="415">AC2818^2</f>
        <v>6.759999999999998</v>
      </c>
      <c r="AI2818" t="str">
        <f t="shared" ca="1" si="409"/>
        <v>Minnesota</v>
      </c>
      <c r="AJ2818" t="str">
        <f t="shared" si="410"/>
        <v>Minnesota</v>
      </c>
      <c r="AK2818">
        <f t="shared" si="411"/>
        <v>0</v>
      </c>
    </row>
    <row r="2819" spans="17:37" x14ac:dyDescent="0.25">
      <c r="Q2819" t="s">
        <v>3245</v>
      </c>
      <c r="R2819" s="6">
        <v>41978</v>
      </c>
      <c r="S2819" t="s">
        <v>3194</v>
      </c>
      <c r="T2819" t="s">
        <v>3491</v>
      </c>
      <c r="U2819" t="s">
        <v>3842</v>
      </c>
      <c r="V2819">
        <v>84</v>
      </c>
      <c r="W2819">
        <v>64</v>
      </c>
      <c r="Y2819" t="s">
        <v>196</v>
      </c>
      <c r="Z2819">
        <v>1</v>
      </c>
      <c r="AA2819">
        <f t="shared" ref="AA2819:AA2882" si="416">Z2819*IF(U2819="W",(V2819-W2819),W2819-V2819)</f>
        <v>20</v>
      </c>
      <c r="AB2819">
        <f t="shared" ca="1" si="412"/>
        <v>20.000000200000002</v>
      </c>
      <c r="AC2819">
        <f t="shared" ca="1" si="413"/>
        <v>-2.0000000233721948E-7</v>
      </c>
      <c r="AD2819">
        <f t="shared" ca="1" si="414"/>
        <v>2.0000000233721948E-7</v>
      </c>
      <c r="AE2819" s="2">
        <v>0</v>
      </c>
      <c r="AF2819" s="7">
        <f>VLOOKUP(R2819,Weights!$A$2:$B$120,2,0)*AE2819</f>
        <v>0</v>
      </c>
      <c r="AG2819">
        <f t="shared" ca="1" si="415"/>
        <v>4.0000000934887799E-14</v>
      </c>
      <c r="AI2819" t="str">
        <f t="shared" ref="AI2819:AI2882" ca="1" si="417">IF(AB2819&gt;0,Q2819,T2819)</f>
        <v>Minnesota</v>
      </c>
      <c r="AJ2819" t="str">
        <f t="shared" ref="AJ2819:AJ2882" si="418">IF(AA2819&gt;0,Q2819,T2819)</f>
        <v>Minnesota</v>
      </c>
      <c r="AK2819">
        <f t="shared" ref="AK2819:AK2882" si="419">IF(AA2819&lt;0,T2819,0)</f>
        <v>0</v>
      </c>
    </row>
    <row r="2820" spans="17:37" x14ac:dyDescent="0.25">
      <c r="Q2820" t="s">
        <v>3245</v>
      </c>
      <c r="R2820" s="6">
        <v>41981</v>
      </c>
      <c r="S2820" t="s">
        <v>3194</v>
      </c>
      <c r="T2820" t="s">
        <v>3399</v>
      </c>
      <c r="U2820" t="s">
        <v>3842</v>
      </c>
      <c r="V2820">
        <v>92</v>
      </c>
      <c r="W2820">
        <v>56</v>
      </c>
      <c r="Y2820" t="s">
        <v>264</v>
      </c>
      <c r="Z2820">
        <v>1</v>
      </c>
      <c r="AA2820">
        <f t="shared" si="416"/>
        <v>36</v>
      </c>
      <c r="AB2820">
        <f t="shared" ca="1" si="412"/>
        <v>22.800000199999999</v>
      </c>
      <c r="AC2820">
        <f t="shared" ca="1" si="413"/>
        <v>13.199999800000001</v>
      </c>
      <c r="AD2820">
        <f t="shared" ca="1" si="414"/>
        <v>-13.199999800000001</v>
      </c>
      <c r="AE2820" s="2">
        <v>0</v>
      </c>
      <c r="AF2820" s="7">
        <f>VLOOKUP(R2820,Weights!$A$2:$B$120,2,0)*AE2820</f>
        <v>0</v>
      </c>
      <c r="AG2820">
        <f t="shared" ca="1" si="415"/>
        <v>174.23999472000006</v>
      </c>
      <c r="AI2820" t="str">
        <f t="shared" ca="1" si="417"/>
        <v>Minnesota</v>
      </c>
      <c r="AJ2820" t="str">
        <f t="shared" si="418"/>
        <v>Minnesota</v>
      </c>
      <c r="AK2820">
        <f t="shared" si="419"/>
        <v>0</v>
      </c>
    </row>
    <row r="2821" spans="17:37" x14ac:dyDescent="0.25">
      <c r="Q2821" t="s">
        <v>3245</v>
      </c>
      <c r="R2821" s="6">
        <v>41983</v>
      </c>
      <c r="S2821" t="s">
        <v>3194</v>
      </c>
      <c r="T2821" t="s">
        <v>3477</v>
      </c>
      <c r="U2821" t="s">
        <v>3842</v>
      </c>
      <c r="V2821">
        <v>85</v>
      </c>
      <c r="W2821">
        <v>57</v>
      </c>
      <c r="Y2821" t="s">
        <v>464</v>
      </c>
      <c r="Z2821">
        <v>1</v>
      </c>
      <c r="AA2821">
        <f t="shared" si="416"/>
        <v>28</v>
      </c>
      <c r="AB2821">
        <f t="shared" ca="1" si="412"/>
        <v>23.800000199999999</v>
      </c>
      <c r="AC2821">
        <f t="shared" ca="1" si="413"/>
        <v>4.1999998000000005</v>
      </c>
      <c r="AD2821">
        <f t="shared" ca="1" si="414"/>
        <v>-4.1999998000000005</v>
      </c>
      <c r="AE2821" s="2">
        <v>0</v>
      </c>
      <c r="AF2821" s="7">
        <f>VLOOKUP(R2821,Weights!$A$2:$B$120,2,0)*AE2821</f>
        <v>0</v>
      </c>
      <c r="AG2821">
        <f t="shared" ca="1" si="415"/>
        <v>17.639998320000043</v>
      </c>
      <c r="AI2821" t="str">
        <f t="shared" ca="1" si="417"/>
        <v>Minnesota</v>
      </c>
      <c r="AJ2821" t="str">
        <f t="shared" si="418"/>
        <v>Minnesota</v>
      </c>
      <c r="AK2821">
        <f t="shared" si="419"/>
        <v>0</v>
      </c>
    </row>
    <row r="2822" spans="17:37" x14ac:dyDescent="0.25">
      <c r="Q2822" t="s">
        <v>3245</v>
      </c>
      <c r="R2822" s="6">
        <v>41992</v>
      </c>
      <c r="S2822" t="s">
        <v>3194</v>
      </c>
      <c r="T2822" t="s">
        <v>3382</v>
      </c>
      <c r="U2822" t="s">
        <v>3842</v>
      </c>
      <c r="V2822">
        <v>92</v>
      </c>
      <c r="W2822">
        <v>57</v>
      </c>
      <c r="Y2822" t="s">
        <v>419</v>
      </c>
      <c r="Z2822">
        <v>1</v>
      </c>
      <c r="AA2822">
        <f t="shared" si="416"/>
        <v>35</v>
      </c>
      <c r="AB2822">
        <f t="shared" ca="1" si="412"/>
        <v>22.600000200000004</v>
      </c>
      <c r="AC2822">
        <f t="shared" ca="1" si="413"/>
        <v>12.399999799999996</v>
      </c>
      <c r="AD2822">
        <f t="shared" ca="1" si="414"/>
        <v>-12.399999799999996</v>
      </c>
      <c r="AE2822" s="2">
        <v>0</v>
      </c>
      <c r="AF2822" s="7">
        <f>VLOOKUP(R2822,Weights!$A$2:$B$120,2,0)*AE2822</f>
        <v>0</v>
      </c>
      <c r="AG2822">
        <f t="shared" ca="1" si="415"/>
        <v>153.75999503999995</v>
      </c>
      <c r="AI2822" t="str">
        <f t="shared" ca="1" si="417"/>
        <v>Minnesota</v>
      </c>
      <c r="AJ2822" t="str">
        <f t="shared" si="418"/>
        <v>Minnesota</v>
      </c>
      <c r="AK2822">
        <f t="shared" si="419"/>
        <v>0</v>
      </c>
    </row>
    <row r="2823" spans="17:37" x14ac:dyDescent="0.25">
      <c r="Q2823" t="s">
        <v>3245</v>
      </c>
      <c r="R2823" s="6">
        <v>41995</v>
      </c>
      <c r="S2823" t="s">
        <v>3194</v>
      </c>
      <c r="T2823" t="s">
        <v>3459</v>
      </c>
      <c r="U2823" t="s">
        <v>3842</v>
      </c>
      <c r="V2823">
        <v>86</v>
      </c>
      <c r="W2823">
        <v>76</v>
      </c>
      <c r="Y2823" t="s">
        <v>465</v>
      </c>
      <c r="Z2823">
        <v>1</v>
      </c>
      <c r="AA2823">
        <f t="shared" si="416"/>
        <v>10</v>
      </c>
      <c r="AB2823">
        <f t="shared" ca="1" si="412"/>
        <v>19.200000200000002</v>
      </c>
      <c r="AC2823">
        <f t="shared" ca="1" si="413"/>
        <v>-9.2000002000000016</v>
      </c>
      <c r="AD2823">
        <f t="shared" ca="1" si="414"/>
        <v>9.2000002000000016</v>
      </c>
      <c r="AE2823" s="2">
        <v>0</v>
      </c>
      <c r="AF2823" s="7">
        <f>VLOOKUP(R2823,Weights!$A$2:$B$120,2,0)*AE2823</f>
        <v>0</v>
      </c>
      <c r="AG2823">
        <f t="shared" ca="1" si="415"/>
        <v>84.640003680000063</v>
      </c>
      <c r="AI2823" t="str">
        <f t="shared" ca="1" si="417"/>
        <v>Minnesota</v>
      </c>
      <c r="AJ2823" t="str">
        <f t="shared" si="418"/>
        <v>Minnesota</v>
      </c>
      <c r="AK2823">
        <f t="shared" si="419"/>
        <v>0</v>
      </c>
    </row>
    <row r="2824" spans="17:37" x14ac:dyDescent="0.25">
      <c r="Q2824" t="s">
        <v>3245</v>
      </c>
      <c r="R2824" s="6">
        <v>42000</v>
      </c>
      <c r="S2824" t="s">
        <v>3194</v>
      </c>
      <c r="T2824" t="s">
        <v>3269</v>
      </c>
      <c r="U2824" t="s">
        <v>3842</v>
      </c>
      <c r="V2824">
        <v>108</v>
      </c>
      <c r="W2824">
        <v>82</v>
      </c>
      <c r="Y2824" t="s">
        <v>954</v>
      </c>
      <c r="Z2824">
        <v>1</v>
      </c>
      <c r="AA2824">
        <f t="shared" si="416"/>
        <v>26</v>
      </c>
      <c r="AB2824">
        <f t="shared" ca="1" si="412"/>
        <v>16.000000180000001</v>
      </c>
      <c r="AC2824">
        <f t="shared" ca="1" si="413"/>
        <v>9.9999998199999993</v>
      </c>
      <c r="AD2824">
        <f t="shared" ca="1" si="414"/>
        <v>-9.9999998199999993</v>
      </c>
      <c r="AE2824" s="2">
        <v>0</v>
      </c>
      <c r="AF2824" s="7">
        <f>VLOOKUP(R2824,Weights!$A$2:$B$120,2,0)*AE2824</f>
        <v>0</v>
      </c>
      <c r="AG2824">
        <f t="shared" ca="1" si="415"/>
        <v>99.999996400000015</v>
      </c>
      <c r="AI2824" t="str">
        <f t="shared" ca="1" si="417"/>
        <v>Minnesota</v>
      </c>
      <c r="AJ2824" t="str">
        <f t="shared" si="418"/>
        <v>Minnesota</v>
      </c>
      <c r="AK2824">
        <f t="shared" si="419"/>
        <v>0</v>
      </c>
    </row>
    <row r="2825" spans="17:37" x14ac:dyDescent="0.25">
      <c r="Q2825" t="s">
        <v>3245</v>
      </c>
      <c r="R2825" s="6">
        <v>42010</v>
      </c>
      <c r="S2825" t="s">
        <v>3194</v>
      </c>
      <c r="T2825" t="s">
        <v>3445</v>
      </c>
      <c r="U2825" t="s">
        <v>3841</v>
      </c>
      <c r="V2825">
        <v>74</v>
      </c>
      <c r="W2825">
        <v>72</v>
      </c>
      <c r="X2825" t="s">
        <v>3843</v>
      </c>
      <c r="Y2825" t="s">
        <v>1373</v>
      </c>
      <c r="Z2825">
        <v>1</v>
      </c>
      <c r="AA2825">
        <f t="shared" si="416"/>
        <v>-2</v>
      </c>
      <c r="AB2825">
        <f t="shared" ca="1" si="412"/>
        <v>-2</v>
      </c>
      <c r="AC2825">
        <f t="shared" ca="1" si="413"/>
        <v>0</v>
      </c>
      <c r="AD2825">
        <f t="shared" ca="1" si="414"/>
        <v>0</v>
      </c>
      <c r="AE2825" s="2">
        <v>0</v>
      </c>
      <c r="AF2825" s="7">
        <f>VLOOKUP(R2825,Weights!$A$2:$B$120,2,0)*AE2825</f>
        <v>0</v>
      </c>
      <c r="AG2825">
        <f t="shared" ca="1" si="415"/>
        <v>0</v>
      </c>
      <c r="AI2825" t="str">
        <f t="shared" ca="1" si="417"/>
        <v>Ohio State</v>
      </c>
      <c r="AJ2825" t="str">
        <f t="shared" si="418"/>
        <v>Ohio State</v>
      </c>
      <c r="AK2825" t="str">
        <f t="shared" si="419"/>
        <v>Ohio State</v>
      </c>
    </row>
    <row r="2826" spans="17:37" x14ac:dyDescent="0.25">
      <c r="Q2826" t="s">
        <v>3245</v>
      </c>
      <c r="R2826" s="6">
        <v>42017</v>
      </c>
      <c r="S2826" t="s">
        <v>3194</v>
      </c>
      <c r="T2826" t="s">
        <v>3248</v>
      </c>
      <c r="U2826" t="s">
        <v>3841</v>
      </c>
      <c r="V2826">
        <v>77</v>
      </c>
      <c r="W2826">
        <v>75</v>
      </c>
      <c r="Y2826" t="s">
        <v>1374</v>
      </c>
      <c r="Z2826">
        <v>1</v>
      </c>
      <c r="AA2826">
        <f t="shared" si="416"/>
        <v>-2</v>
      </c>
      <c r="AB2826">
        <f t="shared" ca="1" si="412"/>
        <v>1.8000000000000025</v>
      </c>
      <c r="AC2826">
        <f t="shared" ca="1" si="413"/>
        <v>-3.8000000000000025</v>
      </c>
      <c r="AD2826">
        <f t="shared" ca="1" si="414"/>
        <v>3.8000000000000025</v>
      </c>
      <c r="AE2826" s="2">
        <v>0</v>
      </c>
      <c r="AF2826" s="7">
        <f>VLOOKUP(R2826,Weights!$A$2:$B$120,2,0)*AE2826</f>
        <v>0</v>
      </c>
      <c r="AG2826">
        <f t="shared" ca="1" si="415"/>
        <v>14.440000000000019</v>
      </c>
      <c r="AI2826" t="str">
        <f t="shared" ca="1" si="417"/>
        <v>Minnesota</v>
      </c>
      <c r="AJ2826" t="str">
        <f t="shared" si="418"/>
        <v>Iowa</v>
      </c>
      <c r="AK2826" t="str">
        <f t="shared" si="419"/>
        <v>Iowa</v>
      </c>
    </row>
    <row r="2827" spans="17:37" x14ac:dyDescent="0.25">
      <c r="Q2827" t="s">
        <v>3245</v>
      </c>
      <c r="R2827" s="6">
        <v>42021</v>
      </c>
      <c r="S2827" t="s">
        <v>3194</v>
      </c>
      <c r="T2827" t="s">
        <v>3229</v>
      </c>
      <c r="U2827" t="s">
        <v>3842</v>
      </c>
      <c r="V2827">
        <v>89</v>
      </c>
      <c r="W2827">
        <v>80</v>
      </c>
      <c r="Y2827" t="s">
        <v>1375</v>
      </c>
      <c r="Z2827">
        <v>1</v>
      </c>
      <c r="AA2827">
        <f t="shared" si="416"/>
        <v>9</v>
      </c>
      <c r="AB2827">
        <f t="shared" ca="1" si="412"/>
        <v>15.200000180000002</v>
      </c>
      <c r="AC2827">
        <f t="shared" ca="1" si="413"/>
        <v>-6.2000001800000017</v>
      </c>
      <c r="AD2827">
        <f t="shared" ca="1" si="414"/>
        <v>6.2000001800000017</v>
      </c>
      <c r="AE2827" s="2">
        <v>0</v>
      </c>
      <c r="AF2827" s="7">
        <f>VLOOKUP(R2827,Weights!$A$2:$B$120,2,0)*AE2827</f>
        <v>0</v>
      </c>
      <c r="AG2827">
        <f t="shared" ca="1" si="415"/>
        <v>38.440002232000055</v>
      </c>
      <c r="AI2827" t="str">
        <f t="shared" ca="1" si="417"/>
        <v>Minnesota</v>
      </c>
      <c r="AJ2827" t="str">
        <f t="shared" si="418"/>
        <v>Minnesota</v>
      </c>
      <c r="AK2827">
        <f t="shared" si="419"/>
        <v>0</v>
      </c>
    </row>
    <row r="2828" spans="17:37" x14ac:dyDescent="0.25">
      <c r="Q2828" t="s">
        <v>3245</v>
      </c>
      <c r="R2828" s="6">
        <v>42028</v>
      </c>
      <c r="S2828" t="s">
        <v>3194</v>
      </c>
      <c r="T2828" t="s">
        <v>3348</v>
      </c>
      <c r="U2828" t="s">
        <v>3842</v>
      </c>
      <c r="V2828">
        <v>79</v>
      </c>
      <c r="W2828">
        <v>71</v>
      </c>
      <c r="Y2828" t="s">
        <v>1376</v>
      </c>
      <c r="Z2828">
        <v>1</v>
      </c>
      <c r="AA2828">
        <f t="shared" si="416"/>
        <v>8</v>
      </c>
      <c r="AB2828">
        <f t="shared" ca="1" si="412"/>
        <v>6.600000200000002</v>
      </c>
      <c r="AC2828">
        <f t="shared" ca="1" si="413"/>
        <v>1.399999799999998</v>
      </c>
      <c r="AD2828">
        <f t="shared" ca="1" si="414"/>
        <v>-1.399999799999998</v>
      </c>
      <c r="AE2828" s="2">
        <v>0</v>
      </c>
      <c r="AF2828" s="7">
        <f>VLOOKUP(R2828,Weights!$A$2:$B$120,2,0)*AE2828</f>
        <v>0</v>
      </c>
      <c r="AG2828">
        <f t="shared" ca="1" si="415"/>
        <v>1.9599994400000345</v>
      </c>
      <c r="AI2828" t="str">
        <f t="shared" ca="1" si="417"/>
        <v>Minnesota</v>
      </c>
      <c r="AJ2828" t="str">
        <f t="shared" si="418"/>
        <v>Minnesota</v>
      </c>
      <c r="AK2828">
        <f t="shared" si="419"/>
        <v>0</v>
      </c>
    </row>
    <row r="2829" spans="17:37" x14ac:dyDescent="0.25">
      <c r="Q2829" t="s">
        <v>3245</v>
      </c>
      <c r="R2829" s="6">
        <v>42035</v>
      </c>
      <c r="S2829" t="s">
        <v>3194</v>
      </c>
      <c r="T2829" t="s">
        <v>3255</v>
      </c>
      <c r="U2829" t="s">
        <v>3842</v>
      </c>
      <c r="V2829">
        <v>60</v>
      </c>
      <c r="W2829">
        <v>42</v>
      </c>
      <c r="Y2829" t="s">
        <v>1377</v>
      </c>
      <c r="Z2829">
        <v>1</v>
      </c>
      <c r="AA2829">
        <f t="shared" si="416"/>
        <v>18</v>
      </c>
      <c r="AB2829">
        <f t="shared" ca="1" si="412"/>
        <v>9.600000200000002</v>
      </c>
      <c r="AC2829">
        <f t="shared" ca="1" si="413"/>
        <v>8.399999799999998</v>
      </c>
      <c r="AD2829">
        <f t="shared" ca="1" si="414"/>
        <v>-8.399999799999998</v>
      </c>
      <c r="AE2829" s="2">
        <v>0</v>
      </c>
      <c r="AF2829" s="7">
        <f>VLOOKUP(R2829,Weights!$A$2:$B$120,2,0)*AE2829</f>
        <v>0</v>
      </c>
      <c r="AG2829">
        <f t="shared" ca="1" si="415"/>
        <v>70.559996640000008</v>
      </c>
      <c r="AI2829" t="str">
        <f t="shared" ca="1" si="417"/>
        <v>Minnesota</v>
      </c>
      <c r="AJ2829" t="str">
        <f t="shared" si="418"/>
        <v>Minnesota</v>
      </c>
      <c r="AK2829">
        <f t="shared" si="419"/>
        <v>0</v>
      </c>
    </row>
    <row r="2830" spans="17:37" x14ac:dyDescent="0.25">
      <c r="Q2830" t="s">
        <v>3245</v>
      </c>
      <c r="R2830" s="6">
        <v>42042</v>
      </c>
      <c r="S2830" t="s">
        <v>3194</v>
      </c>
      <c r="T2830" t="s">
        <v>3327</v>
      </c>
      <c r="U2830" t="s">
        <v>3842</v>
      </c>
      <c r="V2830">
        <v>62</v>
      </c>
      <c r="W2830">
        <v>58</v>
      </c>
      <c r="Y2830" t="s">
        <v>1378</v>
      </c>
      <c r="Z2830">
        <v>1</v>
      </c>
      <c r="AA2830">
        <f t="shared" si="416"/>
        <v>4</v>
      </c>
      <c r="AB2830">
        <f t="shared" ca="1" si="412"/>
        <v>1.0000000000000018</v>
      </c>
      <c r="AC2830">
        <f t="shared" ca="1" si="413"/>
        <v>2.9999999999999982</v>
      </c>
      <c r="AD2830">
        <f t="shared" ca="1" si="414"/>
        <v>-2.9999999999999982</v>
      </c>
      <c r="AE2830" s="2">
        <v>0</v>
      </c>
      <c r="AF2830" s="7">
        <f>VLOOKUP(R2830,Weights!$A$2:$B$120,2,0)*AE2830</f>
        <v>0</v>
      </c>
      <c r="AG2830">
        <f t="shared" ca="1" si="415"/>
        <v>8.9999999999999893</v>
      </c>
      <c r="AI2830" t="str">
        <f t="shared" ca="1" si="417"/>
        <v>Minnesota</v>
      </c>
      <c r="AJ2830" t="str">
        <f t="shared" si="418"/>
        <v>Minnesota</v>
      </c>
      <c r="AK2830">
        <f t="shared" si="419"/>
        <v>0</v>
      </c>
    </row>
    <row r="2831" spans="17:37" x14ac:dyDescent="0.25">
      <c r="Q2831" t="s">
        <v>3245</v>
      </c>
      <c r="R2831" s="6">
        <v>42053</v>
      </c>
      <c r="S2831" t="s">
        <v>3194</v>
      </c>
      <c r="T2831" t="s">
        <v>3324</v>
      </c>
      <c r="U2831" t="s">
        <v>3841</v>
      </c>
      <c r="V2831">
        <v>72</v>
      </c>
      <c r="W2831">
        <v>66</v>
      </c>
      <c r="Y2831" t="s">
        <v>1381</v>
      </c>
      <c r="Z2831">
        <v>1</v>
      </c>
      <c r="AA2831">
        <f t="shared" si="416"/>
        <v>-6</v>
      </c>
      <c r="AB2831">
        <f t="shared" ca="1" si="412"/>
        <v>10.000000200000002</v>
      </c>
      <c r="AC2831">
        <f t="shared" ca="1" si="413"/>
        <v>-16.000000200000002</v>
      </c>
      <c r="AD2831">
        <f t="shared" ca="1" si="414"/>
        <v>16.000000200000002</v>
      </c>
      <c r="AE2831" s="2">
        <v>0</v>
      </c>
      <c r="AF2831" s="7">
        <f>VLOOKUP(R2831,Weights!$A$2:$B$120,2,0)*AE2831</f>
        <v>0</v>
      </c>
      <c r="AG2831">
        <f t="shared" ca="1" si="415"/>
        <v>256.00000640000013</v>
      </c>
      <c r="AI2831" t="str">
        <f t="shared" ca="1" si="417"/>
        <v>Minnesota</v>
      </c>
      <c r="AJ2831" t="str">
        <f t="shared" si="418"/>
        <v>Northwestern</v>
      </c>
      <c r="AK2831" t="str">
        <f t="shared" si="419"/>
        <v>Northwestern</v>
      </c>
    </row>
    <row r="2832" spans="17:37" x14ac:dyDescent="0.25">
      <c r="Q2832" t="s">
        <v>3245</v>
      </c>
      <c r="R2832" s="6">
        <v>42068</v>
      </c>
      <c r="S2832" t="s">
        <v>3194</v>
      </c>
      <c r="T2832" t="s">
        <v>3833</v>
      </c>
      <c r="U2832" t="s">
        <v>3841</v>
      </c>
      <c r="V2832">
        <v>76</v>
      </c>
      <c r="W2832">
        <v>63</v>
      </c>
      <c r="Y2832" t="s">
        <v>1382</v>
      </c>
      <c r="Z2832">
        <v>1</v>
      </c>
      <c r="AA2832">
        <f t="shared" si="416"/>
        <v>-13</v>
      </c>
      <c r="AB2832">
        <f t="shared" ca="1" si="412"/>
        <v>-4.7999999999999972</v>
      </c>
      <c r="AC2832">
        <f t="shared" ca="1" si="413"/>
        <v>-8.2000000000000028</v>
      </c>
      <c r="AD2832">
        <f t="shared" ca="1" si="414"/>
        <v>8.2000000000000028</v>
      </c>
      <c r="AE2832" s="2">
        <v>0</v>
      </c>
      <c r="AF2832" s="7">
        <f>VLOOKUP(R2832,Weights!$A$2:$B$120,2,0)*AE2832</f>
        <v>0</v>
      </c>
      <c r="AG2832">
        <f t="shared" ca="1" si="415"/>
        <v>67.240000000000052</v>
      </c>
      <c r="AI2832" t="str">
        <f t="shared" ca="1" si="417"/>
        <v>Wisconsin</v>
      </c>
      <c r="AJ2832" t="str">
        <f t="shared" si="418"/>
        <v>Wisconsin</v>
      </c>
      <c r="AK2832" t="str">
        <f t="shared" si="419"/>
        <v>Wisconsin</v>
      </c>
    </row>
    <row r="2833" spans="17:37" x14ac:dyDescent="0.25">
      <c r="Q2833" t="s">
        <v>3245</v>
      </c>
      <c r="R2833" s="6">
        <v>42071</v>
      </c>
      <c r="S2833" t="s">
        <v>3194</v>
      </c>
      <c r="T2833" t="s">
        <v>3295</v>
      </c>
      <c r="U2833" t="s">
        <v>3841</v>
      </c>
      <c r="V2833">
        <v>79</v>
      </c>
      <c r="W2833">
        <v>76</v>
      </c>
      <c r="Y2833" t="s">
        <v>1383</v>
      </c>
      <c r="Z2833">
        <v>1</v>
      </c>
      <c r="AA2833">
        <f t="shared" si="416"/>
        <v>-3</v>
      </c>
      <c r="AB2833">
        <f t="shared" ca="1" si="412"/>
        <v>9.0000002000000023</v>
      </c>
      <c r="AC2833">
        <f t="shared" ca="1" si="413"/>
        <v>-12.000000200000002</v>
      </c>
      <c r="AD2833">
        <f t="shared" ca="1" si="414"/>
        <v>12.000000200000002</v>
      </c>
      <c r="AE2833" s="2">
        <v>0</v>
      </c>
      <c r="AF2833" s="7">
        <f>VLOOKUP(R2833,Weights!$A$2:$B$120,2,0)*AE2833</f>
        <v>0</v>
      </c>
      <c r="AG2833">
        <f t="shared" ca="1" si="415"/>
        <v>144.00000480000008</v>
      </c>
      <c r="AI2833" t="str">
        <f t="shared" ca="1" si="417"/>
        <v>Minnesota</v>
      </c>
      <c r="AJ2833" t="str">
        <f t="shared" si="418"/>
        <v>Penn State</v>
      </c>
      <c r="AK2833" t="str">
        <f t="shared" si="419"/>
        <v>Penn State</v>
      </c>
    </row>
    <row r="2834" spans="17:37" x14ac:dyDescent="0.25">
      <c r="Q2834" t="s">
        <v>3245</v>
      </c>
      <c r="R2834" s="6">
        <v>42074</v>
      </c>
      <c r="S2834" t="s">
        <v>3195</v>
      </c>
      <c r="T2834" t="s">
        <v>3229</v>
      </c>
      <c r="U2834" t="s">
        <v>3842</v>
      </c>
      <c r="V2834">
        <v>80</v>
      </c>
      <c r="W2834">
        <v>68</v>
      </c>
      <c r="Y2834" t="s">
        <v>3153</v>
      </c>
      <c r="Z2834">
        <v>1</v>
      </c>
      <c r="AA2834">
        <f t="shared" si="416"/>
        <v>12</v>
      </c>
      <c r="AB2834">
        <f t="shared" ca="1" si="412"/>
        <v>12.000000180000001</v>
      </c>
      <c r="AC2834">
        <f t="shared" ca="1" si="413"/>
        <v>-1.8000000068241206E-7</v>
      </c>
      <c r="AD2834">
        <f t="shared" ca="1" si="414"/>
        <v>1.8000000068241206E-7</v>
      </c>
      <c r="AE2834" s="2">
        <v>0</v>
      </c>
      <c r="AF2834" s="7">
        <f>VLOOKUP(R2834,Weights!$A$2:$B$120,2,0)*AE2834</f>
        <v>0</v>
      </c>
      <c r="AG2834">
        <f t="shared" ca="1" si="415"/>
        <v>3.2400000245668344E-14</v>
      </c>
      <c r="AI2834" t="str">
        <f t="shared" ca="1" si="417"/>
        <v>Minnesota</v>
      </c>
      <c r="AJ2834" t="str">
        <f t="shared" si="418"/>
        <v>Minnesota</v>
      </c>
      <c r="AK2834">
        <f t="shared" si="419"/>
        <v>0</v>
      </c>
    </row>
    <row r="2835" spans="17:37" x14ac:dyDescent="0.25">
      <c r="Q2835" t="s">
        <v>3245</v>
      </c>
      <c r="R2835" s="6">
        <v>42075</v>
      </c>
      <c r="S2835" t="s">
        <v>3195</v>
      </c>
      <c r="T2835" t="s">
        <v>3445</v>
      </c>
      <c r="U2835" t="s">
        <v>3841</v>
      </c>
      <c r="V2835">
        <v>79</v>
      </c>
      <c r="W2835">
        <v>73</v>
      </c>
      <c r="Y2835" t="s">
        <v>3154</v>
      </c>
      <c r="Z2835">
        <v>1</v>
      </c>
      <c r="AA2835">
        <f t="shared" si="416"/>
        <v>-6</v>
      </c>
      <c r="AB2835">
        <f t="shared" ca="1" si="412"/>
        <v>-5.2000000000000011</v>
      </c>
      <c r="AC2835">
        <f t="shared" ca="1" si="413"/>
        <v>-0.79999999999999893</v>
      </c>
      <c r="AD2835">
        <f t="shared" ca="1" si="414"/>
        <v>0.79999999999999893</v>
      </c>
      <c r="AE2835" s="2">
        <v>0</v>
      </c>
      <c r="AF2835" s="7">
        <f>VLOOKUP(R2835,Weights!$A$2:$B$120,2,0)*AE2835</f>
        <v>0</v>
      </c>
      <c r="AG2835">
        <f t="shared" ca="1" si="415"/>
        <v>0.63999999999999835</v>
      </c>
      <c r="AI2835" t="str">
        <f t="shared" ca="1" si="417"/>
        <v>Ohio State</v>
      </c>
      <c r="AJ2835" t="str">
        <f t="shared" si="418"/>
        <v>Ohio State</v>
      </c>
      <c r="AK2835" t="str">
        <f t="shared" si="419"/>
        <v>Ohio State</v>
      </c>
    </row>
    <row r="2836" spans="17:37" x14ac:dyDescent="0.25">
      <c r="Q2836" t="s">
        <v>3515</v>
      </c>
      <c r="R2836" s="6">
        <v>41993</v>
      </c>
      <c r="S2836" t="s">
        <v>3194</v>
      </c>
      <c r="T2836" t="s">
        <v>3513</v>
      </c>
      <c r="U2836" t="s">
        <v>3841</v>
      </c>
      <c r="V2836">
        <v>94</v>
      </c>
      <c r="W2836">
        <v>60</v>
      </c>
      <c r="Y2836" t="s">
        <v>77</v>
      </c>
      <c r="Z2836">
        <v>1</v>
      </c>
      <c r="AA2836">
        <f t="shared" si="416"/>
        <v>-34</v>
      </c>
      <c r="AB2836">
        <f t="shared" ca="1" si="412"/>
        <v>-21.999999800000001</v>
      </c>
      <c r="AC2836">
        <f t="shared" ca="1" si="413"/>
        <v>-12.000000199999999</v>
      </c>
      <c r="AD2836">
        <f t="shared" ca="1" si="414"/>
        <v>12.000000199999999</v>
      </c>
      <c r="AE2836" s="2">
        <v>0</v>
      </c>
      <c r="AF2836" s="7">
        <f>VLOOKUP(R2836,Weights!$A$2:$B$120,2,0)*AE2836</f>
        <v>0</v>
      </c>
      <c r="AG2836">
        <f t="shared" ca="1" si="415"/>
        <v>144.0000048</v>
      </c>
      <c r="AI2836" t="str">
        <f t="shared" ca="1" si="417"/>
        <v>North Carolina Central</v>
      </c>
      <c r="AJ2836" t="str">
        <f t="shared" si="418"/>
        <v>North Carolina Central</v>
      </c>
      <c r="AK2836" t="str">
        <f t="shared" si="419"/>
        <v>North Carolina Central</v>
      </c>
    </row>
    <row r="2837" spans="17:37" x14ac:dyDescent="0.25">
      <c r="Q2837" t="s">
        <v>3515</v>
      </c>
      <c r="R2837" s="6">
        <v>42014</v>
      </c>
      <c r="S2837" t="s">
        <v>3194</v>
      </c>
      <c r="T2837" t="s">
        <v>3521</v>
      </c>
      <c r="U2837" t="s">
        <v>3841</v>
      </c>
      <c r="V2837">
        <v>86</v>
      </c>
      <c r="W2837">
        <v>73</v>
      </c>
      <c r="Y2837" t="s">
        <v>2849</v>
      </c>
      <c r="Z2837">
        <v>1</v>
      </c>
      <c r="AA2837">
        <f t="shared" si="416"/>
        <v>-13</v>
      </c>
      <c r="AB2837">
        <f t="shared" ca="1" si="412"/>
        <v>-4.2000000000000011</v>
      </c>
      <c r="AC2837">
        <f t="shared" ca="1" si="413"/>
        <v>-8.7999999999999989</v>
      </c>
      <c r="AD2837">
        <f t="shared" ca="1" si="414"/>
        <v>8.7999999999999989</v>
      </c>
      <c r="AE2837" s="2">
        <v>0</v>
      </c>
      <c r="AF2837" s="7">
        <f>VLOOKUP(R2837,Weights!$A$2:$B$120,2,0)*AE2837</f>
        <v>0</v>
      </c>
      <c r="AG2837">
        <f t="shared" ca="1" si="415"/>
        <v>77.439999999999984</v>
      </c>
      <c r="AI2837" t="str">
        <f t="shared" ca="1" si="417"/>
        <v>Alabama A&amp;M</v>
      </c>
      <c r="AJ2837" t="str">
        <f t="shared" si="418"/>
        <v>Alabama A&amp;M</v>
      </c>
      <c r="AK2837" t="str">
        <f t="shared" si="419"/>
        <v>Alabama A&amp;M</v>
      </c>
    </row>
    <row r="2838" spans="17:37" x14ac:dyDescent="0.25">
      <c r="Q2838" t="s">
        <v>3515</v>
      </c>
      <c r="R2838" s="6">
        <v>42016</v>
      </c>
      <c r="S2838" t="s">
        <v>3194</v>
      </c>
      <c r="T2838" t="s">
        <v>3522</v>
      </c>
      <c r="U2838" t="s">
        <v>3841</v>
      </c>
      <c r="V2838">
        <v>88</v>
      </c>
      <c r="W2838">
        <v>76</v>
      </c>
      <c r="Y2838" t="s">
        <v>2850</v>
      </c>
      <c r="Z2838">
        <v>1</v>
      </c>
      <c r="AA2838">
        <f t="shared" si="416"/>
        <v>-12</v>
      </c>
      <c r="AB2838">
        <f t="shared" ca="1" si="412"/>
        <v>-8.9999998000000012</v>
      </c>
      <c r="AC2838">
        <f t="shared" ca="1" si="413"/>
        <v>-3.0000001999999988</v>
      </c>
      <c r="AD2838">
        <f t="shared" ca="1" si="414"/>
        <v>3.0000001999999988</v>
      </c>
      <c r="AE2838" s="2">
        <v>0</v>
      </c>
      <c r="AF2838" s="7">
        <f>VLOOKUP(R2838,Weights!$A$2:$B$120,2,0)*AE2838</f>
        <v>0</v>
      </c>
      <c r="AG2838">
        <f t="shared" ca="1" si="415"/>
        <v>9.0000012000000336</v>
      </c>
      <c r="AI2838" t="str">
        <f t="shared" ca="1" si="417"/>
        <v>Alabama St</v>
      </c>
      <c r="AJ2838" t="str">
        <f t="shared" si="418"/>
        <v>Alabama St</v>
      </c>
      <c r="AK2838" t="str">
        <f t="shared" si="419"/>
        <v>Alabama St</v>
      </c>
    </row>
    <row r="2839" spans="17:37" x14ac:dyDescent="0.25">
      <c r="Q2839" t="s">
        <v>3515</v>
      </c>
      <c r="R2839" s="6">
        <v>42028</v>
      </c>
      <c r="S2839" t="s">
        <v>3194</v>
      </c>
      <c r="T2839" t="s">
        <v>3534</v>
      </c>
      <c r="U2839" t="s">
        <v>3841</v>
      </c>
      <c r="V2839">
        <v>72</v>
      </c>
      <c r="W2839">
        <v>65</v>
      </c>
      <c r="Y2839" t="s">
        <v>2108</v>
      </c>
      <c r="Z2839">
        <v>1</v>
      </c>
      <c r="AA2839">
        <f t="shared" si="416"/>
        <v>-7</v>
      </c>
      <c r="AB2839">
        <f t="shared" ca="1" si="412"/>
        <v>-10.399999800000002</v>
      </c>
      <c r="AC2839">
        <f t="shared" ca="1" si="413"/>
        <v>3.3999998000000016</v>
      </c>
      <c r="AD2839">
        <f t="shared" ca="1" si="414"/>
        <v>-3.3999998000000016</v>
      </c>
      <c r="AE2839" s="2">
        <v>0</v>
      </c>
      <c r="AF2839" s="7">
        <f>VLOOKUP(R2839,Weights!$A$2:$B$120,2,0)*AE2839</f>
        <v>0</v>
      </c>
      <c r="AG2839">
        <f t="shared" ca="1" si="415"/>
        <v>11.559998640000051</v>
      </c>
      <c r="AI2839" t="str">
        <f t="shared" ca="1" si="417"/>
        <v>Prairie View</v>
      </c>
      <c r="AJ2839" t="str">
        <f t="shared" si="418"/>
        <v>Prairie View</v>
      </c>
      <c r="AK2839" t="str">
        <f t="shared" si="419"/>
        <v>Prairie View</v>
      </c>
    </row>
    <row r="2840" spans="17:37" x14ac:dyDescent="0.25">
      <c r="Q2840" t="s">
        <v>3515</v>
      </c>
      <c r="R2840" s="6">
        <v>42030</v>
      </c>
      <c r="S2840" t="s">
        <v>3194</v>
      </c>
      <c r="T2840" t="s">
        <v>3530</v>
      </c>
      <c r="U2840" t="s">
        <v>3841</v>
      </c>
      <c r="V2840">
        <v>85</v>
      </c>
      <c r="W2840">
        <v>84</v>
      </c>
      <c r="X2840" t="s">
        <v>3845</v>
      </c>
      <c r="Y2840" t="s">
        <v>142</v>
      </c>
      <c r="Z2840">
        <v>1</v>
      </c>
      <c r="AA2840">
        <f t="shared" si="416"/>
        <v>-1</v>
      </c>
      <c r="AB2840">
        <f t="shared" ca="1" si="412"/>
        <v>-12.399999800000002</v>
      </c>
      <c r="AC2840">
        <f t="shared" ca="1" si="413"/>
        <v>11.399999800000002</v>
      </c>
      <c r="AD2840">
        <f t="shared" ca="1" si="414"/>
        <v>-11.399999800000002</v>
      </c>
      <c r="AE2840" s="2">
        <v>0</v>
      </c>
      <c r="AF2840" s="7">
        <f>VLOOKUP(R2840,Weights!$A$2:$B$120,2,0)*AE2840</f>
        <v>0</v>
      </c>
      <c r="AG2840">
        <f t="shared" ca="1" si="415"/>
        <v>129.95999544000009</v>
      </c>
      <c r="AI2840" t="str">
        <f t="shared" ca="1" si="417"/>
        <v>Texas Southern</v>
      </c>
      <c r="AJ2840" t="str">
        <f t="shared" si="418"/>
        <v>Texas Southern</v>
      </c>
      <c r="AK2840" t="str">
        <f t="shared" si="419"/>
        <v>Texas Southern</v>
      </c>
    </row>
    <row r="2841" spans="17:37" x14ac:dyDescent="0.25">
      <c r="Q2841" t="s">
        <v>3515</v>
      </c>
      <c r="R2841" s="6">
        <v>42035</v>
      </c>
      <c r="S2841" t="s">
        <v>3194</v>
      </c>
      <c r="T2841" t="s">
        <v>3469</v>
      </c>
      <c r="U2841" t="s">
        <v>3842</v>
      </c>
      <c r="V2841">
        <v>75</v>
      </c>
      <c r="W2841">
        <v>62</v>
      </c>
      <c r="Y2841" t="s">
        <v>2109</v>
      </c>
      <c r="Z2841">
        <v>1</v>
      </c>
      <c r="AA2841">
        <f t="shared" si="416"/>
        <v>13</v>
      </c>
      <c r="AB2841">
        <f t="shared" ca="1" si="412"/>
        <v>-4.4000000000000021</v>
      </c>
      <c r="AC2841">
        <f t="shared" ca="1" si="413"/>
        <v>17.400000000000002</v>
      </c>
      <c r="AD2841">
        <f t="shared" ca="1" si="414"/>
        <v>-17.400000000000002</v>
      </c>
      <c r="AE2841" s="2">
        <v>0</v>
      </c>
      <c r="AF2841" s="7">
        <f>VLOOKUP(R2841,Weights!$A$2:$B$120,2,0)*AE2841</f>
        <v>0</v>
      </c>
      <c r="AG2841">
        <f t="shared" ca="1" si="415"/>
        <v>302.76000000000005</v>
      </c>
      <c r="AI2841" t="str">
        <f t="shared" ca="1" si="417"/>
        <v>Jackson St</v>
      </c>
      <c r="AJ2841" t="str">
        <f t="shared" si="418"/>
        <v>Miss Valley St</v>
      </c>
      <c r="AK2841">
        <f t="shared" si="419"/>
        <v>0</v>
      </c>
    </row>
    <row r="2842" spans="17:37" x14ac:dyDescent="0.25">
      <c r="Q2842" t="s">
        <v>3515</v>
      </c>
      <c r="R2842" s="6">
        <v>42049</v>
      </c>
      <c r="S2842" t="s">
        <v>3194</v>
      </c>
      <c r="T2842" t="s">
        <v>3535</v>
      </c>
      <c r="U2842" t="s">
        <v>3842</v>
      </c>
      <c r="V2842">
        <v>76</v>
      </c>
      <c r="W2842">
        <v>60</v>
      </c>
      <c r="Y2842" t="s">
        <v>2113</v>
      </c>
      <c r="Z2842">
        <v>1</v>
      </c>
      <c r="AA2842">
        <f t="shared" si="416"/>
        <v>16</v>
      </c>
      <c r="AB2842">
        <f t="shared" ca="1" si="412"/>
        <v>2.5999999999999979</v>
      </c>
      <c r="AC2842">
        <f t="shared" ca="1" si="413"/>
        <v>13.400000000000002</v>
      </c>
      <c r="AD2842">
        <f t="shared" ca="1" si="414"/>
        <v>-13.400000000000002</v>
      </c>
      <c r="AE2842" s="2">
        <v>0</v>
      </c>
      <c r="AF2842" s="7">
        <f>VLOOKUP(R2842,Weights!$A$2:$B$120,2,0)*AE2842</f>
        <v>0</v>
      </c>
      <c r="AG2842">
        <f t="shared" ca="1" si="415"/>
        <v>179.56000000000006</v>
      </c>
      <c r="AI2842" t="str">
        <f t="shared" ca="1" si="417"/>
        <v>Miss Valley St</v>
      </c>
      <c r="AJ2842" t="str">
        <f t="shared" si="418"/>
        <v>Miss Valley St</v>
      </c>
      <c r="AK2842">
        <f t="shared" si="419"/>
        <v>0</v>
      </c>
    </row>
    <row r="2843" spans="17:37" x14ac:dyDescent="0.25">
      <c r="Q2843" t="s">
        <v>3515</v>
      </c>
      <c r="R2843" s="6">
        <v>42051</v>
      </c>
      <c r="S2843" t="s">
        <v>3194</v>
      </c>
      <c r="T2843" t="s">
        <v>3477</v>
      </c>
      <c r="U2843" t="s">
        <v>3841</v>
      </c>
      <c r="V2843">
        <v>68</v>
      </c>
      <c r="W2843">
        <v>56</v>
      </c>
      <c r="Y2843" t="s">
        <v>2851</v>
      </c>
      <c r="Z2843">
        <v>1</v>
      </c>
      <c r="AA2843">
        <f t="shared" si="416"/>
        <v>-12</v>
      </c>
      <c r="AB2843">
        <f t="shared" ca="1" si="412"/>
        <v>-8.1999998000000023</v>
      </c>
      <c r="AC2843">
        <f t="shared" ca="1" si="413"/>
        <v>-3.8000001999999977</v>
      </c>
      <c r="AD2843">
        <f t="shared" ca="1" si="414"/>
        <v>3.8000001999999977</v>
      </c>
      <c r="AE2843" s="2">
        <v>0</v>
      </c>
      <c r="AF2843" s="7">
        <f>VLOOKUP(R2843,Weights!$A$2:$B$120,2,0)*AE2843</f>
        <v>0</v>
      </c>
      <c r="AG2843">
        <f t="shared" ca="1" si="415"/>
        <v>14.440001520000022</v>
      </c>
      <c r="AI2843" t="str">
        <f t="shared" ca="1" si="417"/>
        <v>Southern</v>
      </c>
      <c r="AJ2843" t="str">
        <f t="shared" si="418"/>
        <v>Southern</v>
      </c>
      <c r="AK2843" t="str">
        <f t="shared" si="419"/>
        <v>Southern</v>
      </c>
    </row>
    <row r="2844" spans="17:37" x14ac:dyDescent="0.25">
      <c r="Q2844" t="s">
        <v>3515</v>
      </c>
      <c r="R2844" s="6">
        <v>42065</v>
      </c>
      <c r="S2844" t="s">
        <v>3194</v>
      </c>
      <c r="T2844" t="s">
        <v>3536</v>
      </c>
      <c r="U2844" t="s">
        <v>3842</v>
      </c>
      <c r="V2844">
        <v>66</v>
      </c>
      <c r="W2844">
        <v>62</v>
      </c>
      <c r="Y2844" t="s">
        <v>2852</v>
      </c>
      <c r="Z2844">
        <v>1</v>
      </c>
      <c r="AA2844">
        <f t="shared" si="416"/>
        <v>4</v>
      </c>
      <c r="AB2844">
        <f t="shared" ca="1" si="412"/>
        <v>9.5999999999999979</v>
      </c>
      <c r="AC2844">
        <f t="shared" ca="1" si="413"/>
        <v>-5.5999999999999979</v>
      </c>
      <c r="AD2844">
        <f t="shared" ca="1" si="414"/>
        <v>5.5999999999999979</v>
      </c>
      <c r="AE2844" s="2">
        <v>0</v>
      </c>
      <c r="AF2844" s="7">
        <f>VLOOKUP(R2844,Weights!$A$2:$B$120,2,0)*AE2844</f>
        <v>0</v>
      </c>
      <c r="AG2844">
        <f t="shared" ca="1" si="415"/>
        <v>31.359999999999975</v>
      </c>
      <c r="AI2844" t="str">
        <f t="shared" ca="1" si="417"/>
        <v>Miss Valley St</v>
      </c>
      <c r="AJ2844" t="str">
        <f t="shared" si="418"/>
        <v>Miss Valley St</v>
      </c>
      <c r="AK2844">
        <f t="shared" si="419"/>
        <v>0</v>
      </c>
    </row>
    <row r="2845" spans="17:37" x14ac:dyDescent="0.25">
      <c r="Q2845" t="s">
        <v>3515</v>
      </c>
      <c r="R2845" s="6">
        <v>42068</v>
      </c>
      <c r="S2845" t="s">
        <v>3194</v>
      </c>
      <c r="T2845" t="s">
        <v>3533</v>
      </c>
      <c r="U2845" t="s">
        <v>3191</v>
      </c>
      <c r="Y2845" t="s">
        <v>3191</v>
      </c>
      <c r="Z2845">
        <v>0</v>
      </c>
      <c r="AA2845">
        <f t="shared" si="416"/>
        <v>0</v>
      </c>
      <c r="AB2845">
        <f t="shared" ca="1" si="412"/>
        <v>0</v>
      </c>
      <c r="AC2845">
        <f t="shared" ca="1" si="413"/>
        <v>0</v>
      </c>
      <c r="AD2845">
        <f t="shared" ca="1" si="414"/>
        <v>0</v>
      </c>
      <c r="AE2845" s="2">
        <v>0</v>
      </c>
      <c r="AF2845" s="7">
        <f>VLOOKUP(R2845,Weights!$A$2:$B$120,2,0)*AE2845</f>
        <v>0</v>
      </c>
      <c r="AG2845">
        <f t="shared" ca="1" si="415"/>
        <v>0</v>
      </c>
      <c r="AI2845" t="str">
        <f t="shared" ca="1" si="417"/>
        <v>Arkansas-Pine Bluff</v>
      </c>
      <c r="AJ2845" t="str">
        <f t="shared" si="418"/>
        <v>Arkansas-Pine Bluff</v>
      </c>
      <c r="AK2845">
        <f t="shared" si="419"/>
        <v>0</v>
      </c>
    </row>
    <row r="2846" spans="17:37" x14ac:dyDescent="0.25">
      <c r="Q2846" t="s">
        <v>3515</v>
      </c>
      <c r="R2846" s="6">
        <v>42069</v>
      </c>
      <c r="S2846" t="s">
        <v>3194</v>
      </c>
      <c r="T2846" t="s">
        <v>3533</v>
      </c>
      <c r="U2846" t="s">
        <v>3841</v>
      </c>
      <c r="V2846">
        <v>94</v>
      </c>
      <c r="W2846">
        <v>75</v>
      </c>
      <c r="Y2846" t="s">
        <v>2853</v>
      </c>
      <c r="Z2846">
        <v>1</v>
      </c>
      <c r="AA2846">
        <f t="shared" si="416"/>
        <v>-19</v>
      </c>
      <c r="AB2846">
        <f t="shared" ca="1" si="412"/>
        <v>-2.8000000000000025</v>
      </c>
      <c r="AC2846">
        <f t="shared" ca="1" si="413"/>
        <v>-16.199999999999996</v>
      </c>
      <c r="AD2846">
        <f t="shared" ca="1" si="414"/>
        <v>16.199999999999996</v>
      </c>
      <c r="AE2846" s="2">
        <v>0</v>
      </c>
      <c r="AF2846" s="7">
        <f>VLOOKUP(R2846,Weights!$A$2:$B$120,2,0)*AE2846</f>
        <v>0</v>
      </c>
      <c r="AG2846">
        <f t="shared" ca="1" si="415"/>
        <v>262.43999999999988</v>
      </c>
      <c r="AI2846" t="str">
        <f t="shared" ca="1" si="417"/>
        <v>Arkansas-Pine Bluff</v>
      </c>
      <c r="AJ2846" t="str">
        <f t="shared" si="418"/>
        <v>Arkansas-Pine Bluff</v>
      </c>
      <c r="AK2846" t="str">
        <f t="shared" si="419"/>
        <v>Arkansas-Pine Bluff</v>
      </c>
    </row>
    <row r="2847" spans="17:37" x14ac:dyDescent="0.25">
      <c r="Q2847" t="s">
        <v>3323</v>
      </c>
      <c r="R2847" s="6">
        <v>41957</v>
      </c>
      <c r="S2847" t="s">
        <v>3194</v>
      </c>
      <c r="T2847" t="s">
        <v>3491</v>
      </c>
      <c r="U2847" t="s">
        <v>3842</v>
      </c>
      <c r="V2847">
        <v>66</v>
      </c>
      <c r="W2847">
        <v>56</v>
      </c>
      <c r="Y2847" t="s">
        <v>176</v>
      </c>
      <c r="Z2847">
        <v>1</v>
      </c>
      <c r="AA2847">
        <f t="shared" si="416"/>
        <v>10</v>
      </c>
      <c r="AB2847">
        <f t="shared" ca="1" si="412"/>
        <v>10</v>
      </c>
      <c r="AC2847">
        <f t="shared" ca="1" si="413"/>
        <v>0</v>
      </c>
      <c r="AD2847">
        <f t="shared" ca="1" si="414"/>
        <v>0</v>
      </c>
      <c r="AE2847" s="2">
        <v>0</v>
      </c>
      <c r="AF2847" s="7">
        <f>VLOOKUP(R2847,Weights!$A$2:$B$120,2,0)*AE2847</f>
        <v>0</v>
      </c>
      <c r="AG2847">
        <f t="shared" ca="1" si="415"/>
        <v>0</v>
      </c>
      <c r="AI2847" t="str">
        <f t="shared" ca="1" si="417"/>
        <v>Mississippi St</v>
      </c>
      <c r="AJ2847" t="str">
        <f t="shared" si="418"/>
        <v>Mississippi St</v>
      </c>
      <c r="AK2847">
        <f t="shared" si="419"/>
        <v>0</v>
      </c>
    </row>
    <row r="2848" spans="17:37" x14ac:dyDescent="0.25">
      <c r="Q2848" t="s">
        <v>3323</v>
      </c>
      <c r="R2848" s="6">
        <v>41960</v>
      </c>
      <c r="S2848" t="s">
        <v>3194</v>
      </c>
      <c r="T2848" t="s">
        <v>3515</v>
      </c>
      <c r="U2848" t="s">
        <v>3842</v>
      </c>
      <c r="V2848">
        <v>89</v>
      </c>
      <c r="W2848">
        <v>68</v>
      </c>
      <c r="Y2848" t="s">
        <v>258</v>
      </c>
      <c r="Z2848">
        <v>1</v>
      </c>
      <c r="AA2848">
        <f t="shared" si="416"/>
        <v>21</v>
      </c>
      <c r="AB2848">
        <f t="shared" ca="1" si="412"/>
        <v>25.199999800000001</v>
      </c>
      <c r="AC2848">
        <f t="shared" ca="1" si="413"/>
        <v>-4.1999998000000005</v>
      </c>
      <c r="AD2848">
        <f t="shared" ca="1" si="414"/>
        <v>4.1999998000000005</v>
      </c>
      <c r="AE2848" s="2">
        <v>0</v>
      </c>
      <c r="AF2848" s="7">
        <f>VLOOKUP(R2848,Weights!$A$2:$B$120,2,0)*AE2848</f>
        <v>0</v>
      </c>
      <c r="AG2848">
        <f t="shared" ca="1" si="415"/>
        <v>17.639998320000043</v>
      </c>
      <c r="AI2848" t="str">
        <f t="shared" ca="1" si="417"/>
        <v>Mississippi St</v>
      </c>
      <c r="AJ2848" t="str">
        <f t="shared" si="418"/>
        <v>Mississippi St</v>
      </c>
      <c r="AK2848">
        <f t="shared" si="419"/>
        <v>0</v>
      </c>
    </row>
    <row r="2849" spans="17:37" x14ac:dyDescent="0.25">
      <c r="Q2849" t="s">
        <v>3323</v>
      </c>
      <c r="R2849" s="6">
        <v>41965</v>
      </c>
      <c r="S2849" t="s">
        <v>3194</v>
      </c>
      <c r="T2849" t="s">
        <v>3397</v>
      </c>
      <c r="U2849" t="s">
        <v>3842</v>
      </c>
      <c r="V2849">
        <v>71</v>
      </c>
      <c r="W2849">
        <v>63</v>
      </c>
      <c r="Y2849" t="s">
        <v>259</v>
      </c>
      <c r="Z2849">
        <v>1</v>
      </c>
      <c r="AA2849">
        <f t="shared" si="416"/>
        <v>8</v>
      </c>
      <c r="AB2849">
        <f t="shared" ca="1" si="412"/>
        <v>4.5999999999999996</v>
      </c>
      <c r="AC2849">
        <f t="shared" ca="1" si="413"/>
        <v>3.4000000000000004</v>
      </c>
      <c r="AD2849">
        <f t="shared" ca="1" si="414"/>
        <v>-3.4000000000000004</v>
      </c>
      <c r="AE2849" s="2">
        <v>0</v>
      </c>
      <c r="AF2849" s="7">
        <f>VLOOKUP(R2849,Weights!$A$2:$B$120,2,0)*AE2849</f>
        <v>0</v>
      </c>
      <c r="AG2849">
        <f t="shared" ca="1" si="415"/>
        <v>11.560000000000002</v>
      </c>
      <c r="AI2849" t="str">
        <f t="shared" ca="1" si="417"/>
        <v>Mississippi St</v>
      </c>
      <c r="AJ2849" t="str">
        <f t="shared" si="418"/>
        <v>Mississippi St</v>
      </c>
      <c r="AK2849">
        <f t="shared" si="419"/>
        <v>0</v>
      </c>
    </row>
    <row r="2850" spans="17:37" x14ac:dyDescent="0.25">
      <c r="Q2850" t="s">
        <v>3323</v>
      </c>
      <c r="R2850" s="6">
        <v>41967</v>
      </c>
      <c r="S2850" t="s">
        <v>3194</v>
      </c>
      <c r="T2850" t="s">
        <v>3839</v>
      </c>
      <c r="U2850" t="s">
        <v>3842</v>
      </c>
      <c r="V2850">
        <v>59</v>
      </c>
      <c r="W2850">
        <v>46</v>
      </c>
      <c r="Y2850" t="s">
        <v>260</v>
      </c>
      <c r="Z2850">
        <v>1</v>
      </c>
      <c r="AA2850">
        <f t="shared" si="416"/>
        <v>13</v>
      </c>
      <c r="AB2850">
        <f t="shared" ca="1" si="412"/>
        <v>34.399999800000003</v>
      </c>
      <c r="AC2850">
        <f t="shared" ca="1" si="413"/>
        <v>-21.399999800000003</v>
      </c>
      <c r="AD2850">
        <f t="shared" ca="1" si="414"/>
        <v>21.399999800000003</v>
      </c>
      <c r="AE2850" s="2">
        <v>0</v>
      </c>
      <c r="AF2850" s="7">
        <f>VLOOKUP(R2850,Weights!$A$2:$B$120,2,0)*AE2850</f>
        <v>0</v>
      </c>
      <c r="AG2850">
        <f t="shared" ca="1" si="415"/>
        <v>457.95999144000018</v>
      </c>
      <c r="AI2850" t="str">
        <f t="shared" ca="1" si="417"/>
        <v>Mississippi St</v>
      </c>
      <c r="AJ2850" t="str">
        <f t="shared" si="418"/>
        <v>Mississippi St</v>
      </c>
      <c r="AK2850">
        <f t="shared" si="419"/>
        <v>0</v>
      </c>
    </row>
    <row r="2851" spans="17:37" x14ac:dyDescent="0.25">
      <c r="Q2851" t="s">
        <v>3323</v>
      </c>
      <c r="R2851" s="6">
        <v>41990</v>
      </c>
      <c r="S2851" t="s">
        <v>3194</v>
      </c>
      <c r="T2851" t="s">
        <v>3480</v>
      </c>
      <c r="U2851" t="s">
        <v>3841</v>
      </c>
      <c r="V2851">
        <v>69</v>
      </c>
      <c r="W2851">
        <v>55</v>
      </c>
      <c r="Y2851" t="s">
        <v>178</v>
      </c>
      <c r="Z2851">
        <v>1</v>
      </c>
      <c r="AA2851">
        <f t="shared" si="416"/>
        <v>-14</v>
      </c>
      <c r="AB2851">
        <f t="shared" ca="1" si="412"/>
        <v>12.600000000000001</v>
      </c>
      <c r="AC2851">
        <f t="shared" ca="1" si="413"/>
        <v>-26.6</v>
      </c>
      <c r="AD2851">
        <f t="shared" ca="1" si="414"/>
        <v>26.6</v>
      </c>
      <c r="AE2851" s="2">
        <v>0</v>
      </c>
      <c r="AF2851" s="7">
        <f>VLOOKUP(R2851,Weights!$A$2:$B$120,2,0)*AE2851</f>
        <v>0</v>
      </c>
      <c r="AG2851">
        <f t="shared" ca="1" si="415"/>
        <v>707.56000000000006</v>
      </c>
      <c r="AI2851" t="str">
        <f t="shared" ca="1" si="417"/>
        <v>Mississippi St</v>
      </c>
      <c r="AJ2851" t="str">
        <f t="shared" si="418"/>
        <v>Arkansas St</v>
      </c>
      <c r="AK2851" t="str">
        <f t="shared" si="419"/>
        <v>Arkansas St</v>
      </c>
    </row>
    <row r="2852" spans="17:37" x14ac:dyDescent="0.25">
      <c r="Q2852" t="s">
        <v>3323</v>
      </c>
      <c r="R2852" s="6">
        <v>41996</v>
      </c>
      <c r="S2852" t="s">
        <v>3194</v>
      </c>
      <c r="T2852" t="s">
        <v>3337</v>
      </c>
      <c r="U2852" t="s">
        <v>3842</v>
      </c>
      <c r="V2852">
        <v>70</v>
      </c>
      <c r="W2852">
        <v>47</v>
      </c>
      <c r="Y2852" t="s">
        <v>155</v>
      </c>
      <c r="Z2852">
        <v>1</v>
      </c>
      <c r="AA2852">
        <f t="shared" si="416"/>
        <v>23</v>
      </c>
      <c r="AB2852">
        <f t="shared" ca="1" si="412"/>
        <v>22.999999799999998</v>
      </c>
      <c r="AC2852">
        <f t="shared" ca="1" si="413"/>
        <v>2.0000000233721948E-7</v>
      </c>
      <c r="AD2852">
        <f t="shared" ca="1" si="414"/>
        <v>-2.0000000233721948E-7</v>
      </c>
      <c r="AE2852" s="2">
        <v>0</v>
      </c>
      <c r="AF2852" s="7">
        <f>VLOOKUP(R2852,Weights!$A$2:$B$120,2,0)*AE2852</f>
        <v>0</v>
      </c>
      <c r="AG2852">
        <f t="shared" ca="1" si="415"/>
        <v>4.0000000934887799E-14</v>
      </c>
      <c r="AI2852" t="str">
        <f t="shared" ca="1" si="417"/>
        <v>Mississippi St</v>
      </c>
      <c r="AJ2852" t="str">
        <f t="shared" si="418"/>
        <v>Mississippi St</v>
      </c>
      <c r="AK2852">
        <f t="shared" si="419"/>
        <v>0</v>
      </c>
    </row>
    <row r="2853" spans="17:37" x14ac:dyDescent="0.25">
      <c r="Q2853" t="s">
        <v>3323</v>
      </c>
      <c r="R2853" s="6">
        <v>42003</v>
      </c>
      <c r="S2853" t="s">
        <v>3194</v>
      </c>
      <c r="T2853" t="s">
        <v>3508</v>
      </c>
      <c r="U2853" t="s">
        <v>3841</v>
      </c>
      <c r="V2853">
        <v>66</v>
      </c>
      <c r="W2853">
        <v>47</v>
      </c>
      <c r="Y2853" t="s">
        <v>156</v>
      </c>
      <c r="Z2853">
        <v>1</v>
      </c>
      <c r="AA2853">
        <f t="shared" si="416"/>
        <v>-19</v>
      </c>
      <c r="AB2853">
        <f t="shared" ca="1" si="412"/>
        <v>15.399999999999999</v>
      </c>
      <c r="AC2853">
        <f t="shared" ca="1" si="413"/>
        <v>-34.4</v>
      </c>
      <c r="AD2853">
        <f t="shared" ca="1" si="414"/>
        <v>34.4</v>
      </c>
      <c r="AE2853" s="2">
        <v>0</v>
      </c>
      <c r="AF2853" s="7">
        <f>VLOOKUP(R2853,Weights!$A$2:$B$120,2,0)*AE2853</f>
        <v>0</v>
      </c>
      <c r="AG2853">
        <f t="shared" ca="1" si="415"/>
        <v>1183.3599999999999</v>
      </c>
      <c r="AI2853" t="str">
        <f t="shared" ca="1" si="417"/>
        <v>Mississippi St</v>
      </c>
      <c r="AJ2853" t="str">
        <f t="shared" si="418"/>
        <v>McNeese St</v>
      </c>
      <c r="AK2853" t="str">
        <f t="shared" si="419"/>
        <v>McNeese St</v>
      </c>
    </row>
    <row r="2854" spans="17:37" x14ac:dyDescent="0.25">
      <c r="Q2854" t="s">
        <v>3323</v>
      </c>
      <c r="R2854" s="6">
        <v>42006</v>
      </c>
      <c r="S2854" t="s">
        <v>3194</v>
      </c>
      <c r="T2854" t="s">
        <v>3282</v>
      </c>
      <c r="U2854" t="s">
        <v>3842</v>
      </c>
      <c r="V2854">
        <v>62</v>
      </c>
      <c r="W2854">
        <v>55</v>
      </c>
      <c r="Y2854" t="s">
        <v>182</v>
      </c>
      <c r="Z2854">
        <v>1</v>
      </c>
      <c r="AA2854">
        <f t="shared" si="416"/>
        <v>7</v>
      </c>
      <c r="AB2854">
        <f t="shared" ca="1" si="412"/>
        <v>-2</v>
      </c>
      <c r="AC2854">
        <f t="shared" ca="1" si="413"/>
        <v>9</v>
      </c>
      <c r="AD2854">
        <f t="shared" ca="1" si="414"/>
        <v>-9</v>
      </c>
      <c r="AE2854" s="2">
        <v>0</v>
      </c>
      <c r="AF2854" s="7">
        <f>VLOOKUP(R2854,Weights!$A$2:$B$120,2,0)*AE2854</f>
        <v>0</v>
      </c>
      <c r="AG2854">
        <f t="shared" ca="1" si="415"/>
        <v>81</v>
      </c>
      <c r="AI2854" t="str">
        <f t="shared" ca="1" si="417"/>
        <v>Florida St</v>
      </c>
      <c r="AJ2854" t="str">
        <f t="shared" si="418"/>
        <v>Mississippi St</v>
      </c>
      <c r="AK2854">
        <f t="shared" si="419"/>
        <v>0</v>
      </c>
    </row>
    <row r="2855" spans="17:37" x14ac:dyDescent="0.25">
      <c r="Q2855" t="s">
        <v>3323</v>
      </c>
      <c r="R2855" s="6">
        <v>42011</v>
      </c>
      <c r="S2855" t="s">
        <v>3194</v>
      </c>
      <c r="T2855" t="s">
        <v>3372</v>
      </c>
      <c r="U2855" t="s">
        <v>3841</v>
      </c>
      <c r="V2855">
        <v>61</v>
      </c>
      <c r="W2855">
        <v>47</v>
      </c>
      <c r="Y2855" t="s">
        <v>112</v>
      </c>
      <c r="Z2855">
        <v>1</v>
      </c>
      <c r="AA2855">
        <f t="shared" si="416"/>
        <v>-14</v>
      </c>
      <c r="AB2855">
        <f t="shared" ca="1" si="412"/>
        <v>0.20000000000000018</v>
      </c>
      <c r="AC2855">
        <f t="shared" ca="1" si="413"/>
        <v>-14.2</v>
      </c>
      <c r="AD2855">
        <f t="shared" ca="1" si="414"/>
        <v>14.2</v>
      </c>
      <c r="AE2855" s="2">
        <v>0</v>
      </c>
      <c r="AF2855" s="7">
        <f>VLOOKUP(R2855,Weights!$A$2:$B$120,2,0)*AE2855</f>
        <v>0</v>
      </c>
      <c r="AG2855">
        <f t="shared" ca="1" si="415"/>
        <v>201.64</v>
      </c>
      <c r="AI2855" t="str">
        <f t="shared" ca="1" si="417"/>
        <v>Mississippi St</v>
      </c>
      <c r="AJ2855" t="str">
        <f t="shared" si="418"/>
        <v>Tennessee</v>
      </c>
      <c r="AK2855" t="str">
        <f t="shared" si="419"/>
        <v>Tennessee</v>
      </c>
    </row>
    <row r="2856" spans="17:37" x14ac:dyDescent="0.25">
      <c r="Q2856" t="s">
        <v>3323</v>
      </c>
      <c r="R2856" s="6">
        <v>42021</v>
      </c>
      <c r="S2856" t="s">
        <v>3194</v>
      </c>
      <c r="T2856" t="s">
        <v>3350</v>
      </c>
      <c r="U2856" t="s">
        <v>3842</v>
      </c>
      <c r="V2856">
        <v>57</v>
      </c>
      <c r="W2856">
        <v>54</v>
      </c>
      <c r="Y2856" t="s">
        <v>163</v>
      </c>
      <c r="Z2856">
        <v>1</v>
      </c>
      <c r="AA2856">
        <f t="shared" si="416"/>
        <v>3</v>
      </c>
      <c r="AB2856">
        <f t="shared" ca="1" si="412"/>
        <v>-5.6000001999999993</v>
      </c>
      <c r="AC2856">
        <f t="shared" ca="1" si="413"/>
        <v>8.6000002000000002</v>
      </c>
      <c r="AD2856">
        <f t="shared" ca="1" si="414"/>
        <v>-8.6000002000000002</v>
      </c>
      <c r="AE2856" s="2">
        <v>0</v>
      </c>
      <c r="AF2856" s="7">
        <f>VLOOKUP(R2856,Weights!$A$2:$B$120,2,0)*AE2856</f>
        <v>0</v>
      </c>
      <c r="AG2856">
        <f t="shared" ca="1" si="415"/>
        <v>73.960003440000037</v>
      </c>
      <c r="AI2856" t="str">
        <f t="shared" ca="1" si="417"/>
        <v>Vanderbilt</v>
      </c>
      <c r="AJ2856" t="str">
        <f t="shared" si="418"/>
        <v>Mississippi St</v>
      </c>
      <c r="AK2856">
        <f t="shared" si="419"/>
        <v>0</v>
      </c>
    </row>
    <row r="2857" spans="17:37" x14ac:dyDescent="0.25">
      <c r="Q2857" t="s">
        <v>3323</v>
      </c>
      <c r="R2857" s="6">
        <v>42028</v>
      </c>
      <c r="S2857" t="s">
        <v>3194</v>
      </c>
      <c r="T2857" t="s">
        <v>3232</v>
      </c>
      <c r="U2857" t="s">
        <v>3841</v>
      </c>
      <c r="V2857">
        <v>72</v>
      </c>
      <c r="W2857">
        <v>66</v>
      </c>
      <c r="Y2857" t="s">
        <v>1616</v>
      </c>
      <c r="Z2857">
        <v>1</v>
      </c>
      <c r="AA2857">
        <f t="shared" si="416"/>
        <v>-6</v>
      </c>
      <c r="AB2857">
        <f t="shared" ca="1" si="412"/>
        <v>-5.4000002</v>
      </c>
      <c r="AC2857">
        <f t="shared" ca="1" si="413"/>
        <v>-0.59999979999999997</v>
      </c>
      <c r="AD2857">
        <f t="shared" ca="1" si="414"/>
        <v>0.59999979999999997</v>
      </c>
      <c r="AE2857" s="2">
        <v>0</v>
      </c>
      <c r="AF2857" s="7">
        <f>VLOOKUP(R2857,Weights!$A$2:$B$120,2,0)*AE2857</f>
        <v>0</v>
      </c>
      <c r="AG2857">
        <f t="shared" ca="1" si="415"/>
        <v>0.35999976000003997</v>
      </c>
      <c r="AI2857" t="str">
        <f t="shared" ca="1" si="417"/>
        <v>Georgia</v>
      </c>
      <c r="AJ2857" t="str">
        <f t="shared" si="418"/>
        <v>Georgia</v>
      </c>
      <c r="AK2857" t="str">
        <f t="shared" si="419"/>
        <v>Georgia</v>
      </c>
    </row>
    <row r="2858" spans="17:37" x14ac:dyDescent="0.25">
      <c r="Q2858" t="s">
        <v>3323</v>
      </c>
      <c r="R2858" s="6">
        <v>42035</v>
      </c>
      <c r="S2858" t="s">
        <v>3194</v>
      </c>
      <c r="T2858" t="s">
        <v>3304</v>
      </c>
      <c r="U2858" t="s">
        <v>3842</v>
      </c>
      <c r="V2858">
        <v>73</v>
      </c>
      <c r="W2858">
        <v>67</v>
      </c>
      <c r="Y2858" t="s">
        <v>2620</v>
      </c>
      <c r="Z2858">
        <v>1</v>
      </c>
      <c r="AA2858">
        <f t="shared" si="416"/>
        <v>6</v>
      </c>
      <c r="AB2858">
        <f t="shared" ca="1" si="412"/>
        <v>-5.200000199999999</v>
      </c>
      <c r="AC2858">
        <f t="shared" ca="1" si="413"/>
        <v>11.200000199999998</v>
      </c>
      <c r="AD2858">
        <f t="shared" ca="1" si="414"/>
        <v>-11.200000199999998</v>
      </c>
      <c r="AE2858" s="2">
        <v>0</v>
      </c>
      <c r="AF2858" s="7">
        <f>VLOOKUP(R2858,Weights!$A$2:$B$120,2,0)*AE2858</f>
        <v>0</v>
      </c>
      <c r="AG2858">
        <f t="shared" ca="1" si="415"/>
        <v>125.44000448</v>
      </c>
      <c r="AI2858" t="str">
        <f t="shared" ca="1" si="417"/>
        <v>LSU</v>
      </c>
      <c r="AJ2858" t="str">
        <f t="shared" si="418"/>
        <v>Mississippi St</v>
      </c>
      <c r="AK2858">
        <f t="shared" si="419"/>
        <v>0</v>
      </c>
    </row>
    <row r="2859" spans="17:37" x14ac:dyDescent="0.25">
      <c r="Q2859" t="s">
        <v>3323</v>
      </c>
      <c r="R2859" s="6">
        <v>42045</v>
      </c>
      <c r="S2859" t="s">
        <v>3194</v>
      </c>
      <c r="T2859" t="s">
        <v>3276</v>
      </c>
      <c r="U2859" t="s">
        <v>3841</v>
      </c>
      <c r="V2859">
        <v>55</v>
      </c>
      <c r="W2859">
        <v>51</v>
      </c>
      <c r="Y2859" t="s">
        <v>322</v>
      </c>
      <c r="Z2859">
        <v>1</v>
      </c>
      <c r="AA2859">
        <f t="shared" si="416"/>
        <v>-4</v>
      </c>
      <c r="AB2859">
        <f t="shared" ca="1" si="412"/>
        <v>-1.7999999999999998</v>
      </c>
      <c r="AC2859">
        <f t="shared" ca="1" si="413"/>
        <v>-2.2000000000000002</v>
      </c>
      <c r="AD2859">
        <f t="shared" ca="1" si="414"/>
        <v>2.2000000000000002</v>
      </c>
      <c r="AE2859" s="2">
        <v>0</v>
      </c>
      <c r="AF2859" s="7">
        <f>VLOOKUP(R2859,Weights!$A$2:$B$120,2,0)*AE2859</f>
        <v>0</v>
      </c>
      <c r="AG2859">
        <f t="shared" ca="1" si="415"/>
        <v>4.8400000000000007</v>
      </c>
      <c r="AI2859" t="str">
        <f t="shared" ca="1" si="417"/>
        <v>Alabama</v>
      </c>
      <c r="AJ2859" t="str">
        <f t="shared" si="418"/>
        <v>Alabama</v>
      </c>
      <c r="AK2859" t="str">
        <f t="shared" si="419"/>
        <v>Alabama</v>
      </c>
    </row>
    <row r="2860" spans="17:37" x14ac:dyDescent="0.25">
      <c r="Q2860" t="s">
        <v>3323</v>
      </c>
      <c r="R2860" s="6">
        <v>42054</v>
      </c>
      <c r="S2860" t="s">
        <v>3194</v>
      </c>
      <c r="T2860" t="s">
        <v>3374</v>
      </c>
      <c r="U2860" t="s">
        <v>3841</v>
      </c>
      <c r="V2860">
        <v>71</v>
      </c>
      <c r="W2860">
        <v>65</v>
      </c>
      <c r="Y2860" t="s">
        <v>2621</v>
      </c>
      <c r="Z2860">
        <v>1</v>
      </c>
      <c r="AA2860">
        <f t="shared" si="416"/>
        <v>-6</v>
      </c>
      <c r="AB2860">
        <f t="shared" ca="1" si="412"/>
        <v>-3.2</v>
      </c>
      <c r="AC2860">
        <f t="shared" ca="1" si="413"/>
        <v>-2.8</v>
      </c>
      <c r="AD2860">
        <f t="shared" ca="1" si="414"/>
        <v>2.8</v>
      </c>
      <c r="AE2860" s="2">
        <v>0</v>
      </c>
      <c r="AF2860" s="7">
        <f>VLOOKUP(R2860,Weights!$A$2:$B$120,2,0)*AE2860</f>
        <v>0</v>
      </c>
      <c r="AG2860">
        <f t="shared" ca="1" si="415"/>
        <v>7.839999999999999</v>
      </c>
      <c r="AI2860" t="str">
        <f t="shared" ca="1" si="417"/>
        <v>Ole Miss</v>
      </c>
      <c r="AJ2860" t="str">
        <f t="shared" si="418"/>
        <v>Ole Miss</v>
      </c>
      <c r="AK2860" t="str">
        <f t="shared" si="419"/>
        <v>Ole Miss</v>
      </c>
    </row>
    <row r="2861" spans="17:37" x14ac:dyDescent="0.25">
      <c r="Q2861" t="s">
        <v>3323</v>
      </c>
      <c r="R2861" s="6">
        <v>42056</v>
      </c>
      <c r="S2861" t="s">
        <v>3194</v>
      </c>
      <c r="T2861" t="s">
        <v>3291</v>
      </c>
      <c r="U2861" t="s">
        <v>3841</v>
      </c>
      <c r="V2861">
        <v>65</v>
      </c>
      <c r="W2861">
        <v>61</v>
      </c>
      <c r="Y2861" t="s">
        <v>325</v>
      </c>
      <c r="Z2861">
        <v>1</v>
      </c>
      <c r="AA2861">
        <f t="shared" si="416"/>
        <v>-4</v>
      </c>
      <c r="AB2861">
        <f t="shared" ca="1" si="412"/>
        <v>-6.0000001999999997</v>
      </c>
      <c r="AC2861">
        <f t="shared" ca="1" si="413"/>
        <v>2.0000001999999997</v>
      </c>
      <c r="AD2861">
        <f t="shared" ca="1" si="414"/>
        <v>-2.0000001999999997</v>
      </c>
      <c r="AE2861" s="2">
        <v>0</v>
      </c>
      <c r="AF2861" s="7">
        <f>VLOOKUP(R2861,Weights!$A$2:$B$120,2,0)*AE2861</f>
        <v>0</v>
      </c>
      <c r="AG2861">
        <f t="shared" ca="1" si="415"/>
        <v>4.0000008000000387</v>
      </c>
      <c r="AI2861" t="str">
        <f t="shared" ca="1" si="417"/>
        <v>Arkansas</v>
      </c>
      <c r="AJ2861" t="str">
        <f t="shared" si="418"/>
        <v>Arkansas</v>
      </c>
      <c r="AK2861" t="str">
        <f t="shared" si="419"/>
        <v>Arkansas</v>
      </c>
    </row>
    <row r="2862" spans="17:37" x14ac:dyDescent="0.25">
      <c r="Q2862" t="s">
        <v>3323</v>
      </c>
      <c r="R2862" s="6">
        <v>42060</v>
      </c>
      <c r="S2862" t="s">
        <v>3194</v>
      </c>
      <c r="T2862" t="s">
        <v>3834</v>
      </c>
      <c r="U2862" t="s">
        <v>3841</v>
      </c>
      <c r="V2862">
        <v>74</v>
      </c>
      <c r="W2862">
        <v>56</v>
      </c>
      <c r="Y2862" t="s">
        <v>326</v>
      </c>
      <c r="Z2862">
        <v>1</v>
      </c>
      <c r="AA2862">
        <f t="shared" si="416"/>
        <v>-18</v>
      </c>
      <c r="AB2862">
        <f t="shared" ca="1" si="412"/>
        <v>-19.400000200000001</v>
      </c>
      <c r="AC2862">
        <f t="shared" ca="1" si="413"/>
        <v>1.4000002000000009</v>
      </c>
      <c r="AD2862">
        <f t="shared" ca="1" si="414"/>
        <v>-1.4000002000000009</v>
      </c>
      <c r="AE2862" s="2">
        <v>0</v>
      </c>
      <c r="AF2862" s="7">
        <f>VLOOKUP(R2862,Weights!$A$2:$B$120,2,0)*AE2862</f>
        <v>0</v>
      </c>
      <c r="AG2862">
        <f t="shared" ca="1" si="415"/>
        <v>1.9600005600000425</v>
      </c>
      <c r="AI2862" t="str">
        <f t="shared" ca="1" si="417"/>
        <v>Kentucky</v>
      </c>
      <c r="AJ2862" t="str">
        <f t="shared" si="418"/>
        <v>Kentucky</v>
      </c>
      <c r="AK2862" t="str">
        <f t="shared" si="419"/>
        <v>Kentucky</v>
      </c>
    </row>
    <row r="2863" spans="17:37" x14ac:dyDescent="0.25">
      <c r="Q2863" t="s">
        <v>3323</v>
      </c>
      <c r="R2863" s="6">
        <v>42070</v>
      </c>
      <c r="S2863" t="s">
        <v>3194</v>
      </c>
      <c r="T2863" t="s">
        <v>3356</v>
      </c>
      <c r="U2863" t="s">
        <v>3842</v>
      </c>
      <c r="V2863">
        <v>52</v>
      </c>
      <c r="W2863">
        <v>43</v>
      </c>
      <c r="Y2863" t="s">
        <v>329</v>
      </c>
      <c r="Z2863">
        <v>1</v>
      </c>
      <c r="AA2863">
        <f t="shared" si="416"/>
        <v>9</v>
      </c>
      <c r="AB2863">
        <f t="shared" ca="1" si="412"/>
        <v>8</v>
      </c>
      <c r="AC2863">
        <f t="shared" ca="1" si="413"/>
        <v>1</v>
      </c>
      <c r="AD2863">
        <f t="shared" ca="1" si="414"/>
        <v>-1</v>
      </c>
      <c r="AE2863" s="2">
        <v>0</v>
      </c>
      <c r="AF2863" s="7">
        <f>VLOOKUP(R2863,Weights!$A$2:$B$120,2,0)*AE2863</f>
        <v>0</v>
      </c>
      <c r="AG2863">
        <f t="shared" ca="1" si="415"/>
        <v>1</v>
      </c>
      <c r="AI2863" t="str">
        <f t="shared" ca="1" si="417"/>
        <v>Mississippi St</v>
      </c>
      <c r="AJ2863" t="str">
        <f t="shared" si="418"/>
        <v>Mississippi St</v>
      </c>
      <c r="AK2863">
        <f t="shared" si="419"/>
        <v>0</v>
      </c>
    </row>
    <row r="2864" spans="17:37" x14ac:dyDescent="0.25">
      <c r="Q2864" t="s">
        <v>3356</v>
      </c>
      <c r="R2864" s="6">
        <v>41957</v>
      </c>
      <c r="S2864" t="s">
        <v>3194</v>
      </c>
      <c r="T2864" t="s">
        <v>3361</v>
      </c>
      <c r="U2864" t="s">
        <v>3841</v>
      </c>
      <c r="V2864">
        <v>69</v>
      </c>
      <c r="W2864">
        <v>61</v>
      </c>
      <c r="Y2864" t="s">
        <v>9</v>
      </c>
      <c r="Z2864">
        <v>1</v>
      </c>
      <c r="AA2864">
        <f t="shared" si="416"/>
        <v>-8</v>
      </c>
      <c r="AB2864">
        <f t="shared" ca="1" si="412"/>
        <v>7.2</v>
      </c>
      <c r="AC2864">
        <f t="shared" ca="1" si="413"/>
        <v>-15.2</v>
      </c>
      <c r="AD2864">
        <f t="shared" ca="1" si="414"/>
        <v>15.2</v>
      </c>
      <c r="AE2864" s="2">
        <v>0</v>
      </c>
      <c r="AF2864" s="7">
        <f>VLOOKUP(R2864,Weights!$A$2:$B$120,2,0)*AE2864</f>
        <v>0</v>
      </c>
      <c r="AG2864">
        <f t="shared" ca="1" si="415"/>
        <v>231.04</v>
      </c>
      <c r="AI2864" t="str">
        <f t="shared" ca="1" si="417"/>
        <v>Missouri</v>
      </c>
      <c r="AJ2864" t="str">
        <f t="shared" si="418"/>
        <v>UMKC</v>
      </c>
      <c r="AK2864" t="str">
        <f t="shared" si="419"/>
        <v>UMKC</v>
      </c>
    </row>
    <row r="2865" spans="17:37" x14ac:dyDescent="0.25">
      <c r="Q2865" t="s">
        <v>3356</v>
      </c>
      <c r="R2865" s="6">
        <v>41959</v>
      </c>
      <c r="S2865" t="s">
        <v>3194</v>
      </c>
      <c r="T2865" t="s">
        <v>3489</v>
      </c>
      <c r="U2865" t="s">
        <v>3842</v>
      </c>
      <c r="V2865">
        <v>56</v>
      </c>
      <c r="W2865">
        <v>41</v>
      </c>
      <c r="Y2865" t="s">
        <v>11</v>
      </c>
      <c r="Z2865">
        <v>1</v>
      </c>
      <c r="AA2865">
        <f t="shared" si="416"/>
        <v>15</v>
      </c>
      <c r="AB2865">
        <f t="shared" ca="1" si="412"/>
        <v>-3.3999999999999995</v>
      </c>
      <c r="AC2865">
        <f t="shared" ca="1" si="413"/>
        <v>18.399999999999999</v>
      </c>
      <c r="AD2865">
        <f t="shared" ca="1" si="414"/>
        <v>-18.399999999999999</v>
      </c>
      <c r="AE2865" s="2">
        <v>0</v>
      </c>
      <c r="AF2865" s="7">
        <f>VLOOKUP(R2865,Weights!$A$2:$B$120,2,0)*AE2865</f>
        <v>0</v>
      </c>
      <c r="AG2865">
        <f t="shared" ca="1" si="415"/>
        <v>338.55999999999995</v>
      </c>
      <c r="AI2865" t="str">
        <f t="shared" ca="1" si="417"/>
        <v>Valparaiso</v>
      </c>
      <c r="AJ2865" t="str">
        <f t="shared" si="418"/>
        <v>Missouri</v>
      </c>
      <c r="AK2865">
        <f t="shared" si="419"/>
        <v>0</v>
      </c>
    </row>
    <row r="2866" spans="17:37" x14ac:dyDescent="0.25">
      <c r="Q2866" t="s">
        <v>3356</v>
      </c>
      <c r="R2866" s="6">
        <v>41962</v>
      </c>
      <c r="S2866" t="s">
        <v>3194</v>
      </c>
      <c r="T2866" t="s">
        <v>3280</v>
      </c>
      <c r="U2866" t="s">
        <v>3842</v>
      </c>
      <c r="V2866">
        <v>78</v>
      </c>
      <c r="W2866">
        <v>64</v>
      </c>
      <c r="Y2866" t="s">
        <v>99</v>
      </c>
      <c r="Z2866">
        <v>1</v>
      </c>
      <c r="AA2866">
        <f t="shared" si="416"/>
        <v>14</v>
      </c>
      <c r="AB2866">
        <f t="shared" ca="1" si="412"/>
        <v>4.2</v>
      </c>
      <c r="AC2866">
        <f t="shared" ca="1" si="413"/>
        <v>9.8000000000000007</v>
      </c>
      <c r="AD2866">
        <f t="shared" ca="1" si="414"/>
        <v>-9.8000000000000007</v>
      </c>
      <c r="AE2866" s="2">
        <v>0</v>
      </c>
      <c r="AF2866" s="7">
        <f>VLOOKUP(R2866,Weights!$A$2:$B$120,2,0)*AE2866</f>
        <v>0</v>
      </c>
      <c r="AG2866">
        <f t="shared" ca="1" si="415"/>
        <v>96.04000000000002</v>
      </c>
      <c r="AI2866" t="str">
        <f t="shared" ca="1" si="417"/>
        <v>Missouri</v>
      </c>
      <c r="AJ2866" t="str">
        <f t="shared" si="418"/>
        <v>Missouri</v>
      </c>
      <c r="AK2866">
        <f t="shared" si="419"/>
        <v>0</v>
      </c>
    </row>
    <row r="2867" spans="17:37" x14ac:dyDescent="0.25">
      <c r="Q2867" t="s">
        <v>3356</v>
      </c>
      <c r="R2867" s="6">
        <v>41969</v>
      </c>
      <c r="S2867" t="s">
        <v>3195</v>
      </c>
      <c r="T2867" t="s">
        <v>3839</v>
      </c>
      <c r="U2867" t="s">
        <v>3842</v>
      </c>
      <c r="V2867">
        <v>74</v>
      </c>
      <c r="W2867">
        <v>60</v>
      </c>
      <c r="Y2867" t="s">
        <v>235</v>
      </c>
      <c r="Z2867">
        <v>1</v>
      </c>
      <c r="AA2867">
        <f t="shared" si="416"/>
        <v>14</v>
      </c>
      <c r="AB2867">
        <f t="shared" ca="1" si="412"/>
        <v>26.3999998</v>
      </c>
      <c r="AC2867">
        <f t="shared" ca="1" si="413"/>
        <v>-12.3999998</v>
      </c>
      <c r="AD2867">
        <f t="shared" ca="1" si="414"/>
        <v>12.3999998</v>
      </c>
      <c r="AE2867" s="2">
        <v>0</v>
      </c>
      <c r="AF2867" s="7">
        <f>VLOOKUP(R2867,Weights!$A$2:$B$120,2,0)*AE2867</f>
        <v>0</v>
      </c>
      <c r="AG2867">
        <f t="shared" ca="1" si="415"/>
        <v>153.75999504000004</v>
      </c>
      <c r="AI2867" t="str">
        <f t="shared" ca="1" si="417"/>
        <v>Missouri</v>
      </c>
      <c r="AJ2867" t="str">
        <f t="shared" si="418"/>
        <v>Missouri</v>
      </c>
      <c r="AK2867">
        <f t="shared" si="419"/>
        <v>0</v>
      </c>
    </row>
    <row r="2868" spans="17:37" x14ac:dyDescent="0.25">
      <c r="Q2868" t="s">
        <v>3356</v>
      </c>
      <c r="R2868" s="6">
        <v>41975</v>
      </c>
      <c r="S2868" t="s">
        <v>3194</v>
      </c>
      <c r="T2868" t="s">
        <v>3518</v>
      </c>
      <c r="U2868" t="s">
        <v>3842</v>
      </c>
      <c r="V2868">
        <v>65</v>
      </c>
      <c r="W2868">
        <v>61</v>
      </c>
      <c r="Y2868" t="s">
        <v>290</v>
      </c>
      <c r="Z2868">
        <v>1</v>
      </c>
      <c r="AA2868">
        <f t="shared" si="416"/>
        <v>4</v>
      </c>
      <c r="AB2868">
        <f t="shared" ca="1" si="412"/>
        <v>4.8000000000000007</v>
      </c>
      <c r="AC2868">
        <f t="shared" ca="1" si="413"/>
        <v>-0.80000000000000071</v>
      </c>
      <c r="AD2868">
        <f t="shared" ca="1" si="414"/>
        <v>0.80000000000000071</v>
      </c>
      <c r="AE2868" s="2">
        <v>0</v>
      </c>
      <c r="AF2868" s="7">
        <f>VLOOKUP(R2868,Weights!$A$2:$B$120,2,0)*AE2868</f>
        <v>0</v>
      </c>
      <c r="AG2868">
        <f t="shared" ca="1" si="415"/>
        <v>0.64000000000000112</v>
      </c>
      <c r="AI2868" t="str">
        <f t="shared" ca="1" si="417"/>
        <v>Missouri</v>
      </c>
      <c r="AJ2868" t="str">
        <f t="shared" si="418"/>
        <v>Missouri</v>
      </c>
      <c r="AK2868">
        <f t="shared" si="419"/>
        <v>0</v>
      </c>
    </row>
    <row r="2869" spans="17:37" x14ac:dyDescent="0.25">
      <c r="Q2869" t="s">
        <v>3356</v>
      </c>
      <c r="R2869" s="6">
        <v>41984</v>
      </c>
      <c r="S2869" t="s">
        <v>3194</v>
      </c>
      <c r="T2869" t="s">
        <v>3466</v>
      </c>
      <c r="U2869" t="s">
        <v>3842</v>
      </c>
      <c r="V2869">
        <v>78</v>
      </c>
      <c r="W2869">
        <v>73</v>
      </c>
      <c r="Y2869" t="s">
        <v>178</v>
      </c>
      <c r="Z2869">
        <v>1</v>
      </c>
      <c r="AA2869">
        <f t="shared" si="416"/>
        <v>5</v>
      </c>
      <c r="AB2869">
        <f t="shared" ca="1" si="412"/>
        <v>5</v>
      </c>
      <c r="AC2869">
        <f t="shared" ca="1" si="413"/>
        <v>0</v>
      </c>
      <c r="AD2869">
        <f t="shared" ca="1" si="414"/>
        <v>0</v>
      </c>
      <c r="AE2869" s="2">
        <v>0</v>
      </c>
      <c r="AF2869" s="7">
        <f>VLOOKUP(R2869,Weights!$A$2:$B$120,2,0)*AE2869</f>
        <v>0</v>
      </c>
      <c r="AG2869">
        <f t="shared" ca="1" si="415"/>
        <v>0</v>
      </c>
      <c r="AI2869" t="str">
        <f t="shared" ca="1" si="417"/>
        <v>Missouri</v>
      </c>
      <c r="AJ2869" t="str">
        <f t="shared" si="418"/>
        <v>Missouri</v>
      </c>
      <c r="AK2869">
        <f t="shared" si="419"/>
        <v>0</v>
      </c>
    </row>
    <row r="2870" spans="17:37" x14ac:dyDescent="0.25">
      <c r="Q2870" t="s">
        <v>3356</v>
      </c>
      <c r="R2870" s="6">
        <v>41986</v>
      </c>
      <c r="S2870" t="s">
        <v>3194</v>
      </c>
      <c r="T2870" t="s">
        <v>3331</v>
      </c>
      <c r="U2870" t="s">
        <v>3841</v>
      </c>
      <c r="V2870">
        <v>74</v>
      </c>
      <c r="W2870">
        <v>58</v>
      </c>
      <c r="Y2870" t="s">
        <v>179</v>
      </c>
      <c r="Z2870">
        <v>1</v>
      </c>
      <c r="AA2870">
        <f t="shared" si="416"/>
        <v>-16</v>
      </c>
      <c r="AB2870">
        <f t="shared" ca="1" si="412"/>
        <v>-13.000000199999999</v>
      </c>
      <c r="AC2870">
        <f t="shared" ca="1" si="413"/>
        <v>-2.9999998000000012</v>
      </c>
      <c r="AD2870">
        <f t="shared" ca="1" si="414"/>
        <v>2.9999998000000012</v>
      </c>
      <c r="AE2870" s="2">
        <v>0</v>
      </c>
      <c r="AF2870" s="7">
        <f>VLOOKUP(R2870,Weights!$A$2:$B$120,2,0)*AE2870</f>
        <v>0</v>
      </c>
      <c r="AG2870">
        <f t="shared" ca="1" si="415"/>
        <v>8.9999988000000481</v>
      </c>
      <c r="AI2870" t="str">
        <f t="shared" ca="1" si="417"/>
        <v>Xavier</v>
      </c>
      <c r="AJ2870" t="str">
        <f t="shared" si="418"/>
        <v>Xavier</v>
      </c>
      <c r="AK2870" t="str">
        <f t="shared" si="419"/>
        <v>Xavier</v>
      </c>
    </row>
    <row r="2871" spans="17:37" x14ac:dyDescent="0.25">
      <c r="Q2871" t="s">
        <v>3356</v>
      </c>
      <c r="R2871" s="6">
        <v>42007</v>
      </c>
      <c r="S2871" t="s">
        <v>3194</v>
      </c>
      <c r="T2871" t="s">
        <v>3336</v>
      </c>
      <c r="U2871" t="s">
        <v>3842</v>
      </c>
      <c r="V2871">
        <v>72</v>
      </c>
      <c r="W2871">
        <v>60</v>
      </c>
      <c r="Y2871" t="s">
        <v>381</v>
      </c>
      <c r="Z2871">
        <v>1</v>
      </c>
      <c r="AA2871">
        <f t="shared" si="416"/>
        <v>12</v>
      </c>
      <c r="AB2871">
        <f t="shared" ca="1" si="412"/>
        <v>10.999999800000001</v>
      </c>
      <c r="AC2871">
        <f t="shared" ca="1" si="413"/>
        <v>1.0000001999999988</v>
      </c>
      <c r="AD2871">
        <f t="shared" ca="1" si="414"/>
        <v>-1.0000001999999988</v>
      </c>
      <c r="AE2871" s="2">
        <v>0</v>
      </c>
      <c r="AF2871" s="7">
        <f>VLOOKUP(R2871,Weights!$A$2:$B$120,2,0)*AE2871</f>
        <v>0</v>
      </c>
      <c r="AG2871">
        <f t="shared" ca="1" si="415"/>
        <v>1.0000004000000375</v>
      </c>
      <c r="AI2871" t="str">
        <f t="shared" ca="1" si="417"/>
        <v>Missouri</v>
      </c>
      <c r="AJ2871" t="str">
        <f t="shared" si="418"/>
        <v>Missouri</v>
      </c>
      <c r="AK2871">
        <f t="shared" si="419"/>
        <v>0</v>
      </c>
    </row>
    <row r="2872" spans="17:37" x14ac:dyDescent="0.25">
      <c r="Q2872" t="s">
        <v>3356</v>
      </c>
      <c r="R2872" s="6">
        <v>42012</v>
      </c>
      <c r="S2872" t="s">
        <v>3194</v>
      </c>
      <c r="T2872" t="s">
        <v>3304</v>
      </c>
      <c r="U2872" t="s">
        <v>3842</v>
      </c>
      <c r="V2872">
        <v>74</v>
      </c>
      <c r="W2872">
        <v>67</v>
      </c>
      <c r="X2872" t="s">
        <v>3843</v>
      </c>
      <c r="Y2872" t="s">
        <v>200</v>
      </c>
      <c r="Z2872">
        <v>1</v>
      </c>
      <c r="AA2872">
        <f t="shared" si="416"/>
        <v>7</v>
      </c>
      <c r="AB2872">
        <f t="shared" ca="1" si="412"/>
        <v>-10.000000199999999</v>
      </c>
      <c r="AC2872">
        <f t="shared" ca="1" si="413"/>
        <v>17.000000199999999</v>
      </c>
      <c r="AD2872">
        <f t="shared" ca="1" si="414"/>
        <v>-17.000000199999999</v>
      </c>
      <c r="AE2872" s="2">
        <v>0</v>
      </c>
      <c r="AF2872" s="7">
        <f>VLOOKUP(R2872,Weights!$A$2:$B$120,2,0)*AE2872</f>
        <v>0</v>
      </c>
      <c r="AG2872">
        <f t="shared" ca="1" si="415"/>
        <v>289.00000679999999</v>
      </c>
      <c r="AI2872" t="str">
        <f t="shared" ca="1" si="417"/>
        <v>LSU</v>
      </c>
      <c r="AJ2872" t="str">
        <f t="shared" si="418"/>
        <v>Missouri</v>
      </c>
      <c r="AK2872">
        <f t="shared" si="419"/>
        <v>0</v>
      </c>
    </row>
    <row r="2873" spans="17:37" x14ac:dyDescent="0.25">
      <c r="Q2873" t="s">
        <v>3356</v>
      </c>
      <c r="R2873" s="6">
        <v>42021</v>
      </c>
      <c r="S2873" t="s">
        <v>3194</v>
      </c>
      <c r="T2873" t="s">
        <v>3372</v>
      </c>
      <c r="U2873" t="s">
        <v>3841</v>
      </c>
      <c r="V2873">
        <v>59</v>
      </c>
      <c r="W2873">
        <v>51</v>
      </c>
      <c r="Y2873" t="s">
        <v>385</v>
      </c>
      <c r="Z2873">
        <v>1</v>
      </c>
      <c r="AA2873">
        <f t="shared" si="416"/>
        <v>-8</v>
      </c>
      <c r="AB2873">
        <f t="shared" ca="1" si="412"/>
        <v>-4.5999999999999996</v>
      </c>
      <c r="AC2873">
        <f t="shared" ca="1" si="413"/>
        <v>-3.4000000000000004</v>
      </c>
      <c r="AD2873">
        <f t="shared" ca="1" si="414"/>
        <v>3.4000000000000004</v>
      </c>
      <c r="AE2873" s="2">
        <v>0</v>
      </c>
      <c r="AF2873" s="7">
        <f>VLOOKUP(R2873,Weights!$A$2:$B$120,2,0)*AE2873</f>
        <v>0</v>
      </c>
      <c r="AG2873">
        <f t="shared" ca="1" si="415"/>
        <v>11.560000000000002</v>
      </c>
      <c r="AI2873" t="str">
        <f t="shared" ca="1" si="417"/>
        <v>Tennessee</v>
      </c>
      <c r="AJ2873" t="str">
        <f t="shared" si="418"/>
        <v>Tennessee</v>
      </c>
      <c r="AK2873" t="str">
        <f t="shared" si="419"/>
        <v>Tennessee</v>
      </c>
    </row>
    <row r="2874" spans="17:37" x14ac:dyDescent="0.25">
      <c r="Q2874" t="s">
        <v>3356</v>
      </c>
      <c r="R2874" s="6">
        <v>42028</v>
      </c>
      <c r="S2874" t="s">
        <v>3194</v>
      </c>
      <c r="T2874" t="s">
        <v>3291</v>
      </c>
      <c r="U2874" t="s">
        <v>3841</v>
      </c>
      <c r="V2874">
        <v>61</v>
      </c>
      <c r="W2874">
        <v>60</v>
      </c>
      <c r="Y2874" t="s">
        <v>387</v>
      </c>
      <c r="Z2874">
        <v>1</v>
      </c>
      <c r="AA2874">
        <f t="shared" si="416"/>
        <v>-1</v>
      </c>
      <c r="AB2874">
        <f t="shared" ca="1" si="412"/>
        <v>-10.800000199999999</v>
      </c>
      <c r="AC2874">
        <f t="shared" ca="1" si="413"/>
        <v>9.8000001999999995</v>
      </c>
      <c r="AD2874">
        <f t="shared" ca="1" si="414"/>
        <v>-9.8000001999999995</v>
      </c>
      <c r="AE2874" s="2">
        <v>0</v>
      </c>
      <c r="AF2874" s="7">
        <f>VLOOKUP(R2874,Weights!$A$2:$B$120,2,0)*AE2874</f>
        <v>0</v>
      </c>
      <c r="AG2874">
        <f t="shared" ca="1" si="415"/>
        <v>96.040003920000032</v>
      </c>
      <c r="AI2874" t="str">
        <f t="shared" ca="1" si="417"/>
        <v>Arkansas</v>
      </c>
      <c r="AJ2874" t="str">
        <f t="shared" si="418"/>
        <v>Arkansas</v>
      </c>
      <c r="AK2874" t="str">
        <f t="shared" si="419"/>
        <v>Arkansas</v>
      </c>
    </row>
    <row r="2875" spans="17:37" x14ac:dyDescent="0.25">
      <c r="Q2875" t="s">
        <v>3356</v>
      </c>
      <c r="R2875" s="6">
        <v>42033</v>
      </c>
      <c r="S2875" t="s">
        <v>3194</v>
      </c>
      <c r="T2875" t="s">
        <v>3834</v>
      </c>
      <c r="U2875" t="s">
        <v>3841</v>
      </c>
      <c r="V2875">
        <v>69</v>
      </c>
      <c r="W2875">
        <v>53</v>
      </c>
      <c r="Y2875" t="s">
        <v>388</v>
      </c>
      <c r="Z2875">
        <v>1</v>
      </c>
      <c r="AA2875">
        <f t="shared" si="416"/>
        <v>-16</v>
      </c>
      <c r="AB2875">
        <f t="shared" ca="1" si="412"/>
        <v>-24.200000199999998</v>
      </c>
      <c r="AC2875">
        <f t="shared" ca="1" si="413"/>
        <v>8.2000001999999981</v>
      </c>
      <c r="AD2875">
        <f t="shared" ca="1" si="414"/>
        <v>-8.2000001999999981</v>
      </c>
      <c r="AE2875" s="2">
        <v>0</v>
      </c>
      <c r="AF2875" s="7">
        <f>VLOOKUP(R2875,Weights!$A$2:$B$120,2,0)*AE2875</f>
        <v>0</v>
      </c>
      <c r="AG2875">
        <f t="shared" ca="1" si="415"/>
        <v>67.24000328000001</v>
      </c>
      <c r="AI2875" t="str">
        <f t="shared" ca="1" si="417"/>
        <v>Kentucky</v>
      </c>
      <c r="AJ2875" t="str">
        <f t="shared" si="418"/>
        <v>Kentucky</v>
      </c>
      <c r="AK2875" t="str">
        <f t="shared" si="419"/>
        <v>Kentucky</v>
      </c>
    </row>
    <row r="2876" spans="17:37" x14ac:dyDescent="0.25">
      <c r="Q2876" t="s">
        <v>3356</v>
      </c>
      <c r="R2876" s="6">
        <v>42035</v>
      </c>
      <c r="S2876" t="s">
        <v>3194</v>
      </c>
      <c r="T2876" t="s">
        <v>3374</v>
      </c>
      <c r="U2876" t="s">
        <v>3841</v>
      </c>
      <c r="V2876">
        <v>67</v>
      </c>
      <c r="W2876">
        <v>47</v>
      </c>
      <c r="Y2876" t="s">
        <v>389</v>
      </c>
      <c r="Z2876">
        <v>1</v>
      </c>
      <c r="AA2876">
        <f t="shared" si="416"/>
        <v>-20</v>
      </c>
      <c r="AB2876">
        <f t="shared" ca="1" si="412"/>
        <v>-8</v>
      </c>
      <c r="AC2876">
        <f t="shared" ca="1" si="413"/>
        <v>-12</v>
      </c>
      <c r="AD2876">
        <f t="shared" ca="1" si="414"/>
        <v>12</v>
      </c>
      <c r="AE2876" s="2">
        <v>0</v>
      </c>
      <c r="AF2876" s="7">
        <f>VLOOKUP(R2876,Weights!$A$2:$B$120,2,0)*AE2876</f>
        <v>0</v>
      </c>
      <c r="AG2876">
        <f t="shared" ca="1" si="415"/>
        <v>144</v>
      </c>
      <c r="AI2876" t="str">
        <f t="shared" ca="1" si="417"/>
        <v>Ole Miss</v>
      </c>
      <c r="AJ2876" t="str">
        <f t="shared" si="418"/>
        <v>Ole Miss</v>
      </c>
      <c r="AK2876" t="str">
        <f t="shared" si="419"/>
        <v>Ole Miss</v>
      </c>
    </row>
    <row r="2877" spans="17:37" x14ac:dyDescent="0.25">
      <c r="Q2877" t="s">
        <v>3356</v>
      </c>
      <c r="R2877" s="6">
        <v>42042</v>
      </c>
      <c r="S2877" t="s">
        <v>3194</v>
      </c>
      <c r="T2877" t="s">
        <v>3221</v>
      </c>
      <c r="U2877" t="s">
        <v>3841</v>
      </c>
      <c r="V2877">
        <v>83</v>
      </c>
      <c r="W2877">
        <v>61</v>
      </c>
      <c r="Y2877" t="s">
        <v>390</v>
      </c>
      <c r="Z2877">
        <v>1</v>
      </c>
      <c r="AA2877">
        <f t="shared" si="416"/>
        <v>-22</v>
      </c>
      <c r="AB2877">
        <f t="shared" ca="1" si="412"/>
        <v>-8</v>
      </c>
      <c r="AC2877">
        <f t="shared" ca="1" si="413"/>
        <v>-14</v>
      </c>
      <c r="AD2877">
        <f t="shared" ca="1" si="414"/>
        <v>14</v>
      </c>
      <c r="AE2877" s="2">
        <v>0</v>
      </c>
      <c r="AF2877" s="7">
        <f>VLOOKUP(R2877,Weights!$A$2:$B$120,2,0)*AE2877</f>
        <v>0</v>
      </c>
      <c r="AG2877">
        <f t="shared" ca="1" si="415"/>
        <v>196</v>
      </c>
      <c r="AI2877" t="str">
        <f t="shared" ca="1" si="417"/>
        <v>Texas A&amp;M</v>
      </c>
      <c r="AJ2877" t="str">
        <f t="shared" si="418"/>
        <v>Texas A&amp;M</v>
      </c>
      <c r="AK2877" t="str">
        <f t="shared" si="419"/>
        <v>Texas A&amp;M</v>
      </c>
    </row>
    <row r="2878" spans="17:37" x14ac:dyDescent="0.25">
      <c r="Q2878" t="s">
        <v>3356</v>
      </c>
      <c r="R2878" s="6">
        <v>42049</v>
      </c>
      <c r="S2878" t="s">
        <v>3194</v>
      </c>
      <c r="T2878" t="s">
        <v>3323</v>
      </c>
      <c r="U2878" t="s">
        <v>3841</v>
      </c>
      <c r="V2878">
        <v>77</v>
      </c>
      <c r="W2878">
        <v>74</v>
      </c>
      <c r="Y2878" t="s">
        <v>391</v>
      </c>
      <c r="Z2878">
        <v>1</v>
      </c>
      <c r="AA2878">
        <f t="shared" si="416"/>
        <v>-3</v>
      </c>
      <c r="AB2878">
        <f t="shared" ca="1" si="412"/>
        <v>-1.5999999999999996</v>
      </c>
      <c r="AC2878">
        <f t="shared" ca="1" si="413"/>
        <v>-1.4000000000000004</v>
      </c>
      <c r="AD2878">
        <f t="shared" ca="1" si="414"/>
        <v>1.4000000000000004</v>
      </c>
      <c r="AE2878" s="2">
        <v>0</v>
      </c>
      <c r="AF2878" s="7">
        <f>VLOOKUP(R2878,Weights!$A$2:$B$120,2,0)*AE2878</f>
        <v>0</v>
      </c>
      <c r="AG2878">
        <f t="shared" ca="1" si="415"/>
        <v>1.9600000000000011</v>
      </c>
      <c r="AI2878" t="str">
        <f t="shared" ca="1" si="417"/>
        <v>Mississippi St</v>
      </c>
      <c r="AJ2878" t="str">
        <f t="shared" si="418"/>
        <v>Mississippi St</v>
      </c>
      <c r="AK2878" t="str">
        <f t="shared" si="419"/>
        <v>Mississippi St</v>
      </c>
    </row>
    <row r="2879" spans="17:37" x14ac:dyDescent="0.25">
      <c r="Q2879" t="s">
        <v>3356</v>
      </c>
      <c r="R2879" s="6">
        <v>42059</v>
      </c>
      <c r="S2879" t="s">
        <v>3194</v>
      </c>
      <c r="T2879" t="s">
        <v>3265</v>
      </c>
      <c r="U2879" t="s">
        <v>3842</v>
      </c>
      <c r="V2879">
        <v>64</v>
      </c>
      <c r="W2879">
        <v>52</v>
      </c>
      <c r="Y2879" t="s">
        <v>394</v>
      </c>
      <c r="Z2879">
        <v>1</v>
      </c>
      <c r="AA2879">
        <f t="shared" si="416"/>
        <v>12</v>
      </c>
      <c r="AB2879">
        <f t="shared" ca="1" si="412"/>
        <v>-10.2000002</v>
      </c>
      <c r="AC2879">
        <f t="shared" ca="1" si="413"/>
        <v>22.200000199999998</v>
      </c>
      <c r="AD2879">
        <f t="shared" ca="1" si="414"/>
        <v>-22.200000199999998</v>
      </c>
      <c r="AE2879" s="2">
        <v>0</v>
      </c>
      <c r="AF2879" s="7">
        <f>VLOOKUP(R2879,Weights!$A$2:$B$120,2,0)*AE2879</f>
        <v>0</v>
      </c>
      <c r="AG2879">
        <f t="shared" ca="1" si="415"/>
        <v>492.84000887999997</v>
      </c>
      <c r="AI2879" t="str">
        <f t="shared" ca="1" si="417"/>
        <v>Florida</v>
      </c>
      <c r="AJ2879" t="str">
        <f t="shared" si="418"/>
        <v>Missouri</v>
      </c>
      <c r="AK2879">
        <f t="shared" si="419"/>
        <v>0</v>
      </c>
    </row>
    <row r="2880" spans="17:37" x14ac:dyDescent="0.25">
      <c r="Q2880" t="s">
        <v>3356</v>
      </c>
      <c r="R2880" s="6">
        <v>42066</v>
      </c>
      <c r="S2880" t="s">
        <v>3194</v>
      </c>
      <c r="T2880" t="s">
        <v>3381</v>
      </c>
      <c r="U2880" t="s">
        <v>3842</v>
      </c>
      <c r="V2880">
        <v>63</v>
      </c>
      <c r="W2880">
        <v>61</v>
      </c>
      <c r="Y2880" t="s">
        <v>395</v>
      </c>
      <c r="Z2880">
        <v>1</v>
      </c>
      <c r="AA2880">
        <f t="shared" si="416"/>
        <v>2</v>
      </c>
      <c r="AB2880">
        <f t="shared" ca="1" si="412"/>
        <v>0.39999998000000031</v>
      </c>
      <c r="AC2880">
        <f t="shared" ca="1" si="413"/>
        <v>1.6000000199999997</v>
      </c>
      <c r="AD2880">
        <f t="shared" ca="1" si="414"/>
        <v>-1.6000000199999997</v>
      </c>
      <c r="AE2880" s="2">
        <v>0</v>
      </c>
      <c r="AF2880" s="7">
        <f>VLOOKUP(R2880,Weights!$A$2:$B$120,2,0)*AE2880</f>
        <v>0</v>
      </c>
      <c r="AG2880">
        <f t="shared" ca="1" si="415"/>
        <v>2.5600000639999996</v>
      </c>
      <c r="AI2880" t="str">
        <f t="shared" ca="1" si="417"/>
        <v>Missouri</v>
      </c>
      <c r="AJ2880" t="str">
        <f t="shared" si="418"/>
        <v>Missouri</v>
      </c>
      <c r="AK2880">
        <f t="shared" si="419"/>
        <v>0</v>
      </c>
    </row>
    <row r="2881" spans="17:37" x14ac:dyDescent="0.25">
      <c r="Q2881" t="s">
        <v>3356</v>
      </c>
      <c r="R2881" s="6">
        <v>42074</v>
      </c>
      <c r="S2881" t="s">
        <v>3195</v>
      </c>
      <c r="T2881" t="s">
        <v>3320</v>
      </c>
      <c r="U2881" t="s">
        <v>3841</v>
      </c>
      <c r="V2881">
        <v>63</v>
      </c>
      <c r="W2881">
        <v>54</v>
      </c>
      <c r="Y2881" t="s">
        <v>1533</v>
      </c>
      <c r="Z2881">
        <v>1</v>
      </c>
      <c r="AA2881">
        <f t="shared" si="416"/>
        <v>-9</v>
      </c>
      <c r="AB2881">
        <f t="shared" ca="1" si="412"/>
        <v>-9</v>
      </c>
      <c r="AC2881">
        <f t="shared" ca="1" si="413"/>
        <v>0</v>
      </c>
      <c r="AD2881">
        <f t="shared" ca="1" si="414"/>
        <v>0</v>
      </c>
      <c r="AE2881" s="2">
        <v>0</v>
      </c>
      <c r="AF2881" s="7">
        <f>VLOOKUP(R2881,Weights!$A$2:$B$120,2,0)*AE2881</f>
        <v>0</v>
      </c>
      <c r="AG2881">
        <f t="shared" ca="1" si="415"/>
        <v>0</v>
      </c>
      <c r="AI2881" t="str">
        <f t="shared" ca="1" si="417"/>
        <v>South Carolina</v>
      </c>
      <c r="AJ2881" t="str">
        <f t="shared" si="418"/>
        <v>South Carolina</v>
      </c>
      <c r="AK2881" t="str">
        <f t="shared" si="419"/>
        <v>South Carolina</v>
      </c>
    </row>
    <row r="2882" spans="17:37" x14ac:dyDescent="0.25">
      <c r="Q2882" t="s">
        <v>3509</v>
      </c>
      <c r="R2882" s="6">
        <v>41957</v>
      </c>
      <c r="S2882" t="s">
        <v>3194</v>
      </c>
      <c r="T2882" t="s">
        <v>3458</v>
      </c>
      <c r="U2882" t="s">
        <v>3842</v>
      </c>
      <c r="V2882">
        <v>64</v>
      </c>
      <c r="W2882">
        <v>53</v>
      </c>
      <c r="Y2882" t="s">
        <v>176</v>
      </c>
      <c r="Z2882">
        <v>1</v>
      </c>
      <c r="AA2882">
        <f t="shared" si="416"/>
        <v>11</v>
      </c>
      <c r="AB2882">
        <f t="shared" ref="AB2882:AB2945" ca="1" si="420">Z2882*(IF(S2882="A",-HomeEdge,IF(S2882="H",HomeEdge,0))+VLOOKUP(Q2882,TmList,2,0)-VLOOKUP(T2882,TmList,2,0))</f>
        <v>1.0000000000000004</v>
      </c>
      <c r="AC2882">
        <f t="shared" ref="AC2882:AC2945" ca="1" si="421">AA2882-AB2882</f>
        <v>10</v>
      </c>
      <c r="AD2882">
        <f t="shared" ref="AD2882:AD2945" ca="1" si="422">-AC2882</f>
        <v>-10</v>
      </c>
      <c r="AE2882" s="2">
        <v>0</v>
      </c>
      <c r="AF2882" s="7">
        <f>VLOOKUP(R2882,Weights!$A$2:$B$120,2,0)*AE2882</f>
        <v>0</v>
      </c>
      <c r="AG2882">
        <f t="shared" ref="AG2882:AG2945" ca="1" si="423">AC2882^2</f>
        <v>100</v>
      </c>
      <c r="AI2882" t="str">
        <f t="shared" ca="1" si="417"/>
        <v>Missouri St</v>
      </c>
      <c r="AJ2882" t="str">
        <f t="shared" si="418"/>
        <v>Missouri St</v>
      </c>
      <c r="AK2882">
        <f t="shared" si="419"/>
        <v>0</v>
      </c>
    </row>
    <row r="2883" spans="17:37" x14ac:dyDescent="0.25">
      <c r="Q2883" t="s">
        <v>3509</v>
      </c>
      <c r="R2883" s="6">
        <v>41962</v>
      </c>
      <c r="S2883" t="s">
        <v>3194</v>
      </c>
      <c r="T2883" t="s">
        <v>3839</v>
      </c>
      <c r="U2883" t="s">
        <v>3842</v>
      </c>
      <c r="V2883">
        <v>87</v>
      </c>
      <c r="W2883">
        <v>39</v>
      </c>
      <c r="Y2883" t="s">
        <v>258</v>
      </c>
      <c r="Z2883">
        <v>1</v>
      </c>
      <c r="AA2883">
        <f t="shared" ref="AA2883:AA2946" si="424">Z2883*IF(U2883="W",(V2883-W2883),W2883-V2883)</f>
        <v>48</v>
      </c>
      <c r="AB2883">
        <f t="shared" ca="1" si="420"/>
        <v>27.599999799999999</v>
      </c>
      <c r="AC2883">
        <f t="shared" ca="1" si="421"/>
        <v>20.400000200000001</v>
      </c>
      <c r="AD2883">
        <f t="shared" ca="1" si="422"/>
        <v>-20.400000200000001</v>
      </c>
      <c r="AE2883" s="2">
        <v>0</v>
      </c>
      <c r="AF2883" s="7">
        <f>VLOOKUP(R2883,Weights!$A$2:$B$120,2,0)*AE2883</f>
        <v>0</v>
      </c>
      <c r="AG2883">
        <f t="shared" ca="1" si="423"/>
        <v>416.16000816000007</v>
      </c>
      <c r="AI2883" t="str">
        <f t="shared" ref="AI2883:AI2946" ca="1" si="425">IF(AB2883&gt;0,Q2883,T2883)</f>
        <v>Missouri St</v>
      </c>
      <c r="AJ2883" t="str">
        <f t="shared" ref="AJ2883:AJ2946" si="426">IF(AA2883&gt;0,Q2883,T2883)</f>
        <v>Missouri St</v>
      </c>
      <c r="AK2883">
        <f t="shared" ref="AK2883:AK2946" si="427">IF(AA2883&lt;0,T2883,0)</f>
        <v>0</v>
      </c>
    </row>
    <row r="2884" spans="17:37" x14ac:dyDescent="0.25">
      <c r="Q2884" t="s">
        <v>3509</v>
      </c>
      <c r="R2884" s="6">
        <v>41970</v>
      </c>
      <c r="S2884" t="s">
        <v>3195</v>
      </c>
      <c r="T2884" t="s">
        <v>3400</v>
      </c>
      <c r="U2884" t="s">
        <v>3841</v>
      </c>
      <c r="V2884">
        <v>76</v>
      </c>
      <c r="W2884">
        <v>61</v>
      </c>
      <c r="Y2884" t="s">
        <v>15</v>
      </c>
      <c r="Z2884">
        <v>1</v>
      </c>
      <c r="AA2884">
        <f t="shared" si="424"/>
        <v>-15</v>
      </c>
      <c r="AB2884">
        <f t="shared" ca="1" si="420"/>
        <v>-12.8</v>
      </c>
      <c r="AC2884">
        <f t="shared" ca="1" si="421"/>
        <v>-2.1999999999999993</v>
      </c>
      <c r="AD2884">
        <f t="shared" ca="1" si="422"/>
        <v>2.1999999999999993</v>
      </c>
      <c r="AE2884" s="2">
        <v>0</v>
      </c>
      <c r="AF2884" s="7">
        <f>VLOOKUP(R2884,Weights!$A$2:$B$120,2,0)*AE2884</f>
        <v>0</v>
      </c>
      <c r="AG2884">
        <f t="shared" ca="1" si="423"/>
        <v>4.8399999999999972</v>
      </c>
      <c r="AI2884" t="str">
        <f t="shared" ca="1" si="425"/>
        <v>Colorado St</v>
      </c>
      <c r="AJ2884" t="str">
        <f t="shared" si="426"/>
        <v>Colorado St</v>
      </c>
      <c r="AK2884" t="str">
        <f t="shared" si="427"/>
        <v>Colorado St</v>
      </c>
    </row>
    <row r="2885" spans="17:37" x14ac:dyDescent="0.25">
      <c r="Q2885" t="s">
        <v>3509</v>
      </c>
      <c r="R2885" s="6">
        <v>41971</v>
      </c>
      <c r="S2885" t="s">
        <v>3193</v>
      </c>
      <c r="T2885" t="s">
        <v>3839</v>
      </c>
      <c r="U2885" t="s">
        <v>3842</v>
      </c>
      <c r="V2885">
        <v>55</v>
      </c>
      <c r="W2885">
        <v>51</v>
      </c>
      <c r="Y2885" t="s">
        <v>150</v>
      </c>
      <c r="Z2885">
        <v>1</v>
      </c>
      <c r="AA2885">
        <f t="shared" si="424"/>
        <v>4</v>
      </c>
      <c r="AB2885">
        <f t="shared" ca="1" si="420"/>
        <v>21.199999800000001</v>
      </c>
      <c r="AC2885">
        <f t="shared" ca="1" si="421"/>
        <v>-17.199999800000001</v>
      </c>
      <c r="AD2885">
        <f t="shared" ca="1" si="422"/>
        <v>17.199999800000001</v>
      </c>
      <c r="AE2885" s="2">
        <v>0</v>
      </c>
      <c r="AF2885" s="7">
        <f>VLOOKUP(R2885,Weights!$A$2:$B$120,2,0)*AE2885</f>
        <v>0</v>
      </c>
      <c r="AG2885">
        <f t="shared" ca="1" si="423"/>
        <v>295.83999312000003</v>
      </c>
      <c r="AI2885" t="str">
        <f t="shared" ca="1" si="425"/>
        <v>Missouri St</v>
      </c>
      <c r="AJ2885" t="str">
        <f t="shared" si="426"/>
        <v>Missouri St</v>
      </c>
      <c r="AK2885">
        <f t="shared" si="427"/>
        <v>0</v>
      </c>
    </row>
    <row r="2886" spans="17:37" x14ac:dyDescent="0.25">
      <c r="Q2886" t="s">
        <v>3509</v>
      </c>
      <c r="R2886" s="6">
        <v>41972</v>
      </c>
      <c r="S2886" t="s">
        <v>3195</v>
      </c>
      <c r="T2886" t="s">
        <v>3392</v>
      </c>
      <c r="U2886" t="s">
        <v>3841</v>
      </c>
      <c r="V2886">
        <v>89</v>
      </c>
      <c r="W2886">
        <v>84</v>
      </c>
      <c r="X2886" t="s">
        <v>3843</v>
      </c>
      <c r="Y2886" t="s">
        <v>235</v>
      </c>
      <c r="Z2886">
        <v>1</v>
      </c>
      <c r="AA2886">
        <f t="shared" si="424"/>
        <v>-5</v>
      </c>
      <c r="AB2886">
        <f t="shared" ca="1" si="420"/>
        <v>-3.8000000199999997</v>
      </c>
      <c r="AC2886">
        <f t="shared" ca="1" si="421"/>
        <v>-1.1999999800000003</v>
      </c>
      <c r="AD2886">
        <f t="shared" ca="1" si="422"/>
        <v>1.1999999800000003</v>
      </c>
      <c r="AE2886" s="2">
        <v>0</v>
      </c>
      <c r="AF2886" s="7">
        <f>VLOOKUP(R2886,Weights!$A$2:$B$120,2,0)*AE2886</f>
        <v>0</v>
      </c>
      <c r="AG2886">
        <f t="shared" ca="1" si="423"/>
        <v>1.4399999520000011</v>
      </c>
      <c r="AI2886" t="str">
        <f t="shared" ca="1" si="425"/>
        <v>Washington St</v>
      </c>
      <c r="AJ2886" t="str">
        <f t="shared" si="426"/>
        <v>Washington St</v>
      </c>
      <c r="AK2886" t="str">
        <f t="shared" si="427"/>
        <v>Washington St</v>
      </c>
    </row>
    <row r="2887" spans="17:37" x14ac:dyDescent="0.25">
      <c r="Q2887" t="s">
        <v>3509</v>
      </c>
      <c r="R2887" s="6">
        <v>41977</v>
      </c>
      <c r="S2887" t="s">
        <v>3194</v>
      </c>
      <c r="T2887" t="s">
        <v>3281</v>
      </c>
      <c r="U2887" t="s">
        <v>3842</v>
      </c>
      <c r="V2887">
        <v>73</v>
      </c>
      <c r="W2887">
        <v>68</v>
      </c>
      <c r="Y2887" t="s">
        <v>290</v>
      </c>
      <c r="Z2887">
        <v>1</v>
      </c>
      <c r="AA2887">
        <f t="shared" si="424"/>
        <v>5</v>
      </c>
      <c r="AB2887">
        <f t="shared" ca="1" si="420"/>
        <v>3</v>
      </c>
      <c r="AC2887">
        <f t="shared" ca="1" si="421"/>
        <v>2</v>
      </c>
      <c r="AD2887">
        <f t="shared" ca="1" si="422"/>
        <v>-2</v>
      </c>
      <c r="AE2887" s="2">
        <v>0</v>
      </c>
      <c r="AF2887" s="7">
        <f>VLOOKUP(R2887,Weights!$A$2:$B$120,2,0)*AE2887</f>
        <v>0</v>
      </c>
      <c r="AG2887">
        <f t="shared" ca="1" si="423"/>
        <v>4</v>
      </c>
      <c r="AI2887" t="str">
        <f t="shared" ca="1" si="425"/>
        <v>Missouri St</v>
      </c>
      <c r="AJ2887" t="str">
        <f t="shared" si="426"/>
        <v>Missouri St</v>
      </c>
      <c r="AK2887">
        <f t="shared" si="427"/>
        <v>0</v>
      </c>
    </row>
    <row r="2888" spans="17:37" x14ac:dyDescent="0.25">
      <c r="Q2888" t="s">
        <v>3509</v>
      </c>
      <c r="R2888" s="6">
        <v>41993</v>
      </c>
      <c r="S2888" t="s">
        <v>3194</v>
      </c>
      <c r="T2888" t="s">
        <v>3436</v>
      </c>
      <c r="U2888" t="s">
        <v>3841</v>
      </c>
      <c r="V2888">
        <v>77</v>
      </c>
      <c r="W2888">
        <v>65</v>
      </c>
      <c r="Y2888" t="s">
        <v>29</v>
      </c>
      <c r="Z2888">
        <v>1</v>
      </c>
      <c r="AA2888">
        <f t="shared" si="424"/>
        <v>-12</v>
      </c>
      <c r="AB2888">
        <f t="shared" ca="1" si="420"/>
        <v>-1.0000000199999997</v>
      </c>
      <c r="AC2888">
        <f t="shared" ca="1" si="421"/>
        <v>-10.99999998</v>
      </c>
      <c r="AD2888">
        <f t="shared" ca="1" si="422"/>
        <v>10.99999998</v>
      </c>
      <c r="AE2888" s="2">
        <v>0</v>
      </c>
      <c r="AF2888" s="7">
        <f>VLOOKUP(R2888,Weights!$A$2:$B$120,2,0)*AE2888</f>
        <v>0</v>
      </c>
      <c r="AG2888">
        <f t="shared" ca="1" si="423"/>
        <v>120.99999956000001</v>
      </c>
      <c r="AI2888" t="str">
        <f t="shared" ca="1" si="425"/>
        <v>Eastern Michigan</v>
      </c>
      <c r="AJ2888" t="str">
        <f t="shared" si="426"/>
        <v>Eastern Michigan</v>
      </c>
      <c r="AK2888" t="str">
        <f t="shared" si="427"/>
        <v>Eastern Michigan</v>
      </c>
    </row>
    <row r="2889" spans="17:37" x14ac:dyDescent="0.25">
      <c r="Q2889" t="s">
        <v>3509</v>
      </c>
      <c r="R2889" s="6">
        <v>41995</v>
      </c>
      <c r="S2889" t="s">
        <v>3194</v>
      </c>
      <c r="T2889" t="s">
        <v>3280</v>
      </c>
      <c r="U2889" t="s">
        <v>3842</v>
      </c>
      <c r="V2889">
        <v>52</v>
      </c>
      <c r="W2889">
        <v>45</v>
      </c>
      <c r="Y2889" t="s">
        <v>156</v>
      </c>
      <c r="Z2889">
        <v>1</v>
      </c>
      <c r="AA2889">
        <f t="shared" si="424"/>
        <v>7</v>
      </c>
      <c r="AB2889">
        <f t="shared" ca="1" si="420"/>
        <v>2.2000000000000002</v>
      </c>
      <c r="AC2889">
        <f t="shared" ca="1" si="421"/>
        <v>4.8</v>
      </c>
      <c r="AD2889">
        <f t="shared" ca="1" si="422"/>
        <v>-4.8</v>
      </c>
      <c r="AE2889" s="2">
        <v>0</v>
      </c>
      <c r="AF2889" s="7">
        <f>VLOOKUP(R2889,Weights!$A$2:$B$120,2,0)*AE2889</f>
        <v>0</v>
      </c>
      <c r="AG2889">
        <f t="shared" ca="1" si="423"/>
        <v>23.04</v>
      </c>
      <c r="AI2889" t="str">
        <f t="shared" ca="1" si="425"/>
        <v>Missouri St</v>
      </c>
      <c r="AJ2889" t="str">
        <f t="shared" si="426"/>
        <v>Missouri St</v>
      </c>
      <c r="AK2889">
        <f t="shared" si="427"/>
        <v>0</v>
      </c>
    </row>
    <row r="2890" spans="17:37" x14ac:dyDescent="0.25">
      <c r="Q2890" t="s">
        <v>3509</v>
      </c>
      <c r="R2890" s="6">
        <v>42007</v>
      </c>
      <c r="S2890" t="s">
        <v>3194</v>
      </c>
      <c r="T2890" t="s">
        <v>3409</v>
      </c>
      <c r="U2890" t="s">
        <v>3842</v>
      </c>
      <c r="V2890">
        <v>62</v>
      </c>
      <c r="W2890">
        <v>37</v>
      </c>
      <c r="Y2890" t="s">
        <v>2254</v>
      </c>
      <c r="Z2890">
        <v>1</v>
      </c>
      <c r="AA2890">
        <f t="shared" si="424"/>
        <v>25</v>
      </c>
      <c r="AB2890">
        <f t="shared" ca="1" si="420"/>
        <v>5.2</v>
      </c>
      <c r="AC2890">
        <f t="shared" ca="1" si="421"/>
        <v>19.8</v>
      </c>
      <c r="AD2890">
        <f t="shared" ca="1" si="422"/>
        <v>-19.8</v>
      </c>
      <c r="AE2890" s="2">
        <v>0</v>
      </c>
      <c r="AF2890" s="7">
        <f>VLOOKUP(R2890,Weights!$A$2:$B$120,2,0)*AE2890</f>
        <v>0</v>
      </c>
      <c r="AG2890">
        <f t="shared" ca="1" si="423"/>
        <v>392.04</v>
      </c>
      <c r="AI2890" t="str">
        <f t="shared" ca="1" si="425"/>
        <v>Missouri St</v>
      </c>
      <c r="AJ2890" t="str">
        <f t="shared" si="426"/>
        <v>Missouri St</v>
      </c>
      <c r="AK2890">
        <f t="shared" si="427"/>
        <v>0</v>
      </c>
    </row>
    <row r="2891" spans="17:37" x14ac:dyDescent="0.25">
      <c r="Q2891" t="s">
        <v>3509</v>
      </c>
      <c r="R2891" s="6">
        <v>42015</v>
      </c>
      <c r="S2891" t="s">
        <v>3194</v>
      </c>
      <c r="T2891" t="s">
        <v>3314</v>
      </c>
      <c r="U2891" t="s">
        <v>3841</v>
      </c>
      <c r="V2891">
        <v>69</v>
      </c>
      <c r="W2891">
        <v>55</v>
      </c>
      <c r="Y2891" t="s">
        <v>1601</v>
      </c>
      <c r="Z2891">
        <v>1</v>
      </c>
      <c r="AA2891">
        <f t="shared" si="424"/>
        <v>-14</v>
      </c>
      <c r="AB2891">
        <f t="shared" ca="1" si="420"/>
        <v>-6.8</v>
      </c>
      <c r="AC2891">
        <f t="shared" ca="1" si="421"/>
        <v>-7.2</v>
      </c>
      <c r="AD2891">
        <f t="shared" ca="1" si="422"/>
        <v>7.2</v>
      </c>
      <c r="AE2891" s="2">
        <v>0</v>
      </c>
      <c r="AF2891" s="7">
        <f>VLOOKUP(R2891,Weights!$A$2:$B$120,2,0)*AE2891</f>
        <v>0</v>
      </c>
      <c r="AG2891">
        <f t="shared" ca="1" si="423"/>
        <v>51.84</v>
      </c>
      <c r="AI2891" t="str">
        <f t="shared" ca="1" si="425"/>
        <v>Illinois St</v>
      </c>
      <c r="AJ2891" t="str">
        <f t="shared" si="426"/>
        <v>Illinois St</v>
      </c>
      <c r="AK2891" t="str">
        <f t="shared" si="427"/>
        <v>Illinois St</v>
      </c>
    </row>
    <row r="2892" spans="17:37" x14ac:dyDescent="0.25">
      <c r="Q2892" t="s">
        <v>3509</v>
      </c>
      <c r="R2892" s="6">
        <v>42018</v>
      </c>
      <c r="S2892" t="s">
        <v>3194</v>
      </c>
      <c r="T2892" t="s">
        <v>3499</v>
      </c>
      <c r="U2892" t="s">
        <v>3841</v>
      </c>
      <c r="V2892">
        <v>56</v>
      </c>
      <c r="W2892">
        <v>54</v>
      </c>
      <c r="Y2892" t="s">
        <v>1602</v>
      </c>
      <c r="Z2892">
        <v>1</v>
      </c>
      <c r="AA2892">
        <f t="shared" si="424"/>
        <v>-2</v>
      </c>
      <c r="AB2892">
        <f t="shared" ca="1" si="420"/>
        <v>-3.1999999999999997</v>
      </c>
      <c r="AC2892">
        <f t="shared" ca="1" si="421"/>
        <v>1.1999999999999997</v>
      </c>
      <c r="AD2892">
        <f t="shared" ca="1" si="422"/>
        <v>-1.1999999999999997</v>
      </c>
      <c r="AE2892" s="2">
        <v>0</v>
      </c>
      <c r="AF2892" s="7">
        <f>VLOOKUP(R2892,Weights!$A$2:$B$120,2,0)*AE2892</f>
        <v>0</v>
      </c>
      <c r="AG2892">
        <f t="shared" ca="1" si="423"/>
        <v>1.4399999999999993</v>
      </c>
      <c r="AI2892" t="str">
        <f t="shared" ca="1" si="425"/>
        <v>Evansville</v>
      </c>
      <c r="AJ2892" t="str">
        <f t="shared" si="426"/>
        <v>Evansville</v>
      </c>
      <c r="AK2892" t="str">
        <f t="shared" si="427"/>
        <v>Evansville</v>
      </c>
    </row>
    <row r="2893" spans="17:37" x14ac:dyDescent="0.25">
      <c r="Q2893" t="s">
        <v>3509</v>
      </c>
      <c r="R2893" s="6">
        <v>42025</v>
      </c>
      <c r="S2893" t="s">
        <v>3194</v>
      </c>
      <c r="T2893" t="s">
        <v>3827</v>
      </c>
      <c r="U2893" t="s">
        <v>3841</v>
      </c>
      <c r="V2893">
        <v>76</v>
      </c>
      <c r="W2893">
        <v>53</v>
      </c>
      <c r="Y2893" t="s">
        <v>598</v>
      </c>
      <c r="Z2893">
        <v>1</v>
      </c>
      <c r="AA2893">
        <f t="shared" si="424"/>
        <v>-23</v>
      </c>
      <c r="AB2893">
        <f t="shared" ca="1" si="420"/>
        <v>-16.400000200000001</v>
      </c>
      <c r="AC2893">
        <f t="shared" ca="1" si="421"/>
        <v>-6.5999997999999991</v>
      </c>
      <c r="AD2893">
        <f t="shared" ca="1" si="422"/>
        <v>6.5999997999999991</v>
      </c>
      <c r="AE2893" s="2">
        <v>0</v>
      </c>
      <c r="AF2893" s="7">
        <f>VLOOKUP(R2893,Weights!$A$2:$B$120,2,0)*AE2893</f>
        <v>0</v>
      </c>
      <c r="AG2893">
        <f t="shared" ca="1" si="423"/>
        <v>43.559997360000025</v>
      </c>
      <c r="AI2893" t="str">
        <f t="shared" ca="1" si="425"/>
        <v>Wichita St</v>
      </c>
      <c r="AJ2893" t="str">
        <f t="shared" si="426"/>
        <v>Wichita St</v>
      </c>
      <c r="AK2893" t="str">
        <f t="shared" si="427"/>
        <v>Wichita St</v>
      </c>
    </row>
    <row r="2894" spans="17:37" x14ac:dyDescent="0.25">
      <c r="Q2894" t="s">
        <v>3509</v>
      </c>
      <c r="R2894" s="6">
        <v>42035</v>
      </c>
      <c r="S2894" t="s">
        <v>3194</v>
      </c>
      <c r="T2894" t="s">
        <v>3517</v>
      </c>
      <c r="U2894" t="s">
        <v>3842</v>
      </c>
      <c r="V2894">
        <v>52</v>
      </c>
      <c r="W2894">
        <v>46</v>
      </c>
      <c r="Y2894" t="s">
        <v>1638</v>
      </c>
      <c r="Z2894">
        <v>1</v>
      </c>
      <c r="AA2894">
        <f t="shared" si="424"/>
        <v>6</v>
      </c>
      <c r="AB2894">
        <f t="shared" ca="1" si="420"/>
        <v>2.4000000000000004</v>
      </c>
      <c r="AC2894">
        <f t="shared" ca="1" si="421"/>
        <v>3.5999999999999996</v>
      </c>
      <c r="AD2894">
        <f t="shared" ca="1" si="422"/>
        <v>-3.5999999999999996</v>
      </c>
      <c r="AE2894" s="2">
        <v>0</v>
      </c>
      <c r="AF2894" s="7">
        <f>VLOOKUP(R2894,Weights!$A$2:$B$120,2,0)*AE2894</f>
        <v>0</v>
      </c>
      <c r="AG2894">
        <f t="shared" ca="1" si="423"/>
        <v>12.959999999999997</v>
      </c>
      <c r="AI2894" t="str">
        <f t="shared" ca="1" si="425"/>
        <v>Missouri St</v>
      </c>
      <c r="AJ2894" t="str">
        <f t="shared" si="426"/>
        <v>Missouri St</v>
      </c>
      <c r="AK2894">
        <f t="shared" si="427"/>
        <v>0</v>
      </c>
    </row>
    <row r="2895" spans="17:37" x14ac:dyDescent="0.25">
      <c r="Q2895" t="s">
        <v>3509</v>
      </c>
      <c r="R2895" s="6">
        <v>42039</v>
      </c>
      <c r="S2895" t="s">
        <v>3194</v>
      </c>
      <c r="T2895" t="s">
        <v>3279</v>
      </c>
      <c r="U2895" t="s">
        <v>3841</v>
      </c>
      <c r="V2895">
        <v>53</v>
      </c>
      <c r="W2895">
        <v>50</v>
      </c>
      <c r="Y2895" t="s">
        <v>2257</v>
      </c>
      <c r="Z2895">
        <v>1</v>
      </c>
      <c r="AA2895">
        <f t="shared" si="424"/>
        <v>-3</v>
      </c>
      <c r="AB2895">
        <f t="shared" ca="1" si="420"/>
        <v>-2.9999999999999996</v>
      </c>
      <c r="AC2895">
        <f t="shared" ca="1" si="421"/>
        <v>0</v>
      </c>
      <c r="AD2895">
        <f t="shared" ca="1" si="422"/>
        <v>0</v>
      </c>
      <c r="AE2895" s="2">
        <v>0</v>
      </c>
      <c r="AF2895" s="7">
        <f>VLOOKUP(R2895,Weights!$A$2:$B$120,2,0)*AE2895</f>
        <v>0</v>
      </c>
      <c r="AG2895">
        <f t="shared" ca="1" si="423"/>
        <v>0</v>
      </c>
      <c r="AI2895" t="str">
        <f t="shared" ca="1" si="425"/>
        <v>Loyola (Chi)</v>
      </c>
      <c r="AJ2895" t="str">
        <f t="shared" si="426"/>
        <v>Loyola (Chi)</v>
      </c>
      <c r="AK2895" t="str">
        <f t="shared" si="427"/>
        <v>Loyola (Chi)</v>
      </c>
    </row>
    <row r="2896" spans="17:37" x14ac:dyDescent="0.25">
      <c r="Q2896" t="s">
        <v>3509</v>
      </c>
      <c r="R2896" s="6">
        <v>42050</v>
      </c>
      <c r="S2896" t="s">
        <v>3194</v>
      </c>
      <c r="T2896" t="s">
        <v>3299</v>
      </c>
      <c r="U2896" t="s">
        <v>3841</v>
      </c>
      <c r="V2896">
        <v>68</v>
      </c>
      <c r="W2896">
        <v>57</v>
      </c>
      <c r="Y2896" t="s">
        <v>2260</v>
      </c>
      <c r="Z2896">
        <v>1</v>
      </c>
      <c r="AA2896">
        <f t="shared" si="424"/>
        <v>-11</v>
      </c>
      <c r="AB2896">
        <f t="shared" ca="1" si="420"/>
        <v>-11</v>
      </c>
      <c r="AC2896">
        <f t="shared" ca="1" si="421"/>
        <v>0</v>
      </c>
      <c r="AD2896">
        <f t="shared" ca="1" si="422"/>
        <v>0</v>
      </c>
      <c r="AE2896" s="2">
        <v>0</v>
      </c>
      <c r="AF2896" s="7">
        <f>VLOOKUP(R2896,Weights!$A$2:$B$120,2,0)*AE2896</f>
        <v>0</v>
      </c>
      <c r="AG2896">
        <f t="shared" ca="1" si="423"/>
        <v>0</v>
      </c>
      <c r="AI2896" t="str">
        <f t="shared" ca="1" si="425"/>
        <v>Northern Iowa</v>
      </c>
      <c r="AJ2896" t="str">
        <f t="shared" si="426"/>
        <v>Northern Iowa</v>
      </c>
      <c r="AK2896" t="str">
        <f t="shared" si="427"/>
        <v>Northern Iowa</v>
      </c>
    </row>
    <row r="2897" spans="17:37" x14ac:dyDescent="0.25">
      <c r="Q2897" t="s">
        <v>3509</v>
      </c>
      <c r="R2897" s="6">
        <v>42053</v>
      </c>
      <c r="S2897" t="s">
        <v>3194</v>
      </c>
      <c r="T2897" t="s">
        <v>3311</v>
      </c>
      <c r="U2897" t="s">
        <v>3842</v>
      </c>
      <c r="V2897">
        <v>60</v>
      </c>
      <c r="W2897">
        <v>56</v>
      </c>
      <c r="Y2897" t="s">
        <v>2261</v>
      </c>
      <c r="Z2897">
        <v>1</v>
      </c>
      <c r="AA2897">
        <f t="shared" si="424"/>
        <v>4</v>
      </c>
      <c r="AB2897">
        <f t="shared" ca="1" si="420"/>
        <v>-0.40000001999999968</v>
      </c>
      <c r="AC2897">
        <f t="shared" ca="1" si="421"/>
        <v>4.4000000199999993</v>
      </c>
      <c r="AD2897">
        <f t="shared" ca="1" si="422"/>
        <v>-4.4000000199999993</v>
      </c>
      <c r="AE2897" s="2">
        <v>0</v>
      </c>
      <c r="AF2897" s="7">
        <f>VLOOKUP(R2897,Weights!$A$2:$B$120,2,0)*AE2897</f>
        <v>0</v>
      </c>
      <c r="AG2897">
        <f t="shared" ca="1" si="423"/>
        <v>19.360000175999996</v>
      </c>
      <c r="AI2897" t="str">
        <f t="shared" ca="1" si="425"/>
        <v>Indiana St</v>
      </c>
      <c r="AJ2897" t="str">
        <f t="shared" si="426"/>
        <v>Missouri St</v>
      </c>
      <c r="AK2897">
        <f t="shared" si="427"/>
        <v>0</v>
      </c>
    </row>
    <row r="2898" spans="17:37" x14ac:dyDescent="0.25">
      <c r="Q2898" t="s">
        <v>3509</v>
      </c>
      <c r="R2898" s="6">
        <v>42060</v>
      </c>
      <c r="S2898" t="s">
        <v>3194</v>
      </c>
      <c r="T2898" t="s">
        <v>3497</v>
      </c>
      <c r="U2898" t="s">
        <v>3842</v>
      </c>
      <c r="V2898">
        <v>80</v>
      </c>
      <c r="W2898">
        <v>77</v>
      </c>
      <c r="X2898" t="s">
        <v>3845</v>
      </c>
      <c r="Y2898" t="s">
        <v>2262</v>
      </c>
      <c r="Z2898">
        <v>1</v>
      </c>
      <c r="AA2898">
        <f t="shared" si="424"/>
        <v>3</v>
      </c>
      <c r="AB2898">
        <f t="shared" ca="1" si="420"/>
        <v>3.2</v>
      </c>
      <c r="AC2898">
        <f t="shared" ca="1" si="421"/>
        <v>-0.20000000000000018</v>
      </c>
      <c r="AD2898">
        <f t="shared" ca="1" si="422"/>
        <v>0.20000000000000018</v>
      </c>
      <c r="AE2898" s="2">
        <v>0</v>
      </c>
      <c r="AF2898" s="7">
        <f>VLOOKUP(R2898,Weights!$A$2:$B$120,2,0)*AE2898</f>
        <v>0</v>
      </c>
      <c r="AG2898">
        <f t="shared" ca="1" si="423"/>
        <v>4.000000000000007E-2</v>
      </c>
      <c r="AI2898" t="str">
        <f t="shared" ca="1" si="425"/>
        <v>Missouri St</v>
      </c>
      <c r="AJ2898" t="str">
        <f t="shared" si="426"/>
        <v>Missouri St</v>
      </c>
      <c r="AK2898">
        <f t="shared" si="427"/>
        <v>0</v>
      </c>
    </row>
    <row r="2899" spans="17:37" x14ac:dyDescent="0.25">
      <c r="Q2899" t="s">
        <v>3509</v>
      </c>
      <c r="R2899" s="6">
        <v>42068</v>
      </c>
      <c r="S2899" t="s">
        <v>3195</v>
      </c>
      <c r="T2899" t="s">
        <v>3517</v>
      </c>
      <c r="U2899" t="s">
        <v>3841</v>
      </c>
      <c r="V2899">
        <v>55</v>
      </c>
      <c r="W2899">
        <v>48</v>
      </c>
      <c r="Y2899" t="s">
        <v>2263</v>
      </c>
      <c r="Z2899">
        <v>1</v>
      </c>
      <c r="AA2899">
        <f t="shared" si="424"/>
        <v>-7</v>
      </c>
      <c r="AB2899">
        <f t="shared" ca="1" si="420"/>
        <v>-0.79999999999999982</v>
      </c>
      <c r="AC2899">
        <f t="shared" ca="1" si="421"/>
        <v>-6.2</v>
      </c>
      <c r="AD2899">
        <f t="shared" ca="1" si="422"/>
        <v>6.2</v>
      </c>
      <c r="AE2899" s="2">
        <v>0</v>
      </c>
      <c r="AF2899" s="7">
        <f>VLOOKUP(R2899,Weights!$A$2:$B$120,2,0)*AE2899</f>
        <v>0</v>
      </c>
      <c r="AG2899">
        <f t="shared" ca="1" si="423"/>
        <v>38.440000000000005</v>
      </c>
      <c r="AI2899" t="str">
        <f t="shared" ca="1" si="425"/>
        <v>Southern Illinois</v>
      </c>
      <c r="AJ2899" t="str">
        <f t="shared" si="426"/>
        <v>Southern Illinois</v>
      </c>
      <c r="AK2899" t="str">
        <f t="shared" si="427"/>
        <v>Southern Illinois</v>
      </c>
    </row>
    <row r="2900" spans="17:37" x14ac:dyDescent="0.25">
      <c r="Q2900" t="s">
        <v>3448</v>
      </c>
      <c r="R2900" s="6">
        <v>41964</v>
      </c>
      <c r="S2900" t="s">
        <v>3194</v>
      </c>
      <c r="T2900" t="s">
        <v>3340</v>
      </c>
      <c r="U2900" t="s">
        <v>3842</v>
      </c>
      <c r="V2900">
        <v>73</v>
      </c>
      <c r="W2900">
        <v>50</v>
      </c>
      <c r="Y2900" t="s">
        <v>11</v>
      </c>
      <c r="Z2900">
        <v>1</v>
      </c>
      <c r="AA2900">
        <f t="shared" si="424"/>
        <v>23</v>
      </c>
      <c r="AB2900">
        <f t="shared" ca="1" si="420"/>
        <v>13.199999800000001</v>
      </c>
      <c r="AC2900">
        <f t="shared" ca="1" si="421"/>
        <v>9.8000001999999995</v>
      </c>
      <c r="AD2900">
        <f t="shared" ca="1" si="422"/>
        <v>-9.8000001999999995</v>
      </c>
      <c r="AE2900" s="2">
        <v>0</v>
      </c>
      <c r="AF2900" s="7">
        <f>VLOOKUP(R2900,Weights!$A$2:$B$120,2,0)*AE2900</f>
        <v>0</v>
      </c>
      <c r="AG2900">
        <f t="shared" ca="1" si="423"/>
        <v>96.040003920000032</v>
      </c>
      <c r="AI2900" t="str">
        <f t="shared" ca="1" si="425"/>
        <v>Monmouth</v>
      </c>
      <c r="AJ2900" t="str">
        <f t="shared" si="426"/>
        <v>Monmouth</v>
      </c>
      <c r="AK2900">
        <f t="shared" si="427"/>
        <v>0</v>
      </c>
    </row>
    <row r="2901" spans="17:37" x14ac:dyDescent="0.25">
      <c r="Q2901" t="s">
        <v>3448</v>
      </c>
      <c r="R2901" s="6">
        <v>41965</v>
      </c>
      <c r="S2901" t="s">
        <v>3194</v>
      </c>
      <c r="T2901" t="s">
        <v>3249</v>
      </c>
      <c r="U2901" t="s">
        <v>3842</v>
      </c>
      <c r="V2901">
        <v>65</v>
      </c>
      <c r="W2901">
        <v>50</v>
      </c>
      <c r="Y2901" t="s">
        <v>99</v>
      </c>
      <c r="Z2901">
        <v>1</v>
      </c>
      <c r="AA2901">
        <f t="shared" si="424"/>
        <v>15</v>
      </c>
      <c r="AB2901">
        <f t="shared" ca="1" si="420"/>
        <v>14.999999800000001</v>
      </c>
      <c r="AC2901">
        <f t="shared" ca="1" si="421"/>
        <v>1.9999999878450581E-7</v>
      </c>
      <c r="AD2901">
        <f t="shared" ca="1" si="422"/>
        <v>-1.9999999878450581E-7</v>
      </c>
      <c r="AE2901" s="2">
        <v>0</v>
      </c>
      <c r="AF2901" s="7">
        <f>VLOOKUP(R2901,Weights!$A$2:$B$120,2,0)*AE2901</f>
        <v>0</v>
      </c>
      <c r="AG2901">
        <f t="shared" ca="1" si="423"/>
        <v>3.9999999513802324E-14</v>
      </c>
      <c r="AI2901" t="str">
        <f t="shared" ca="1" si="425"/>
        <v>Monmouth</v>
      </c>
      <c r="AJ2901" t="str">
        <f t="shared" si="426"/>
        <v>Monmouth</v>
      </c>
      <c r="AK2901">
        <f t="shared" si="427"/>
        <v>0</v>
      </c>
    </row>
    <row r="2902" spans="17:37" x14ac:dyDescent="0.25">
      <c r="Q2902" t="s">
        <v>3448</v>
      </c>
      <c r="R2902" s="6">
        <v>41966</v>
      </c>
      <c r="S2902" t="s">
        <v>3194</v>
      </c>
      <c r="T2902" t="s">
        <v>3303</v>
      </c>
      <c r="U2902" t="s">
        <v>3841</v>
      </c>
      <c r="V2902">
        <v>79</v>
      </c>
      <c r="W2902">
        <v>75</v>
      </c>
      <c r="X2902" t="s">
        <v>3843</v>
      </c>
      <c r="Y2902" t="s">
        <v>15</v>
      </c>
      <c r="Z2902">
        <v>1</v>
      </c>
      <c r="AA2902">
        <f t="shared" si="424"/>
        <v>-4</v>
      </c>
      <c r="AB2902">
        <f t="shared" ca="1" si="420"/>
        <v>6.6000000000000005</v>
      </c>
      <c r="AC2902">
        <f t="shared" ca="1" si="421"/>
        <v>-10.600000000000001</v>
      </c>
      <c r="AD2902">
        <f t="shared" ca="1" si="422"/>
        <v>10.600000000000001</v>
      </c>
      <c r="AE2902" s="2">
        <v>0</v>
      </c>
      <c r="AF2902" s="7">
        <f>VLOOKUP(R2902,Weights!$A$2:$B$120,2,0)*AE2902</f>
        <v>0</v>
      </c>
      <c r="AG2902">
        <f t="shared" ca="1" si="423"/>
        <v>112.36000000000003</v>
      </c>
      <c r="AI2902" t="str">
        <f t="shared" ca="1" si="425"/>
        <v>Monmouth</v>
      </c>
      <c r="AJ2902" t="str">
        <f t="shared" si="426"/>
        <v>Towson</v>
      </c>
      <c r="AK2902" t="str">
        <f t="shared" si="427"/>
        <v>Towson</v>
      </c>
    </row>
    <row r="2903" spans="17:37" x14ac:dyDescent="0.25">
      <c r="Q2903" t="s">
        <v>3448</v>
      </c>
      <c r="R2903" s="6">
        <v>41980</v>
      </c>
      <c r="S2903" t="s">
        <v>3194</v>
      </c>
      <c r="T2903" t="s">
        <v>3330</v>
      </c>
      <c r="U2903" t="s">
        <v>3842</v>
      </c>
      <c r="V2903">
        <v>92</v>
      </c>
      <c r="W2903">
        <v>89</v>
      </c>
      <c r="Y2903" t="s">
        <v>1893</v>
      </c>
      <c r="Z2903">
        <v>1</v>
      </c>
      <c r="AA2903">
        <f t="shared" si="424"/>
        <v>3</v>
      </c>
      <c r="AB2903">
        <f t="shared" ca="1" si="420"/>
        <v>-1.4</v>
      </c>
      <c r="AC2903">
        <f t="shared" ca="1" si="421"/>
        <v>4.4000000000000004</v>
      </c>
      <c r="AD2903">
        <f t="shared" ca="1" si="422"/>
        <v>-4.4000000000000004</v>
      </c>
      <c r="AE2903" s="2">
        <v>0</v>
      </c>
      <c r="AF2903" s="7">
        <f>VLOOKUP(R2903,Weights!$A$2:$B$120,2,0)*AE2903</f>
        <v>0</v>
      </c>
      <c r="AG2903">
        <f t="shared" ca="1" si="423"/>
        <v>19.360000000000003</v>
      </c>
      <c r="AI2903" t="str">
        <f t="shared" ca="1" si="425"/>
        <v>Iona</v>
      </c>
      <c r="AJ2903" t="str">
        <f t="shared" si="426"/>
        <v>Monmouth</v>
      </c>
      <c r="AK2903">
        <f t="shared" si="427"/>
        <v>0</v>
      </c>
    </row>
    <row r="2904" spans="17:37" x14ac:dyDescent="0.25">
      <c r="Q2904" t="s">
        <v>3448</v>
      </c>
      <c r="R2904" s="6">
        <v>41996</v>
      </c>
      <c r="S2904" t="s">
        <v>3194</v>
      </c>
      <c r="T2904" t="s">
        <v>3475</v>
      </c>
      <c r="U2904" t="s">
        <v>3841</v>
      </c>
      <c r="V2904">
        <v>71</v>
      </c>
      <c r="W2904">
        <v>46</v>
      </c>
      <c r="Y2904" t="s">
        <v>1970</v>
      </c>
      <c r="Z2904">
        <v>1</v>
      </c>
      <c r="AA2904">
        <f t="shared" si="424"/>
        <v>-25</v>
      </c>
      <c r="AB2904">
        <f t="shared" ca="1" si="420"/>
        <v>0.99999998000000012</v>
      </c>
      <c r="AC2904">
        <f t="shared" ca="1" si="421"/>
        <v>-25.999999979999998</v>
      </c>
      <c r="AD2904">
        <f t="shared" ca="1" si="422"/>
        <v>25.999999979999998</v>
      </c>
      <c r="AE2904" s="2">
        <v>0</v>
      </c>
      <c r="AF2904" s="7">
        <f>VLOOKUP(R2904,Weights!$A$2:$B$120,2,0)*AE2904</f>
        <v>0</v>
      </c>
      <c r="AG2904">
        <f t="shared" ca="1" si="423"/>
        <v>675.99999895999997</v>
      </c>
      <c r="AI2904" t="str">
        <f t="shared" ca="1" si="425"/>
        <v>Monmouth</v>
      </c>
      <c r="AJ2904" t="str">
        <f t="shared" si="426"/>
        <v>St. Francis BRK</v>
      </c>
      <c r="AK2904" t="str">
        <f t="shared" si="427"/>
        <v>St. Francis BRK</v>
      </c>
    </row>
    <row r="2905" spans="17:37" x14ac:dyDescent="0.25">
      <c r="Q2905" t="s">
        <v>3448</v>
      </c>
      <c r="R2905" s="6">
        <v>42001</v>
      </c>
      <c r="S2905" t="s">
        <v>3194</v>
      </c>
      <c r="T2905" t="s">
        <v>3229</v>
      </c>
      <c r="U2905" t="s">
        <v>3841</v>
      </c>
      <c r="V2905">
        <v>59</v>
      </c>
      <c r="W2905">
        <v>58</v>
      </c>
      <c r="Y2905" t="s">
        <v>1151</v>
      </c>
      <c r="Z2905">
        <v>1</v>
      </c>
      <c r="AA2905">
        <f t="shared" si="424"/>
        <v>-1</v>
      </c>
      <c r="AB2905">
        <f t="shared" ca="1" si="420"/>
        <v>1.1999999800000001</v>
      </c>
      <c r="AC2905">
        <f t="shared" ca="1" si="421"/>
        <v>-2.1999999800000003</v>
      </c>
      <c r="AD2905">
        <f t="shared" ca="1" si="422"/>
        <v>2.1999999800000003</v>
      </c>
      <c r="AE2905" s="2">
        <v>0</v>
      </c>
      <c r="AF2905" s="7">
        <f>VLOOKUP(R2905,Weights!$A$2:$B$120,2,0)*AE2905</f>
        <v>0</v>
      </c>
      <c r="AG2905">
        <f t="shared" ca="1" si="423"/>
        <v>4.8399999120000015</v>
      </c>
      <c r="AI2905" t="str">
        <f t="shared" ca="1" si="425"/>
        <v>Monmouth</v>
      </c>
      <c r="AJ2905" t="str">
        <f t="shared" si="426"/>
        <v>Rutgers</v>
      </c>
      <c r="AK2905" t="str">
        <f t="shared" si="427"/>
        <v>Rutgers</v>
      </c>
    </row>
    <row r="2906" spans="17:37" x14ac:dyDescent="0.25">
      <c r="Q2906" t="s">
        <v>3448</v>
      </c>
      <c r="R2906" s="6">
        <v>42013</v>
      </c>
      <c r="S2906" t="s">
        <v>3194</v>
      </c>
      <c r="T2906" t="s">
        <v>3219</v>
      </c>
      <c r="U2906" t="s">
        <v>3841</v>
      </c>
      <c r="V2906">
        <v>68</v>
      </c>
      <c r="W2906">
        <v>64</v>
      </c>
      <c r="Y2906" t="s">
        <v>1971</v>
      </c>
      <c r="Z2906">
        <v>1</v>
      </c>
      <c r="AA2906">
        <f t="shared" si="424"/>
        <v>-4</v>
      </c>
      <c r="AB2906">
        <f t="shared" ca="1" si="420"/>
        <v>3.4000000000000004</v>
      </c>
      <c r="AC2906">
        <f t="shared" ca="1" si="421"/>
        <v>-7.4</v>
      </c>
      <c r="AD2906">
        <f t="shared" ca="1" si="422"/>
        <v>7.4</v>
      </c>
      <c r="AE2906" s="2">
        <v>0</v>
      </c>
      <c r="AF2906" s="7">
        <f>VLOOKUP(R2906,Weights!$A$2:$B$120,2,0)*AE2906</f>
        <v>0</v>
      </c>
      <c r="AG2906">
        <f t="shared" ca="1" si="423"/>
        <v>54.760000000000005</v>
      </c>
      <c r="AI2906" t="str">
        <f t="shared" ca="1" si="425"/>
        <v>Monmouth</v>
      </c>
      <c r="AJ2906" t="str">
        <f t="shared" si="426"/>
        <v>Quinnipiac</v>
      </c>
      <c r="AK2906" t="str">
        <f t="shared" si="427"/>
        <v>Quinnipiac</v>
      </c>
    </row>
    <row r="2907" spans="17:37" x14ac:dyDescent="0.25">
      <c r="Q2907" t="s">
        <v>3448</v>
      </c>
      <c r="R2907" s="6">
        <v>42018</v>
      </c>
      <c r="S2907" t="s">
        <v>3194</v>
      </c>
      <c r="T2907" t="s">
        <v>3502</v>
      </c>
      <c r="U2907" t="s">
        <v>3841</v>
      </c>
      <c r="V2907">
        <v>62</v>
      </c>
      <c r="W2907">
        <v>61</v>
      </c>
      <c r="X2907" t="s">
        <v>3843</v>
      </c>
      <c r="Y2907" t="s">
        <v>1973</v>
      </c>
      <c r="Z2907">
        <v>1</v>
      </c>
      <c r="AA2907">
        <f t="shared" si="424"/>
        <v>-1</v>
      </c>
      <c r="AB2907">
        <f t="shared" ca="1" si="420"/>
        <v>4</v>
      </c>
      <c r="AC2907">
        <f t="shared" ca="1" si="421"/>
        <v>-5</v>
      </c>
      <c r="AD2907">
        <f t="shared" ca="1" si="422"/>
        <v>5</v>
      </c>
      <c r="AE2907" s="2">
        <v>0</v>
      </c>
      <c r="AF2907" s="7">
        <f>VLOOKUP(R2907,Weights!$A$2:$B$120,2,0)*AE2907</f>
        <v>0</v>
      </c>
      <c r="AG2907">
        <f t="shared" ca="1" si="423"/>
        <v>25</v>
      </c>
      <c r="AI2907" t="str">
        <f t="shared" ca="1" si="425"/>
        <v>Monmouth</v>
      </c>
      <c r="AJ2907" t="str">
        <f t="shared" si="426"/>
        <v>Saint Peter's</v>
      </c>
      <c r="AK2907" t="str">
        <f t="shared" si="427"/>
        <v>Saint Peter's</v>
      </c>
    </row>
    <row r="2908" spans="17:37" x14ac:dyDescent="0.25">
      <c r="Q2908" t="s">
        <v>3448</v>
      </c>
      <c r="R2908" s="6">
        <v>42022</v>
      </c>
      <c r="S2908" t="s">
        <v>3194</v>
      </c>
      <c r="T2908" t="s">
        <v>3503</v>
      </c>
      <c r="U2908" t="s">
        <v>3842</v>
      </c>
      <c r="V2908">
        <v>77</v>
      </c>
      <c r="W2908">
        <v>70</v>
      </c>
      <c r="Y2908" t="s">
        <v>1974</v>
      </c>
      <c r="Z2908">
        <v>1</v>
      </c>
      <c r="AA2908">
        <f t="shared" si="424"/>
        <v>7</v>
      </c>
      <c r="AB2908">
        <f t="shared" ca="1" si="420"/>
        <v>11.399999999999999</v>
      </c>
      <c r="AC2908">
        <f t="shared" ca="1" si="421"/>
        <v>-4.3999999999999986</v>
      </c>
      <c r="AD2908">
        <f t="shared" ca="1" si="422"/>
        <v>4.3999999999999986</v>
      </c>
      <c r="AE2908" s="2">
        <v>0</v>
      </c>
      <c r="AF2908" s="7">
        <f>VLOOKUP(R2908,Weights!$A$2:$B$120,2,0)*AE2908</f>
        <v>0</v>
      </c>
      <c r="AG2908">
        <f t="shared" ca="1" si="423"/>
        <v>19.359999999999989</v>
      </c>
      <c r="AI2908" t="str">
        <f t="shared" ca="1" si="425"/>
        <v>Monmouth</v>
      </c>
      <c r="AJ2908" t="str">
        <f t="shared" si="426"/>
        <v>Monmouth</v>
      </c>
      <c r="AK2908">
        <f t="shared" si="427"/>
        <v>0</v>
      </c>
    </row>
    <row r="2909" spans="17:37" x14ac:dyDescent="0.25">
      <c r="Q2909" t="s">
        <v>3448</v>
      </c>
      <c r="R2909" s="6">
        <v>42027</v>
      </c>
      <c r="S2909" t="s">
        <v>3194</v>
      </c>
      <c r="T2909" t="s">
        <v>3203</v>
      </c>
      <c r="U2909" t="s">
        <v>3842</v>
      </c>
      <c r="V2909">
        <v>69</v>
      </c>
      <c r="W2909">
        <v>58</v>
      </c>
      <c r="Y2909" t="s">
        <v>1156</v>
      </c>
      <c r="Z2909">
        <v>1</v>
      </c>
      <c r="AA2909">
        <f t="shared" si="424"/>
        <v>11</v>
      </c>
      <c r="AB2909">
        <f t="shared" ca="1" si="420"/>
        <v>13.799999800000002</v>
      </c>
      <c r="AC2909">
        <f t="shared" ca="1" si="421"/>
        <v>-2.7999998000000019</v>
      </c>
      <c r="AD2909">
        <f t="shared" ca="1" si="422"/>
        <v>2.7999998000000019</v>
      </c>
      <c r="AE2909" s="2">
        <v>0</v>
      </c>
      <c r="AF2909" s="7">
        <f>VLOOKUP(R2909,Weights!$A$2:$B$120,2,0)*AE2909</f>
        <v>0</v>
      </c>
      <c r="AG2909">
        <f t="shared" ca="1" si="423"/>
        <v>7.8399988800000511</v>
      </c>
      <c r="AI2909" t="str">
        <f t="shared" ca="1" si="425"/>
        <v>Monmouth</v>
      </c>
      <c r="AJ2909" t="str">
        <f t="shared" si="426"/>
        <v>Monmouth</v>
      </c>
      <c r="AK2909">
        <f t="shared" si="427"/>
        <v>0</v>
      </c>
    </row>
    <row r="2910" spans="17:37" x14ac:dyDescent="0.25">
      <c r="Q2910" t="s">
        <v>3448</v>
      </c>
      <c r="R2910" s="6">
        <v>42036</v>
      </c>
      <c r="S2910" t="s">
        <v>3194</v>
      </c>
      <c r="T2910" t="s">
        <v>3505</v>
      </c>
      <c r="U2910" t="s">
        <v>3841</v>
      </c>
      <c r="V2910">
        <v>87</v>
      </c>
      <c r="W2910">
        <v>76</v>
      </c>
      <c r="Y2910" t="s">
        <v>1335</v>
      </c>
      <c r="Z2910">
        <v>1</v>
      </c>
      <c r="AA2910">
        <f t="shared" si="424"/>
        <v>-11</v>
      </c>
      <c r="AB2910">
        <f t="shared" ca="1" si="420"/>
        <v>2.1999999800000003</v>
      </c>
      <c r="AC2910">
        <f t="shared" ca="1" si="421"/>
        <v>-13.199999980000001</v>
      </c>
      <c r="AD2910">
        <f t="shared" ca="1" si="422"/>
        <v>13.199999980000001</v>
      </c>
      <c r="AE2910" s="2">
        <v>0</v>
      </c>
      <c r="AF2910" s="7">
        <f>VLOOKUP(R2910,Weights!$A$2:$B$120,2,0)*AE2910</f>
        <v>0</v>
      </c>
      <c r="AG2910">
        <f t="shared" ca="1" si="423"/>
        <v>174.23999947200002</v>
      </c>
      <c r="AI2910" t="str">
        <f t="shared" ca="1" si="425"/>
        <v>Monmouth</v>
      </c>
      <c r="AJ2910" t="str">
        <f t="shared" si="426"/>
        <v>Manhattan</v>
      </c>
      <c r="AK2910" t="str">
        <f t="shared" si="427"/>
        <v>Manhattan</v>
      </c>
    </row>
    <row r="2911" spans="17:37" x14ac:dyDescent="0.25">
      <c r="Q2911" t="s">
        <v>3448</v>
      </c>
      <c r="R2911" s="6">
        <v>42043</v>
      </c>
      <c r="S2911" t="s">
        <v>3194</v>
      </c>
      <c r="T2911" t="s">
        <v>3236</v>
      </c>
      <c r="U2911" t="s">
        <v>3842</v>
      </c>
      <c r="V2911">
        <v>44</v>
      </c>
      <c r="W2911">
        <v>40</v>
      </c>
      <c r="Y2911" t="s">
        <v>1336</v>
      </c>
      <c r="Z2911">
        <v>1</v>
      </c>
      <c r="AA2911">
        <f t="shared" si="424"/>
        <v>4</v>
      </c>
      <c r="AB2911">
        <f t="shared" ca="1" si="420"/>
        <v>0.60000000000000009</v>
      </c>
      <c r="AC2911">
        <f t="shared" ca="1" si="421"/>
        <v>3.4</v>
      </c>
      <c r="AD2911">
        <f t="shared" ca="1" si="422"/>
        <v>-3.4</v>
      </c>
      <c r="AE2911" s="2">
        <v>0</v>
      </c>
      <c r="AF2911" s="7">
        <f>VLOOKUP(R2911,Weights!$A$2:$B$120,2,0)*AE2911</f>
        <v>0</v>
      </c>
      <c r="AG2911">
        <f t="shared" ca="1" si="423"/>
        <v>11.559999999999999</v>
      </c>
      <c r="AI2911" t="str">
        <f t="shared" ca="1" si="425"/>
        <v>Monmouth</v>
      </c>
      <c r="AJ2911" t="str">
        <f t="shared" si="426"/>
        <v>Monmouth</v>
      </c>
      <c r="AK2911">
        <f t="shared" si="427"/>
        <v>0</v>
      </c>
    </row>
    <row r="2912" spans="17:37" x14ac:dyDescent="0.25">
      <c r="Q2912" t="s">
        <v>3448</v>
      </c>
      <c r="R2912" s="6">
        <v>42051</v>
      </c>
      <c r="S2912" t="s">
        <v>3194</v>
      </c>
      <c r="T2912" t="s">
        <v>3309</v>
      </c>
      <c r="U2912" t="s">
        <v>3842</v>
      </c>
      <c r="V2912">
        <v>69</v>
      </c>
      <c r="W2912">
        <v>65</v>
      </c>
      <c r="Y2912" t="s">
        <v>1975</v>
      </c>
      <c r="Z2912">
        <v>1</v>
      </c>
      <c r="AA2912">
        <f t="shared" si="424"/>
        <v>4</v>
      </c>
      <c r="AB2912">
        <f t="shared" ca="1" si="420"/>
        <v>12.3999998</v>
      </c>
      <c r="AC2912">
        <f t="shared" ca="1" si="421"/>
        <v>-8.3999997999999998</v>
      </c>
      <c r="AD2912">
        <f t="shared" ca="1" si="422"/>
        <v>8.3999997999999998</v>
      </c>
      <c r="AE2912" s="2">
        <v>0</v>
      </c>
      <c r="AF2912" s="7">
        <f>VLOOKUP(R2912,Weights!$A$2:$B$120,2,0)*AE2912</f>
        <v>0</v>
      </c>
      <c r="AG2912">
        <f t="shared" ca="1" si="423"/>
        <v>70.559996640000037</v>
      </c>
      <c r="AI2912" t="str">
        <f t="shared" ca="1" si="425"/>
        <v>Monmouth</v>
      </c>
      <c r="AJ2912" t="str">
        <f t="shared" si="426"/>
        <v>Monmouth</v>
      </c>
      <c r="AK2912">
        <f t="shared" si="427"/>
        <v>0</v>
      </c>
    </row>
    <row r="2913" spans="17:37" x14ac:dyDescent="0.25">
      <c r="Q2913" t="s">
        <v>3448</v>
      </c>
      <c r="R2913" s="6">
        <v>42061</v>
      </c>
      <c r="S2913" t="s">
        <v>3194</v>
      </c>
      <c r="T2913" t="s">
        <v>3504</v>
      </c>
      <c r="U2913" t="s">
        <v>3841</v>
      </c>
      <c r="V2913">
        <v>63</v>
      </c>
      <c r="W2913">
        <v>60</v>
      </c>
      <c r="Y2913" t="s">
        <v>1976</v>
      </c>
      <c r="Z2913">
        <v>1</v>
      </c>
      <c r="AA2913">
        <f t="shared" si="424"/>
        <v>-3</v>
      </c>
      <c r="AB2913">
        <f t="shared" ca="1" si="420"/>
        <v>2.39999998</v>
      </c>
      <c r="AC2913">
        <f t="shared" ca="1" si="421"/>
        <v>-5.3999999800000005</v>
      </c>
      <c r="AD2913">
        <f t="shared" ca="1" si="422"/>
        <v>5.3999999800000005</v>
      </c>
      <c r="AE2913" s="2">
        <v>0</v>
      </c>
      <c r="AF2913" s="7">
        <f>VLOOKUP(R2913,Weights!$A$2:$B$120,2,0)*AE2913</f>
        <v>0</v>
      </c>
      <c r="AG2913">
        <f t="shared" ca="1" si="423"/>
        <v>29.159999784000007</v>
      </c>
      <c r="AI2913" t="str">
        <f t="shared" ca="1" si="425"/>
        <v>Monmouth</v>
      </c>
      <c r="AJ2913" t="str">
        <f t="shared" si="426"/>
        <v>Rider</v>
      </c>
      <c r="AK2913" t="str">
        <f t="shared" si="427"/>
        <v>Rider</v>
      </c>
    </row>
    <row r="2914" spans="17:37" x14ac:dyDescent="0.25">
      <c r="Q2914" t="s">
        <v>3448</v>
      </c>
      <c r="R2914" s="6">
        <v>42064</v>
      </c>
      <c r="S2914" t="s">
        <v>3194</v>
      </c>
      <c r="T2914" t="s">
        <v>3201</v>
      </c>
      <c r="U2914" t="s">
        <v>3842</v>
      </c>
      <c r="V2914">
        <v>63</v>
      </c>
      <c r="W2914">
        <v>57</v>
      </c>
      <c r="Y2914" t="s">
        <v>1977</v>
      </c>
      <c r="Z2914">
        <v>1</v>
      </c>
      <c r="AA2914">
        <f t="shared" si="424"/>
        <v>6</v>
      </c>
      <c r="AB2914">
        <f t="shared" ca="1" si="420"/>
        <v>7.2</v>
      </c>
      <c r="AC2914">
        <f t="shared" ca="1" si="421"/>
        <v>-1.2000000000000002</v>
      </c>
      <c r="AD2914">
        <f t="shared" ca="1" si="422"/>
        <v>1.2000000000000002</v>
      </c>
      <c r="AE2914" s="2">
        <v>0</v>
      </c>
      <c r="AF2914" s="7">
        <f>VLOOKUP(R2914,Weights!$A$2:$B$120,2,0)*AE2914</f>
        <v>0</v>
      </c>
      <c r="AG2914">
        <f t="shared" ca="1" si="423"/>
        <v>1.4400000000000004</v>
      </c>
      <c r="AI2914" t="str">
        <f t="shared" ca="1" si="425"/>
        <v>Monmouth</v>
      </c>
      <c r="AJ2914" t="str">
        <f t="shared" si="426"/>
        <v>Monmouth</v>
      </c>
      <c r="AK2914">
        <f t="shared" si="427"/>
        <v>0</v>
      </c>
    </row>
    <row r="2915" spans="17:37" x14ac:dyDescent="0.25">
      <c r="Q2915" t="s">
        <v>3284</v>
      </c>
      <c r="R2915" s="6">
        <v>41969</v>
      </c>
      <c r="S2915" t="s">
        <v>3194</v>
      </c>
      <c r="T2915" t="s">
        <v>3839</v>
      </c>
      <c r="U2915" t="s">
        <v>3842</v>
      </c>
      <c r="V2915">
        <v>75</v>
      </c>
      <c r="W2915">
        <v>52</v>
      </c>
      <c r="Y2915" t="s">
        <v>15</v>
      </c>
      <c r="Z2915">
        <v>1</v>
      </c>
      <c r="AA2915">
        <f t="shared" si="424"/>
        <v>23</v>
      </c>
      <c r="AB2915">
        <f t="shared" ca="1" si="420"/>
        <v>32.199999820000002</v>
      </c>
      <c r="AC2915">
        <f t="shared" ca="1" si="421"/>
        <v>-9.1999998200000022</v>
      </c>
      <c r="AD2915">
        <f t="shared" ca="1" si="422"/>
        <v>9.1999998200000022</v>
      </c>
      <c r="AE2915" s="2">
        <v>0</v>
      </c>
      <c r="AF2915" s="7">
        <f>VLOOKUP(R2915,Weights!$A$2:$B$120,2,0)*AE2915</f>
        <v>0</v>
      </c>
      <c r="AG2915">
        <f t="shared" ca="1" si="423"/>
        <v>84.639996688000068</v>
      </c>
      <c r="AI2915" t="str">
        <f t="shared" ca="1" si="425"/>
        <v>Montana</v>
      </c>
      <c r="AJ2915" t="str">
        <f t="shared" si="426"/>
        <v>Montana</v>
      </c>
      <c r="AK2915">
        <f t="shared" si="427"/>
        <v>0</v>
      </c>
    </row>
    <row r="2916" spans="17:37" x14ac:dyDescent="0.25">
      <c r="Q2916" t="s">
        <v>3284</v>
      </c>
      <c r="R2916" s="6">
        <v>41980</v>
      </c>
      <c r="S2916" t="s">
        <v>3194</v>
      </c>
      <c r="T2916" t="s">
        <v>3345</v>
      </c>
      <c r="U2916" t="s">
        <v>3842</v>
      </c>
      <c r="V2916">
        <v>69</v>
      </c>
      <c r="W2916">
        <v>57</v>
      </c>
      <c r="Y2916" t="s">
        <v>350</v>
      </c>
      <c r="Z2916">
        <v>1</v>
      </c>
      <c r="AA2916">
        <f t="shared" si="424"/>
        <v>12</v>
      </c>
      <c r="AB2916">
        <f t="shared" ca="1" si="420"/>
        <v>4.6000000200000004</v>
      </c>
      <c r="AC2916">
        <f t="shared" ca="1" si="421"/>
        <v>7.3999999799999996</v>
      </c>
      <c r="AD2916">
        <f t="shared" ca="1" si="422"/>
        <v>-7.3999999799999996</v>
      </c>
      <c r="AE2916" s="2">
        <v>0</v>
      </c>
      <c r="AF2916" s="7">
        <f>VLOOKUP(R2916,Weights!$A$2:$B$120,2,0)*AE2916</f>
        <v>0</v>
      </c>
      <c r="AG2916">
        <f t="shared" ca="1" si="423"/>
        <v>54.759999703999995</v>
      </c>
      <c r="AI2916" t="str">
        <f t="shared" ca="1" si="425"/>
        <v>Montana</v>
      </c>
      <c r="AJ2916" t="str">
        <f t="shared" si="426"/>
        <v>Montana</v>
      </c>
      <c r="AK2916">
        <f t="shared" si="427"/>
        <v>0</v>
      </c>
    </row>
    <row r="2917" spans="17:37" x14ac:dyDescent="0.25">
      <c r="Q2917" t="s">
        <v>3284</v>
      </c>
      <c r="R2917" s="6">
        <v>41983</v>
      </c>
      <c r="S2917" t="s">
        <v>3194</v>
      </c>
      <c r="T2917" t="s">
        <v>3293</v>
      </c>
      <c r="U2917" t="s">
        <v>3841</v>
      </c>
      <c r="V2917">
        <v>110</v>
      </c>
      <c r="W2917">
        <v>99</v>
      </c>
      <c r="Y2917" t="s">
        <v>484</v>
      </c>
      <c r="Z2917">
        <v>1</v>
      </c>
      <c r="AA2917">
        <f t="shared" si="424"/>
        <v>-11</v>
      </c>
      <c r="AB2917">
        <f t="shared" ca="1" si="420"/>
        <v>-10.400000179999999</v>
      </c>
      <c r="AC2917">
        <f t="shared" ca="1" si="421"/>
        <v>-0.59999982000000074</v>
      </c>
      <c r="AD2917">
        <f t="shared" ca="1" si="422"/>
        <v>0.59999982000000074</v>
      </c>
      <c r="AE2917" s="2">
        <v>0</v>
      </c>
      <c r="AF2917" s="7">
        <f>VLOOKUP(R2917,Weights!$A$2:$B$120,2,0)*AE2917</f>
        <v>0</v>
      </c>
      <c r="AG2917">
        <f t="shared" ca="1" si="423"/>
        <v>0.3599997840000333</v>
      </c>
      <c r="AI2917" t="str">
        <f t="shared" ca="1" si="425"/>
        <v>Davidson</v>
      </c>
      <c r="AJ2917" t="str">
        <f t="shared" si="426"/>
        <v>Davidson</v>
      </c>
      <c r="AK2917" t="str">
        <f t="shared" si="427"/>
        <v>Davidson</v>
      </c>
    </row>
    <row r="2918" spans="17:37" x14ac:dyDescent="0.25">
      <c r="Q2918" t="s">
        <v>3284</v>
      </c>
      <c r="R2918" s="6">
        <v>41994</v>
      </c>
      <c r="S2918" t="s">
        <v>3194</v>
      </c>
      <c r="T2918" t="s">
        <v>3406</v>
      </c>
      <c r="U2918" t="s">
        <v>3841</v>
      </c>
      <c r="V2918">
        <v>67</v>
      </c>
      <c r="W2918">
        <v>62</v>
      </c>
      <c r="Y2918" t="s">
        <v>856</v>
      </c>
      <c r="Z2918">
        <v>1</v>
      </c>
      <c r="AA2918">
        <f t="shared" si="424"/>
        <v>-5</v>
      </c>
      <c r="AB2918">
        <f t="shared" ca="1" si="420"/>
        <v>5.0000000199999999</v>
      </c>
      <c r="AC2918">
        <f t="shared" ca="1" si="421"/>
        <v>-10.00000002</v>
      </c>
      <c r="AD2918">
        <f t="shared" ca="1" si="422"/>
        <v>10.00000002</v>
      </c>
      <c r="AE2918" s="2">
        <v>0</v>
      </c>
      <c r="AF2918" s="7">
        <f>VLOOKUP(R2918,Weights!$A$2:$B$120,2,0)*AE2918</f>
        <v>0</v>
      </c>
      <c r="AG2918">
        <f t="shared" ca="1" si="423"/>
        <v>100.0000004</v>
      </c>
      <c r="AI2918" t="str">
        <f t="shared" ca="1" si="425"/>
        <v>Montana</v>
      </c>
      <c r="AJ2918" t="str">
        <f t="shared" si="426"/>
        <v>South Dakota</v>
      </c>
      <c r="AK2918" t="str">
        <f t="shared" si="427"/>
        <v>South Dakota</v>
      </c>
    </row>
    <row r="2919" spans="17:37" x14ac:dyDescent="0.25">
      <c r="Q2919" t="s">
        <v>3284</v>
      </c>
      <c r="R2919" s="6">
        <v>42005</v>
      </c>
      <c r="S2919" t="s">
        <v>3194</v>
      </c>
      <c r="T2919" t="s">
        <v>3364</v>
      </c>
      <c r="U2919" t="s">
        <v>3842</v>
      </c>
      <c r="V2919">
        <v>66</v>
      </c>
      <c r="W2919">
        <v>48</v>
      </c>
      <c r="Y2919" t="s">
        <v>1150</v>
      </c>
      <c r="Z2919">
        <v>1</v>
      </c>
      <c r="AA2919">
        <f t="shared" si="424"/>
        <v>18</v>
      </c>
      <c r="AB2919">
        <f t="shared" ca="1" si="420"/>
        <v>8.4000000200000002</v>
      </c>
      <c r="AC2919">
        <f t="shared" ca="1" si="421"/>
        <v>9.5999999799999998</v>
      </c>
      <c r="AD2919">
        <f t="shared" ca="1" si="422"/>
        <v>-9.5999999799999998</v>
      </c>
      <c r="AE2919" s="2">
        <v>0</v>
      </c>
      <c r="AF2919" s="7">
        <f>VLOOKUP(R2919,Weights!$A$2:$B$120,2,0)*AE2919</f>
        <v>0</v>
      </c>
      <c r="AG2919">
        <f t="shared" ca="1" si="423"/>
        <v>92.159999615999993</v>
      </c>
      <c r="AI2919" t="str">
        <f t="shared" ca="1" si="425"/>
        <v>Montana</v>
      </c>
      <c r="AJ2919" t="str">
        <f t="shared" si="426"/>
        <v>Montana</v>
      </c>
      <c r="AK2919">
        <f t="shared" si="427"/>
        <v>0</v>
      </c>
    </row>
    <row r="2920" spans="17:37" x14ac:dyDescent="0.25">
      <c r="Q2920" t="s">
        <v>3284</v>
      </c>
      <c r="R2920" s="6">
        <v>42007</v>
      </c>
      <c r="S2920" t="s">
        <v>3194</v>
      </c>
      <c r="T2920" t="s">
        <v>3399</v>
      </c>
      <c r="U2920" t="s">
        <v>3842</v>
      </c>
      <c r="V2920">
        <v>74</v>
      </c>
      <c r="W2920">
        <v>63</v>
      </c>
      <c r="Y2920" t="s">
        <v>1151</v>
      </c>
      <c r="Z2920">
        <v>1</v>
      </c>
      <c r="AA2920">
        <f t="shared" si="424"/>
        <v>11</v>
      </c>
      <c r="AB2920">
        <f t="shared" ca="1" si="420"/>
        <v>10.60000002</v>
      </c>
      <c r="AC2920">
        <f t="shared" ca="1" si="421"/>
        <v>0.39999998000000048</v>
      </c>
      <c r="AD2920">
        <f t="shared" ca="1" si="422"/>
        <v>-0.39999998000000048</v>
      </c>
      <c r="AE2920" s="2">
        <v>0</v>
      </c>
      <c r="AF2920" s="7">
        <f>VLOOKUP(R2920,Weights!$A$2:$B$120,2,0)*AE2920</f>
        <v>0</v>
      </c>
      <c r="AG2920">
        <f t="shared" ca="1" si="423"/>
        <v>0.15999998400000079</v>
      </c>
      <c r="AI2920" t="str">
        <f t="shared" ca="1" si="425"/>
        <v>Montana</v>
      </c>
      <c r="AJ2920" t="str">
        <f t="shared" si="426"/>
        <v>Montana</v>
      </c>
      <c r="AK2920">
        <f t="shared" si="427"/>
        <v>0</v>
      </c>
    </row>
    <row r="2921" spans="17:37" x14ac:dyDescent="0.25">
      <c r="Q2921" t="s">
        <v>3284</v>
      </c>
      <c r="R2921" s="6">
        <v>42017</v>
      </c>
      <c r="S2921" t="s">
        <v>3194</v>
      </c>
      <c r="T2921" t="s">
        <v>3839</v>
      </c>
      <c r="U2921" t="s">
        <v>3842</v>
      </c>
      <c r="V2921">
        <v>86</v>
      </c>
      <c r="W2921">
        <v>44</v>
      </c>
      <c r="Y2921" t="s">
        <v>1152</v>
      </c>
      <c r="Z2921">
        <v>1</v>
      </c>
      <c r="AA2921">
        <f t="shared" si="424"/>
        <v>42</v>
      </c>
      <c r="AB2921">
        <f t="shared" ca="1" si="420"/>
        <v>32.199999820000002</v>
      </c>
      <c r="AC2921">
        <f t="shared" ca="1" si="421"/>
        <v>9.8000001799999978</v>
      </c>
      <c r="AD2921">
        <f t="shared" ca="1" si="422"/>
        <v>-9.8000001799999978</v>
      </c>
      <c r="AE2921" s="2">
        <v>0</v>
      </c>
      <c r="AF2921" s="7">
        <f>VLOOKUP(R2921,Weights!$A$2:$B$120,2,0)*AE2921</f>
        <v>0</v>
      </c>
      <c r="AG2921">
        <f t="shared" ca="1" si="423"/>
        <v>96.040003527999986</v>
      </c>
      <c r="AI2921" t="str">
        <f t="shared" ca="1" si="425"/>
        <v>Montana</v>
      </c>
      <c r="AJ2921" t="str">
        <f t="shared" si="426"/>
        <v>Montana</v>
      </c>
      <c r="AK2921">
        <f t="shared" si="427"/>
        <v>0</v>
      </c>
    </row>
    <row r="2922" spans="17:37" x14ac:dyDescent="0.25">
      <c r="Q2922" t="s">
        <v>3284</v>
      </c>
      <c r="R2922" s="6">
        <v>42021</v>
      </c>
      <c r="S2922" t="s">
        <v>3194</v>
      </c>
      <c r="T2922" t="s">
        <v>3387</v>
      </c>
      <c r="U2922" t="s">
        <v>3842</v>
      </c>
      <c r="V2922">
        <v>63</v>
      </c>
      <c r="W2922">
        <v>48</v>
      </c>
      <c r="Y2922" t="s">
        <v>1153</v>
      </c>
      <c r="Z2922">
        <v>1</v>
      </c>
      <c r="AA2922">
        <f t="shared" si="424"/>
        <v>15</v>
      </c>
      <c r="AB2922">
        <f t="shared" ca="1" si="420"/>
        <v>15.79999982</v>
      </c>
      <c r="AC2922">
        <f t="shared" ca="1" si="421"/>
        <v>-0.79999982000000003</v>
      </c>
      <c r="AD2922">
        <f t="shared" ca="1" si="422"/>
        <v>0.79999982000000003</v>
      </c>
      <c r="AE2922" s="2">
        <v>0</v>
      </c>
      <c r="AF2922" s="7">
        <f>VLOOKUP(R2922,Weights!$A$2:$B$120,2,0)*AE2922</f>
        <v>0</v>
      </c>
      <c r="AG2922">
        <f t="shared" ca="1" si="423"/>
        <v>0.63999971200003247</v>
      </c>
      <c r="AI2922" t="str">
        <f t="shared" ca="1" si="425"/>
        <v>Montana</v>
      </c>
      <c r="AJ2922" t="str">
        <f t="shared" si="426"/>
        <v>Montana</v>
      </c>
      <c r="AK2922">
        <f t="shared" si="427"/>
        <v>0</v>
      </c>
    </row>
    <row r="2923" spans="17:37" x14ac:dyDescent="0.25">
      <c r="Q2923" t="s">
        <v>3284</v>
      </c>
      <c r="R2923" s="6">
        <v>42026</v>
      </c>
      <c r="S2923" t="s">
        <v>3194</v>
      </c>
      <c r="T2923" t="s">
        <v>3389</v>
      </c>
      <c r="U2923" t="s">
        <v>3842</v>
      </c>
      <c r="V2923">
        <v>64</v>
      </c>
      <c r="W2923">
        <v>57</v>
      </c>
      <c r="Y2923" t="s">
        <v>1154</v>
      </c>
      <c r="Z2923">
        <v>1</v>
      </c>
      <c r="AA2923">
        <f t="shared" si="424"/>
        <v>7</v>
      </c>
      <c r="AB2923">
        <f t="shared" ca="1" si="420"/>
        <v>6.6000000200000004</v>
      </c>
      <c r="AC2923">
        <f t="shared" ca="1" si="421"/>
        <v>0.39999997999999959</v>
      </c>
      <c r="AD2923">
        <f t="shared" ca="1" si="422"/>
        <v>-0.39999997999999959</v>
      </c>
      <c r="AE2923" s="2">
        <v>0</v>
      </c>
      <c r="AF2923" s="7">
        <f>VLOOKUP(R2923,Weights!$A$2:$B$120,2,0)*AE2923</f>
        <v>0</v>
      </c>
      <c r="AG2923">
        <f t="shared" ca="1" si="423"/>
        <v>0.15999998400000007</v>
      </c>
      <c r="AI2923" t="str">
        <f t="shared" ca="1" si="425"/>
        <v>Montana</v>
      </c>
      <c r="AJ2923" t="str">
        <f t="shared" si="426"/>
        <v>Montana</v>
      </c>
      <c r="AK2923">
        <f t="shared" si="427"/>
        <v>0</v>
      </c>
    </row>
    <row r="2924" spans="17:37" x14ac:dyDescent="0.25">
      <c r="Q2924" t="s">
        <v>3284</v>
      </c>
      <c r="R2924" s="6">
        <v>42028</v>
      </c>
      <c r="S2924" t="s">
        <v>3194</v>
      </c>
      <c r="T2924" t="s">
        <v>3388</v>
      </c>
      <c r="U2924" t="s">
        <v>3842</v>
      </c>
      <c r="V2924">
        <v>58</v>
      </c>
      <c r="W2924">
        <v>56</v>
      </c>
      <c r="Y2924" t="s">
        <v>1155</v>
      </c>
      <c r="Z2924">
        <v>1</v>
      </c>
      <c r="AA2924">
        <f t="shared" si="424"/>
        <v>2</v>
      </c>
      <c r="AB2924">
        <f t="shared" ca="1" si="420"/>
        <v>12.00000002</v>
      </c>
      <c r="AC2924">
        <f t="shared" ca="1" si="421"/>
        <v>-10.00000002</v>
      </c>
      <c r="AD2924">
        <f t="shared" ca="1" si="422"/>
        <v>10.00000002</v>
      </c>
      <c r="AE2924" s="2">
        <v>0</v>
      </c>
      <c r="AF2924" s="7">
        <f>VLOOKUP(R2924,Weights!$A$2:$B$120,2,0)*AE2924</f>
        <v>0</v>
      </c>
      <c r="AG2924">
        <f t="shared" ca="1" si="423"/>
        <v>100.0000004</v>
      </c>
      <c r="AI2924" t="str">
        <f t="shared" ca="1" si="425"/>
        <v>Montana</v>
      </c>
      <c r="AJ2924" t="str">
        <f t="shared" si="426"/>
        <v>Montana</v>
      </c>
      <c r="AK2924">
        <f t="shared" si="427"/>
        <v>0</v>
      </c>
    </row>
    <row r="2925" spans="17:37" x14ac:dyDescent="0.25">
      <c r="Q2925" t="s">
        <v>3284</v>
      </c>
      <c r="R2925" s="6">
        <v>42040</v>
      </c>
      <c r="S2925" t="s">
        <v>3194</v>
      </c>
      <c r="T2925" t="s">
        <v>3357</v>
      </c>
      <c r="U2925" t="s">
        <v>3841</v>
      </c>
      <c r="V2925">
        <v>75</v>
      </c>
      <c r="W2925">
        <v>69</v>
      </c>
      <c r="Y2925" t="s">
        <v>1157</v>
      </c>
      <c r="Z2925">
        <v>1</v>
      </c>
      <c r="AA2925">
        <f t="shared" si="424"/>
        <v>-6</v>
      </c>
      <c r="AB2925">
        <f t="shared" ca="1" si="420"/>
        <v>2.4000000200000002</v>
      </c>
      <c r="AC2925">
        <f t="shared" ca="1" si="421"/>
        <v>-8.4000000200000002</v>
      </c>
      <c r="AD2925">
        <f t="shared" ca="1" si="422"/>
        <v>8.4000000200000002</v>
      </c>
      <c r="AE2925" s="2">
        <v>0</v>
      </c>
      <c r="AF2925" s="7">
        <f>VLOOKUP(R2925,Weights!$A$2:$B$120,2,0)*AE2925</f>
        <v>0</v>
      </c>
      <c r="AG2925">
        <f t="shared" ca="1" si="423"/>
        <v>70.560000336000002</v>
      </c>
      <c r="AI2925" t="str">
        <f t="shared" ca="1" si="425"/>
        <v>Montana</v>
      </c>
      <c r="AJ2925" t="str">
        <f t="shared" si="426"/>
        <v>Eastern Washington</v>
      </c>
      <c r="AK2925" t="str">
        <f t="shared" si="427"/>
        <v>Eastern Washington</v>
      </c>
    </row>
    <row r="2926" spans="17:37" x14ac:dyDescent="0.25">
      <c r="Q2926" t="s">
        <v>3284</v>
      </c>
      <c r="R2926" s="6">
        <v>42042</v>
      </c>
      <c r="S2926" t="s">
        <v>3194</v>
      </c>
      <c r="T2926" t="s">
        <v>3358</v>
      </c>
      <c r="U2926" t="s">
        <v>3842</v>
      </c>
      <c r="V2926">
        <v>70</v>
      </c>
      <c r="W2926">
        <v>56</v>
      </c>
      <c r="Y2926" t="s">
        <v>1158</v>
      </c>
      <c r="Z2926">
        <v>1</v>
      </c>
      <c r="AA2926">
        <f t="shared" si="424"/>
        <v>14</v>
      </c>
      <c r="AB2926">
        <f t="shared" ca="1" si="420"/>
        <v>10.40000002</v>
      </c>
      <c r="AC2926">
        <f t="shared" ca="1" si="421"/>
        <v>3.5999999799999998</v>
      </c>
      <c r="AD2926">
        <f t="shared" ca="1" si="422"/>
        <v>-3.5999999799999998</v>
      </c>
      <c r="AE2926" s="2">
        <v>0</v>
      </c>
      <c r="AF2926" s="7">
        <f>VLOOKUP(R2926,Weights!$A$2:$B$120,2,0)*AE2926</f>
        <v>0</v>
      </c>
      <c r="AG2926">
        <f t="shared" ca="1" si="423"/>
        <v>12.959999856</v>
      </c>
      <c r="AI2926" t="str">
        <f t="shared" ca="1" si="425"/>
        <v>Montana</v>
      </c>
      <c r="AJ2926" t="str">
        <f t="shared" si="426"/>
        <v>Montana</v>
      </c>
      <c r="AK2926">
        <f t="shared" si="427"/>
        <v>0</v>
      </c>
    </row>
    <row r="2927" spans="17:37" x14ac:dyDescent="0.25">
      <c r="Q2927" t="s">
        <v>3284</v>
      </c>
      <c r="R2927" s="6">
        <v>42054</v>
      </c>
      <c r="S2927" t="s">
        <v>3194</v>
      </c>
      <c r="T2927" t="s">
        <v>3390</v>
      </c>
      <c r="U2927" t="s">
        <v>3842</v>
      </c>
      <c r="V2927">
        <v>88</v>
      </c>
      <c r="W2927">
        <v>77</v>
      </c>
      <c r="Y2927" t="s">
        <v>1159</v>
      </c>
      <c r="Z2927">
        <v>1</v>
      </c>
      <c r="AA2927">
        <f t="shared" si="424"/>
        <v>11</v>
      </c>
      <c r="AB2927">
        <f t="shared" ca="1" si="420"/>
        <v>12.800000020000001</v>
      </c>
      <c r="AC2927">
        <f t="shared" ca="1" si="421"/>
        <v>-1.8000000200000006</v>
      </c>
      <c r="AD2927">
        <f t="shared" ca="1" si="422"/>
        <v>1.8000000200000006</v>
      </c>
      <c r="AE2927" s="2">
        <v>0</v>
      </c>
      <c r="AF2927" s="7">
        <f>VLOOKUP(R2927,Weights!$A$2:$B$120,2,0)*AE2927</f>
        <v>0</v>
      </c>
      <c r="AG2927">
        <f t="shared" ca="1" si="423"/>
        <v>3.2400000720000026</v>
      </c>
      <c r="AI2927" t="str">
        <f t="shared" ca="1" si="425"/>
        <v>Montana</v>
      </c>
      <c r="AJ2927" t="str">
        <f t="shared" si="426"/>
        <v>Montana</v>
      </c>
      <c r="AK2927">
        <f t="shared" si="427"/>
        <v>0</v>
      </c>
    </row>
    <row r="2928" spans="17:37" x14ac:dyDescent="0.25">
      <c r="Q2928" t="s">
        <v>3284</v>
      </c>
      <c r="R2928" s="6">
        <v>42056</v>
      </c>
      <c r="S2928" t="s">
        <v>3194</v>
      </c>
      <c r="T2928" t="s">
        <v>3391</v>
      </c>
      <c r="U2928" t="s">
        <v>3842</v>
      </c>
      <c r="V2928">
        <v>74</v>
      </c>
      <c r="W2928">
        <v>63</v>
      </c>
      <c r="Y2928" t="s">
        <v>1160</v>
      </c>
      <c r="Z2928">
        <v>1</v>
      </c>
      <c r="AA2928">
        <f t="shared" si="424"/>
        <v>11</v>
      </c>
      <c r="AB2928">
        <f t="shared" ca="1" si="420"/>
        <v>9.6000000199999995</v>
      </c>
      <c r="AC2928">
        <f t="shared" ca="1" si="421"/>
        <v>1.3999999800000005</v>
      </c>
      <c r="AD2928">
        <f t="shared" ca="1" si="422"/>
        <v>-1.3999999800000005</v>
      </c>
      <c r="AE2928" s="2">
        <v>0</v>
      </c>
      <c r="AF2928" s="7">
        <f>VLOOKUP(R2928,Weights!$A$2:$B$120,2,0)*AE2928</f>
        <v>0</v>
      </c>
      <c r="AG2928">
        <f t="shared" ca="1" si="423"/>
        <v>1.9599999440000018</v>
      </c>
      <c r="AI2928" t="str">
        <f t="shared" ca="1" si="425"/>
        <v>Montana</v>
      </c>
      <c r="AJ2928" t="str">
        <f t="shared" si="426"/>
        <v>Montana</v>
      </c>
      <c r="AK2928">
        <f t="shared" si="427"/>
        <v>0</v>
      </c>
    </row>
    <row r="2929" spans="17:37" x14ac:dyDescent="0.25">
      <c r="Q2929" t="s">
        <v>3284</v>
      </c>
      <c r="R2929" s="6">
        <v>42075</v>
      </c>
      <c r="S2929" t="s">
        <v>3195</v>
      </c>
      <c r="T2929" t="s">
        <v>3391</v>
      </c>
      <c r="U2929" t="s">
        <v>3842</v>
      </c>
      <c r="V2929">
        <v>76</v>
      </c>
      <c r="W2929">
        <v>73</v>
      </c>
      <c r="X2929" t="s">
        <v>3843</v>
      </c>
      <c r="Y2929" t="s">
        <v>3152</v>
      </c>
      <c r="Z2929">
        <v>1</v>
      </c>
      <c r="AA2929">
        <f t="shared" si="424"/>
        <v>3</v>
      </c>
      <c r="AB2929">
        <f t="shared" ca="1" si="420"/>
        <v>6.4000000199999993</v>
      </c>
      <c r="AC2929">
        <f t="shared" ca="1" si="421"/>
        <v>-3.4000000199999993</v>
      </c>
      <c r="AD2929">
        <f t="shared" ca="1" si="422"/>
        <v>3.4000000199999993</v>
      </c>
      <c r="AE2929" s="2">
        <v>0</v>
      </c>
      <c r="AF2929" s="7">
        <f>VLOOKUP(R2929,Weights!$A$2:$B$120,2,0)*AE2929</f>
        <v>0</v>
      </c>
      <c r="AG2929">
        <f t="shared" ca="1" si="423"/>
        <v>11.560000135999996</v>
      </c>
      <c r="AI2929" t="str">
        <f t="shared" ca="1" si="425"/>
        <v>Montana</v>
      </c>
      <c r="AJ2929" t="str">
        <f t="shared" si="426"/>
        <v>Montana</v>
      </c>
      <c r="AK2929">
        <f t="shared" si="427"/>
        <v>0</v>
      </c>
    </row>
    <row r="2930" spans="17:37" x14ac:dyDescent="0.25">
      <c r="Q2930" t="s">
        <v>3284</v>
      </c>
      <c r="R2930" s="6">
        <v>42076</v>
      </c>
      <c r="S2930" t="s">
        <v>3195</v>
      </c>
      <c r="T2930" t="s">
        <v>3389</v>
      </c>
      <c r="U2930" t="s">
        <v>3191</v>
      </c>
      <c r="Y2930" t="s">
        <v>3191</v>
      </c>
      <c r="Z2930">
        <v>0</v>
      </c>
      <c r="AA2930">
        <f t="shared" si="424"/>
        <v>0</v>
      </c>
      <c r="AB2930">
        <f t="shared" ca="1" si="420"/>
        <v>0</v>
      </c>
      <c r="AC2930">
        <f t="shared" ca="1" si="421"/>
        <v>0</v>
      </c>
      <c r="AD2930">
        <f t="shared" ca="1" si="422"/>
        <v>0</v>
      </c>
      <c r="AE2930" s="2">
        <v>0</v>
      </c>
      <c r="AF2930" s="7">
        <f>VLOOKUP(R2930,Weights!$A$2:$B$120,2,0)*AE2930</f>
        <v>0</v>
      </c>
      <c r="AG2930">
        <f t="shared" ca="1" si="423"/>
        <v>0</v>
      </c>
      <c r="AI2930" t="str">
        <f t="shared" ca="1" si="425"/>
        <v>Northern Arizona</v>
      </c>
      <c r="AJ2930" t="str">
        <f t="shared" si="426"/>
        <v>Northern Arizona</v>
      </c>
      <c r="AK2930">
        <f t="shared" si="427"/>
        <v>0</v>
      </c>
    </row>
    <row r="2931" spans="17:37" x14ac:dyDescent="0.25">
      <c r="Q2931" t="s">
        <v>3387</v>
      </c>
      <c r="R2931" s="6">
        <v>41971</v>
      </c>
      <c r="S2931" t="s">
        <v>3194</v>
      </c>
      <c r="T2931" t="s">
        <v>3420</v>
      </c>
      <c r="U2931" t="s">
        <v>3842</v>
      </c>
      <c r="V2931">
        <v>104</v>
      </c>
      <c r="W2931">
        <v>81</v>
      </c>
      <c r="Y2931" t="s">
        <v>69</v>
      </c>
      <c r="Z2931">
        <v>1</v>
      </c>
      <c r="AA2931">
        <f t="shared" si="424"/>
        <v>23</v>
      </c>
      <c r="AB2931">
        <f t="shared" ca="1" si="420"/>
        <v>-6.7999997999999993</v>
      </c>
      <c r="AC2931">
        <f t="shared" ca="1" si="421"/>
        <v>29.799999799999998</v>
      </c>
      <c r="AD2931">
        <f t="shared" ca="1" si="422"/>
        <v>-29.799999799999998</v>
      </c>
      <c r="AE2931" s="2">
        <v>0</v>
      </c>
      <c r="AF2931" s="7">
        <f>VLOOKUP(R2931,Weights!$A$2:$B$120,2,0)*AE2931</f>
        <v>0</v>
      </c>
      <c r="AG2931">
        <f t="shared" ca="1" si="423"/>
        <v>888.03998807999994</v>
      </c>
      <c r="AI2931" t="str">
        <f t="shared" ca="1" si="425"/>
        <v>UT-Arlington</v>
      </c>
      <c r="AJ2931" t="str">
        <f t="shared" si="426"/>
        <v>Montana St</v>
      </c>
      <c r="AK2931">
        <f t="shared" si="427"/>
        <v>0</v>
      </c>
    </row>
    <row r="2932" spans="17:37" x14ac:dyDescent="0.25">
      <c r="Q2932" t="s">
        <v>3387</v>
      </c>
      <c r="R2932" s="6">
        <v>41973</v>
      </c>
      <c r="S2932" t="s">
        <v>3194</v>
      </c>
      <c r="T2932" t="s">
        <v>3345</v>
      </c>
      <c r="U2932" t="s">
        <v>3841</v>
      </c>
      <c r="V2932">
        <v>72</v>
      </c>
      <c r="W2932">
        <v>51</v>
      </c>
      <c r="Y2932" t="s">
        <v>71</v>
      </c>
      <c r="Z2932">
        <v>1</v>
      </c>
      <c r="AA2932">
        <f t="shared" si="424"/>
        <v>-21</v>
      </c>
      <c r="AB2932">
        <f t="shared" ca="1" si="420"/>
        <v>-7.9999997999999994</v>
      </c>
      <c r="AC2932">
        <f t="shared" ca="1" si="421"/>
        <v>-13.000000200000001</v>
      </c>
      <c r="AD2932">
        <f t="shared" ca="1" si="422"/>
        <v>13.000000200000001</v>
      </c>
      <c r="AE2932" s="2">
        <v>0</v>
      </c>
      <c r="AF2932" s="7">
        <f>VLOOKUP(R2932,Weights!$A$2:$B$120,2,0)*AE2932</f>
        <v>0</v>
      </c>
      <c r="AG2932">
        <f t="shared" ca="1" si="423"/>
        <v>169.00000520000006</v>
      </c>
      <c r="AI2932" t="str">
        <f t="shared" ca="1" si="425"/>
        <v>North Dakota St</v>
      </c>
      <c r="AJ2932" t="str">
        <f t="shared" si="426"/>
        <v>North Dakota St</v>
      </c>
      <c r="AK2932" t="str">
        <f t="shared" si="427"/>
        <v>North Dakota St</v>
      </c>
    </row>
    <row r="2933" spans="17:37" x14ac:dyDescent="0.25">
      <c r="Q2933" t="s">
        <v>3387</v>
      </c>
      <c r="R2933" s="6">
        <v>41976</v>
      </c>
      <c r="S2933" t="s">
        <v>3194</v>
      </c>
      <c r="T2933" t="s">
        <v>3839</v>
      </c>
      <c r="U2933" t="s">
        <v>3842</v>
      </c>
      <c r="V2933">
        <v>79</v>
      </c>
      <c r="W2933">
        <v>41</v>
      </c>
      <c r="Y2933" t="s">
        <v>21</v>
      </c>
      <c r="Z2933">
        <v>1</v>
      </c>
      <c r="AA2933">
        <f t="shared" si="424"/>
        <v>38</v>
      </c>
      <c r="AB2933">
        <f t="shared" ca="1" si="420"/>
        <v>19.600000000000001</v>
      </c>
      <c r="AC2933">
        <f t="shared" ca="1" si="421"/>
        <v>18.399999999999999</v>
      </c>
      <c r="AD2933">
        <f t="shared" ca="1" si="422"/>
        <v>-18.399999999999999</v>
      </c>
      <c r="AE2933" s="2">
        <v>0</v>
      </c>
      <c r="AF2933" s="7">
        <f>VLOOKUP(R2933,Weights!$A$2:$B$120,2,0)*AE2933</f>
        <v>0</v>
      </c>
      <c r="AG2933">
        <f t="shared" ca="1" si="423"/>
        <v>338.55999999999995</v>
      </c>
      <c r="AI2933" t="str">
        <f t="shared" ca="1" si="425"/>
        <v>Montana St</v>
      </c>
      <c r="AJ2933" t="str">
        <f t="shared" si="426"/>
        <v>Montana St</v>
      </c>
      <c r="AK2933">
        <f t="shared" si="427"/>
        <v>0</v>
      </c>
    </row>
    <row r="2934" spans="17:37" x14ac:dyDescent="0.25">
      <c r="Q2934" t="s">
        <v>3387</v>
      </c>
      <c r="R2934" s="6">
        <v>41979</v>
      </c>
      <c r="S2934" t="s">
        <v>3194</v>
      </c>
      <c r="T2934" t="s">
        <v>3398</v>
      </c>
      <c r="U2934" t="s">
        <v>3842</v>
      </c>
      <c r="V2934">
        <v>68</v>
      </c>
      <c r="W2934">
        <v>60</v>
      </c>
      <c r="Y2934" t="s">
        <v>484</v>
      </c>
      <c r="Z2934">
        <v>1</v>
      </c>
      <c r="AA2934">
        <f t="shared" si="424"/>
        <v>8</v>
      </c>
      <c r="AB2934">
        <f t="shared" ca="1" si="420"/>
        <v>1.0000000000000018</v>
      </c>
      <c r="AC2934">
        <f t="shared" ca="1" si="421"/>
        <v>6.9999999999999982</v>
      </c>
      <c r="AD2934">
        <f t="shared" ca="1" si="422"/>
        <v>-6.9999999999999982</v>
      </c>
      <c r="AE2934" s="2">
        <v>0</v>
      </c>
      <c r="AF2934" s="7">
        <f>VLOOKUP(R2934,Weights!$A$2:$B$120,2,0)*AE2934</f>
        <v>0</v>
      </c>
      <c r="AG2934">
        <f t="shared" ca="1" si="423"/>
        <v>48.999999999999972</v>
      </c>
      <c r="AI2934" t="str">
        <f t="shared" ca="1" si="425"/>
        <v>Montana St</v>
      </c>
      <c r="AJ2934" t="str">
        <f t="shared" si="426"/>
        <v>Montana St</v>
      </c>
      <c r="AK2934">
        <f t="shared" si="427"/>
        <v>0</v>
      </c>
    </row>
    <row r="2935" spans="17:37" x14ac:dyDescent="0.25">
      <c r="Q2935" t="s">
        <v>3387</v>
      </c>
      <c r="R2935" s="6">
        <v>41996</v>
      </c>
      <c r="S2935" t="s">
        <v>3194</v>
      </c>
      <c r="T2935" t="s">
        <v>3363</v>
      </c>
      <c r="U2935" t="s">
        <v>3841</v>
      </c>
      <c r="V2935">
        <v>61</v>
      </c>
      <c r="W2935">
        <v>51</v>
      </c>
      <c r="Y2935" t="s">
        <v>843</v>
      </c>
      <c r="Z2935">
        <v>1</v>
      </c>
      <c r="AA2935">
        <f t="shared" si="424"/>
        <v>-10</v>
      </c>
      <c r="AB2935">
        <f t="shared" ca="1" si="420"/>
        <v>-9.9999998199999993</v>
      </c>
      <c r="AC2935">
        <f t="shared" ca="1" si="421"/>
        <v>-1.8000000068241206E-7</v>
      </c>
      <c r="AD2935">
        <f t="shared" ca="1" si="422"/>
        <v>1.8000000068241206E-7</v>
      </c>
      <c r="AE2935" s="2">
        <v>0</v>
      </c>
      <c r="AF2935" s="7">
        <f>VLOOKUP(R2935,Weights!$A$2:$B$120,2,0)*AE2935</f>
        <v>0</v>
      </c>
      <c r="AG2935">
        <f t="shared" ca="1" si="423"/>
        <v>3.2400000245668344E-14</v>
      </c>
      <c r="AI2935" t="str">
        <f t="shared" ca="1" si="425"/>
        <v>Wyoming</v>
      </c>
      <c r="AJ2935" t="str">
        <f t="shared" si="426"/>
        <v>Wyoming</v>
      </c>
      <c r="AK2935" t="str">
        <f t="shared" si="427"/>
        <v>Wyoming</v>
      </c>
    </row>
    <row r="2936" spans="17:37" x14ac:dyDescent="0.25">
      <c r="Q2936" t="s">
        <v>3387</v>
      </c>
      <c r="R2936" s="6">
        <v>42005</v>
      </c>
      <c r="S2936" t="s">
        <v>3194</v>
      </c>
      <c r="T2936" t="s">
        <v>3399</v>
      </c>
      <c r="U2936" t="s">
        <v>3841</v>
      </c>
      <c r="V2936">
        <v>67</v>
      </c>
      <c r="W2936">
        <v>60</v>
      </c>
      <c r="Y2936" t="s">
        <v>1136</v>
      </c>
      <c r="Z2936">
        <v>1</v>
      </c>
      <c r="AA2936">
        <f t="shared" si="424"/>
        <v>-7</v>
      </c>
      <c r="AB2936">
        <f t="shared" ca="1" si="420"/>
        <v>-1.9999997999999994</v>
      </c>
      <c r="AC2936">
        <f t="shared" ca="1" si="421"/>
        <v>-5.0000002000000006</v>
      </c>
      <c r="AD2936">
        <f t="shared" ca="1" si="422"/>
        <v>5.0000002000000006</v>
      </c>
      <c r="AE2936" s="2">
        <v>0</v>
      </c>
      <c r="AF2936" s="7">
        <f>VLOOKUP(R2936,Weights!$A$2:$B$120,2,0)*AE2936</f>
        <v>0</v>
      </c>
      <c r="AG2936">
        <f t="shared" ca="1" si="423"/>
        <v>25.000002000000045</v>
      </c>
      <c r="AI2936" t="str">
        <f t="shared" ca="1" si="425"/>
        <v>North Dakota</v>
      </c>
      <c r="AJ2936" t="str">
        <f t="shared" si="426"/>
        <v>North Dakota</v>
      </c>
      <c r="AK2936" t="str">
        <f t="shared" si="427"/>
        <v>North Dakota</v>
      </c>
    </row>
    <row r="2937" spans="17:37" x14ac:dyDescent="0.25">
      <c r="Q2937" t="s">
        <v>3387</v>
      </c>
      <c r="R2937" s="6">
        <v>42007</v>
      </c>
      <c r="S2937" t="s">
        <v>3194</v>
      </c>
      <c r="T2937" t="s">
        <v>3364</v>
      </c>
      <c r="U2937" t="s">
        <v>3841</v>
      </c>
      <c r="V2937">
        <v>62</v>
      </c>
      <c r="W2937">
        <v>54</v>
      </c>
      <c r="Y2937" t="s">
        <v>1137</v>
      </c>
      <c r="Z2937">
        <v>1</v>
      </c>
      <c r="AA2937">
        <f t="shared" si="424"/>
        <v>-8</v>
      </c>
      <c r="AB2937">
        <f t="shared" ca="1" si="420"/>
        <v>-4.1999997999999987</v>
      </c>
      <c r="AC2937">
        <f t="shared" ca="1" si="421"/>
        <v>-3.8000002000000013</v>
      </c>
      <c r="AD2937">
        <f t="shared" ca="1" si="422"/>
        <v>3.8000002000000013</v>
      </c>
      <c r="AE2937" s="2">
        <v>0</v>
      </c>
      <c r="AF2937" s="7">
        <f>VLOOKUP(R2937,Weights!$A$2:$B$120,2,0)*AE2937</f>
        <v>0</v>
      </c>
      <c r="AG2937">
        <f t="shared" ca="1" si="423"/>
        <v>14.440001520000049</v>
      </c>
      <c r="AI2937" t="str">
        <f t="shared" ca="1" si="425"/>
        <v>Northern Colorado</v>
      </c>
      <c r="AJ2937" t="str">
        <f t="shared" si="426"/>
        <v>Northern Colorado</v>
      </c>
      <c r="AK2937" t="str">
        <f t="shared" si="427"/>
        <v>Northern Colorado</v>
      </c>
    </row>
    <row r="2938" spans="17:37" x14ac:dyDescent="0.25">
      <c r="Q2938" t="s">
        <v>3387</v>
      </c>
      <c r="R2938" s="6">
        <v>42026</v>
      </c>
      <c r="S2938" t="s">
        <v>3194</v>
      </c>
      <c r="T2938" t="s">
        <v>3388</v>
      </c>
      <c r="U2938" t="s">
        <v>3842</v>
      </c>
      <c r="V2938">
        <v>79</v>
      </c>
      <c r="W2938">
        <v>65</v>
      </c>
      <c r="Y2938" t="s">
        <v>1140</v>
      </c>
      <c r="Z2938">
        <v>1</v>
      </c>
      <c r="AA2938">
        <f t="shared" si="424"/>
        <v>14</v>
      </c>
      <c r="AB2938">
        <f t="shared" ca="1" si="420"/>
        <v>-0.59999979999999908</v>
      </c>
      <c r="AC2938">
        <f t="shared" ca="1" si="421"/>
        <v>14.599999799999999</v>
      </c>
      <c r="AD2938">
        <f t="shared" ca="1" si="422"/>
        <v>-14.599999799999999</v>
      </c>
      <c r="AE2938" s="2">
        <v>0</v>
      </c>
      <c r="AF2938" s="7">
        <f>VLOOKUP(R2938,Weights!$A$2:$B$120,2,0)*AE2938</f>
        <v>0</v>
      </c>
      <c r="AG2938">
        <f t="shared" ca="1" si="423"/>
        <v>213.15999416000002</v>
      </c>
      <c r="AI2938" t="str">
        <f t="shared" ca="1" si="425"/>
        <v>Southern Utah</v>
      </c>
      <c r="AJ2938" t="str">
        <f t="shared" si="426"/>
        <v>Montana St</v>
      </c>
      <c r="AK2938">
        <f t="shared" si="427"/>
        <v>0</v>
      </c>
    </row>
    <row r="2939" spans="17:37" x14ac:dyDescent="0.25">
      <c r="Q2939" t="s">
        <v>3387</v>
      </c>
      <c r="R2939" s="6">
        <v>42028</v>
      </c>
      <c r="S2939" t="s">
        <v>3194</v>
      </c>
      <c r="T2939" t="s">
        <v>3389</v>
      </c>
      <c r="U2939" t="s">
        <v>3841</v>
      </c>
      <c r="V2939">
        <v>71</v>
      </c>
      <c r="W2939">
        <v>64</v>
      </c>
      <c r="Y2939" t="s">
        <v>1141</v>
      </c>
      <c r="Z2939">
        <v>1</v>
      </c>
      <c r="AA2939">
        <f t="shared" si="424"/>
        <v>-7</v>
      </c>
      <c r="AB2939">
        <f t="shared" ca="1" si="420"/>
        <v>-5.9999997999999994</v>
      </c>
      <c r="AC2939">
        <f t="shared" ca="1" si="421"/>
        <v>-1.0000002000000006</v>
      </c>
      <c r="AD2939">
        <f t="shared" ca="1" si="422"/>
        <v>1.0000002000000006</v>
      </c>
      <c r="AE2939" s="2">
        <v>0</v>
      </c>
      <c r="AF2939" s="7">
        <f>VLOOKUP(R2939,Weights!$A$2:$B$120,2,0)*AE2939</f>
        <v>0</v>
      </c>
      <c r="AG2939">
        <f t="shared" ca="1" si="423"/>
        <v>1.0000004000000411</v>
      </c>
      <c r="AI2939" t="str">
        <f t="shared" ca="1" si="425"/>
        <v>Northern Arizona</v>
      </c>
      <c r="AJ2939" t="str">
        <f t="shared" si="426"/>
        <v>Northern Arizona</v>
      </c>
      <c r="AK2939" t="str">
        <f t="shared" si="427"/>
        <v>Northern Arizona</v>
      </c>
    </row>
    <row r="2940" spans="17:37" x14ac:dyDescent="0.25">
      <c r="Q2940" t="s">
        <v>3387</v>
      </c>
      <c r="R2940" s="6">
        <v>42040</v>
      </c>
      <c r="S2940" t="s">
        <v>3194</v>
      </c>
      <c r="T2940" t="s">
        <v>3358</v>
      </c>
      <c r="U2940" t="s">
        <v>3841</v>
      </c>
      <c r="V2940">
        <v>80</v>
      </c>
      <c r="W2940">
        <v>71</v>
      </c>
      <c r="Y2940" t="s">
        <v>1163</v>
      </c>
      <c r="Z2940">
        <v>1</v>
      </c>
      <c r="AA2940">
        <f t="shared" si="424"/>
        <v>-9</v>
      </c>
      <c r="AB2940">
        <f t="shared" ca="1" si="420"/>
        <v>-2.1999997999999987</v>
      </c>
      <c r="AC2940">
        <f t="shared" ca="1" si="421"/>
        <v>-6.8000002000000013</v>
      </c>
      <c r="AD2940">
        <f t="shared" ca="1" si="422"/>
        <v>6.8000002000000013</v>
      </c>
      <c r="AE2940" s="2">
        <v>0</v>
      </c>
      <c r="AF2940" s="7">
        <f>VLOOKUP(R2940,Weights!$A$2:$B$120,2,0)*AE2940</f>
        <v>0</v>
      </c>
      <c r="AG2940">
        <f t="shared" ca="1" si="423"/>
        <v>46.240002720000057</v>
      </c>
      <c r="AI2940" t="str">
        <f t="shared" ca="1" si="425"/>
        <v>Idaho</v>
      </c>
      <c r="AJ2940" t="str">
        <f t="shared" si="426"/>
        <v>Idaho</v>
      </c>
      <c r="AK2940" t="str">
        <f t="shared" si="427"/>
        <v>Idaho</v>
      </c>
    </row>
    <row r="2941" spans="17:37" x14ac:dyDescent="0.25">
      <c r="Q2941" t="s">
        <v>3387</v>
      </c>
      <c r="R2941" s="6">
        <v>42042</v>
      </c>
      <c r="S2941" t="s">
        <v>3194</v>
      </c>
      <c r="T2941" t="s">
        <v>3357</v>
      </c>
      <c r="U2941" t="s">
        <v>3841</v>
      </c>
      <c r="V2941">
        <v>61</v>
      </c>
      <c r="W2941">
        <v>51</v>
      </c>
      <c r="Y2941" t="s">
        <v>1164</v>
      </c>
      <c r="Z2941">
        <v>1</v>
      </c>
      <c r="AA2941">
        <f t="shared" si="424"/>
        <v>-10</v>
      </c>
      <c r="AB2941">
        <f t="shared" ca="1" si="420"/>
        <v>-10.199999799999999</v>
      </c>
      <c r="AC2941">
        <f t="shared" ca="1" si="421"/>
        <v>0.19999979999999873</v>
      </c>
      <c r="AD2941">
        <f t="shared" ca="1" si="422"/>
        <v>-0.19999979999999873</v>
      </c>
      <c r="AE2941" s="2">
        <v>0</v>
      </c>
      <c r="AF2941" s="7">
        <f>VLOOKUP(R2941,Weights!$A$2:$B$120,2,0)*AE2941</f>
        <v>0</v>
      </c>
      <c r="AG2941">
        <f t="shared" ca="1" si="423"/>
        <v>3.9999920000039491E-2</v>
      </c>
      <c r="AI2941" t="str">
        <f t="shared" ca="1" si="425"/>
        <v>Eastern Washington</v>
      </c>
      <c r="AJ2941" t="str">
        <f t="shared" si="426"/>
        <v>Eastern Washington</v>
      </c>
      <c r="AK2941" t="str">
        <f t="shared" si="427"/>
        <v>Eastern Washington</v>
      </c>
    </row>
    <row r="2942" spans="17:37" x14ac:dyDescent="0.25">
      <c r="Q2942" t="s">
        <v>3387</v>
      </c>
      <c r="R2942" s="6">
        <v>42054</v>
      </c>
      <c r="S2942" t="s">
        <v>3194</v>
      </c>
      <c r="T2942" t="s">
        <v>3391</v>
      </c>
      <c r="U2942" t="s">
        <v>3841</v>
      </c>
      <c r="V2942">
        <v>74</v>
      </c>
      <c r="W2942">
        <v>71</v>
      </c>
      <c r="Y2942" t="s">
        <v>1146</v>
      </c>
      <c r="Z2942">
        <v>1</v>
      </c>
      <c r="AA2942">
        <f t="shared" si="424"/>
        <v>-3</v>
      </c>
      <c r="AB2942">
        <f t="shared" ca="1" si="420"/>
        <v>-2.9999997999999994</v>
      </c>
      <c r="AC2942">
        <f t="shared" ca="1" si="421"/>
        <v>-2.0000000056086265E-7</v>
      </c>
      <c r="AD2942">
        <f t="shared" ca="1" si="422"/>
        <v>2.0000000056086265E-7</v>
      </c>
      <c r="AE2942" s="2">
        <v>0</v>
      </c>
      <c r="AF2942" s="7">
        <f>VLOOKUP(R2942,Weights!$A$2:$B$120,2,0)*AE2942</f>
        <v>0</v>
      </c>
      <c r="AG2942">
        <f t="shared" ca="1" si="423"/>
        <v>4.0000000224345055E-14</v>
      </c>
      <c r="AI2942" t="str">
        <f t="shared" ca="1" si="425"/>
        <v>Weber State</v>
      </c>
      <c r="AJ2942" t="str">
        <f t="shared" si="426"/>
        <v>Weber State</v>
      </c>
      <c r="AK2942" t="str">
        <f t="shared" si="427"/>
        <v>Weber State</v>
      </c>
    </row>
    <row r="2943" spans="17:37" x14ac:dyDescent="0.25">
      <c r="Q2943" t="s">
        <v>3387</v>
      </c>
      <c r="R2943" s="6">
        <v>42056</v>
      </c>
      <c r="S2943" t="s">
        <v>3194</v>
      </c>
      <c r="T2943" t="s">
        <v>3390</v>
      </c>
      <c r="U2943" t="s">
        <v>3842</v>
      </c>
      <c r="V2943">
        <v>67</v>
      </c>
      <c r="W2943">
        <v>53</v>
      </c>
      <c r="Y2943" t="s">
        <v>1165</v>
      </c>
      <c r="Z2943">
        <v>1</v>
      </c>
      <c r="AA2943">
        <f t="shared" si="424"/>
        <v>14</v>
      </c>
      <c r="AB2943">
        <f t="shared" ca="1" si="420"/>
        <v>0.20000020000000163</v>
      </c>
      <c r="AC2943">
        <f t="shared" ca="1" si="421"/>
        <v>13.799999799999998</v>
      </c>
      <c r="AD2943">
        <f t="shared" ca="1" si="422"/>
        <v>-13.799999799999998</v>
      </c>
      <c r="AE2943" s="2">
        <v>0</v>
      </c>
      <c r="AF2943" s="7">
        <f>VLOOKUP(R2943,Weights!$A$2:$B$120,2,0)*AE2943</f>
        <v>0</v>
      </c>
      <c r="AG2943">
        <f t="shared" ca="1" si="423"/>
        <v>190.43999448</v>
      </c>
      <c r="AI2943" t="str">
        <f t="shared" ca="1" si="425"/>
        <v>Montana St</v>
      </c>
      <c r="AJ2943" t="str">
        <f t="shared" si="426"/>
        <v>Montana St</v>
      </c>
      <c r="AK2943">
        <f t="shared" si="427"/>
        <v>0</v>
      </c>
    </row>
    <row r="2944" spans="17:37" x14ac:dyDescent="0.25">
      <c r="Q2944" t="s">
        <v>3387</v>
      </c>
      <c r="R2944" s="6">
        <v>42070</v>
      </c>
      <c r="S2944" t="s">
        <v>3194</v>
      </c>
      <c r="T2944" t="s">
        <v>3284</v>
      </c>
      <c r="U2944" t="s">
        <v>3841</v>
      </c>
      <c r="V2944">
        <v>70</v>
      </c>
      <c r="W2944">
        <v>54</v>
      </c>
      <c r="Y2944" t="s">
        <v>1148</v>
      </c>
      <c r="Z2944">
        <v>1</v>
      </c>
      <c r="AA2944">
        <f t="shared" si="424"/>
        <v>-16</v>
      </c>
      <c r="AB2944">
        <f t="shared" ca="1" si="420"/>
        <v>-9.3999998199999997</v>
      </c>
      <c r="AC2944">
        <f t="shared" ca="1" si="421"/>
        <v>-6.6000001800000003</v>
      </c>
      <c r="AD2944">
        <f t="shared" ca="1" si="422"/>
        <v>6.6000001800000003</v>
      </c>
      <c r="AE2944" s="2">
        <v>0</v>
      </c>
      <c r="AF2944" s="7">
        <f>VLOOKUP(R2944,Weights!$A$2:$B$120,2,0)*AE2944</f>
        <v>0</v>
      </c>
      <c r="AG2944">
        <f t="shared" ca="1" si="423"/>
        <v>43.560002376000035</v>
      </c>
      <c r="AI2944" t="str">
        <f t="shared" ca="1" si="425"/>
        <v>Montana</v>
      </c>
      <c r="AJ2944" t="str">
        <f t="shared" si="426"/>
        <v>Montana</v>
      </c>
      <c r="AK2944" t="str">
        <f t="shared" si="427"/>
        <v>Montana</v>
      </c>
    </row>
    <row r="2945" spans="17:37" x14ac:dyDescent="0.25">
      <c r="Q2945" t="s">
        <v>3359</v>
      </c>
      <c r="R2945" s="6">
        <v>41960</v>
      </c>
      <c r="S2945" t="s">
        <v>3194</v>
      </c>
      <c r="T2945" t="s">
        <v>3839</v>
      </c>
      <c r="U2945" t="s">
        <v>3842</v>
      </c>
      <c r="V2945">
        <v>87</v>
      </c>
      <c r="W2945">
        <v>79</v>
      </c>
      <c r="Y2945" t="s">
        <v>11</v>
      </c>
      <c r="Z2945">
        <v>1</v>
      </c>
      <c r="AA2945">
        <f t="shared" si="424"/>
        <v>8</v>
      </c>
      <c r="AB2945">
        <f t="shared" ca="1" si="420"/>
        <v>32.999999799999998</v>
      </c>
      <c r="AC2945">
        <f t="shared" ca="1" si="421"/>
        <v>-24.999999799999998</v>
      </c>
      <c r="AD2945">
        <f t="shared" ca="1" si="422"/>
        <v>24.999999799999998</v>
      </c>
      <c r="AE2945" s="2">
        <v>0</v>
      </c>
      <c r="AF2945" s="7">
        <f>VLOOKUP(R2945,Weights!$A$2:$B$120,2,0)*AE2945</f>
        <v>0</v>
      </c>
      <c r="AG2945">
        <f t="shared" ca="1" si="423"/>
        <v>624.99998999999991</v>
      </c>
      <c r="AI2945" t="str">
        <f t="shared" ca="1" si="425"/>
        <v>Morehead St</v>
      </c>
      <c r="AJ2945" t="str">
        <f t="shared" si="426"/>
        <v>Morehead St</v>
      </c>
      <c r="AK2945">
        <f t="shared" si="427"/>
        <v>0</v>
      </c>
    </row>
    <row r="2946" spans="17:37" x14ac:dyDescent="0.25">
      <c r="Q2946" t="s">
        <v>3359</v>
      </c>
      <c r="R2946" s="6">
        <v>41966</v>
      </c>
      <c r="S2946" t="s">
        <v>3195</v>
      </c>
      <c r="T2946" t="s">
        <v>3520</v>
      </c>
      <c r="U2946" t="s">
        <v>3841</v>
      </c>
      <c r="V2946">
        <v>51</v>
      </c>
      <c r="W2946">
        <v>46</v>
      </c>
      <c r="Y2946" t="s">
        <v>19</v>
      </c>
      <c r="Z2946">
        <v>1</v>
      </c>
      <c r="AA2946">
        <f t="shared" si="424"/>
        <v>-5</v>
      </c>
      <c r="AB2946">
        <f t="shared" ref="AB2946:AB3009" ca="1" si="428">Z2946*(IF(S2946="A",-HomeEdge,IF(S2946="H",HomeEdge,0))+VLOOKUP(Q2946,TmList,2,0)-VLOOKUP(T2946,TmList,2,0))</f>
        <v>4.2</v>
      </c>
      <c r="AC2946">
        <f t="shared" ref="AC2946:AC3009" ca="1" si="429">AA2946-AB2946</f>
        <v>-9.1999999999999993</v>
      </c>
      <c r="AD2946">
        <f t="shared" ref="AD2946:AD3009" ca="1" si="430">-AC2946</f>
        <v>9.1999999999999993</v>
      </c>
      <c r="AE2946" s="2">
        <v>0</v>
      </c>
      <c r="AF2946" s="7">
        <f>VLOOKUP(R2946,Weights!$A$2:$B$120,2,0)*AE2946</f>
        <v>0</v>
      </c>
      <c r="AG2946">
        <f t="shared" ref="AG2946:AG3009" ca="1" si="431">AC2946^2</f>
        <v>84.639999999999986</v>
      </c>
      <c r="AI2946" t="str">
        <f t="shared" ca="1" si="425"/>
        <v>Morehead St</v>
      </c>
      <c r="AJ2946" t="str">
        <f t="shared" si="426"/>
        <v>American</v>
      </c>
      <c r="AK2946" t="str">
        <f t="shared" si="427"/>
        <v>American</v>
      </c>
    </row>
    <row r="2947" spans="17:37" x14ac:dyDescent="0.25">
      <c r="Q2947" t="s">
        <v>3359</v>
      </c>
      <c r="R2947" s="6">
        <v>41972</v>
      </c>
      <c r="S2947" t="s">
        <v>3194</v>
      </c>
      <c r="T2947" t="s">
        <v>3839</v>
      </c>
      <c r="U2947" t="s">
        <v>3842</v>
      </c>
      <c r="V2947">
        <v>121</v>
      </c>
      <c r="W2947">
        <v>49</v>
      </c>
      <c r="Y2947" t="s">
        <v>291</v>
      </c>
      <c r="Z2947">
        <v>1</v>
      </c>
      <c r="AA2947">
        <f t="shared" ref="AA2947:AA3010" si="432">Z2947*IF(U2947="W",(V2947-W2947),W2947-V2947)</f>
        <v>72</v>
      </c>
      <c r="AB2947">
        <f t="shared" ca="1" si="428"/>
        <v>32.999999799999998</v>
      </c>
      <c r="AC2947">
        <f t="shared" ca="1" si="429"/>
        <v>39.000000200000002</v>
      </c>
      <c r="AD2947">
        <f t="shared" ca="1" si="430"/>
        <v>-39.000000200000002</v>
      </c>
      <c r="AE2947" s="2">
        <v>0</v>
      </c>
      <c r="AF2947" s="7">
        <f>VLOOKUP(R2947,Weights!$A$2:$B$120,2,0)*AE2947</f>
        <v>0</v>
      </c>
      <c r="AG2947">
        <f t="shared" ca="1" si="431"/>
        <v>1521.0000156000003</v>
      </c>
      <c r="AI2947" t="str">
        <f t="shared" ref="AI2947:AI3010" ca="1" si="433">IF(AB2947&gt;0,Q2947,T2947)</f>
        <v>Morehead St</v>
      </c>
      <c r="AJ2947" t="str">
        <f t="shared" ref="AJ2947:AJ3010" si="434">IF(AA2947&gt;0,Q2947,T2947)</f>
        <v>Morehead St</v>
      </c>
      <c r="AK2947">
        <f t="shared" ref="AK2947:AK3010" si="435">IF(AA2947&lt;0,T2947,0)</f>
        <v>0</v>
      </c>
    </row>
    <row r="2948" spans="17:37" x14ac:dyDescent="0.25">
      <c r="Q2948" t="s">
        <v>3359</v>
      </c>
      <c r="R2948" s="6">
        <v>41974</v>
      </c>
      <c r="S2948" t="s">
        <v>3194</v>
      </c>
      <c r="T2948" t="s">
        <v>3440</v>
      </c>
      <c r="U2948" t="s">
        <v>3841</v>
      </c>
      <c r="V2948">
        <v>63</v>
      </c>
      <c r="W2948">
        <v>59</v>
      </c>
      <c r="Y2948" t="s">
        <v>315</v>
      </c>
      <c r="Z2948">
        <v>1</v>
      </c>
      <c r="AA2948">
        <f t="shared" si="432"/>
        <v>-4</v>
      </c>
      <c r="AB2948">
        <f t="shared" ca="1" si="428"/>
        <v>5.6000000000000005</v>
      </c>
      <c r="AC2948">
        <f t="shared" ca="1" si="429"/>
        <v>-9.6000000000000014</v>
      </c>
      <c r="AD2948">
        <f t="shared" ca="1" si="430"/>
        <v>9.6000000000000014</v>
      </c>
      <c r="AE2948" s="2">
        <v>0</v>
      </c>
      <c r="AF2948" s="7">
        <f>VLOOKUP(R2948,Weights!$A$2:$B$120,2,0)*AE2948</f>
        <v>0</v>
      </c>
      <c r="AG2948">
        <f t="shared" ca="1" si="431"/>
        <v>92.160000000000025</v>
      </c>
      <c r="AI2948" t="str">
        <f t="shared" ca="1" si="433"/>
        <v>Morehead St</v>
      </c>
      <c r="AJ2948" t="str">
        <f t="shared" si="434"/>
        <v>East Tennessee St</v>
      </c>
      <c r="AK2948" t="str">
        <f t="shared" si="435"/>
        <v>East Tennessee St</v>
      </c>
    </row>
    <row r="2949" spans="17:37" x14ac:dyDescent="0.25">
      <c r="Q2949" t="s">
        <v>3359</v>
      </c>
      <c r="R2949" s="6">
        <v>41979</v>
      </c>
      <c r="S2949" t="s">
        <v>3194</v>
      </c>
      <c r="T2949" t="s">
        <v>3490</v>
      </c>
      <c r="U2949" t="s">
        <v>3841</v>
      </c>
      <c r="V2949">
        <v>70</v>
      </c>
      <c r="W2949">
        <v>68</v>
      </c>
      <c r="X2949" t="s">
        <v>3843</v>
      </c>
      <c r="Y2949" t="s">
        <v>857</v>
      </c>
      <c r="Z2949">
        <v>1</v>
      </c>
      <c r="AA2949">
        <f t="shared" si="432"/>
        <v>-2</v>
      </c>
      <c r="AB2949">
        <f t="shared" ca="1" si="428"/>
        <v>3.9999999800000006</v>
      </c>
      <c r="AC2949">
        <f t="shared" ca="1" si="429"/>
        <v>-5.9999999800000001</v>
      </c>
      <c r="AD2949">
        <f t="shared" ca="1" si="430"/>
        <v>5.9999999800000001</v>
      </c>
      <c r="AE2949" s="2">
        <v>0</v>
      </c>
      <c r="AF2949" s="7">
        <f>VLOOKUP(R2949,Weights!$A$2:$B$120,2,0)*AE2949</f>
        <v>0</v>
      </c>
      <c r="AG2949">
        <f t="shared" ca="1" si="431"/>
        <v>35.999999760000001</v>
      </c>
      <c r="AI2949" t="str">
        <f t="shared" ca="1" si="433"/>
        <v>Morehead St</v>
      </c>
      <c r="AJ2949" t="str">
        <f t="shared" si="434"/>
        <v>Oakland</v>
      </c>
      <c r="AK2949" t="str">
        <f t="shared" si="435"/>
        <v>Oakland</v>
      </c>
    </row>
    <row r="2950" spans="17:37" x14ac:dyDescent="0.25">
      <c r="Q2950" t="s">
        <v>3359</v>
      </c>
      <c r="R2950" s="6">
        <v>41992</v>
      </c>
      <c r="S2950" t="s">
        <v>3194</v>
      </c>
      <c r="T2950" t="s">
        <v>3335</v>
      </c>
      <c r="U2950" t="s">
        <v>3841</v>
      </c>
      <c r="V2950">
        <v>83</v>
      </c>
      <c r="W2950">
        <v>60</v>
      </c>
      <c r="Y2950" t="s">
        <v>845</v>
      </c>
      <c r="Z2950">
        <v>1</v>
      </c>
      <c r="AA2950">
        <f t="shared" si="432"/>
        <v>-23</v>
      </c>
      <c r="AB2950">
        <f t="shared" ca="1" si="428"/>
        <v>12.600000000000001</v>
      </c>
      <c r="AC2950">
        <f t="shared" ca="1" si="429"/>
        <v>-35.6</v>
      </c>
      <c r="AD2950">
        <f t="shared" ca="1" si="430"/>
        <v>35.6</v>
      </c>
      <c r="AE2950" s="2">
        <v>0</v>
      </c>
      <c r="AF2950" s="7">
        <f>VLOOKUP(R2950,Weights!$A$2:$B$120,2,0)*AE2950</f>
        <v>0</v>
      </c>
      <c r="AG2950">
        <f t="shared" ca="1" si="431"/>
        <v>1267.3600000000001</v>
      </c>
      <c r="AI2950" t="str">
        <f t="shared" ca="1" si="433"/>
        <v>Morehead St</v>
      </c>
      <c r="AJ2950" t="str">
        <f t="shared" si="434"/>
        <v>Northern Kentucky</v>
      </c>
      <c r="AK2950" t="str">
        <f t="shared" si="435"/>
        <v>Northern Kentucky</v>
      </c>
    </row>
    <row r="2951" spans="17:37" x14ac:dyDescent="0.25">
      <c r="Q2951" t="s">
        <v>3359</v>
      </c>
      <c r="R2951" s="6">
        <v>42007</v>
      </c>
      <c r="S2951" t="s">
        <v>3194</v>
      </c>
      <c r="T2951" t="s">
        <v>3271</v>
      </c>
      <c r="U2951" t="s">
        <v>3841</v>
      </c>
      <c r="V2951">
        <v>66</v>
      </c>
      <c r="W2951">
        <v>57</v>
      </c>
      <c r="Y2951" t="s">
        <v>920</v>
      </c>
      <c r="Z2951">
        <v>1</v>
      </c>
      <c r="AA2951">
        <f t="shared" si="432"/>
        <v>-9</v>
      </c>
      <c r="AB2951">
        <f t="shared" ca="1" si="428"/>
        <v>0.20000000000000107</v>
      </c>
      <c r="AC2951">
        <f t="shared" ca="1" si="429"/>
        <v>-9.2000000000000011</v>
      </c>
      <c r="AD2951">
        <f t="shared" ca="1" si="430"/>
        <v>9.2000000000000011</v>
      </c>
      <c r="AE2951" s="2">
        <v>0</v>
      </c>
      <c r="AF2951" s="7">
        <f>VLOOKUP(R2951,Weights!$A$2:$B$120,2,0)*AE2951</f>
        <v>0</v>
      </c>
      <c r="AG2951">
        <f t="shared" ca="1" si="431"/>
        <v>84.640000000000015</v>
      </c>
      <c r="AI2951" t="str">
        <f t="shared" ca="1" si="433"/>
        <v>Morehead St</v>
      </c>
      <c r="AJ2951" t="str">
        <f t="shared" si="434"/>
        <v>Murray St</v>
      </c>
      <c r="AK2951" t="str">
        <f t="shared" si="435"/>
        <v>Murray St</v>
      </c>
    </row>
    <row r="2952" spans="17:37" x14ac:dyDescent="0.25">
      <c r="Q2952" t="s">
        <v>3359</v>
      </c>
      <c r="R2952" s="6">
        <v>42019</v>
      </c>
      <c r="S2952" t="s">
        <v>3194</v>
      </c>
      <c r="T2952" t="s">
        <v>3495</v>
      </c>
      <c r="U2952" t="s">
        <v>3842</v>
      </c>
      <c r="V2952">
        <v>91</v>
      </c>
      <c r="W2952">
        <v>63</v>
      </c>
      <c r="Y2952" t="s">
        <v>1773</v>
      </c>
      <c r="Z2952">
        <v>1</v>
      </c>
      <c r="AA2952">
        <f t="shared" si="432"/>
        <v>28</v>
      </c>
      <c r="AB2952">
        <f t="shared" ca="1" si="428"/>
        <v>9.4</v>
      </c>
      <c r="AC2952">
        <f t="shared" ca="1" si="429"/>
        <v>18.600000000000001</v>
      </c>
      <c r="AD2952">
        <f t="shared" ca="1" si="430"/>
        <v>-18.600000000000001</v>
      </c>
      <c r="AE2952" s="2">
        <v>0</v>
      </c>
      <c r="AF2952" s="7">
        <f>VLOOKUP(R2952,Weights!$A$2:$B$120,2,0)*AE2952</f>
        <v>0</v>
      </c>
      <c r="AG2952">
        <f t="shared" ca="1" si="431"/>
        <v>345.96000000000004</v>
      </c>
      <c r="AI2952" t="str">
        <f t="shared" ca="1" si="433"/>
        <v>Morehead St</v>
      </c>
      <c r="AJ2952" t="str">
        <f t="shared" si="434"/>
        <v>Morehead St</v>
      </c>
      <c r="AK2952">
        <f t="shared" si="435"/>
        <v>0</v>
      </c>
    </row>
    <row r="2953" spans="17:37" x14ac:dyDescent="0.25">
      <c r="Q2953" t="s">
        <v>3359</v>
      </c>
      <c r="R2953" s="6">
        <v>42021</v>
      </c>
      <c r="S2953" t="s">
        <v>3194</v>
      </c>
      <c r="T2953" t="s">
        <v>3458</v>
      </c>
      <c r="U2953" t="s">
        <v>3841</v>
      </c>
      <c r="V2953">
        <v>65</v>
      </c>
      <c r="W2953">
        <v>62</v>
      </c>
      <c r="Y2953" t="s">
        <v>2438</v>
      </c>
      <c r="Z2953">
        <v>1</v>
      </c>
      <c r="AA2953">
        <f t="shared" si="432"/>
        <v>-3</v>
      </c>
      <c r="AB2953">
        <f t="shared" ca="1" si="428"/>
        <v>6.4</v>
      </c>
      <c r="AC2953">
        <f t="shared" ca="1" si="429"/>
        <v>-9.4</v>
      </c>
      <c r="AD2953">
        <f t="shared" ca="1" si="430"/>
        <v>9.4</v>
      </c>
      <c r="AE2953" s="2">
        <v>0</v>
      </c>
      <c r="AF2953" s="7">
        <f>VLOOKUP(R2953,Weights!$A$2:$B$120,2,0)*AE2953</f>
        <v>0</v>
      </c>
      <c r="AG2953">
        <f t="shared" ca="1" si="431"/>
        <v>88.360000000000014</v>
      </c>
      <c r="AI2953" t="str">
        <f t="shared" ca="1" si="433"/>
        <v>Morehead St</v>
      </c>
      <c r="AJ2953" t="str">
        <f t="shared" si="434"/>
        <v>Eastern Illinois</v>
      </c>
      <c r="AK2953" t="str">
        <f t="shared" si="435"/>
        <v>Eastern Illinois</v>
      </c>
    </row>
    <row r="2954" spans="17:37" x14ac:dyDescent="0.25">
      <c r="Q2954" t="s">
        <v>3359</v>
      </c>
      <c r="R2954" s="6">
        <v>42035</v>
      </c>
      <c r="S2954" t="s">
        <v>3194</v>
      </c>
      <c r="T2954" t="s">
        <v>3498</v>
      </c>
      <c r="U2954" t="s">
        <v>3841</v>
      </c>
      <c r="V2954">
        <v>66</v>
      </c>
      <c r="W2954">
        <v>57</v>
      </c>
      <c r="Y2954" t="s">
        <v>2439</v>
      </c>
      <c r="Z2954">
        <v>1</v>
      </c>
      <c r="AA2954">
        <f t="shared" si="432"/>
        <v>-9</v>
      </c>
      <c r="AB2954">
        <f t="shared" ca="1" si="428"/>
        <v>6.4</v>
      </c>
      <c r="AC2954">
        <f t="shared" ca="1" si="429"/>
        <v>-15.4</v>
      </c>
      <c r="AD2954">
        <f t="shared" ca="1" si="430"/>
        <v>15.4</v>
      </c>
      <c r="AE2954" s="2">
        <v>0</v>
      </c>
      <c r="AF2954" s="7">
        <f>VLOOKUP(R2954,Weights!$A$2:$B$120,2,0)*AE2954</f>
        <v>0</v>
      </c>
      <c r="AG2954">
        <f t="shared" ca="1" si="431"/>
        <v>237.16000000000003</v>
      </c>
      <c r="AI2954" t="str">
        <f t="shared" ca="1" si="433"/>
        <v>Morehead St</v>
      </c>
      <c r="AJ2954" t="str">
        <f t="shared" si="434"/>
        <v>Eastern Kentucky</v>
      </c>
      <c r="AK2954" t="str">
        <f t="shared" si="435"/>
        <v>Eastern Kentucky</v>
      </c>
    </row>
    <row r="2955" spans="17:37" x14ac:dyDescent="0.25">
      <c r="Q2955" t="s">
        <v>3359</v>
      </c>
      <c r="R2955" s="6">
        <v>42040</v>
      </c>
      <c r="S2955" t="s">
        <v>3194</v>
      </c>
      <c r="T2955" t="s">
        <v>3349</v>
      </c>
      <c r="U2955" t="s">
        <v>3842</v>
      </c>
      <c r="V2955">
        <v>72</v>
      </c>
      <c r="W2955">
        <v>57</v>
      </c>
      <c r="Y2955" t="s">
        <v>2440</v>
      </c>
      <c r="Z2955">
        <v>1</v>
      </c>
      <c r="AA2955">
        <f t="shared" si="432"/>
        <v>15</v>
      </c>
      <c r="AB2955">
        <f t="shared" ca="1" si="428"/>
        <v>16.599999799999999</v>
      </c>
      <c r="AC2955">
        <f t="shared" ca="1" si="429"/>
        <v>-1.5999997999999991</v>
      </c>
      <c r="AD2955">
        <f t="shared" ca="1" si="430"/>
        <v>1.5999997999999991</v>
      </c>
      <c r="AE2955" s="2">
        <v>0</v>
      </c>
      <c r="AF2955" s="7">
        <f>VLOOKUP(R2955,Weights!$A$2:$B$120,2,0)*AE2955</f>
        <v>0</v>
      </c>
      <c r="AG2955">
        <f t="shared" ca="1" si="431"/>
        <v>2.5599993600000372</v>
      </c>
      <c r="AI2955" t="str">
        <f t="shared" ca="1" si="433"/>
        <v>Morehead St</v>
      </c>
      <c r="AJ2955" t="str">
        <f t="shared" si="434"/>
        <v>Morehead St</v>
      </c>
      <c r="AK2955">
        <f t="shared" si="435"/>
        <v>0</v>
      </c>
    </row>
    <row r="2956" spans="17:37" x14ac:dyDescent="0.25">
      <c r="Q2956" t="s">
        <v>3359</v>
      </c>
      <c r="R2956" s="6">
        <v>42042</v>
      </c>
      <c r="S2956" t="s">
        <v>3194</v>
      </c>
      <c r="T2956" t="s">
        <v>3351</v>
      </c>
      <c r="U2956" t="s">
        <v>3842</v>
      </c>
      <c r="V2956">
        <v>73</v>
      </c>
      <c r="W2956">
        <v>71</v>
      </c>
      <c r="Y2956" t="s">
        <v>1777</v>
      </c>
      <c r="Z2956">
        <v>1</v>
      </c>
      <c r="AA2956">
        <f t="shared" si="432"/>
        <v>2</v>
      </c>
      <c r="AB2956">
        <f t="shared" ca="1" si="428"/>
        <v>5.4</v>
      </c>
      <c r="AC2956">
        <f t="shared" ca="1" si="429"/>
        <v>-3.4000000000000004</v>
      </c>
      <c r="AD2956">
        <f t="shared" ca="1" si="430"/>
        <v>3.4000000000000004</v>
      </c>
      <c r="AE2956" s="2">
        <v>0</v>
      </c>
      <c r="AF2956" s="7">
        <f>VLOOKUP(R2956,Weights!$A$2:$B$120,2,0)*AE2956</f>
        <v>0</v>
      </c>
      <c r="AG2956">
        <f t="shared" ca="1" si="431"/>
        <v>11.560000000000002</v>
      </c>
      <c r="AI2956" t="str">
        <f t="shared" ca="1" si="433"/>
        <v>Morehead St</v>
      </c>
      <c r="AJ2956" t="str">
        <f t="shared" si="434"/>
        <v>Morehead St</v>
      </c>
      <c r="AK2956">
        <f t="shared" si="435"/>
        <v>0</v>
      </c>
    </row>
    <row r="2957" spans="17:37" x14ac:dyDescent="0.25">
      <c r="Q2957" t="s">
        <v>3359</v>
      </c>
      <c r="R2957" s="6">
        <v>42061</v>
      </c>
      <c r="S2957" t="s">
        <v>3194</v>
      </c>
      <c r="T2957" t="s">
        <v>3353</v>
      </c>
      <c r="U2957" t="s">
        <v>3842</v>
      </c>
      <c r="V2957">
        <v>86</v>
      </c>
      <c r="W2957">
        <v>73</v>
      </c>
      <c r="Y2957" t="s">
        <v>2441</v>
      </c>
      <c r="Z2957">
        <v>1</v>
      </c>
      <c r="AA2957">
        <f t="shared" si="432"/>
        <v>13</v>
      </c>
      <c r="AB2957">
        <f t="shared" ca="1" si="428"/>
        <v>9</v>
      </c>
      <c r="AC2957">
        <f t="shared" ca="1" si="429"/>
        <v>4</v>
      </c>
      <c r="AD2957">
        <f t="shared" ca="1" si="430"/>
        <v>-4</v>
      </c>
      <c r="AE2957" s="2">
        <v>0</v>
      </c>
      <c r="AF2957" s="7">
        <f>VLOOKUP(R2957,Weights!$A$2:$B$120,2,0)*AE2957</f>
        <v>0</v>
      </c>
      <c r="AG2957">
        <f t="shared" ca="1" si="431"/>
        <v>16</v>
      </c>
      <c r="AI2957" t="str">
        <f t="shared" ca="1" si="433"/>
        <v>Morehead St</v>
      </c>
      <c r="AJ2957" t="str">
        <f t="shared" si="434"/>
        <v>Morehead St</v>
      </c>
      <c r="AK2957">
        <f t="shared" si="435"/>
        <v>0</v>
      </c>
    </row>
    <row r="2958" spans="17:37" x14ac:dyDescent="0.25">
      <c r="Q2958" t="s">
        <v>3359</v>
      </c>
      <c r="R2958" s="6">
        <v>42063</v>
      </c>
      <c r="S2958" t="s">
        <v>3194</v>
      </c>
      <c r="T2958" t="s">
        <v>3441</v>
      </c>
      <c r="U2958" t="s">
        <v>3842</v>
      </c>
      <c r="V2958">
        <v>87</v>
      </c>
      <c r="W2958">
        <v>55</v>
      </c>
      <c r="Y2958" t="s">
        <v>2442</v>
      </c>
      <c r="Z2958">
        <v>1</v>
      </c>
      <c r="AA2958">
        <f t="shared" si="432"/>
        <v>32</v>
      </c>
      <c r="AB2958">
        <f t="shared" ca="1" si="428"/>
        <v>14.7999998</v>
      </c>
      <c r="AC2958">
        <f t="shared" ca="1" si="429"/>
        <v>17.200000199999998</v>
      </c>
      <c r="AD2958">
        <f t="shared" ca="1" si="430"/>
        <v>-17.200000199999998</v>
      </c>
      <c r="AE2958" s="2">
        <v>0</v>
      </c>
      <c r="AF2958" s="7">
        <f>VLOOKUP(R2958,Weights!$A$2:$B$120,2,0)*AE2958</f>
        <v>0</v>
      </c>
      <c r="AG2958">
        <f t="shared" ca="1" si="431"/>
        <v>295.84000687999998</v>
      </c>
      <c r="AI2958" t="str">
        <f t="shared" ca="1" si="433"/>
        <v>Morehead St</v>
      </c>
      <c r="AJ2958" t="str">
        <f t="shared" si="434"/>
        <v>Morehead St</v>
      </c>
      <c r="AK2958">
        <f t="shared" si="435"/>
        <v>0</v>
      </c>
    </row>
    <row r="2959" spans="17:37" x14ac:dyDescent="0.25">
      <c r="Q2959" t="s">
        <v>3359</v>
      </c>
      <c r="R2959" s="6">
        <v>42067</v>
      </c>
      <c r="S2959" t="s">
        <v>3195</v>
      </c>
      <c r="T2959" t="s">
        <v>3518</v>
      </c>
      <c r="U2959" t="s">
        <v>3842</v>
      </c>
      <c r="V2959">
        <v>79</v>
      </c>
      <c r="W2959">
        <v>74</v>
      </c>
      <c r="Y2959" t="s">
        <v>1489</v>
      </c>
      <c r="Z2959">
        <v>1</v>
      </c>
      <c r="AA2959">
        <f t="shared" si="432"/>
        <v>5</v>
      </c>
      <c r="AB2959">
        <f t="shared" ca="1" si="428"/>
        <v>5</v>
      </c>
      <c r="AC2959">
        <f t="shared" ca="1" si="429"/>
        <v>0</v>
      </c>
      <c r="AD2959">
        <f t="shared" ca="1" si="430"/>
        <v>0</v>
      </c>
      <c r="AE2959" s="2">
        <v>0</v>
      </c>
      <c r="AF2959" s="7">
        <f>VLOOKUP(R2959,Weights!$A$2:$B$120,2,0)*AE2959</f>
        <v>0</v>
      </c>
      <c r="AG2959">
        <f t="shared" ca="1" si="431"/>
        <v>0</v>
      </c>
      <c r="AI2959" t="str">
        <f t="shared" ca="1" si="433"/>
        <v>Morehead St</v>
      </c>
      <c r="AJ2959" t="str">
        <f t="shared" si="434"/>
        <v>Morehead St</v>
      </c>
      <c r="AK2959">
        <f t="shared" si="435"/>
        <v>0</v>
      </c>
    </row>
    <row r="2960" spans="17:37" x14ac:dyDescent="0.25">
      <c r="Q2960" t="s">
        <v>3359</v>
      </c>
      <c r="R2960" s="6">
        <v>42068</v>
      </c>
      <c r="S2960" t="s">
        <v>3195</v>
      </c>
      <c r="T2960" t="s">
        <v>3439</v>
      </c>
      <c r="U2960" t="s">
        <v>3842</v>
      </c>
      <c r="V2960">
        <v>76</v>
      </c>
      <c r="W2960">
        <v>65</v>
      </c>
      <c r="Y2960" t="s">
        <v>2443</v>
      </c>
      <c r="Z2960">
        <v>1</v>
      </c>
      <c r="AA2960">
        <f t="shared" si="432"/>
        <v>11</v>
      </c>
      <c r="AB2960">
        <f t="shared" ca="1" si="428"/>
        <v>2.8</v>
      </c>
      <c r="AC2960">
        <f t="shared" ca="1" si="429"/>
        <v>8.1999999999999993</v>
      </c>
      <c r="AD2960">
        <f t="shared" ca="1" si="430"/>
        <v>-8.1999999999999993</v>
      </c>
      <c r="AE2960" s="2">
        <v>0</v>
      </c>
      <c r="AF2960" s="7">
        <f>VLOOKUP(R2960,Weights!$A$2:$B$120,2,0)*AE2960</f>
        <v>0</v>
      </c>
      <c r="AG2960">
        <f t="shared" ca="1" si="431"/>
        <v>67.239999999999995</v>
      </c>
      <c r="AI2960" t="str">
        <f t="shared" ca="1" si="433"/>
        <v>Morehead St</v>
      </c>
      <c r="AJ2960" t="str">
        <f t="shared" si="434"/>
        <v>Morehead St</v>
      </c>
      <c r="AK2960">
        <f t="shared" si="435"/>
        <v>0</v>
      </c>
    </row>
    <row r="2961" spans="17:37" x14ac:dyDescent="0.25">
      <c r="Q2961" t="s">
        <v>3359</v>
      </c>
      <c r="R2961" s="6">
        <v>42069</v>
      </c>
      <c r="S2961" t="s">
        <v>3195</v>
      </c>
      <c r="T2961" t="s">
        <v>3271</v>
      </c>
      <c r="U2961" t="s">
        <v>3841</v>
      </c>
      <c r="V2961">
        <v>80</v>
      </c>
      <c r="W2961">
        <v>77</v>
      </c>
      <c r="Y2961" t="s">
        <v>2444</v>
      </c>
      <c r="Z2961">
        <v>1</v>
      </c>
      <c r="AA2961">
        <f t="shared" si="432"/>
        <v>-3</v>
      </c>
      <c r="AB2961">
        <f t="shared" ca="1" si="428"/>
        <v>-2.9999999999999996</v>
      </c>
      <c r="AC2961">
        <f t="shared" ca="1" si="429"/>
        <v>0</v>
      </c>
      <c r="AD2961">
        <f t="shared" ca="1" si="430"/>
        <v>0</v>
      </c>
      <c r="AE2961" s="2">
        <v>0</v>
      </c>
      <c r="AF2961" s="7">
        <f>VLOOKUP(R2961,Weights!$A$2:$B$120,2,0)*AE2961</f>
        <v>0</v>
      </c>
      <c r="AG2961">
        <f t="shared" ca="1" si="431"/>
        <v>0</v>
      </c>
      <c r="AI2961" t="str">
        <f t="shared" ca="1" si="433"/>
        <v>Murray St</v>
      </c>
      <c r="AJ2961" t="str">
        <f t="shared" si="434"/>
        <v>Murray St</v>
      </c>
      <c r="AK2961" t="str">
        <f t="shared" si="435"/>
        <v>Murray St</v>
      </c>
    </row>
    <row r="2962" spans="17:37" x14ac:dyDescent="0.25">
      <c r="Q2962" t="s">
        <v>3462</v>
      </c>
      <c r="R2962" s="6">
        <v>41960</v>
      </c>
      <c r="S2962" t="s">
        <v>3194</v>
      </c>
      <c r="T2962" t="s">
        <v>3303</v>
      </c>
      <c r="U2962" t="s">
        <v>3841</v>
      </c>
      <c r="V2962">
        <v>51</v>
      </c>
      <c r="W2962">
        <v>46</v>
      </c>
      <c r="Y2962" t="s">
        <v>66</v>
      </c>
      <c r="Z2962">
        <v>1</v>
      </c>
      <c r="AA2962">
        <f t="shared" si="432"/>
        <v>-5</v>
      </c>
      <c r="AB2962">
        <f t="shared" ca="1" si="428"/>
        <v>-4.9999997999999994</v>
      </c>
      <c r="AC2962">
        <f t="shared" ca="1" si="429"/>
        <v>-2.0000000056086265E-7</v>
      </c>
      <c r="AD2962">
        <f t="shared" ca="1" si="430"/>
        <v>2.0000000056086265E-7</v>
      </c>
      <c r="AE2962" s="2">
        <v>0</v>
      </c>
      <c r="AF2962" s="7">
        <f>VLOOKUP(R2962,Weights!$A$2:$B$120,2,0)*AE2962</f>
        <v>0</v>
      </c>
      <c r="AG2962">
        <f t="shared" ca="1" si="431"/>
        <v>4.0000000224345055E-14</v>
      </c>
      <c r="AI2962" t="str">
        <f t="shared" ca="1" si="433"/>
        <v>Towson</v>
      </c>
      <c r="AJ2962" t="str">
        <f t="shared" si="434"/>
        <v>Towson</v>
      </c>
      <c r="AK2962" t="str">
        <f t="shared" si="435"/>
        <v>Towson</v>
      </c>
    </row>
    <row r="2963" spans="17:37" x14ac:dyDescent="0.25">
      <c r="Q2963" t="s">
        <v>3462</v>
      </c>
      <c r="R2963" s="6">
        <v>41989</v>
      </c>
      <c r="S2963" t="s">
        <v>3194</v>
      </c>
      <c r="T2963" t="s">
        <v>3418</v>
      </c>
      <c r="U2963" t="s">
        <v>3842</v>
      </c>
      <c r="V2963">
        <v>63</v>
      </c>
      <c r="W2963">
        <v>62</v>
      </c>
      <c r="Y2963" t="s">
        <v>2155</v>
      </c>
      <c r="Z2963">
        <v>1</v>
      </c>
      <c r="AA2963">
        <f t="shared" si="432"/>
        <v>1</v>
      </c>
      <c r="AB2963">
        <f t="shared" ca="1" si="428"/>
        <v>-16.199999800000001</v>
      </c>
      <c r="AC2963">
        <f t="shared" ca="1" si="429"/>
        <v>17.199999800000001</v>
      </c>
      <c r="AD2963">
        <f t="shared" ca="1" si="430"/>
        <v>-17.199999800000001</v>
      </c>
      <c r="AE2963" s="2">
        <v>0</v>
      </c>
      <c r="AF2963" s="7">
        <f>VLOOKUP(R2963,Weights!$A$2:$B$120,2,0)*AE2963</f>
        <v>0</v>
      </c>
      <c r="AG2963">
        <f t="shared" ca="1" si="431"/>
        <v>295.83999312000003</v>
      </c>
      <c r="AI2963" t="str">
        <f t="shared" ca="1" si="433"/>
        <v>UC Irvine</v>
      </c>
      <c r="AJ2963" t="str">
        <f t="shared" si="434"/>
        <v>Morgan St</v>
      </c>
      <c r="AK2963">
        <f t="shared" si="435"/>
        <v>0</v>
      </c>
    </row>
    <row r="2964" spans="17:37" x14ac:dyDescent="0.25">
      <c r="Q2964" t="s">
        <v>3462</v>
      </c>
      <c r="R2964" s="6">
        <v>42016</v>
      </c>
      <c r="S2964" t="s">
        <v>3194</v>
      </c>
      <c r="T2964" t="s">
        <v>3246</v>
      </c>
      <c r="U2964" t="s">
        <v>3841</v>
      </c>
      <c r="V2964">
        <v>78</v>
      </c>
      <c r="W2964">
        <v>53</v>
      </c>
      <c r="Y2964" t="s">
        <v>2157</v>
      </c>
      <c r="Z2964">
        <v>1</v>
      </c>
      <c r="AA2964">
        <f t="shared" si="432"/>
        <v>-25</v>
      </c>
      <c r="AB2964">
        <f t="shared" ca="1" si="428"/>
        <v>-5.5999998</v>
      </c>
      <c r="AC2964">
        <f t="shared" ca="1" si="429"/>
        <v>-19.400000200000001</v>
      </c>
      <c r="AD2964">
        <f t="shared" ca="1" si="430"/>
        <v>19.400000200000001</v>
      </c>
      <c r="AE2964" s="2">
        <v>0</v>
      </c>
      <c r="AF2964" s="7">
        <f>VLOOKUP(R2964,Weights!$A$2:$B$120,2,0)*AE2964</f>
        <v>0</v>
      </c>
      <c r="AG2964">
        <f t="shared" ca="1" si="431"/>
        <v>376.36000776000009</v>
      </c>
      <c r="AI2964" t="str">
        <f t="shared" ca="1" si="433"/>
        <v>Maryland-Eastern Shore</v>
      </c>
      <c r="AJ2964" t="str">
        <f t="shared" si="434"/>
        <v>Maryland-Eastern Shore</v>
      </c>
      <c r="AK2964" t="str">
        <f t="shared" si="435"/>
        <v>Maryland-Eastern Shore</v>
      </c>
    </row>
    <row r="2965" spans="17:37" x14ac:dyDescent="0.25">
      <c r="Q2965" t="s">
        <v>3462</v>
      </c>
      <c r="R2965" s="6">
        <v>42021</v>
      </c>
      <c r="S2965" t="s">
        <v>3194</v>
      </c>
      <c r="T2965" t="s">
        <v>3341</v>
      </c>
      <c r="U2965" t="s">
        <v>3842</v>
      </c>
      <c r="V2965">
        <v>75</v>
      </c>
      <c r="W2965">
        <v>65</v>
      </c>
      <c r="Y2965" t="s">
        <v>2158</v>
      </c>
      <c r="Z2965">
        <v>1</v>
      </c>
      <c r="AA2965">
        <f t="shared" si="432"/>
        <v>10</v>
      </c>
      <c r="AB2965">
        <f t="shared" ca="1" si="428"/>
        <v>10</v>
      </c>
      <c r="AC2965">
        <f t="shared" ca="1" si="429"/>
        <v>0</v>
      </c>
      <c r="AD2965">
        <f t="shared" ca="1" si="430"/>
        <v>0</v>
      </c>
      <c r="AE2965" s="2">
        <v>0</v>
      </c>
      <c r="AF2965" s="7">
        <f>VLOOKUP(R2965,Weights!$A$2:$B$120,2,0)*AE2965</f>
        <v>0</v>
      </c>
      <c r="AG2965">
        <f t="shared" ca="1" si="431"/>
        <v>0</v>
      </c>
      <c r="AI2965" t="str">
        <f t="shared" ca="1" si="433"/>
        <v>Morgan St</v>
      </c>
      <c r="AJ2965" t="str">
        <f t="shared" si="434"/>
        <v>Morgan St</v>
      </c>
      <c r="AK2965">
        <f t="shared" si="435"/>
        <v>0</v>
      </c>
    </row>
    <row r="2966" spans="17:37" x14ac:dyDescent="0.25">
      <c r="Q2966" t="s">
        <v>3462</v>
      </c>
      <c r="R2966" s="6">
        <v>42023</v>
      </c>
      <c r="S2966" t="s">
        <v>3194</v>
      </c>
      <c r="T2966" t="s">
        <v>3340</v>
      </c>
      <c r="U2966" t="s">
        <v>3841</v>
      </c>
      <c r="V2966">
        <v>65</v>
      </c>
      <c r="W2966">
        <v>58</v>
      </c>
      <c r="Y2966" t="s">
        <v>2159</v>
      </c>
      <c r="Z2966">
        <v>1</v>
      </c>
      <c r="AA2966">
        <f t="shared" si="432"/>
        <v>-7</v>
      </c>
      <c r="AB2966">
        <f t="shared" ca="1" si="428"/>
        <v>1.5999999999999996</v>
      </c>
      <c r="AC2966">
        <f t="shared" ca="1" si="429"/>
        <v>-8.6</v>
      </c>
      <c r="AD2966">
        <f t="shared" ca="1" si="430"/>
        <v>8.6</v>
      </c>
      <c r="AE2966" s="2">
        <v>0</v>
      </c>
      <c r="AF2966" s="7">
        <f>VLOOKUP(R2966,Weights!$A$2:$B$120,2,0)*AE2966</f>
        <v>0</v>
      </c>
      <c r="AG2966">
        <f t="shared" ca="1" si="431"/>
        <v>73.959999999999994</v>
      </c>
      <c r="AI2966" t="str">
        <f t="shared" ca="1" si="433"/>
        <v>Morgan St</v>
      </c>
      <c r="AJ2966" t="str">
        <f t="shared" si="434"/>
        <v>Bethune-Cookman</v>
      </c>
      <c r="AK2966" t="str">
        <f t="shared" si="435"/>
        <v>Bethune-Cookman</v>
      </c>
    </row>
    <row r="2967" spans="17:37" x14ac:dyDescent="0.25">
      <c r="Q2967" t="s">
        <v>3462</v>
      </c>
      <c r="R2967" s="6">
        <v>42042</v>
      </c>
      <c r="S2967" t="s">
        <v>3194</v>
      </c>
      <c r="T2967" t="s">
        <v>3442</v>
      </c>
      <c r="U2967" t="s">
        <v>3842</v>
      </c>
      <c r="V2967">
        <v>67</v>
      </c>
      <c r="W2967">
        <v>57</v>
      </c>
      <c r="Y2967" t="s">
        <v>2160</v>
      </c>
      <c r="Z2967">
        <v>1</v>
      </c>
      <c r="AA2967">
        <f t="shared" si="432"/>
        <v>10</v>
      </c>
      <c r="AB2967">
        <f t="shared" ca="1" si="428"/>
        <v>2.2000000000000011</v>
      </c>
      <c r="AC2967">
        <f t="shared" ca="1" si="429"/>
        <v>7.7999999999999989</v>
      </c>
      <c r="AD2967">
        <f t="shared" ca="1" si="430"/>
        <v>-7.7999999999999989</v>
      </c>
      <c r="AE2967" s="2">
        <v>0</v>
      </c>
      <c r="AF2967" s="7">
        <f>VLOOKUP(R2967,Weights!$A$2:$B$120,2,0)*AE2967</f>
        <v>0</v>
      </c>
      <c r="AG2967">
        <f t="shared" ca="1" si="431"/>
        <v>60.839999999999982</v>
      </c>
      <c r="AI2967" t="str">
        <f t="shared" ca="1" si="433"/>
        <v>Morgan St</v>
      </c>
      <c r="AJ2967" t="str">
        <f t="shared" si="434"/>
        <v>Morgan St</v>
      </c>
      <c r="AK2967">
        <f t="shared" si="435"/>
        <v>0</v>
      </c>
    </row>
    <row r="2968" spans="17:37" x14ac:dyDescent="0.25">
      <c r="Q2968" t="s">
        <v>3462</v>
      </c>
      <c r="R2968" s="6">
        <v>42044</v>
      </c>
      <c r="S2968" t="s">
        <v>3194</v>
      </c>
      <c r="T2968" t="s">
        <v>3434</v>
      </c>
      <c r="U2968" t="s">
        <v>3842</v>
      </c>
      <c r="V2968">
        <v>55</v>
      </c>
      <c r="W2968">
        <v>43</v>
      </c>
      <c r="Y2968" t="s">
        <v>2161</v>
      </c>
      <c r="Z2968">
        <v>1</v>
      </c>
      <c r="AA2968">
        <f t="shared" si="432"/>
        <v>12</v>
      </c>
      <c r="AB2968">
        <f t="shared" ca="1" si="428"/>
        <v>1.4000000000000004</v>
      </c>
      <c r="AC2968">
        <f t="shared" ca="1" si="429"/>
        <v>10.6</v>
      </c>
      <c r="AD2968">
        <f t="shared" ca="1" si="430"/>
        <v>-10.6</v>
      </c>
      <c r="AE2968" s="2">
        <v>0</v>
      </c>
      <c r="AF2968" s="7">
        <f>VLOOKUP(R2968,Weights!$A$2:$B$120,2,0)*AE2968</f>
        <v>0</v>
      </c>
      <c r="AG2968">
        <f t="shared" ca="1" si="431"/>
        <v>112.36</v>
      </c>
      <c r="AI2968" t="str">
        <f t="shared" ca="1" si="433"/>
        <v>Morgan St</v>
      </c>
      <c r="AJ2968" t="str">
        <f t="shared" si="434"/>
        <v>Morgan St</v>
      </c>
      <c r="AK2968">
        <f t="shared" si="435"/>
        <v>0</v>
      </c>
    </row>
    <row r="2969" spans="17:37" x14ac:dyDescent="0.25">
      <c r="Q2969" t="s">
        <v>3462</v>
      </c>
      <c r="R2969" s="6">
        <v>42049</v>
      </c>
      <c r="S2969" t="s">
        <v>3194</v>
      </c>
      <c r="T2969" t="s">
        <v>3413</v>
      </c>
      <c r="U2969" t="s">
        <v>3842</v>
      </c>
      <c r="V2969">
        <v>73</v>
      </c>
      <c r="W2969">
        <v>70</v>
      </c>
      <c r="Y2969" t="s">
        <v>2162</v>
      </c>
      <c r="Z2969">
        <v>1</v>
      </c>
      <c r="AA2969">
        <f t="shared" si="432"/>
        <v>3</v>
      </c>
      <c r="AB2969">
        <f t="shared" ca="1" si="428"/>
        <v>-12.599999799999999</v>
      </c>
      <c r="AC2969">
        <f t="shared" ca="1" si="429"/>
        <v>15.599999799999999</v>
      </c>
      <c r="AD2969">
        <f t="shared" ca="1" si="430"/>
        <v>-15.599999799999999</v>
      </c>
      <c r="AE2969" s="2">
        <v>0</v>
      </c>
      <c r="AF2969" s="7">
        <f>VLOOKUP(R2969,Weights!$A$2:$B$120,2,0)*AE2969</f>
        <v>0</v>
      </c>
      <c r="AG2969">
        <f t="shared" ca="1" si="431"/>
        <v>243.35999376000001</v>
      </c>
      <c r="AI2969" t="str">
        <f t="shared" ca="1" si="433"/>
        <v>Norfolk St</v>
      </c>
      <c r="AJ2969" t="str">
        <f t="shared" si="434"/>
        <v>Morgan St</v>
      </c>
      <c r="AK2969">
        <f t="shared" si="435"/>
        <v>0</v>
      </c>
    </row>
    <row r="2970" spans="17:37" x14ac:dyDescent="0.25">
      <c r="Q2970" t="s">
        <v>3462</v>
      </c>
      <c r="R2970" s="6">
        <v>42051</v>
      </c>
      <c r="S2970" t="s">
        <v>3194</v>
      </c>
      <c r="T2970" t="s">
        <v>3414</v>
      </c>
      <c r="U2970" t="s">
        <v>3841</v>
      </c>
      <c r="V2970">
        <v>93</v>
      </c>
      <c r="W2970">
        <v>65</v>
      </c>
      <c r="Y2970" t="s">
        <v>2163</v>
      </c>
      <c r="Z2970">
        <v>1</v>
      </c>
      <c r="AA2970">
        <f t="shared" si="432"/>
        <v>-28</v>
      </c>
      <c r="AB2970">
        <f t="shared" ca="1" si="428"/>
        <v>-3.9999997999999994</v>
      </c>
      <c r="AC2970">
        <f t="shared" ca="1" si="429"/>
        <v>-24.000000200000002</v>
      </c>
      <c r="AD2970">
        <f t="shared" ca="1" si="430"/>
        <v>24.000000200000002</v>
      </c>
      <c r="AE2970" s="2">
        <v>0</v>
      </c>
      <c r="AF2970" s="7">
        <f>VLOOKUP(R2970,Weights!$A$2:$B$120,2,0)*AE2970</f>
        <v>0</v>
      </c>
      <c r="AG2970">
        <f t="shared" ca="1" si="431"/>
        <v>576.00000960000011</v>
      </c>
      <c r="AI2970" t="str">
        <f t="shared" ca="1" si="433"/>
        <v>Hampton</v>
      </c>
      <c r="AJ2970" t="str">
        <f t="shared" si="434"/>
        <v>Hampton</v>
      </c>
      <c r="AK2970" t="str">
        <f t="shared" si="435"/>
        <v>Hampton</v>
      </c>
    </row>
    <row r="2971" spans="17:37" x14ac:dyDescent="0.25">
      <c r="Q2971" t="s">
        <v>3462</v>
      </c>
      <c r="R2971" s="6">
        <v>42063</v>
      </c>
      <c r="S2971" t="s">
        <v>3194</v>
      </c>
      <c r="T2971" t="s">
        <v>3471</v>
      </c>
      <c r="U2971" t="s">
        <v>3841</v>
      </c>
      <c r="V2971">
        <v>88</v>
      </c>
      <c r="W2971">
        <v>77</v>
      </c>
      <c r="Y2971" t="s">
        <v>2164</v>
      </c>
      <c r="Z2971">
        <v>1</v>
      </c>
      <c r="AA2971">
        <f t="shared" si="432"/>
        <v>-11</v>
      </c>
      <c r="AB2971">
        <f t="shared" ca="1" si="428"/>
        <v>1.2000000000000011</v>
      </c>
      <c r="AC2971">
        <f t="shared" ca="1" si="429"/>
        <v>-12.200000000000001</v>
      </c>
      <c r="AD2971">
        <f t="shared" ca="1" si="430"/>
        <v>12.200000000000001</v>
      </c>
      <c r="AE2971" s="2">
        <v>0</v>
      </c>
      <c r="AF2971" s="7">
        <f>VLOOKUP(R2971,Weights!$A$2:$B$120,2,0)*AE2971</f>
        <v>0</v>
      </c>
      <c r="AG2971">
        <f t="shared" ca="1" si="431"/>
        <v>148.84000000000003</v>
      </c>
      <c r="AI2971" t="str">
        <f t="shared" ca="1" si="433"/>
        <v>Morgan St</v>
      </c>
      <c r="AJ2971" t="str">
        <f t="shared" si="434"/>
        <v>Coppin St</v>
      </c>
      <c r="AK2971" t="str">
        <f t="shared" si="435"/>
        <v>Coppin St</v>
      </c>
    </row>
    <row r="2972" spans="17:37" x14ac:dyDescent="0.25">
      <c r="Q2972" t="s">
        <v>3217</v>
      </c>
      <c r="R2972" s="6">
        <v>41962</v>
      </c>
      <c r="S2972" t="s">
        <v>3194</v>
      </c>
      <c r="T2972" t="s">
        <v>3246</v>
      </c>
      <c r="U2972" t="s">
        <v>3841</v>
      </c>
      <c r="V2972">
        <v>53</v>
      </c>
      <c r="W2972">
        <v>41</v>
      </c>
      <c r="Y2972" t="s">
        <v>66</v>
      </c>
      <c r="Z2972">
        <v>1</v>
      </c>
      <c r="AA2972">
        <f t="shared" si="432"/>
        <v>-12</v>
      </c>
      <c r="AB2972">
        <f t="shared" ca="1" si="428"/>
        <v>5.6</v>
      </c>
      <c r="AC2972">
        <f t="shared" ca="1" si="429"/>
        <v>-17.600000000000001</v>
      </c>
      <c r="AD2972">
        <f t="shared" ca="1" si="430"/>
        <v>17.600000000000001</v>
      </c>
      <c r="AE2972" s="2">
        <v>0</v>
      </c>
      <c r="AF2972" s="7">
        <f>VLOOKUP(R2972,Weights!$A$2:$B$120,2,0)*AE2972</f>
        <v>0</v>
      </c>
      <c r="AG2972">
        <f t="shared" ca="1" si="431"/>
        <v>309.76000000000005</v>
      </c>
      <c r="AI2972" t="str">
        <f t="shared" ca="1" si="433"/>
        <v>Mt. St. Mary's</v>
      </c>
      <c r="AJ2972" t="str">
        <f t="shared" si="434"/>
        <v>Maryland-Eastern Shore</v>
      </c>
      <c r="AK2972" t="str">
        <f t="shared" si="435"/>
        <v>Maryland-Eastern Shore</v>
      </c>
    </row>
    <row r="2973" spans="17:37" x14ac:dyDescent="0.25">
      <c r="Q2973" t="s">
        <v>3217</v>
      </c>
      <c r="R2973" s="6">
        <v>41986</v>
      </c>
      <c r="S2973" t="s">
        <v>3194</v>
      </c>
      <c r="T2973" t="s">
        <v>3413</v>
      </c>
      <c r="U2973" t="s">
        <v>3842</v>
      </c>
      <c r="V2973">
        <v>67</v>
      </c>
      <c r="W2973">
        <v>64</v>
      </c>
      <c r="X2973" t="s">
        <v>3843</v>
      </c>
      <c r="Y2973" t="s">
        <v>484</v>
      </c>
      <c r="Z2973">
        <v>1</v>
      </c>
      <c r="AA2973">
        <f t="shared" si="432"/>
        <v>3</v>
      </c>
      <c r="AB2973">
        <f t="shared" ca="1" si="428"/>
        <v>-1.4</v>
      </c>
      <c r="AC2973">
        <f t="shared" ca="1" si="429"/>
        <v>4.4000000000000004</v>
      </c>
      <c r="AD2973">
        <f t="shared" ca="1" si="430"/>
        <v>-4.4000000000000004</v>
      </c>
      <c r="AE2973" s="2">
        <v>0</v>
      </c>
      <c r="AF2973" s="7">
        <f>VLOOKUP(R2973,Weights!$A$2:$B$120,2,0)*AE2973</f>
        <v>0</v>
      </c>
      <c r="AG2973">
        <f t="shared" ca="1" si="431"/>
        <v>19.360000000000003</v>
      </c>
      <c r="AI2973" t="str">
        <f t="shared" ca="1" si="433"/>
        <v>Norfolk St</v>
      </c>
      <c r="AJ2973" t="str">
        <f t="shared" si="434"/>
        <v>Mt. St. Mary's</v>
      </c>
      <c r="AK2973">
        <f t="shared" si="435"/>
        <v>0</v>
      </c>
    </row>
    <row r="2974" spans="17:37" x14ac:dyDescent="0.25">
      <c r="Q2974" t="s">
        <v>3217</v>
      </c>
      <c r="R2974" s="6">
        <v>41995</v>
      </c>
      <c r="S2974" t="s">
        <v>3194</v>
      </c>
      <c r="T2974" t="s">
        <v>3210</v>
      </c>
      <c r="U2974" t="s">
        <v>3842</v>
      </c>
      <c r="V2974">
        <v>69</v>
      </c>
      <c r="W2974">
        <v>68</v>
      </c>
      <c r="Y2974" t="s">
        <v>27</v>
      </c>
      <c r="Z2974">
        <v>1</v>
      </c>
      <c r="AA2974">
        <f t="shared" si="432"/>
        <v>1</v>
      </c>
      <c r="AB2974">
        <f t="shared" ca="1" si="428"/>
        <v>11.7999998</v>
      </c>
      <c r="AC2974">
        <f t="shared" ca="1" si="429"/>
        <v>-10.7999998</v>
      </c>
      <c r="AD2974">
        <f t="shared" ca="1" si="430"/>
        <v>10.7999998</v>
      </c>
      <c r="AE2974" s="2">
        <v>0</v>
      </c>
      <c r="AF2974" s="7">
        <f>VLOOKUP(R2974,Weights!$A$2:$B$120,2,0)*AE2974</f>
        <v>0</v>
      </c>
      <c r="AG2974">
        <f t="shared" ca="1" si="431"/>
        <v>116.63999568000004</v>
      </c>
      <c r="AI2974" t="str">
        <f t="shared" ca="1" si="433"/>
        <v>Mt. St. Mary's</v>
      </c>
      <c r="AJ2974" t="str">
        <f t="shared" si="434"/>
        <v>Mt. St. Mary's</v>
      </c>
      <c r="AK2974">
        <f t="shared" si="435"/>
        <v>0</v>
      </c>
    </row>
    <row r="2975" spans="17:37" x14ac:dyDescent="0.25">
      <c r="Q2975" t="s">
        <v>3217</v>
      </c>
      <c r="R2975" s="6">
        <v>42012</v>
      </c>
      <c r="S2975" t="s">
        <v>3194</v>
      </c>
      <c r="T2975" t="s">
        <v>3249</v>
      </c>
      <c r="U2975" t="s">
        <v>3842</v>
      </c>
      <c r="V2975">
        <v>82</v>
      </c>
      <c r="W2975">
        <v>51</v>
      </c>
      <c r="Y2975" t="s">
        <v>1167</v>
      </c>
      <c r="Z2975">
        <v>1</v>
      </c>
      <c r="AA2975">
        <f t="shared" si="432"/>
        <v>31</v>
      </c>
      <c r="AB2975">
        <f t="shared" ca="1" si="428"/>
        <v>14.599999800000001</v>
      </c>
      <c r="AC2975">
        <f t="shared" ca="1" si="429"/>
        <v>16.400000200000001</v>
      </c>
      <c r="AD2975">
        <f t="shared" ca="1" si="430"/>
        <v>-16.400000200000001</v>
      </c>
      <c r="AE2975" s="2">
        <v>0</v>
      </c>
      <c r="AF2975" s="7">
        <f>VLOOKUP(R2975,Weights!$A$2:$B$120,2,0)*AE2975</f>
        <v>0</v>
      </c>
      <c r="AG2975">
        <f t="shared" ca="1" si="431"/>
        <v>268.96000656000007</v>
      </c>
      <c r="AI2975" t="str">
        <f t="shared" ca="1" si="433"/>
        <v>Mt. St. Mary's</v>
      </c>
      <c r="AJ2975" t="str">
        <f t="shared" si="434"/>
        <v>Mt. St. Mary's</v>
      </c>
      <c r="AK2975">
        <f t="shared" si="435"/>
        <v>0</v>
      </c>
    </row>
    <row r="2976" spans="17:37" x14ac:dyDescent="0.25">
      <c r="Q2976" t="s">
        <v>3217</v>
      </c>
      <c r="R2976" s="6">
        <v>42014</v>
      </c>
      <c r="S2976" t="s">
        <v>3194</v>
      </c>
      <c r="T2976" t="s">
        <v>3475</v>
      </c>
      <c r="U2976" t="s">
        <v>3842</v>
      </c>
      <c r="V2976">
        <v>71</v>
      </c>
      <c r="W2976">
        <v>61</v>
      </c>
      <c r="Y2976" t="s">
        <v>2371</v>
      </c>
      <c r="Z2976">
        <v>1</v>
      </c>
      <c r="AA2976">
        <f t="shared" si="432"/>
        <v>10</v>
      </c>
      <c r="AB2976">
        <f t="shared" ca="1" si="428"/>
        <v>0.59999998000000021</v>
      </c>
      <c r="AC2976">
        <f t="shared" ca="1" si="429"/>
        <v>9.4000000200000002</v>
      </c>
      <c r="AD2976">
        <f t="shared" ca="1" si="430"/>
        <v>-9.4000000200000002</v>
      </c>
      <c r="AE2976" s="2">
        <v>0</v>
      </c>
      <c r="AF2976" s="7">
        <f>VLOOKUP(R2976,Weights!$A$2:$B$120,2,0)*AE2976</f>
        <v>0</v>
      </c>
      <c r="AG2976">
        <f t="shared" ca="1" si="431"/>
        <v>88.360000376000002</v>
      </c>
      <c r="AI2976" t="str">
        <f t="shared" ca="1" si="433"/>
        <v>Mt. St. Mary's</v>
      </c>
      <c r="AJ2976" t="str">
        <f t="shared" si="434"/>
        <v>Mt. St. Mary's</v>
      </c>
      <c r="AK2976">
        <f t="shared" si="435"/>
        <v>0</v>
      </c>
    </row>
    <row r="2977" spans="17:37" x14ac:dyDescent="0.25">
      <c r="Q2977" t="s">
        <v>3217</v>
      </c>
      <c r="R2977" s="6">
        <v>42026</v>
      </c>
      <c r="S2977" t="s">
        <v>3194</v>
      </c>
      <c r="T2977" t="s">
        <v>3296</v>
      </c>
      <c r="U2977" t="s">
        <v>3841</v>
      </c>
      <c r="V2977">
        <v>63</v>
      </c>
      <c r="W2977">
        <v>59</v>
      </c>
      <c r="X2977" t="s">
        <v>3843</v>
      </c>
      <c r="Y2977" t="s">
        <v>2372</v>
      </c>
      <c r="Z2977">
        <v>1</v>
      </c>
      <c r="AA2977">
        <f t="shared" si="432"/>
        <v>-4</v>
      </c>
      <c r="AB2977">
        <f t="shared" ca="1" si="428"/>
        <v>-0.59999999999999964</v>
      </c>
      <c r="AC2977">
        <f t="shared" ca="1" si="429"/>
        <v>-3.4000000000000004</v>
      </c>
      <c r="AD2977">
        <f t="shared" ca="1" si="430"/>
        <v>3.4000000000000004</v>
      </c>
      <c r="AE2977" s="2">
        <v>0</v>
      </c>
      <c r="AF2977" s="7">
        <f>VLOOKUP(R2977,Weights!$A$2:$B$120,2,0)*AE2977</f>
        <v>0</v>
      </c>
      <c r="AG2977">
        <f t="shared" ca="1" si="431"/>
        <v>11.560000000000002</v>
      </c>
      <c r="AI2977" t="str">
        <f t="shared" ca="1" si="433"/>
        <v>Robert Morris</v>
      </c>
      <c r="AJ2977" t="str">
        <f t="shared" si="434"/>
        <v>Robert Morris</v>
      </c>
      <c r="AK2977" t="str">
        <f t="shared" si="435"/>
        <v>Robert Morris</v>
      </c>
    </row>
    <row r="2978" spans="17:37" x14ac:dyDescent="0.25">
      <c r="Q2978" t="s">
        <v>3217</v>
      </c>
      <c r="R2978" s="6">
        <v>42028</v>
      </c>
      <c r="S2978" t="s">
        <v>3194</v>
      </c>
      <c r="T2978" t="s">
        <v>3199</v>
      </c>
      <c r="U2978" t="s">
        <v>3842</v>
      </c>
      <c r="V2978">
        <v>52</v>
      </c>
      <c r="W2978">
        <v>40</v>
      </c>
      <c r="Y2978" t="s">
        <v>1334</v>
      </c>
      <c r="Z2978">
        <v>1</v>
      </c>
      <c r="AA2978">
        <f t="shared" si="432"/>
        <v>12</v>
      </c>
      <c r="AB2978">
        <f t="shared" ca="1" si="428"/>
        <v>4.2</v>
      </c>
      <c r="AC2978">
        <f t="shared" ca="1" si="429"/>
        <v>7.8</v>
      </c>
      <c r="AD2978">
        <f t="shared" ca="1" si="430"/>
        <v>-7.8</v>
      </c>
      <c r="AE2978" s="2">
        <v>0</v>
      </c>
      <c r="AF2978" s="7">
        <f>VLOOKUP(R2978,Weights!$A$2:$B$120,2,0)*AE2978</f>
        <v>0</v>
      </c>
      <c r="AG2978">
        <f t="shared" ca="1" si="431"/>
        <v>60.839999999999996</v>
      </c>
      <c r="AI2978" t="str">
        <f t="shared" ca="1" si="433"/>
        <v>Mt. St. Mary's</v>
      </c>
      <c r="AJ2978" t="str">
        <f t="shared" si="434"/>
        <v>Mt. St. Mary's</v>
      </c>
      <c r="AK2978">
        <f t="shared" si="435"/>
        <v>0</v>
      </c>
    </row>
    <row r="2979" spans="17:37" x14ac:dyDescent="0.25">
      <c r="Q2979" t="s">
        <v>3217</v>
      </c>
      <c r="R2979" s="6">
        <v>42047</v>
      </c>
      <c r="S2979" t="s">
        <v>3194</v>
      </c>
      <c r="T2979" t="s">
        <v>3230</v>
      </c>
      <c r="U2979" t="s">
        <v>3841</v>
      </c>
      <c r="V2979">
        <v>62</v>
      </c>
      <c r="W2979">
        <v>55</v>
      </c>
      <c r="Y2979" t="s">
        <v>2365</v>
      </c>
      <c r="Z2979">
        <v>1</v>
      </c>
      <c r="AA2979">
        <f t="shared" si="432"/>
        <v>-7</v>
      </c>
      <c r="AB2979">
        <f t="shared" ca="1" si="428"/>
        <v>4.2</v>
      </c>
      <c r="AC2979">
        <f t="shared" ca="1" si="429"/>
        <v>-11.2</v>
      </c>
      <c r="AD2979">
        <f t="shared" ca="1" si="430"/>
        <v>11.2</v>
      </c>
      <c r="AE2979" s="2">
        <v>0</v>
      </c>
      <c r="AF2979" s="7">
        <f>VLOOKUP(R2979,Weights!$A$2:$B$120,2,0)*AE2979</f>
        <v>0</v>
      </c>
      <c r="AG2979">
        <f t="shared" ca="1" si="431"/>
        <v>125.43999999999998</v>
      </c>
      <c r="AI2979" t="str">
        <f t="shared" ca="1" si="433"/>
        <v>Mt. St. Mary's</v>
      </c>
      <c r="AJ2979" t="str">
        <f t="shared" si="434"/>
        <v>Sacred Heart</v>
      </c>
      <c r="AK2979" t="str">
        <f t="shared" si="435"/>
        <v>Sacred Heart</v>
      </c>
    </row>
    <row r="2980" spans="17:37" x14ac:dyDescent="0.25">
      <c r="Q2980" t="s">
        <v>3217</v>
      </c>
      <c r="R2980" s="6">
        <v>42049</v>
      </c>
      <c r="S2980" t="s">
        <v>3194</v>
      </c>
      <c r="T2980" t="s">
        <v>3227</v>
      </c>
      <c r="U2980" t="s">
        <v>3842</v>
      </c>
      <c r="V2980">
        <v>75</v>
      </c>
      <c r="W2980">
        <v>68</v>
      </c>
      <c r="Y2980" t="s">
        <v>2366</v>
      </c>
      <c r="Z2980">
        <v>1</v>
      </c>
      <c r="AA2980">
        <f t="shared" si="432"/>
        <v>7</v>
      </c>
      <c r="AB2980">
        <f t="shared" ca="1" si="428"/>
        <v>4.5999999999999996</v>
      </c>
      <c r="AC2980">
        <f t="shared" ca="1" si="429"/>
        <v>2.4000000000000004</v>
      </c>
      <c r="AD2980">
        <f t="shared" ca="1" si="430"/>
        <v>-2.4000000000000004</v>
      </c>
      <c r="AE2980" s="2">
        <v>0</v>
      </c>
      <c r="AF2980" s="7">
        <f>VLOOKUP(R2980,Weights!$A$2:$B$120,2,0)*AE2980</f>
        <v>0</v>
      </c>
      <c r="AG2980">
        <f t="shared" ca="1" si="431"/>
        <v>5.7600000000000016</v>
      </c>
      <c r="AI2980" t="str">
        <f t="shared" ca="1" si="433"/>
        <v>Mt. St. Mary's</v>
      </c>
      <c r="AJ2980" t="str">
        <f t="shared" si="434"/>
        <v>Mt. St. Mary's</v>
      </c>
      <c r="AK2980">
        <f t="shared" si="435"/>
        <v>0</v>
      </c>
    </row>
    <row r="2981" spans="17:37" x14ac:dyDescent="0.25">
      <c r="Q2981" t="s">
        <v>3217</v>
      </c>
      <c r="R2981" s="6">
        <v>42054</v>
      </c>
      <c r="S2981" t="s">
        <v>3194</v>
      </c>
      <c r="T2981" t="s">
        <v>3228</v>
      </c>
      <c r="U2981" t="s">
        <v>3842</v>
      </c>
      <c r="V2981">
        <v>82</v>
      </c>
      <c r="W2981">
        <v>65</v>
      </c>
      <c r="Y2981" t="s">
        <v>1337</v>
      </c>
      <c r="Z2981">
        <v>1</v>
      </c>
      <c r="AA2981">
        <f t="shared" si="432"/>
        <v>17</v>
      </c>
      <c r="AB2981">
        <f t="shared" ca="1" si="428"/>
        <v>6.4</v>
      </c>
      <c r="AC2981">
        <f t="shared" ca="1" si="429"/>
        <v>10.6</v>
      </c>
      <c r="AD2981">
        <f t="shared" ca="1" si="430"/>
        <v>-10.6</v>
      </c>
      <c r="AE2981" s="2">
        <v>0</v>
      </c>
      <c r="AF2981" s="7">
        <f>VLOOKUP(R2981,Weights!$A$2:$B$120,2,0)*AE2981</f>
        <v>0</v>
      </c>
      <c r="AG2981">
        <f t="shared" ca="1" si="431"/>
        <v>112.36</v>
      </c>
      <c r="AI2981" t="str">
        <f t="shared" ca="1" si="433"/>
        <v>Mt. St. Mary's</v>
      </c>
      <c r="AJ2981" t="str">
        <f t="shared" si="434"/>
        <v>Mt. St. Mary's</v>
      </c>
      <c r="AK2981">
        <f t="shared" si="435"/>
        <v>0</v>
      </c>
    </row>
    <row r="2982" spans="17:37" x14ac:dyDescent="0.25">
      <c r="Q2982" t="s">
        <v>3217</v>
      </c>
      <c r="R2982" s="6">
        <v>42056</v>
      </c>
      <c r="S2982" t="s">
        <v>3194</v>
      </c>
      <c r="T2982" t="s">
        <v>3468</v>
      </c>
      <c r="U2982" t="s">
        <v>3842</v>
      </c>
      <c r="V2982">
        <v>75</v>
      </c>
      <c r="W2982">
        <v>64</v>
      </c>
      <c r="Y2982" t="s">
        <v>2373</v>
      </c>
      <c r="Z2982">
        <v>1</v>
      </c>
      <c r="AA2982">
        <f t="shared" si="432"/>
        <v>11</v>
      </c>
      <c r="AB2982">
        <f t="shared" ca="1" si="428"/>
        <v>10.8</v>
      </c>
      <c r="AC2982">
        <f t="shared" ca="1" si="429"/>
        <v>0.19999999999999929</v>
      </c>
      <c r="AD2982">
        <f t="shared" ca="1" si="430"/>
        <v>-0.19999999999999929</v>
      </c>
      <c r="AE2982" s="2">
        <v>0</v>
      </c>
      <c r="AF2982" s="7">
        <f>VLOOKUP(R2982,Weights!$A$2:$B$120,2,0)*AE2982</f>
        <v>0</v>
      </c>
      <c r="AG2982">
        <f t="shared" ca="1" si="431"/>
        <v>3.9999999999999716E-2</v>
      </c>
      <c r="AI2982" t="str">
        <f t="shared" ca="1" si="433"/>
        <v>Mt. St. Mary's</v>
      </c>
      <c r="AJ2982" t="str">
        <f t="shared" si="434"/>
        <v>Mt. St. Mary's</v>
      </c>
      <c r="AK2982">
        <f t="shared" si="435"/>
        <v>0</v>
      </c>
    </row>
    <row r="2983" spans="17:37" x14ac:dyDescent="0.25">
      <c r="Q2983" t="s">
        <v>3217</v>
      </c>
      <c r="R2983" s="6">
        <v>42063</v>
      </c>
      <c r="S2983" t="s">
        <v>3194</v>
      </c>
      <c r="T2983" t="s">
        <v>3501</v>
      </c>
      <c r="U2983" t="s">
        <v>3842</v>
      </c>
      <c r="V2983">
        <v>74</v>
      </c>
      <c r="W2983">
        <v>64</v>
      </c>
      <c r="Y2983" t="s">
        <v>2374</v>
      </c>
      <c r="Z2983">
        <v>1</v>
      </c>
      <c r="AA2983">
        <f t="shared" si="432"/>
        <v>10</v>
      </c>
      <c r="AB2983">
        <f t="shared" ca="1" si="428"/>
        <v>10</v>
      </c>
      <c r="AC2983">
        <f t="shared" ca="1" si="429"/>
        <v>0</v>
      </c>
      <c r="AD2983">
        <f t="shared" ca="1" si="430"/>
        <v>0</v>
      </c>
      <c r="AE2983" s="2">
        <v>0</v>
      </c>
      <c r="AF2983" s="7">
        <f>VLOOKUP(R2983,Weights!$A$2:$B$120,2,0)*AE2983</f>
        <v>0</v>
      </c>
      <c r="AG2983">
        <f t="shared" ca="1" si="431"/>
        <v>0</v>
      </c>
      <c r="AI2983" t="str">
        <f t="shared" ca="1" si="433"/>
        <v>Mt. St. Mary's</v>
      </c>
      <c r="AJ2983" t="str">
        <f t="shared" si="434"/>
        <v>Mt. St. Mary's</v>
      </c>
      <c r="AK2983">
        <f t="shared" si="435"/>
        <v>0</v>
      </c>
    </row>
    <row r="2984" spans="17:37" x14ac:dyDescent="0.25">
      <c r="Q2984" t="s">
        <v>3217</v>
      </c>
      <c r="R2984" s="6">
        <v>42067</v>
      </c>
      <c r="S2984" t="s">
        <v>3194</v>
      </c>
      <c r="T2984" t="s">
        <v>3199</v>
      </c>
      <c r="U2984" t="s">
        <v>3841</v>
      </c>
      <c r="V2984">
        <v>73</v>
      </c>
      <c r="W2984">
        <v>58</v>
      </c>
      <c r="Y2984" t="s">
        <v>2247</v>
      </c>
      <c r="Z2984">
        <v>1</v>
      </c>
      <c r="AA2984">
        <f t="shared" si="432"/>
        <v>-15</v>
      </c>
      <c r="AB2984">
        <f t="shared" ca="1" si="428"/>
        <v>4.2</v>
      </c>
      <c r="AC2984">
        <f t="shared" ca="1" si="429"/>
        <v>-19.2</v>
      </c>
      <c r="AD2984">
        <f t="shared" ca="1" si="430"/>
        <v>19.2</v>
      </c>
      <c r="AE2984" s="2">
        <v>0</v>
      </c>
      <c r="AF2984" s="7">
        <f>VLOOKUP(R2984,Weights!$A$2:$B$120,2,0)*AE2984</f>
        <v>0</v>
      </c>
      <c r="AG2984">
        <f t="shared" ca="1" si="431"/>
        <v>368.64</v>
      </c>
      <c r="AI2984" t="str">
        <f t="shared" ca="1" si="433"/>
        <v>Mt. St. Mary's</v>
      </c>
      <c r="AJ2984" t="str">
        <f t="shared" si="434"/>
        <v>St. Francis (PA)</v>
      </c>
      <c r="AK2984" t="str">
        <f t="shared" si="435"/>
        <v>St. Francis (PA)</v>
      </c>
    </row>
    <row r="2985" spans="17:37" x14ac:dyDescent="0.25">
      <c r="Q2985" t="s">
        <v>3271</v>
      </c>
      <c r="R2985" s="6">
        <v>41957</v>
      </c>
      <c r="S2985" t="s">
        <v>3194</v>
      </c>
      <c r="T2985" t="s">
        <v>3262</v>
      </c>
      <c r="U2985" t="s">
        <v>3841</v>
      </c>
      <c r="V2985">
        <v>77</v>
      </c>
      <c r="W2985">
        <v>74</v>
      </c>
      <c r="Y2985" t="s">
        <v>9</v>
      </c>
      <c r="Z2985">
        <v>1</v>
      </c>
      <c r="AA2985">
        <f t="shared" si="432"/>
        <v>-3</v>
      </c>
      <c r="AB2985">
        <f t="shared" ca="1" si="428"/>
        <v>11.6</v>
      </c>
      <c r="AC2985">
        <f t="shared" ca="1" si="429"/>
        <v>-14.6</v>
      </c>
      <c r="AD2985">
        <f t="shared" ca="1" si="430"/>
        <v>14.6</v>
      </c>
      <c r="AE2985" s="2">
        <v>0</v>
      </c>
      <c r="AF2985" s="7">
        <f>VLOOKUP(R2985,Weights!$A$2:$B$120,2,0)*AE2985</f>
        <v>0</v>
      </c>
      <c r="AG2985">
        <f t="shared" ca="1" si="431"/>
        <v>213.16</v>
      </c>
      <c r="AI2985" t="str">
        <f t="shared" ca="1" si="433"/>
        <v>Murray St</v>
      </c>
      <c r="AJ2985" t="str">
        <f t="shared" si="434"/>
        <v>Houston</v>
      </c>
      <c r="AK2985" t="str">
        <f t="shared" si="435"/>
        <v>Houston</v>
      </c>
    </row>
    <row r="2986" spans="17:37" x14ac:dyDescent="0.25">
      <c r="Q2986" t="s">
        <v>3271</v>
      </c>
      <c r="R2986" s="6">
        <v>41963</v>
      </c>
      <c r="S2986" t="s">
        <v>3194</v>
      </c>
      <c r="T2986" t="s">
        <v>3839</v>
      </c>
      <c r="U2986" t="s">
        <v>3842</v>
      </c>
      <c r="V2986">
        <v>89</v>
      </c>
      <c r="W2986">
        <v>56</v>
      </c>
      <c r="Y2986" t="s">
        <v>99</v>
      </c>
      <c r="Z2986">
        <v>1</v>
      </c>
      <c r="AA2986">
        <f t="shared" si="432"/>
        <v>33</v>
      </c>
      <c r="AB2986">
        <f t="shared" ca="1" si="428"/>
        <v>35.999999799999998</v>
      </c>
      <c r="AC2986">
        <f t="shared" ca="1" si="429"/>
        <v>-2.9999997999999977</v>
      </c>
      <c r="AD2986">
        <f t="shared" ca="1" si="430"/>
        <v>2.9999997999999977</v>
      </c>
      <c r="AE2986" s="2">
        <v>0</v>
      </c>
      <c r="AF2986" s="7">
        <f>VLOOKUP(R2986,Weights!$A$2:$B$120,2,0)*AE2986</f>
        <v>0</v>
      </c>
      <c r="AG2986">
        <f t="shared" ca="1" si="431"/>
        <v>8.9999988000000268</v>
      </c>
      <c r="AI2986" t="str">
        <f t="shared" ca="1" si="433"/>
        <v>Murray St</v>
      </c>
      <c r="AJ2986" t="str">
        <f t="shared" si="434"/>
        <v>Murray St</v>
      </c>
      <c r="AK2986">
        <f t="shared" si="435"/>
        <v>0</v>
      </c>
    </row>
    <row r="2987" spans="17:37" x14ac:dyDescent="0.25">
      <c r="Q2987" t="s">
        <v>3271</v>
      </c>
      <c r="R2987" s="6">
        <v>41971</v>
      </c>
      <c r="S2987" t="s">
        <v>3195</v>
      </c>
      <c r="T2987" t="s">
        <v>3407</v>
      </c>
      <c r="U2987" t="s">
        <v>3841</v>
      </c>
      <c r="V2987">
        <v>64</v>
      </c>
      <c r="W2987">
        <v>61</v>
      </c>
      <c r="Y2987" t="s">
        <v>17</v>
      </c>
      <c r="Z2987">
        <v>1</v>
      </c>
      <c r="AA2987">
        <f t="shared" si="432"/>
        <v>-3</v>
      </c>
      <c r="AB2987">
        <f t="shared" ca="1" si="428"/>
        <v>0.59999999999999964</v>
      </c>
      <c r="AC2987">
        <f t="shared" ca="1" si="429"/>
        <v>-3.5999999999999996</v>
      </c>
      <c r="AD2987">
        <f t="shared" ca="1" si="430"/>
        <v>3.5999999999999996</v>
      </c>
      <c r="AE2987" s="2">
        <v>0</v>
      </c>
      <c r="AF2987" s="7">
        <f>VLOOKUP(R2987,Weights!$A$2:$B$120,2,0)*AE2987</f>
        <v>0</v>
      </c>
      <c r="AG2987">
        <f t="shared" ca="1" si="431"/>
        <v>12.959999999999997</v>
      </c>
      <c r="AI2987" t="str">
        <f t="shared" ca="1" si="433"/>
        <v>Murray St</v>
      </c>
      <c r="AJ2987" t="str">
        <f t="shared" si="434"/>
        <v>Portland</v>
      </c>
      <c r="AK2987" t="str">
        <f t="shared" si="435"/>
        <v>Portland</v>
      </c>
    </row>
    <row r="2988" spans="17:37" x14ac:dyDescent="0.25">
      <c r="Q2988" t="s">
        <v>3271</v>
      </c>
      <c r="R2988" s="6">
        <v>41976</v>
      </c>
      <c r="S2988" t="s">
        <v>3194</v>
      </c>
      <c r="T2988" t="s">
        <v>3839</v>
      </c>
      <c r="U2988" t="s">
        <v>3842</v>
      </c>
      <c r="V2988">
        <v>102</v>
      </c>
      <c r="W2988">
        <v>66</v>
      </c>
      <c r="Y2988" t="s">
        <v>291</v>
      </c>
      <c r="Z2988">
        <v>1</v>
      </c>
      <c r="AA2988">
        <f t="shared" si="432"/>
        <v>36</v>
      </c>
      <c r="AB2988">
        <f t="shared" ca="1" si="428"/>
        <v>35.999999799999998</v>
      </c>
      <c r="AC2988">
        <f t="shared" ca="1" si="429"/>
        <v>2.0000000233721948E-7</v>
      </c>
      <c r="AD2988">
        <f t="shared" ca="1" si="430"/>
        <v>-2.0000000233721948E-7</v>
      </c>
      <c r="AE2988" s="2">
        <v>0</v>
      </c>
      <c r="AF2988" s="7">
        <f>VLOOKUP(R2988,Weights!$A$2:$B$120,2,0)*AE2988</f>
        <v>0</v>
      </c>
      <c r="AG2988">
        <f t="shared" ca="1" si="431"/>
        <v>4.0000000934887799E-14</v>
      </c>
      <c r="AI2988" t="str">
        <f t="shared" ca="1" si="433"/>
        <v>Murray St</v>
      </c>
      <c r="AJ2988" t="str">
        <f t="shared" si="434"/>
        <v>Murray St</v>
      </c>
      <c r="AK2988">
        <f t="shared" si="435"/>
        <v>0</v>
      </c>
    </row>
    <row r="2989" spans="17:37" x14ac:dyDescent="0.25">
      <c r="Q2989" t="s">
        <v>3271</v>
      </c>
      <c r="R2989" s="6">
        <v>41979</v>
      </c>
      <c r="S2989" t="s">
        <v>3194</v>
      </c>
      <c r="T2989" t="s">
        <v>3325</v>
      </c>
      <c r="U2989" t="s">
        <v>3842</v>
      </c>
      <c r="V2989">
        <v>93</v>
      </c>
      <c r="W2989">
        <v>81</v>
      </c>
      <c r="Y2989" t="s">
        <v>178</v>
      </c>
      <c r="Z2989">
        <v>1</v>
      </c>
      <c r="AA2989">
        <f t="shared" si="432"/>
        <v>12</v>
      </c>
      <c r="AB2989">
        <f t="shared" ca="1" si="428"/>
        <v>7.9999999800000001</v>
      </c>
      <c r="AC2989">
        <f t="shared" ca="1" si="429"/>
        <v>4.0000000199999999</v>
      </c>
      <c r="AD2989">
        <f t="shared" ca="1" si="430"/>
        <v>-4.0000000199999999</v>
      </c>
      <c r="AE2989" s="2">
        <v>0</v>
      </c>
      <c r="AF2989" s="7">
        <f>VLOOKUP(R2989,Weights!$A$2:$B$120,2,0)*AE2989</f>
        <v>0</v>
      </c>
      <c r="AG2989">
        <f t="shared" ca="1" si="431"/>
        <v>16.000000159999999</v>
      </c>
      <c r="AI2989" t="str">
        <f t="shared" ca="1" si="433"/>
        <v>Murray St</v>
      </c>
      <c r="AJ2989" t="str">
        <f t="shared" si="434"/>
        <v>Murray St</v>
      </c>
      <c r="AK2989">
        <f t="shared" si="435"/>
        <v>0</v>
      </c>
    </row>
    <row r="2990" spans="17:37" x14ac:dyDescent="0.25">
      <c r="Q2990" t="s">
        <v>3271</v>
      </c>
      <c r="R2990" s="6">
        <v>41990</v>
      </c>
      <c r="S2990" t="s">
        <v>3194</v>
      </c>
      <c r="T2990" t="s">
        <v>3535</v>
      </c>
      <c r="U2990" t="s">
        <v>3842</v>
      </c>
      <c r="V2990">
        <v>94</v>
      </c>
      <c r="W2990">
        <v>56</v>
      </c>
      <c r="Y2990" t="s">
        <v>332</v>
      </c>
      <c r="Z2990">
        <v>1</v>
      </c>
      <c r="AA2990">
        <f t="shared" si="432"/>
        <v>38</v>
      </c>
      <c r="AB2990">
        <f t="shared" ca="1" si="428"/>
        <v>26.199999800000001</v>
      </c>
      <c r="AC2990">
        <f t="shared" ca="1" si="429"/>
        <v>11.800000199999999</v>
      </c>
      <c r="AD2990">
        <f t="shared" ca="1" si="430"/>
        <v>-11.800000199999999</v>
      </c>
      <c r="AE2990" s="2">
        <v>0</v>
      </c>
      <c r="AF2990" s="7">
        <f>VLOOKUP(R2990,Weights!$A$2:$B$120,2,0)*AE2990</f>
        <v>0</v>
      </c>
      <c r="AG2990">
        <f t="shared" ca="1" si="431"/>
        <v>139.24000472000003</v>
      </c>
      <c r="AI2990" t="str">
        <f t="shared" ca="1" si="433"/>
        <v>Murray St</v>
      </c>
      <c r="AJ2990" t="str">
        <f t="shared" si="434"/>
        <v>Murray St</v>
      </c>
      <c r="AK2990">
        <f t="shared" si="435"/>
        <v>0</v>
      </c>
    </row>
    <row r="2991" spans="17:37" x14ac:dyDescent="0.25">
      <c r="Q2991" t="s">
        <v>3271</v>
      </c>
      <c r="R2991" s="6">
        <v>41993</v>
      </c>
      <c r="S2991" t="s">
        <v>3194</v>
      </c>
      <c r="T2991" t="s">
        <v>3314</v>
      </c>
      <c r="U2991" t="s">
        <v>3842</v>
      </c>
      <c r="V2991">
        <v>89</v>
      </c>
      <c r="W2991">
        <v>77</v>
      </c>
      <c r="Y2991" t="s">
        <v>398</v>
      </c>
      <c r="Z2991">
        <v>1</v>
      </c>
      <c r="AA2991">
        <f t="shared" si="432"/>
        <v>12</v>
      </c>
      <c r="AB2991">
        <f t="shared" ca="1" si="428"/>
        <v>1.5999999999999996</v>
      </c>
      <c r="AC2991">
        <f t="shared" ca="1" si="429"/>
        <v>10.4</v>
      </c>
      <c r="AD2991">
        <f t="shared" ca="1" si="430"/>
        <v>-10.4</v>
      </c>
      <c r="AE2991" s="2">
        <v>0</v>
      </c>
      <c r="AF2991" s="7">
        <f>VLOOKUP(R2991,Weights!$A$2:$B$120,2,0)*AE2991</f>
        <v>0</v>
      </c>
      <c r="AG2991">
        <f t="shared" ca="1" si="431"/>
        <v>108.16000000000001</v>
      </c>
      <c r="AI2991" t="str">
        <f t="shared" ca="1" si="433"/>
        <v>Murray St</v>
      </c>
      <c r="AJ2991" t="str">
        <f t="shared" si="434"/>
        <v>Murray St</v>
      </c>
      <c r="AK2991">
        <f t="shared" si="435"/>
        <v>0</v>
      </c>
    </row>
    <row r="2992" spans="17:37" x14ac:dyDescent="0.25">
      <c r="Q2992" t="s">
        <v>3271</v>
      </c>
      <c r="R2992" s="6">
        <v>42003</v>
      </c>
      <c r="S2992" t="s">
        <v>3194</v>
      </c>
      <c r="T2992" t="s">
        <v>3521</v>
      </c>
      <c r="U2992" t="s">
        <v>3842</v>
      </c>
      <c r="V2992">
        <v>76</v>
      </c>
      <c r="W2992">
        <v>39</v>
      </c>
      <c r="Y2992" t="s">
        <v>904</v>
      </c>
      <c r="Z2992">
        <v>1</v>
      </c>
      <c r="AA2992">
        <f t="shared" si="432"/>
        <v>37</v>
      </c>
      <c r="AB2992">
        <f t="shared" ca="1" si="428"/>
        <v>19.3999998</v>
      </c>
      <c r="AC2992">
        <f t="shared" ca="1" si="429"/>
        <v>17.6000002</v>
      </c>
      <c r="AD2992">
        <f t="shared" ca="1" si="430"/>
        <v>-17.6000002</v>
      </c>
      <c r="AE2992" s="2">
        <v>0</v>
      </c>
      <c r="AF2992" s="7">
        <f>VLOOKUP(R2992,Weights!$A$2:$B$120,2,0)*AE2992</f>
        <v>0</v>
      </c>
      <c r="AG2992">
        <f t="shared" ca="1" si="431"/>
        <v>309.76000704000006</v>
      </c>
      <c r="AI2992" t="str">
        <f t="shared" ca="1" si="433"/>
        <v>Murray St</v>
      </c>
      <c r="AJ2992" t="str">
        <f t="shared" si="434"/>
        <v>Murray St</v>
      </c>
      <c r="AK2992">
        <f t="shared" si="435"/>
        <v>0</v>
      </c>
    </row>
    <row r="2993" spans="17:37" x14ac:dyDescent="0.25">
      <c r="Q2993" t="s">
        <v>3271</v>
      </c>
      <c r="R2993" s="6">
        <v>42019</v>
      </c>
      <c r="S2993" t="s">
        <v>3194</v>
      </c>
      <c r="T2993" t="s">
        <v>3351</v>
      </c>
      <c r="U2993" t="s">
        <v>3842</v>
      </c>
      <c r="V2993">
        <v>92</v>
      </c>
      <c r="W2993">
        <v>77</v>
      </c>
      <c r="Y2993" t="s">
        <v>2446</v>
      </c>
      <c r="Z2993">
        <v>1</v>
      </c>
      <c r="AA2993">
        <f t="shared" si="432"/>
        <v>15</v>
      </c>
      <c r="AB2993">
        <f t="shared" ca="1" si="428"/>
        <v>8.4</v>
      </c>
      <c r="AC2993">
        <f t="shared" ca="1" si="429"/>
        <v>6.6</v>
      </c>
      <c r="AD2993">
        <f t="shared" ca="1" si="430"/>
        <v>-6.6</v>
      </c>
      <c r="AE2993" s="2">
        <v>0</v>
      </c>
      <c r="AF2993" s="7">
        <f>VLOOKUP(R2993,Weights!$A$2:$B$120,2,0)*AE2993</f>
        <v>0</v>
      </c>
      <c r="AG2993">
        <f t="shared" ca="1" si="431"/>
        <v>43.559999999999995</v>
      </c>
      <c r="AI2993" t="str">
        <f t="shared" ca="1" si="433"/>
        <v>Murray St</v>
      </c>
      <c r="AJ2993" t="str">
        <f t="shared" si="434"/>
        <v>Murray St</v>
      </c>
      <c r="AK2993">
        <f t="shared" si="435"/>
        <v>0</v>
      </c>
    </row>
    <row r="2994" spans="17:37" x14ac:dyDescent="0.25">
      <c r="Q2994" t="s">
        <v>3271</v>
      </c>
      <c r="R2994" s="6">
        <v>42021</v>
      </c>
      <c r="S2994" t="s">
        <v>3194</v>
      </c>
      <c r="T2994" t="s">
        <v>3349</v>
      </c>
      <c r="U2994" t="s">
        <v>3842</v>
      </c>
      <c r="V2994">
        <v>91</v>
      </c>
      <c r="W2994">
        <v>72</v>
      </c>
      <c r="Y2994" t="s">
        <v>2447</v>
      </c>
      <c r="Z2994">
        <v>1</v>
      </c>
      <c r="AA2994">
        <f t="shared" si="432"/>
        <v>19</v>
      </c>
      <c r="AB2994">
        <f t="shared" ca="1" si="428"/>
        <v>19.599999799999999</v>
      </c>
      <c r="AC2994">
        <f t="shared" ca="1" si="429"/>
        <v>-0.59999979999999908</v>
      </c>
      <c r="AD2994">
        <f t="shared" ca="1" si="430"/>
        <v>0.59999979999999908</v>
      </c>
      <c r="AE2994" s="2">
        <v>0</v>
      </c>
      <c r="AF2994" s="7">
        <f>VLOOKUP(R2994,Weights!$A$2:$B$120,2,0)*AE2994</f>
        <v>0</v>
      </c>
      <c r="AG2994">
        <f t="shared" ca="1" si="431"/>
        <v>0.35999976000003892</v>
      </c>
      <c r="AI2994" t="str">
        <f t="shared" ca="1" si="433"/>
        <v>Murray St</v>
      </c>
      <c r="AJ2994" t="str">
        <f t="shared" si="434"/>
        <v>Murray St</v>
      </c>
      <c r="AK2994">
        <f t="shared" si="435"/>
        <v>0</v>
      </c>
    </row>
    <row r="2995" spans="17:37" x14ac:dyDescent="0.25">
      <c r="Q2995" t="s">
        <v>3271</v>
      </c>
      <c r="R2995" s="6">
        <v>42033</v>
      </c>
      <c r="S2995" t="s">
        <v>3194</v>
      </c>
      <c r="T2995" t="s">
        <v>3498</v>
      </c>
      <c r="U2995" t="s">
        <v>3842</v>
      </c>
      <c r="V2995">
        <v>85</v>
      </c>
      <c r="W2995">
        <v>78</v>
      </c>
      <c r="X2995" t="s">
        <v>3843</v>
      </c>
      <c r="Y2995" t="s">
        <v>2448</v>
      </c>
      <c r="Z2995">
        <v>1</v>
      </c>
      <c r="AA2995">
        <f t="shared" si="432"/>
        <v>7</v>
      </c>
      <c r="AB2995">
        <f t="shared" ca="1" si="428"/>
        <v>9.4</v>
      </c>
      <c r="AC2995">
        <f t="shared" ca="1" si="429"/>
        <v>-2.4000000000000004</v>
      </c>
      <c r="AD2995">
        <f t="shared" ca="1" si="430"/>
        <v>2.4000000000000004</v>
      </c>
      <c r="AE2995" s="2">
        <v>0</v>
      </c>
      <c r="AF2995" s="7">
        <f>VLOOKUP(R2995,Weights!$A$2:$B$120,2,0)*AE2995</f>
        <v>0</v>
      </c>
      <c r="AG2995">
        <f t="shared" ca="1" si="431"/>
        <v>5.7600000000000016</v>
      </c>
      <c r="AI2995" t="str">
        <f t="shared" ca="1" si="433"/>
        <v>Murray St</v>
      </c>
      <c r="AJ2995" t="str">
        <f t="shared" si="434"/>
        <v>Murray St</v>
      </c>
      <c r="AK2995">
        <f t="shared" si="435"/>
        <v>0</v>
      </c>
    </row>
    <row r="2996" spans="17:37" x14ac:dyDescent="0.25">
      <c r="Q2996" t="s">
        <v>3271</v>
      </c>
      <c r="R2996" s="6">
        <v>42035</v>
      </c>
      <c r="S2996" t="s">
        <v>3194</v>
      </c>
      <c r="T2996" t="s">
        <v>3439</v>
      </c>
      <c r="U2996" t="s">
        <v>3842</v>
      </c>
      <c r="V2996">
        <v>65</v>
      </c>
      <c r="W2996">
        <v>62</v>
      </c>
      <c r="Y2996" t="s">
        <v>2449</v>
      </c>
      <c r="Z2996">
        <v>1</v>
      </c>
      <c r="AA2996">
        <f t="shared" si="432"/>
        <v>3</v>
      </c>
      <c r="AB2996">
        <f t="shared" ca="1" si="428"/>
        <v>9</v>
      </c>
      <c r="AC2996">
        <f t="shared" ca="1" si="429"/>
        <v>-6</v>
      </c>
      <c r="AD2996">
        <f t="shared" ca="1" si="430"/>
        <v>6</v>
      </c>
      <c r="AE2996" s="2">
        <v>0</v>
      </c>
      <c r="AF2996" s="7">
        <f>VLOOKUP(R2996,Weights!$A$2:$B$120,2,0)*AE2996</f>
        <v>0</v>
      </c>
      <c r="AG2996">
        <f t="shared" ca="1" si="431"/>
        <v>36</v>
      </c>
      <c r="AI2996" t="str">
        <f t="shared" ca="1" si="433"/>
        <v>Murray St</v>
      </c>
      <c r="AJ2996" t="str">
        <f t="shared" si="434"/>
        <v>Murray St</v>
      </c>
      <c r="AK2996">
        <f t="shared" si="435"/>
        <v>0</v>
      </c>
    </row>
    <row r="2997" spans="17:37" x14ac:dyDescent="0.25">
      <c r="Q2997" t="s">
        <v>3271</v>
      </c>
      <c r="R2997" s="6">
        <v>42040</v>
      </c>
      <c r="S2997" t="s">
        <v>3194</v>
      </c>
      <c r="T2997" t="s">
        <v>3518</v>
      </c>
      <c r="U2997" t="s">
        <v>3842</v>
      </c>
      <c r="V2997">
        <v>82</v>
      </c>
      <c r="W2997">
        <v>72</v>
      </c>
      <c r="Y2997" t="s">
        <v>2450</v>
      </c>
      <c r="Z2997">
        <v>1</v>
      </c>
      <c r="AA2997">
        <f t="shared" si="432"/>
        <v>10</v>
      </c>
      <c r="AB2997">
        <f t="shared" ca="1" si="428"/>
        <v>11.2</v>
      </c>
      <c r="AC2997">
        <f t="shared" ca="1" si="429"/>
        <v>-1.1999999999999993</v>
      </c>
      <c r="AD2997">
        <f t="shared" ca="1" si="430"/>
        <v>1.1999999999999993</v>
      </c>
      <c r="AE2997" s="2">
        <v>0</v>
      </c>
      <c r="AF2997" s="7">
        <f>VLOOKUP(R2997,Weights!$A$2:$B$120,2,0)*AE2997</f>
        <v>0</v>
      </c>
      <c r="AG2997">
        <f t="shared" ca="1" si="431"/>
        <v>1.4399999999999984</v>
      </c>
      <c r="AI2997" t="str">
        <f t="shared" ca="1" si="433"/>
        <v>Murray St</v>
      </c>
      <c r="AJ2997" t="str">
        <f t="shared" si="434"/>
        <v>Murray St</v>
      </c>
      <c r="AK2997">
        <f t="shared" si="435"/>
        <v>0</v>
      </c>
    </row>
    <row r="2998" spans="17:37" x14ac:dyDescent="0.25">
      <c r="Q2998" t="s">
        <v>3271</v>
      </c>
      <c r="R2998" s="6">
        <v>42047</v>
      </c>
      <c r="S2998" t="s">
        <v>3194</v>
      </c>
      <c r="T2998" t="s">
        <v>3495</v>
      </c>
      <c r="U2998" t="s">
        <v>3842</v>
      </c>
      <c r="V2998">
        <v>78</v>
      </c>
      <c r="W2998">
        <v>46</v>
      </c>
      <c r="Y2998" t="s">
        <v>2451</v>
      </c>
      <c r="Z2998">
        <v>1</v>
      </c>
      <c r="AA2998">
        <f t="shared" si="432"/>
        <v>32</v>
      </c>
      <c r="AB2998">
        <f t="shared" ca="1" si="428"/>
        <v>12.399999999999999</v>
      </c>
      <c r="AC2998">
        <f t="shared" ca="1" si="429"/>
        <v>19.600000000000001</v>
      </c>
      <c r="AD2998">
        <f t="shared" ca="1" si="430"/>
        <v>-19.600000000000001</v>
      </c>
      <c r="AE2998" s="2">
        <v>0</v>
      </c>
      <c r="AF2998" s="7">
        <f>VLOOKUP(R2998,Weights!$A$2:$B$120,2,0)*AE2998</f>
        <v>0</v>
      </c>
      <c r="AG2998">
        <f t="shared" ca="1" si="431"/>
        <v>384.16000000000008</v>
      </c>
      <c r="AI2998" t="str">
        <f t="shared" ca="1" si="433"/>
        <v>Murray St</v>
      </c>
      <c r="AJ2998" t="str">
        <f t="shared" si="434"/>
        <v>Murray St</v>
      </c>
      <c r="AK2998">
        <f t="shared" si="435"/>
        <v>0</v>
      </c>
    </row>
    <row r="2999" spans="17:37" x14ac:dyDescent="0.25">
      <c r="Q2999" t="s">
        <v>3271</v>
      </c>
      <c r="R2999" s="6">
        <v>42056</v>
      </c>
      <c r="S2999" t="s">
        <v>3194</v>
      </c>
      <c r="T2999" t="s">
        <v>3354</v>
      </c>
      <c r="U2999" t="s">
        <v>3842</v>
      </c>
      <c r="V2999">
        <v>89</v>
      </c>
      <c r="W2999">
        <v>54</v>
      </c>
      <c r="Y2999" t="s">
        <v>2452</v>
      </c>
      <c r="Z2999">
        <v>1</v>
      </c>
      <c r="AA2999">
        <f t="shared" si="432"/>
        <v>35</v>
      </c>
      <c r="AB2999">
        <f t="shared" ca="1" si="428"/>
        <v>20.199999800000001</v>
      </c>
      <c r="AC2999">
        <f t="shared" ca="1" si="429"/>
        <v>14.800000199999999</v>
      </c>
      <c r="AD2999">
        <f t="shared" ca="1" si="430"/>
        <v>-14.800000199999999</v>
      </c>
      <c r="AE2999" s="2">
        <v>0</v>
      </c>
      <c r="AF2999" s="7">
        <f>VLOOKUP(R2999,Weights!$A$2:$B$120,2,0)*AE2999</f>
        <v>0</v>
      </c>
      <c r="AG2999">
        <f t="shared" ca="1" si="431"/>
        <v>219.04000592000003</v>
      </c>
      <c r="AI2999" t="str">
        <f t="shared" ca="1" si="433"/>
        <v>Murray St</v>
      </c>
      <c r="AJ2999" t="str">
        <f t="shared" si="434"/>
        <v>Murray St</v>
      </c>
      <c r="AK2999">
        <f t="shared" si="435"/>
        <v>0</v>
      </c>
    </row>
    <row r="3000" spans="17:37" x14ac:dyDescent="0.25">
      <c r="Q3000" t="s">
        <v>3271</v>
      </c>
      <c r="R3000" s="6">
        <v>42061</v>
      </c>
      <c r="S3000" t="s">
        <v>3194</v>
      </c>
      <c r="T3000" t="s">
        <v>3458</v>
      </c>
      <c r="U3000" t="s">
        <v>3842</v>
      </c>
      <c r="V3000">
        <v>65</v>
      </c>
      <c r="W3000">
        <v>57</v>
      </c>
      <c r="Y3000" t="s">
        <v>2453</v>
      </c>
      <c r="Z3000">
        <v>1</v>
      </c>
      <c r="AA3000">
        <f t="shared" si="432"/>
        <v>8</v>
      </c>
      <c r="AB3000">
        <f t="shared" ca="1" si="428"/>
        <v>9.4</v>
      </c>
      <c r="AC3000">
        <f t="shared" ca="1" si="429"/>
        <v>-1.4000000000000004</v>
      </c>
      <c r="AD3000">
        <f t="shared" ca="1" si="430"/>
        <v>1.4000000000000004</v>
      </c>
      <c r="AE3000" s="2">
        <v>0</v>
      </c>
      <c r="AF3000" s="7">
        <f>VLOOKUP(R3000,Weights!$A$2:$B$120,2,0)*AE3000</f>
        <v>0</v>
      </c>
      <c r="AG3000">
        <f t="shared" ca="1" si="431"/>
        <v>1.9600000000000011</v>
      </c>
      <c r="AI3000" t="str">
        <f t="shared" ca="1" si="433"/>
        <v>Murray St</v>
      </c>
      <c r="AJ3000" t="str">
        <f t="shared" si="434"/>
        <v>Murray St</v>
      </c>
      <c r="AK3000">
        <f t="shared" si="435"/>
        <v>0</v>
      </c>
    </row>
    <row r="3001" spans="17:37" x14ac:dyDescent="0.25">
      <c r="Q3001" t="s">
        <v>3211</v>
      </c>
      <c r="R3001" s="6">
        <v>41960</v>
      </c>
      <c r="S3001" t="s">
        <v>3194</v>
      </c>
      <c r="T3001" t="s">
        <v>3209</v>
      </c>
      <c r="U3001" t="s">
        <v>3842</v>
      </c>
      <c r="V3001">
        <v>90</v>
      </c>
      <c r="W3001">
        <v>86</v>
      </c>
      <c r="Y3001" t="s">
        <v>11</v>
      </c>
      <c r="Z3001">
        <v>1</v>
      </c>
      <c r="AA3001">
        <f t="shared" si="432"/>
        <v>4</v>
      </c>
      <c r="AB3001">
        <f t="shared" ca="1" si="428"/>
        <v>17.399999820000001</v>
      </c>
      <c r="AC3001">
        <f t="shared" ca="1" si="429"/>
        <v>-13.399999820000001</v>
      </c>
      <c r="AD3001">
        <f t="shared" ca="1" si="430"/>
        <v>13.399999820000001</v>
      </c>
      <c r="AE3001" s="2">
        <v>0</v>
      </c>
      <c r="AF3001" s="7">
        <f>VLOOKUP(R3001,Weights!$A$2:$B$120,2,0)*AE3001</f>
        <v>0</v>
      </c>
      <c r="AG3001">
        <f t="shared" ca="1" si="431"/>
        <v>179.55999517600006</v>
      </c>
      <c r="AI3001" t="str">
        <f t="shared" ca="1" si="433"/>
        <v>N.J.I.T.</v>
      </c>
      <c r="AJ3001" t="str">
        <f t="shared" si="434"/>
        <v>N.J.I.T.</v>
      </c>
      <c r="AK3001">
        <f t="shared" si="435"/>
        <v>0</v>
      </c>
    </row>
    <row r="3002" spans="17:37" x14ac:dyDescent="0.25">
      <c r="Q3002" t="s">
        <v>3211</v>
      </c>
      <c r="R3002" s="6">
        <v>41965</v>
      </c>
      <c r="S3002" t="s">
        <v>3194</v>
      </c>
      <c r="T3002" t="s">
        <v>3205</v>
      </c>
      <c r="U3002" t="s">
        <v>3841</v>
      </c>
      <c r="V3002">
        <v>63</v>
      </c>
      <c r="W3002">
        <v>61</v>
      </c>
      <c r="Y3002" t="s">
        <v>67</v>
      </c>
      <c r="Z3002">
        <v>1</v>
      </c>
      <c r="AA3002">
        <f t="shared" si="432"/>
        <v>-2</v>
      </c>
      <c r="AB3002">
        <f t="shared" ca="1" si="428"/>
        <v>11.00000002</v>
      </c>
      <c r="AC3002">
        <f t="shared" ca="1" si="429"/>
        <v>-13.00000002</v>
      </c>
      <c r="AD3002">
        <f t="shared" ca="1" si="430"/>
        <v>13.00000002</v>
      </c>
      <c r="AE3002" s="2">
        <v>0</v>
      </c>
      <c r="AF3002" s="7">
        <f>VLOOKUP(R3002,Weights!$A$2:$B$120,2,0)*AE3002</f>
        <v>0</v>
      </c>
      <c r="AG3002">
        <f t="shared" ca="1" si="431"/>
        <v>169.00000051999999</v>
      </c>
      <c r="AI3002" t="str">
        <f t="shared" ca="1" si="433"/>
        <v>N.J.I.T.</v>
      </c>
      <c r="AJ3002" t="str">
        <f t="shared" si="434"/>
        <v>UMass Lowell</v>
      </c>
      <c r="AK3002" t="str">
        <f t="shared" si="435"/>
        <v>UMass Lowell</v>
      </c>
    </row>
    <row r="3003" spans="17:37" x14ac:dyDescent="0.25">
      <c r="Q3003" t="s">
        <v>3211</v>
      </c>
      <c r="R3003" s="6">
        <v>41982</v>
      </c>
      <c r="S3003" t="s">
        <v>3194</v>
      </c>
      <c r="T3003" t="s">
        <v>3475</v>
      </c>
      <c r="U3003" t="s">
        <v>3842</v>
      </c>
      <c r="V3003">
        <v>68</v>
      </c>
      <c r="W3003">
        <v>66</v>
      </c>
      <c r="Y3003" t="s">
        <v>315</v>
      </c>
      <c r="Z3003">
        <v>1</v>
      </c>
      <c r="AA3003">
        <f t="shared" si="432"/>
        <v>2</v>
      </c>
      <c r="AB3003">
        <f t="shared" ca="1" si="428"/>
        <v>1.6</v>
      </c>
      <c r="AC3003">
        <f t="shared" ca="1" si="429"/>
        <v>0.39999999999999991</v>
      </c>
      <c r="AD3003">
        <f t="shared" ca="1" si="430"/>
        <v>-0.39999999999999991</v>
      </c>
      <c r="AE3003" s="2">
        <v>0</v>
      </c>
      <c r="AF3003" s="7">
        <f>VLOOKUP(R3003,Weights!$A$2:$B$120,2,0)*AE3003</f>
        <v>0</v>
      </c>
      <c r="AG3003">
        <f t="shared" ca="1" si="431"/>
        <v>0.15999999999999992</v>
      </c>
      <c r="AI3003" t="str">
        <f t="shared" ca="1" si="433"/>
        <v>N.J.I.T.</v>
      </c>
      <c r="AJ3003" t="str">
        <f t="shared" si="434"/>
        <v>N.J.I.T.</v>
      </c>
      <c r="AK3003">
        <f t="shared" si="435"/>
        <v>0</v>
      </c>
    </row>
    <row r="3004" spans="17:37" x14ac:dyDescent="0.25">
      <c r="Q3004" t="s">
        <v>3211</v>
      </c>
      <c r="R3004" s="6">
        <v>42003</v>
      </c>
      <c r="S3004" t="s">
        <v>3194</v>
      </c>
      <c r="T3004" t="s">
        <v>3199</v>
      </c>
      <c r="U3004" t="s">
        <v>3842</v>
      </c>
      <c r="V3004">
        <v>77</v>
      </c>
      <c r="W3004">
        <v>65</v>
      </c>
      <c r="Y3004" t="s">
        <v>871</v>
      </c>
      <c r="Z3004">
        <v>1</v>
      </c>
      <c r="AA3004">
        <f t="shared" si="432"/>
        <v>12</v>
      </c>
      <c r="AB3004">
        <f t="shared" ca="1" si="428"/>
        <v>5.2000000200000001</v>
      </c>
      <c r="AC3004">
        <f t="shared" ca="1" si="429"/>
        <v>6.7999999799999999</v>
      </c>
      <c r="AD3004">
        <f t="shared" ca="1" si="430"/>
        <v>-6.7999999799999999</v>
      </c>
      <c r="AE3004" s="2">
        <v>0</v>
      </c>
      <c r="AF3004" s="7">
        <f>VLOOKUP(R3004,Weights!$A$2:$B$120,2,0)*AE3004</f>
        <v>0</v>
      </c>
      <c r="AG3004">
        <f t="shared" ca="1" si="431"/>
        <v>46.239999728000001</v>
      </c>
      <c r="AI3004" t="str">
        <f t="shared" ca="1" si="433"/>
        <v>N.J.I.T.</v>
      </c>
      <c r="AJ3004" t="str">
        <f t="shared" si="434"/>
        <v>N.J.I.T.</v>
      </c>
      <c r="AK3004">
        <f t="shared" si="435"/>
        <v>0</v>
      </c>
    </row>
    <row r="3005" spans="17:37" x14ac:dyDescent="0.25">
      <c r="Q3005" t="s">
        <v>3211</v>
      </c>
      <c r="R3005" s="6">
        <v>42011</v>
      </c>
      <c r="S3005" t="s">
        <v>3194</v>
      </c>
      <c r="T3005" t="s">
        <v>3246</v>
      </c>
      <c r="U3005" t="s">
        <v>3842</v>
      </c>
      <c r="V3005">
        <v>69</v>
      </c>
      <c r="W3005">
        <v>60</v>
      </c>
      <c r="Y3005" t="s">
        <v>884</v>
      </c>
      <c r="Z3005">
        <v>1</v>
      </c>
      <c r="AA3005">
        <f t="shared" si="432"/>
        <v>9</v>
      </c>
      <c r="AB3005">
        <f t="shared" ca="1" si="428"/>
        <v>6.6000000199999995</v>
      </c>
      <c r="AC3005">
        <f t="shared" ca="1" si="429"/>
        <v>2.3999999800000005</v>
      </c>
      <c r="AD3005">
        <f t="shared" ca="1" si="430"/>
        <v>-2.3999999800000005</v>
      </c>
      <c r="AE3005" s="2">
        <v>0</v>
      </c>
      <c r="AF3005" s="7">
        <f>VLOOKUP(R3005,Weights!$A$2:$B$120,2,0)*AE3005</f>
        <v>0</v>
      </c>
      <c r="AG3005">
        <f t="shared" ca="1" si="431"/>
        <v>5.7599999040000025</v>
      </c>
      <c r="AI3005" t="str">
        <f t="shared" ca="1" si="433"/>
        <v>N.J.I.T.</v>
      </c>
      <c r="AJ3005" t="str">
        <f t="shared" si="434"/>
        <v>N.J.I.T.</v>
      </c>
      <c r="AK3005">
        <f t="shared" si="435"/>
        <v>0</v>
      </c>
    </row>
    <row r="3006" spans="17:37" x14ac:dyDescent="0.25">
      <c r="Q3006" t="s">
        <v>3211</v>
      </c>
      <c r="R3006" s="6">
        <v>42013</v>
      </c>
      <c r="S3006" t="s">
        <v>3194</v>
      </c>
      <c r="T3006" t="s">
        <v>3202</v>
      </c>
      <c r="U3006" t="s">
        <v>3842</v>
      </c>
      <c r="V3006">
        <v>78</v>
      </c>
      <c r="W3006">
        <v>71</v>
      </c>
      <c r="Y3006" t="s">
        <v>1712</v>
      </c>
      <c r="Z3006">
        <v>1</v>
      </c>
      <c r="AA3006">
        <f t="shared" si="432"/>
        <v>7</v>
      </c>
      <c r="AB3006">
        <f t="shared" ca="1" si="428"/>
        <v>-4.5999999799999998</v>
      </c>
      <c r="AC3006">
        <f t="shared" ca="1" si="429"/>
        <v>11.59999998</v>
      </c>
      <c r="AD3006">
        <f t="shared" ca="1" si="430"/>
        <v>-11.59999998</v>
      </c>
      <c r="AE3006" s="2">
        <v>0</v>
      </c>
      <c r="AF3006" s="7">
        <f>VLOOKUP(R3006,Weights!$A$2:$B$120,2,0)*AE3006</f>
        <v>0</v>
      </c>
      <c r="AG3006">
        <f t="shared" ca="1" si="431"/>
        <v>134.55999953599999</v>
      </c>
      <c r="AI3006" t="str">
        <f t="shared" ca="1" si="433"/>
        <v>Yale</v>
      </c>
      <c r="AJ3006" t="str">
        <f t="shared" si="434"/>
        <v>N.J.I.T.</v>
      </c>
      <c r="AK3006">
        <f t="shared" si="435"/>
        <v>0</v>
      </c>
    </row>
    <row r="3007" spans="17:37" x14ac:dyDescent="0.25">
      <c r="Q3007" t="s">
        <v>3211</v>
      </c>
      <c r="R3007" s="6">
        <v>42018</v>
      </c>
      <c r="S3007" t="s">
        <v>3194</v>
      </c>
      <c r="T3007" t="s">
        <v>3839</v>
      </c>
      <c r="U3007" t="s">
        <v>3842</v>
      </c>
      <c r="V3007">
        <v>79</v>
      </c>
      <c r="W3007">
        <v>60</v>
      </c>
      <c r="Y3007" t="s">
        <v>1713</v>
      </c>
      <c r="Z3007">
        <v>1</v>
      </c>
      <c r="AA3007">
        <f t="shared" si="432"/>
        <v>19</v>
      </c>
      <c r="AB3007">
        <f t="shared" ca="1" si="428"/>
        <v>30.999999819999999</v>
      </c>
      <c r="AC3007">
        <f t="shared" ca="1" si="429"/>
        <v>-11.999999819999999</v>
      </c>
      <c r="AD3007">
        <f t="shared" ca="1" si="430"/>
        <v>11.999999819999999</v>
      </c>
      <c r="AE3007" s="2">
        <v>0</v>
      </c>
      <c r="AF3007" s="7">
        <f>VLOOKUP(R3007,Weights!$A$2:$B$120,2,0)*AE3007</f>
        <v>0</v>
      </c>
      <c r="AG3007">
        <f t="shared" ca="1" si="431"/>
        <v>143.99999568000001</v>
      </c>
      <c r="AI3007" t="str">
        <f t="shared" ca="1" si="433"/>
        <v>N.J.I.T.</v>
      </c>
      <c r="AJ3007" t="str">
        <f t="shared" si="434"/>
        <v>N.J.I.T.</v>
      </c>
      <c r="AK3007">
        <f t="shared" si="435"/>
        <v>0</v>
      </c>
    </row>
    <row r="3008" spans="17:37" x14ac:dyDescent="0.25">
      <c r="Q3008" t="s">
        <v>3211</v>
      </c>
      <c r="R3008" s="6">
        <v>42037</v>
      </c>
      <c r="S3008" t="s">
        <v>3194</v>
      </c>
      <c r="T3008" t="s">
        <v>3414</v>
      </c>
      <c r="U3008" t="s">
        <v>3842</v>
      </c>
      <c r="V3008">
        <v>86</v>
      </c>
      <c r="W3008">
        <v>67</v>
      </c>
      <c r="Y3008" t="s">
        <v>1714</v>
      </c>
      <c r="Z3008">
        <v>1</v>
      </c>
      <c r="AA3008">
        <f t="shared" si="432"/>
        <v>19</v>
      </c>
      <c r="AB3008">
        <f t="shared" ca="1" si="428"/>
        <v>8.2000000200000009</v>
      </c>
      <c r="AC3008">
        <f t="shared" ca="1" si="429"/>
        <v>10.799999979999999</v>
      </c>
      <c r="AD3008">
        <f t="shared" ca="1" si="430"/>
        <v>-10.799999979999999</v>
      </c>
      <c r="AE3008" s="2">
        <v>0</v>
      </c>
      <c r="AF3008" s="7">
        <f>VLOOKUP(R3008,Weights!$A$2:$B$120,2,0)*AE3008</f>
        <v>0</v>
      </c>
      <c r="AG3008">
        <f t="shared" ca="1" si="431"/>
        <v>116.63999956799998</v>
      </c>
      <c r="AI3008" t="str">
        <f t="shared" ca="1" si="433"/>
        <v>N.J.I.T.</v>
      </c>
      <c r="AJ3008" t="str">
        <f t="shared" si="434"/>
        <v>N.J.I.T.</v>
      </c>
      <c r="AK3008">
        <f t="shared" si="435"/>
        <v>0</v>
      </c>
    </row>
    <row r="3009" spans="17:37" x14ac:dyDescent="0.25">
      <c r="Q3009" t="s">
        <v>3211</v>
      </c>
      <c r="R3009" s="6">
        <v>42038</v>
      </c>
      <c r="S3009" t="s">
        <v>3194</v>
      </c>
      <c r="T3009" t="s">
        <v>3421</v>
      </c>
      <c r="U3009" t="s">
        <v>3842</v>
      </c>
      <c r="V3009">
        <v>69</v>
      </c>
      <c r="W3009">
        <v>51</v>
      </c>
      <c r="Y3009" t="s">
        <v>1715</v>
      </c>
      <c r="Z3009">
        <v>1</v>
      </c>
      <c r="AA3009">
        <f t="shared" si="432"/>
        <v>18</v>
      </c>
      <c r="AB3009">
        <f t="shared" ca="1" si="428"/>
        <v>6.4000000200000002</v>
      </c>
      <c r="AC3009">
        <f t="shared" ca="1" si="429"/>
        <v>11.59999998</v>
      </c>
      <c r="AD3009">
        <f t="shared" ca="1" si="430"/>
        <v>-11.59999998</v>
      </c>
      <c r="AE3009" s="2">
        <v>0</v>
      </c>
      <c r="AF3009" s="7">
        <f>VLOOKUP(R3009,Weights!$A$2:$B$120,2,0)*AE3009</f>
        <v>0</v>
      </c>
      <c r="AG3009">
        <f t="shared" ca="1" si="431"/>
        <v>134.55999953599999</v>
      </c>
      <c r="AI3009" t="str">
        <f t="shared" ca="1" si="433"/>
        <v>N.J.I.T.</v>
      </c>
      <c r="AJ3009" t="str">
        <f t="shared" si="434"/>
        <v>N.J.I.T.</v>
      </c>
      <c r="AK3009">
        <f t="shared" si="435"/>
        <v>0</v>
      </c>
    </row>
    <row r="3010" spans="17:37" x14ac:dyDescent="0.25">
      <c r="Q3010" t="s">
        <v>3211</v>
      </c>
      <c r="R3010" s="6">
        <v>42042</v>
      </c>
      <c r="S3010" t="s">
        <v>3194</v>
      </c>
      <c r="T3010" t="s">
        <v>3839</v>
      </c>
      <c r="U3010" t="s">
        <v>3842</v>
      </c>
      <c r="V3010">
        <v>96</v>
      </c>
      <c r="W3010">
        <v>70</v>
      </c>
      <c r="Y3010" t="s">
        <v>1716</v>
      </c>
      <c r="Z3010">
        <v>1</v>
      </c>
      <c r="AA3010">
        <f t="shared" si="432"/>
        <v>26</v>
      </c>
      <c r="AB3010">
        <f t="shared" ref="AB3010:AB3073" ca="1" si="436">Z3010*(IF(S3010="A",-HomeEdge,IF(S3010="H",HomeEdge,0))+VLOOKUP(Q3010,TmList,2,0)-VLOOKUP(T3010,TmList,2,0))</f>
        <v>30.999999819999999</v>
      </c>
      <c r="AC3010">
        <f t="shared" ref="AC3010:AC3073" ca="1" si="437">AA3010-AB3010</f>
        <v>-4.9999998199999993</v>
      </c>
      <c r="AD3010">
        <f t="shared" ref="AD3010:AD3073" ca="1" si="438">-AC3010</f>
        <v>4.9999998199999993</v>
      </c>
      <c r="AE3010" s="2">
        <v>0</v>
      </c>
      <c r="AF3010" s="7">
        <f>VLOOKUP(R3010,Weights!$A$2:$B$120,2,0)*AE3010</f>
        <v>0</v>
      </c>
      <c r="AG3010">
        <f t="shared" ref="AG3010:AG3073" ca="1" si="439">AC3010^2</f>
        <v>24.999998200000025</v>
      </c>
      <c r="AI3010" t="str">
        <f t="shared" ca="1" si="433"/>
        <v>N.J.I.T.</v>
      </c>
      <c r="AJ3010" t="str">
        <f t="shared" si="434"/>
        <v>N.J.I.T.</v>
      </c>
      <c r="AK3010">
        <f t="shared" si="435"/>
        <v>0</v>
      </c>
    </row>
    <row r="3011" spans="17:37" x14ac:dyDescent="0.25">
      <c r="Q3011" t="s">
        <v>3211</v>
      </c>
      <c r="R3011" s="6">
        <v>42048</v>
      </c>
      <c r="S3011" t="s">
        <v>3194</v>
      </c>
      <c r="T3011" t="s">
        <v>3218</v>
      </c>
      <c r="U3011" t="s">
        <v>3841</v>
      </c>
      <c r="V3011">
        <v>65</v>
      </c>
      <c r="W3011">
        <v>59</v>
      </c>
      <c r="Y3011" t="s">
        <v>1717</v>
      </c>
      <c r="Z3011">
        <v>1</v>
      </c>
      <c r="AA3011">
        <f t="shared" ref="AA3011:AA3074" si="440">Z3011*IF(U3011="W",(V3011-W3011),W3011-V3011)</f>
        <v>-6</v>
      </c>
      <c r="AB3011">
        <f t="shared" ca="1" si="436"/>
        <v>-2.5999999800000002</v>
      </c>
      <c r="AC3011">
        <f t="shared" ca="1" si="437"/>
        <v>-3.4000000199999998</v>
      </c>
      <c r="AD3011">
        <f t="shared" ca="1" si="438"/>
        <v>3.4000000199999998</v>
      </c>
      <c r="AE3011" s="2">
        <v>0</v>
      </c>
      <c r="AF3011" s="7">
        <f>VLOOKUP(R3011,Weights!$A$2:$B$120,2,0)*AE3011</f>
        <v>0</v>
      </c>
      <c r="AG3011">
        <f t="shared" ca="1" si="439"/>
        <v>11.560000135999999</v>
      </c>
      <c r="AI3011" t="str">
        <f t="shared" ref="AI3011:AI3074" ca="1" si="441">IF(AB3011&gt;0,Q3011,T3011)</f>
        <v>Albany</v>
      </c>
      <c r="AJ3011" t="str">
        <f t="shared" ref="AJ3011:AJ3074" si="442">IF(AA3011&gt;0,Q3011,T3011)</f>
        <v>Albany</v>
      </c>
      <c r="AK3011" t="str">
        <f t="shared" ref="AK3011:AK3074" si="443">IF(AA3011&lt;0,T3011,0)</f>
        <v>Albany</v>
      </c>
    </row>
    <row r="3012" spans="17:37" x14ac:dyDescent="0.25">
      <c r="Q3012" t="s">
        <v>3211</v>
      </c>
      <c r="R3012" s="6">
        <v>42051</v>
      </c>
      <c r="S3012" t="s">
        <v>3194</v>
      </c>
      <c r="T3012" t="s">
        <v>3839</v>
      </c>
      <c r="U3012" t="s">
        <v>3842</v>
      </c>
      <c r="V3012">
        <v>89</v>
      </c>
      <c r="W3012">
        <v>55</v>
      </c>
      <c r="Y3012" t="s">
        <v>1718</v>
      </c>
      <c r="Z3012">
        <v>1</v>
      </c>
      <c r="AA3012">
        <f t="shared" si="440"/>
        <v>34</v>
      </c>
      <c r="AB3012">
        <f t="shared" ca="1" si="436"/>
        <v>30.999999819999999</v>
      </c>
      <c r="AC3012">
        <f t="shared" ca="1" si="437"/>
        <v>3.0000001800000007</v>
      </c>
      <c r="AD3012">
        <f t="shared" ca="1" si="438"/>
        <v>-3.0000001800000007</v>
      </c>
      <c r="AE3012" s="2">
        <v>0</v>
      </c>
      <c r="AF3012" s="7">
        <f>VLOOKUP(R3012,Weights!$A$2:$B$120,2,0)*AE3012</f>
        <v>0</v>
      </c>
      <c r="AG3012">
        <f t="shared" ca="1" si="439"/>
        <v>9.0000010800000361</v>
      </c>
      <c r="AI3012" t="str">
        <f t="shared" ca="1" si="441"/>
        <v>N.J.I.T.</v>
      </c>
      <c r="AJ3012" t="str">
        <f t="shared" si="442"/>
        <v>N.J.I.T.</v>
      </c>
      <c r="AK3012">
        <f t="shared" si="443"/>
        <v>0</v>
      </c>
    </row>
    <row r="3013" spans="17:37" x14ac:dyDescent="0.25">
      <c r="Q3013" t="s">
        <v>3211</v>
      </c>
      <c r="R3013" s="6">
        <v>42063</v>
      </c>
      <c r="S3013" t="s">
        <v>3194</v>
      </c>
      <c r="T3013" t="s">
        <v>3839</v>
      </c>
      <c r="U3013" t="s">
        <v>3842</v>
      </c>
      <c r="V3013">
        <v>90</v>
      </c>
      <c r="W3013">
        <v>55</v>
      </c>
      <c r="Y3013" t="s">
        <v>1719</v>
      </c>
      <c r="Z3013">
        <v>1</v>
      </c>
      <c r="AA3013">
        <f t="shared" si="440"/>
        <v>35</v>
      </c>
      <c r="AB3013">
        <f t="shared" ca="1" si="436"/>
        <v>30.999999819999999</v>
      </c>
      <c r="AC3013">
        <f t="shared" ca="1" si="437"/>
        <v>4.0000001800000007</v>
      </c>
      <c r="AD3013">
        <f t="shared" ca="1" si="438"/>
        <v>-4.0000001800000007</v>
      </c>
      <c r="AE3013" s="2">
        <v>0</v>
      </c>
      <c r="AF3013" s="7">
        <f>VLOOKUP(R3013,Weights!$A$2:$B$120,2,0)*AE3013</f>
        <v>0</v>
      </c>
      <c r="AG3013">
        <f t="shared" ca="1" si="439"/>
        <v>16.000001440000037</v>
      </c>
      <c r="AI3013" t="str">
        <f t="shared" ca="1" si="441"/>
        <v>N.J.I.T.</v>
      </c>
      <c r="AJ3013" t="str">
        <f t="shared" si="442"/>
        <v>N.J.I.T.</v>
      </c>
      <c r="AK3013">
        <f t="shared" si="443"/>
        <v>0</v>
      </c>
    </row>
    <row r="3014" spans="17:37" x14ac:dyDescent="0.25">
      <c r="Q3014" t="s">
        <v>3211</v>
      </c>
      <c r="R3014" s="6">
        <v>42067</v>
      </c>
      <c r="S3014" t="s">
        <v>3194</v>
      </c>
      <c r="T3014" t="s">
        <v>3514</v>
      </c>
      <c r="U3014" t="s">
        <v>3842</v>
      </c>
      <c r="V3014">
        <v>71</v>
      </c>
      <c r="W3014">
        <v>62</v>
      </c>
      <c r="Y3014" t="s">
        <v>1720</v>
      </c>
      <c r="Z3014">
        <v>1</v>
      </c>
      <c r="AA3014">
        <f t="shared" si="440"/>
        <v>9</v>
      </c>
      <c r="AB3014">
        <f t="shared" ca="1" si="436"/>
        <v>9.0000000199999999</v>
      </c>
      <c r="AC3014">
        <f t="shared" ca="1" si="437"/>
        <v>-1.9999999878450581E-8</v>
      </c>
      <c r="AD3014">
        <f t="shared" ca="1" si="438"/>
        <v>1.9999999878450581E-8</v>
      </c>
      <c r="AE3014" s="2">
        <v>0</v>
      </c>
      <c r="AF3014" s="7">
        <f>VLOOKUP(R3014,Weights!$A$2:$B$120,2,0)*AE3014</f>
        <v>0</v>
      </c>
      <c r="AG3014">
        <f t="shared" ca="1" si="439"/>
        <v>3.9999999513802324E-16</v>
      </c>
      <c r="AI3014" t="str">
        <f t="shared" ca="1" si="441"/>
        <v>N.J.I.T.</v>
      </c>
      <c r="AJ3014" t="str">
        <f t="shared" si="442"/>
        <v>N.J.I.T.</v>
      </c>
      <c r="AK3014">
        <f t="shared" si="443"/>
        <v>0</v>
      </c>
    </row>
    <row r="3015" spans="17:37" x14ac:dyDescent="0.25">
      <c r="Q3015" t="s">
        <v>3446</v>
      </c>
      <c r="R3015" s="6">
        <v>41957</v>
      </c>
      <c r="S3015" t="s">
        <v>3194</v>
      </c>
      <c r="T3015" t="s">
        <v>3444</v>
      </c>
      <c r="U3015" t="s">
        <v>3841</v>
      </c>
      <c r="V3015">
        <v>64</v>
      </c>
      <c r="W3015">
        <v>59</v>
      </c>
      <c r="Y3015" t="s">
        <v>9</v>
      </c>
      <c r="Z3015">
        <v>1</v>
      </c>
      <c r="AA3015">
        <f t="shared" si="440"/>
        <v>-5</v>
      </c>
      <c r="AB3015">
        <f t="shared" ca="1" si="436"/>
        <v>-20.000000200000002</v>
      </c>
      <c r="AC3015">
        <f t="shared" ca="1" si="437"/>
        <v>15.000000200000002</v>
      </c>
      <c r="AD3015">
        <f t="shared" ca="1" si="438"/>
        <v>-15.000000200000002</v>
      </c>
      <c r="AE3015" s="2">
        <v>0</v>
      </c>
      <c r="AF3015" s="7">
        <f>VLOOKUP(R3015,Weights!$A$2:$B$120,2,0)*AE3015</f>
        <v>0</v>
      </c>
      <c r="AG3015">
        <f t="shared" ca="1" si="439"/>
        <v>225.0000060000001</v>
      </c>
      <c r="AI3015" t="str">
        <f t="shared" ca="1" si="441"/>
        <v>Michigan St</v>
      </c>
      <c r="AJ3015" t="str">
        <f t="shared" si="442"/>
        <v>Michigan St</v>
      </c>
      <c r="AK3015" t="str">
        <f t="shared" si="443"/>
        <v>Michigan St</v>
      </c>
    </row>
    <row r="3016" spans="17:37" x14ac:dyDescent="0.25">
      <c r="Q3016" t="s">
        <v>3446</v>
      </c>
      <c r="R3016" s="6">
        <v>41969</v>
      </c>
      <c r="S3016" t="s">
        <v>3194</v>
      </c>
      <c r="T3016" t="s">
        <v>3839</v>
      </c>
      <c r="U3016" t="s">
        <v>3842</v>
      </c>
      <c r="V3016">
        <v>67</v>
      </c>
      <c r="W3016">
        <v>42</v>
      </c>
      <c r="Y3016" t="s">
        <v>19</v>
      </c>
      <c r="Z3016">
        <v>1</v>
      </c>
      <c r="AA3016">
        <f t="shared" si="440"/>
        <v>25</v>
      </c>
      <c r="AB3016">
        <f t="shared" ca="1" si="436"/>
        <v>25.3999998</v>
      </c>
      <c r="AC3016">
        <f t="shared" ca="1" si="437"/>
        <v>-0.39999979999999979</v>
      </c>
      <c r="AD3016">
        <f t="shared" ca="1" si="438"/>
        <v>0.39999979999999979</v>
      </c>
      <c r="AE3016" s="2">
        <v>0</v>
      </c>
      <c r="AF3016" s="7">
        <f>VLOOKUP(R3016,Weights!$A$2:$B$120,2,0)*AE3016</f>
        <v>0</v>
      </c>
      <c r="AG3016">
        <f t="shared" ca="1" si="439"/>
        <v>0.15999984000003983</v>
      </c>
      <c r="AI3016" t="str">
        <f t="shared" ca="1" si="441"/>
        <v>Navy</v>
      </c>
      <c r="AJ3016" t="str">
        <f t="shared" si="442"/>
        <v>Navy</v>
      </c>
      <c r="AK3016">
        <f t="shared" si="443"/>
        <v>0</v>
      </c>
    </row>
    <row r="3017" spans="17:37" x14ac:dyDescent="0.25">
      <c r="Q3017" t="s">
        <v>3446</v>
      </c>
      <c r="R3017" s="6">
        <v>41972</v>
      </c>
      <c r="S3017" t="s">
        <v>3194</v>
      </c>
      <c r="T3017" t="s">
        <v>3199</v>
      </c>
      <c r="U3017" t="s">
        <v>3841</v>
      </c>
      <c r="V3017">
        <v>85</v>
      </c>
      <c r="W3017">
        <v>68</v>
      </c>
      <c r="Y3017" t="s">
        <v>21</v>
      </c>
      <c r="Z3017">
        <v>1</v>
      </c>
      <c r="AA3017">
        <f t="shared" si="440"/>
        <v>-17</v>
      </c>
      <c r="AB3017">
        <f t="shared" ca="1" si="436"/>
        <v>-0.39999999999999991</v>
      </c>
      <c r="AC3017">
        <f t="shared" ca="1" si="437"/>
        <v>-16.600000000000001</v>
      </c>
      <c r="AD3017">
        <f t="shared" ca="1" si="438"/>
        <v>16.600000000000001</v>
      </c>
      <c r="AE3017" s="2">
        <v>0</v>
      </c>
      <c r="AF3017" s="7">
        <f>VLOOKUP(R3017,Weights!$A$2:$B$120,2,0)*AE3017</f>
        <v>0</v>
      </c>
      <c r="AG3017">
        <f t="shared" ca="1" si="439"/>
        <v>275.56000000000006</v>
      </c>
      <c r="AI3017" t="str">
        <f t="shared" ca="1" si="441"/>
        <v>St. Francis (PA)</v>
      </c>
      <c r="AJ3017" t="str">
        <f t="shared" si="442"/>
        <v>St. Francis (PA)</v>
      </c>
      <c r="AK3017" t="str">
        <f t="shared" si="443"/>
        <v>St. Francis (PA)</v>
      </c>
    </row>
    <row r="3018" spans="17:37" x14ac:dyDescent="0.25">
      <c r="Q3018" t="s">
        <v>3446</v>
      </c>
      <c r="R3018" s="6">
        <v>41976</v>
      </c>
      <c r="S3018" t="s">
        <v>3194</v>
      </c>
      <c r="T3018" t="s">
        <v>3380</v>
      </c>
      <c r="U3018" t="s">
        <v>3841</v>
      </c>
      <c r="V3018">
        <v>57</v>
      </c>
      <c r="W3018">
        <v>46</v>
      </c>
      <c r="Y3018" t="s">
        <v>23</v>
      </c>
      <c r="Z3018">
        <v>1</v>
      </c>
      <c r="AA3018">
        <f t="shared" si="440"/>
        <v>-11</v>
      </c>
      <c r="AB3018">
        <f t="shared" ca="1" si="436"/>
        <v>3.8</v>
      </c>
      <c r="AC3018">
        <f t="shared" ca="1" si="437"/>
        <v>-14.8</v>
      </c>
      <c r="AD3018">
        <f t="shared" ca="1" si="438"/>
        <v>14.8</v>
      </c>
      <c r="AE3018" s="2">
        <v>0</v>
      </c>
      <c r="AF3018" s="7">
        <f>VLOOKUP(R3018,Weights!$A$2:$B$120,2,0)*AE3018</f>
        <v>0</v>
      </c>
      <c r="AG3018">
        <f t="shared" ca="1" si="439"/>
        <v>219.04000000000002</v>
      </c>
      <c r="AI3018" t="str">
        <f t="shared" ca="1" si="441"/>
        <v>Navy</v>
      </c>
      <c r="AJ3018" t="str">
        <f t="shared" si="442"/>
        <v>Pennsylvania</v>
      </c>
      <c r="AK3018" t="str">
        <f t="shared" si="443"/>
        <v>Pennsylvania</v>
      </c>
    </row>
    <row r="3019" spans="17:37" x14ac:dyDescent="0.25">
      <c r="Q3019" t="s">
        <v>3446</v>
      </c>
      <c r="R3019" s="6">
        <v>41982</v>
      </c>
      <c r="S3019" t="s">
        <v>3194</v>
      </c>
      <c r="T3019" t="s">
        <v>3472</v>
      </c>
      <c r="U3019" t="s">
        <v>3842</v>
      </c>
      <c r="V3019">
        <v>84</v>
      </c>
      <c r="W3019">
        <v>66</v>
      </c>
      <c r="Y3019" t="s">
        <v>856</v>
      </c>
      <c r="Z3019">
        <v>1</v>
      </c>
      <c r="AA3019">
        <f t="shared" si="440"/>
        <v>18</v>
      </c>
      <c r="AB3019">
        <f t="shared" ca="1" si="436"/>
        <v>3.4000000000000004</v>
      </c>
      <c r="AC3019">
        <f t="shared" ca="1" si="437"/>
        <v>14.6</v>
      </c>
      <c r="AD3019">
        <f t="shared" ca="1" si="438"/>
        <v>-14.6</v>
      </c>
      <c r="AE3019" s="2">
        <v>0</v>
      </c>
      <c r="AF3019" s="7">
        <f>VLOOKUP(R3019,Weights!$A$2:$B$120,2,0)*AE3019</f>
        <v>0</v>
      </c>
      <c r="AG3019">
        <f t="shared" ca="1" si="439"/>
        <v>213.16</v>
      </c>
      <c r="AI3019" t="str">
        <f t="shared" ca="1" si="441"/>
        <v>Navy</v>
      </c>
      <c r="AJ3019" t="str">
        <f t="shared" si="442"/>
        <v>Navy</v>
      </c>
      <c r="AK3019">
        <f t="shared" si="443"/>
        <v>0</v>
      </c>
    </row>
    <row r="3020" spans="17:37" x14ac:dyDescent="0.25">
      <c r="Q3020" t="s">
        <v>3446</v>
      </c>
      <c r="R3020" s="6">
        <v>41995</v>
      </c>
      <c r="S3020" t="s">
        <v>3194</v>
      </c>
      <c r="T3020" t="s">
        <v>3303</v>
      </c>
      <c r="U3020" t="s">
        <v>3842</v>
      </c>
      <c r="V3020">
        <v>61</v>
      </c>
      <c r="W3020">
        <v>56</v>
      </c>
      <c r="Y3020" t="s">
        <v>858</v>
      </c>
      <c r="Z3020">
        <v>1</v>
      </c>
      <c r="AA3020">
        <f t="shared" si="440"/>
        <v>5</v>
      </c>
      <c r="AB3020">
        <f t="shared" ca="1" si="436"/>
        <v>1.6000000000000005</v>
      </c>
      <c r="AC3020">
        <f t="shared" ca="1" si="437"/>
        <v>3.3999999999999995</v>
      </c>
      <c r="AD3020">
        <f t="shared" ca="1" si="438"/>
        <v>-3.3999999999999995</v>
      </c>
      <c r="AE3020" s="2">
        <v>0</v>
      </c>
      <c r="AF3020" s="7">
        <f>VLOOKUP(R3020,Weights!$A$2:$B$120,2,0)*AE3020</f>
        <v>0</v>
      </c>
      <c r="AG3020">
        <f t="shared" ca="1" si="439"/>
        <v>11.559999999999997</v>
      </c>
      <c r="AI3020" t="str">
        <f t="shared" ca="1" si="441"/>
        <v>Navy</v>
      </c>
      <c r="AJ3020" t="str">
        <f t="shared" si="442"/>
        <v>Navy</v>
      </c>
      <c r="AK3020">
        <f t="shared" si="443"/>
        <v>0</v>
      </c>
    </row>
    <row r="3021" spans="17:37" x14ac:dyDescent="0.25">
      <c r="Q3021" t="s">
        <v>3446</v>
      </c>
      <c r="R3021" s="6">
        <v>42004</v>
      </c>
      <c r="S3021" t="s">
        <v>3194</v>
      </c>
      <c r="T3021" t="s">
        <v>3244</v>
      </c>
      <c r="U3021" t="s">
        <v>3842</v>
      </c>
      <c r="V3021">
        <v>70</v>
      </c>
      <c r="W3021">
        <v>47</v>
      </c>
      <c r="Y3021" t="s">
        <v>241</v>
      </c>
      <c r="Z3021">
        <v>1</v>
      </c>
      <c r="AA3021">
        <f t="shared" si="440"/>
        <v>23</v>
      </c>
      <c r="AB3021">
        <f t="shared" ca="1" si="436"/>
        <v>5.3999999999999995</v>
      </c>
      <c r="AC3021">
        <f t="shared" ca="1" si="437"/>
        <v>17.600000000000001</v>
      </c>
      <c r="AD3021">
        <f t="shared" ca="1" si="438"/>
        <v>-17.600000000000001</v>
      </c>
      <c r="AE3021" s="2">
        <v>0</v>
      </c>
      <c r="AF3021" s="7">
        <f>VLOOKUP(R3021,Weights!$A$2:$B$120,2,0)*AE3021</f>
        <v>0</v>
      </c>
      <c r="AG3021">
        <f t="shared" ca="1" si="439"/>
        <v>309.76000000000005</v>
      </c>
      <c r="AI3021" t="str">
        <f t="shared" ca="1" si="441"/>
        <v>Navy</v>
      </c>
      <c r="AJ3021" t="str">
        <f t="shared" si="442"/>
        <v>Navy</v>
      </c>
      <c r="AK3021">
        <f t="shared" si="443"/>
        <v>0</v>
      </c>
    </row>
    <row r="3022" spans="17:37" x14ac:dyDescent="0.25">
      <c r="Q3022" t="s">
        <v>3446</v>
      </c>
      <c r="R3022" s="6">
        <v>42011</v>
      </c>
      <c r="S3022" t="s">
        <v>3194</v>
      </c>
      <c r="T3022" t="s">
        <v>3215</v>
      </c>
      <c r="U3022" t="s">
        <v>3841</v>
      </c>
      <c r="V3022">
        <v>70</v>
      </c>
      <c r="W3022">
        <v>64</v>
      </c>
      <c r="Y3022" t="s">
        <v>2316</v>
      </c>
      <c r="Z3022">
        <v>1</v>
      </c>
      <c r="AA3022">
        <f t="shared" si="440"/>
        <v>-6</v>
      </c>
      <c r="AB3022">
        <f t="shared" ca="1" si="436"/>
        <v>0.40000000000000036</v>
      </c>
      <c r="AC3022">
        <f t="shared" ca="1" si="437"/>
        <v>-6.4</v>
      </c>
      <c r="AD3022">
        <f t="shared" ca="1" si="438"/>
        <v>6.4</v>
      </c>
      <c r="AE3022" s="2">
        <v>0</v>
      </c>
      <c r="AF3022" s="7">
        <f>VLOOKUP(R3022,Weights!$A$2:$B$120,2,0)*AE3022</f>
        <v>0</v>
      </c>
      <c r="AG3022">
        <f t="shared" ca="1" si="439"/>
        <v>40.960000000000008</v>
      </c>
      <c r="AI3022" t="str">
        <f t="shared" ca="1" si="441"/>
        <v>Navy</v>
      </c>
      <c r="AJ3022" t="str">
        <f t="shared" si="442"/>
        <v>Boston University</v>
      </c>
      <c r="AK3022" t="str">
        <f t="shared" si="443"/>
        <v>Boston University</v>
      </c>
    </row>
    <row r="3023" spans="17:37" x14ac:dyDescent="0.25">
      <c r="Q3023" t="s">
        <v>3446</v>
      </c>
      <c r="R3023" s="6">
        <v>42021</v>
      </c>
      <c r="S3023" t="s">
        <v>3194</v>
      </c>
      <c r="T3023" t="s">
        <v>3197</v>
      </c>
      <c r="U3023" t="s">
        <v>3841</v>
      </c>
      <c r="V3023">
        <v>65</v>
      </c>
      <c r="W3023">
        <v>53</v>
      </c>
      <c r="Y3023" t="s">
        <v>2588</v>
      </c>
      <c r="Z3023">
        <v>1</v>
      </c>
      <c r="AA3023">
        <f t="shared" si="440"/>
        <v>-12</v>
      </c>
      <c r="AB3023">
        <f t="shared" ca="1" si="436"/>
        <v>-3.60000002</v>
      </c>
      <c r="AC3023">
        <f t="shared" ca="1" si="437"/>
        <v>-8.3999999800000005</v>
      </c>
      <c r="AD3023">
        <f t="shared" ca="1" si="438"/>
        <v>8.3999999800000005</v>
      </c>
      <c r="AE3023" s="2">
        <v>0</v>
      </c>
      <c r="AF3023" s="7">
        <f>VLOOKUP(R3023,Weights!$A$2:$B$120,2,0)*AE3023</f>
        <v>0</v>
      </c>
      <c r="AG3023">
        <f t="shared" ca="1" si="439"/>
        <v>70.559999664000003</v>
      </c>
      <c r="AI3023" t="str">
        <f t="shared" ca="1" si="441"/>
        <v>Colgate</v>
      </c>
      <c r="AJ3023" t="str">
        <f t="shared" si="442"/>
        <v>Colgate</v>
      </c>
      <c r="AK3023" t="str">
        <f t="shared" si="443"/>
        <v>Colgate</v>
      </c>
    </row>
    <row r="3024" spans="17:37" x14ac:dyDescent="0.25">
      <c r="Q3024" t="s">
        <v>3446</v>
      </c>
      <c r="R3024" s="6">
        <v>42032</v>
      </c>
      <c r="S3024" t="s">
        <v>3194</v>
      </c>
      <c r="T3024" t="s">
        <v>3520</v>
      </c>
      <c r="U3024" t="s">
        <v>3842</v>
      </c>
      <c r="V3024">
        <v>64</v>
      </c>
      <c r="W3024">
        <v>54</v>
      </c>
      <c r="Y3024" t="s">
        <v>2136</v>
      </c>
      <c r="Z3024">
        <v>1</v>
      </c>
      <c r="AA3024">
        <f t="shared" si="440"/>
        <v>10</v>
      </c>
      <c r="AB3024">
        <f t="shared" ca="1" si="436"/>
        <v>-0.19999999999999973</v>
      </c>
      <c r="AC3024">
        <f t="shared" ca="1" si="437"/>
        <v>10.199999999999999</v>
      </c>
      <c r="AD3024">
        <f t="shared" ca="1" si="438"/>
        <v>-10.199999999999999</v>
      </c>
      <c r="AE3024" s="2">
        <v>0</v>
      </c>
      <c r="AF3024" s="7">
        <f>VLOOKUP(R3024,Weights!$A$2:$B$120,2,0)*AE3024</f>
        <v>0</v>
      </c>
      <c r="AG3024">
        <f t="shared" ca="1" si="439"/>
        <v>104.03999999999999</v>
      </c>
      <c r="AI3024" t="str">
        <f t="shared" ca="1" si="441"/>
        <v>American</v>
      </c>
      <c r="AJ3024" t="str">
        <f t="shared" si="442"/>
        <v>Navy</v>
      </c>
      <c r="AK3024">
        <f t="shared" si="443"/>
        <v>0</v>
      </c>
    </row>
    <row r="3025" spans="17:37" x14ac:dyDescent="0.25">
      <c r="Q3025" t="s">
        <v>3446</v>
      </c>
      <c r="R3025" s="6">
        <v>42035</v>
      </c>
      <c r="S3025" t="s">
        <v>3194</v>
      </c>
      <c r="T3025" t="s">
        <v>3487</v>
      </c>
      <c r="U3025" t="s">
        <v>3841</v>
      </c>
      <c r="V3025">
        <v>74</v>
      </c>
      <c r="W3025">
        <v>65</v>
      </c>
      <c r="Y3025" t="s">
        <v>2589</v>
      </c>
      <c r="Z3025">
        <v>1</v>
      </c>
      <c r="AA3025">
        <f t="shared" si="440"/>
        <v>-9</v>
      </c>
      <c r="AB3025">
        <f t="shared" ca="1" si="436"/>
        <v>-3.0000000199999999</v>
      </c>
      <c r="AC3025">
        <f t="shared" ca="1" si="437"/>
        <v>-5.9999999800000001</v>
      </c>
      <c r="AD3025">
        <f t="shared" ca="1" si="438"/>
        <v>5.9999999800000001</v>
      </c>
      <c r="AE3025" s="2">
        <v>0</v>
      </c>
      <c r="AF3025" s="7">
        <f>VLOOKUP(R3025,Weights!$A$2:$B$120,2,0)*AE3025</f>
        <v>0</v>
      </c>
      <c r="AG3025">
        <f t="shared" ca="1" si="439"/>
        <v>35.999999760000001</v>
      </c>
      <c r="AI3025" t="str">
        <f t="shared" ca="1" si="441"/>
        <v>Lafayette</v>
      </c>
      <c r="AJ3025" t="str">
        <f t="shared" si="442"/>
        <v>Lafayette</v>
      </c>
      <c r="AK3025" t="str">
        <f t="shared" si="443"/>
        <v>Lafayette</v>
      </c>
    </row>
    <row r="3026" spans="17:37" x14ac:dyDescent="0.25">
      <c r="Q3026" t="s">
        <v>3446</v>
      </c>
      <c r="R3026" s="6">
        <v>42042</v>
      </c>
      <c r="S3026" t="s">
        <v>3194</v>
      </c>
      <c r="T3026" t="s">
        <v>3214</v>
      </c>
      <c r="U3026" t="s">
        <v>3842</v>
      </c>
      <c r="V3026">
        <v>67</v>
      </c>
      <c r="W3026">
        <v>59</v>
      </c>
      <c r="Y3026" t="s">
        <v>2590</v>
      </c>
      <c r="Z3026">
        <v>1</v>
      </c>
      <c r="AA3026">
        <f t="shared" si="440"/>
        <v>8</v>
      </c>
      <c r="AB3026">
        <f t="shared" ca="1" si="436"/>
        <v>0.79999999999999982</v>
      </c>
      <c r="AC3026">
        <f t="shared" ca="1" si="437"/>
        <v>7.2</v>
      </c>
      <c r="AD3026">
        <f t="shared" ca="1" si="438"/>
        <v>-7.2</v>
      </c>
      <c r="AE3026" s="2">
        <v>0</v>
      </c>
      <c r="AF3026" s="7">
        <f>VLOOKUP(R3026,Weights!$A$2:$B$120,2,0)*AE3026</f>
        <v>0</v>
      </c>
      <c r="AG3026">
        <f t="shared" ca="1" si="439"/>
        <v>51.84</v>
      </c>
      <c r="AI3026" t="str">
        <f t="shared" ca="1" si="441"/>
        <v>Navy</v>
      </c>
      <c r="AJ3026" t="str">
        <f t="shared" si="442"/>
        <v>Navy</v>
      </c>
      <c r="AK3026">
        <f t="shared" si="443"/>
        <v>0</v>
      </c>
    </row>
    <row r="3027" spans="17:37" x14ac:dyDescent="0.25">
      <c r="Q3027" t="s">
        <v>3446</v>
      </c>
      <c r="R3027" s="6">
        <v>42046</v>
      </c>
      <c r="S3027" t="s">
        <v>3194</v>
      </c>
      <c r="T3027" t="s">
        <v>3200</v>
      </c>
      <c r="U3027" t="s">
        <v>3841</v>
      </c>
      <c r="V3027">
        <v>52</v>
      </c>
      <c r="W3027">
        <v>51</v>
      </c>
      <c r="Y3027" t="s">
        <v>2591</v>
      </c>
      <c r="Z3027">
        <v>1</v>
      </c>
      <c r="AA3027">
        <f t="shared" si="440"/>
        <v>-1</v>
      </c>
      <c r="AB3027">
        <f t="shared" ca="1" si="436"/>
        <v>-1.9999999999999998</v>
      </c>
      <c r="AC3027">
        <f t="shared" ca="1" si="437"/>
        <v>0.99999999999999978</v>
      </c>
      <c r="AD3027">
        <f t="shared" ca="1" si="438"/>
        <v>-0.99999999999999978</v>
      </c>
      <c r="AE3027" s="2">
        <v>0</v>
      </c>
      <c r="AF3027" s="7">
        <f>VLOOKUP(R3027,Weights!$A$2:$B$120,2,0)*AE3027</f>
        <v>0</v>
      </c>
      <c r="AG3027">
        <f t="shared" ca="1" si="439"/>
        <v>0.99999999999999956</v>
      </c>
      <c r="AI3027" t="str">
        <f t="shared" ca="1" si="441"/>
        <v>Bucknell</v>
      </c>
      <c r="AJ3027" t="str">
        <f t="shared" si="442"/>
        <v>Bucknell</v>
      </c>
      <c r="AK3027" t="str">
        <f t="shared" si="443"/>
        <v>Bucknell</v>
      </c>
    </row>
    <row r="3028" spans="17:37" x14ac:dyDescent="0.25">
      <c r="Q3028" t="s">
        <v>3446</v>
      </c>
      <c r="R3028" s="6">
        <v>42053</v>
      </c>
      <c r="S3028" t="s">
        <v>3194</v>
      </c>
      <c r="T3028" t="s">
        <v>3500</v>
      </c>
      <c r="U3028" t="s">
        <v>3841</v>
      </c>
      <c r="V3028">
        <v>59</v>
      </c>
      <c r="W3028">
        <v>53</v>
      </c>
      <c r="Y3028" t="s">
        <v>2592</v>
      </c>
      <c r="Z3028">
        <v>1</v>
      </c>
      <c r="AA3028">
        <f t="shared" si="440"/>
        <v>-6</v>
      </c>
      <c r="AB3028">
        <f t="shared" ca="1" si="436"/>
        <v>0</v>
      </c>
      <c r="AC3028">
        <f t="shared" ca="1" si="437"/>
        <v>-6</v>
      </c>
      <c r="AD3028">
        <f t="shared" ca="1" si="438"/>
        <v>6</v>
      </c>
      <c r="AE3028" s="2">
        <v>0</v>
      </c>
      <c r="AF3028" s="7">
        <f>VLOOKUP(R3028,Weights!$A$2:$B$120,2,0)*AE3028</f>
        <v>0</v>
      </c>
      <c r="AG3028">
        <f t="shared" ca="1" si="439"/>
        <v>36</v>
      </c>
      <c r="AI3028" t="str">
        <f t="shared" ca="1" si="441"/>
        <v>Lehigh</v>
      </c>
      <c r="AJ3028" t="str">
        <f t="shared" si="442"/>
        <v>Lehigh</v>
      </c>
      <c r="AK3028" t="str">
        <f t="shared" si="443"/>
        <v>Lehigh</v>
      </c>
    </row>
    <row r="3029" spans="17:37" x14ac:dyDescent="0.25">
      <c r="Q3029" t="s">
        <v>3446</v>
      </c>
      <c r="R3029" s="6">
        <v>42057</v>
      </c>
      <c r="S3029" t="s">
        <v>3194</v>
      </c>
      <c r="T3029" t="s">
        <v>3220</v>
      </c>
      <c r="U3029" t="s">
        <v>3842</v>
      </c>
      <c r="V3029">
        <v>84</v>
      </c>
      <c r="W3029">
        <v>70</v>
      </c>
      <c r="Y3029" t="s">
        <v>2593</v>
      </c>
      <c r="Z3029">
        <v>1</v>
      </c>
      <c r="AA3029">
        <f t="shared" si="440"/>
        <v>14</v>
      </c>
      <c r="AB3029">
        <f t="shared" ca="1" si="436"/>
        <v>1.7999999999999998</v>
      </c>
      <c r="AC3029">
        <f t="shared" ca="1" si="437"/>
        <v>12.2</v>
      </c>
      <c r="AD3029">
        <f t="shared" ca="1" si="438"/>
        <v>-12.2</v>
      </c>
      <c r="AE3029" s="2">
        <v>0</v>
      </c>
      <c r="AF3029" s="7">
        <f>VLOOKUP(R3029,Weights!$A$2:$B$120,2,0)*AE3029</f>
        <v>0</v>
      </c>
      <c r="AG3029">
        <f t="shared" ca="1" si="439"/>
        <v>148.83999999999997</v>
      </c>
      <c r="AI3029" t="str">
        <f t="shared" ca="1" si="441"/>
        <v>Navy</v>
      </c>
      <c r="AJ3029" t="str">
        <f t="shared" si="442"/>
        <v>Navy</v>
      </c>
      <c r="AK3029">
        <f t="shared" si="443"/>
        <v>0</v>
      </c>
    </row>
    <row r="3030" spans="17:37" x14ac:dyDescent="0.25">
      <c r="Q3030" t="s">
        <v>3446</v>
      </c>
      <c r="R3030" s="6">
        <v>42066</v>
      </c>
      <c r="S3030" t="s">
        <v>3194</v>
      </c>
      <c r="T3030" t="s">
        <v>3214</v>
      </c>
      <c r="U3030" t="s">
        <v>3842</v>
      </c>
      <c r="V3030">
        <v>56</v>
      </c>
      <c r="W3030">
        <v>52</v>
      </c>
      <c r="Y3030" t="s">
        <v>2079</v>
      </c>
      <c r="Z3030">
        <v>1</v>
      </c>
      <c r="AA3030">
        <f t="shared" si="440"/>
        <v>4</v>
      </c>
      <c r="AB3030">
        <f t="shared" ca="1" si="436"/>
        <v>0.79999999999999982</v>
      </c>
      <c r="AC3030">
        <f t="shared" ca="1" si="437"/>
        <v>3.2</v>
      </c>
      <c r="AD3030">
        <f t="shared" ca="1" si="438"/>
        <v>-3.2</v>
      </c>
      <c r="AE3030" s="2">
        <v>0</v>
      </c>
      <c r="AF3030" s="7">
        <f>VLOOKUP(R3030,Weights!$A$2:$B$120,2,0)*AE3030</f>
        <v>0</v>
      </c>
      <c r="AG3030">
        <f t="shared" ca="1" si="439"/>
        <v>10.240000000000002</v>
      </c>
      <c r="AI3030" t="str">
        <f t="shared" ca="1" si="441"/>
        <v>Navy</v>
      </c>
      <c r="AJ3030" t="str">
        <f t="shared" si="442"/>
        <v>Navy</v>
      </c>
      <c r="AK3030">
        <f t="shared" si="443"/>
        <v>0</v>
      </c>
    </row>
    <row r="3031" spans="17:37" x14ac:dyDescent="0.25">
      <c r="Q3031" t="s">
        <v>3256</v>
      </c>
      <c r="R3031" s="6">
        <v>41957</v>
      </c>
      <c r="S3031" t="s">
        <v>3194</v>
      </c>
      <c r="T3031" t="s">
        <v>3469</v>
      </c>
      <c r="U3031" t="s">
        <v>3842</v>
      </c>
      <c r="V3031">
        <v>93</v>
      </c>
      <c r="W3031">
        <v>58</v>
      </c>
      <c r="Y3031" t="s">
        <v>176</v>
      </c>
      <c r="Z3031">
        <v>1</v>
      </c>
      <c r="AA3031">
        <f t="shared" si="440"/>
        <v>35</v>
      </c>
      <c r="AB3031">
        <f t="shared" ca="1" si="436"/>
        <v>29</v>
      </c>
      <c r="AC3031">
        <f t="shared" ca="1" si="437"/>
        <v>6</v>
      </c>
      <c r="AD3031">
        <f t="shared" ca="1" si="438"/>
        <v>-6</v>
      </c>
      <c r="AE3031" s="2">
        <v>0</v>
      </c>
      <c r="AF3031" s="7">
        <f>VLOOKUP(R3031,Weights!$A$2:$B$120,2,0)*AE3031</f>
        <v>0</v>
      </c>
      <c r="AG3031">
        <f t="shared" ca="1" si="439"/>
        <v>36</v>
      </c>
      <c r="AI3031" t="str">
        <f t="shared" ca="1" si="441"/>
        <v>NC State</v>
      </c>
      <c r="AJ3031" t="str">
        <f t="shared" si="442"/>
        <v>NC State</v>
      </c>
      <c r="AK3031">
        <f t="shared" si="443"/>
        <v>0</v>
      </c>
    </row>
    <row r="3032" spans="17:37" x14ac:dyDescent="0.25">
      <c r="Q3032" t="s">
        <v>3256</v>
      </c>
      <c r="R3032" s="6">
        <v>41960</v>
      </c>
      <c r="S3032" t="s">
        <v>3194</v>
      </c>
      <c r="T3032" t="s">
        <v>3233</v>
      </c>
      <c r="U3032" t="s">
        <v>3842</v>
      </c>
      <c r="V3032">
        <v>76</v>
      </c>
      <c r="W3032">
        <v>64</v>
      </c>
      <c r="Y3032" t="s">
        <v>258</v>
      </c>
      <c r="Z3032">
        <v>1</v>
      </c>
      <c r="AA3032">
        <f t="shared" si="440"/>
        <v>12</v>
      </c>
      <c r="AB3032">
        <f t="shared" ca="1" si="436"/>
        <v>13.2000002</v>
      </c>
      <c r="AC3032">
        <f t="shared" ca="1" si="437"/>
        <v>-1.2000001999999999</v>
      </c>
      <c r="AD3032">
        <f t="shared" ca="1" si="438"/>
        <v>1.2000001999999999</v>
      </c>
      <c r="AE3032" s="2">
        <v>0</v>
      </c>
      <c r="AF3032" s="7">
        <f>VLOOKUP(R3032,Weights!$A$2:$B$120,2,0)*AE3032</f>
        <v>0</v>
      </c>
      <c r="AG3032">
        <f t="shared" ca="1" si="439"/>
        <v>1.4400004800000397</v>
      </c>
      <c r="AI3032" t="str">
        <f t="shared" ca="1" si="441"/>
        <v>NC State</v>
      </c>
      <c r="AJ3032" t="str">
        <f t="shared" si="442"/>
        <v>NC State</v>
      </c>
      <c r="AK3032">
        <f t="shared" si="443"/>
        <v>0</v>
      </c>
    </row>
    <row r="3033" spans="17:37" x14ac:dyDescent="0.25">
      <c r="Q3033" t="s">
        <v>3256</v>
      </c>
      <c r="R3033" s="6">
        <v>41963</v>
      </c>
      <c r="S3033" t="s">
        <v>3194</v>
      </c>
      <c r="T3033" t="s">
        <v>3337</v>
      </c>
      <c r="U3033" t="s">
        <v>3842</v>
      </c>
      <c r="V3033">
        <v>79</v>
      </c>
      <c r="W3033">
        <v>43</v>
      </c>
      <c r="Y3033" t="s">
        <v>259</v>
      </c>
      <c r="Z3033">
        <v>1</v>
      </c>
      <c r="AA3033">
        <f t="shared" si="440"/>
        <v>36</v>
      </c>
      <c r="AB3033">
        <f t="shared" ca="1" si="436"/>
        <v>34.4</v>
      </c>
      <c r="AC3033">
        <f t="shared" ca="1" si="437"/>
        <v>1.6000000000000014</v>
      </c>
      <c r="AD3033">
        <f t="shared" ca="1" si="438"/>
        <v>-1.6000000000000014</v>
      </c>
      <c r="AE3033" s="2">
        <v>0</v>
      </c>
      <c r="AF3033" s="7">
        <f>VLOOKUP(R3033,Weights!$A$2:$B$120,2,0)*AE3033</f>
        <v>0</v>
      </c>
      <c r="AG3033">
        <f t="shared" ca="1" si="439"/>
        <v>2.5600000000000045</v>
      </c>
      <c r="AI3033" t="str">
        <f t="shared" ca="1" si="441"/>
        <v>NC State</v>
      </c>
      <c r="AJ3033" t="str">
        <f t="shared" si="442"/>
        <v>NC State</v>
      </c>
      <c r="AK3033">
        <f t="shared" si="443"/>
        <v>0</v>
      </c>
    </row>
    <row r="3034" spans="17:37" x14ac:dyDescent="0.25">
      <c r="Q3034" t="s">
        <v>3256</v>
      </c>
      <c r="R3034" s="6">
        <v>41966</v>
      </c>
      <c r="S3034" t="s">
        <v>3194</v>
      </c>
      <c r="T3034" t="s">
        <v>3266</v>
      </c>
      <c r="U3034" t="s">
        <v>3842</v>
      </c>
      <c r="V3034">
        <v>68</v>
      </c>
      <c r="W3034">
        <v>65</v>
      </c>
      <c r="Y3034" t="s">
        <v>260</v>
      </c>
      <c r="Z3034">
        <v>1</v>
      </c>
      <c r="AA3034">
        <f t="shared" si="440"/>
        <v>3</v>
      </c>
      <c r="AB3034">
        <f t="shared" ca="1" si="436"/>
        <v>24.200000199999998</v>
      </c>
      <c r="AC3034">
        <f t="shared" ca="1" si="437"/>
        <v>-21.200000199999998</v>
      </c>
      <c r="AD3034">
        <f t="shared" ca="1" si="438"/>
        <v>21.200000199999998</v>
      </c>
      <c r="AE3034" s="2">
        <v>0</v>
      </c>
      <c r="AF3034" s="7">
        <f>VLOOKUP(R3034,Weights!$A$2:$B$120,2,0)*AE3034</f>
        <v>0</v>
      </c>
      <c r="AG3034">
        <f t="shared" ca="1" si="439"/>
        <v>449.44000847999996</v>
      </c>
      <c r="AI3034" t="str">
        <f t="shared" ca="1" si="441"/>
        <v>NC State</v>
      </c>
      <c r="AJ3034" t="str">
        <f t="shared" si="442"/>
        <v>NC State</v>
      </c>
      <c r="AK3034">
        <f t="shared" si="443"/>
        <v>0</v>
      </c>
    </row>
    <row r="3035" spans="17:37" x14ac:dyDescent="0.25">
      <c r="Q3035" t="s">
        <v>3256</v>
      </c>
      <c r="R3035" s="6">
        <v>41969</v>
      </c>
      <c r="S3035" t="s">
        <v>3194</v>
      </c>
      <c r="T3035" t="s">
        <v>3287</v>
      </c>
      <c r="U3035" t="s">
        <v>3842</v>
      </c>
      <c r="V3035">
        <v>84</v>
      </c>
      <c r="W3035">
        <v>72</v>
      </c>
      <c r="Y3035" t="s">
        <v>261</v>
      </c>
      <c r="Z3035">
        <v>1</v>
      </c>
      <c r="AA3035">
        <f t="shared" si="440"/>
        <v>12</v>
      </c>
      <c r="AB3035">
        <f t="shared" ca="1" si="436"/>
        <v>10.800000199999999</v>
      </c>
      <c r="AC3035">
        <f t="shared" ca="1" si="437"/>
        <v>1.1999998000000005</v>
      </c>
      <c r="AD3035">
        <f t="shared" ca="1" si="438"/>
        <v>-1.1999998000000005</v>
      </c>
      <c r="AE3035" s="2">
        <v>0</v>
      </c>
      <c r="AF3035" s="7">
        <f>VLOOKUP(R3035,Weights!$A$2:$B$120,2,0)*AE3035</f>
        <v>0</v>
      </c>
      <c r="AG3035">
        <f t="shared" ca="1" si="439"/>
        <v>1.4399995200000413</v>
      </c>
      <c r="AI3035" t="str">
        <f t="shared" ca="1" si="441"/>
        <v>NC State</v>
      </c>
      <c r="AJ3035" t="str">
        <f t="shared" si="442"/>
        <v>NC State</v>
      </c>
      <c r="AK3035">
        <f t="shared" si="443"/>
        <v>0</v>
      </c>
    </row>
    <row r="3036" spans="17:37" x14ac:dyDescent="0.25">
      <c r="Q3036" t="s">
        <v>3256</v>
      </c>
      <c r="R3036" s="6">
        <v>41971</v>
      </c>
      <c r="S3036" t="s">
        <v>3194</v>
      </c>
      <c r="T3036" t="s">
        <v>3401</v>
      </c>
      <c r="U3036" t="s">
        <v>3842</v>
      </c>
      <c r="V3036">
        <v>60</v>
      </c>
      <c r="W3036">
        <v>54</v>
      </c>
      <c r="Y3036" t="s">
        <v>673</v>
      </c>
      <c r="Z3036">
        <v>1</v>
      </c>
      <c r="AA3036">
        <f t="shared" si="440"/>
        <v>6</v>
      </c>
      <c r="AB3036">
        <f t="shared" ca="1" si="436"/>
        <v>7.8000001999999995</v>
      </c>
      <c r="AC3036">
        <f t="shared" ca="1" si="437"/>
        <v>-1.8000001999999995</v>
      </c>
      <c r="AD3036">
        <f t="shared" ca="1" si="438"/>
        <v>1.8000001999999995</v>
      </c>
      <c r="AE3036" s="2">
        <v>0</v>
      </c>
      <c r="AF3036" s="7">
        <f>VLOOKUP(R3036,Weights!$A$2:$B$120,2,0)*AE3036</f>
        <v>0</v>
      </c>
      <c r="AG3036">
        <f t="shared" ca="1" si="439"/>
        <v>3.240000720000038</v>
      </c>
      <c r="AI3036" t="str">
        <f t="shared" ca="1" si="441"/>
        <v>NC State</v>
      </c>
      <c r="AJ3036" t="str">
        <f t="shared" si="442"/>
        <v>NC State</v>
      </c>
      <c r="AK3036">
        <f t="shared" si="443"/>
        <v>0</v>
      </c>
    </row>
    <row r="3037" spans="17:37" x14ac:dyDescent="0.25">
      <c r="Q3037" t="s">
        <v>3256</v>
      </c>
      <c r="R3037" s="6">
        <v>41979</v>
      </c>
      <c r="S3037" t="s">
        <v>3194</v>
      </c>
      <c r="T3037" t="s">
        <v>3321</v>
      </c>
      <c r="U3037" t="s">
        <v>3842</v>
      </c>
      <c r="V3037">
        <v>78</v>
      </c>
      <c r="W3037">
        <v>65</v>
      </c>
      <c r="Y3037" t="s">
        <v>743</v>
      </c>
      <c r="Z3037">
        <v>1</v>
      </c>
      <c r="AA3037">
        <f t="shared" si="440"/>
        <v>13</v>
      </c>
      <c r="AB3037">
        <f t="shared" ca="1" si="436"/>
        <v>13.000000200000001</v>
      </c>
      <c r="AC3037">
        <f t="shared" ca="1" si="437"/>
        <v>-2.0000000056086265E-7</v>
      </c>
      <c r="AD3037">
        <f t="shared" ca="1" si="438"/>
        <v>2.0000000056086265E-7</v>
      </c>
      <c r="AE3037" s="2">
        <v>0</v>
      </c>
      <c r="AF3037" s="7">
        <f>VLOOKUP(R3037,Weights!$A$2:$B$120,2,0)*AE3037</f>
        <v>0</v>
      </c>
      <c r="AG3037">
        <f t="shared" ca="1" si="439"/>
        <v>4.0000000224345055E-14</v>
      </c>
      <c r="AI3037" t="str">
        <f t="shared" ca="1" si="441"/>
        <v>NC State</v>
      </c>
      <c r="AJ3037" t="str">
        <f t="shared" si="442"/>
        <v>NC State</v>
      </c>
      <c r="AK3037">
        <f t="shared" si="443"/>
        <v>0</v>
      </c>
    </row>
    <row r="3038" spans="17:37" x14ac:dyDescent="0.25">
      <c r="Q3038" t="s">
        <v>3256</v>
      </c>
      <c r="R3038" s="6">
        <v>41985</v>
      </c>
      <c r="S3038" t="s">
        <v>3194</v>
      </c>
      <c r="T3038" t="s">
        <v>3422</v>
      </c>
      <c r="U3038" t="s">
        <v>3842</v>
      </c>
      <c r="V3038">
        <v>86</v>
      </c>
      <c r="W3038">
        <v>50</v>
      </c>
      <c r="Y3038" t="s">
        <v>745</v>
      </c>
      <c r="Z3038">
        <v>1</v>
      </c>
      <c r="AA3038">
        <f t="shared" si="440"/>
        <v>36</v>
      </c>
      <c r="AB3038">
        <f t="shared" ca="1" si="436"/>
        <v>17.400000179999999</v>
      </c>
      <c r="AC3038">
        <f t="shared" ca="1" si="437"/>
        <v>18.599999820000001</v>
      </c>
      <c r="AD3038">
        <f t="shared" ca="1" si="438"/>
        <v>-18.599999820000001</v>
      </c>
      <c r="AE3038" s="2">
        <v>0</v>
      </c>
      <c r="AF3038" s="7">
        <f>VLOOKUP(R3038,Weights!$A$2:$B$120,2,0)*AE3038</f>
        <v>0</v>
      </c>
      <c r="AG3038">
        <f t="shared" ca="1" si="439"/>
        <v>345.95999330400008</v>
      </c>
      <c r="AI3038" t="str">
        <f t="shared" ca="1" si="441"/>
        <v>NC State</v>
      </c>
      <c r="AJ3038" t="str">
        <f t="shared" si="442"/>
        <v>NC State</v>
      </c>
      <c r="AK3038">
        <f t="shared" si="443"/>
        <v>0</v>
      </c>
    </row>
    <row r="3039" spans="17:37" x14ac:dyDescent="0.25">
      <c r="Q3039" t="s">
        <v>3256</v>
      </c>
      <c r="R3039" s="6">
        <v>41987</v>
      </c>
      <c r="S3039" t="s">
        <v>3194</v>
      </c>
      <c r="T3039" t="s">
        <v>3431</v>
      </c>
      <c r="U3039" t="s">
        <v>3841</v>
      </c>
      <c r="V3039">
        <v>55</v>
      </c>
      <c r="W3039">
        <v>54</v>
      </c>
      <c r="Y3039" t="s">
        <v>746</v>
      </c>
      <c r="Z3039">
        <v>1</v>
      </c>
      <c r="AA3039">
        <f t="shared" si="440"/>
        <v>-1</v>
      </c>
      <c r="AB3039">
        <f t="shared" ca="1" si="436"/>
        <v>13.6000002</v>
      </c>
      <c r="AC3039">
        <f t="shared" ca="1" si="437"/>
        <v>-14.6000002</v>
      </c>
      <c r="AD3039">
        <f t="shared" ca="1" si="438"/>
        <v>14.6000002</v>
      </c>
      <c r="AE3039" s="2">
        <v>0</v>
      </c>
      <c r="AF3039" s="7">
        <f>VLOOKUP(R3039,Weights!$A$2:$B$120,2,0)*AE3039</f>
        <v>0</v>
      </c>
      <c r="AG3039">
        <f t="shared" ca="1" si="439"/>
        <v>213.16000584000005</v>
      </c>
      <c r="AI3039" t="str">
        <f t="shared" ca="1" si="441"/>
        <v>NC State</v>
      </c>
      <c r="AJ3039" t="str">
        <f t="shared" si="442"/>
        <v>Wofford</v>
      </c>
      <c r="AK3039" t="str">
        <f t="shared" si="443"/>
        <v>Wofford</v>
      </c>
    </row>
    <row r="3040" spans="17:37" x14ac:dyDescent="0.25">
      <c r="Q3040" t="s">
        <v>3256</v>
      </c>
      <c r="R3040" s="6">
        <v>41990</v>
      </c>
      <c r="S3040" t="s">
        <v>3194</v>
      </c>
      <c r="T3040" t="s">
        <v>3372</v>
      </c>
      <c r="U3040" t="s">
        <v>3842</v>
      </c>
      <c r="V3040">
        <v>83</v>
      </c>
      <c r="W3040">
        <v>72</v>
      </c>
      <c r="Y3040" t="s">
        <v>747</v>
      </c>
      <c r="Z3040">
        <v>1</v>
      </c>
      <c r="AA3040">
        <f t="shared" si="440"/>
        <v>11</v>
      </c>
      <c r="AB3040">
        <f t="shared" ca="1" si="436"/>
        <v>11.6000002</v>
      </c>
      <c r="AC3040">
        <f t="shared" ca="1" si="437"/>
        <v>-0.60000020000000021</v>
      </c>
      <c r="AD3040">
        <f t="shared" ca="1" si="438"/>
        <v>0.60000020000000021</v>
      </c>
      <c r="AE3040" s="2">
        <v>0</v>
      </c>
      <c r="AF3040" s="7">
        <f>VLOOKUP(R3040,Weights!$A$2:$B$120,2,0)*AE3040</f>
        <v>0</v>
      </c>
      <c r="AG3040">
        <f t="shared" ca="1" si="439"/>
        <v>0.36000024000004027</v>
      </c>
      <c r="AI3040" t="str">
        <f t="shared" ca="1" si="441"/>
        <v>NC State</v>
      </c>
      <c r="AJ3040" t="str">
        <f t="shared" si="442"/>
        <v>NC State</v>
      </c>
      <c r="AK3040">
        <f t="shared" si="443"/>
        <v>0</v>
      </c>
    </row>
    <row r="3041" spans="17:37" x14ac:dyDescent="0.25">
      <c r="Q3041" t="s">
        <v>3256</v>
      </c>
      <c r="R3041" s="6">
        <v>41993</v>
      </c>
      <c r="S3041" t="s">
        <v>3195</v>
      </c>
      <c r="T3041" t="s">
        <v>3506</v>
      </c>
      <c r="U3041" t="s">
        <v>3841</v>
      </c>
      <c r="V3041">
        <v>83</v>
      </c>
      <c r="W3041">
        <v>69</v>
      </c>
      <c r="Y3041" t="s">
        <v>573</v>
      </c>
      <c r="Z3041">
        <v>1</v>
      </c>
      <c r="AA3041">
        <f t="shared" si="440"/>
        <v>-14</v>
      </c>
      <c r="AB3041">
        <f t="shared" ca="1" si="436"/>
        <v>-4.4000000000000004</v>
      </c>
      <c r="AC3041">
        <f t="shared" ca="1" si="437"/>
        <v>-9.6</v>
      </c>
      <c r="AD3041">
        <f t="shared" ca="1" si="438"/>
        <v>9.6</v>
      </c>
      <c r="AE3041" s="2">
        <v>0</v>
      </c>
      <c r="AF3041" s="7">
        <f>VLOOKUP(R3041,Weights!$A$2:$B$120,2,0)*AE3041</f>
        <v>0</v>
      </c>
      <c r="AG3041">
        <f t="shared" ca="1" si="439"/>
        <v>92.16</v>
      </c>
      <c r="AI3041" t="str">
        <f t="shared" ca="1" si="441"/>
        <v>West Virginia</v>
      </c>
      <c r="AJ3041" t="str">
        <f t="shared" si="442"/>
        <v>West Virginia</v>
      </c>
      <c r="AK3041" t="str">
        <f t="shared" si="443"/>
        <v>West Virginia</v>
      </c>
    </row>
    <row r="3042" spans="17:37" x14ac:dyDescent="0.25">
      <c r="Q3042" t="s">
        <v>3256</v>
      </c>
      <c r="R3042" s="6">
        <v>41996</v>
      </c>
      <c r="S3042" t="s">
        <v>3194</v>
      </c>
      <c r="T3042" t="s">
        <v>3438</v>
      </c>
      <c r="U3042" t="s">
        <v>3842</v>
      </c>
      <c r="V3042">
        <v>73</v>
      </c>
      <c r="W3042">
        <v>65</v>
      </c>
      <c r="Y3042" t="s">
        <v>268</v>
      </c>
      <c r="Z3042">
        <v>1</v>
      </c>
      <c r="AA3042">
        <f t="shared" si="440"/>
        <v>8</v>
      </c>
      <c r="AB3042">
        <f t="shared" ca="1" si="436"/>
        <v>11.6000002</v>
      </c>
      <c r="AC3042">
        <f t="shared" ca="1" si="437"/>
        <v>-3.6000002000000002</v>
      </c>
      <c r="AD3042">
        <f t="shared" ca="1" si="438"/>
        <v>3.6000002000000002</v>
      </c>
      <c r="AE3042" s="2">
        <v>0</v>
      </c>
      <c r="AF3042" s="7">
        <f>VLOOKUP(R3042,Weights!$A$2:$B$120,2,0)*AE3042</f>
        <v>0</v>
      </c>
      <c r="AG3042">
        <f t="shared" ca="1" si="439"/>
        <v>12.960001440000042</v>
      </c>
      <c r="AI3042" t="str">
        <f t="shared" ca="1" si="441"/>
        <v>NC State</v>
      </c>
      <c r="AJ3042" t="str">
        <f t="shared" si="442"/>
        <v>NC State</v>
      </c>
      <c r="AK3042">
        <f t="shared" si="443"/>
        <v>0</v>
      </c>
    </row>
    <row r="3043" spans="17:37" x14ac:dyDescent="0.25">
      <c r="Q3043" t="s">
        <v>3256</v>
      </c>
      <c r="R3043" s="6">
        <v>42003</v>
      </c>
      <c r="S3043" t="s">
        <v>3194</v>
      </c>
      <c r="T3043" t="s">
        <v>3234</v>
      </c>
      <c r="U3043" t="s">
        <v>3841</v>
      </c>
      <c r="V3043">
        <v>76</v>
      </c>
      <c r="W3043">
        <v>60</v>
      </c>
      <c r="Y3043" t="s">
        <v>400</v>
      </c>
      <c r="Z3043">
        <v>1</v>
      </c>
      <c r="AA3043">
        <f t="shared" si="440"/>
        <v>-16</v>
      </c>
      <c r="AB3043">
        <f t="shared" ca="1" si="436"/>
        <v>8.2000001999999999</v>
      </c>
      <c r="AC3043">
        <f t="shared" ca="1" si="437"/>
        <v>-24.200000199999998</v>
      </c>
      <c r="AD3043">
        <f t="shared" ca="1" si="438"/>
        <v>24.200000199999998</v>
      </c>
      <c r="AE3043" s="2">
        <v>0</v>
      </c>
      <c r="AF3043" s="7">
        <f>VLOOKUP(R3043,Weights!$A$2:$B$120,2,0)*AE3043</f>
        <v>0</v>
      </c>
      <c r="AG3043">
        <f t="shared" ca="1" si="439"/>
        <v>585.64000967999993</v>
      </c>
      <c r="AI3043" t="str">
        <f t="shared" ca="1" si="441"/>
        <v>NC State</v>
      </c>
      <c r="AJ3043" t="str">
        <f t="shared" si="442"/>
        <v>Cincinnati</v>
      </c>
      <c r="AK3043" t="str">
        <f t="shared" si="443"/>
        <v>Cincinnati</v>
      </c>
    </row>
    <row r="3044" spans="17:37" x14ac:dyDescent="0.25">
      <c r="Q3044" t="s">
        <v>3256</v>
      </c>
      <c r="R3044" s="6">
        <v>42007</v>
      </c>
      <c r="S3044" t="s">
        <v>3194</v>
      </c>
      <c r="T3044" t="s">
        <v>3313</v>
      </c>
      <c r="U3044" t="s">
        <v>3842</v>
      </c>
      <c r="V3044">
        <v>68</v>
      </c>
      <c r="W3044">
        <v>50</v>
      </c>
      <c r="Y3044" t="s">
        <v>401</v>
      </c>
      <c r="Z3044">
        <v>1</v>
      </c>
      <c r="AA3044">
        <f t="shared" si="440"/>
        <v>18</v>
      </c>
      <c r="AB3044">
        <f t="shared" ca="1" si="436"/>
        <v>10.800000199999999</v>
      </c>
      <c r="AC3044">
        <f t="shared" ca="1" si="437"/>
        <v>7.1999998000000005</v>
      </c>
      <c r="AD3044">
        <f t="shared" ca="1" si="438"/>
        <v>-7.1999998000000005</v>
      </c>
      <c r="AE3044" s="2">
        <v>0</v>
      </c>
      <c r="AF3044" s="7">
        <f>VLOOKUP(R3044,Weights!$A$2:$B$120,2,0)*AE3044</f>
        <v>0</v>
      </c>
      <c r="AG3044">
        <f t="shared" ca="1" si="439"/>
        <v>51.839997120000049</v>
      </c>
      <c r="AI3044" t="str">
        <f t="shared" ca="1" si="441"/>
        <v>NC State</v>
      </c>
      <c r="AJ3044" t="str">
        <f t="shared" si="442"/>
        <v>NC State</v>
      </c>
      <c r="AK3044">
        <f t="shared" si="443"/>
        <v>0</v>
      </c>
    </row>
    <row r="3045" spans="17:37" x14ac:dyDescent="0.25">
      <c r="Q3045" t="s">
        <v>3256</v>
      </c>
      <c r="R3045" s="6">
        <v>42015</v>
      </c>
      <c r="S3045" t="s">
        <v>3194</v>
      </c>
      <c r="T3045" t="s">
        <v>3825</v>
      </c>
      <c r="U3045" t="s">
        <v>3842</v>
      </c>
      <c r="V3045">
        <v>87</v>
      </c>
      <c r="W3045">
        <v>75</v>
      </c>
      <c r="Y3045" t="s">
        <v>403</v>
      </c>
      <c r="Z3045">
        <v>1</v>
      </c>
      <c r="AA3045">
        <f t="shared" si="440"/>
        <v>12</v>
      </c>
      <c r="AB3045">
        <f t="shared" ca="1" si="436"/>
        <v>-6.8000000000000007</v>
      </c>
      <c r="AC3045">
        <f t="shared" ca="1" si="437"/>
        <v>18.8</v>
      </c>
      <c r="AD3045">
        <f t="shared" ca="1" si="438"/>
        <v>-18.8</v>
      </c>
      <c r="AE3045" s="2">
        <v>0</v>
      </c>
      <c r="AF3045" s="7">
        <f>VLOOKUP(R3045,Weights!$A$2:$B$120,2,0)*AE3045</f>
        <v>0</v>
      </c>
      <c r="AG3045">
        <f t="shared" ca="1" si="439"/>
        <v>353.44000000000005</v>
      </c>
      <c r="AI3045" t="str">
        <f t="shared" ca="1" si="441"/>
        <v>Duke</v>
      </c>
      <c r="AJ3045" t="str">
        <f t="shared" si="442"/>
        <v>NC State</v>
      </c>
      <c r="AK3045">
        <f t="shared" si="443"/>
        <v>0</v>
      </c>
    </row>
    <row r="3046" spans="17:37" x14ac:dyDescent="0.25">
      <c r="Q3046" t="s">
        <v>3256</v>
      </c>
      <c r="R3046" s="6">
        <v>42018</v>
      </c>
      <c r="S3046" t="s">
        <v>3194</v>
      </c>
      <c r="T3046" t="s">
        <v>3826</v>
      </c>
      <c r="U3046" t="s">
        <v>3841</v>
      </c>
      <c r="V3046">
        <v>81</v>
      </c>
      <c r="W3046">
        <v>79</v>
      </c>
      <c r="Y3046" t="s">
        <v>404</v>
      </c>
      <c r="Z3046">
        <v>1</v>
      </c>
      <c r="AA3046">
        <f t="shared" si="440"/>
        <v>-2</v>
      </c>
      <c r="AB3046">
        <f t="shared" ca="1" si="436"/>
        <v>-2</v>
      </c>
      <c r="AC3046">
        <f t="shared" ca="1" si="437"/>
        <v>0</v>
      </c>
      <c r="AD3046">
        <f t="shared" ca="1" si="438"/>
        <v>0</v>
      </c>
      <c r="AE3046" s="2">
        <v>0</v>
      </c>
      <c r="AF3046" s="7">
        <f>VLOOKUP(R3046,Weights!$A$2:$B$120,2,0)*AE3046</f>
        <v>0</v>
      </c>
      <c r="AG3046">
        <f t="shared" ca="1" si="439"/>
        <v>0</v>
      </c>
      <c r="AI3046" t="str">
        <f t="shared" ca="1" si="441"/>
        <v>North Carolina</v>
      </c>
      <c r="AJ3046" t="str">
        <f t="shared" si="442"/>
        <v>North Carolina</v>
      </c>
      <c r="AK3046" t="str">
        <f t="shared" si="443"/>
        <v>North Carolina</v>
      </c>
    </row>
    <row r="3047" spans="17:37" x14ac:dyDescent="0.25">
      <c r="Q3047" t="s">
        <v>3256</v>
      </c>
      <c r="R3047" s="6">
        <v>42029</v>
      </c>
      <c r="S3047" t="s">
        <v>3194</v>
      </c>
      <c r="T3047" t="s">
        <v>3213</v>
      </c>
      <c r="U3047" t="s">
        <v>3841</v>
      </c>
      <c r="V3047">
        <v>81</v>
      </c>
      <c r="W3047">
        <v>78</v>
      </c>
      <c r="X3047" t="s">
        <v>3843</v>
      </c>
      <c r="Y3047" t="s">
        <v>750</v>
      </c>
      <c r="Z3047">
        <v>1</v>
      </c>
      <c r="AA3047">
        <f t="shared" si="440"/>
        <v>-3</v>
      </c>
      <c r="AB3047">
        <f t="shared" ca="1" si="436"/>
        <v>-0.80000000000000071</v>
      </c>
      <c r="AC3047">
        <f t="shared" ca="1" si="437"/>
        <v>-2.1999999999999993</v>
      </c>
      <c r="AD3047">
        <f t="shared" ca="1" si="438"/>
        <v>2.1999999999999993</v>
      </c>
      <c r="AE3047" s="2">
        <v>0</v>
      </c>
      <c r="AF3047" s="7">
        <f>VLOOKUP(R3047,Weights!$A$2:$B$120,2,0)*AE3047</f>
        <v>0</v>
      </c>
      <c r="AG3047">
        <f t="shared" ca="1" si="439"/>
        <v>4.8399999999999972</v>
      </c>
      <c r="AI3047" t="str">
        <f t="shared" ca="1" si="441"/>
        <v>Notre Dame</v>
      </c>
      <c r="AJ3047" t="str">
        <f t="shared" si="442"/>
        <v>Notre Dame</v>
      </c>
      <c r="AK3047" t="str">
        <f t="shared" si="443"/>
        <v>Notre Dame</v>
      </c>
    </row>
    <row r="3048" spans="17:37" x14ac:dyDescent="0.25">
      <c r="Q3048" t="s">
        <v>3256</v>
      </c>
      <c r="R3048" s="6">
        <v>42032</v>
      </c>
      <c r="S3048" t="s">
        <v>3194</v>
      </c>
      <c r="T3048" t="s">
        <v>3318</v>
      </c>
      <c r="U3048" t="s">
        <v>3841</v>
      </c>
      <c r="V3048">
        <v>68</v>
      </c>
      <c r="W3048">
        <v>57</v>
      </c>
      <c r="Y3048" t="s">
        <v>751</v>
      </c>
      <c r="Z3048">
        <v>1</v>
      </c>
      <c r="AA3048">
        <f t="shared" si="440"/>
        <v>-11</v>
      </c>
      <c r="AB3048">
        <f t="shared" ca="1" si="436"/>
        <v>11.400000200000001</v>
      </c>
      <c r="AC3048">
        <f t="shared" ca="1" si="437"/>
        <v>-22.400000200000001</v>
      </c>
      <c r="AD3048">
        <f t="shared" ca="1" si="438"/>
        <v>22.400000200000001</v>
      </c>
      <c r="AE3048" s="2">
        <v>0</v>
      </c>
      <c r="AF3048" s="7">
        <f>VLOOKUP(R3048,Weights!$A$2:$B$120,2,0)*AE3048</f>
        <v>0</v>
      </c>
      <c r="AG3048">
        <f t="shared" ca="1" si="439"/>
        <v>501.76000896000011</v>
      </c>
      <c r="AI3048" t="str">
        <f t="shared" ca="1" si="441"/>
        <v>NC State</v>
      </c>
      <c r="AJ3048" t="str">
        <f t="shared" si="442"/>
        <v>Clemson</v>
      </c>
      <c r="AK3048" t="str">
        <f t="shared" si="443"/>
        <v>Clemson</v>
      </c>
    </row>
    <row r="3049" spans="17:37" x14ac:dyDescent="0.25">
      <c r="Q3049" t="s">
        <v>3256</v>
      </c>
      <c r="R3049" s="6">
        <v>42046</v>
      </c>
      <c r="S3049" t="s">
        <v>3194</v>
      </c>
      <c r="T3049" t="s">
        <v>3831</v>
      </c>
      <c r="U3049" t="s">
        <v>3841</v>
      </c>
      <c r="V3049">
        <v>51</v>
      </c>
      <c r="W3049">
        <v>47</v>
      </c>
      <c r="Y3049" t="s">
        <v>754</v>
      </c>
      <c r="Z3049">
        <v>1</v>
      </c>
      <c r="AA3049">
        <f t="shared" si="440"/>
        <v>-4</v>
      </c>
      <c r="AB3049">
        <f t="shared" ca="1" si="436"/>
        <v>-4.6000000000000014</v>
      </c>
      <c r="AC3049">
        <f t="shared" ca="1" si="437"/>
        <v>0.60000000000000142</v>
      </c>
      <c r="AD3049">
        <f t="shared" ca="1" si="438"/>
        <v>-0.60000000000000142</v>
      </c>
      <c r="AE3049" s="2">
        <v>0</v>
      </c>
      <c r="AF3049" s="7">
        <f>VLOOKUP(R3049,Weights!$A$2:$B$120,2,0)*AE3049</f>
        <v>0</v>
      </c>
      <c r="AG3049">
        <f t="shared" ca="1" si="439"/>
        <v>0.36000000000000171</v>
      </c>
      <c r="AI3049" t="str">
        <f t="shared" ca="1" si="441"/>
        <v>Virginia</v>
      </c>
      <c r="AJ3049" t="str">
        <f t="shared" si="442"/>
        <v>Virginia</v>
      </c>
      <c r="AK3049" t="str">
        <f t="shared" si="443"/>
        <v>Virginia</v>
      </c>
    </row>
    <row r="3050" spans="17:37" x14ac:dyDescent="0.25">
      <c r="Q3050" t="s">
        <v>3256</v>
      </c>
      <c r="R3050" s="6">
        <v>42056</v>
      </c>
      <c r="S3050" t="s">
        <v>3194</v>
      </c>
      <c r="T3050" t="s">
        <v>3319</v>
      </c>
      <c r="U3050" t="s">
        <v>3842</v>
      </c>
      <c r="V3050">
        <v>69</v>
      </c>
      <c r="W3050">
        <v>53</v>
      </c>
      <c r="Y3050" t="s">
        <v>755</v>
      </c>
      <c r="Z3050">
        <v>1</v>
      </c>
      <c r="AA3050">
        <f t="shared" si="440"/>
        <v>16</v>
      </c>
      <c r="AB3050">
        <f t="shared" ca="1" si="436"/>
        <v>13.6000002</v>
      </c>
      <c r="AC3050">
        <f t="shared" ca="1" si="437"/>
        <v>2.3999997999999998</v>
      </c>
      <c r="AD3050">
        <f t="shared" ca="1" si="438"/>
        <v>-2.3999997999999998</v>
      </c>
      <c r="AE3050" s="2">
        <v>0</v>
      </c>
      <c r="AF3050" s="7">
        <f>VLOOKUP(R3050,Weights!$A$2:$B$120,2,0)*AE3050</f>
        <v>0</v>
      </c>
      <c r="AG3050">
        <f t="shared" ca="1" si="439"/>
        <v>5.7599990400000394</v>
      </c>
      <c r="AI3050" t="str">
        <f t="shared" ca="1" si="441"/>
        <v>NC State</v>
      </c>
      <c r="AJ3050" t="str">
        <f t="shared" si="442"/>
        <v>NC State</v>
      </c>
      <c r="AK3050">
        <f t="shared" si="443"/>
        <v>0</v>
      </c>
    </row>
    <row r="3051" spans="17:37" x14ac:dyDescent="0.25">
      <c r="Q3051" t="s">
        <v>3256</v>
      </c>
      <c r="R3051" s="6">
        <v>42070</v>
      </c>
      <c r="S3051" t="s">
        <v>3194</v>
      </c>
      <c r="T3051" t="s">
        <v>3316</v>
      </c>
      <c r="U3051" t="s">
        <v>3842</v>
      </c>
      <c r="V3051">
        <v>71</v>
      </c>
      <c r="W3051">
        <v>57</v>
      </c>
      <c r="Y3051" t="s">
        <v>757</v>
      </c>
      <c r="Z3051">
        <v>1</v>
      </c>
      <c r="AA3051">
        <f t="shared" si="440"/>
        <v>14</v>
      </c>
      <c r="AB3051">
        <f t="shared" ca="1" si="436"/>
        <v>8.2000001999999999</v>
      </c>
      <c r="AC3051">
        <f t="shared" ca="1" si="437"/>
        <v>5.7999998000000001</v>
      </c>
      <c r="AD3051">
        <f t="shared" ca="1" si="438"/>
        <v>-5.7999998000000001</v>
      </c>
      <c r="AE3051" s="2">
        <v>0</v>
      </c>
      <c r="AF3051" s="7">
        <f>VLOOKUP(R3051,Weights!$A$2:$B$120,2,0)*AE3051</f>
        <v>0</v>
      </c>
      <c r="AG3051">
        <f t="shared" ca="1" si="439"/>
        <v>33.639997680000043</v>
      </c>
      <c r="AI3051" t="str">
        <f t="shared" ca="1" si="441"/>
        <v>NC State</v>
      </c>
      <c r="AJ3051" t="str">
        <f t="shared" si="442"/>
        <v>NC State</v>
      </c>
      <c r="AK3051">
        <f t="shared" si="443"/>
        <v>0</v>
      </c>
    </row>
    <row r="3052" spans="17:37" x14ac:dyDescent="0.25">
      <c r="Q3052" t="s">
        <v>3256</v>
      </c>
      <c r="R3052" s="6">
        <v>42074</v>
      </c>
      <c r="S3052" t="s">
        <v>3195</v>
      </c>
      <c r="T3052" t="s">
        <v>3313</v>
      </c>
      <c r="U3052" t="s">
        <v>3842</v>
      </c>
      <c r="V3052">
        <v>81</v>
      </c>
      <c r="W3052">
        <v>70</v>
      </c>
      <c r="Y3052" t="s">
        <v>1565</v>
      </c>
      <c r="Z3052">
        <v>1</v>
      </c>
      <c r="AA3052">
        <f t="shared" si="440"/>
        <v>11</v>
      </c>
      <c r="AB3052">
        <f t="shared" ca="1" si="436"/>
        <v>7.6000001999999993</v>
      </c>
      <c r="AC3052">
        <f t="shared" ca="1" si="437"/>
        <v>3.3999998000000007</v>
      </c>
      <c r="AD3052">
        <f t="shared" ca="1" si="438"/>
        <v>-3.3999998000000007</v>
      </c>
      <c r="AE3052" s="2">
        <v>0</v>
      </c>
      <c r="AF3052" s="7">
        <f>VLOOKUP(R3052,Weights!$A$2:$B$120,2,0)*AE3052</f>
        <v>0</v>
      </c>
      <c r="AG3052">
        <f t="shared" ca="1" si="439"/>
        <v>11.559998640000044</v>
      </c>
      <c r="AI3052" t="str">
        <f t="shared" ca="1" si="441"/>
        <v>NC State</v>
      </c>
      <c r="AJ3052" t="str">
        <f t="shared" si="442"/>
        <v>NC State</v>
      </c>
      <c r="AK3052">
        <f t="shared" si="443"/>
        <v>0</v>
      </c>
    </row>
    <row r="3053" spans="17:37" x14ac:dyDescent="0.25">
      <c r="Q3053" t="s">
        <v>3255</v>
      </c>
      <c r="R3053" s="6">
        <v>41959</v>
      </c>
      <c r="S3053" t="s">
        <v>3194</v>
      </c>
      <c r="T3053" t="s">
        <v>3335</v>
      </c>
      <c r="U3053" t="s">
        <v>3842</v>
      </c>
      <c r="V3053">
        <v>80</v>
      </c>
      <c r="W3053">
        <v>61</v>
      </c>
      <c r="Y3053" t="s">
        <v>176</v>
      </c>
      <c r="Z3053">
        <v>1</v>
      </c>
      <c r="AA3053">
        <f t="shared" si="440"/>
        <v>19</v>
      </c>
      <c r="AB3053">
        <f t="shared" ca="1" si="436"/>
        <v>17.600000000000001</v>
      </c>
      <c r="AC3053">
        <f t="shared" ca="1" si="437"/>
        <v>1.3999999999999986</v>
      </c>
      <c r="AD3053">
        <f t="shared" ca="1" si="438"/>
        <v>-1.3999999999999986</v>
      </c>
      <c r="AE3053" s="2">
        <v>0</v>
      </c>
      <c r="AF3053" s="7">
        <f>VLOOKUP(R3053,Weights!$A$2:$B$120,2,0)*AE3053</f>
        <v>0</v>
      </c>
      <c r="AG3053">
        <f t="shared" ca="1" si="439"/>
        <v>1.959999999999996</v>
      </c>
      <c r="AI3053" t="str">
        <f t="shared" ca="1" si="441"/>
        <v>Nebraska</v>
      </c>
      <c r="AJ3053" t="str">
        <f t="shared" si="442"/>
        <v>Nebraska</v>
      </c>
      <c r="AK3053">
        <f t="shared" si="443"/>
        <v>0</v>
      </c>
    </row>
    <row r="3054" spans="17:37" x14ac:dyDescent="0.25">
      <c r="Q3054" t="s">
        <v>3255</v>
      </c>
      <c r="R3054" s="6">
        <v>41961</v>
      </c>
      <c r="S3054" t="s">
        <v>3194</v>
      </c>
      <c r="T3054" t="s">
        <v>3435</v>
      </c>
      <c r="U3054" t="s">
        <v>3842</v>
      </c>
      <c r="V3054">
        <v>82</v>
      </c>
      <c r="W3054">
        <v>56</v>
      </c>
      <c r="Y3054" t="s">
        <v>258</v>
      </c>
      <c r="Z3054">
        <v>1</v>
      </c>
      <c r="AA3054">
        <f t="shared" si="440"/>
        <v>26</v>
      </c>
      <c r="AB3054">
        <f t="shared" ca="1" si="436"/>
        <v>26.3999998</v>
      </c>
      <c r="AC3054">
        <f t="shared" ca="1" si="437"/>
        <v>-0.39999979999999979</v>
      </c>
      <c r="AD3054">
        <f t="shared" ca="1" si="438"/>
        <v>0.39999979999999979</v>
      </c>
      <c r="AE3054" s="2">
        <v>0</v>
      </c>
      <c r="AF3054" s="7">
        <f>VLOOKUP(R3054,Weights!$A$2:$B$120,2,0)*AE3054</f>
        <v>0</v>
      </c>
      <c r="AG3054">
        <f t="shared" ca="1" si="439"/>
        <v>0.15999984000003983</v>
      </c>
      <c r="AI3054" t="str">
        <f t="shared" ca="1" si="441"/>
        <v>Nebraska</v>
      </c>
      <c r="AJ3054" t="str">
        <f t="shared" si="442"/>
        <v>Nebraska</v>
      </c>
      <c r="AK3054">
        <f t="shared" si="443"/>
        <v>0</v>
      </c>
    </row>
    <row r="3055" spans="17:37" x14ac:dyDescent="0.25">
      <c r="Q3055" t="s">
        <v>3255</v>
      </c>
      <c r="R3055" s="6">
        <v>41968</v>
      </c>
      <c r="S3055" t="s">
        <v>3194</v>
      </c>
      <c r="T3055" t="s">
        <v>3415</v>
      </c>
      <c r="U3055" t="s">
        <v>3842</v>
      </c>
      <c r="V3055">
        <v>80</v>
      </c>
      <c r="W3055">
        <v>67</v>
      </c>
      <c r="Y3055" t="s">
        <v>100</v>
      </c>
      <c r="Z3055">
        <v>1</v>
      </c>
      <c r="AA3055">
        <f t="shared" si="440"/>
        <v>13</v>
      </c>
      <c r="AB3055">
        <f t="shared" ca="1" si="436"/>
        <v>15</v>
      </c>
      <c r="AC3055">
        <f t="shared" ca="1" si="437"/>
        <v>-2</v>
      </c>
      <c r="AD3055">
        <f t="shared" ca="1" si="438"/>
        <v>2</v>
      </c>
      <c r="AE3055" s="2">
        <v>0</v>
      </c>
      <c r="AF3055" s="7">
        <f>VLOOKUP(R3055,Weights!$A$2:$B$120,2,0)*AE3055</f>
        <v>0</v>
      </c>
      <c r="AG3055">
        <f t="shared" ca="1" si="439"/>
        <v>4</v>
      </c>
      <c r="AI3055" t="str">
        <f t="shared" ca="1" si="441"/>
        <v>Nebraska</v>
      </c>
      <c r="AJ3055" t="str">
        <f t="shared" si="442"/>
        <v>Nebraska</v>
      </c>
      <c r="AK3055">
        <f t="shared" si="443"/>
        <v>0</v>
      </c>
    </row>
    <row r="3056" spans="17:37" x14ac:dyDescent="0.25">
      <c r="Q3056" t="s">
        <v>3255</v>
      </c>
      <c r="R3056" s="6">
        <v>41971</v>
      </c>
      <c r="S3056" t="s">
        <v>3194</v>
      </c>
      <c r="T3056" t="s">
        <v>3439</v>
      </c>
      <c r="U3056" t="s">
        <v>3842</v>
      </c>
      <c r="V3056">
        <v>75</v>
      </c>
      <c r="W3056">
        <v>64</v>
      </c>
      <c r="Y3056" t="s">
        <v>101</v>
      </c>
      <c r="Z3056">
        <v>1</v>
      </c>
      <c r="AA3056">
        <f t="shared" si="440"/>
        <v>11</v>
      </c>
      <c r="AB3056">
        <f t="shared" ca="1" si="436"/>
        <v>11</v>
      </c>
      <c r="AC3056">
        <f t="shared" ca="1" si="437"/>
        <v>0</v>
      </c>
      <c r="AD3056">
        <f t="shared" ca="1" si="438"/>
        <v>0</v>
      </c>
      <c r="AE3056" s="2">
        <v>0</v>
      </c>
      <c r="AF3056" s="7">
        <f>VLOOKUP(R3056,Weights!$A$2:$B$120,2,0)*AE3056</f>
        <v>0</v>
      </c>
      <c r="AG3056">
        <f t="shared" ca="1" si="439"/>
        <v>0</v>
      </c>
      <c r="AI3056" t="str">
        <f t="shared" ca="1" si="441"/>
        <v>Nebraska</v>
      </c>
      <c r="AJ3056" t="str">
        <f t="shared" si="442"/>
        <v>Nebraska</v>
      </c>
      <c r="AK3056">
        <f t="shared" si="443"/>
        <v>0</v>
      </c>
    </row>
    <row r="3057" spans="17:37" x14ac:dyDescent="0.25">
      <c r="Q3057" t="s">
        <v>3255</v>
      </c>
      <c r="R3057" s="6">
        <v>41980</v>
      </c>
      <c r="S3057" t="s">
        <v>3194</v>
      </c>
      <c r="T3057" t="s">
        <v>3373</v>
      </c>
      <c r="U3057" t="s">
        <v>3841</v>
      </c>
      <c r="V3057">
        <v>65</v>
      </c>
      <c r="W3057">
        <v>55</v>
      </c>
      <c r="Y3057" t="s">
        <v>105</v>
      </c>
      <c r="Z3057">
        <v>1</v>
      </c>
      <c r="AA3057">
        <f t="shared" si="440"/>
        <v>-10</v>
      </c>
      <c r="AB3057">
        <f t="shared" ca="1" si="436"/>
        <v>1.4000000000000004</v>
      </c>
      <c r="AC3057">
        <f t="shared" ca="1" si="437"/>
        <v>-11.4</v>
      </c>
      <c r="AD3057">
        <f t="shared" ca="1" si="438"/>
        <v>11.4</v>
      </c>
      <c r="AE3057" s="2">
        <v>0</v>
      </c>
      <c r="AF3057" s="7">
        <f>VLOOKUP(R3057,Weights!$A$2:$B$120,2,0)*AE3057</f>
        <v>0</v>
      </c>
      <c r="AG3057">
        <f t="shared" ca="1" si="439"/>
        <v>129.96</v>
      </c>
      <c r="AI3057" t="str">
        <f t="shared" ca="1" si="441"/>
        <v>Nebraska</v>
      </c>
      <c r="AJ3057" t="str">
        <f t="shared" si="442"/>
        <v>Creighton</v>
      </c>
      <c r="AK3057" t="str">
        <f t="shared" si="443"/>
        <v>Creighton</v>
      </c>
    </row>
    <row r="3058" spans="17:37" x14ac:dyDescent="0.25">
      <c r="Q3058" t="s">
        <v>3255</v>
      </c>
      <c r="R3058" s="6">
        <v>41983</v>
      </c>
      <c r="S3058" t="s">
        <v>3194</v>
      </c>
      <c r="T3058" t="s">
        <v>3527</v>
      </c>
      <c r="U3058" t="s">
        <v>3841</v>
      </c>
      <c r="V3058">
        <v>74</v>
      </c>
      <c r="W3058">
        <v>73</v>
      </c>
      <c r="Y3058" t="s">
        <v>152</v>
      </c>
      <c r="Z3058">
        <v>1</v>
      </c>
      <c r="AA3058">
        <f t="shared" si="440"/>
        <v>-1</v>
      </c>
      <c r="AB3058">
        <f t="shared" ca="1" si="436"/>
        <v>13.200000000000001</v>
      </c>
      <c r="AC3058">
        <f t="shared" ca="1" si="437"/>
        <v>-14.200000000000001</v>
      </c>
      <c r="AD3058">
        <f t="shared" ca="1" si="438"/>
        <v>14.200000000000001</v>
      </c>
      <c r="AE3058" s="2">
        <v>0</v>
      </c>
      <c r="AF3058" s="7">
        <f>VLOOKUP(R3058,Weights!$A$2:$B$120,2,0)*AE3058</f>
        <v>0</v>
      </c>
      <c r="AG3058">
        <f t="shared" ca="1" si="439"/>
        <v>201.64000000000004</v>
      </c>
      <c r="AI3058" t="str">
        <f t="shared" ca="1" si="441"/>
        <v>Nebraska</v>
      </c>
      <c r="AJ3058" t="str">
        <f t="shared" si="442"/>
        <v>Incarnate Word</v>
      </c>
      <c r="AK3058" t="str">
        <f t="shared" si="443"/>
        <v>Incarnate Word</v>
      </c>
    </row>
    <row r="3059" spans="17:37" x14ac:dyDescent="0.25">
      <c r="Q3059" t="s">
        <v>3255</v>
      </c>
      <c r="R3059" s="6">
        <v>41986</v>
      </c>
      <c r="S3059" t="s">
        <v>3194</v>
      </c>
      <c r="T3059" t="s">
        <v>3234</v>
      </c>
      <c r="U3059" t="s">
        <v>3842</v>
      </c>
      <c r="V3059">
        <v>56</v>
      </c>
      <c r="W3059">
        <v>55</v>
      </c>
      <c r="X3059" t="s">
        <v>3844</v>
      </c>
      <c r="Y3059" t="s">
        <v>153</v>
      </c>
      <c r="Z3059">
        <v>1</v>
      </c>
      <c r="AA3059">
        <f t="shared" si="440"/>
        <v>1</v>
      </c>
      <c r="AB3059">
        <f t="shared" ca="1" si="436"/>
        <v>0.40000000000000036</v>
      </c>
      <c r="AC3059">
        <f t="shared" ca="1" si="437"/>
        <v>0.59999999999999964</v>
      </c>
      <c r="AD3059">
        <f t="shared" ca="1" si="438"/>
        <v>-0.59999999999999964</v>
      </c>
      <c r="AE3059" s="2">
        <v>0</v>
      </c>
      <c r="AF3059" s="7">
        <f>VLOOKUP(R3059,Weights!$A$2:$B$120,2,0)*AE3059</f>
        <v>0</v>
      </c>
      <c r="AG3059">
        <f t="shared" ca="1" si="439"/>
        <v>0.3599999999999996</v>
      </c>
      <c r="AI3059" t="str">
        <f t="shared" ca="1" si="441"/>
        <v>Nebraska</v>
      </c>
      <c r="AJ3059" t="str">
        <f t="shared" si="442"/>
        <v>Nebraska</v>
      </c>
      <c r="AK3059">
        <f t="shared" si="443"/>
        <v>0</v>
      </c>
    </row>
    <row r="3060" spans="17:37" x14ac:dyDescent="0.25">
      <c r="Q3060" t="s">
        <v>3255</v>
      </c>
      <c r="R3060" s="6">
        <v>41996</v>
      </c>
      <c r="S3060" t="s">
        <v>3195</v>
      </c>
      <c r="T3060" t="s">
        <v>3461</v>
      </c>
      <c r="U3060" t="s">
        <v>3842</v>
      </c>
      <c r="V3060">
        <v>50</v>
      </c>
      <c r="W3060">
        <v>42</v>
      </c>
      <c r="X3060" t="s">
        <v>3843</v>
      </c>
      <c r="Y3060" t="s">
        <v>332</v>
      </c>
      <c r="Z3060">
        <v>1</v>
      </c>
      <c r="AA3060">
        <f t="shared" si="440"/>
        <v>8</v>
      </c>
      <c r="AB3060">
        <f t="shared" ca="1" si="436"/>
        <v>8</v>
      </c>
      <c r="AC3060">
        <f t="shared" ca="1" si="437"/>
        <v>0</v>
      </c>
      <c r="AD3060">
        <f t="shared" ca="1" si="438"/>
        <v>0</v>
      </c>
      <c r="AE3060" s="2">
        <v>0</v>
      </c>
      <c r="AF3060" s="7">
        <f>VLOOKUP(R3060,Weights!$A$2:$B$120,2,0)*AE3060</f>
        <v>0</v>
      </c>
      <c r="AG3060">
        <f t="shared" ca="1" si="439"/>
        <v>0</v>
      </c>
      <c r="AI3060" t="str">
        <f t="shared" ca="1" si="441"/>
        <v>Nebraska</v>
      </c>
      <c r="AJ3060" t="str">
        <f t="shared" si="442"/>
        <v>Nebraska</v>
      </c>
      <c r="AK3060">
        <f t="shared" si="443"/>
        <v>0</v>
      </c>
    </row>
    <row r="3061" spans="17:37" x14ac:dyDescent="0.25">
      <c r="Q3061" t="s">
        <v>3255</v>
      </c>
      <c r="R3061" s="6">
        <v>41998</v>
      </c>
      <c r="S3061" t="s">
        <v>3195</v>
      </c>
      <c r="T3061" t="s">
        <v>3312</v>
      </c>
      <c r="U3061" t="s">
        <v>3842</v>
      </c>
      <c r="V3061">
        <v>71</v>
      </c>
      <c r="W3061">
        <v>58</v>
      </c>
      <c r="Y3061" t="s">
        <v>398</v>
      </c>
      <c r="Z3061">
        <v>1</v>
      </c>
      <c r="AA3061">
        <f t="shared" si="440"/>
        <v>13</v>
      </c>
      <c r="AB3061">
        <f t="shared" ca="1" si="436"/>
        <v>12.8</v>
      </c>
      <c r="AC3061">
        <f t="shared" ca="1" si="437"/>
        <v>0.19999999999999929</v>
      </c>
      <c r="AD3061">
        <f t="shared" ca="1" si="438"/>
        <v>-0.19999999999999929</v>
      </c>
      <c r="AE3061" s="2">
        <v>0</v>
      </c>
      <c r="AF3061" s="7">
        <f>VLOOKUP(R3061,Weights!$A$2:$B$120,2,0)*AE3061</f>
        <v>0</v>
      </c>
      <c r="AG3061">
        <f t="shared" ca="1" si="439"/>
        <v>3.9999999999999716E-2</v>
      </c>
      <c r="AI3061" t="str">
        <f t="shared" ca="1" si="441"/>
        <v>Nebraska</v>
      </c>
      <c r="AJ3061" t="str">
        <f t="shared" si="442"/>
        <v>Nebraska</v>
      </c>
      <c r="AK3061">
        <f t="shared" si="443"/>
        <v>0</v>
      </c>
    </row>
    <row r="3062" spans="17:37" x14ac:dyDescent="0.25">
      <c r="Q3062" t="s">
        <v>3255</v>
      </c>
      <c r="R3062" s="6">
        <v>42004</v>
      </c>
      <c r="S3062" t="s">
        <v>3194</v>
      </c>
      <c r="T3062" t="s">
        <v>3273</v>
      </c>
      <c r="U3062" t="s">
        <v>3841</v>
      </c>
      <c r="V3062">
        <v>70</v>
      </c>
      <c r="W3062">
        <v>65</v>
      </c>
      <c r="Y3062" t="s">
        <v>656</v>
      </c>
      <c r="Z3062">
        <v>1</v>
      </c>
      <c r="AA3062">
        <f t="shared" si="440"/>
        <v>-5</v>
      </c>
      <c r="AB3062">
        <f t="shared" ca="1" si="436"/>
        <v>-2.2000001999999999</v>
      </c>
      <c r="AC3062">
        <f t="shared" ca="1" si="437"/>
        <v>-2.7999998000000001</v>
      </c>
      <c r="AD3062">
        <f t="shared" ca="1" si="438"/>
        <v>2.7999998000000001</v>
      </c>
      <c r="AE3062" s="2">
        <v>0</v>
      </c>
      <c r="AF3062" s="7">
        <f>VLOOKUP(R3062,Weights!$A$2:$B$120,2,0)*AE3062</f>
        <v>0</v>
      </c>
      <c r="AG3062">
        <f t="shared" ca="1" si="439"/>
        <v>7.8399988800000404</v>
      </c>
      <c r="AI3062" t="str">
        <f t="shared" ca="1" si="441"/>
        <v>Indiana</v>
      </c>
      <c r="AJ3062" t="str">
        <f t="shared" si="442"/>
        <v>Indiana</v>
      </c>
      <c r="AK3062" t="str">
        <f t="shared" si="443"/>
        <v>Indiana</v>
      </c>
    </row>
    <row r="3063" spans="17:37" x14ac:dyDescent="0.25">
      <c r="Q3063" t="s">
        <v>3255</v>
      </c>
      <c r="R3063" s="6">
        <v>42012</v>
      </c>
      <c r="S3063" t="s">
        <v>3194</v>
      </c>
      <c r="T3063" t="s">
        <v>3229</v>
      </c>
      <c r="U3063" t="s">
        <v>3842</v>
      </c>
      <c r="V3063">
        <v>65</v>
      </c>
      <c r="W3063">
        <v>49</v>
      </c>
      <c r="Y3063" t="s">
        <v>658</v>
      </c>
      <c r="Z3063">
        <v>1</v>
      </c>
      <c r="AA3063">
        <f t="shared" si="440"/>
        <v>16</v>
      </c>
      <c r="AB3063">
        <f t="shared" ca="1" si="436"/>
        <v>8.7999999800000008</v>
      </c>
      <c r="AC3063">
        <f t="shared" ca="1" si="437"/>
        <v>7.2000000199999992</v>
      </c>
      <c r="AD3063">
        <f t="shared" ca="1" si="438"/>
        <v>-7.2000000199999992</v>
      </c>
      <c r="AE3063" s="2">
        <v>0</v>
      </c>
      <c r="AF3063" s="7">
        <f>VLOOKUP(R3063,Weights!$A$2:$B$120,2,0)*AE3063</f>
        <v>0</v>
      </c>
      <c r="AG3063">
        <f t="shared" ca="1" si="439"/>
        <v>51.840000287999992</v>
      </c>
      <c r="AI3063" t="str">
        <f t="shared" ca="1" si="441"/>
        <v>Nebraska</v>
      </c>
      <c r="AJ3063" t="str">
        <f t="shared" si="442"/>
        <v>Nebraska</v>
      </c>
      <c r="AK3063">
        <f t="shared" si="443"/>
        <v>0</v>
      </c>
    </row>
    <row r="3064" spans="17:37" x14ac:dyDescent="0.25">
      <c r="Q3064" t="s">
        <v>3255</v>
      </c>
      <c r="R3064" s="6">
        <v>42015</v>
      </c>
      <c r="S3064" t="s">
        <v>3194</v>
      </c>
      <c r="T3064" t="s">
        <v>3348</v>
      </c>
      <c r="U3064" t="s">
        <v>3842</v>
      </c>
      <c r="V3064">
        <v>53</v>
      </c>
      <c r="W3064">
        <v>43</v>
      </c>
      <c r="Y3064" t="s">
        <v>1063</v>
      </c>
      <c r="Z3064">
        <v>1</v>
      </c>
      <c r="AA3064">
        <f t="shared" si="440"/>
        <v>10</v>
      </c>
      <c r="AB3064">
        <f t="shared" ca="1" si="436"/>
        <v>0.20000000000000107</v>
      </c>
      <c r="AC3064">
        <f t="shared" ca="1" si="437"/>
        <v>9.7999999999999989</v>
      </c>
      <c r="AD3064">
        <f t="shared" ca="1" si="438"/>
        <v>-9.7999999999999989</v>
      </c>
      <c r="AE3064" s="2">
        <v>0</v>
      </c>
      <c r="AF3064" s="7">
        <f>VLOOKUP(R3064,Weights!$A$2:$B$120,2,0)*AE3064</f>
        <v>0</v>
      </c>
      <c r="AG3064">
        <f t="shared" ca="1" si="439"/>
        <v>96.039999999999978</v>
      </c>
      <c r="AI3064" t="str">
        <f t="shared" ca="1" si="441"/>
        <v>Nebraska</v>
      </c>
      <c r="AJ3064" t="str">
        <f t="shared" si="442"/>
        <v>Nebraska</v>
      </c>
      <c r="AK3064">
        <f t="shared" si="443"/>
        <v>0</v>
      </c>
    </row>
    <row r="3065" spans="17:37" x14ac:dyDescent="0.25">
      <c r="Q3065" t="s">
        <v>3255</v>
      </c>
      <c r="R3065" s="6">
        <v>42024</v>
      </c>
      <c r="S3065" t="s">
        <v>3194</v>
      </c>
      <c r="T3065" t="s">
        <v>3245</v>
      </c>
      <c r="U3065" t="s">
        <v>3842</v>
      </c>
      <c r="V3065">
        <v>52</v>
      </c>
      <c r="W3065">
        <v>49</v>
      </c>
      <c r="Y3065" t="s">
        <v>1385</v>
      </c>
      <c r="Z3065">
        <v>1</v>
      </c>
      <c r="AA3065">
        <f t="shared" si="440"/>
        <v>3</v>
      </c>
      <c r="AB3065">
        <f t="shared" ca="1" si="436"/>
        <v>-3.2000001999999999</v>
      </c>
      <c r="AC3065">
        <f t="shared" ca="1" si="437"/>
        <v>6.2000001999999999</v>
      </c>
      <c r="AD3065">
        <f t="shared" ca="1" si="438"/>
        <v>-6.2000001999999999</v>
      </c>
      <c r="AE3065" s="2">
        <v>0</v>
      </c>
      <c r="AF3065" s="7">
        <f>VLOOKUP(R3065,Weights!$A$2:$B$120,2,0)*AE3065</f>
        <v>0</v>
      </c>
      <c r="AG3065">
        <f t="shared" ca="1" si="439"/>
        <v>38.440002480000039</v>
      </c>
      <c r="AI3065" t="str">
        <f t="shared" ca="1" si="441"/>
        <v>Minnesota</v>
      </c>
      <c r="AJ3065" t="str">
        <f t="shared" si="442"/>
        <v>Nebraska</v>
      </c>
      <c r="AK3065">
        <f t="shared" si="443"/>
        <v>0</v>
      </c>
    </row>
    <row r="3066" spans="17:37" x14ac:dyDescent="0.25">
      <c r="Q3066" t="s">
        <v>3255</v>
      </c>
      <c r="R3066" s="6">
        <v>42028</v>
      </c>
      <c r="S3066" t="s">
        <v>3194</v>
      </c>
      <c r="T3066" t="s">
        <v>3444</v>
      </c>
      <c r="U3066" t="s">
        <v>3842</v>
      </c>
      <c r="V3066">
        <v>79</v>
      </c>
      <c r="W3066">
        <v>77</v>
      </c>
      <c r="Y3066" t="s">
        <v>1386</v>
      </c>
      <c r="Z3066">
        <v>1</v>
      </c>
      <c r="AA3066">
        <f t="shared" si="440"/>
        <v>2</v>
      </c>
      <c r="AB3066">
        <f t="shared" ca="1" si="436"/>
        <v>-7.4000002000000009</v>
      </c>
      <c r="AC3066">
        <f t="shared" ca="1" si="437"/>
        <v>9.4000002000000009</v>
      </c>
      <c r="AD3066">
        <f t="shared" ca="1" si="438"/>
        <v>-9.4000002000000009</v>
      </c>
      <c r="AE3066" s="2">
        <v>0</v>
      </c>
      <c r="AF3066" s="7">
        <f>VLOOKUP(R3066,Weights!$A$2:$B$120,2,0)*AE3066</f>
        <v>0</v>
      </c>
      <c r="AG3066">
        <f t="shared" ca="1" si="439"/>
        <v>88.360003760000055</v>
      </c>
      <c r="AI3066" t="str">
        <f t="shared" ca="1" si="441"/>
        <v>Michigan St</v>
      </c>
      <c r="AJ3066" t="str">
        <f t="shared" si="442"/>
        <v>Nebraska</v>
      </c>
      <c r="AK3066">
        <f t="shared" si="443"/>
        <v>0</v>
      </c>
    </row>
    <row r="3067" spans="17:37" x14ac:dyDescent="0.25">
      <c r="Q3067" t="s">
        <v>3255</v>
      </c>
      <c r="R3067" s="6">
        <v>42038</v>
      </c>
      <c r="S3067" t="s">
        <v>3194</v>
      </c>
      <c r="T3067" t="s">
        <v>3324</v>
      </c>
      <c r="U3067" t="s">
        <v>3842</v>
      </c>
      <c r="V3067">
        <v>76</v>
      </c>
      <c r="W3067">
        <v>60</v>
      </c>
      <c r="Y3067" t="s">
        <v>1387</v>
      </c>
      <c r="Z3067">
        <v>1</v>
      </c>
      <c r="AA3067">
        <f t="shared" si="440"/>
        <v>16</v>
      </c>
      <c r="AB3067">
        <f t="shared" ca="1" si="436"/>
        <v>3.6000000000000005</v>
      </c>
      <c r="AC3067">
        <f t="shared" ca="1" si="437"/>
        <v>12.399999999999999</v>
      </c>
      <c r="AD3067">
        <f t="shared" ca="1" si="438"/>
        <v>-12.399999999999999</v>
      </c>
      <c r="AE3067" s="2">
        <v>0</v>
      </c>
      <c r="AF3067" s="7">
        <f>VLOOKUP(R3067,Weights!$A$2:$B$120,2,0)*AE3067</f>
        <v>0</v>
      </c>
      <c r="AG3067">
        <f t="shared" ca="1" si="439"/>
        <v>153.75999999999996</v>
      </c>
      <c r="AI3067" t="str">
        <f t="shared" ca="1" si="441"/>
        <v>Nebraska</v>
      </c>
      <c r="AJ3067" t="str">
        <f t="shared" si="442"/>
        <v>Nebraska</v>
      </c>
      <c r="AK3067">
        <f t="shared" si="443"/>
        <v>0</v>
      </c>
    </row>
    <row r="3068" spans="17:37" x14ac:dyDescent="0.25">
      <c r="Q3068" t="s">
        <v>3255</v>
      </c>
      <c r="R3068" s="6">
        <v>42045</v>
      </c>
      <c r="S3068" t="s">
        <v>3194</v>
      </c>
      <c r="T3068" t="s">
        <v>3833</v>
      </c>
      <c r="U3068" t="s">
        <v>3841</v>
      </c>
      <c r="V3068">
        <v>65</v>
      </c>
      <c r="W3068">
        <v>55</v>
      </c>
      <c r="Y3068" t="s">
        <v>1388</v>
      </c>
      <c r="Z3068">
        <v>1</v>
      </c>
      <c r="AA3068">
        <f t="shared" si="440"/>
        <v>-10</v>
      </c>
      <c r="AB3068">
        <f t="shared" ca="1" si="436"/>
        <v>-11.200000199999998</v>
      </c>
      <c r="AC3068">
        <f t="shared" ca="1" si="437"/>
        <v>1.2000001999999981</v>
      </c>
      <c r="AD3068">
        <f t="shared" ca="1" si="438"/>
        <v>-1.2000001999999981</v>
      </c>
      <c r="AE3068" s="2">
        <v>0</v>
      </c>
      <c r="AF3068" s="7">
        <f>VLOOKUP(R3068,Weights!$A$2:$B$120,2,0)*AE3068</f>
        <v>0</v>
      </c>
      <c r="AG3068">
        <f t="shared" ca="1" si="439"/>
        <v>1.4400004800000354</v>
      </c>
      <c r="AI3068" t="str">
        <f t="shared" ca="1" si="441"/>
        <v>Wisconsin</v>
      </c>
      <c r="AJ3068" t="str">
        <f t="shared" si="442"/>
        <v>Wisconsin</v>
      </c>
      <c r="AK3068" t="str">
        <f t="shared" si="443"/>
        <v>Wisconsin</v>
      </c>
    </row>
    <row r="3069" spans="17:37" x14ac:dyDescent="0.25">
      <c r="Q3069" t="s">
        <v>3255</v>
      </c>
      <c r="R3069" s="6">
        <v>42057</v>
      </c>
      <c r="S3069" t="s">
        <v>3194</v>
      </c>
      <c r="T3069" t="s">
        <v>3248</v>
      </c>
      <c r="U3069" t="s">
        <v>3841</v>
      </c>
      <c r="V3069">
        <v>74</v>
      </c>
      <c r="W3069">
        <v>46</v>
      </c>
      <c r="Y3069" t="s">
        <v>1389</v>
      </c>
      <c r="Z3069">
        <v>1</v>
      </c>
      <c r="AA3069">
        <f t="shared" si="440"/>
        <v>-28</v>
      </c>
      <c r="AB3069">
        <f t="shared" ca="1" si="436"/>
        <v>-4.6000001999999984</v>
      </c>
      <c r="AC3069">
        <f t="shared" ca="1" si="437"/>
        <v>-23.399999800000003</v>
      </c>
      <c r="AD3069">
        <f t="shared" ca="1" si="438"/>
        <v>23.399999800000003</v>
      </c>
      <c r="AE3069" s="2">
        <v>0</v>
      </c>
      <c r="AF3069" s="7">
        <f>VLOOKUP(R3069,Weights!$A$2:$B$120,2,0)*AE3069</f>
        <v>0</v>
      </c>
      <c r="AG3069">
        <f t="shared" ca="1" si="439"/>
        <v>547.55999064000025</v>
      </c>
      <c r="AI3069" t="str">
        <f t="shared" ca="1" si="441"/>
        <v>Iowa</v>
      </c>
      <c r="AJ3069" t="str">
        <f t="shared" si="442"/>
        <v>Iowa</v>
      </c>
      <c r="AK3069" t="str">
        <f t="shared" si="443"/>
        <v>Iowa</v>
      </c>
    </row>
    <row r="3070" spans="17:37" x14ac:dyDescent="0.25">
      <c r="Q3070" t="s">
        <v>3255</v>
      </c>
      <c r="R3070" s="6">
        <v>42071</v>
      </c>
      <c r="S3070" t="s">
        <v>3194</v>
      </c>
      <c r="T3070" t="s">
        <v>3298</v>
      </c>
      <c r="U3070" t="s">
        <v>3841</v>
      </c>
      <c r="V3070">
        <v>64</v>
      </c>
      <c r="W3070">
        <v>61</v>
      </c>
      <c r="Y3070" t="s">
        <v>1390</v>
      </c>
      <c r="Z3070">
        <v>1</v>
      </c>
      <c r="AA3070">
        <f t="shared" si="440"/>
        <v>-3</v>
      </c>
      <c r="AB3070">
        <f t="shared" ca="1" si="436"/>
        <v>-3.0000001999999988</v>
      </c>
      <c r="AC3070">
        <f t="shared" ca="1" si="437"/>
        <v>1.9999999878450581E-7</v>
      </c>
      <c r="AD3070">
        <f t="shared" ca="1" si="438"/>
        <v>-1.9999999878450581E-7</v>
      </c>
      <c r="AE3070" s="2">
        <v>0</v>
      </c>
      <c r="AF3070" s="7">
        <f>VLOOKUP(R3070,Weights!$A$2:$B$120,2,0)*AE3070</f>
        <v>0</v>
      </c>
      <c r="AG3070">
        <f t="shared" ca="1" si="439"/>
        <v>3.9999999513802324E-14</v>
      </c>
      <c r="AI3070" t="str">
        <f t="shared" ca="1" si="441"/>
        <v>Maryland</v>
      </c>
      <c r="AJ3070" t="str">
        <f t="shared" si="442"/>
        <v>Maryland</v>
      </c>
      <c r="AK3070" t="str">
        <f t="shared" si="443"/>
        <v>Maryland</v>
      </c>
    </row>
    <row r="3071" spans="17:37" x14ac:dyDescent="0.25">
      <c r="Q3071" t="s">
        <v>3255</v>
      </c>
      <c r="R3071" s="6">
        <v>42074</v>
      </c>
      <c r="S3071" t="s">
        <v>3195</v>
      </c>
      <c r="T3071" t="s">
        <v>3295</v>
      </c>
      <c r="U3071" t="s">
        <v>3841</v>
      </c>
      <c r="V3071">
        <v>68</v>
      </c>
      <c r="W3071">
        <v>65</v>
      </c>
      <c r="Y3071" t="s">
        <v>828</v>
      </c>
      <c r="Z3071">
        <v>1</v>
      </c>
      <c r="AA3071">
        <f t="shared" si="440"/>
        <v>-3</v>
      </c>
      <c r="AB3071">
        <f t="shared" ca="1" si="436"/>
        <v>-0.60000000000000053</v>
      </c>
      <c r="AC3071">
        <f t="shared" ca="1" si="437"/>
        <v>-2.3999999999999995</v>
      </c>
      <c r="AD3071">
        <f t="shared" ca="1" si="438"/>
        <v>2.3999999999999995</v>
      </c>
      <c r="AE3071" s="2">
        <v>0</v>
      </c>
      <c r="AF3071" s="7">
        <f>VLOOKUP(R3071,Weights!$A$2:$B$120,2,0)*AE3071</f>
        <v>0</v>
      </c>
      <c r="AG3071">
        <f t="shared" ca="1" si="439"/>
        <v>5.7599999999999971</v>
      </c>
      <c r="AI3071" t="str">
        <f t="shared" ca="1" si="441"/>
        <v>Penn State</v>
      </c>
      <c r="AJ3071" t="str">
        <f t="shared" si="442"/>
        <v>Penn State</v>
      </c>
      <c r="AK3071" t="str">
        <f t="shared" si="443"/>
        <v>Penn State</v>
      </c>
    </row>
    <row r="3072" spans="17:37" x14ac:dyDescent="0.25">
      <c r="Q3072" t="s">
        <v>3449</v>
      </c>
      <c r="R3072" s="6">
        <v>41958</v>
      </c>
      <c r="S3072" t="s">
        <v>3194</v>
      </c>
      <c r="T3072" t="s">
        <v>3454</v>
      </c>
      <c r="U3072" t="s">
        <v>3842</v>
      </c>
      <c r="V3072">
        <v>65</v>
      </c>
      <c r="W3072">
        <v>49</v>
      </c>
      <c r="Y3072" t="s">
        <v>176</v>
      </c>
      <c r="Z3072">
        <v>1</v>
      </c>
      <c r="AA3072">
        <f t="shared" si="440"/>
        <v>16</v>
      </c>
      <c r="AB3072">
        <f t="shared" ca="1" si="436"/>
        <v>-6.2000000000000011</v>
      </c>
      <c r="AC3072">
        <f t="shared" ca="1" si="437"/>
        <v>22.200000000000003</v>
      </c>
      <c r="AD3072">
        <f t="shared" ca="1" si="438"/>
        <v>-22.200000000000003</v>
      </c>
      <c r="AE3072" s="2">
        <v>0</v>
      </c>
      <c r="AF3072" s="7">
        <f>VLOOKUP(R3072,Weights!$A$2:$B$120,2,0)*AE3072</f>
        <v>0</v>
      </c>
      <c r="AG3072">
        <f t="shared" ca="1" si="439"/>
        <v>492.84000000000015</v>
      </c>
      <c r="AI3072" t="str">
        <f t="shared" ca="1" si="441"/>
        <v>Cal Poly</v>
      </c>
      <c r="AJ3072" t="str">
        <f t="shared" si="442"/>
        <v>Nevada</v>
      </c>
      <c r="AK3072">
        <f t="shared" si="443"/>
        <v>0</v>
      </c>
    </row>
    <row r="3073" spans="17:37" x14ac:dyDescent="0.25">
      <c r="Q3073" t="s">
        <v>3449</v>
      </c>
      <c r="R3073" s="6">
        <v>41960</v>
      </c>
      <c r="S3073" t="s">
        <v>3194</v>
      </c>
      <c r="T3073" t="s">
        <v>3839</v>
      </c>
      <c r="U3073" t="s">
        <v>3842</v>
      </c>
      <c r="V3073">
        <v>69</v>
      </c>
      <c r="W3073">
        <v>64</v>
      </c>
      <c r="Y3073" t="s">
        <v>258</v>
      </c>
      <c r="Z3073">
        <v>1</v>
      </c>
      <c r="AA3073">
        <f t="shared" si="440"/>
        <v>5</v>
      </c>
      <c r="AB3073">
        <f t="shared" ca="1" si="436"/>
        <v>23.599999799999999</v>
      </c>
      <c r="AC3073">
        <f t="shared" ca="1" si="437"/>
        <v>-18.599999799999999</v>
      </c>
      <c r="AD3073">
        <f t="shared" ca="1" si="438"/>
        <v>18.599999799999999</v>
      </c>
      <c r="AE3073" s="2">
        <v>0</v>
      </c>
      <c r="AF3073" s="7">
        <f>VLOOKUP(R3073,Weights!$A$2:$B$120,2,0)*AE3073</f>
        <v>0</v>
      </c>
      <c r="AG3073">
        <f t="shared" ca="1" si="439"/>
        <v>345.95999255999999</v>
      </c>
      <c r="AI3073" t="str">
        <f t="shared" ca="1" si="441"/>
        <v>Nevada</v>
      </c>
      <c r="AJ3073" t="str">
        <f t="shared" si="442"/>
        <v>Nevada</v>
      </c>
      <c r="AK3073">
        <f t="shared" si="443"/>
        <v>0</v>
      </c>
    </row>
    <row r="3074" spans="17:37" x14ac:dyDescent="0.25">
      <c r="Q3074" t="s">
        <v>3449</v>
      </c>
      <c r="R3074" s="6">
        <v>41980</v>
      </c>
      <c r="S3074" t="s">
        <v>3194</v>
      </c>
      <c r="T3074" t="s">
        <v>3343</v>
      </c>
      <c r="U3074" t="s">
        <v>3841</v>
      </c>
      <c r="V3074">
        <v>63</v>
      </c>
      <c r="W3074">
        <v>56</v>
      </c>
      <c r="Y3074" t="s">
        <v>23</v>
      </c>
      <c r="Z3074">
        <v>1</v>
      </c>
      <c r="AA3074">
        <f t="shared" si="440"/>
        <v>-7</v>
      </c>
      <c r="AB3074">
        <f t="shared" ref="AB3074:AB3137" ca="1" si="444">Z3074*(IF(S3074="A",-HomeEdge,IF(S3074="H",HomeEdge,0))+VLOOKUP(Q3074,TmList,2,0)-VLOOKUP(T3074,TmList,2,0))</f>
        <v>-10.4</v>
      </c>
      <c r="AC3074">
        <f t="shared" ref="AC3074:AC3137" ca="1" si="445">AA3074-AB3074</f>
        <v>3.4000000000000004</v>
      </c>
      <c r="AD3074">
        <f t="shared" ref="AD3074:AD3137" ca="1" si="446">-AC3074</f>
        <v>-3.4000000000000004</v>
      </c>
      <c r="AE3074" s="2">
        <v>0</v>
      </c>
      <c r="AF3074" s="7">
        <f>VLOOKUP(R3074,Weights!$A$2:$B$120,2,0)*AE3074</f>
        <v>0</v>
      </c>
      <c r="AG3074">
        <f t="shared" ref="AG3074:AG3137" ca="1" si="447">AC3074^2</f>
        <v>11.560000000000002</v>
      </c>
      <c r="AI3074" t="str">
        <f t="shared" ca="1" si="441"/>
        <v>California</v>
      </c>
      <c r="AJ3074" t="str">
        <f t="shared" si="442"/>
        <v>California</v>
      </c>
      <c r="AK3074" t="str">
        <f t="shared" si="443"/>
        <v>California</v>
      </c>
    </row>
    <row r="3075" spans="17:37" x14ac:dyDescent="0.25">
      <c r="Q3075" t="s">
        <v>3449</v>
      </c>
      <c r="R3075" s="6">
        <v>41986</v>
      </c>
      <c r="S3075" t="s">
        <v>3194</v>
      </c>
      <c r="T3075" t="s">
        <v>3453</v>
      </c>
      <c r="U3075" t="s">
        <v>3841</v>
      </c>
      <c r="V3075">
        <v>65</v>
      </c>
      <c r="W3075">
        <v>55</v>
      </c>
      <c r="Y3075" t="s">
        <v>841</v>
      </c>
      <c r="Z3075">
        <v>1</v>
      </c>
      <c r="AA3075">
        <f t="shared" ref="AA3075:AA3138" si="448">Z3075*IF(U3075="W",(V3075-W3075),W3075-V3075)</f>
        <v>-10</v>
      </c>
      <c r="AB3075">
        <f t="shared" ca="1" si="444"/>
        <v>2.5999999999999996</v>
      </c>
      <c r="AC3075">
        <f t="shared" ca="1" si="445"/>
        <v>-12.6</v>
      </c>
      <c r="AD3075">
        <f t="shared" ca="1" si="446"/>
        <v>12.6</v>
      </c>
      <c r="AE3075" s="2">
        <v>0</v>
      </c>
      <c r="AF3075" s="7">
        <f>VLOOKUP(R3075,Weights!$A$2:$B$120,2,0)*AE3075</f>
        <v>0</v>
      </c>
      <c r="AG3075">
        <f t="shared" ca="1" si="447"/>
        <v>158.76</v>
      </c>
      <c r="AI3075" t="str">
        <f t="shared" ref="AI3075:AI3138" ca="1" si="449">IF(AB3075&gt;0,Q3075,T3075)</f>
        <v>Nevada</v>
      </c>
      <c r="AJ3075" t="str">
        <f t="shared" ref="AJ3075:AJ3138" si="450">IF(AA3075&gt;0,Q3075,T3075)</f>
        <v>CS Fullerton</v>
      </c>
      <c r="AK3075" t="str">
        <f t="shared" ref="AK3075:AK3138" si="451">IF(AA3075&lt;0,T3075,0)</f>
        <v>CS Fullerton</v>
      </c>
    </row>
    <row r="3076" spans="17:37" x14ac:dyDescent="0.25">
      <c r="Q3076" t="s">
        <v>3449</v>
      </c>
      <c r="R3076" s="6">
        <v>41995</v>
      </c>
      <c r="S3076" t="s">
        <v>3194</v>
      </c>
      <c r="T3076" t="s">
        <v>3447</v>
      </c>
      <c r="U3076" t="s">
        <v>3842</v>
      </c>
      <c r="V3076">
        <v>83</v>
      </c>
      <c r="W3076">
        <v>55</v>
      </c>
      <c r="Y3076" t="s">
        <v>918</v>
      </c>
      <c r="Z3076">
        <v>1</v>
      </c>
      <c r="AA3076">
        <f t="shared" si="448"/>
        <v>28</v>
      </c>
      <c r="AB3076">
        <f t="shared" ca="1" si="444"/>
        <v>2.5999999999999996</v>
      </c>
      <c r="AC3076">
        <f t="shared" ca="1" si="445"/>
        <v>25.4</v>
      </c>
      <c r="AD3076">
        <f t="shared" ca="1" si="446"/>
        <v>-25.4</v>
      </c>
      <c r="AE3076" s="2">
        <v>0</v>
      </c>
      <c r="AF3076" s="7">
        <f>VLOOKUP(R3076,Weights!$A$2:$B$120,2,0)*AE3076</f>
        <v>0</v>
      </c>
      <c r="AG3076">
        <f t="shared" ca="1" si="447"/>
        <v>645.16</v>
      </c>
      <c r="AI3076" t="str">
        <f t="shared" ca="1" si="449"/>
        <v>Nevada</v>
      </c>
      <c r="AJ3076" t="str">
        <f t="shared" si="450"/>
        <v>Nevada</v>
      </c>
      <c r="AK3076">
        <f t="shared" si="451"/>
        <v>0</v>
      </c>
    </row>
    <row r="3077" spans="17:37" x14ac:dyDescent="0.25">
      <c r="Q3077" t="s">
        <v>3449</v>
      </c>
      <c r="R3077" s="6">
        <v>42001</v>
      </c>
      <c r="S3077" t="s">
        <v>3194</v>
      </c>
      <c r="T3077" t="s">
        <v>3839</v>
      </c>
      <c r="U3077" t="s">
        <v>3842</v>
      </c>
      <c r="V3077">
        <v>81</v>
      </c>
      <c r="W3077">
        <v>67</v>
      </c>
      <c r="Y3077" t="s">
        <v>858</v>
      </c>
      <c r="Z3077">
        <v>1</v>
      </c>
      <c r="AA3077">
        <f t="shared" si="448"/>
        <v>14</v>
      </c>
      <c r="AB3077">
        <f t="shared" ca="1" si="444"/>
        <v>23.599999799999999</v>
      </c>
      <c r="AC3077">
        <f t="shared" ca="1" si="445"/>
        <v>-9.5999997999999991</v>
      </c>
      <c r="AD3077">
        <f t="shared" ca="1" si="446"/>
        <v>9.5999997999999991</v>
      </c>
      <c r="AE3077" s="2">
        <v>0</v>
      </c>
      <c r="AF3077" s="7">
        <f>VLOOKUP(R3077,Weights!$A$2:$B$120,2,0)*AE3077</f>
        <v>0</v>
      </c>
      <c r="AG3077">
        <f t="shared" ca="1" si="447"/>
        <v>92.15999616000002</v>
      </c>
      <c r="AI3077" t="str">
        <f t="shared" ca="1" si="449"/>
        <v>Nevada</v>
      </c>
      <c r="AJ3077" t="str">
        <f t="shared" si="450"/>
        <v>Nevada</v>
      </c>
      <c r="AK3077">
        <f t="shared" si="451"/>
        <v>0</v>
      </c>
    </row>
    <row r="3078" spans="17:37" x14ac:dyDescent="0.25">
      <c r="Q3078" t="s">
        <v>3449</v>
      </c>
      <c r="R3078" s="6">
        <v>42007</v>
      </c>
      <c r="S3078" t="s">
        <v>3194</v>
      </c>
      <c r="T3078" t="s">
        <v>3460</v>
      </c>
      <c r="U3078" t="s">
        <v>3842</v>
      </c>
      <c r="V3078">
        <v>80</v>
      </c>
      <c r="W3078">
        <v>62</v>
      </c>
      <c r="Y3078" t="s">
        <v>241</v>
      </c>
      <c r="Z3078">
        <v>1</v>
      </c>
      <c r="AA3078">
        <f t="shared" si="448"/>
        <v>18</v>
      </c>
      <c r="AB3078">
        <f t="shared" ca="1" si="444"/>
        <v>-2.6000000000000005</v>
      </c>
      <c r="AC3078">
        <f t="shared" ca="1" si="445"/>
        <v>20.6</v>
      </c>
      <c r="AD3078">
        <f t="shared" ca="1" si="446"/>
        <v>-20.6</v>
      </c>
      <c r="AE3078" s="2">
        <v>0</v>
      </c>
      <c r="AF3078" s="7">
        <f>VLOOKUP(R3078,Weights!$A$2:$B$120,2,0)*AE3078</f>
        <v>0</v>
      </c>
      <c r="AG3078">
        <f t="shared" ca="1" si="447"/>
        <v>424.36000000000007</v>
      </c>
      <c r="AI3078" t="str">
        <f t="shared" ca="1" si="449"/>
        <v>Air Force</v>
      </c>
      <c r="AJ3078" t="str">
        <f t="shared" si="450"/>
        <v>Nevada</v>
      </c>
      <c r="AK3078">
        <f t="shared" si="451"/>
        <v>0</v>
      </c>
    </row>
    <row r="3079" spans="17:37" x14ac:dyDescent="0.25">
      <c r="Q3079" t="s">
        <v>3449</v>
      </c>
      <c r="R3079" s="6">
        <v>42014</v>
      </c>
      <c r="S3079" t="s">
        <v>3194</v>
      </c>
      <c r="T3079" t="s">
        <v>3450</v>
      </c>
      <c r="U3079" t="s">
        <v>3841</v>
      </c>
      <c r="V3079">
        <v>69</v>
      </c>
      <c r="W3079">
        <v>66</v>
      </c>
      <c r="Y3079" t="s">
        <v>2316</v>
      </c>
      <c r="Z3079">
        <v>1</v>
      </c>
      <c r="AA3079">
        <f t="shared" si="448"/>
        <v>-3</v>
      </c>
      <c r="AB3079">
        <f t="shared" ca="1" si="444"/>
        <v>-1.6000000000000005</v>
      </c>
      <c r="AC3079">
        <f t="shared" ca="1" si="445"/>
        <v>-1.3999999999999995</v>
      </c>
      <c r="AD3079">
        <f t="shared" ca="1" si="446"/>
        <v>1.3999999999999995</v>
      </c>
      <c r="AE3079" s="2">
        <v>0</v>
      </c>
      <c r="AF3079" s="7">
        <f>VLOOKUP(R3079,Weights!$A$2:$B$120,2,0)*AE3079</f>
        <v>0</v>
      </c>
      <c r="AG3079">
        <f t="shared" ca="1" si="447"/>
        <v>1.9599999999999984</v>
      </c>
      <c r="AI3079" t="str">
        <f t="shared" ca="1" si="449"/>
        <v>Fresno St</v>
      </c>
      <c r="AJ3079" t="str">
        <f t="shared" si="450"/>
        <v>Fresno St</v>
      </c>
      <c r="AK3079" t="str">
        <f t="shared" si="451"/>
        <v>Fresno St</v>
      </c>
    </row>
    <row r="3080" spans="17:37" x14ac:dyDescent="0.25">
      <c r="Q3080" t="s">
        <v>3449</v>
      </c>
      <c r="R3080" s="6">
        <v>42024</v>
      </c>
      <c r="S3080" t="s">
        <v>3194</v>
      </c>
      <c r="T3080" t="s">
        <v>3397</v>
      </c>
      <c r="U3080" t="s">
        <v>3841</v>
      </c>
      <c r="V3080">
        <v>70</v>
      </c>
      <c r="W3080">
        <v>54</v>
      </c>
      <c r="Y3080" t="s">
        <v>2317</v>
      </c>
      <c r="Z3080">
        <v>1</v>
      </c>
      <c r="AA3080">
        <f t="shared" si="448"/>
        <v>-16</v>
      </c>
      <c r="AB3080">
        <f t="shared" ca="1" si="444"/>
        <v>-6.2000000000000011</v>
      </c>
      <c r="AC3080">
        <f t="shared" ca="1" si="445"/>
        <v>-9.7999999999999989</v>
      </c>
      <c r="AD3080">
        <f t="shared" ca="1" si="446"/>
        <v>9.7999999999999989</v>
      </c>
      <c r="AE3080" s="2">
        <v>0</v>
      </c>
      <c r="AF3080" s="7">
        <f>VLOOKUP(R3080,Weights!$A$2:$B$120,2,0)*AE3080</f>
        <v>0</v>
      </c>
      <c r="AG3080">
        <f t="shared" ca="1" si="447"/>
        <v>96.039999999999978</v>
      </c>
      <c r="AI3080" t="str">
        <f t="shared" ca="1" si="449"/>
        <v>Utah State</v>
      </c>
      <c r="AJ3080" t="str">
        <f t="shared" si="450"/>
        <v>Utah State</v>
      </c>
      <c r="AK3080" t="str">
        <f t="shared" si="451"/>
        <v>Utah State</v>
      </c>
    </row>
    <row r="3081" spans="17:37" x14ac:dyDescent="0.25">
      <c r="Q3081" t="s">
        <v>3449</v>
      </c>
      <c r="R3081" s="6">
        <v>42031</v>
      </c>
      <c r="S3081" t="s">
        <v>3194</v>
      </c>
      <c r="T3081" t="s">
        <v>3198</v>
      </c>
      <c r="U3081" t="s">
        <v>3841</v>
      </c>
      <c r="V3081">
        <v>67</v>
      </c>
      <c r="W3081">
        <v>62</v>
      </c>
      <c r="Y3081" t="s">
        <v>2318</v>
      </c>
      <c r="Z3081">
        <v>1</v>
      </c>
      <c r="AA3081">
        <f t="shared" si="448"/>
        <v>-5</v>
      </c>
      <c r="AB3081">
        <f t="shared" ca="1" si="444"/>
        <v>-10.4</v>
      </c>
      <c r="AC3081">
        <f t="shared" ca="1" si="445"/>
        <v>5.4</v>
      </c>
      <c r="AD3081">
        <f t="shared" ca="1" si="446"/>
        <v>-5.4</v>
      </c>
      <c r="AE3081" s="2">
        <v>0</v>
      </c>
      <c r="AF3081" s="7">
        <f>VLOOKUP(R3081,Weights!$A$2:$B$120,2,0)*AE3081</f>
        <v>0</v>
      </c>
      <c r="AG3081">
        <f t="shared" ca="1" si="447"/>
        <v>29.160000000000004</v>
      </c>
      <c r="AI3081" t="str">
        <f t="shared" ca="1" si="449"/>
        <v>UNLV</v>
      </c>
      <c r="AJ3081" t="str">
        <f t="shared" si="450"/>
        <v>UNLV</v>
      </c>
      <c r="AK3081" t="str">
        <f t="shared" si="451"/>
        <v>UNLV</v>
      </c>
    </row>
    <row r="3082" spans="17:37" x14ac:dyDescent="0.25">
      <c r="Q3082" t="s">
        <v>3449</v>
      </c>
      <c r="R3082" s="6">
        <v>42039</v>
      </c>
      <c r="S3082" t="s">
        <v>3194</v>
      </c>
      <c r="T3082" t="s">
        <v>3464</v>
      </c>
      <c r="U3082" t="s">
        <v>3841</v>
      </c>
      <c r="V3082">
        <v>65</v>
      </c>
      <c r="W3082">
        <v>63</v>
      </c>
      <c r="Y3082" t="s">
        <v>2319</v>
      </c>
      <c r="Z3082">
        <v>1</v>
      </c>
      <c r="AA3082">
        <f t="shared" si="448"/>
        <v>-2</v>
      </c>
      <c r="AB3082">
        <f t="shared" ca="1" si="444"/>
        <v>-15.6000002</v>
      </c>
      <c r="AC3082">
        <f t="shared" ca="1" si="445"/>
        <v>13.6000002</v>
      </c>
      <c r="AD3082">
        <f t="shared" ca="1" si="446"/>
        <v>-13.6000002</v>
      </c>
      <c r="AE3082" s="2">
        <v>0</v>
      </c>
      <c r="AF3082" s="7">
        <f>VLOOKUP(R3082,Weights!$A$2:$B$120,2,0)*AE3082</f>
        <v>0</v>
      </c>
      <c r="AG3082">
        <f t="shared" ca="1" si="447"/>
        <v>184.96000544000003</v>
      </c>
      <c r="AI3082" t="str">
        <f t="shared" ca="1" si="449"/>
        <v>San Diego St</v>
      </c>
      <c r="AJ3082" t="str">
        <f t="shared" si="450"/>
        <v>San Diego St</v>
      </c>
      <c r="AK3082" t="str">
        <f t="shared" si="451"/>
        <v>San Diego St</v>
      </c>
    </row>
    <row r="3083" spans="17:37" x14ac:dyDescent="0.25">
      <c r="Q3083" t="s">
        <v>3449</v>
      </c>
      <c r="R3083" s="6">
        <v>42049</v>
      </c>
      <c r="S3083" t="s">
        <v>3194</v>
      </c>
      <c r="T3083" t="s">
        <v>3395</v>
      </c>
      <c r="U3083" t="s">
        <v>3842</v>
      </c>
      <c r="V3083">
        <v>66</v>
      </c>
      <c r="W3083">
        <v>63</v>
      </c>
      <c r="X3083" t="s">
        <v>3843</v>
      </c>
      <c r="Y3083" t="s">
        <v>2320</v>
      </c>
      <c r="Z3083">
        <v>1</v>
      </c>
      <c r="AA3083">
        <f t="shared" si="448"/>
        <v>3</v>
      </c>
      <c r="AB3083">
        <f t="shared" ca="1" si="444"/>
        <v>-5.8000000200000006</v>
      </c>
      <c r="AC3083">
        <f t="shared" ca="1" si="445"/>
        <v>8.8000000200000006</v>
      </c>
      <c r="AD3083">
        <f t="shared" ca="1" si="446"/>
        <v>-8.8000000200000006</v>
      </c>
      <c r="AE3083" s="2">
        <v>0</v>
      </c>
      <c r="AF3083" s="7">
        <f>VLOOKUP(R3083,Weights!$A$2:$B$120,2,0)*AE3083</f>
        <v>0</v>
      </c>
      <c r="AG3083">
        <f t="shared" ca="1" si="447"/>
        <v>77.440000352000013</v>
      </c>
      <c r="AI3083" t="str">
        <f t="shared" ca="1" si="449"/>
        <v>New Mexico</v>
      </c>
      <c r="AJ3083" t="str">
        <f t="shared" si="450"/>
        <v>Nevada</v>
      </c>
      <c r="AK3083">
        <f t="shared" si="451"/>
        <v>0</v>
      </c>
    </row>
    <row r="3084" spans="17:37" x14ac:dyDescent="0.25">
      <c r="Q3084" t="s">
        <v>3449</v>
      </c>
      <c r="R3084" s="6">
        <v>42052</v>
      </c>
      <c r="S3084" t="s">
        <v>3194</v>
      </c>
      <c r="T3084" t="s">
        <v>3363</v>
      </c>
      <c r="U3084" t="s">
        <v>3841</v>
      </c>
      <c r="V3084">
        <v>64</v>
      </c>
      <c r="W3084">
        <v>58</v>
      </c>
      <c r="Y3084" t="s">
        <v>2321</v>
      </c>
      <c r="Z3084">
        <v>1</v>
      </c>
      <c r="AA3084">
        <f t="shared" si="448"/>
        <v>-6</v>
      </c>
      <c r="AB3084">
        <f t="shared" ca="1" si="444"/>
        <v>-6.0000000200000008</v>
      </c>
      <c r="AC3084">
        <f t="shared" ca="1" si="445"/>
        <v>2.0000000766629E-8</v>
      </c>
      <c r="AD3084">
        <f t="shared" ca="1" si="446"/>
        <v>-2.0000000766629E-8</v>
      </c>
      <c r="AE3084" s="2">
        <v>0</v>
      </c>
      <c r="AF3084" s="7">
        <f>VLOOKUP(R3084,Weights!$A$2:$B$120,2,0)*AE3084</f>
        <v>0</v>
      </c>
      <c r="AG3084">
        <f t="shared" ca="1" si="447"/>
        <v>4.000000306651606E-16</v>
      </c>
      <c r="AI3084" t="str">
        <f t="shared" ca="1" si="449"/>
        <v>Wyoming</v>
      </c>
      <c r="AJ3084" t="str">
        <f t="shared" si="450"/>
        <v>Wyoming</v>
      </c>
      <c r="AK3084" t="str">
        <f t="shared" si="451"/>
        <v>Wyoming</v>
      </c>
    </row>
    <row r="3085" spans="17:37" x14ac:dyDescent="0.25">
      <c r="Q3085" t="s">
        <v>3449</v>
      </c>
      <c r="R3085" s="6">
        <v>42063</v>
      </c>
      <c r="S3085" t="s">
        <v>3194</v>
      </c>
      <c r="T3085" t="s">
        <v>3838</v>
      </c>
      <c r="U3085" t="s">
        <v>3842</v>
      </c>
      <c r="V3085">
        <v>62</v>
      </c>
      <c r="W3085">
        <v>51</v>
      </c>
      <c r="Y3085" t="s">
        <v>2322</v>
      </c>
      <c r="Z3085">
        <v>1</v>
      </c>
      <c r="AA3085">
        <f t="shared" si="448"/>
        <v>11</v>
      </c>
      <c r="AB3085">
        <f t="shared" ca="1" si="444"/>
        <v>12.599999799999999</v>
      </c>
      <c r="AC3085">
        <f t="shared" ca="1" si="445"/>
        <v>-1.5999997999999991</v>
      </c>
      <c r="AD3085">
        <f t="shared" ca="1" si="446"/>
        <v>1.5999997999999991</v>
      </c>
      <c r="AE3085" s="2">
        <v>0</v>
      </c>
      <c r="AF3085" s="7">
        <f>VLOOKUP(R3085,Weights!$A$2:$B$120,2,0)*AE3085</f>
        <v>0</v>
      </c>
      <c r="AG3085">
        <f t="shared" ca="1" si="447"/>
        <v>2.5599993600000372</v>
      </c>
      <c r="AI3085" t="str">
        <f t="shared" ca="1" si="449"/>
        <v>Nevada</v>
      </c>
      <c r="AJ3085" t="str">
        <f t="shared" si="450"/>
        <v>Nevada</v>
      </c>
      <c r="AK3085">
        <f t="shared" si="451"/>
        <v>0</v>
      </c>
    </row>
    <row r="3086" spans="17:37" x14ac:dyDescent="0.25">
      <c r="Q3086" t="s">
        <v>3449</v>
      </c>
      <c r="R3086" s="6">
        <v>42067</v>
      </c>
      <c r="S3086" t="s">
        <v>3194</v>
      </c>
      <c r="T3086" t="s">
        <v>3400</v>
      </c>
      <c r="U3086" t="s">
        <v>3841</v>
      </c>
      <c r="V3086">
        <v>78</v>
      </c>
      <c r="W3086">
        <v>62</v>
      </c>
      <c r="Y3086" t="s">
        <v>2323</v>
      </c>
      <c r="Z3086">
        <v>1</v>
      </c>
      <c r="AA3086">
        <f t="shared" si="448"/>
        <v>-16</v>
      </c>
      <c r="AB3086">
        <f t="shared" ca="1" si="444"/>
        <v>-13.600000000000001</v>
      </c>
      <c r="AC3086">
        <f t="shared" ca="1" si="445"/>
        <v>-2.3999999999999986</v>
      </c>
      <c r="AD3086">
        <f t="shared" ca="1" si="446"/>
        <v>2.3999999999999986</v>
      </c>
      <c r="AE3086" s="2">
        <v>0</v>
      </c>
      <c r="AF3086" s="7">
        <f>VLOOKUP(R3086,Weights!$A$2:$B$120,2,0)*AE3086</f>
        <v>0</v>
      </c>
      <c r="AG3086">
        <f t="shared" ca="1" si="447"/>
        <v>5.7599999999999936</v>
      </c>
      <c r="AI3086" t="str">
        <f t="shared" ca="1" si="449"/>
        <v>Colorado St</v>
      </c>
      <c r="AJ3086" t="str">
        <f t="shared" si="450"/>
        <v>Colorado St</v>
      </c>
      <c r="AK3086" t="str">
        <f t="shared" si="451"/>
        <v>Colorado St</v>
      </c>
    </row>
    <row r="3087" spans="17:37" x14ac:dyDescent="0.25">
      <c r="Q3087" t="s">
        <v>3449</v>
      </c>
      <c r="R3087" s="6">
        <v>42074</v>
      </c>
      <c r="S3087" t="s">
        <v>3195</v>
      </c>
      <c r="T3087" t="s">
        <v>3198</v>
      </c>
      <c r="U3087" t="s">
        <v>3841</v>
      </c>
      <c r="V3087">
        <v>67</v>
      </c>
      <c r="W3087">
        <v>46</v>
      </c>
      <c r="Y3087" t="s">
        <v>1311</v>
      </c>
      <c r="Z3087">
        <v>1</v>
      </c>
      <c r="AA3087">
        <f t="shared" si="448"/>
        <v>-21</v>
      </c>
      <c r="AB3087">
        <f t="shared" ca="1" si="444"/>
        <v>-13.600000000000001</v>
      </c>
      <c r="AC3087">
        <f t="shared" ca="1" si="445"/>
        <v>-7.3999999999999986</v>
      </c>
      <c r="AD3087">
        <f t="shared" ca="1" si="446"/>
        <v>7.3999999999999986</v>
      </c>
      <c r="AE3087" s="2">
        <v>0</v>
      </c>
      <c r="AF3087" s="7">
        <f>VLOOKUP(R3087,Weights!$A$2:$B$120,2,0)*AE3087</f>
        <v>0</v>
      </c>
      <c r="AG3087">
        <f t="shared" ca="1" si="447"/>
        <v>54.759999999999977</v>
      </c>
      <c r="AI3087" t="str">
        <f t="shared" ca="1" si="449"/>
        <v>UNLV</v>
      </c>
      <c r="AJ3087" t="str">
        <f t="shared" si="450"/>
        <v>UNLV</v>
      </c>
      <c r="AK3087" t="str">
        <f t="shared" si="451"/>
        <v>UNLV</v>
      </c>
    </row>
    <row r="3088" spans="17:37" x14ac:dyDescent="0.25">
      <c r="Q3088" t="s">
        <v>3204</v>
      </c>
      <c r="R3088" s="6">
        <v>41961</v>
      </c>
      <c r="S3088" t="s">
        <v>3194</v>
      </c>
      <c r="T3088" t="s">
        <v>3839</v>
      </c>
      <c r="U3088" t="s">
        <v>3842</v>
      </c>
      <c r="V3088">
        <v>84</v>
      </c>
      <c r="W3088">
        <v>36</v>
      </c>
      <c r="Y3088" t="s">
        <v>11</v>
      </c>
      <c r="Z3088">
        <v>1</v>
      </c>
      <c r="AA3088">
        <f t="shared" si="448"/>
        <v>48</v>
      </c>
      <c r="AB3088">
        <f t="shared" ca="1" si="444"/>
        <v>31.599999820000001</v>
      </c>
      <c r="AC3088">
        <f t="shared" ca="1" si="445"/>
        <v>16.400000179999999</v>
      </c>
      <c r="AD3088">
        <f t="shared" ca="1" si="446"/>
        <v>-16.400000179999999</v>
      </c>
      <c r="AE3088" s="2">
        <v>0</v>
      </c>
      <c r="AF3088" s="7">
        <f>VLOOKUP(R3088,Weights!$A$2:$B$120,2,0)*AE3088</f>
        <v>0</v>
      </c>
      <c r="AG3088">
        <f t="shared" ca="1" si="447"/>
        <v>268.96000590400001</v>
      </c>
      <c r="AI3088" t="str">
        <f t="shared" ca="1" si="449"/>
        <v>New Hampshire</v>
      </c>
      <c r="AJ3088" t="str">
        <f t="shared" si="450"/>
        <v>New Hampshire</v>
      </c>
      <c r="AK3088">
        <f t="shared" si="451"/>
        <v>0</v>
      </c>
    </row>
    <row r="3089" spans="17:37" x14ac:dyDescent="0.25">
      <c r="Q3089" t="s">
        <v>3204</v>
      </c>
      <c r="R3089" s="6">
        <v>41968</v>
      </c>
      <c r="S3089" t="s">
        <v>3194</v>
      </c>
      <c r="T3089" t="s">
        <v>3215</v>
      </c>
      <c r="U3089" t="s">
        <v>3842</v>
      </c>
      <c r="V3089">
        <v>75</v>
      </c>
      <c r="W3089">
        <v>68</v>
      </c>
      <c r="Y3089" t="s">
        <v>15</v>
      </c>
      <c r="Z3089">
        <v>1</v>
      </c>
      <c r="AA3089">
        <f t="shared" si="448"/>
        <v>7</v>
      </c>
      <c r="AB3089">
        <f t="shared" ca="1" si="444"/>
        <v>6.6000000200000004</v>
      </c>
      <c r="AC3089">
        <f t="shared" ca="1" si="445"/>
        <v>0.39999997999999959</v>
      </c>
      <c r="AD3089">
        <f t="shared" ca="1" si="446"/>
        <v>-0.39999997999999959</v>
      </c>
      <c r="AE3089" s="2">
        <v>0</v>
      </c>
      <c r="AF3089" s="7">
        <f>VLOOKUP(R3089,Weights!$A$2:$B$120,2,0)*AE3089</f>
        <v>0</v>
      </c>
      <c r="AG3089">
        <f t="shared" ca="1" si="447"/>
        <v>0.15999998400000007</v>
      </c>
      <c r="AI3089" t="str">
        <f t="shared" ca="1" si="449"/>
        <v>New Hampshire</v>
      </c>
      <c r="AJ3089" t="str">
        <f t="shared" si="450"/>
        <v>New Hampshire</v>
      </c>
      <c r="AK3089">
        <f t="shared" si="451"/>
        <v>0</v>
      </c>
    </row>
    <row r="3090" spans="17:37" x14ac:dyDescent="0.25">
      <c r="Q3090" t="s">
        <v>3204</v>
      </c>
      <c r="R3090" s="6">
        <v>41979</v>
      </c>
      <c r="S3090" t="s">
        <v>3194</v>
      </c>
      <c r="T3090" t="s">
        <v>3839</v>
      </c>
      <c r="U3090" t="s">
        <v>3842</v>
      </c>
      <c r="V3090">
        <v>96</v>
      </c>
      <c r="W3090">
        <v>45</v>
      </c>
      <c r="Y3090" t="s">
        <v>105</v>
      </c>
      <c r="Z3090">
        <v>1</v>
      </c>
      <c r="AA3090">
        <f t="shared" si="448"/>
        <v>51</v>
      </c>
      <c r="AB3090">
        <f t="shared" ca="1" si="444"/>
        <v>31.599999820000001</v>
      </c>
      <c r="AC3090">
        <f t="shared" ca="1" si="445"/>
        <v>19.400000179999999</v>
      </c>
      <c r="AD3090">
        <f t="shared" ca="1" si="446"/>
        <v>-19.400000179999999</v>
      </c>
      <c r="AE3090" s="2">
        <v>0</v>
      </c>
      <c r="AF3090" s="7">
        <f>VLOOKUP(R3090,Weights!$A$2:$B$120,2,0)*AE3090</f>
        <v>0</v>
      </c>
      <c r="AG3090">
        <f t="shared" ca="1" si="447"/>
        <v>376.36000698399999</v>
      </c>
      <c r="AI3090" t="str">
        <f t="shared" ca="1" si="449"/>
        <v>New Hampshire</v>
      </c>
      <c r="AJ3090" t="str">
        <f t="shared" si="450"/>
        <v>New Hampshire</v>
      </c>
      <c r="AK3090">
        <f t="shared" si="451"/>
        <v>0</v>
      </c>
    </row>
    <row r="3091" spans="17:37" x14ac:dyDescent="0.25">
      <c r="Q3091" t="s">
        <v>3204</v>
      </c>
      <c r="R3091" s="6">
        <v>41987</v>
      </c>
      <c r="S3091" t="s">
        <v>3194</v>
      </c>
      <c r="T3091" t="s">
        <v>3197</v>
      </c>
      <c r="U3091" t="s">
        <v>3842</v>
      </c>
      <c r="V3091">
        <v>63</v>
      </c>
      <c r="W3091">
        <v>57</v>
      </c>
      <c r="Y3091" t="s">
        <v>153</v>
      </c>
      <c r="Z3091">
        <v>1</v>
      </c>
      <c r="AA3091">
        <f t="shared" si="448"/>
        <v>6</v>
      </c>
      <c r="AB3091">
        <f t="shared" ca="1" si="444"/>
        <v>2.6</v>
      </c>
      <c r="AC3091">
        <f t="shared" ca="1" si="445"/>
        <v>3.4</v>
      </c>
      <c r="AD3091">
        <f t="shared" ca="1" si="446"/>
        <v>-3.4</v>
      </c>
      <c r="AE3091" s="2">
        <v>0</v>
      </c>
      <c r="AF3091" s="7">
        <f>VLOOKUP(R3091,Weights!$A$2:$B$120,2,0)*AE3091</f>
        <v>0</v>
      </c>
      <c r="AG3091">
        <f t="shared" ca="1" si="447"/>
        <v>11.559999999999999</v>
      </c>
      <c r="AI3091" t="str">
        <f t="shared" ca="1" si="449"/>
        <v>New Hampshire</v>
      </c>
      <c r="AJ3091" t="str">
        <f t="shared" si="450"/>
        <v>New Hampshire</v>
      </c>
      <c r="AK3091">
        <f t="shared" si="451"/>
        <v>0</v>
      </c>
    </row>
    <row r="3092" spans="17:37" x14ac:dyDescent="0.25">
      <c r="Q3092" t="s">
        <v>3204</v>
      </c>
      <c r="R3092" s="6">
        <v>41995</v>
      </c>
      <c r="S3092" t="s">
        <v>3194</v>
      </c>
      <c r="T3092" t="s">
        <v>3228</v>
      </c>
      <c r="U3092" t="s">
        <v>3841</v>
      </c>
      <c r="V3092">
        <v>73</v>
      </c>
      <c r="W3092">
        <v>72</v>
      </c>
      <c r="X3092" t="s">
        <v>3843</v>
      </c>
      <c r="Y3092" t="s">
        <v>155</v>
      </c>
      <c r="Z3092">
        <v>1</v>
      </c>
      <c r="AA3092">
        <f t="shared" si="448"/>
        <v>-1</v>
      </c>
      <c r="AB3092">
        <f t="shared" ca="1" si="444"/>
        <v>8.0000000199999999</v>
      </c>
      <c r="AC3092">
        <f t="shared" ca="1" si="445"/>
        <v>-9.0000000199999999</v>
      </c>
      <c r="AD3092">
        <f t="shared" ca="1" si="446"/>
        <v>9.0000000199999999</v>
      </c>
      <c r="AE3092" s="2">
        <v>0</v>
      </c>
      <c r="AF3092" s="7">
        <f>VLOOKUP(R3092,Weights!$A$2:$B$120,2,0)*AE3092</f>
        <v>0</v>
      </c>
      <c r="AG3092">
        <f t="shared" ca="1" si="447"/>
        <v>81.000000360000001</v>
      </c>
      <c r="AI3092" t="str">
        <f t="shared" ca="1" si="449"/>
        <v>New Hampshire</v>
      </c>
      <c r="AJ3092" t="str">
        <f t="shared" si="450"/>
        <v>LIU Brooklyn</v>
      </c>
      <c r="AK3092" t="str">
        <f t="shared" si="451"/>
        <v>LIU Brooklyn</v>
      </c>
    </row>
    <row r="3093" spans="17:37" x14ac:dyDescent="0.25">
      <c r="Q3093" t="s">
        <v>3204</v>
      </c>
      <c r="R3093" s="6">
        <v>42010</v>
      </c>
      <c r="S3093" t="s">
        <v>3194</v>
      </c>
      <c r="T3093" t="s">
        <v>3218</v>
      </c>
      <c r="U3093" t="s">
        <v>3841</v>
      </c>
      <c r="V3093">
        <v>64</v>
      </c>
      <c r="W3093">
        <v>62</v>
      </c>
      <c r="Y3093" t="s">
        <v>158</v>
      </c>
      <c r="Z3093">
        <v>1</v>
      </c>
      <c r="AA3093">
        <f t="shared" si="448"/>
        <v>-2</v>
      </c>
      <c r="AB3093">
        <f t="shared" ca="1" si="444"/>
        <v>-1.9999999800000001</v>
      </c>
      <c r="AC3093">
        <f t="shared" ca="1" si="445"/>
        <v>-1.9999999878450581E-8</v>
      </c>
      <c r="AD3093">
        <f t="shared" ca="1" si="446"/>
        <v>1.9999999878450581E-8</v>
      </c>
      <c r="AE3093" s="2">
        <v>0</v>
      </c>
      <c r="AF3093" s="7">
        <f>VLOOKUP(R3093,Weights!$A$2:$B$120,2,0)*AE3093</f>
        <v>0</v>
      </c>
      <c r="AG3093">
        <f t="shared" ca="1" si="447"/>
        <v>3.9999999513802324E-16</v>
      </c>
      <c r="AI3093" t="str">
        <f t="shared" ca="1" si="449"/>
        <v>Albany</v>
      </c>
      <c r="AJ3093" t="str">
        <f t="shared" si="450"/>
        <v>Albany</v>
      </c>
      <c r="AK3093" t="str">
        <f t="shared" si="451"/>
        <v>Albany</v>
      </c>
    </row>
    <row r="3094" spans="17:37" x14ac:dyDescent="0.25">
      <c r="Q3094" t="s">
        <v>3204</v>
      </c>
      <c r="R3094" s="6">
        <v>42012</v>
      </c>
      <c r="S3094" t="s">
        <v>3194</v>
      </c>
      <c r="T3094" t="s">
        <v>3242</v>
      </c>
      <c r="U3094" t="s">
        <v>3842</v>
      </c>
      <c r="V3094">
        <v>68</v>
      </c>
      <c r="W3094">
        <v>61</v>
      </c>
      <c r="Y3094" t="s">
        <v>160</v>
      </c>
      <c r="Z3094">
        <v>1</v>
      </c>
      <c r="AA3094">
        <f t="shared" si="448"/>
        <v>7</v>
      </c>
      <c r="AB3094">
        <f t="shared" ca="1" si="444"/>
        <v>7.2000000200000001</v>
      </c>
      <c r="AC3094">
        <f t="shared" ca="1" si="445"/>
        <v>-0.20000002000000006</v>
      </c>
      <c r="AD3094">
        <f t="shared" ca="1" si="446"/>
        <v>0.20000002000000006</v>
      </c>
      <c r="AE3094" s="2">
        <v>0</v>
      </c>
      <c r="AF3094" s="7">
        <f>VLOOKUP(R3094,Weights!$A$2:$B$120,2,0)*AE3094</f>
        <v>0</v>
      </c>
      <c r="AG3094">
        <f t="shared" ca="1" si="447"/>
        <v>4.000000800000042E-2</v>
      </c>
      <c r="AI3094" t="str">
        <f t="shared" ca="1" si="449"/>
        <v>New Hampshire</v>
      </c>
      <c r="AJ3094" t="str">
        <f t="shared" si="450"/>
        <v>New Hampshire</v>
      </c>
      <c r="AK3094">
        <f t="shared" si="451"/>
        <v>0</v>
      </c>
    </row>
    <row r="3095" spans="17:37" x14ac:dyDescent="0.25">
      <c r="Q3095" t="s">
        <v>3204</v>
      </c>
      <c r="R3095" s="6">
        <v>42018</v>
      </c>
      <c r="S3095" t="s">
        <v>3194</v>
      </c>
      <c r="T3095" t="s">
        <v>3207</v>
      </c>
      <c r="U3095" t="s">
        <v>3841</v>
      </c>
      <c r="V3095">
        <v>68</v>
      </c>
      <c r="W3095">
        <v>67</v>
      </c>
      <c r="Y3095" t="s">
        <v>163</v>
      </c>
      <c r="Z3095">
        <v>1</v>
      </c>
      <c r="AA3095">
        <f t="shared" si="448"/>
        <v>-1</v>
      </c>
      <c r="AB3095">
        <f t="shared" ca="1" si="444"/>
        <v>8.8000000200000006</v>
      </c>
      <c r="AC3095">
        <f t="shared" ca="1" si="445"/>
        <v>-9.8000000200000006</v>
      </c>
      <c r="AD3095">
        <f t="shared" ca="1" si="446"/>
        <v>9.8000000200000006</v>
      </c>
      <c r="AE3095" s="2">
        <v>0</v>
      </c>
      <c r="AF3095" s="7">
        <f>VLOOKUP(R3095,Weights!$A$2:$B$120,2,0)*AE3095</f>
        <v>0</v>
      </c>
      <c r="AG3095">
        <f t="shared" ca="1" si="447"/>
        <v>96.04000039200001</v>
      </c>
      <c r="AI3095" t="str">
        <f t="shared" ca="1" si="449"/>
        <v>New Hampshire</v>
      </c>
      <c r="AJ3095" t="str">
        <f t="shared" si="450"/>
        <v>Hartford</v>
      </c>
      <c r="AK3095" t="str">
        <f t="shared" si="451"/>
        <v>Hartford</v>
      </c>
    </row>
    <row r="3096" spans="17:37" x14ac:dyDescent="0.25">
      <c r="Q3096" t="s">
        <v>3204</v>
      </c>
      <c r="R3096" s="6">
        <v>42023</v>
      </c>
      <c r="S3096" t="s">
        <v>3194</v>
      </c>
      <c r="T3096" t="s">
        <v>3205</v>
      </c>
      <c r="U3096" t="s">
        <v>3842</v>
      </c>
      <c r="V3096">
        <v>67</v>
      </c>
      <c r="W3096">
        <v>64</v>
      </c>
      <c r="X3096" t="s">
        <v>3843</v>
      </c>
      <c r="Y3096" t="s">
        <v>165</v>
      </c>
      <c r="Z3096">
        <v>1</v>
      </c>
      <c r="AA3096">
        <f t="shared" si="448"/>
        <v>3</v>
      </c>
      <c r="AB3096">
        <f t="shared" ca="1" si="444"/>
        <v>11.60000002</v>
      </c>
      <c r="AC3096">
        <f t="shared" ca="1" si="445"/>
        <v>-8.6000000199999995</v>
      </c>
      <c r="AD3096">
        <f t="shared" ca="1" si="446"/>
        <v>8.6000000199999995</v>
      </c>
      <c r="AE3096" s="2">
        <v>0</v>
      </c>
      <c r="AF3096" s="7">
        <f>VLOOKUP(R3096,Weights!$A$2:$B$120,2,0)*AE3096</f>
        <v>0</v>
      </c>
      <c r="AG3096">
        <f t="shared" ca="1" si="447"/>
        <v>73.960000343999994</v>
      </c>
      <c r="AI3096" t="str">
        <f t="shared" ca="1" si="449"/>
        <v>New Hampshire</v>
      </c>
      <c r="AJ3096" t="str">
        <f t="shared" si="450"/>
        <v>New Hampshire</v>
      </c>
      <c r="AK3096">
        <f t="shared" si="451"/>
        <v>0</v>
      </c>
    </row>
    <row r="3097" spans="17:37" x14ac:dyDescent="0.25">
      <c r="Q3097" t="s">
        <v>3204</v>
      </c>
      <c r="R3097" s="6">
        <v>42026</v>
      </c>
      <c r="S3097" t="s">
        <v>3194</v>
      </c>
      <c r="T3097" t="s">
        <v>3208</v>
      </c>
      <c r="U3097" t="s">
        <v>3842</v>
      </c>
      <c r="V3097">
        <v>73</v>
      </c>
      <c r="W3097">
        <v>68</v>
      </c>
      <c r="Y3097" t="s">
        <v>118</v>
      </c>
      <c r="Z3097">
        <v>1</v>
      </c>
      <c r="AA3097">
        <f t="shared" si="448"/>
        <v>5</v>
      </c>
      <c r="AB3097">
        <f t="shared" ca="1" si="444"/>
        <v>0.80000002000000014</v>
      </c>
      <c r="AC3097">
        <f t="shared" ca="1" si="445"/>
        <v>4.1999999799999994</v>
      </c>
      <c r="AD3097">
        <f t="shared" ca="1" si="446"/>
        <v>-4.1999999799999994</v>
      </c>
      <c r="AE3097" s="2">
        <v>0</v>
      </c>
      <c r="AF3097" s="7">
        <f>VLOOKUP(R3097,Weights!$A$2:$B$120,2,0)*AE3097</f>
        <v>0</v>
      </c>
      <c r="AG3097">
        <f t="shared" ca="1" si="447"/>
        <v>17.639999831999994</v>
      </c>
      <c r="AI3097" t="str">
        <f t="shared" ca="1" si="449"/>
        <v>New Hampshire</v>
      </c>
      <c r="AJ3097" t="str">
        <f t="shared" si="450"/>
        <v>New Hampshire</v>
      </c>
      <c r="AK3097">
        <f t="shared" si="451"/>
        <v>0</v>
      </c>
    </row>
    <row r="3098" spans="17:37" x14ac:dyDescent="0.25">
      <c r="Q3098" t="s">
        <v>3204</v>
      </c>
      <c r="R3098" s="6">
        <v>42035</v>
      </c>
      <c r="S3098" t="s">
        <v>3194</v>
      </c>
      <c r="T3098" t="s">
        <v>3206</v>
      </c>
      <c r="U3098" t="s">
        <v>3842</v>
      </c>
      <c r="V3098">
        <v>63</v>
      </c>
      <c r="W3098">
        <v>48</v>
      </c>
      <c r="Y3098" t="s">
        <v>167</v>
      </c>
      <c r="Z3098">
        <v>1</v>
      </c>
      <c r="AA3098">
        <f t="shared" si="448"/>
        <v>15</v>
      </c>
      <c r="AB3098">
        <f t="shared" ca="1" si="444"/>
        <v>-0.19999997999999986</v>
      </c>
      <c r="AC3098">
        <f t="shared" ca="1" si="445"/>
        <v>15.199999979999999</v>
      </c>
      <c r="AD3098">
        <f t="shared" ca="1" si="446"/>
        <v>-15.199999979999999</v>
      </c>
      <c r="AE3098" s="2">
        <v>0</v>
      </c>
      <c r="AF3098" s="7">
        <f>VLOOKUP(R3098,Weights!$A$2:$B$120,2,0)*AE3098</f>
        <v>0</v>
      </c>
      <c r="AG3098">
        <f t="shared" ca="1" si="447"/>
        <v>231.03999939199997</v>
      </c>
      <c r="AI3098" t="str">
        <f t="shared" ca="1" si="449"/>
        <v>Stony Brook</v>
      </c>
      <c r="AJ3098" t="str">
        <f t="shared" si="450"/>
        <v>New Hampshire</v>
      </c>
      <c r="AK3098">
        <f t="shared" si="451"/>
        <v>0</v>
      </c>
    </row>
    <row r="3099" spans="17:37" x14ac:dyDescent="0.25">
      <c r="Q3099" t="s">
        <v>3204</v>
      </c>
      <c r="R3099" s="6">
        <v>42042</v>
      </c>
      <c r="S3099" t="s">
        <v>3194</v>
      </c>
      <c r="T3099" t="s">
        <v>3212</v>
      </c>
      <c r="U3099" t="s">
        <v>3842</v>
      </c>
      <c r="V3099">
        <v>80</v>
      </c>
      <c r="W3099">
        <v>46</v>
      </c>
      <c r="Y3099" t="s">
        <v>169</v>
      </c>
      <c r="Z3099">
        <v>1</v>
      </c>
      <c r="AA3099">
        <f t="shared" si="448"/>
        <v>34</v>
      </c>
      <c r="AB3099">
        <f t="shared" ca="1" si="444"/>
        <v>15.39999982</v>
      </c>
      <c r="AC3099">
        <f t="shared" ca="1" si="445"/>
        <v>18.600000180000002</v>
      </c>
      <c r="AD3099">
        <f t="shared" ca="1" si="446"/>
        <v>-18.600000180000002</v>
      </c>
      <c r="AE3099" s="2">
        <v>0</v>
      </c>
      <c r="AF3099" s="7">
        <f>VLOOKUP(R3099,Weights!$A$2:$B$120,2,0)*AE3099</f>
        <v>0</v>
      </c>
      <c r="AG3099">
        <f t="shared" ca="1" si="447"/>
        <v>345.96000669600011</v>
      </c>
      <c r="AI3099" t="str">
        <f t="shared" ca="1" si="449"/>
        <v>New Hampshire</v>
      </c>
      <c r="AJ3099" t="str">
        <f t="shared" si="450"/>
        <v>New Hampshire</v>
      </c>
      <c r="AK3099">
        <f t="shared" si="451"/>
        <v>0</v>
      </c>
    </row>
    <row r="3100" spans="17:37" x14ac:dyDescent="0.25">
      <c r="Q3100" t="s">
        <v>3204</v>
      </c>
      <c r="R3100" s="6">
        <v>42049</v>
      </c>
      <c r="S3100" t="s">
        <v>3194</v>
      </c>
      <c r="T3100" t="s">
        <v>3210</v>
      </c>
      <c r="U3100" t="s">
        <v>3842</v>
      </c>
      <c r="V3100">
        <v>66</v>
      </c>
      <c r="W3100">
        <v>48</v>
      </c>
      <c r="Y3100" t="s">
        <v>170</v>
      </c>
      <c r="Z3100">
        <v>1</v>
      </c>
      <c r="AA3100">
        <f t="shared" si="448"/>
        <v>18</v>
      </c>
      <c r="AB3100">
        <f t="shared" ca="1" si="444"/>
        <v>13.39999982</v>
      </c>
      <c r="AC3100">
        <f t="shared" ca="1" si="445"/>
        <v>4.6000001800000003</v>
      </c>
      <c r="AD3100">
        <f t="shared" ca="1" si="446"/>
        <v>-4.6000001800000003</v>
      </c>
      <c r="AE3100" s="2">
        <v>0</v>
      </c>
      <c r="AF3100" s="7">
        <f>VLOOKUP(R3100,Weights!$A$2:$B$120,2,0)*AE3100</f>
        <v>0</v>
      </c>
      <c r="AG3100">
        <f t="shared" ca="1" si="447"/>
        <v>21.160001656000034</v>
      </c>
      <c r="AI3100" t="str">
        <f t="shared" ca="1" si="449"/>
        <v>New Hampshire</v>
      </c>
      <c r="AJ3100" t="str">
        <f t="shared" si="450"/>
        <v>New Hampshire</v>
      </c>
      <c r="AK3100">
        <f t="shared" si="451"/>
        <v>0</v>
      </c>
    </row>
    <row r="3101" spans="17:37" x14ac:dyDescent="0.25">
      <c r="Q3101" t="s">
        <v>3204</v>
      </c>
      <c r="R3101" s="6">
        <v>42063</v>
      </c>
      <c r="S3101" t="s">
        <v>3194</v>
      </c>
      <c r="T3101" t="s">
        <v>3209</v>
      </c>
      <c r="U3101" t="s">
        <v>3842</v>
      </c>
      <c r="V3101">
        <v>65</v>
      </c>
      <c r="W3101">
        <v>56</v>
      </c>
      <c r="Y3101" t="s">
        <v>172</v>
      </c>
      <c r="Z3101">
        <v>1</v>
      </c>
      <c r="AA3101">
        <f t="shared" si="448"/>
        <v>9</v>
      </c>
      <c r="AB3101">
        <f t="shared" ca="1" si="444"/>
        <v>17.999999819999999</v>
      </c>
      <c r="AC3101">
        <f t="shared" ca="1" si="445"/>
        <v>-8.9999998199999993</v>
      </c>
      <c r="AD3101">
        <f t="shared" ca="1" si="446"/>
        <v>8.9999998199999993</v>
      </c>
      <c r="AE3101" s="2">
        <v>0</v>
      </c>
      <c r="AF3101" s="7">
        <f>VLOOKUP(R3101,Weights!$A$2:$B$120,2,0)*AE3101</f>
        <v>0</v>
      </c>
      <c r="AG3101">
        <f t="shared" ca="1" si="447"/>
        <v>80.999996760000016</v>
      </c>
      <c r="AI3101" t="str">
        <f t="shared" ca="1" si="449"/>
        <v>New Hampshire</v>
      </c>
      <c r="AJ3101" t="str">
        <f t="shared" si="450"/>
        <v>New Hampshire</v>
      </c>
      <c r="AK3101">
        <f t="shared" si="451"/>
        <v>0</v>
      </c>
    </row>
    <row r="3102" spans="17:37" x14ac:dyDescent="0.25">
      <c r="Q3102" t="s">
        <v>3204</v>
      </c>
      <c r="R3102" s="6">
        <v>42067</v>
      </c>
      <c r="S3102" t="s">
        <v>3194</v>
      </c>
      <c r="T3102" t="s">
        <v>3207</v>
      </c>
      <c r="U3102" t="s">
        <v>3842</v>
      </c>
      <c r="V3102">
        <v>67</v>
      </c>
      <c r="W3102">
        <v>63</v>
      </c>
      <c r="X3102" t="s">
        <v>3843</v>
      </c>
      <c r="Y3102" t="s">
        <v>173</v>
      </c>
      <c r="Z3102">
        <v>1</v>
      </c>
      <c r="AA3102">
        <f t="shared" si="448"/>
        <v>4</v>
      </c>
      <c r="AB3102">
        <f t="shared" ca="1" si="444"/>
        <v>8.8000000200000006</v>
      </c>
      <c r="AC3102">
        <f t="shared" ca="1" si="445"/>
        <v>-4.8000000200000006</v>
      </c>
      <c r="AD3102">
        <f t="shared" ca="1" si="446"/>
        <v>4.8000000200000006</v>
      </c>
      <c r="AE3102" s="2">
        <v>0</v>
      </c>
      <c r="AF3102" s="7">
        <f>VLOOKUP(R3102,Weights!$A$2:$B$120,2,0)*AE3102</f>
        <v>0</v>
      </c>
      <c r="AG3102">
        <f t="shared" ca="1" si="447"/>
        <v>23.040000192000004</v>
      </c>
      <c r="AI3102" t="str">
        <f t="shared" ca="1" si="449"/>
        <v>New Hampshire</v>
      </c>
      <c r="AJ3102" t="str">
        <f t="shared" si="450"/>
        <v>New Hampshire</v>
      </c>
      <c r="AK3102">
        <f t="shared" si="451"/>
        <v>0</v>
      </c>
    </row>
    <row r="3103" spans="17:37" x14ac:dyDescent="0.25">
      <c r="Q3103" t="s">
        <v>3395</v>
      </c>
      <c r="R3103" s="6">
        <v>41957</v>
      </c>
      <c r="S3103" t="s">
        <v>3194</v>
      </c>
      <c r="T3103" t="s">
        <v>3390</v>
      </c>
      <c r="U3103" t="s">
        <v>3842</v>
      </c>
      <c r="V3103">
        <v>79</v>
      </c>
      <c r="W3103">
        <v>55</v>
      </c>
      <c r="Y3103" t="s">
        <v>176</v>
      </c>
      <c r="Z3103">
        <v>1</v>
      </c>
      <c r="AA3103">
        <f t="shared" si="448"/>
        <v>24</v>
      </c>
      <c r="AB3103">
        <f t="shared" ca="1" si="444"/>
        <v>13.200000020000001</v>
      </c>
      <c r="AC3103">
        <f t="shared" ca="1" si="445"/>
        <v>10.799999979999999</v>
      </c>
      <c r="AD3103">
        <f t="shared" ca="1" si="446"/>
        <v>-10.799999979999999</v>
      </c>
      <c r="AE3103" s="2">
        <v>0</v>
      </c>
      <c r="AF3103" s="7">
        <f>VLOOKUP(R3103,Weights!$A$2:$B$120,2,0)*AE3103</f>
        <v>0</v>
      </c>
      <c r="AG3103">
        <f t="shared" ca="1" si="447"/>
        <v>116.63999956799998</v>
      </c>
      <c r="AI3103" t="str">
        <f t="shared" ca="1" si="449"/>
        <v>New Mexico</v>
      </c>
      <c r="AJ3103" t="str">
        <f t="shared" si="450"/>
        <v>New Mexico</v>
      </c>
      <c r="AK3103">
        <f t="shared" si="451"/>
        <v>0</v>
      </c>
    </row>
    <row r="3104" spans="17:37" x14ac:dyDescent="0.25">
      <c r="Q3104" t="s">
        <v>3395</v>
      </c>
      <c r="R3104" s="6">
        <v>41959</v>
      </c>
      <c r="S3104" t="s">
        <v>3194</v>
      </c>
      <c r="T3104" t="s">
        <v>3453</v>
      </c>
      <c r="U3104" t="s">
        <v>3842</v>
      </c>
      <c r="V3104">
        <v>67</v>
      </c>
      <c r="W3104">
        <v>59</v>
      </c>
      <c r="Y3104" t="s">
        <v>258</v>
      </c>
      <c r="Z3104">
        <v>1</v>
      </c>
      <c r="AA3104">
        <f t="shared" si="448"/>
        <v>8</v>
      </c>
      <c r="AB3104">
        <f t="shared" ca="1" si="444"/>
        <v>11.60000002</v>
      </c>
      <c r="AC3104">
        <f t="shared" ca="1" si="445"/>
        <v>-3.6000000199999995</v>
      </c>
      <c r="AD3104">
        <f t="shared" ca="1" si="446"/>
        <v>3.6000000199999995</v>
      </c>
      <c r="AE3104" s="2">
        <v>0</v>
      </c>
      <c r="AF3104" s="7">
        <f>VLOOKUP(R3104,Weights!$A$2:$B$120,2,0)*AE3104</f>
        <v>0</v>
      </c>
      <c r="AG3104">
        <f t="shared" ca="1" si="447"/>
        <v>12.960000143999997</v>
      </c>
      <c r="AI3104" t="str">
        <f t="shared" ca="1" si="449"/>
        <v>New Mexico</v>
      </c>
      <c r="AJ3104" t="str">
        <f t="shared" si="450"/>
        <v>New Mexico</v>
      </c>
      <c r="AK3104">
        <f t="shared" si="451"/>
        <v>0</v>
      </c>
    </row>
    <row r="3105" spans="17:37" x14ac:dyDescent="0.25">
      <c r="Q3105" t="s">
        <v>3395</v>
      </c>
      <c r="R3105" s="6">
        <v>41966</v>
      </c>
      <c r="S3105" t="s">
        <v>3195</v>
      </c>
      <c r="T3105" t="s">
        <v>3221</v>
      </c>
      <c r="U3105" t="s">
        <v>3841</v>
      </c>
      <c r="V3105">
        <v>64</v>
      </c>
      <c r="W3105">
        <v>51</v>
      </c>
      <c r="Y3105" t="s">
        <v>150</v>
      </c>
      <c r="Z3105">
        <v>1</v>
      </c>
      <c r="AA3105">
        <f t="shared" si="448"/>
        <v>-13</v>
      </c>
      <c r="AB3105">
        <f t="shared" ca="1" si="444"/>
        <v>-8.1999999800000012</v>
      </c>
      <c r="AC3105">
        <f t="shared" ca="1" si="445"/>
        <v>-4.8000000199999988</v>
      </c>
      <c r="AD3105">
        <f t="shared" ca="1" si="446"/>
        <v>4.8000000199999988</v>
      </c>
      <c r="AE3105" s="2">
        <v>0</v>
      </c>
      <c r="AF3105" s="7">
        <f>VLOOKUP(R3105,Weights!$A$2:$B$120,2,0)*AE3105</f>
        <v>0</v>
      </c>
      <c r="AG3105">
        <f t="shared" ca="1" si="447"/>
        <v>23.04000019199999</v>
      </c>
      <c r="AI3105" t="str">
        <f t="shared" ca="1" si="449"/>
        <v>Texas A&amp;M</v>
      </c>
      <c r="AJ3105" t="str">
        <f t="shared" si="450"/>
        <v>Texas A&amp;M</v>
      </c>
      <c r="AK3105" t="str">
        <f t="shared" si="451"/>
        <v>Texas A&amp;M</v>
      </c>
    </row>
    <row r="3106" spans="17:37" x14ac:dyDescent="0.25">
      <c r="Q3106" t="s">
        <v>3395</v>
      </c>
      <c r="R3106" s="6">
        <v>41973</v>
      </c>
      <c r="S3106" t="s">
        <v>3194</v>
      </c>
      <c r="T3106" t="s">
        <v>3253</v>
      </c>
      <c r="U3106" t="s">
        <v>3841</v>
      </c>
      <c r="V3106">
        <v>66</v>
      </c>
      <c r="W3106">
        <v>54</v>
      </c>
      <c r="Y3106" t="s">
        <v>235</v>
      </c>
      <c r="Z3106">
        <v>1</v>
      </c>
      <c r="AA3106">
        <f t="shared" si="448"/>
        <v>-12</v>
      </c>
      <c r="AB3106">
        <f t="shared" ca="1" si="444"/>
        <v>1.0000000200000003</v>
      </c>
      <c r="AC3106">
        <f t="shared" ca="1" si="445"/>
        <v>-13.00000002</v>
      </c>
      <c r="AD3106">
        <f t="shared" ca="1" si="446"/>
        <v>13.00000002</v>
      </c>
      <c r="AE3106" s="2">
        <v>0</v>
      </c>
      <c r="AF3106" s="7">
        <f>VLOOKUP(R3106,Weights!$A$2:$B$120,2,0)*AE3106</f>
        <v>0</v>
      </c>
      <c r="AG3106">
        <f t="shared" ca="1" si="447"/>
        <v>169.00000051999999</v>
      </c>
      <c r="AI3106" t="str">
        <f t="shared" ca="1" si="449"/>
        <v>New Mexico</v>
      </c>
      <c r="AJ3106" t="str">
        <f t="shared" si="450"/>
        <v>USC</v>
      </c>
      <c r="AK3106" t="str">
        <f t="shared" si="451"/>
        <v>USC</v>
      </c>
    </row>
    <row r="3107" spans="17:37" x14ac:dyDescent="0.25">
      <c r="Q3107" t="s">
        <v>3395</v>
      </c>
      <c r="R3107" s="6">
        <v>41976</v>
      </c>
      <c r="S3107" t="s">
        <v>3194</v>
      </c>
      <c r="T3107" t="s">
        <v>3362</v>
      </c>
      <c r="U3107" t="s">
        <v>3842</v>
      </c>
      <c r="V3107">
        <v>62</v>
      </c>
      <c r="W3107">
        <v>47</v>
      </c>
      <c r="Y3107" t="s">
        <v>290</v>
      </c>
      <c r="Z3107">
        <v>1</v>
      </c>
      <c r="AA3107">
        <f t="shared" si="448"/>
        <v>15</v>
      </c>
      <c r="AB3107">
        <f t="shared" ca="1" si="444"/>
        <v>-2.1999999799999994</v>
      </c>
      <c r="AC3107">
        <f t="shared" ca="1" si="445"/>
        <v>17.199999980000001</v>
      </c>
      <c r="AD3107">
        <f t="shared" ca="1" si="446"/>
        <v>-17.199999980000001</v>
      </c>
      <c r="AE3107" s="2">
        <v>0</v>
      </c>
      <c r="AF3107" s="7">
        <f>VLOOKUP(R3107,Weights!$A$2:$B$120,2,0)*AE3107</f>
        <v>0</v>
      </c>
      <c r="AG3107">
        <f t="shared" ca="1" si="447"/>
        <v>295.83999931200003</v>
      </c>
      <c r="AI3107" t="str">
        <f t="shared" ca="1" si="449"/>
        <v>New Mexico St</v>
      </c>
      <c r="AJ3107" t="str">
        <f t="shared" si="450"/>
        <v>New Mexico</v>
      </c>
      <c r="AK3107">
        <f t="shared" si="451"/>
        <v>0</v>
      </c>
    </row>
    <row r="3108" spans="17:37" x14ac:dyDescent="0.25">
      <c r="Q3108" t="s">
        <v>3395</v>
      </c>
      <c r="R3108" s="6">
        <v>41986</v>
      </c>
      <c r="S3108" t="s">
        <v>3194</v>
      </c>
      <c r="T3108" t="s">
        <v>3532</v>
      </c>
      <c r="U3108" t="s">
        <v>3842</v>
      </c>
      <c r="V3108">
        <v>54</v>
      </c>
      <c r="W3108">
        <v>46</v>
      </c>
      <c r="Y3108" t="s">
        <v>153</v>
      </c>
      <c r="Z3108">
        <v>1</v>
      </c>
      <c r="AA3108">
        <f t="shared" si="448"/>
        <v>8</v>
      </c>
      <c r="AB3108">
        <f t="shared" ca="1" si="444"/>
        <v>5.8000000200000006</v>
      </c>
      <c r="AC3108">
        <f t="shared" ca="1" si="445"/>
        <v>2.1999999799999994</v>
      </c>
      <c r="AD3108">
        <f t="shared" ca="1" si="446"/>
        <v>-2.1999999799999994</v>
      </c>
      <c r="AE3108" s="2">
        <v>0</v>
      </c>
      <c r="AF3108" s="7">
        <f>VLOOKUP(R3108,Weights!$A$2:$B$120,2,0)*AE3108</f>
        <v>0</v>
      </c>
      <c r="AG3108">
        <f t="shared" ca="1" si="447"/>
        <v>4.8399999119999979</v>
      </c>
      <c r="AI3108" t="str">
        <f t="shared" ca="1" si="449"/>
        <v>New Mexico</v>
      </c>
      <c r="AJ3108" t="str">
        <f t="shared" si="450"/>
        <v>New Mexico</v>
      </c>
      <c r="AK3108">
        <f t="shared" si="451"/>
        <v>0</v>
      </c>
    </row>
    <row r="3109" spans="17:37" x14ac:dyDescent="0.25">
      <c r="Q3109" t="s">
        <v>3395</v>
      </c>
      <c r="R3109" s="6">
        <v>41990</v>
      </c>
      <c r="S3109" t="s">
        <v>3194</v>
      </c>
      <c r="T3109" t="s">
        <v>3435</v>
      </c>
      <c r="U3109" t="s">
        <v>3842</v>
      </c>
      <c r="V3109">
        <v>76</v>
      </c>
      <c r="W3109">
        <v>55</v>
      </c>
      <c r="Y3109" t="s">
        <v>265</v>
      </c>
      <c r="Z3109">
        <v>1</v>
      </c>
      <c r="AA3109">
        <f t="shared" si="448"/>
        <v>21</v>
      </c>
      <c r="AB3109">
        <f t="shared" ca="1" si="444"/>
        <v>20.999999819999999</v>
      </c>
      <c r="AC3109">
        <f t="shared" ca="1" si="445"/>
        <v>1.8000000068241206E-7</v>
      </c>
      <c r="AD3109">
        <f t="shared" ca="1" si="446"/>
        <v>-1.8000000068241206E-7</v>
      </c>
      <c r="AE3109" s="2">
        <v>0</v>
      </c>
      <c r="AF3109" s="7">
        <f>VLOOKUP(R3109,Weights!$A$2:$B$120,2,0)*AE3109</f>
        <v>0</v>
      </c>
      <c r="AG3109">
        <f t="shared" ca="1" si="447"/>
        <v>3.2400000245668344E-14</v>
      </c>
      <c r="AI3109" t="str">
        <f t="shared" ca="1" si="449"/>
        <v>New Mexico</v>
      </c>
      <c r="AJ3109" t="str">
        <f t="shared" si="450"/>
        <v>New Mexico</v>
      </c>
      <c r="AK3109">
        <f t="shared" si="451"/>
        <v>0</v>
      </c>
    </row>
    <row r="3110" spans="17:37" x14ac:dyDescent="0.25">
      <c r="Q3110" t="s">
        <v>3395</v>
      </c>
      <c r="R3110" s="6">
        <v>42004</v>
      </c>
      <c r="S3110" t="s">
        <v>3194</v>
      </c>
      <c r="T3110" t="s">
        <v>3450</v>
      </c>
      <c r="U3110" t="s">
        <v>3842</v>
      </c>
      <c r="V3110">
        <v>76</v>
      </c>
      <c r="W3110">
        <v>64</v>
      </c>
      <c r="Y3110" t="s">
        <v>1570</v>
      </c>
      <c r="Z3110">
        <v>1</v>
      </c>
      <c r="AA3110">
        <f t="shared" si="448"/>
        <v>12</v>
      </c>
      <c r="AB3110">
        <f t="shared" ca="1" si="444"/>
        <v>7.4000000200000002</v>
      </c>
      <c r="AC3110">
        <f t="shared" ca="1" si="445"/>
        <v>4.5999999799999998</v>
      </c>
      <c r="AD3110">
        <f t="shared" ca="1" si="446"/>
        <v>-4.5999999799999998</v>
      </c>
      <c r="AE3110" s="2">
        <v>0</v>
      </c>
      <c r="AF3110" s="7">
        <f>VLOOKUP(R3110,Weights!$A$2:$B$120,2,0)*AE3110</f>
        <v>0</v>
      </c>
      <c r="AG3110">
        <f t="shared" ca="1" si="447"/>
        <v>21.159999815999999</v>
      </c>
      <c r="AI3110" t="str">
        <f t="shared" ca="1" si="449"/>
        <v>New Mexico</v>
      </c>
      <c r="AJ3110" t="str">
        <f t="shared" si="450"/>
        <v>New Mexico</v>
      </c>
      <c r="AK3110">
        <f t="shared" si="451"/>
        <v>0</v>
      </c>
    </row>
    <row r="3111" spans="17:37" x14ac:dyDescent="0.25">
      <c r="Q3111" t="s">
        <v>3395</v>
      </c>
      <c r="R3111" s="6">
        <v>42007</v>
      </c>
      <c r="S3111" t="s">
        <v>3194</v>
      </c>
      <c r="T3111" t="s">
        <v>3400</v>
      </c>
      <c r="U3111" t="s">
        <v>3842</v>
      </c>
      <c r="V3111">
        <v>66</v>
      </c>
      <c r="W3111">
        <v>53</v>
      </c>
      <c r="Y3111" t="s">
        <v>1695</v>
      </c>
      <c r="Z3111">
        <v>1</v>
      </c>
      <c r="AA3111">
        <f t="shared" si="448"/>
        <v>13</v>
      </c>
      <c r="AB3111">
        <f t="shared" ca="1" si="444"/>
        <v>-4.5999999799999998</v>
      </c>
      <c r="AC3111">
        <f t="shared" ca="1" si="445"/>
        <v>17.59999998</v>
      </c>
      <c r="AD3111">
        <f t="shared" ca="1" si="446"/>
        <v>-17.59999998</v>
      </c>
      <c r="AE3111" s="2">
        <v>0</v>
      </c>
      <c r="AF3111" s="7">
        <f>VLOOKUP(R3111,Weights!$A$2:$B$120,2,0)*AE3111</f>
        <v>0</v>
      </c>
      <c r="AG3111">
        <f t="shared" ca="1" si="447"/>
        <v>309.75999929599999</v>
      </c>
      <c r="AI3111" t="str">
        <f t="shared" ca="1" si="449"/>
        <v>Colorado St</v>
      </c>
      <c r="AJ3111" t="str">
        <f t="shared" si="450"/>
        <v>New Mexico</v>
      </c>
      <c r="AK3111">
        <f t="shared" si="451"/>
        <v>0</v>
      </c>
    </row>
    <row r="3112" spans="17:37" x14ac:dyDescent="0.25">
      <c r="Q3112" t="s">
        <v>3395</v>
      </c>
      <c r="R3112" s="6">
        <v>42018</v>
      </c>
      <c r="S3112" t="s">
        <v>3194</v>
      </c>
      <c r="T3112" t="s">
        <v>3460</v>
      </c>
      <c r="U3112" t="s">
        <v>3842</v>
      </c>
      <c r="V3112">
        <v>60</v>
      </c>
      <c r="W3112">
        <v>48</v>
      </c>
      <c r="Y3112" t="s">
        <v>1573</v>
      </c>
      <c r="Z3112">
        <v>1</v>
      </c>
      <c r="AA3112">
        <f t="shared" si="448"/>
        <v>12</v>
      </c>
      <c r="AB3112">
        <f t="shared" ca="1" si="444"/>
        <v>6.4000000200000002</v>
      </c>
      <c r="AC3112">
        <f t="shared" ca="1" si="445"/>
        <v>5.5999999799999998</v>
      </c>
      <c r="AD3112">
        <f t="shared" ca="1" si="446"/>
        <v>-5.5999999799999998</v>
      </c>
      <c r="AE3112" s="2">
        <v>0</v>
      </c>
      <c r="AF3112" s="7">
        <f>VLOOKUP(R3112,Weights!$A$2:$B$120,2,0)*AE3112</f>
        <v>0</v>
      </c>
      <c r="AG3112">
        <f t="shared" ca="1" si="447"/>
        <v>31.359999775999999</v>
      </c>
      <c r="AI3112" t="str">
        <f t="shared" ca="1" si="449"/>
        <v>New Mexico</v>
      </c>
      <c r="AJ3112" t="str">
        <f t="shared" si="450"/>
        <v>New Mexico</v>
      </c>
      <c r="AK3112">
        <f t="shared" si="451"/>
        <v>0</v>
      </c>
    </row>
    <row r="3113" spans="17:37" x14ac:dyDescent="0.25">
      <c r="Q3113" t="s">
        <v>3395</v>
      </c>
      <c r="R3113" s="6">
        <v>42022</v>
      </c>
      <c r="S3113" t="s">
        <v>3194</v>
      </c>
      <c r="T3113" t="s">
        <v>3401</v>
      </c>
      <c r="U3113" t="s">
        <v>3841</v>
      </c>
      <c r="V3113">
        <v>69</v>
      </c>
      <c r="W3113">
        <v>59</v>
      </c>
      <c r="Y3113" t="s">
        <v>1696</v>
      </c>
      <c r="Z3113">
        <v>1</v>
      </c>
      <c r="AA3113">
        <f t="shared" si="448"/>
        <v>-10</v>
      </c>
      <c r="AB3113">
        <f t="shared" ca="1" si="444"/>
        <v>-5.3999999800000005</v>
      </c>
      <c r="AC3113">
        <f t="shared" ca="1" si="445"/>
        <v>-4.6000000199999995</v>
      </c>
      <c r="AD3113">
        <f t="shared" ca="1" si="446"/>
        <v>4.6000000199999995</v>
      </c>
      <c r="AE3113" s="2">
        <v>0</v>
      </c>
      <c r="AF3113" s="7">
        <f>VLOOKUP(R3113,Weights!$A$2:$B$120,2,0)*AE3113</f>
        <v>0</v>
      </c>
      <c r="AG3113">
        <f t="shared" ca="1" si="447"/>
        <v>21.160000183999998</v>
      </c>
      <c r="AI3113" t="str">
        <f t="shared" ca="1" si="449"/>
        <v>Boise State</v>
      </c>
      <c r="AJ3113" t="str">
        <f t="shared" si="450"/>
        <v>Boise State</v>
      </c>
      <c r="AK3113" t="str">
        <f t="shared" si="451"/>
        <v>Boise State</v>
      </c>
    </row>
    <row r="3114" spans="17:37" x14ac:dyDescent="0.25">
      <c r="Q3114" t="s">
        <v>3395</v>
      </c>
      <c r="R3114" s="6">
        <v>42035</v>
      </c>
      <c r="S3114" t="s">
        <v>3194</v>
      </c>
      <c r="T3114" t="s">
        <v>3838</v>
      </c>
      <c r="U3114" t="s">
        <v>3842</v>
      </c>
      <c r="V3114">
        <v>67</v>
      </c>
      <c r="W3114">
        <v>41</v>
      </c>
      <c r="Y3114" t="s">
        <v>1698</v>
      </c>
      <c r="Z3114">
        <v>1</v>
      </c>
      <c r="AA3114">
        <f t="shared" si="448"/>
        <v>26</v>
      </c>
      <c r="AB3114">
        <f t="shared" ca="1" si="444"/>
        <v>21.599999820000001</v>
      </c>
      <c r="AC3114">
        <f t="shared" ca="1" si="445"/>
        <v>4.4000001799999993</v>
      </c>
      <c r="AD3114">
        <f t="shared" ca="1" si="446"/>
        <v>-4.4000001799999993</v>
      </c>
      <c r="AE3114" s="2">
        <v>0</v>
      </c>
      <c r="AF3114" s="7">
        <f>VLOOKUP(R3114,Weights!$A$2:$B$120,2,0)*AE3114</f>
        <v>0</v>
      </c>
      <c r="AG3114">
        <f t="shared" ca="1" si="447"/>
        <v>19.360001584000027</v>
      </c>
      <c r="AI3114" t="str">
        <f t="shared" ca="1" si="449"/>
        <v>New Mexico</v>
      </c>
      <c r="AJ3114" t="str">
        <f t="shared" si="450"/>
        <v>New Mexico</v>
      </c>
      <c r="AK3114">
        <f t="shared" si="451"/>
        <v>0</v>
      </c>
    </row>
    <row r="3115" spans="17:37" x14ac:dyDescent="0.25">
      <c r="Q3115" t="s">
        <v>3395</v>
      </c>
      <c r="R3115" s="6">
        <v>42042</v>
      </c>
      <c r="S3115" t="s">
        <v>3194</v>
      </c>
      <c r="T3115" t="s">
        <v>3397</v>
      </c>
      <c r="U3115" t="s">
        <v>3841</v>
      </c>
      <c r="V3115">
        <v>63</v>
      </c>
      <c r="W3115">
        <v>60</v>
      </c>
      <c r="Y3115" t="s">
        <v>665</v>
      </c>
      <c r="Z3115">
        <v>1</v>
      </c>
      <c r="AA3115">
        <f t="shared" si="448"/>
        <v>-3</v>
      </c>
      <c r="AB3115">
        <f t="shared" ca="1" si="444"/>
        <v>2.8000000200000001</v>
      </c>
      <c r="AC3115">
        <f t="shared" ca="1" si="445"/>
        <v>-5.8000000200000006</v>
      </c>
      <c r="AD3115">
        <f t="shared" ca="1" si="446"/>
        <v>5.8000000200000006</v>
      </c>
      <c r="AE3115" s="2">
        <v>0</v>
      </c>
      <c r="AF3115" s="7">
        <f>VLOOKUP(R3115,Weights!$A$2:$B$120,2,0)*AE3115</f>
        <v>0</v>
      </c>
      <c r="AG3115">
        <f t="shared" ca="1" si="447"/>
        <v>33.640000232000006</v>
      </c>
      <c r="AI3115" t="str">
        <f t="shared" ca="1" si="449"/>
        <v>New Mexico</v>
      </c>
      <c r="AJ3115" t="str">
        <f t="shared" si="450"/>
        <v>Utah State</v>
      </c>
      <c r="AK3115" t="str">
        <f t="shared" si="451"/>
        <v>Utah State</v>
      </c>
    </row>
    <row r="3116" spans="17:37" x14ac:dyDescent="0.25">
      <c r="Q3116" t="s">
        <v>3395</v>
      </c>
      <c r="R3116" s="6">
        <v>42052</v>
      </c>
      <c r="S3116" t="s">
        <v>3194</v>
      </c>
      <c r="T3116" t="s">
        <v>3464</v>
      </c>
      <c r="U3116" t="s">
        <v>3841</v>
      </c>
      <c r="V3116">
        <v>63</v>
      </c>
      <c r="W3116">
        <v>46</v>
      </c>
      <c r="Y3116" t="s">
        <v>2327</v>
      </c>
      <c r="Z3116">
        <v>1</v>
      </c>
      <c r="AA3116">
        <f t="shared" si="448"/>
        <v>-17</v>
      </c>
      <c r="AB3116">
        <f t="shared" ca="1" si="444"/>
        <v>-6.6000001800000003</v>
      </c>
      <c r="AC3116">
        <f t="shared" ca="1" si="445"/>
        <v>-10.39999982</v>
      </c>
      <c r="AD3116">
        <f t="shared" ca="1" si="446"/>
        <v>10.39999982</v>
      </c>
      <c r="AE3116" s="2">
        <v>0</v>
      </c>
      <c r="AF3116" s="7">
        <f>VLOOKUP(R3116,Weights!$A$2:$B$120,2,0)*AE3116</f>
        <v>0</v>
      </c>
      <c r="AG3116">
        <f t="shared" ca="1" si="447"/>
        <v>108.15999625600003</v>
      </c>
      <c r="AI3116" t="str">
        <f t="shared" ca="1" si="449"/>
        <v>San Diego St</v>
      </c>
      <c r="AJ3116" t="str">
        <f t="shared" si="450"/>
        <v>San Diego St</v>
      </c>
      <c r="AK3116" t="str">
        <f t="shared" si="451"/>
        <v>San Diego St</v>
      </c>
    </row>
    <row r="3117" spans="17:37" x14ac:dyDescent="0.25">
      <c r="Q3117" t="s">
        <v>3395</v>
      </c>
      <c r="R3117" s="6">
        <v>42056</v>
      </c>
      <c r="S3117" t="s">
        <v>3194</v>
      </c>
      <c r="T3117" t="s">
        <v>3198</v>
      </c>
      <c r="U3117" t="s">
        <v>3841</v>
      </c>
      <c r="V3117">
        <v>76</v>
      </c>
      <c r="W3117">
        <v>68</v>
      </c>
      <c r="Y3117" t="s">
        <v>2328</v>
      </c>
      <c r="Z3117">
        <v>1</v>
      </c>
      <c r="AA3117">
        <f t="shared" si="448"/>
        <v>-8</v>
      </c>
      <c r="AB3117">
        <f t="shared" ca="1" si="444"/>
        <v>-1.3999999799999996</v>
      </c>
      <c r="AC3117">
        <f t="shared" ca="1" si="445"/>
        <v>-6.6000000200000004</v>
      </c>
      <c r="AD3117">
        <f t="shared" ca="1" si="446"/>
        <v>6.6000000200000004</v>
      </c>
      <c r="AE3117" s="2">
        <v>0</v>
      </c>
      <c r="AF3117" s="7">
        <f>VLOOKUP(R3117,Weights!$A$2:$B$120,2,0)*AE3117</f>
        <v>0</v>
      </c>
      <c r="AG3117">
        <f t="shared" ca="1" si="447"/>
        <v>43.560000264000003</v>
      </c>
      <c r="AI3117" t="str">
        <f t="shared" ca="1" si="449"/>
        <v>UNLV</v>
      </c>
      <c r="AJ3117" t="str">
        <f t="shared" si="450"/>
        <v>UNLV</v>
      </c>
      <c r="AK3117" t="str">
        <f t="shared" si="451"/>
        <v>UNLV</v>
      </c>
    </row>
    <row r="3118" spans="17:37" x14ac:dyDescent="0.25">
      <c r="Q3118" t="s">
        <v>3395</v>
      </c>
      <c r="R3118" s="6">
        <v>42070</v>
      </c>
      <c r="S3118" t="s">
        <v>3194</v>
      </c>
      <c r="T3118" t="s">
        <v>3363</v>
      </c>
      <c r="U3118" t="s">
        <v>3842</v>
      </c>
      <c r="V3118">
        <v>52</v>
      </c>
      <c r="W3118">
        <v>49</v>
      </c>
      <c r="X3118" t="s">
        <v>3843</v>
      </c>
      <c r="Y3118" t="s">
        <v>2329</v>
      </c>
      <c r="Z3118">
        <v>1</v>
      </c>
      <c r="AA3118">
        <f t="shared" si="448"/>
        <v>3</v>
      </c>
      <c r="AB3118">
        <f t="shared" ca="1" si="444"/>
        <v>3</v>
      </c>
      <c r="AC3118">
        <f t="shared" ca="1" si="445"/>
        <v>0</v>
      </c>
      <c r="AD3118">
        <f t="shared" ca="1" si="446"/>
        <v>0</v>
      </c>
      <c r="AE3118" s="2">
        <v>0</v>
      </c>
      <c r="AF3118" s="7">
        <f>VLOOKUP(R3118,Weights!$A$2:$B$120,2,0)*AE3118</f>
        <v>0</v>
      </c>
      <c r="AG3118">
        <f t="shared" ca="1" si="447"/>
        <v>0</v>
      </c>
      <c r="AI3118" t="str">
        <f t="shared" ca="1" si="449"/>
        <v>New Mexico</v>
      </c>
      <c r="AJ3118" t="str">
        <f t="shared" si="450"/>
        <v>New Mexico</v>
      </c>
      <c r="AK3118">
        <f t="shared" si="451"/>
        <v>0</v>
      </c>
    </row>
    <row r="3119" spans="17:37" x14ac:dyDescent="0.25">
      <c r="Q3119" t="s">
        <v>3362</v>
      </c>
      <c r="R3119" s="6">
        <v>41962</v>
      </c>
      <c r="S3119" t="s">
        <v>3194</v>
      </c>
      <c r="T3119" t="s">
        <v>3364</v>
      </c>
      <c r="U3119" t="s">
        <v>3842</v>
      </c>
      <c r="V3119">
        <v>86</v>
      </c>
      <c r="W3119">
        <v>65</v>
      </c>
      <c r="Y3119" t="s">
        <v>13</v>
      </c>
      <c r="Z3119">
        <v>1</v>
      </c>
      <c r="AA3119">
        <f t="shared" si="448"/>
        <v>21</v>
      </c>
      <c r="AB3119">
        <f t="shared" ca="1" si="444"/>
        <v>14.200000000000001</v>
      </c>
      <c r="AC3119">
        <f t="shared" ca="1" si="445"/>
        <v>6.7999999999999989</v>
      </c>
      <c r="AD3119">
        <f t="shared" ca="1" si="446"/>
        <v>-6.7999999999999989</v>
      </c>
      <c r="AE3119" s="2">
        <v>0</v>
      </c>
      <c r="AF3119" s="7">
        <f>VLOOKUP(R3119,Weights!$A$2:$B$120,2,0)*AE3119</f>
        <v>0</v>
      </c>
      <c r="AG3119">
        <f t="shared" ca="1" si="447"/>
        <v>46.239999999999988</v>
      </c>
      <c r="AI3119" t="str">
        <f t="shared" ca="1" si="449"/>
        <v>New Mexico St</v>
      </c>
      <c r="AJ3119" t="str">
        <f t="shared" si="450"/>
        <v>New Mexico St</v>
      </c>
      <c r="AK3119">
        <f t="shared" si="451"/>
        <v>0</v>
      </c>
    </row>
    <row r="3120" spans="17:37" x14ac:dyDescent="0.25">
      <c r="Q3120" t="s">
        <v>3362</v>
      </c>
      <c r="R3120" s="6">
        <v>41967</v>
      </c>
      <c r="S3120" t="s">
        <v>3194</v>
      </c>
      <c r="T3120" t="s">
        <v>3334</v>
      </c>
      <c r="U3120" t="s">
        <v>3842</v>
      </c>
      <c r="V3120">
        <v>88</v>
      </c>
      <c r="W3120">
        <v>68</v>
      </c>
      <c r="Y3120" t="s">
        <v>17</v>
      </c>
      <c r="Z3120">
        <v>1</v>
      </c>
      <c r="AA3120">
        <f t="shared" si="448"/>
        <v>20</v>
      </c>
      <c r="AB3120">
        <f t="shared" ca="1" si="444"/>
        <v>25.3999998</v>
      </c>
      <c r="AC3120">
        <f t="shared" ca="1" si="445"/>
        <v>-5.3999997999999998</v>
      </c>
      <c r="AD3120">
        <f t="shared" ca="1" si="446"/>
        <v>5.3999997999999998</v>
      </c>
      <c r="AE3120" s="2">
        <v>0</v>
      </c>
      <c r="AF3120" s="7">
        <f>VLOOKUP(R3120,Weights!$A$2:$B$120,2,0)*AE3120</f>
        <v>0</v>
      </c>
      <c r="AG3120">
        <f t="shared" ca="1" si="447"/>
        <v>29.159997840000038</v>
      </c>
      <c r="AI3120" t="str">
        <f t="shared" ca="1" si="449"/>
        <v>New Mexico St</v>
      </c>
      <c r="AJ3120" t="str">
        <f t="shared" si="450"/>
        <v>New Mexico St</v>
      </c>
      <c r="AK3120">
        <f t="shared" si="451"/>
        <v>0</v>
      </c>
    </row>
    <row r="3121" spans="17:37" x14ac:dyDescent="0.25">
      <c r="Q3121" t="s">
        <v>3362</v>
      </c>
      <c r="R3121" s="6">
        <v>41969</v>
      </c>
      <c r="S3121" t="s">
        <v>3194</v>
      </c>
      <c r="T3121" t="s">
        <v>3341</v>
      </c>
      <c r="U3121" t="s">
        <v>3842</v>
      </c>
      <c r="V3121">
        <v>78</v>
      </c>
      <c r="W3121">
        <v>33</v>
      </c>
      <c r="Y3121" t="s">
        <v>235</v>
      </c>
      <c r="Z3121">
        <v>1</v>
      </c>
      <c r="AA3121">
        <f t="shared" si="448"/>
        <v>45</v>
      </c>
      <c r="AB3121">
        <f t="shared" ca="1" si="444"/>
        <v>29.199999800000001</v>
      </c>
      <c r="AC3121">
        <f t="shared" ca="1" si="445"/>
        <v>15.800000199999999</v>
      </c>
      <c r="AD3121">
        <f t="shared" ca="1" si="446"/>
        <v>-15.800000199999999</v>
      </c>
      <c r="AE3121" s="2">
        <v>0</v>
      </c>
      <c r="AF3121" s="7">
        <f>VLOOKUP(R3121,Weights!$A$2:$B$120,2,0)*AE3121</f>
        <v>0</v>
      </c>
      <c r="AG3121">
        <f t="shared" ca="1" si="447"/>
        <v>249.64000632000003</v>
      </c>
      <c r="AI3121" t="str">
        <f t="shared" ca="1" si="449"/>
        <v>New Mexico St</v>
      </c>
      <c r="AJ3121" t="str">
        <f t="shared" si="450"/>
        <v>New Mexico St</v>
      </c>
      <c r="AK3121">
        <f t="shared" si="451"/>
        <v>0</v>
      </c>
    </row>
    <row r="3122" spans="17:37" x14ac:dyDescent="0.25">
      <c r="Q3122" t="s">
        <v>3362</v>
      </c>
      <c r="R3122" s="6">
        <v>41979</v>
      </c>
      <c r="S3122" t="s">
        <v>3194</v>
      </c>
      <c r="T3122" t="s">
        <v>3474</v>
      </c>
      <c r="U3122" t="s">
        <v>3842</v>
      </c>
      <c r="V3122">
        <v>71</v>
      </c>
      <c r="W3122">
        <v>64</v>
      </c>
      <c r="Y3122" t="s">
        <v>315</v>
      </c>
      <c r="Z3122">
        <v>1</v>
      </c>
      <c r="AA3122">
        <f t="shared" si="448"/>
        <v>7</v>
      </c>
      <c r="AB3122">
        <f t="shared" ca="1" si="444"/>
        <v>5.4</v>
      </c>
      <c r="AC3122">
        <f t="shared" ca="1" si="445"/>
        <v>1.5999999999999996</v>
      </c>
      <c r="AD3122">
        <f t="shared" ca="1" si="446"/>
        <v>-1.5999999999999996</v>
      </c>
      <c r="AE3122" s="2">
        <v>0</v>
      </c>
      <c r="AF3122" s="7">
        <f>VLOOKUP(R3122,Weights!$A$2:$B$120,2,0)*AE3122</f>
        <v>0</v>
      </c>
      <c r="AG3122">
        <f t="shared" ca="1" si="447"/>
        <v>2.5599999999999987</v>
      </c>
      <c r="AI3122" t="str">
        <f t="shared" ca="1" si="449"/>
        <v>New Mexico St</v>
      </c>
      <c r="AJ3122" t="str">
        <f t="shared" si="450"/>
        <v>New Mexico St</v>
      </c>
      <c r="AK3122">
        <f t="shared" si="451"/>
        <v>0</v>
      </c>
    </row>
    <row r="3123" spans="17:37" x14ac:dyDescent="0.25">
      <c r="Q3123" t="s">
        <v>3362</v>
      </c>
      <c r="R3123" s="6">
        <v>41993</v>
      </c>
      <c r="S3123" t="s">
        <v>3194</v>
      </c>
      <c r="T3123" t="s">
        <v>3395</v>
      </c>
      <c r="U3123" t="s">
        <v>3841</v>
      </c>
      <c r="V3123">
        <v>69</v>
      </c>
      <c r="W3123">
        <v>67</v>
      </c>
      <c r="Y3123" t="s">
        <v>858</v>
      </c>
      <c r="Z3123">
        <v>1</v>
      </c>
      <c r="AA3123">
        <f t="shared" si="448"/>
        <v>-2</v>
      </c>
      <c r="AB3123">
        <f t="shared" ca="1" si="444"/>
        <v>8.5999999799999998</v>
      </c>
      <c r="AC3123">
        <f t="shared" ca="1" si="445"/>
        <v>-10.59999998</v>
      </c>
      <c r="AD3123">
        <f t="shared" ca="1" si="446"/>
        <v>10.59999998</v>
      </c>
      <c r="AE3123" s="2">
        <v>0</v>
      </c>
      <c r="AF3123" s="7">
        <f>VLOOKUP(R3123,Weights!$A$2:$B$120,2,0)*AE3123</f>
        <v>0</v>
      </c>
      <c r="AG3123">
        <f t="shared" ca="1" si="447"/>
        <v>112.35999957599999</v>
      </c>
      <c r="AI3123" t="str">
        <f t="shared" ca="1" si="449"/>
        <v>New Mexico St</v>
      </c>
      <c r="AJ3123" t="str">
        <f t="shared" si="450"/>
        <v>New Mexico</v>
      </c>
      <c r="AK3123" t="str">
        <f t="shared" si="451"/>
        <v>New Mexico</v>
      </c>
    </row>
    <row r="3124" spans="17:37" x14ac:dyDescent="0.25">
      <c r="Q3124" t="s">
        <v>3362</v>
      </c>
      <c r="R3124" s="6">
        <v>41995</v>
      </c>
      <c r="S3124" t="s">
        <v>3194</v>
      </c>
      <c r="T3124" t="s">
        <v>3839</v>
      </c>
      <c r="U3124" t="s">
        <v>3842</v>
      </c>
      <c r="V3124">
        <v>78</v>
      </c>
      <c r="W3124">
        <v>39</v>
      </c>
      <c r="Y3124" t="s">
        <v>869</v>
      </c>
      <c r="Z3124">
        <v>1</v>
      </c>
      <c r="AA3124">
        <f t="shared" si="448"/>
        <v>39</v>
      </c>
      <c r="AB3124">
        <f t="shared" ca="1" si="444"/>
        <v>37.999999799999998</v>
      </c>
      <c r="AC3124">
        <f t="shared" ca="1" si="445"/>
        <v>1.0000002000000023</v>
      </c>
      <c r="AD3124">
        <f t="shared" ca="1" si="446"/>
        <v>-1.0000002000000023</v>
      </c>
      <c r="AE3124" s="2">
        <v>0</v>
      </c>
      <c r="AF3124" s="7">
        <f>VLOOKUP(R3124,Weights!$A$2:$B$120,2,0)*AE3124</f>
        <v>0</v>
      </c>
      <c r="AG3124">
        <f t="shared" ca="1" si="447"/>
        <v>1.0000004000000446</v>
      </c>
      <c r="AI3124" t="str">
        <f t="shared" ca="1" si="449"/>
        <v>New Mexico St</v>
      </c>
      <c r="AJ3124" t="str">
        <f t="shared" si="450"/>
        <v>New Mexico St</v>
      </c>
      <c r="AK3124">
        <f t="shared" si="451"/>
        <v>0</v>
      </c>
    </row>
    <row r="3125" spans="17:37" x14ac:dyDescent="0.25">
      <c r="Q3125" t="s">
        <v>3362</v>
      </c>
      <c r="R3125" s="6">
        <v>42000</v>
      </c>
      <c r="S3125" t="s">
        <v>3194</v>
      </c>
      <c r="T3125" t="s">
        <v>3400</v>
      </c>
      <c r="U3125" t="s">
        <v>3841</v>
      </c>
      <c r="V3125">
        <v>58</v>
      </c>
      <c r="W3125">
        <v>57</v>
      </c>
      <c r="X3125" t="s">
        <v>3843</v>
      </c>
      <c r="Y3125" t="s">
        <v>870</v>
      </c>
      <c r="Z3125">
        <v>1</v>
      </c>
      <c r="AA3125">
        <f t="shared" si="448"/>
        <v>-1</v>
      </c>
      <c r="AB3125">
        <f t="shared" ca="1" si="444"/>
        <v>0.80000000000000071</v>
      </c>
      <c r="AC3125">
        <f t="shared" ca="1" si="445"/>
        <v>-1.8000000000000007</v>
      </c>
      <c r="AD3125">
        <f t="shared" ca="1" si="446"/>
        <v>1.8000000000000007</v>
      </c>
      <c r="AE3125" s="2">
        <v>0</v>
      </c>
      <c r="AF3125" s="7">
        <f>VLOOKUP(R3125,Weights!$A$2:$B$120,2,0)*AE3125</f>
        <v>0</v>
      </c>
      <c r="AG3125">
        <f t="shared" ca="1" si="447"/>
        <v>3.2400000000000024</v>
      </c>
      <c r="AI3125" t="str">
        <f t="shared" ca="1" si="449"/>
        <v>New Mexico St</v>
      </c>
      <c r="AJ3125" t="str">
        <f t="shared" si="450"/>
        <v>Colorado St</v>
      </c>
      <c r="AK3125" t="str">
        <f t="shared" si="451"/>
        <v>Colorado St</v>
      </c>
    </row>
    <row r="3126" spans="17:37" x14ac:dyDescent="0.25">
      <c r="Q3126" t="s">
        <v>3362</v>
      </c>
      <c r="R3126" s="6">
        <v>42003</v>
      </c>
      <c r="S3126" t="s">
        <v>3194</v>
      </c>
      <c r="T3126" t="s">
        <v>3530</v>
      </c>
      <c r="U3126" t="s">
        <v>3842</v>
      </c>
      <c r="V3126">
        <v>54</v>
      </c>
      <c r="W3126">
        <v>52</v>
      </c>
      <c r="Y3126" t="s">
        <v>871</v>
      </c>
      <c r="Z3126">
        <v>1</v>
      </c>
      <c r="AA3126">
        <f t="shared" si="448"/>
        <v>2</v>
      </c>
      <c r="AB3126">
        <f t="shared" ca="1" si="444"/>
        <v>13.200000000000001</v>
      </c>
      <c r="AC3126">
        <f t="shared" ca="1" si="445"/>
        <v>-11.200000000000001</v>
      </c>
      <c r="AD3126">
        <f t="shared" ca="1" si="446"/>
        <v>11.200000000000001</v>
      </c>
      <c r="AE3126" s="2">
        <v>0</v>
      </c>
      <c r="AF3126" s="7">
        <f>VLOOKUP(R3126,Weights!$A$2:$B$120,2,0)*AE3126</f>
        <v>0</v>
      </c>
      <c r="AG3126">
        <f t="shared" ca="1" si="447"/>
        <v>125.44000000000003</v>
      </c>
      <c r="AI3126" t="str">
        <f t="shared" ca="1" si="449"/>
        <v>New Mexico St</v>
      </c>
      <c r="AJ3126" t="str">
        <f t="shared" si="450"/>
        <v>New Mexico St</v>
      </c>
      <c r="AK3126">
        <f t="shared" si="451"/>
        <v>0</v>
      </c>
    </row>
    <row r="3127" spans="17:37" x14ac:dyDescent="0.25">
      <c r="Q3127" t="s">
        <v>3362</v>
      </c>
      <c r="R3127" s="6">
        <v>42007</v>
      </c>
      <c r="S3127" t="s">
        <v>3194</v>
      </c>
      <c r="T3127" t="s">
        <v>3418</v>
      </c>
      <c r="U3127" t="s">
        <v>3842</v>
      </c>
      <c r="V3127">
        <v>70</v>
      </c>
      <c r="W3127">
        <v>67</v>
      </c>
      <c r="Y3127" t="s">
        <v>883</v>
      </c>
      <c r="Z3127">
        <v>1</v>
      </c>
      <c r="AA3127">
        <f t="shared" si="448"/>
        <v>3</v>
      </c>
      <c r="AB3127">
        <f t="shared" ca="1" si="444"/>
        <v>3.0000000000000009</v>
      </c>
      <c r="AC3127">
        <f t="shared" ca="1" si="445"/>
        <v>0</v>
      </c>
      <c r="AD3127">
        <f t="shared" ca="1" si="446"/>
        <v>0</v>
      </c>
      <c r="AE3127" s="2">
        <v>0</v>
      </c>
      <c r="AF3127" s="7">
        <f>VLOOKUP(R3127,Weights!$A$2:$B$120,2,0)*AE3127</f>
        <v>0</v>
      </c>
      <c r="AG3127">
        <f t="shared" ca="1" si="447"/>
        <v>0</v>
      </c>
      <c r="AI3127" t="str">
        <f t="shared" ca="1" si="449"/>
        <v>New Mexico St</v>
      </c>
      <c r="AJ3127" t="str">
        <f t="shared" si="450"/>
        <v>New Mexico St</v>
      </c>
      <c r="AK3127">
        <f t="shared" si="451"/>
        <v>0</v>
      </c>
    </row>
    <row r="3128" spans="17:37" x14ac:dyDescent="0.25">
      <c r="Q3128" t="s">
        <v>3362</v>
      </c>
      <c r="R3128" s="6">
        <v>42010</v>
      </c>
      <c r="S3128" t="s">
        <v>3194</v>
      </c>
      <c r="T3128" t="s">
        <v>3839</v>
      </c>
      <c r="U3128" t="s">
        <v>3842</v>
      </c>
      <c r="V3128">
        <v>75</v>
      </c>
      <c r="W3128">
        <v>67</v>
      </c>
      <c r="Y3128" t="s">
        <v>884</v>
      </c>
      <c r="Z3128">
        <v>1</v>
      </c>
      <c r="AA3128">
        <f t="shared" si="448"/>
        <v>8</v>
      </c>
      <c r="AB3128">
        <f t="shared" ca="1" si="444"/>
        <v>37.999999799999998</v>
      </c>
      <c r="AC3128">
        <f t="shared" ca="1" si="445"/>
        <v>-29.999999799999998</v>
      </c>
      <c r="AD3128">
        <f t="shared" ca="1" si="446"/>
        <v>29.999999799999998</v>
      </c>
      <c r="AE3128" s="2">
        <v>0</v>
      </c>
      <c r="AF3128" s="7">
        <f>VLOOKUP(R3128,Weights!$A$2:$B$120,2,0)*AE3128</f>
        <v>0</v>
      </c>
      <c r="AG3128">
        <f t="shared" ca="1" si="447"/>
        <v>899.99998799999992</v>
      </c>
      <c r="AI3128" t="str">
        <f t="shared" ca="1" si="449"/>
        <v>New Mexico St</v>
      </c>
      <c r="AJ3128" t="str">
        <f t="shared" si="450"/>
        <v>New Mexico St</v>
      </c>
      <c r="AK3128">
        <f t="shared" si="451"/>
        <v>0</v>
      </c>
    </row>
    <row r="3129" spans="17:37" x14ac:dyDescent="0.25">
      <c r="Q3129" t="s">
        <v>3362</v>
      </c>
      <c r="R3129" s="6">
        <v>42014</v>
      </c>
      <c r="S3129" t="s">
        <v>3194</v>
      </c>
      <c r="T3129" t="s">
        <v>3361</v>
      </c>
      <c r="U3129" t="s">
        <v>3842</v>
      </c>
      <c r="V3129">
        <v>63</v>
      </c>
      <c r="W3129">
        <v>45</v>
      </c>
      <c r="Y3129" t="s">
        <v>885</v>
      </c>
      <c r="Z3129">
        <v>1</v>
      </c>
      <c r="AA3129">
        <f t="shared" si="448"/>
        <v>18</v>
      </c>
      <c r="AB3129">
        <f t="shared" ca="1" si="444"/>
        <v>15.600000000000001</v>
      </c>
      <c r="AC3129">
        <f t="shared" ca="1" si="445"/>
        <v>2.3999999999999986</v>
      </c>
      <c r="AD3129">
        <f t="shared" ca="1" si="446"/>
        <v>-2.3999999999999986</v>
      </c>
      <c r="AE3129" s="2">
        <v>0</v>
      </c>
      <c r="AF3129" s="7">
        <f>VLOOKUP(R3129,Weights!$A$2:$B$120,2,0)*AE3129</f>
        <v>0</v>
      </c>
      <c r="AG3129">
        <f t="shared" ca="1" si="447"/>
        <v>5.7599999999999936</v>
      </c>
      <c r="AI3129" t="str">
        <f t="shared" ca="1" si="449"/>
        <v>New Mexico St</v>
      </c>
      <c r="AJ3129" t="str">
        <f t="shared" si="450"/>
        <v>New Mexico St</v>
      </c>
      <c r="AK3129">
        <f t="shared" si="451"/>
        <v>0</v>
      </c>
    </row>
    <row r="3130" spans="17:37" x14ac:dyDescent="0.25">
      <c r="Q3130" t="s">
        <v>3362</v>
      </c>
      <c r="R3130" s="6">
        <v>42026</v>
      </c>
      <c r="S3130" t="s">
        <v>3194</v>
      </c>
      <c r="T3130" t="s">
        <v>3396</v>
      </c>
      <c r="U3130" t="s">
        <v>3842</v>
      </c>
      <c r="V3130">
        <v>85</v>
      </c>
      <c r="W3130">
        <v>63</v>
      </c>
      <c r="Y3130" t="s">
        <v>3092</v>
      </c>
      <c r="Z3130">
        <v>1</v>
      </c>
      <c r="AA3130">
        <f t="shared" si="448"/>
        <v>22</v>
      </c>
      <c r="AB3130">
        <f t="shared" ca="1" si="444"/>
        <v>17.399999999999999</v>
      </c>
      <c r="AC3130">
        <f t="shared" ca="1" si="445"/>
        <v>4.6000000000000014</v>
      </c>
      <c r="AD3130">
        <f t="shared" ca="1" si="446"/>
        <v>-4.6000000000000014</v>
      </c>
      <c r="AE3130" s="2">
        <v>0</v>
      </c>
      <c r="AF3130" s="7">
        <f>VLOOKUP(R3130,Weights!$A$2:$B$120,2,0)*AE3130</f>
        <v>0</v>
      </c>
      <c r="AG3130">
        <f t="shared" ca="1" si="447"/>
        <v>21.160000000000014</v>
      </c>
      <c r="AI3130" t="str">
        <f t="shared" ca="1" si="449"/>
        <v>New Mexico St</v>
      </c>
      <c r="AJ3130" t="str">
        <f t="shared" si="450"/>
        <v>New Mexico St</v>
      </c>
      <c r="AK3130">
        <f t="shared" si="451"/>
        <v>0</v>
      </c>
    </row>
    <row r="3131" spans="17:37" x14ac:dyDescent="0.25">
      <c r="Q3131" t="s">
        <v>3362</v>
      </c>
      <c r="R3131" s="6">
        <v>42028</v>
      </c>
      <c r="S3131" t="s">
        <v>3194</v>
      </c>
      <c r="T3131" t="s">
        <v>3398</v>
      </c>
      <c r="U3131" t="s">
        <v>3842</v>
      </c>
      <c r="V3131">
        <v>69</v>
      </c>
      <c r="W3131">
        <v>44</v>
      </c>
      <c r="Y3131" t="s">
        <v>3093</v>
      </c>
      <c r="Z3131">
        <v>1</v>
      </c>
      <c r="AA3131">
        <f t="shared" si="448"/>
        <v>25</v>
      </c>
      <c r="AB3131">
        <f t="shared" ca="1" si="444"/>
        <v>19.399999800000003</v>
      </c>
      <c r="AC3131">
        <f t="shared" ca="1" si="445"/>
        <v>5.6000001999999967</v>
      </c>
      <c r="AD3131">
        <f t="shared" ca="1" si="446"/>
        <v>-5.6000001999999967</v>
      </c>
      <c r="AE3131" s="2">
        <v>0</v>
      </c>
      <c r="AF3131" s="7">
        <f>VLOOKUP(R3131,Weights!$A$2:$B$120,2,0)*AE3131</f>
        <v>0</v>
      </c>
      <c r="AG3131">
        <f t="shared" ca="1" si="447"/>
        <v>31.360002240000004</v>
      </c>
      <c r="AI3131" t="str">
        <f t="shared" ca="1" si="449"/>
        <v>New Mexico St</v>
      </c>
      <c r="AJ3131" t="str">
        <f t="shared" si="450"/>
        <v>New Mexico St</v>
      </c>
      <c r="AK3131">
        <f t="shared" si="451"/>
        <v>0</v>
      </c>
    </row>
    <row r="3132" spans="17:37" x14ac:dyDescent="0.25">
      <c r="Q3132" t="s">
        <v>3362</v>
      </c>
      <c r="R3132" s="6">
        <v>42035</v>
      </c>
      <c r="S3132" t="s">
        <v>3194</v>
      </c>
      <c r="T3132" t="s">
        <v>3486</v>
      </c>
      <c r="U3132" t="s">
        <v>3842</v>
      </c>
      <c r="V3132">
        <v>53</v>
      </c>
      <c r="W3132">
        <v>48</v>
      </c>
      <c r="Y3132" t="s">
        <v>3094</v>
      </c>
      <c r="Z3132">
        <v>1</v>
      </c>
      <c r="AA3132">
        <f t="shared" si="448"/>
        <v>5</v>
      </c>
      <c r="AB3132">
        <f t="shared" ca="1" si="444"/>
        <v>23.599999799999999</v>
      </c>
      <c r="AC3132">
        <f t="shared" ca="1" si="445"/>
        <v>-18.599999799999999</v>
      </c>
      <c r="AD3132">
        <f t="shared" ca="1" si="446"/>
        <v>18.599999799999999</v>
      </c>
      <c r="AE3132" s="2">
        <v>0</v>
      </c>
      <c r="AF3132" s="7">
        <f>VLOOKUP(R3132,Weights!$A$2:$B$120,2,0)*AE3132</f>
        <v>0</v>
      </c>
      <c r="AG3132">
        <f t="shared" ca="1" si="447"/>
        <v>345.95999255999999</v>
      </c>
      <c r="AI3132" t="str">
        <f t="shared" ca="1" si="449"/>
        <v>New Mexico St</v>
      </c>
      <c r="AJ3132" t="str">
        <f t="shared" si="450"/>
        <v>New Mexico St</v>
      </c>
      <c r="AK3132">
        <f t="shared" si="451"/>
        <v>0</v>
      </c>
    </row>
    <row r="3133" spans="17:37" x14ac:dyDescent="0.25">
      <c r="Q3133" t="s">
        <v>3362</v>
      </c>
      <c r="R3133" s="6">
        <v>42047</v>
      </c>
      <c r="S3133" t="s">
        <v>3194</v>
      </c>
      <c r="T3133" t="s">
        <v>3382</v>
      </c>
      <c r="U3133" t="s">
        <v>3842</v>
      </c>
      <c r="V3133">
        <v>73</v>
      </c>
      <c r="W3133">
        <v>47</v>
      </c>
      <c r="Y3133" t="s">
        <v>3095</v>
      </c>
      <c r="Z3133">
        <v>1</v>
      </c>
      <c r="AA3133">
        <f t="shared" si="448"/>
        <v>26</v>
      </c>
      <c r="AB3133">
        <f t="shared" ca="1" si="444"/>
        <v>16.200000000000003</v>
      </c>
      <c r="AC3133">
        <f t="shared" ca="1" si="445"/>
        <v>9.7999999999999972</v>
      </c>
      <c r="AD3133">
        <f t="shared" ca="1" si="446"/>
        <v>-9.7999999999999972</v>
      </c>
      <c r="AE3133" s="2">
        <v>0</v>
      </c>
      <c r="AF3133" s="7">
        <f>VLOOKUP(R3133,Weights!$A$2:$B$120,2,0)*AE3133</f>
        <v>0</v>
      </c>
      <c r="AG3133">
        <f t="shared" ca="1" si="447"/>
        <v>96.039999999999949</v>
      </c>
      <c r="AI3133" t="str">
        <f t="shared" ca="1" si="449"/>
        <v>New Mexico St</v>
      </c>
      <c r="AJ3133" t="str">
        <f t="shared" si="450"/>
        <v>New Mexico St</v>
      </c>
      <c r="AK3133">
        <f t="shared" si="451"/>
        <v>0</v>
      </c>
    </row>
    <row r="3134" spans="17:37" x14ac:dyDescent="0.25">
      <c r="Q3134" t="s">
        <v>3362</v>
      </c>
      <c r="R3134" s="6">
        <v>42049</v>
      </c>
      <c r="S3134" t="s">
        <v>3194</v>
      </c>
      <c r="T3134" t="s">
        <v>3463</v>
      </c>
      <c r="U3134" t="s">
        <v>3842</v>
      </c>
      <c r="V3134">
        <v>74</v>
      </c>
      <c r="W3134">
        <v>58</v>
      </c>
      <c r="Y3134" t="s">
        <v>3096</v>
      </c>
      <c r="Z3134">
        <v>1</v>
      </c>
      <c r="AA3134">
        <f t="shared" si="448"/>
        <v>16</v>
      </c>
      <c r="AB3134">
        <f t="shared" ca="1" si="444"/>
        <v>16</v>
      </c>
      <c r="AC3134">
        <f t="shared" ca="1" si="445"/>
        <v>0</v>
      </c>
      <c r="AD3134">
        <f t="shared" ca="1" si="446"/>
        <v>0</v>
      </c>
      <c r="AE3134" s="2">
        <v>0</v>
      </c>
      <c r="AF3134" s="7">
        <f>VLOOKUP(R3134,Weights!$A$2:$B$120,2,0)*AE3134</f>
        <v>0</v>
      </c>
      <c r="AG3134">
        <f t="shared" ca="1" si="447"/>
        <v>0</v>
      </c>
      <c r="AI3134" t="str">
        <f t="shared" ca="1" si="449"/>
        <v>New Mexico St</v>
      </c>
      <c r="AJ3134" t="str">
        <f t="shared" si="450"/>
        <v>New Mexico St</v>
      </c>
      <c r="AK3134">
        <f t="shared" si="451"/>
        <v>0</v>
      </c>
    </row>
    <row r="3135" spans="17:37" x14ac:dyDescent="0.25">
      <c r="Q3135" t="s">
        <v>3362</v>
      </c>
      <c r="R3135" s="6">
        <v>42070</v>
      </c>
      <c r="S3135" t="s">
        <v>3194</v>
      </c>
      <c r="T3135" t="s">
        <v>3378</v>
      </c>
      <c r="U3135" t="s">
        <v>3842</v>
      </c>
      <c r="V3135">
        <v>61</v>
      </c>
      <c r="W3135">
        <v>57</v>
      </c>
      <c r="Y3135" t="s">
        <v>3097</v>
      </c>
      <c r="Z3135">
        <v>1</v>
      </c>
      <c r="AA3135">
        <f t="shared" si="448"/>
        <v>4</v>
      </c>
      <c r="AB3135">
        <f t="shared" ca="1" si="444"/>
        <v>21.799999800000002</v>
      </c>
      <c r="AC3135">
        <f t="shared" ca="1" si="445"/>
        <v>-17.799999800000002</v>
      </c>
      <c r="AD3135">
        <f t="shared" ca="1" si="446"/>
        <v>17.799999800000002</v>
      </c>
      <c r="AE3135" s="2">
        <v>0</v>
      </c>
      <c r="AF3135" s="7">
        <f>VLOOKUP(R3135,Weights!$A$2:$B$120,2,0)*AE3135</f>
        <v>0</v>
      </c>
      <c r="AG3135">
        <f t="shared" ca="1" si="447"/>
        <v>316.83999288000012</v>
      </c>
      <c r="AI3135" t="str">
        <f t="shared" ca="1" si="449"/>
        <v>New Mexico St</v>
      </c>
      <c r="AJ3135" t="str">
        <f t="shared" si="450"/>
        <v>New Mexico St</v>
      </c>
      <c r="AK3135">
        <f t="shared" si="451"/>
        <v>0</v>
      </c>
    </row>
    <row r="3136" spans="17:37" x14ac:dyDescent="0.25">
      <c r="Q3136" t="s">
        <v>3526</v>
      </c>
      <c r="R3136" s="6">
        <v>41961</v>
      </c>
      <c r="S3136" t="s">
        <v>3194</v>
      </c>
      <c r="T3136" t="s">
        <v>3839</v>
      </c>
      <c r="U3136" t="s">
        <v>3842</v>
      </c>
      <c r="V3136">
        <v>88</v>
      </c>
      <c r="W3136">
        <v>61</v>
      </c>
      <c r="Y3136" t="s">
        <v>176</v>
      </c>
      <c r="Z3136">
        <v>1</v>
      </c>
      <c r="AA3136">
        <f t="shared" si="448"/>
        <v>27</v>
      </c>
      <c r="AB3136">
        <f t="shared" ca="1" si="444"/>
        <v>23.599999799999999</v>
      </c>
      <c r="AC3136">
        <f t="shared" ca="1" si="445"/>
        <v>3.4000002000000009</v>
      </c>
      <c r="AD3136">
        <f t="shared" ca="1" si="446"/>
        <v>-3.4000002000000009</v>
      </c>
      <c r="AE3136" s="2">
        <v>0</v>
      </c>
      <c r="AF3136" s="7">
        <f>VLOOKUP(R3136,Weights!$A$2:$B$120,2,0)*AE3136</f>
        <v>0</v>
      </c>
      <c r="AG3136">
        <f t="shared" ca="1" si="447"/>
        <v>11.560001360000046</v>
      </c>
      <c r="AI3136" t="str">
        <f t="shared" ca="1" si="449"/>
        <v>New Orleans</v>
      </c>
      <c r="AJ3136" t="str">
        <f t="shared" si="450"/>
        <v>New Orleans</v>
      </c>
      <c r="AK3136">
        <f t="shared" si="451"/>
        <v>0</v>
      </c>
    </row>
    <row r="3137" spans="17:37" x14ac:dyDescent="0.25">
      <c r="Q3137" t="s">
        <v>3526</v>
      </c>
      <c r="R3137" s="6">
        <v>41979</v>
      </c>
      <c r="S3137" t="s">
        <v>3194</v>
      </c>
      <c r="T3137" t="s">
        <v>3839</v>
      </c>
      <c r="U3137" t="s">
        <v>3842</v>
      </c>
      <c r="V3137">
        <v>100</v>
      </c>
      <c r="W3137">
        <v>85</v>
      </c>
      <c r="Y3137" t="s">
        <v>17</v>
      </c>
      <c r="Z3137">
        <v>1</v>
      </c>
      <c r="AA3137">
        <f t="shared" si="448"/>
        <v>15</v>
      </c>
      <c r="AB3137">
        <f t="shared" ca="1" si="444"/>
        <v>23.599999799999999</v>
      </c>
      <c r="AC3137">
        <f t="shared" ca="1" si="445"/>
        <v>-8.5999997999999991</v>
      </c>
      <c r="AD3137">
        <f t="shared" ca="1" si="446"/>
        <v>8.5999997999999991</v>
      </c>
      <c r="AE3137" s="2">
        <v>0</v>
      </c>
      <c r="AF3137" s="7">
        <f>VLOOKUP(R3137,Weights!$A$2:$B$120,2,0)*AE3137</f>
        <v>0</v>
      </c>
      <c r="AG3137">
        <f t="shared" ca="1" si="447"/>
        <v>73.959996560000022</v>
      </c>
      <c r="AI3137" t="str">
        <f t="shared" ca="1" si="449"/>
        <v>New Orleans</v>
      </c>
      <c r="AJ3137" t="str">
        <f t="shared" si="450"/>
        <v>New Orleans</v>
      </c>
      <c r="AK3137">
        <f t="shared" si="451"/>
        <v>0</v>
      </c>
    </row>
    <row r="3138" spans="17:37" x14ac:dyDescent="0.25">
      <c r="Q3138" t="s">
        <v>3526</v>
      </c>
      <c r="R3138" s="6">
        <v>42003</v>
      </c>
      <c r="S3138" t="s">
        <v>3194</v>
      </c>
      <c r="T3138" t="s">
        <v>3839</v>
      </c>
      <c r="U3138" t="s">
        <v>3842</v>
      </c>
      <c r="V3138">
        <v>90</v>
      </c>
      <c r="W3138">
        <v>60</v>
      </c>
      <c r="Y3138" t="s">
        <v>315</v>
      </c>
      <c r="Z3138">
        <v>1</v>
      </c>
      <c r="AA3138">
        <f t="shared" si="448"/>
        <v>30</v>
      </c>
      <c r="AB3138">
        <f t="shared" ref="AB3138:AB3201" ca="1" si="452">Z3138*(IF(S3138="A",-HomeEdge,IF(S3138="H",HomeEdge,0))+VLOOKUP(Q3138,TmList,2,0)-VLOOKUP(T3138,TmList,2,0))</f>
        <v>23.599999799999999</v>
      </c>
      <c r="AC3138">
        <f t="shared" ref="AC3138:AC3201" ca="1" si="453">AA3138-AB3138</f>
        <v>6.4000002000000009</v>
      </c>
      <c r="AD3138">
        <f t="shared" ref="AD3138:AD3201" ca="1" si="454">-AC3138</f>
        <v>-6.4000002000000009</v>
      </c>
      <c r="AE3138" s="2">
        <v>0</v>
      </c>
      <c r="AF3138" s="7">
        <f>VLOOKUP(R3138,Weights!$A$2:$B$120,2,0)*AE3138</f>
        <v>0</v>
      </c>
      <c r="AG3138">
        <f t="shared" ref="AG3138:AG3201" ca="1" si="455">AC3138^2</f>
        <v>40.960002560000049</v>
      </c>
      <c r="AI3138" t="str">
        <f t="shared" ca="1" si="449"/>
        <v>New Orleans</v>
      </c>
      <c r="AJ3138" t="str">
        <f t="shared" si="450"/>
        <v>New Orleans</v>
      </c>
      <c r="AK3138">
        <f t="shared" si="451"/>
        <v>0</v>
      </c>
    </row>
    <row r="3139" spans="17:37" x14ac:dyDescent="0.25">
      <c r="Q3139" t="s">
        <v>3526</v>
      </c>
      <c r="R3139" s="6">
        <v>42009</v>
      </c>
      <c r="S3139" t="s">
        <v>3194</v>
      </c>
      <c r="T3139" t="s">
        <v>3483</v>
      </c>
      <c r="U3139" t="s">
        <v>3842</v>
      </c>
      <c r="V3139">
        <v>72</v>
      </c>
      <c r="W3139">
        <v>67</v>
      </c>
      <c r="Y3139" t="s">
        <v>239</v>
      </c>
      <c r="Z3139">
        <v>1</v>
      </c>
      <c r="AA3139">
        <f t="shared" ref="AA3139:AA3202" si="456">Z3139*IF(U3139="W",(V3139-W3139),W3139-V3139)</f>
        <v>5</v>
      </c>
      <c r="AB3139">
        <f t="shared" ca="1" si="452"/>
        <v>2.1999999999999993</v>
      </c>
      <c r="AC3139">
        <f t="shared" ca="1" si="453"/>
        <v>2.8000000000000007</v>
      </c>
      <c r="AD3139">
        <f t="shared" ca="1" si="454"/>
        <v>-2.8000000000000007</v>
      </c>
      <c r="AE3139" s="2">
        <v>0</v>
      </c>
      <c r="AF3139" s="7">
        <f>VLOOKUP(R3139,Weights!$A$2:$B$120,2,0)*AE3139</f>
        <v>0</v>
      </c>
      <c r="AG3139">
        <f t="shared" ca="1" si="455"/>
        <v>7.8400000000000043</v>
      </c>
      <c r="AI3139" t="str">
        <f t="shared" ref="AI3139:AI3202" ca="1" si="457">IF(AB3139&gt;0,Q3139,T3139)</f>
        <v>New Orleans</v>
      </c>
      <c r="AJ3139" t="str">
        <f t="shared" ref="AJ3139:AJ3202" si="458">IF(AA3139&gt;0,Q3139,T3139)</f>
        <v>New Orleans</v>
      </c>
      <c r="AK3139">
        <f t="shared" ref="AK3139:AK3202" si="459">IF(AA3139&lt;0,T3139,0)</f>
        <v>0</v>
      </c>
    </row>
    <row r="3140" spans="17:37" x14ac:dyDescent="0.25">
      <c r="Q3140" t="s">
        <v>3526</v>
      </c>
      <c r="R3140" s="6">
        <v>42014</v>
      </c>
      <c r="S3140" t="s">
        <v>3194</v>
      </c>
      <c r="T3140" t="s">
        <v>3384</v>
      </c>
      <c r="U3140" t="s">
        <v>3841</v>
      </c>
      <c r="V3140">
        <v>68</v>
      </c>
      <c r="W3140">
        <v>62</v>
      </c>
      <c r="Y3140" t="s">
        <v>2011</v>
      </c>
      <c r="Z3140">
        <v>1</v>
      </c>
      <c r="AA3140">
        <f t="shared" si="456"/>
        <v>-6</v>
      </c>
      <c r="AB3140">
        <f t="shared" ca="1" si="452"/>
        <v>-11.600000000000001</v>
      </c>
      <c r="AC3140">
        <f t="shared" ca="1" si="453"/>
        <v>5.6000000000000014</v>
      </c>
      <c r="AD3140">
        <f t="shared" ca="1" si="454"/>
        <v>-5.6000000000000014</v>
      </c>
      <c r="AE3140" s="2">
        <v>0</v>
      </c>
      <c r="AF3140" s="7">
        <f>VLOOKUP(R3140,Weights!$A$2:$B$120,2,0)*AE3140</f>
        <v>0</v>
      </c>
      <c r="AG3140">
        <f t="shared" ca="1" si="455"/>
        <v>31.360000000000017</v>
      </c>
      <c r="AI3140" t="str">
        <f t="shared" ca="1" si="457"/>
        <v>Sam Houston St</v>
      </c>
      <c r="AJ3140" t="str">
        <f t="shared" si="458"/>
        <v>Sam Houston St</v>
      </c>
      <c r="AK3140" t="str">
        <f t="shared" si="459"/>
        <v>Sam Houston St</v>
      </c>
    </row>
    <row r="3141" spans="17:37" x14ac:dyDescent="0.25">
      <c r="Q3141" t="s">
        <v>3526</v>
      </c>
      <c r="R3141" s="6">
        <v>42028</v>
      </c>
      <c r="S3141" t="s">
        <v>3194</v>
      </c>
      <c r="T3141" t="s">
        <v>3485</v>
      </c>
      <c r="U3141" t="s">
        <v>3841</v>
      </c>
      <c r="V3141">
        <v>71</v>
      </c>
      <c r="W3141">
        <v>67</v>
      </c>
      <c r="X3141" t="s">
        <v>3843</v>
      </c>
      <c r="Y3141" t="s">
        <v>2738</v>
      </c>
      <c r="Z3141">
        <v>1</v>
      </c>
      <c r="AA3141">
        <f t="shared" si="456"/>
        <v>-4</v>
      </c>
      <c r="AB3141">
        <f t="shared" ca="1" si="452"/>
        <v>0.19999999999999929</v>
      </c>
      <c r="AC3141">
        <f t="shared" ca="1" si="453"/>
        <v>-4.1999999999999993</v>
      </c>
      <c r="AD3141">
        <f t="shared" ca="1" si="454"/>
        <v>4.1999999999999993</v>
      </c>
      <c r="AE3141" s="2">
        <v>0</v>
      </c>
      <c r="AF3141" s="7">
        <f>VLOOKUP(R3141,Weights!$A$2:$B$120,2,0)*AE3141</f>
        <v>0</v>
      </c>
      <c r="AG3141">
        <f t="shared" ca="1" si="455"/>
        <v>17.639999999999993</v>
      </c>
      <c r="AI3141" t="str">
        <f t="shared" ca="1" si="457"/>
        <v>New Orleans</v>
      </c>
      <c r="AJ3141" t="str">
        <f t="shared" si="458"/>
        <v>Texas A&amp;M-CC</v>
      </c>
      <c r="AK3141" t="str">
        <f t="shared" si="459"/>
        <v>Texas A&amp;M-CC</v>
      </c>
    </row>
    <row r="3142" spans="17:37" x14ac:dyDescent="0.25">
      <c r="Q3142" t="s">
        <v>3526</v>
      </c>
      <c r="R3142" s="6">
        <v>42030</v>
      </c>
      <c r="S3142" t="s">
        <v>3194</v>
      </c>
      <c r="T3142" t="s">
        <v>3435</v>
      </c>
      <c r="U3142" t="s">
        <v>3842</v>
      </c>
      <c r="V3142">
        <v>87</v>
      </c>
      <c r="W3142">
        <v>67</v>
      </c>
      <c r="Y3142" t="s">
        <v>2739</v>
      </c>
      <c r="Z3142">
        <v>1</v>
      </c>
      <c r="AA3142">
        <f t="shared" si="456"/>
        <v>20</v>
      </c>
      <c r="AB3142">
        <f t="shared" ca="1" si="452"/>
        <v>11.999999799999998</v>
      </c>
      <c r="AC3142">
        <f t="shared" ca="1" si="453"/>
        <v>8.0000002000000023</v>
      </c>
      <c r="AD3142">
        <f t="shared" ca="1" si="454"/>
        <v>-8.0000002000000023</v>
      </c>
      <c r="AE3142" s="2">
        <v>0</v>
      </c>
      <c r="AF3142" s="7">
        <f>VLOOKUP(R3142,Weights!$A$2:$B$120,2,0)*AE3142</f>
        <v>0</v>
      </c>
      <c r="AG3142">
        <f t="shared" ca="1" si="455"/>
        <v>64.00000320000008</v>
      </c>
      <c r="AI3142" t="str">
        <f t="shared" ca="1" si="457"/>
        <v>New Orleans</v>
      </c>
      <c r="AJ3142" t="str">
        <f t="shared" si="458"/>
        <v>New Orleans</v>
      </c>
      <c r="AK3142">
        <f t="shared" si="459"/>
        <v>0</v>
      </c>
    </row>
    <row r="3143" spans="17:37" x14ac:dyDescent="0.25">
      <c r="Q3143" t="s">
        <v>3526</v>
      </c>
      <c r="R3143" s="6">
        <v>42044</v>
      </c>
      <c r="S3143" t="s">
        <v>3194</v>
      </c>
      <c r="T3143" t="s">
        <v>3508</v>
      </c>
      <c r="U3143" t="s">
        <v>3842</v>
      </c>
      <c r="V3143">
        <v>81</v>
      </c>
      <c r="W3143">
        <v>71</v>
      </c>
      <c r="Y3143" t="s">
        <v>2740</v>
      </c>
      <c r="Z3143">
        <v>1</v>
      </c>
      <c r="AA3143">
        <f t="shared" si="456"/>
        <v>10</v>
      </c>
      <c r="AB3143">
        <f t="shared" ca="1" si="452"/>
        <v>4.5999999999999988</v>
      </c>
      <c r="AC3143">
        <f t="shared" ca="1" si="453"/>
        <v>5.4000000000000012</v>
      </c>
      <c r="AD3143">
        <f t="shared" ca="1" si="454"/>
        <v>-5.4000000000000012</v>
      </c>
      <c r="AE3143" s="2">
        <v>0</v>
      </c>
      <c r="AF3143" s="7">
        <f>VLOOKUP(R3143,Weights!$A$2:$B$120,2,0)*AE3143</f>
        <v>0</v>
      </c>
      <c r="AG3143">
        <f t="shared" ca="1" si="455"/>
        <v>29.160000000000014</v>
      </c>
      <c r="AI3143" t="str">
        <f t="shared" ca="1" si="457"/>
        <v>New Orleans</v>
      </c>
      <c r="AJ3143" t="str">
        <f t="shared" si="458"/>
        <v>New Orleans</v>
      </c>
      <c r="AK3143">
        <f t="shared" si="459"/>
        <v>0</v>
      </c>
    </row>
    <row r="3144" spans="17:37" x14ac:dyDescent="0.25">
      <c r="Q3144" t="s">
        <v>3526</v>
      </c>
      <c r="R3144" s="6">
        <v>42056</v>
      </c>
      <c r="S3144" t="s">
        <v>3194</v>
      </c>
      <c r="T3144" t="s">
        <v>3478</v>
      </c>
      <c r="U3144" t="s">
        <v>3841</v>
      </c>
      <c r="V3144">
        <v>87</v>
      </c>
      <c r="W3144">
        <v>84</v>
      </c>
      <c r="Y3144" t="s">
        <v>2741</v>
      </c>
      <c r="Z3144">
        <v>1</v>
      </c>
      <c r="AA3144">
        <f t="shared" si="456"/>
        <v>-3</v>
      </c>
      <c r="AB3144">
        <f t="shared" ca="1" si="452"/>
        <v>-1.6000000000000005</v>
      </c>
      <c r="AC3144">
        <f t="shared" ca="1" si="453"/>
        <v>-1.3999999999999995</v>
      </c>
      <c r="AD3144">
        <f t="shared" ca="1" si="454"/>
        <v>1.3999999999999995</v>
      </c>
      <c r="AE3144" s="2">
        <v>0</v>
      </c>
      <c r="AF3144" s="7">
        <f>VLOOKUP(R3144,Weights!$A$2:$B$120,2,0)*AE3144</f>
        <v>0</v>
      </c>
      <c r="AG3144">
        <f t="shared" ca="1" si="455"/>
        <v>1.9599999999999984</v>
      </c>
      <c r="AI3144" t="str">
        <f t="shared" ca="1" si="457"/>
        <v>Northwestern St</v>
      </c>
      <c r="AJ3144" t="str">
        <f t="shared" si="458"/>
        <v>Northwestern St</v>
      </c>
      <c r="AK3144" t="str">
        <f t="shared" si="459"/>
        <v>Northwestern St</v>
      </c>
    </row>
    <row r="3145" spans="17:37" x14ac:dyDescent="0.25">
      <c r="Q3145" t="s">
        <v>3526</v>
      </c>
      <c r="R3145" s="6">
        <v>42063</v>
      </c>
      <c r="S3145" t="s">
        <v>3194</v>
      </c>
      <c r="T3145" t="s">
        <v>3294</v>
      </c>
      <c r="U3145" t="s">
        <v>3842</v>
      </c>
      <c r="V3145">
        <v>75</v>
      </c>
      <c r="W3145">
        <v>55</v>
      </c>
      <c r="Y3145" t="s">
        <v>2742</v>
      </c>
      <c r="Z3145">
        <v>1</v>
      </c>
      <c r="AA3145">
        <f t="shared" si="456"/>
        <v>20</v>
      </c>
      <c r="AB3145">
        <f t="shared" ca="1" si="452"/>
        <v>8.3999997999999998</v>
      </c>
      <c r="AC3145">
        <f t="shared" ca="1" si="453"/>
        <v>11.6000002</v>
      </c>
      <c r="AD3145">
        <f t="shared" ca="1" si="454"/>
        <v>-11.6000002</v>
      </c>
      <c r="AE3145" s="2">
        <v>0</v>
      </c>
      <c r="AF3145" s="7">
        <f>VLOOKUP(R3145,Weights!$A$2:$B$120,2,0)*AE3145</f>
        <v>0</v>
      </c>
      <c r="AG3145">
        <f t="shared" ca="1" si="455"/>
        <v>134.56000464000005</v>
      </c>
      <c r="AI3145" t="str">
        <f t="shared" ca="1" si="457"/>
        <v>New Orleans</v>
      </c>
      <c r="AJ3145" t="str">
        <f t="shared" si="458"/>
        <v>New Orleans</v>
      </c>
      <c r="AK3145">
        <f t="shared" si="459"/>
        <v>0</v>
      </c>
    </row>
    <row r="3146" spans="17:37" x14ac:dyDescent="0.25">
      <c r="Q3146" t="s">
        <v>3526</v>
      </c>
      <c r="R3146" s="6">
        <v>42065</v>
      </c>
      <c r="S3146" t="s">
        <v>3194</v>
      </c>
      <c r="T3146" t="s">
        <v>3528</v>
      </c>
      <c r="U3146" t="s">
        <v>3841</v>
      </c>
      <c r="V3146">
        <v>89</v>
      </c>
      <c r="W3146">
        <v>79</v>
      </c>
      <c r="X3146" t="s">
        <v>3843</v>
      </c>
      <c r="Y3146" t="s">
        <v>2743</v>
      </c>
      <c r="Z3146">
        <v>1</v>
      </c>
      <c r="AA3146">
        <f t="shared" si="456"/>
        <v>-10</v>
      </c>
      <c r="AB3146">
        <f t="shared" ca="1" si="452"/>
        <v>11.999999799999998</v>
      </c>
      <c r="AC3146">
        <f t="shared" ca="1" si="453"/>
        <v>-21.999999799999998</v>
      </c>
      <c r="AD3146">
        <f t="shared" ca="1" si="454"/>
        <v>21.999999799999998</v>
      </c>
      <c r="AE3146" s="2">
        <v>0</v>
      </c>
      <c r="AF3146" s="7">
        <f>VLOOKUP(R3146,Weights!$A$2:$B$120,2,0)*AE3146</f>
        <v>0</v>
      </c>
      <c r="AG3146">
        <f t="shared" ca="1" si="455"/>
        <v>483.99999119999995</v>
      </c>
      <c r="AI3146" t="str">
        <f t="shared" ca="1" si="457"/>
        <v>New Orleans</v>
      </c>
      <c r="AJ3146" t="str">
        <f t="shared" si="458"/>
        <v>Nicholls St</v>
      </c>
      <c r="AK3146" t="str">
        <f t="shared" si="459"/>
        <v>Nicholls St</v>
      </c>
    </row>
    <row r="3147" spans="17:37" x14ac:dyDescent="0.25">
      <c r="Q3147" t="s">
        <v>3526</v>
      </c>
      <c r="R3147" s="6">
        <v>42068</v>
      </c>
      <c r="S3147" t="s">
        <v>3194</v>
      </c>
      <c r="T3147" t="s">
        <v>3443</v>
      </c>
      <c r="U3147" t="s">
        <v>3842</v>
      </c>
      <c r="V3147">
        <v>85</v>
      </c>
      <c r="W3147">
        <v>79</v>
      </c>
      <c r="Y3147" t="s">
        <v>2744</v>
      </c>
      <c r="Z3147">
        <v>1</v>
      </c>
      <c r="AA3147">
        <f t="shared" si="456"/>
        <v>6</v>
      </c>
      <c r="AB3147">
        <f t="shared" ca="1" si="452"/>
        <v>5.9999998000000003</v>
      </c>
      <c r="AC3147">
        <f t="shared" ca="1" si="453"/>
        <v>1.9999999967268423E-7</v>
      </c>
      <c r="AD3147">
        <f t="shared" ca="1" si="454"/>
        <v>-1.9999999967268423E-7</v>
      </c>
      <c r="AE3147" s="2">
        <v>0</v>
      </c>
      <c r="AF3147" s="7">
        <f>VLOOKUP(R3147,Weights!$A$2:$B$120,2,0)*AE3147</f>
        <v>0</v>
      </c>
      <c r="AG3147">
        <f t="shared" ca="1" si="455"/>
        <v>3.999999986907369E-14</v>
      </c>
      <c r="AI3147" t="str">
        <f t="shared" ca="1" si="457"/>
        <v>New Orleans</v>
      </c>
      <c r="AJ3147" t="str">
        <f t="shared" si="458"/>
        <v>New Orleans</v>
      </c>
      <c r="AK3147">
        <f t="shared" si="459"/>
        <v>0</v>
      </c>
    </row>
    <row r="3148" spans="17:37" x14ac:dyDescent="0.25">
      <c r="Q3148" t="s">
        <v>3526</v>
      </c>
      <c r="R3148" s="6">
        <v>42074</v>
      </c>
      <c r="S3148" t="s">
        <v>3195</v>
      </c>
      <c r="T3148" t="s">
        <v>3528</v>
      </c>
      <c r="U3148" t="s">
        <v>3842</v>
      </c>
      <c r="V3148">
        <v>82</v>
      </c>
      <c r="W3148">
        <v>73</v>
      </c>
      <c r="Y3148" t="s">
        <v>3180</v>
      </c>
      <c r="Z3148">
        <v>1</v>
      </c>
      <c r="AA3148">
        <f t="shared" si="456"/>
        <v>9</v>
      </c>
      <c r="AB3148">
        <f t="shared" ca="1" si="452"/>
        <v>8.7999997999999984</v>
      </c>
      <c r="AC3148">
        <f t="shared" ca="1" si="453"/>
        <v>0.20000020000000163</v>
      </c>
      <c r="AD3148">
        <f t="shared" ca="1" si="454"/>
        <v>-0.20000020000000163</v>
      </c>
      <c r="AE3148" s="2">
        <v>0</v>
      </c>
      <c r="AF3148" s="7">
        <f>VLOOKUP(R3148,Weights!$A$2:$B$120,2,0)*AE3148</f>
        <v>0</v>
      </c>
      <c r="AG3148">
        <f t="shared" ca="1" si="455"/>
        <v>4.0000080000040648E-2</v>
      </c>
      <c r="AI3148" t="str">
        <f t="shared" ca="1" si="457"/>
        <v>New Orleans</v>
      </c>
      <c r="AJ3148" t="str">
        <f t="shared" si="458"/>
        <v>New Orleans</v>
      </c>
      <c r="AK3148">
        <f t="shared" si="459"/>
        <v>0</v>
      </c>
    </row>
    <row r="3149" spans="17:37" x14ac:dyDescent="0.25">
      <c r="Q3149" t="s">
        <v>3526</v>
      </c>
      <c r="R3149" s="6">
        <v>42075</v>
      </c>
      <c r="S3149" t="s">
        <v>3195</v>
      </c>
      <c r="T3149" t="s">
        <v>3485</v>
      </c>
      <c r="U3149" t="s">
        <v>3841</v>
      </c>
      <c r="V3149">
        <v>61</v>
      </c>
      <c r="W3149">
        <v>58</v>
      </c>
      <c r="Y3149" t="s">
        <v>499</v>
      </c>
      <c r="Z3149">
        <v>1</v>
      </c>
      <c r="AA3149">
        <f t="shared" si="456"/>
        <v>-3</v>
      </c>
      <c r="AB3149">
        <f t="shared" ca="1" si="452"/>
        <v>-3.0000000000000009</v>
      </c>
      <c r="AC3149">
        <f t="shared" ca="1" si="453"/>
        <v>0</v>
      </c>
      <c r="AD3149">
        <f t="shared" ca="1" si="454"/>
        <v>0</v>
      </c>
      <c r="AE3149" s="2">
        <v>0</v>
      </c>
      <c r="AF3149" s="7">
        <f>VLOOKUP(R3149,Weights!$A$2:$B$120,2,0)*AE3149</f>
        <v>0</v>
      </c>
      <c r="AG3149">
        <f t="shared" ca="1" si="455"/>
        <v>0</v>
      </c>
      <c r="AI3149" t="str">
        <f t="shared" ca="1" si="457"/>
        <v>Texas A&amp;M-CC</v>
      </c>
      <c r="AJ3149" t="str">
        <f t="shared" si="458"/>
        <v>Texas A&amp;M-CC</v>
      </c>
      <c r="AK3149" t="str">
        <f t="shared" si="459"/>
        <v>Texas A&amp;M-CC</v>
      </c>
    </row>
    <row r="3150" spans="17:37" x14ac:dyDescent="0.25">
      <c r="Q3150" t="s">
        <v>3203</v>
      </c>
      <c r="R3150" s="6">
        <v>41965</v>
      </c>
      <c r="S3150" t="s">
        <v>3194</v>
      </c>
      <c r="T3150" t="s">
        <v>3207</v>
      </c>
      <c r="U3150" t="s">
        <v>3841</v>
      </c>
      <c r="V3150">
        <v>65</v>
      </c>
      <c r="W3150">
        <v>62</v>
      </c>
      <c r="Y3150" t="s">
        <v>1979</v>
      </c>
      <c r="Z3150">
        <v>1</v>
      </c>
      <c r="AA3150">
        <f t="shared" si="456"/>
        <v>-3</v>
      </c>
      <c r="AB3150">
        <f t="shared" ca="1" si="452"/>
        <v>-2.9999997999999994</v>
      </c>
      <c r="AC3150">
        <f t="shared" ca="1" si="453"/>
        <v>-2.0000000056086265E-7</v>
      </c>
      <c r="AD3150">
        <f t="shared" ca="1" si="454"/>
        <v>2.0000000056086265E-7</v>
      </c>
      <c r="AE3150" s="2">
        <v>0</v>
      </c>
      <c r="AF3150" s="7">
        <f>VLOOKUP(R3150,Weights!$A$2:$B$120,2,0)*AE3150</f>
        <v>0</v>
      </c>
      <c r="AG3150">
        <f t="shared" ca="1" si="455"/>
        <v>4.0000000224345055E-14</v>
      </c>
      <c r="AI3150" t="str">
        <f t="shared" ca="1" si="457"/>
        <v>Hartford</v>
      </c>
      <c r="AJ3150" t="str">
        <f t="shared" si="458"/>
        <v>Hartford</v>
      </c>
      <c r="AK3150" t="str">
        <f t="shared" si="459"/>
        <v>Hartford</v>
      </c>
    </row>
    <row r="3151" spans="17:37" x14ac:dyDescent="0.25">
      <c r="Q3151" t="s">
        <v>3203</v>
      </c>
      <c r="R3151" s="6">
        <v>41979</v>
      </c>
      <c r="S3151" t="s">
        <v>3194</v>
      </c>
      <c r="T3151" t="s">
        <v>3236</v>
      </c>
      <c r="U3151" t="s">
        <v>3841</v>
      </c>
      <c r="V3151">
        <v>77</v>
      </c>
      <c r="W3151">
        <v>64</v>
      </c>
      <c r="Y3151" t="s">
        <v>1980</v>
      </c>
      <c r="Z3151">
        <v>1</v>
      </c>
      <c r="AA3151">
        <f t="shared" si="456"/>
        <v>-13</v>
      </c>
      <c r="AB3151">
        <f t="shared" ca="1" si="452"/>
        <v>-9.9999997999999994</v>
      </c>
      <c r="AC3151">
        <f t="shared" ca="1" si="453"/>
        <v>-3.0000002000000006</v>
      </c>
      <c r="AD3151">
        <f t="shared" ca="1" si="454"/>
        <v>3.0000002000000006</v>
      </c>
      <c r="AE3151" s="2">
        <v>0</v>
      </c>
      <c r="AF3151" s="7">
        <f>VLOOKUP(R3151,Weights!$A$2:$B$120,2,0)*AE3151</f>
        <v>0</v>
      </c>
      <c r="AG3151">
        <f t="shared" ca="1" si="455"/>
        <v>9.0000012000000442</v>
      </c>
      <c r="AI3151" t="str">
        <f t="shared" ca="1" si="457"/>
        <v>Canisius</v>
      </c>
      <c r="AJ3151" t="str">
        <f t="shared" si="458"/>
        <v>Canisius</v>
      </c>
      <c r="AK3151" t="str">
        <f t="shared" si="459"/>
        <v>Canisius</v>
      </c>
    </row>
    <row r="3152" spans="17:37" x14ac:dyDescent="0.25">
      <c r="Q3152" t="s">
        <v>3203</v>
      </c>
      <c r="R3152" s="6">
        <v>41996</v>
      </c>
      <c r="S3152" t="s">
        <v>3194</v>
      </c>
      <c r="T3152" t="s">
        <v>3480</v>
      </c>
      <c r="U3152" t="s">
        <v>3841</v>
      </c>
      <c r="V3152">
        <v>74</v>
      </c>
      <c r="W3152">
        <v>69</v>
      </c>
      <c r="Y3152" t="s">
        <v>1981</v>
      </c>
      <c r="Z3152">
        <v>1</v>
      </c>
      <c r="AA3152">
        <f t="shared" si="456"/>
        <v>-5</v>
      </c>
      <c r="AB3152">
        <f t="shared" ca="1" si="452"/>
        <v>-1.9999997999999994</v>
      </c>
      <c r="AC3152">
        <f t="shared" ca="1" si="453"/>
        <v>-3.0000002000000006</v>
      </c>
      <c r="AD3152">
        <f t="shared" ca="1" si="454"/>
        <v>3.0000002000000006</v>
      </c>
      <c r="AE3152" s="2">
        <v>0</v>
      </c>
      <c r="AF3152" s="7">
        <f>VLOOKUP(R3152,Weights!$A$2:$B$120,2,0)*AE3152</f>
        <v>0</v>
      </c>
      <c r="AG3152">
        <f t="shared" ca="1" si="455"/>
        <v>9.0000012000000442</v>
      </c>
      <c r="AI3152" t="str">
        <f t="shared" ca="1" si="457"/>
        <v>Arkansas St</v>
      </c>
      <c r="AJ3152" t="str">
        <f t="shared" si="458"/>
        <v>Arkansas St</v>
      </c>
      <c r="AK3152" t="str">
        <f t="shared" si="459"/>
        <v>Arkansas St</v>
      </c>
    </row>
    <row r="3153" spans="17:37" x14ac:dyDescent="0.25">
      <c r="Q3153" t="s">
        <v>3203</v>
      </c>
      <c r="R3153" s="6">
        <v>42003</v>
      </c>
      <c r="S3153" t="s">
        <v>3194</v>
      </c>
      <c r="T3153" t="s">
        <v>3218</v>
      </c>
      <c r="U3153" t="s">
        <v>3842</v>
      </c>
      <c r="V3153">
        <v>65</v>
      </c>
      <c r="W3153">
        <v>47</v>
      </c>
      <c r="Y3153" t="s">
        <v>1982</v>
      </c>
      <c r="Z3153">
        <v>1</v>
      </c>
      <c r="AA3153">
        <f t="shared" si="456"/>
        <v>18</v>
      </c>
      <c r="AB3153">
        <f t="shared" ca="1" si="452"/>
        <v>-13.7999998</v>
      </c>
      <c r="AC3153">
        <f t="shared" ca="1" si="453"/>
        <v>31.799999800000002</v>
      </c>
      <c r="AD3153">
        <f t="shared" ca="1" si="454"/>
        <v>-31.799999800000002</v>
      </c>
      <c r="AE3153" s="2">
        <v>0</v>
      </c>
      <c r="AF3153" s="7">
        <f>VLOOKUP(R3153,Weights!$A$2:$B$120,2,0)*AE3153</f>
        <v>0</v>
      </c>
      <c r="AG3153">
        <f t="shared" ca="1" si="455"/>
        <v>1011.2399872800002</v>
      </c>
      <c r="AI3153" t="str">
        <f t="shared" ca="1" si="457"/>
        <v>Albany</v>
      </c>
      <c r="AJ3153" t="str">
        <f t="shared" si="458"/>
        <v>Niagara</v>
      </c>
      <c r="AK3153">
        <f t="shared" si="459"/>
        <v>0</v>
      </c>
    </row>
    <row r="3154" spans="17:37" x14ac:dyDescent="0.25">
      <c r="Q3154" t="s">
        <v>3203</v>
      </c>
      <c r="R3154" s="6">
        <v>42006</v>
      </c>
      <c r="S3154" t="s">
        <v>3194</v>
      </c>
      <c r="T3154" t="s">
        <v>3505</v>
      </c>
      <c r="U3154" t="s">
        <v>3842</v>
      </c>
      <c r="V3154">
        <v>73</v>
      </c>
      <c r="W3154">
        <v>61</v>
      </c>
      <c r="Y3154" t="s">
        <v>1983</v>
      </c>
      <c r="Z3154">
        <v>1</v>
      </c>
      <c r="AA3154">
        <f t="shared" si="456"/>
        <v>12</v>
      </c>
      <c r="AB3154">
        <f t="shared" ca="1" si="452"/>
        <v>-8.3999998199999997</v>
      </c>
      <c r="AC3154">
        <f t="shared" ca="1" si="453"/>
        <v>20.399999819999998</v>
      </c>
      <c r="AD3154">
        <f t="shared" ca="1" si="454"/>
        <v>-20.399999819999998</v>
      </c>
      <c r="AE3154" s="2">
        <v>0</v>
      </c>
      <c r="AF3154" s="7">
        <f>VLOOKUP(R3154,Weights!$A$2:$B$120,2,0)*AE3154</f>
        <v>0</v>
      </c>
      <c r="AG3154">
        <f t="shared" ca="1" si="455"/>
        <v>416.15999265599993</v>
      </c>
      <c r="AI3154" t="str">
        <f t="shared" ca="1" si="457"/>
        <v>Manhattan</v>
      </c>
      <c r="AJ3154" t="str">
        <f t="shared" si="458"/>
        <v>Niagara</v>
      </c>
      <c r="AK3154">
        <f t="shared" si="459"/>
        <v>0</v>
      </c>
    </row>
    <row r="3155" spans="17:37" x14ac:dyDescent="0.25">
      <c r="Q3155" t="s">
        <v>3203</v>
      </c>
      <c r="R3155" s="6">
        <v>42008</v>
      </c>
      <c r="S3155" t="s">
        <v>3194</v>
      </c>
      <c r="T3155" t="s">
        <v>3448</v>
      </c>
      <c r="U3155" t="s">
        <v>3841</v>
      </c>
      <c r="V3155">
        <v>66</v>
      </c>
      <c r="W3155">
        <v>50</v>
      </c>
      <c r="Y3155" t="s">
        <v>1984</v>
      </c>
      <c r="Z3155">
        <v>1</v>
      </c>
      <c r="AA3155">
        <f t="shared" si="456"/>
        <v>-16</v>
      </c>
      <c r="AB3155">
        <f t="shared" ca="1" si="452"/>
        <v>-7.3999997999999998</v>
      </c>
      <c r="AC3155">
        <f t="shared" ca="1" si="453"/>
        <v>-8.6000002000000002</v>
      </c>
      <c r="AD3155">
        <f t="shared" ca="1" si="454"/>
        <v>8.6000002000000002</v>
      </c>
      <c r="AE3155" s="2">
        <v>0</v>
      </c>
      <c r="AF3155" s="7">
        <f>VLOOKUP(R3155,Weights!$A$2:$B$120,2,0)*AE3155</f>
        <v>0</v>
      </c>
      <c r="AG3155">
        <f t="shared" ca="1" si="455"/>
        <v>73.960003440000037</v>
      </c>
      <c r="AI3155" t="str">
        <f t="shared" ca="1" si="457"/>
        <v>Monmouth</v>
      </c>
      <c r="AJ3155" t="str">
        <f t="shared" si="458"/>
        <v>Monmouth</v>
      </c>
      <c r="AK3155" t="str">
        <f t="shared" si="459"/>
        <v>Monmouth</v>
      </c>
    </row>
    <row r="3156" spans="17:37" x14ac:dyDescent="0.25">
      <c r="Q3156" t="s">
        <v>3203</v>
      </c>
      <c r="R3156" s="6">
        <v>42017</v>
      </c>
      <c r="S3156" t="s">
        <v>3194</v>
      </c>
      <c r="T3156" t="s">
        <v>3380</v>
      </c>
      <c r="U3156" t="s">
        <v>3841</v>
      </c>
      <c r="V3156">
        <v>67</v>
      </c>
      <c r="W3156">
        <v>56</v>
      </c>
      <c r="Y3156" t="s">
        <v>1985</v>
      </c>
      <c r="Z3156">
        <v>1</v>
      </c>
      <c r="AA3156">
        <f t="shared" si="456"/>
        <v>-11</v>
      </c>
      <c r="AB3156">
        <f t="shared" ca="1" si="452"/>
        <v>-1.7999998000000001</v>
      </c>
      <c r="AC3156">
        <f t="shared" ca="1" si="453"/>
        <v>-9.2000001999999999</v>
      </c>
      <c r="AD3156">
        <f t="shared" ca="1" si="454"/>
        <v>9.2000001999999999</v>
      </c>
      <c r="AE3156" s="2">
        <v>0</v>
      </c>
      <c r="AF3156" s="7">
        <f>VLOOKUP(R3156,Weights!$A$2:$B$120,2,0)*AE3156</f>
        <v>0</v>
      </c>
      <c r="AG3156">
        <f t="shared" ca="1" si="455"/>
        <v>84.640003680000035</v>
      </c>
      <c r="AI3156" t="str">
        <f t="shared" ca="1" si="457"/>
        <v>Pennsylvania</v>
      </c>
      <c r="AJ3156" t="str">
        <f t="shared" si="458"/>
        <v>Pennsylvania</v>
      </c>
      <c r="AK3156" t="str">
        <f t="shared" si="459"/>
        <v>Pennsylvania</v>
      </c>
    </row>
    <row r="3157" spans="17:37" x14ac:dyDescent="0.25">
      <c r="Q3157" t="s">
        <v>3203</v>
      </c>
      <c r="R3157" s="6">
        <v>42020</v>
      </c>
      <c r="S3157" t="s">
        <v>3194</v>
      </c>
      <c r="T3157" t="s">
        <v>3330</v>
      </c>
      <c r="U3157" t="s">
        <v>3841</v>
      </c>
      <c r="V3157">
        <v>80</v>
      </c>
      <c r="W3157">
        <v>79</v>
      </c>
      <c r="Y3157" t="s">
        <v>1986</v>
      </c>
      <c r="Z3157">
        <v>1</v>
      </c>
      <c r="AA3157">
        <f t="shared" si="456"/>
        <v>-1</v>
      </c>
      <c r="AB3157">
        <f t="shared" ca="1" si="452"/>
        <v>-11.999999799999999</v>
      </c>
      <c r="AC3157">
        <f t="shared" ca="1" si="453"/>
        <v>10.999999799999999</v>
      </c>
      <c r="AD3157">
        <f t="shared" ca="1" si="454"/>
        <v>-10.999999799999999</v>
      </c>
      <c r="AE3157" s="2">
        <v>0</v>
      </c>
      <c r="AF3157" s="7">
        <f>VLOOKUP(R3157,Weights!$A$2:$B$120,2,0)*AE3157</f>
        <v>0</v>
      </c>
      <c r="AG3157">
        <f t="shared" ca="1" si="455"/>
        <v>120.99999560000003</v>
      </c>
      <c r="AI3157" t="str">
        <f t="shared" ca="1" si="457"/>
        <v>Iona</v>
      </c>
      <c r="AJ3157" t="str">
        <f t="shared" si="458"/>
        <v>Iona</v>
      </c>
      <c r="AK3157" t="str">
        <f t="shared" si="459"/>
        <v>Iona</v>
      </c>
    </row>
    <row r="3158" spans="17:37" x14ac:dyDescent="0.25">
      <c r="Q3158" t="s">
        <v>3203</v>
      </c>
      <c r="R3158" s="6">
        <v>42022</v>
      </c>
      <c r="S3158" t="s">
        <v>3194</v>
      </c>
      <c r="T3158" t="s">
        <v>3201</v>
      </c>
      <c r="U3158" t="s">
        <v>3841</v>
      </c>
      <c r="V3158">
        <v>74</v>
      </c>
      <c r="W3158">
        <v>70</v>
      </c>
      <c r="Y3158" t="s">
        <v>1987</v>
      </c>
      <c r="Z3158">
        <v>1</v>
      </c>
      <c r="AA3158">
        <f t="shared" si="456"/>
        <v>-4</v>
      </c>
      <c r="AB3158">
        <f t="shared" ca="1" si="452"/>
        <v>-3.3999997999999998</v>
      </c>
      <c r="AC3158">
        <f t="shared" ca="1" si="453"/>
        <v>-0.60000020000000021</v>
      </c>
      <c r="AD3158">
        <f t="shared" ca="1" si="454"/>
        <v>0.60000020000000021</v>
      </c>
      <c r="AE3158" s="2">
        <v>0</v>
      </c>
      <c r="AF3158" s="7">
        <f>VLOOKUP(R3158,Weights!$A$2:$B$120,2,0)*AE3158</f>
        <v>0</v>
      </c>
      <c r="AG3158">
        <f t="shared" ca="1" si="455"/>
        <v>0.36000024000004027</v>
      </c>
      <c r="AI3158" t="str">
        <f t="shared" ca="1" si="457"/>
        <v>Siena</v>
      </c>
      <c r="AJ3158" t="str">
        <f t="shared" si="458"/>
        <v>Siena</v>
      </c>
      <c r="AK3158" t="str">
        <f t="shared" si="459"/>
        <v>Siena</v>
      </c>
    </row>
    <row r="3159" spans="17:37" x14ac:dyDescent="0.25">
      <c r="Q3159" t="s">
        <v>3203</v>
      </c>
      <c r="R3159" s="6">
        <v>42034</v>
      </c>
      <c r="S3159" t="s">
        <v>3194</v>
      </c>
      <c r="T3159" t="s">
        <v>3309</v>
      </c>
      <c r="U3159" t="s">
        <v>3841</v>
      </c>
      <c r="V3159">
        <v>65</v>
      </c>
      <c r="W3159">
        <v>61</v>
      </c>
      <c r="Y3159" t="s">
        <v>1988</v>
      </c>
      <c r="Z3159">
        <v>1</v>
      </c>
      <c r="AA3159">
        <f t="shared" si="456"/>
        <v>-4</v>
      </c>
      <c r="AB3159">
        <f t="shared" ca="1" si="452"/>
        <v>1.8000000000000007</v>
      </c>
      <c r="AC3159">
        <f t="shared" ca="1" si="453"/>
        <v>-5.8000000000000007</v>
      </c>
      <c r="AD3159">
        <f t="shared" ca="1" si="454"/>
        <v>5.8000000000000007</v>
      </c>
      <c r="AE3159" s="2">
        <v>0</v>
      </c>
      <c r="AF3159" s="7">
        <f>VLOOKUP(R3159,Weights!$A$2:$B$120,2,0)*AE3159</f>
        <v>0</v>
      </c>
      <c r="AG3159">
        <f t="shared" ca="1" si="455"/>
        <v>33.640000000000008</v>
      </c>
      <c r="AI3159" t="str">
        <f t="shared" ca="1" si="457"/>
        <v>Niagara</v>
      </c>
      <c r="AJ3159" t="str">
        <f t="shared" si="458"/>
        <v>Marist</v>
      </c>
      <c r="AK3159" t="str">
        <f t="shared" si="459"/>
        <v>Marist</v>
      </c>
    </row>
    <row r="3160" spans="17:37" x14ac:dyDescent="0.25">
      <c r="Q3160" t="s">
        <v>3203</v>
      </c>
      <c r="R3160" s="6">
        <v>42036</v>
      </c>
      <c r="S3160" t="s">
        <v>3194</v>
      </c>
      <c r="T3160" t="s">
        <v>3219</v>
      </c>
      <c r="U3160" t="s">
        <v>3842</v>
      </c>
      <c r="V3160">
        <v>105</v>
      </c>
      <c r="W3160">
        <v>100</v>
      </c>
      <c r="X3160" t="s">
        <v>3844</v>
      </c>
      <c r="Y3160" t="s">
        <v>1989</v>
      </c>
      <c r="Z3160">
        <v>1</v>
      </c>
      <c r="AA3160">
        <f t="shared" si="456"/>
        <v>5</v>
      </c>
      <c r="AB3160">
        <f t="shared" ca="1" si="452"/>
        <v>-7.1999997999999996</v>
      </c>
      <c r="AC3160">
        <f t="shared" ca="1" si="453"/>
        <v>12.199999800000001</v>
      </c>
      <c r="AD3160">
        <f t="shared" ca="1" si="454"/>
        <v>-12.199999800000001</v>
      </c>
      <c r="AE3160" s="2">
        <v>0</v>
      </c>
      <c r="AF3160" s="7">
        <f>VLOOKUP(R3160,Weights!$A$2:$B$120,2,0)*AE3160</f>
        <v>0</v>
      </c>
      <c r="AG3160">
        <f t="shared" ca="1" si="455"/>
        <v>148.83999512000005</v>
      </c>
      <c r="AI3160" t="str">
        <f t="shared" ca="1" si="457"/>
        <v>Quinnipiac</v>
      </c>
      <c r="AJ3160" t="str">
        <f t="shared" si="458"/>
        <v>Niagara</v>
      </c>
      <c r="AK3160">
        <f t="shared" si="459"/>
        <v>0</v>
      </c>
    </row>
    <row r="3161" spans="17:37" x14ac:dyDescent="0.25">
      <c r="Q3161" t="s">
        <v>3203</v>
      </c>
      <c r="R3161" s="6">
        <v>42048</v>
      </c>
      <c r="S3161" t="s">
        <v>3194</v>
      </c>
      <c r="T3161" t="s">
        <v>3502</v>
      </c>
      <c r="U3161" t="s">
        <v>3841</v>
      </c>
      <c r="V3161">
        <v>77</v>
      </c>
      <c r="W3161">
        <v>65</v>
      </c>
      <c r="Y3161" t="s">
        <v>1990</v>
      </c>
      <c r="Z3161">
        <v>1</v>
      </c>
      <c r="AA3161">
        <f t="shared" si="456"/>
        <v>-12</v>
      </c>
      <c r="AB3161">
        <f t="shared" ca="1" si="452"/>
        <v>-6.5999998</v>
      </c>
      <c r="AC3161">
        <f t="shared" ca="1" si="453"/>
        <v>-5.4000002</v>
      </c>
      <c r="AD3161">
        <f t="shared" ca="1" si="454"/>
        <v>5.4000002</v>
      </c>
      <c r="AE3161" s="2">
        <v>0</v>
      </c>
      <c r="AF3161" s="7">
        <f>VLOOKUP(R3161,Weights!$A$2:$B$120,2,0)*AE3161</f>
        <v>0</v>
      </c>
      <c r="AG3161">
        <f t="shared" ca="1" si="455"/>
        <v>29.16000216000004</v>
      </c>
      <c r="AI3161" t="str">
        <f t="shared" ca="1" si="457"/>
        <v>Saint Peter's</v>
      </c>
      <c r="AJ3161" t="str">
        <f t="shared" si="458"/>
        <v>Saint Peter's</v>
      </c>
      <c r="AK3161" t="str">
        <f t="shared" si="459"/>
        <v>Saint Peter's</v>
      </c>
    </row>
    <row r="3162" spans="17:37" x14ac:dyDescent="0.25">
      <c r="Q3162" t="s">
        <v>3203</v>
      </c>
      <c r="R3162" s="6">
        <v>42050</v>
      </c>
      <c r="S3162" t="s">
        <v>3194</v>
      </c>
      <c r="T3162" t="s">
        <v>3504</v>
      </c>
      <c r="U3162" t="s">
        <v>3841</v>
      </c>
      <c r="V3162">
        <v>69</v>
      </c>
      <c r="W3162">
        <v>60</v>
      </c>
      <c r="Y3162" t="s">
        <v>1991</v>
      </c>
      <c r="Z3162">
        <v>1</v>
      </c>
      <c r="AA3162">
        <f t="shared" si="456"/>
        <v>-9</v>
      </c>
      <c r="AB3162">
        <f t="shared" ca="1" si="452"/>
        <v>-8.1999998200000004</v>
      </c>
      <c r="AC3162">
        <f t="shared" ca="1" si="453"/>
        <v>-0.80000017999999962</v>
      </c>
      <c r="AD3162">
        <f t="shared" ca="1" si="454"/>
        <v>0.80000017999999962</v>
      </c>
      <c r="AE3162" s="2">
        <v>0</v>
      </c>
      <c r="AF3162" s="7">
        <f>VLOOKUP(R3162,Weights!$A$2:$B$120,2,0)*AE3162</f>
        <v>0</v>
      </c>
      <c r="AG3162">
        <f t="shared" ca="1" si="455"/>
        <v>0.64000028800003184</v>
      </c>
      <c r="AI3162" t="str">
        <f t="shared" ca="1" si="457"/>
        <v>Rider</v>
      </c>
      <c r="AJ3162" t="str">
        <f t="shared" si="458"/>
        <v>Rider</v>
      </c>
      <c r="AK3162" t="str">
        <f t="shared" si="459"/>
        <v>Rider</v>
      </c>
    </row>
    <row r="3163" spans="17:37" x14ac:dyDescent="0.25">
      <c r="Q3163" t="s">
        <v>3203</v>
      </c>
      <c r="R3163" s="6">
        <v>42064</v>
      </c>
      <c r="S3163" t="s">
        <v>3194</v>
      </c>
      <c r="T3163" t="s">
        <v>3503</v>
      </c>
      <c r="U3163" t="s">
        <v>3842</v>
      </c>
      <c r="V3163">
        <v>57</v>
      </c>
      <c r="W3163">
        <v>56</v>
      </c>
      <c r="Y3163" t="s">
        <v>1992</v>
      </c>
      <c r="Z3163">
        <v>1</v>
      </c>
      <c r="AA3163">
        <f t="shared" si="456"/>
        <v>1</v>
      </c>
      <c r="AB3163">
        <f t="shared" ca="1" si="452"/>
        <v>0.8000001999999995</v>
      </c>
      <c r="AC3163">
        <f t="shared" ca="1" si="453"/>
        <v>0.1999998000000005</v>
      </c>
      <c r="AD3163">
        <f t="shared" ca="1" si="454"/>
        <v>-0.1999998000000005</v>
      </c>
      <c r="AE3163" s="2">
        <v>0</v>
      </c>
      <c r="AF3163" s="7">
        <f>VLOOKUP(R3163,Weights!$A$2:$B$120,2,0)*AE3163</f>
        <v>0</v>
      </c>
      <c r="AG3163">
        <f t="shared" ca="1" si="455"/>
        <v>3.9999920000040205E-2</v>
      </c>
      <c r="AI3163" t="str">
        <f t="shared" ca="1" si="457"/>
        <v>Niagara</v>
      </c>
      <c r="AJ3163" t="str">
        <f t="shared" si="458"/>
        <v>Niagara</v>
      </c>
      <c r="AK3163">
        <f t="shared" si="459"/>
        <v>0</v>
      </c>
    </row>
    <row r="3164" spans="17:37" x14ac:dyDescent="0.25">
      <c r="Q3164" t="s">
        <v>3203</v>
      </c>
      <c r="R3164" s="6">
        <v>42068</v>
      </c>
      <c r="S3164" t="s">
        <v>3195</v>
      </c>
      <c r="T3164" t="s">
        <v>3201</v>
      </c>
      <c r="U3164" t="s">
        <v>3841</v>
      </c>
      <c r="V3164">
        <v>71</v>
      </c>
      <c r="W3164">
        <v>54</v>
      </c>
      <c r="Y3164" t="s">
        <v>1993</v>
      </c>
      <c r="Z3164">
        <v>1</v>
      </c>
      <c r="AA3164">
        <f t="shared" si="456"/>
        <v>-17</v>
      </c>
      <c r="AB3164">
        <f t="shared" ca="1" si="452"/>
        <v>-6.5999998000000009</v>
      </c>
      <c r="AC3164">
        <f t="shared" ca="1" si="453"/>
        <v>-10.400000199999999</v>
      </c>
      <c r="AD3164">
        <f t="shared" ca="1" si="454"/>
        <v>10.400000199999999</v>
      </c>
      <c r="AE3164" s="2">
        <v>0</v>
      </c>
      <c r="AF3164" s="7">
        <f>VLOOKUP(R3164,Weights!$A$2:$B$120,2,0)*AE3164</f>
        <v>0</v>
      </c>
      <c r="AG3164">
        <f t="shared" ca="1" si="455"/>
        <v>108.16000416000003</v>
      </c>
      <c r="AI3164" t="str">
        <f t="shared" ca="1" si="457"/>
        <v>Siena</v>
      </c>
      <c r="AJ3164" t="str">
        <f t="shared" si="458"/>
        <v>Siena</v>
      </c>
      <c r="AK3164" t="str">
        <f t="shared" si="459"/>
        <v>Siena</v>
      </c>
    </row>
    <row r="3165" spans="17:37" x14ac:dyDescent="0.25">
      <c r="Q3165" t="s">
        <v>3528</v>
      </c>
      <c r="R3165" s="6">
        <v>41979</v>
      </c>
      <c r="S3165" t="s">
        <v>3194</v>
      </c>
      <c r="T3165" t="s">
        <v>3839</v>
      </c>
      <c r="U3165" t="s">
        <v>3842</v>
      </c>
      <c r="V3165">
        <v>89</v>
      </c>
      <c r="W3165">
        <v>60</v>
      </c>
      <c r="Y3165" t="s">
        <v>69</v>
      </c>
      <c r="Z3165">
        <v>1</v>
      </c>
      <c r="AA3165">
        <f t="shared" si="456"/>
        <v>29</v>
      </c>
      <c r="AB3165">
        <f t="shared" ca="1" si="452"/>
        <v>14.8</v>
      </c>
      <c r="AC3165">
        <f t="shared" ca="1" si="453"/>
        <v>14.2</v>
      </c>
      <c r="AD3165">
        <f t="shared" ca="1" si="454"/>
        <v>-14.2</v>
      </c>
      <c r="AE3165" s="2">
        <v>0</v>
      </c>
      <c r="AF3165" s="7">
        <f>VLOOKUP(R3165,Weights!$A$2:$B$120,2,0)*AE3165</f>
        <v>0</v>
      </c>
      <c r="AG3165">
        <f t="shared" ca="1" si="455"/>
        <v>201.64</v>
      </c>
      <c r="AI3165" t="str">
        <f t="shared" ca="1" si="457"/>
        <v>Nicholls St</v>
      </c>
      <c r="AJ3165" t="str">
        <f t="shared" si="458"/>
        <v>Nicholls St</v>
      </c>
      <c r="AK3165">
        <f t="shared" si="459"/>
        <v>0</v>
      </c>
    </row>
    <row r="3166" spans="17:37" x14ac:dyDescent="0.25">
      <c r="Q3166" t="s">
        <v>3528</v>
      </c>
      <c r="R3166" s="6">
        <v>41989</v>
      </c>
      <c r="S3166" t="s">
        <v>3194</v>
      </c>
      <c r="T3166" t="s">
        <v>3839</v>
      </c>
      <c r="U3166" t="s">
        <v>3842</v>
      </c>
      <c r="V3166">
        <v>81</v>
      </c>
      <c r="W3166">
        <v>75</v>
      </c>
      <c r="Y3166" t="s">
        <v>21</v>
      </c>
      <c r="Z3166">
        <v>1</v>
      </c>
      <c r="AA3166">
        <f t="shared" si="456"/>
        <v>6</v>
      </c>
      <c r="AB3166">
        <f t="shared" ca="1" si="452"/>
        <v>14.8</v>
      </c>
      <c r="AC3166">
        <f t="shared" ca="1" si="453"/>
        <v>-8.8000000000000007</v>
      </c>
      <c r="AD3166">
        <f t="shared" ca="1" si="454"/>
        <v>8.8000000000000007</v>
      </c>
      <c r="AE3166" s="2">
        <v>0</v>
      </c>
      <c r="AF3166" s="7">
        <f>VLOOKUP(R3166,Weights!$A$2:$B$120,2,0)*AE3166</f>
        <v>0</v>
      </c>
      <c r="AG3166">
        <f t="shared" ca="1" si="455"/>
        <v>77.440000000000012</v>
      </c>
      <c r="AI3166" t="str">
        <f t="shared" ca="1" si="457"/>
        <v>Nicholls St</v>
      </c>
      <c r="AJ3166" t="str">
        <f t="shared" si="458"/>
        <v>Nicholls St</v>
      </c>
      <c r="AK3166">
        <f t="shared" si="459"/>
        <v>0</v>
      </c>
    </row>
    <row r="3167" spans="17:37" x14ac:dyDescent="0.25">
      <c r="Q3167" t="s">
        <v>3528</v>
      </c>
      <c r="R3167" s="6">
        <v>41994</v>
      </c>
      <c r="S3167" t="s">
        <v>3194</v>
      </c>
      <c r="T3167" t="s">
        <v>3523</v>
      </c>
      <c r="U3167" t="s">
        <v>3841</v>
      </c>
      <c r="V3167">
        <v>65</v>
      </c>
      <c r="W3167">
        <v>64</v>
      </c>
      <c r="Y3167" t="s">
        <v>841</v>
      </c>
      <c r="Z3167">
        <v>1</v>
      </c>
      <c r="AA3167">
        <f t="shared" si="456"/>
        <v>-1</v>
      </c>
      <c r="AB3167">
        <f t="shared" ca="1" si="452"/>
        <v>-6.1999997999999996</v>
      </c>
      <c r="AC3167">
        <f t="shared" ca="1" si="453"/>
        <v>5.1999997999999996</v>
      </c>
      <c r="AD3167">
        <f t="shared" ca="1" si="454"/>
        <v>-5.1999997999999996</v>
      </c>
      <c r="AE3167" s="2">
        <v>0</v>
      </c>
      <c r="AF3167" s="7">
        <f>VLOOKUP(R3167,Weights!$A$2:$B$120,2,0)*AE3167</f>
        <v>0</v>
      </c>
      <c r="AG3167">
        <f t="shared" ca="1" si="455"/>
        <v>27.039997920000037</v>
      </c>
      <c r="AI3167" t="str">
        <f t="shared" ca="1" si="457"/>
        <v>Troy</v>
      </c>
      <c r="AJ3167" t="str">
        <f t="shared" si="458"/>
        <v>Troy</v>
      </c>
      <c r="AK3167" t="str">
        <f t="shared" si="459"/>
        <v>Troy</v>
      </c>
    </row>
    <row r="3168" spans="17:37" x14ac:dyDescent="0.25">
      <c r="Q3168" t="s">
        <v>3528</v>
      </c>
      <c r="R3168" s="6">
        <v>42003</v>
      </c>
      <c r="S3168" t="s">
        <v>3194</v>
      </c>
      <c r="T3168" t="s">
        <v>3839</v>
      </c>
      <c r="U3168" t="s">
        <v>3842</v>
      </c>
      <c r="V3168">
        <v>71</v>
      </c>
      <c r="W3168">
        <v>64</v>
      </c>
      <c r="Y3168" t="s">
        <v>856</v>
      </c>
      <c r="Z3168">
        <v>1</v>
      </c>
      <c r="AA3168">
        <f t="shared" si="456"/>
        <v>7</v>
      </c>
      <c r="AB3168">
        <f t="shared" ca="1" si="452"/>
        <v>14.8</v>
      </c>
      <c r="AC3168">
        <f t="shared" ca="1" si="453"/>
        <v>-7.8000000000000007</v>
      </c>
      <c r="AD3168">
        <f t="shared" ca="1" si="454"/>
        <v>7.8000000000000007</v>
      </c>
      <c r="AE3168" s="2">
        <v>0</v>
      </c>
      <c r="AF3168" s="7">
        <f>VLOOKUP(R3168,Weights!$A$2:$B$120,2,0)*AE3168</f>
        <v>0</v>
      </c>
      <c r="AG3168">
        <f t="shared" ca="1" si="455"/>
        <v>60.840000000000011</v>
      </c>
      <c r="AI3168" t="str">
        <f t="shared" ca="1" si="457"/>
        <v>Nicholls St</v>
      </c>
      <c r="AJ3168" t="str">
        <f t="shared" si="458"/>
        <v>Nicholls St</v>
      </c>
      <c r="AK3168">
        <f t="shared" si="459"/>
        <v>0</v>
      </c>
    </row>
    <row r="3169" spans="17:37" x14ac:dyDescent="0.25">
      <c r="Q3169" t="s">
        <v>3528</v>
      </c>
      <c r="R3169" s="6">
        <v>42017</v>
      </c>
      <c r="S3169" t="s">
        <v>3194</v>
      </c>
      <c r="T3169" t="s">
        <v>3525</v>
      </c>
      <c r="U3169" t="s">
        <v>3842</v>
      </c>
      <c r="V3169">
        <v>61</v>
      </c>
      <c r="W3169">
        <v>57</v>
      </c>
      <c r="Y3169" t="s">
        <v>2746</v>
      </c>
      <c r="Z3169">
        <v>1</v>
      </c>
      <c r="AA3169">
        <f t="shared" si="456"/>
        <v>4</v>
      </c>
      <c r="AB3169">
        <f t="shared" ca="1" si="452"/>
        <v>-3.4000000000000004</v>
      </c>
      <c r="AC3169">
        <f t="shared" ca="1" si="453"/>
        <v>7.4</v>
      </c>
      <c r="AD3169">
        <f t="shared" ca="1" si="454"/>
        <v>-7.4</v>
      </c>
      <c r="AE3169" s="2">
        <v>0</v>
      </c>
      <c r="AF3169" s="7">
        <f>VLOOKUP(R3169,Weights!$A$2:$B$120,2,0)*AE3169</f>
        <v>0</v>
      </c>
      <c r="AG3169">
        <f t="shared" ca="1" si="455"/>
        <v>54.760000000000005</v>
      </c>
      <c r="AI3169" t="str">
        <f t="shared" ca="1" si="457"/>
        <v>Houston Baptist</v>
      </c>
      <c r="AJ3169" t="str">
        <f t="shared" si="458"/>
        <v>Nicholls St</v>
      </c>
      <c r="AK3169">
        <f t="shared" si="459"/>
        <v>0</v>
      </c>
    </row>
    <row r="3170" spans="17:37" x14ac:dyDescent="0.25">
      <c r="Q3170" t="s">
        <v>3528</v>
      </c>
      <c r="R3170" s="6">
        <v>42021</v>
      </c>
      <c r="S3170" t="s">
        <v>3194</v>
      </c>
      <c r="T3170" t="s">
        <v>3485</v>
      </c>
      <c r="U3170" t="s">
        <v>3841</v>
      </c>
      <c r="V3170">
        <v>69</v>
      </c>
      <c r="W3170">
        <v>66</v>
      </c>
      <c r="Y3170" t="s">
        <v>2747</v>
      </c>
      <c r="Z3170">
        <v>1</v>
      </c>
      <c r="AA3170">
        <f t="shared" si="456"/>
        <v>-3</v>
      </c>
      <c r="AB3170">
        <f t="shared" ca="1" si="452"/>
        <v>-8.5999997999999991</v>
      </c>
      <c r="AC3170">
        <f t="shared" ca="1" si="453"/>
        <v>5.5999997999999991</v>
      </c>
      <c r="AD3170">
        <f t="shared" ca="1" si="454"/>
        <v>-5.5999997999999991</v>
      </c>
      <c r="AE3170" s="2">
        <v>0</v>
      </c>
      <c r="AF3170" s="7">
        <f>VLOOKUP(R3170,Weights!$A$2:$B$120,2,0)*AE3170</f>
        <v>0</v>
      </c>
      <c r="AG3170">
        <f t="shared" ca="1" si="455"/>
        <v>31.359997760000031</v>
      </c>
      <c r="AI3170" t="str">
        <f t="shared" ca="1" si="457"/>
        <v>Texas A&amp;M-CC</v>
      </c>
      <c r="AJ3170" t="str">
        <f t="shared" si="458"/>
        <v>Texas A&amp;M-CC</v>
      </c>
      <c r="AK3170" t="str">
        <f t="shared" si="459"/>
        <v>Texas A&amp;M-CC</v>
      </c>
    </row>
    <row r="3171" spans="17:37" x14ac:dyDescent="0.25">
      <c r="Q3171" t="s">
        <v>3528</v>
      </c>
      <c r="R3171" s="6">
        <v>42024</v>
      </c>
      <c r="S3171" t="s">
        <v>3194</v>
      </c>
      <c r="T3171" t="s">
        <v>3384</v>
      </c>
      <c r="U3171" t="s">
        <v>3841</v>
      </c>
      <c r="V3171">
        <v>62</v>
      </c>
      <c r="W3171">
        <v>39</v>
      </c>
      <c r="Y3171" t="s">
        <v>2748</v>
      </c>
      <c r="Z3171">
        <v>1</v>
      </c>
      <c r="AA3171">
        <f t="shared" si="456"/>
        <v>-23</v>
      </c>
      <c r="AB3171">
        <f t="shared" ca="1" si="452"/>
        <v>-20.3999998</v>
      </c>
      <c r="AC3171">
        <f t="shared" ca="1" si="453"/>
        <v>-2.6000002000000002</v>
      </c>
      <c r="AD3171">
        <f t="shared" ca="1" si="454"/>
        <v>2.6000002000000002</v>
      </c>
      <c r="AE3171" s="2">
        <v>0</v>
      </c>
      <c r="AF3171" s="7">
        <f>VLOOKUP(R3171,Weights!$A$2:$B$120,2,0)*AE3171</f>
        <v>0</v>
      </c>
      <c r="AG3171">
        <f t="shared" ca="1" si="455"/>
        <v>6.7600010400000414</v>
      </c>
      <c r="AI3171" t="str">
        <f t="shared" ca="1" si="457"/>
        <v>Sam Houston St</v>
      </c>
      <c r="AJ3171" t="str">
        <f t="shared" si="458"/>
        <v>Sam Houston St</v>
      </c>
      <c r="AK3171" t="str">
        <f t="shared" si="459"/>
        <v>Sam Houston St</v>
      </c>
    </row>
    <row r="3172" spans="17:37" x14ac:dyDescent="0.25">
      <c r="Q3172" t="s">
        <v>3528</v>
      </c>
      <c r="R3172" s="6">
        <v>42035</v>
      </c>
      <c r="S3172" t="s">
        <v>3194</v>
      </c>
      <c r="T3172" t="s">
        <v>3527</v>
      </c>
      <c r="U3172" t="s">
        <v>3841</v>
      </c>
      <c r="V3172">
        <v>69</v>
      </c>
      <c r="W3172">
        <v>58</v>
      </c>
      <c r="Y3172" t="s">
        <v>2749</v>
      </c>
      <c r="Z3172">
        <v>1</v>
      </c>
      <c r="AA3172">
        <f t="shared" si="456"/>
        <v>-11</v>
      </c>
      <c r="AB3172">
        <f t="shared" ca="1" si="452"/>
        <v>-9.9999997999999994</v>
      </c>
      <c r="AC3172">
        <f t="shared" ca="1" si="453"/>
        <v>-1.0000002000000006</v>
      </c>
      <c r="AD3172">
        <f t="shared" ca="1" si="454"/>
        <v>1.0000002000000006</v>
      </c>
      <c r="AE3172" s="2">
        <v>0</v>
      </c>
      <c r="AF3172" s="7">
        <f>VLOOKUP(R3172,Weights!$A$2:$B$120,2,0)*AE3172</f>
        <v>0</v>
      </c>
      <c r="AG3172">
        <f t="shared" ca="1" si="455"/>
        <v>1.0000004000000411</v>
      </c>
      <c r="AI3172" t="str">
        <f t="shared" ca="1" si="457"/>
        <v>Incarnate Word</v>
      </c>
      <c r="AJ3172" t="str">
        <f t="shared" si="458"/>
        <v>Incarnate Word</v>
      </c>
      <c r="AK3172" t="str">
        <f t="shared" si="459"/>
        <v>Incarnate Word</v>
      </c>
    </row>
    <row r="3173" spans="17:37" x14ac:dyDescent="0.25">
      <c r="Q3173" t="s">
        <v>3528</v>
      </c>
      <c r="R3173" s="6">
        <v>42037</v>
      </c>
      <c r="S3173" t="s">
        <v>3194</v>
      </c>
      <c r="T3173" t="s">
        <v>3526</v>
      </c>
      <c r="U3173" t="s">
        <v>3842</v>
      </c>
      <c r="V3173">
        <v>67</v>
      </c>
      <c r="W3173">
        <v>55</v>
      </c>
      <c r="Y3173" t="s">
        <v>2750</v>
      </c>
      <c r="Z3173">
        <v>1</v>
      </c>
      <c r="AA3173">
        <f t="shared" si="456"/>
        <v>12</v>
      </c>
      <c r="AB3173">
        <f t="shared" ca="1" si="452"/>
        <v>-5.5999997999999991</v>
      </c>
      <c r="AC3173">
        <f t="shared" ca="1" si="453"/>
        <v>17.599999799999999</v>
      </c>
      <c r="AD3173">
        <f t="shared" ca="1" si="454"/>
        <v>-17.599999799999999</v>
      </c>
      <c r="AE3173" s="2">
        <v>0</v>
      </c>
      <c r="AF3173" s="7">
        <f>VLOOKUP(R3173,Weights!$A$2:$B$120,2,0)*AE3173</f>
        <v>0</v>
      </c>
      <c r="AG3173">
        <f t="shared" ca="1" si="455"/>
        <v>309.75999296000003</v>
      </c>
      <c r="AI3173" t="str">
        <f t="shared" ca="1" si="457"/>
        <v>New Orleans</v>
      </c>
      <c r="AJ3173" t="str">
        <f t="shared" si="458"/>
        <v>Nicholls St</v>
      </c>
      <c r="AK3173">
        <f t="shared" si="459"/>
        <v>0</v>
      </c>
    </row>
    <row r="3174" spans="17:37" x14ac:dyDescent="0.25">
      <c r="Q3174" t="s">
        <v>3528</v>
      </c>
      <c r="R3174" s="6">
        <v>42042</v>
      </c>
      <c r="S3174" t="s">
        <v>3194</v>
      </c>
      <c r="T3174" t="s">
        <v>3508</v>
      </c>
      <c r="U3174" t="s">
        <v>3842</v>
      </c>
      <c r="V3174">
        <v>70</v>
      </c>
      <c r="W3174">
        <v>59</v>
      </c>
      <c r="Y3174" t="s">
        <v>2751</v>
      </c>
      <c r="Z3174">
        <v>1</v>
      </c>
      <c r="AA3174">
        <f t="shared" si="456"/>
        <v>11</v>
      </c>
      <c r="AB3174">
        <f t="shared" ca="1" si="452"/>
        <v>-4.1999998000000005</v>
      </c>
      <c r="AC3174">
        <f t="shared" ca="1" si="453"/>
        <v>15.199999800000001</v>
      </c>
      <c r="AD3174">
        <f t="shared" ca="1" si="454"/>
        <v>-15.199999800000001</v>
      </c>
      <c r="AE3174" s="2">
        <v>0</v>
      </c>
      <c r="AF3174" s="7">
        <f>VLOOKUP(R3174,Weights!$A$2:$B$120,2,0)*AE3174</f>
        <v>0</v>
      </c>
      <c r="AG3174">
        <f t="shared" ca="1" si="455"/>
        <v>231.03999392000006</v>
      </c>
      <c r="AI3174" t="str">
        <f t="shared" ca="1" si="457"/>
        <v>McNeese St</v>
      </c>
      <c r="AJ3174" t="str">
        <f t="shared" si="458"/>
        <v>Nicholls St</v>
      </c>
      <c r="AK3174">
        <f t="shared" si="459"/>
        <v>0</v>
      </c>
    </row>
    <row r="3175" spans="17:37" x14ac:dyDescent="0.25">
      <c r="Q3175" t="s">
        <v>3528</v>
      </c>
      <c r="R3175" s="6">
        <v>42049</v>
      </c>
      <c r="S3175" t="s">
        <v>3194</v>
      </c>
      <c r="T3175" t="s">
        <v>3443</v>
      </c>
      <c r="U3175" t="s">
        <v>3841</v>
      </c>
      <c r="V3175">
        <v>65</v>
      </c>
      <c r="W3175">
        <v>59</v>
      </c>
      <c r="Y3175" t="s">
        <v>2752</v>
      </c>
      <c r="Z3175">
        <v>1</v>
      </c>
      <c r="AA3175">
        <f t="shared" si="456"/>
        <v>-6</v>
      </c>
      <c r="AB3175">
        <f t="shared" ca="1" si="452"/>
        <v>-2.7999999999999989</v>
      </c>
      <c r="AC3175">
        <f t="shared" ca="1" si="453"/>
        <v>-3.2000000000000011</v>
      </c>
      <c r="AD3175">
        <f t="shared" ca="1" si="454"/>
        <v>3.2000000000000011</v>
      </c>
      <c r="AE3175" s="2">
        <v>0</v>
      </c>
      <c r="AF3175" s="7">
        <f>VLOOKUP(R3175,Weights!$A$2:$B$120,2,0)*AE3175</f>
        <v>0</v>
      </c>
      <c r="AG3175">
        <f t="shared" ca="1" si="455"/>
        <v>10.240000000000007</v>
      </c>
      <c r="AI3175" t="str">
        <f t="shared" ca="1" si="457"/>
        <v>SE Louisiana</v>
      </c>
      <c r="AJ3175" t="str">
        <f t="shared" si="458"/>
        <v>SE Louisiana</v>
      </c>
      <c r="AK3175" t="str">
        <f t="shared" si="459"/>
        <v>SE Louisiana</v>
      </c>
    </row>
    <row r="3176" spans="17:37" x14ac:dyDescent="0.25">
      <c r="Q3176" t="s">
        <v>3528</v>
      </c>
      <c r="R3176" s="6">
        <v>42058</v>
      </c>
      <c r="S3176" t="s">
        <v>3194</v>
      </c>
      <c r="T3176" t="s">
        <v>3478</v>
      </c>
      <c r="U3176" t="s">
        <v>3841</v>
      </c>
      <c r="V3176">
        <v>79</v>
      </c>
      <c r="W3176">
        <v>57</v>
      </c>
      <c r="Y3176" t="s">
        <v>2753</v>
      </c>
      <c r="Z3176">
        <v>1</v>
      </c>
      <c r="AA3176">
        <f t="shared" si="456"/>
        <v>-22</v>
      </c>
      <c r="AB3176">
        <f t="shared" ca="1" si="452"/>
        <v>-10.3999998</v>
      </c>
      <c r="AC3176">
        <f t="shared" ca="1" si="453"/>
        <v>-11.6000002</v>
      </c>
      <c r="AD3176">
        <f t="shared" ca="1" si="454"/>
        <v>11.6000002</v>
      </c>
      <c r="AE3176" s="2">
        <v>0</v>
      </c>
      <c r="AF3176" s="7">
        <f>VLOOKUP(R3176,Weights!$A$2:$B$120,2,0)*AE3176</f>
        <v>0</v>
      </c>
      <c r="AG3176">
        <f t="shared" ca="1" si="455"/>
        <v>134.56000464000005</v>
      </c>
      <c r="AI3176" t="str">
        <f t="shared" ca="1" si="457"/>
        <v>Northwestern St</v>
      </c>
      <c r="AJ3176" t="str">
        <f t="shared" si="458"/>
        <v>Northwestern St</v>
      </c>
      <c r="AK3176" t="str">
        <f t="shared" si="459"/>
        <v>Northwestern St</v>
      </c>
    </row>
    <row r="3177" spans="17:37" x14ac:dyDescent="0.25">
      <c r="Q3177" t="s">
        <v>3528</v>
      </c>
      <c r="R3177" s="6">
        <v>42068</v>
      </c>
      <c r="S3177" t="s">
        <v>3194</v>
      </c>
      <c r="T3177" t="s">
        <v>3435</v>
      </c>
      <c r="U3177" t="s">
        <v>3842</v>
      </c>
      <c r="V3177">
        <v>77</v>
      </c>
      <c r="W3177">
        <v>70</v>
      </c>
      <c r="Y3177" t="s">
        <v>2754</v>
      </c>
      <c r="Z3177">
        <v>1</v>
      </c>
      <c r="AA3177">
        <f t="shared" si="456"/>
        <v>7</v>
      </c>
      <c r="AB3177">
        <f t="shared" ca="1" si="452"/>
        <v>3.1999999999999993</v>
      </c>
      <c r="AC3177">
        <f t="shared" ca="1" si="453"/>
        <v>3.8000000000000007</v>
      </c>
      <c r="AD3177">
        <f t="shared" ca="1" si="454"/>
        <v>-3.8000000000000007</v>
      </c>
      <c r="AE3177" s="2">
        <v>0</v>
      </c>
      <c r="AF3177" s="7">
        <f>VLOOKUP(R3177,Weights!$A$2:$B$120,2,0)*AE3177</f>
        <v>0</v>
      </c>
      <c r="AG3177">
        <f t="shared" ca="1" si="455"/>
        <v>14.440000000000005</v>
      </c>
      <c r="AI3177" t="str">
        <f t="shared" ca="1" si="457"/>
        <v>Nicholls St</v>
      </c>
      <c r="AJ3177" t="str">
        <f t="shared" si="458"/>
        <v>Nicholls St</v>
      </c>
      <c r="AK3177">
        <f t="shared" si="459"/>
        <v>0</v>
      </c>
    </row>
    <row r="3178" spans="17:37" x14ac:dyDescent="0.25">
      <c r="Q3178" t="s">
        <v>3413</v>
      </c>
      <c r="R3178" s="6">
        <v>41957</v>
      </c>
      <c r="S3178" t="s">
        <v>3194</v>
      </c>
      <c r="T3178" t="s">
        <v>3839</v>
      </c>
      <c r="U3178" t="s">
        <v>3842</v>
      </c>
      <c r="V3178">
        <v>81</v>
      </c>
      <c r="W3178">
        <v>43</v>
      </c>
      <c r="Y3178" t="s">
        <v>176</v>
      </c>
      <c r="Z3178">
        <v>1</v>
      </c>
      <c r="AA3178">
        <f t="shared" si="456"/>
        <v>38</v>
      </c>
      <c r="AB3178">
        <f t="shared" ca="1" si="452"/>
        <v>34.599999799999999</v>
      </c>
      <c r="AC3178">
        <f t="shared" ca="1" si="453"/>
        <v>3.4000002000000009</v>
      </c>
      <c r="AD3178">
        <f t="shared" ca="1" si="454"/>
        <v>-3.4000002000000009</v>
      </c>
      <c r="AE3178" s="2">
        <v>0</v>
      </c>
      <c r="AF3178" s="7">
        <f>VLOOKUP(R3178,Weights!$A$2:$B$120,2,0)*AE3178</f>
        <v>0</v>
      </c>
      <c r="AG3178">
        <f t="shared" ca="1" si="455"/>
        <v>11.560001360000046</v>
      </c>
      <c r="AI3178" t="str">
        <f t="shared" ca="1" si="457"/>
        <v>Norfolk St</v>
      </c>
      <c r="AJ3178" t="str">
        <f t="shared" si="458"/>
        <v>Norfolk St</v>
      </c>
      <c r="AK3178">
        <f t="shared" si="459"/>
        <v>0</v>
      </c>
    </row>
    <row r="3179" spans="17:37" x14ac:dyDescent="0.25">
      <c r="Q3179" t="s">
        <v>3413</v>
      </c>
      <c r="R3179" s="6">
        <v>41962</v>
      </c>
      <c r="S3179" t="s">
        <v>3194</v>
      </c>
      <c r="T3179" t="s">
        <v>3215</v>
      </c>
      <c r="U3179" t="s">
        <v>3841</v>
      </c>
      <c r="V3179">
        <v>71</v>
      </c>
      <c r="W3179">
        <v>63</v>
      </c>
      <c r="Y3179" t="s">
        <v>13</v>
      </c>
      <c r="Z3179">
        <v>1</v>
      </c>
      <c r="AA3179">
        <f t="shared" si="456"/>
        <v>-8</v>
      </c>
      <c r="AB3179">
        <f t="shared" ca="1" si="452"/>
        <v>9.6000000000000014</v>
      </c>
      <c r="AC3179">
        <f t="shared" ca="1" si="453"/>
        <v>-17.600000000000001</v>
      </c>
      <c r="AD3179">
        <f t="shared" ca="1" si="454"/>
        <v>17.600000000000001</v>
      </c>
      <c r="AE3179" s="2">
        <v>0</v>
      </c>
      <c r="AF3179" s="7">
        <f>VLOOKUP(R3179,Weights!$A$2:$B$120,2,0)*AE3179</f>
        <v>0</v>
      </c>
      <c r="AG3179">
        <f t="shared" ca="1" si="455"/>
        <v>309.76000000000005</v>
      </c>
      <c r="AI3179" t="str">
        <f t="shared" ca="1" si="457"/>
        <v>Norfolk St</v>
      </c>
      <c r="AJ3179" t="str">
        <f t="shared" si="458"/>
        <v>Boston University</v>
      </c>
      <c r="AK3179" t="str">
        <f t="shared" si="459"/>
        <v>Boston University</v>
      </c>
    </row>
    <row r="3180" spans="17:37" x14ac:dyDescent="0.25">
      <c r="Q3180" t="s">
        <v>3413</v>
      </c>
      <c r="R3180" s="6">
        <v>41965</v>
      </c>
      <c r="S3180" t="s">
        <v>3194</v>
      </c>
      <c r="T3180" t="s">
        <v>3530</v>
      </c>
      <c r="U3180" t="s">
        <v>3842</v>
      </c>
      <c r="V3180">
        <v>76</v>
      </c>
      <c r="W3180">
        <v>66</v>
      </c>
      <c r="Y3180" t="s">
        <v>15</v>
      </c>
      <c r="Z3180">
        <v>1</v>
      </c>
      <c r="AA3180">
        <f t="shared" si="456"/>
        <v>10</v>
      </c>
      <c r="AB3180">
        <f t="shared" ca="1" si="452"/>
        <v>9.8000000000000007</v>
      </c>
      <c r="AC3180">
        <f t="shared" ca="1" si="453"/>
        <v>0.19999999999999929</v>
      </c>
      <c r="AD3180">
        <f t="shared" ca="1" si="454"/>
        <v>-0.19999999999999929</v>
      </c>
      <c r="AE3180" s="2">
        <v>0</v>
      </c>
      <c r="AF3180" s="7">
        <f>VLOOKUP(R3180,Weights!$A$2:$B$120,2,0)*AE3180</f>
        <v>0</v>
      </c>
      <c r="AG3180">
        <f t="shared" ca="1" si="455"/>
        <v>3.9999999999999716E-2</v>
      </c>
      <c r="AI3180" t="str">
        <f t="shared" ca="1" si="457"/>
        <v>Norfolk St</v>
      </c>
      <c r="AJ3180" t="str">
        <f t="shared" si="458"/>
        <v>Norfolk St</v>
      </c>
      <c r="AK3180">
        <f t="shared" si="459"/>
        <v>0</v>
      </c>
    </row>
    <row r="3181" spans="17:37" x14ac:dyDescent="0.25">
      <c r="Q3181" t="s">
        <v>3413</v>
      </c>
      <c r="R3181" s="6">
        <v>41971</v>
      </c>
      <c r="S3181" t="s">
        <v>3195</v>
      </c>
      <c r="T3181" t="s">
        <v>3475</v>
      </c>
      <c r="U3181" t="s">
        <v>3842</v>
      </c>
      <c r="V3181">
        <v>72</v>
      </c>
      <c r="W3181">
        <v>70</v>
      </c>
      <c r="X3181" t="s">
        <v>3843</v>
      </c>
      <c r="Y3181" t="s">
        <v>235</v>
      </c>
      <c r="Z3181">
        <v>1</v>
      </c>
      <c r="AA3181">
        <f t="shared" si="456"/>
        <v>2</v>
      </c>
      <c r="AB3181">
        <f t="shared" ca="1" si="452"/>
        <v>1.9999999800000001</v>
      </c>
      <c r="AC3181">
        <f t="shared" ca="1" si="453"/>
        <v>1.9999999878450581E-8</v>
      </c>
      <c r="AD3181">
        <f t="shared" ca="1" si="454"/>
        <v>-1.9999999878450581E-8</v>
      </c>
      <c r="AE3181" s="2">
        <v>0</v>
      </c>
      <c r="AF3181" s="7">
        <f>VLOOKUP(R3181,Weights!$A$2:$B$120,2,0)*AE3181</f>
        <v>0</v>
      </c>
      <c r="AG3181">
        <f t="shared" ca="1" si="455"/>
        <v>3.9999999513802324E-16</v>
      </c>
      <c r="AI3181" t="str">
        <f t="shared" ca="1" si="457"/>
        <v>Norfolk St</v>
      </c>
      <c r="AJ3181" t="str">
        <f t="shared" si="458"/>
        <v>Norfolk St</v>
      </c>
      <c r="AK3181">
        <f t="shared" si="459"/>
        <v>0</v>
      </c>
    </row>
    <row r="3182" spans="17:37" x14ac:dyDescent="0.25">
      <c r="Q3182" t="s">
        <v>3413</v>
      </c>
      <c r="R3182" s="6">
        <v>41979</v>
      </c>
      <c r="S3182" t="s">
        <v>3194</v>
      </c>
      <c r="T3182" t="s">
        <v>3462</v>
      </c>
      <c r="U3182" t="s">
        <v>3191</v>
      </c>
      <c r="Y3182" t="s">
        <v>3191</v>
      </c>
      <c r="Z3182">
        <v>0</v>
      </c>
      <c r="AA3182">
        <f t="shared" si="456"/>
        <v>0</v>
      </c>
      <c r="AB3182">
        <f t="shared" ca="1" si="452"/>
        <v>0</v>
      </c>
      <c r="AC3182">
        <f t="shared" ca="1" si="453"/>
        <v>0</v>
      </c>
      <c r="AD3182">
        <f t="shared" ca="1" si="454"/>
        <v>0</v>
      </c>
      <c r="AE3182" s="2">
        <v>0</v>
      </c>
      <c r="AF3182" s="7">
        <f>VLOOKUP(R3182,Weights!$A$2:$B$120,2,0)*AE3182</f>
        <v>0</v>
      </c>
      <c r="AG3182">
        <f t="shared" ca="1" si="455"/>
        <v>0</v>
      </c>
      <c r="AI3182" t="str">
        <f t="shared" ca="1" si="457"/>
        <v>Morgan St</v>
      </c>
      <c r="AJ3182" t="str">
        <f t="shared" si="458"/>
        <v>Morgan St</v>
      </c>
      <c r="AK3182">
        <f t="shared" si="459"/>
        <v>0</v>
      </c>
    </row>
    <row r="3183" spans="17:37" x14ac:dyDescent="0.25">
      <c r="Q3183" t="s">
        <v>3413</v>
      </c>
      <c r="R3183" s="6">
        <v>41981</v>
      </c>
      <c r="S3183" t="s">
        <v>3194</v>
      </c>
      <c r="T3183" t="s">
        <v>3471</v>
      </c>
      <c r="U3183" t="s">
        <v>3191</v>
      </c>
      <c r="Y3183" t="s">
        <v>3191</v>
      </c>
      <c r="Z3183">
        <v>0</v>
      </c>
      <c r="AA3183">
        <f t="shared" si="456"/>
        <v>0</v>
      </c>
      <c r="AB3183">
        <f t="shared" ca="1" si="452"/>
        <v>0</v>
      </c>
      <c r="AC3183">
        <f t="shared" ca="1" si="453"/>
        <v>0</v>
      </c>
      <c r="AD3183">
        <f t="shared" ca="1" si="454"/>
        <v>0</v>
      </c>
      <c r="AE3183" s="2">
        <v>0</v>
      </c>
      <c r="AF3183" s="7">
        <f>VLOOKUP(R3183,Weights!$A$2:$B$120,2,0)*AE3183</f>
        <v>0</v>
      </c>
      <c r="AG3183">
        <f t="shared" ca="1" si="455"/>
        <v>0</v>
      </c>
      <c r="AI3183" t="str">
        <f t="shared" ca="1" si="457"/>
        <v>Coppin St</v>
      </c>
      <c r="AJ3183" t="str">
        <f t="shared" si="458"/>
        <v>Coppin St</v>
      </c>
      <c r="AK3183">
        <f t="shared" si="459"/>
        <v>0</v>
      </c>
    </row>
    <row r="3184" spans="17:37" x14ac:dyDescent="0.25">
      <c r="Q3184" t="s">
        <v>3413</v>
      </c>
      <c r="R3184" s="6">
        <v>41988</v>
      </c>
      <c r="S3184" t="s">
        <v>3194</v>
      </c>
      <c r="T3184" t="s">
        <v>3839</v>
      </c>
      <c r="U3184" t="s">
        <v>3842</v>
      </c>
      <c r="V3184">
        <v>88</v>
      </c>
      <c r="W3184">
        <v>49</v>
      </c>
      <c r="Y3184" t="s">
        <v>2167</v>
      </c>
      <c r="Z3184">
        <v>1</v>
      </c>
      <c r="AA3184">
        <f t="shared" si="456"/>
        <v>39</v>
      </c>
      <c r="AB3184">
        <f t="shared" ca="1" si="452"/>
        <v>34.599999799999999</v>
      </c>
      <c r="AC3184">
        <f t="shared" ca="1" si="453"/>
        <v>4.4000002000000009</v>
      </c>
      <c r="AD3184">
        <f t="shared" ca="1" si="454"/>
        <v>-4.4000002000000009</v>
      </c>
      <c r="AE3184" s="2">
        <v>0</v>
      </c>
      <c r="AF3184" s="7">
        <f>VLOOKUP(R3184,Weights!$A$2:$B$120,2,0)*AE3184</f>
        <v>0</v>
      </c>
      <c r="AG3184">
        <f t="shared" ca="1" si="455"/>
        <v>19.360001760000049</v>
      </c>
      <c r="AI3184" t="str">
        <f t="shared" ca="1" si="457"/>
        <v>Norfolk St</v>
      </c>
      <c r="AJ3184" t="str">
        <f t="shared" si="458"/>
        <v>Norfolk St</v>
      </c>
      <c r="AK3184">
        <f t="shared" si="459"/>
        <v>0</v>
      </c>
    </row>
    <row r="3185" spans="17:37" x14ac:dyDescent="0.25">
      <c r="Q3185" t="s">
        <v>3413</v>
      </c>
      <c r="R3185" s="6">
        <v>41992</v>
      </c>
      <c r="S3185" t="s">
        <v>3194</v>
      </c>
      <c r="T3185" t="s">
        <v>3389</v>
      </c>
      <c r="U3185" t="s">
        <v>3842</v>
      </c>
      <c r="V3185">
        <v>81</v>
      </c>
      <c r="W3185">
        <v>62</v>
      </c>
      <c r="Y3185" t="s">
        <v>1218</v>
      </c>
      <c r="Z3185">
        <v>1</v>
      </c>
      <c r="AA3185">
        <f t="shared" si="456"/>
        <v>19</v>
      </c>
      <c r="AB3185">
        <f t="shared" ca="1" si="452"/>
        <v>9</v>
      </c>
      <c r="AC3185">
        <f t="shared" ca="1" si="453"/>
        <v>10</v>
      </c>
      <c r="AD3185">
        <f t="shared" ca="1" si="454"/>
        <v>-10</v>
      </c>
      <c r="AE3185" s="2">
        <v>0</v>
      </c>
      <c r="AF3185" s="7">
        <f>VLOOKUP(R3185,Weights!$A$2:$B$120,2,0)*AE3185</f>
        <v>0</v>
      </c>
      <c r="AG3185">
        <f t="shared" ca="1" si="455"/>
        <v>100</v>
      </c>
      <c r="AI3185" t="str">
        <f t="shared" ca="1" si="457"/>
        <v>Norfolk St</v>
      </c>
      <c r="AJ3185" t="str">
        <f t="shared" si="458"/>
        <v>Norfolk St</v>
      </c>
      <c r="AK3185">
        <f t="shared" si="459"/>
        <v>0</v>
      </c>
    </row>
    <row r="3186" spans="17:37" x14ac:dyDescent="0.25">
      <c r="Q3186" t="s">
        <v>3413</v>
      </c>
      <c r="R3186" s="6">
        <v>42021</v>
      </c>
      <c r="S3186" t="s">
        <v>3194</v>
      </c>
      <c r="T3186" t="s">
        <v>3513</v>
      </c>
      <c r="U3186" t="s">
        <v>3841</v>
      </c>
      <c r="V3186">
        <v>60</v>
      </c>
      <c r="W3186">
        <v>56</v>
      </c>
      <c r="Y3186" t="s">
        <v>2168</v>
      </c>
      <c r="Z3186">
        <v>1</v>
      </c>
      <c r="AA3186">
        <f t="shared" si="456"/>
        <v>-4</v>
      </c>
      <c r="AB3186">
        <f t="shared" ca="1" si="452"/>
        <v>0.20000000000000018</v>
      </c>
      <c r="AC3186">
        <f t="shared" ca="1" si="453"/>
        <v>-4.2</v>
      </c>
      <c r="AD3186">
        <f t="shared" ca="1" si="454"/>
        <v>4.2</v>
      </c>
      <c r="AE3186" s="2">
        <v>0</v>
      </c>
      <c r="AF3186" s="7">
        <f>VLOOKUP(R3186,Weights!$A$2:$B$120,2,0)*AE3186</f>
        <v>0</v>
      </c>
      <c r="AG3186">
        <f t="shared" ca="1" si="455"/>
        <v>17.64</v>
      </c>
      <c r="AI3186" t="str">
        <f t="shared" ca="1" si="457"/>
        <v>Norfolk St</v>
      </c>
      <c r="AJ3186" t="str">
        <f t="shared" si="458"/>
        <v>North Carolina Central</v>
      </c>
      <c r="AK3186" t="str">
        <f t="shared" si="459"/>
        <v>North Carolina Central</v>
      </c>
    </row>
    <row r="3187" spans="17:37" x14ac:dyDescent="0.25">
      <c r="Q3187" t="s">
        <v>3413</v>
      </c>
      <c r="R3187" s="6">
        <v>42023</v>
      </c>
      <c r="S3187" t="s">
        <v>3194</v>
      </c>
      <c r="T3187" t="s">
        <v>3360</v>
      </c>
      <c r="U3187" t="s">
        <v>3842</v>
      </c>
      <c r="V3187">
        <v>74</v>
      </c>
      <c r="W3187">
        <v>60</v>
      </c>
      <c r="Y3187" t="s">
        <v>2169</v>
      </c>
      <c r="Z3187">
        <v>1</v>
      </c>
      <c r="AA3187">
        <f t="shared" si="456"/>
        <v>14</v>
      </c>
      <c r="AB3187">
        <f t="shared" ca="1" si="452"/>
        <v>17.3999998</v>
      </c>
      <c r="AC3187">
        <f t="shared" ca="1" si="453"/>
        <v>-3.3999997999999998</v>
      </c>
      <c r="AD3187">
        <f t="shared" ca="1" si="454"/>
        <v>3.3999997999999998</v>
      </c>
      <c r="AE3187" s="2">
        <v>0</v>
      </c>
      <c r="AF3187" s="7">
        <f>VLOOKUP(R3187,Weights!$A$2:$B$120,2,0)*AE3187</f>
        <v>0</v>
      </c>
      <c r="AG3187">
        <f t="shared" ca="1" si="455"/>
        <v>11.559998640000039</v>
      </c>
      <c r="AI3187" t="str">
        <f t="shared" ca="1" si="457"/>
        <v>Norfolk St</v>
      </c>
      <c r="AJ3187" t="str">
        <f t="shared" si="458"/>
        <v>Norfolk St</v>
      </c>
      <c r="AK3187">
        <f t="shared" si="459"/>
        <v>0</v>
      </c>
    </row>
    <row r="3188" spans="17:37" x14ac:dyDescent="0.25">
      <c r="Q3188" t="s">
        <v>3413</v>
      </c>
      <c r="R3188" s="6">
        <v>42035</v>
      </c>
      <c r="S3188" t="s">
        <v>3194</v>
      </c>
      <c r="T3188" t="s">
        <v>3414</v>
      </c>
      <c r="U3188" t="s">
        <v>3842</v>
      </c>
      <c r="V3188">
        <v>63</v>
      </c>
      <c r="W3188">
        <v>60</v>
      </c>
      <c r="Y3188" t="s">
        <v>2170</v>
      </c>
      <c r="Z3188">
        <v>1</v>
      </c>
      <c r="AA3188">
        <f t="shared" si="456"/>
        <v>3</v>
      </c>
      <c r="AB3188">
        <f t="shared" ca="1" si="452"/>
        <v>11.8</v>
      </c>
      <c r="AC3188">
        <f t="shared" ca="1" si="453"/>
        <v>-8.8000000000000007</v>
      </c>
      <c r="AD3188">
        <f t="shared" ca="1" si="454"/>
        <v>8.8000000000000007</v>
      </c>
      <c r="AE3188" s="2">
        <v>0</v>
      </c>
      <c r="AF3188" s="7">
        <f>VLOOKUP(R3188,Weights!$A$2:$B$120,2,0)*AE3188</f>
        <v>0</v>
      </c>
      <c r="AG3188">
        <f t="shared" ca="1" si="455"/>
        <v>77.440000000000012</v>
      </c>
      <c r="AI3188" t="str">
        <f t="shared" ca="1" si="457"/>
        <v>Norfolk St</v>
      </c>
      <c r="AJ3188" t="str">
        <f t="shared" si="458"/>
        <v>Norfolk St</v>
      </c>
      <c r="AK3188">
        <f t="shared" si="459"/>
        <v>0</v>
      </c>
    </row>
    <row r="3189" spans="17:37" x14ac:dyDescent="0.25">
      <c r="Q3189" t="s">
        <v>3413</v>
      </c>
      <c r="R3189" s="6">
        <v>42042</v>
      </c>
      <c r="S3189" t="s">
        <v>3194</v>
      </c>
      <c r="T3189" t="s">
        <v>3514</v>
      </c>
      <c r="U3189" t="s">
        <v>3842</v>
      </c>
      <c r="V3189">
        <v>72</v>
      </c>
      <c r="W3189">
        <v>69</v>
      </c>
      <c r="Y3189" t="s">
        <v>2171</v>
      </c>
      <c r="Z3189">
        <v>1</v>
      </c>
      <c r="AA3189">
        <f t="shared" si="456"/>
        <v>3</v>
      </c>
      <c r="AB3189">
        <f t="shared" ca="1" si="452"/>
        <v>12.600000000000001</v>
      </c>
      <c r="AC3189">
        <f t="shared" ca="1" si="453"/>
        <v>-9.6000000000000014</v>
      </c>
      <c r="AD3189">
        <f t="shared" ca="1" si="454"/>
        <v>9.6000000000000014</v>
      </c>
      <c r="AE3189" s="2">
        <v>0</v>
      </c>
      <c r="AF3189" s="7">
        <f>VLOOKUP(R3189,Weights!$A$2:$B$120,2,0)*AE3189</f>
        <v>0</v>
      </c>
      <c r="AG3189">
        <f t="shared" ca="1" si="455"/>
        <v>92.160000000000025</v>
      </c>
      <c r="AI3189" t="str">
        <f t="shared" ca="1" si="457"/>
        <v>Norfolk St</v>
      </c>
      <c r="AJ3189" t="str">
        <f t="shared" si="458"/>
        <v>Norfolk St</v>
      </c>
      <c r="AK3189">
        <f t="shared" si="459"/>
        <v>0</v>
      </c>
    </row>
    <row r="3190" spans="17:37" x14ac:dyDescent="0.25">
      <c r="Q3190" t="s">
        <v>3413</v>
      </c>
      <c r="R3190" s="6">
        <v>42044</v>
      </c>
      <c r="S3190" t="s">
        <v>3194</v>
      </c>
      <c r="T3190" t="s">
        <v>3246</v>
      </c>
      <c r="U3190" t="s">
        <v>3841</v>
      </c>
      <c r="V3190">
        <v>82</v>
      </c>
      <c r="W3190">
        <v>64</v>
      </c>
      <c r="Y3190" t="s">
        <v>2172</v>
      </c>
      <c r="Z3190">
        <v>1</v>
      </c>
      <c r="AA3190">
        <f t="shared" si="456"/>
        <v>-18</v>
      </c>
      <c r="AB3190">
        <f t="shared" ca="1" si="452"/>
        <v>10.199999999999999</v>
      </c>
      <c r="AC3190">
        <f t="shared" ca="1" si="453"/>
        <v>-28.2</v>
      </c>
      <c r="AD3190">
        <f t="shared" ca="1" si="454"/>
        <v>28.2</v>
      </c>
      <c r="AE3190" s="2">
        <v>0</v>
      </c>
      <c r="AF3190" s="7">
        <f>VLOOKUP(R3190,Weights!$A$2:$B$120,2,0)*AE3190</f>
        <v>0</v>
      </c>
      <c r="AG3190">
        <f t="shared" ca="1" si="455"/>
        <v>795.24</v>
      </c>
      <c r="AI3190" t="str">
        <f t="shared" ca="1" si="457"/>
        <v>Norfolk St</v>
      </c>
      <c r="AJ3190" t="str">
        <f t="shared" si="458"/>
        <v>Maryland-Eastern Shore</v>
      </c>
      <c r="AK3190" t="str">
        <f t="shared" si="459"/>
        <v>Maryland-Eastern Shore</v>
      </c>
    </row>
    <row r="3191" spans="17:37" x14ac:dyDescent="0.25">
      <c r="Q3191" t="s">
        <v>3413</v>
      </c>
      <c r="R3191" s="6">
        <v>42058</v>
      </c>
      <c r="S3191" t="s">
        <v>3194</v>
      </c>
      <c r="T3191" t="s">
        <v>3421</v>
      </c>
      <c r="U3191" t="s">
        <v>3842</v>
      </c>
      <c r="V3191">
        <v>81</v>
      </c>
      <c r="W3191">
        <v>71</v>
      </c>
      <c r="Y3191" t="s">
        <v>2173</v>
      </c>
      <c r="Z3191">
        <v>1</v>
      </c>
      <c r="AA3191">
        <f t="shared" si="456"/>
        <v>10</v>
      </c>
      <c r="AB3191">
        <f t="shared" ca="1" si="452"/>
        <v>10</v>
      </c>
      <c r="AC3191">
        <f t="shared" ca="1" si="453"/>
        <v>0</v>
      </c>
      <c r="AD3191">
        <f t="shared" ca="1" si="454"/>
        <v>0</v>
      </c>
      <c r="AE3191" s="2">
        <v>0</v>
      </c>
      <c r="AF3191" s="7">
        <f>VLOOKUP(R3191,Weights!$A$2:$B$120,2,0)*AE3191</f>
        <v>0</v>
      </c>
      <c r="AG3191">
        <f t="shared" ca="1" si="455"/>
        <v>0</v>
      </c>
      <c r="AI3191" t="str">
        <f t="shared" ca="1" si="457"/>
        <v>Norfolk St</v>
      </c>
      <c r="AJ3191" t="str">
        <f t="shared" si="458"/>
        <v>Norfolk St</v>
      </c>
      <c r="AK3191">
        <f t="shared" si="459"/>
        <v>0</v>
      </c>
    </row>
    <row r="3192" spans="17:37" x14ac:dyDescent="0.25">
      <c r="Q3192" t="s">
        <v>3413</v>
      </c>
      <c r="R3192" s="6">
        <v>42074</v>
      </c>
      <c r="S3192" t="s">
        <v>3195</v>
      </c>
      <c r="T3192" t="s">
        <v>3434</v>
      </c>
      <c r="U3192" t="s">
        <v>3842</v>
      </c>
      <c r="V3192">
        <v>68</v>
      </c>
      <c r="W3192">
        <v>54</v>
      </c>
      <c r="Y3192" t="s">
        <v>3170</v>
      </c>
      <c r="Z3192">
        <v>1</v>
      </c>
      <c r="AA3192">
        <f t="shared" si="456"/>
        <v>14</v>
      </c>
      <c r="AB3192">
        <f t="shared" ca="1" si="452"/>
        <v>13.999999800000001</v>
      </c>
      <c r="AC3192">
        <f t="shared" ca="1" si="453"/>
        <v>1.9999999878450581E-7</v>
      </c>
      <c r="AD3192">
        <f t="shared" ca="1" si="454"/>
        <v>-1.9999999878450581E-7</v>
      </c>
      <c r="AE3192" s="2">
        <v>0</v>
      </c>
      <c r="AF3192" s="7">
        <f>VLOOKUP(R3192,Weights!$A$2:$B$120,2,0)*AE3192</f>
        <v>0</v>
      </c>
      <c r="AG3192">
        <f t="shared" ca="1" si="455"/>
        <v>3.9999999513802324E-14</v>
      </c>
      <c r="AI3192" t="str">
        <f t="shared" ca="1" si="457"/>
        <v>Norfolk St</v>
      </c>
      <c r="AJ3192" t="str">
        <f t="shared" si="458"/>
        <v>Norfolk St</v>
      </c>
      <c r="AK3192">
        <f t="shared" si="459"/>
        <v>0</v>
      </c>
    </row>
    <row r="3193" spans="17:37" x14ac:dyDescent="0.25">
      <c r="Q3193" t="s">
        <v>3826</v>
      </c>
      <c r="R3193" s="6">
        <v>41957</v>
      </c>
      <c r="S3193" t="s">
        <v>3194</v>
      </c>
      <c r="T3193" t="s">
        <v>3513</v>
      </c>
      <c r="U3193" t="s">
        <v>3842</v>
      </c>
      <c r="V3193">
        <v>76</v>
      </c>
      <c r="W3193">
        <v>60</v>
      </c>
      <c r="Y3193" t="s">
        <v>176</v>
      </c>
      <c r="Z3193">
        <v>1</v>
      </c>
      <c r="AA3193">
        <f t="shared" si="456"/>
        <v>16</v>
      </c>
      <c r="AB3193">
        <f t="shared" ca="1" si="452"/>
        <v>16.6000002</v>
      </c>
      <c r="AC3193">
        <f t="shared" ca="1" si="453"/>
        <v>-0.60000020000000021</v>
      </c>
      <c r="AD3193">
        <f t="shared" ca="1" si="454"/>
        <v>0.60000020000000021</v>
      </c>
      <c r="AE3193" s="2">
        <v>0</v>
      </c>
      <c r="AF3193" s="7">
        <f>VLOOKUP(R3193,Weights!$A$2:$B$120,2,0)*AE3193</f>
        <v>0</v>
      </c>
      <c r="AG3193">
        <f t="shared" ca="1" si="455"/>
        <v>0.36000024000004027</v>
      </c>
      <c r="AI3193" t="str">
        <f t="shared" ca="1" si="457"/>
        <v>North Carolina</v>
      </c>
      <c r="AJ3193" t="str">
        <f t="shared" si="458"/>
        <v>North Carolina</v>
      </c>
      <c r="AK3193">
        <f t="shared" si="459"/>
        <v>0</v>
      </c>
    </row>
    <row r="3194" spans="17:37" x14ac:dyDescent="0.25">
      <c r="Q3194" t="s">
        <v>3826</v>
      </c>
      <c r="R3194" s="6">
        <v>41959</v>
      </c>
      <c r="S3194" t="s">
        <v>3194</v>
      </c>
      <c r="T3194" t="s">
        <v>3296</v>
      </c>
      <c r="U3194" t="s">
        <v>3842</v>
      </c>
      <c r="V3194">
        <v>103</v>
      </c>
      <c r="W3194">
        <v>59</v>
      </c>
      <c r="Y3194" t="s">
        <v>258</v>
      </c>
      <c r="Z3194">
        <v>1</v>
      </c>
      <c r="AA3194">
        <f t="shared" si="456"/>
        <v>44</v>
      </c>
      <c r="AB3194">
        <f t="shared" ca="1" si="452"/>
        <v>20.400000200000001</v>
      </c>
      <c r="AC3194">
        <f t="shared" ca="1" si="453"/>
        <v>23.599999799999999</v>
      </c>
      <c r="AD3194">
        <f t="shared" ca="1" si="454"/>
        <v>-23.599999799999999</v>
      </c>
      <c r="AE3194" s="2">
        <v>0</v>
      </c>
      <c r="AF3194" s="7">
        <f>VLOOKUP(R3194,Weights!$A$2:$B$120,2,0)*AE3194</f>
        <v>0</v>
      </c>
      <c r="AG3194">
        <f t="shared" ca="1" si="455"/>
        <v>556.95999056000005</v>
      </c>
      <c r="AI3194" t="str">
        <f t="shared" ca="1" si="457"/>
        <v>North Carolina</v>
      </c>
      <c r="AJ3194" t="str">
        <f t="shared" si="458"/>
        <v>North Carolina</v>
      </c>
      <c r="AK3194">
        <f t="shared" si="459"/>
        <v>0</v>
      </c>
    </row>
    <row r="3195" spans="17:37" x14ac:dyDescent="0.25">
      <c r="Q3195" t="s">
        <v>3826</v>
      </c>
      <c r="R3195" s="6">
        <v>41969</v>
      </c>
      <c r="S3195" t="s">
        <v>3195</v>
      </c>
      <c r="T3195" t="s">
        <v>3222</v>
      </c>
      <c r="U3195" t="s">
        <v>3841</v>
      </c>
      <c r="V3195">
        <v>74</v>
      </c>
      <c r="W3195">
        <v>66</v>
      </c>
      <c r="Y3195" t="s">
        <v>100</v>
      </c>
      <c r="Z3195">
        <v>1</v>
      </c>
      <c r="AA3195">
        <f t="shared" si="456"/>
        <v>-8</v>
      </c>
      <c r="AB3195">
        <f t="shared" ca="1" si="452"/>
        <v>2.3999999999999986</v>
      </c>
      <c r="AC3195">
        <f t="shared" ca="1" si="453"/>
        <v>-10.399999999999999</v>
      </c>
      <c r="AD3195">
        <f t="shared" ca="1" si="454"/>
        <v>10.399999999999999</v>
      </c>
      <c r="AE3195" s="2">
        <v>0</v>
      </c>
      <c r="AF3195" s="7">
        <f>VLOOKUP(R3195,Weights!$A$2:$B$120,2,0)*AE3195</f>
        <v>0</v>
      </c>
      <c r="AG3195">
        <f t="shared" ca="1" si="455"/>
        <v>108.15999999999997</v>
      </c>
      <c r="AI3195" t="str">
        <f t="shared" ca="1" si="457"/>
        <v>North Carolina</v>
      </c>
      <c r="AJ3195" t="str">
        <f t="shared" si="458"/>
        <v>Butler</v>
      </c>
      <c r="AK3195" t="str">
        <f t="shared" si="459"/>
        <v>Butler</v>
      </c>
    </row>
    <row r="3196" spans="17:37" x14ac:dyDescent="0.25">
      <c r="Q3196" t="s">
        <v>3826</v>
      </c>
      <c r="R3196" s="6">
        <v>41970</v>
      </c>
      <c r="S3196" t="s">
        <v>3195</v>
      </c>
      <c r="T3196" t="s">
        <v>3403</v>
      </c>
      <c r="U3196" t="s">
        <v>3842</v>
      </c>
      <c r="V3196">
        <v>78</v>
      </c>
      <c r="W3196">
        <v>56</v>
      </c>
      <c r="Y3196" t="s">
        <v>101</v>
      </c>
      <c r="Z3196">
        <v>1</v>
      </c>
      <c r="AA3196">
        <f t="shared" si="456"/>
        <v>22</v>
      </c>
      <c r="AB3196">
        <f t="shared" ca="1" si="452"/>
        <v>8.4</v>
      </c>
      <c r="AC3196">
        <f t="shared" ca="1" si="453"/>
        <v>13.6</v>
      </c>
      <c r="AD3196">
        <f t="shared" ca="1" si="454"/>
        <v>-13.6</v>
      </c>
      <c r="AE3196" s="2">
        <v>0</v>
      </c>
      <c r="AF3196" s="7">
        <f>VLOOKUP(R3196,Weights!$A$2:$B$120,2,0)*AE3196</f>
        <v>0</v>
      </c>
      <c r="AG3196">
        <f t="shared" ca="1" si="455"/>
        <v>184.95999999999998</v>
      </c>
      <c r="AI3196" t="str">
        <f t="shared" ca="1" si="457"/>
        <v>North Carolina</v>
      </c>
      <c r="AJ3196" t="str">
        <f t="shared" si="458"/>
        <v>North Carolina</v>
      </c>
      <c r="AK3196">
        <f t="shared" si="459"/>
        <v>0</v>
      </c>
    </row>
    <row r="3197" spans="17:37" x14ac:dyDescent="0.25">
      <c r="Q3197" t="s">
        <v>3826</v>
      </c>
      <c r="R3197" s="6">
        <v>41971</v>
      </c>
      <c r="S3197" t="s">
        <v>3195</v>
      </c>
      <c r="T3197" t="s">
        <v>3265</v>
      </c>
      <c r="U3197" t="s">
        <v>3842</v>
      </c>
      <c r="V3197">
        <v>75</v>
      </c>
      <c r="W3197">
        <v>64</v>
      </c>
      <c r="Y3197" t="s">
        <v>103</v>
      </c>
      <c r="Z3197">
        <v>1</v>
      </c>
      <c r="AA3197">
        <f t="shared" si="456"/>
        <v>11</v>
      </c>
      <c r="AB3197">
        <f t="shared" ca="1" si="452"/>
        <v>8</v>
      </c>
      <c r="AC3197">
        <f t="shared" ca="1" si="453"/>
        <v>3</v>
      </c>
      <c r="AD3197">
        <f t="shared" ca="1" si="454"/>
        <v>-3</v>
      </c>
      <c r="AE3197" s="2">
        <v>0</v>
      </c>
      <c r="AF3197" s="7">
        <f>VLOOKUP(R3197,Weights!$A$2:$B$120,2,0)*AE3197</f>
        <v>0</v>
      </c>
      <c r="AG3197">
        <f t="shared" ca="1" si="455"/>
        <v>9</v>
      </c>
      <c r="AI3197" t="str">
        <f t="shared" ca="1" si="457"/>
        <v>North Carolina</v>
      </c>
      <c r="AJ3197" t="str">
        <f t="shared" si="458"/>
        <v>North Carolina</v>
      </c>
      <c r="AK3197">
        <f t="shared" si="459"/>
        <v>0</v>
      </c>
    </row>
    <row r="3198" spans="17:37" x14ac:dyDescent="0.25">
      <c r="Q3198" t="s">
        <v>3826</v>
      </c>
      <c r="R3198" s="6">
        <v>41976</v>
      </c>
      <c r="S3198" t="s">
        <v>3194</v>
      </c>
      <c r="T3198" t="s">
        <v>3248</v>
      </c>
      <c r="U3198" t="s">
        <v>3841</v>
      </c>
      <c r="V3198">
        <v>60</v>
      </c>
      <c r="W3198">
        <v>55</v>
      </c>
      <c r="Y3198" t="s">
        <v>105</v>
      </c>
      <c r="Z3198">
        <v>1</v>
      </c>
      <c r="AA3198">
        <f t="shared" si="456"/>
        <v>-5</v>
      </c>
      <c r="AB3198">
        <f t="shared" ca="1" si="452"/>
        <v>8.4</v>
      </c>
      <c r="AC3198">
        <f t="shared" ca="1" si="453"/>
        <v>-13.4</v>
      </c>
      <c r="AD3198">
        <f t="shared" ca="1" si="454"/>
        <v>13.4</v>
      </c>
      <c r="AE3198" s="2">
        <v>0</v>
      </c>
      <c r="AF3198" s="7">
        <f>VLOOKUP(R3198,Weights!$A$2:$B$120,2,0)*AE3198</f>
        <v>0</v>
      </c>
      <c r="AG3198">
        <f t="shared" ca="1" si="455"/>
        <v>179.56</v>
      </c>
      <c r="AI3198" t="str">
        <f t="shared" ca="1" si="457"/>
        <v>North Carolina</v>
      </c>
      <c r="AJ3198" t="str">
        <f t="shared" si="458"/>
        <v>Iowa</v>
      </c>
      <c r="AK3198" t="str">
        <f t="shared" si="459"/>
        <v>Iowa</v>
      </c>
    </row>
    <row r="3199" spans="17:37" x14ac:dyDescent="0.25">
      <c r="Q3199" t="s">
        <v>3826</v>
      </c>
      <c r="R3199" s="6">
        <v>41980</v>
      </c>
      <c r="S3199" t="s">
        <v>3194</v>
      </c>
      <c r="T3199" t="s">
        <v>3260</v>
      </c>
      <c r="U3199" t="s">
        <v>3842</v>
      </c>
      <c r="V3199">
        <v>108</v>
      </c>
      <c r="W3199">
        <v>64</v>
      </c>
      <c r="Y3199" t="s">
        <v>196</v>
      </c>
      <c r="Z3199">
        <v>1</v>
      </c>
      <c r="AA3199">
        <f t="shared" si="456"/>
        <v>44</v>
      </c>
      <c r="AB3199">
        <f t="shared" ca="1" si="452"/>
        <v>25.400000200000001</v>
      </c>
      <c r="AC3199">
        <f t="shared" ca="1" si="453"/>
        <v>18.599999799999999</v>
      </c>
      <c r="AD3199">
        <f t="shared" ca="1" si="454"/>
        <v>-18.599999799999999</v>
      </c>
      <c r="AE3199" s="2">
        <v>0</v>
      </c>
      <c r="AF3199" s="7">
        <f>VLOOKUP(R3199,Weights!$A$2:$B$120,2,0)*AE3199</f>
        <v>0</v>
      </c>
      <c r="AG3199">
        <f t="shared" ca="1" si="455"/>
        <v>345.95999255999999</v>
      </c>
      <c r="AI3199" t="str">
        <f t="shared" ca="1" si="457"/>
        <v>North Carolina</v>
      </c>
      <c r="AJ3199" t="str">
        <f t="shared" si="458"/>
        <v>North Carolina</v>
      </c>
      <c r="AK3199">
        <f t="shared" si="459"/>
        <v>0</v>
      </c>
    </row>
    <row r="3200" spans="17:37" x14ac:dyDescent="0.25">
      <c r="Q3200" t="s">
        <v>3826</v>
      </c>
      <c r="R3200" s="6">
        <v>41993</v>
      </c>
      <c r="S3200" t="s">
        <v>3195</v>
      </c>
      <c r="T3200" t="s">
        <v>3445</v>
      </c>
      <c r="U3200" t="s">
        <v>3842</v>
      </c>
      <c r="V3200">
        <v>82</v>
      </c>
      <c r="W3200">
        <v>74</v>
      </c>
      <c r="Y3200" t="s">
        <v>266</v>
      </c>
      <c r="Z3200">
        <v>1</v>
      </c>
      <c r="AA3200">
        <f t="shared" si="456"/>
        <v>8</v>
      </c>
      <c r="AB3200">
        <f t="shared" ca="1" si="452"/>
        <v>1.3999999999999986</v>
      </c>
      <c r="AC3200">
        <f t="shared" ca="1" si="453"/>
        <v>6.6000000000000014</v>
      </c>
      <c r="AD3200">
        <f t="shared" ca="1" si="454"/>
        <v>-6.6000000000000014</v>
      </c>
      <c r="AE3200" s="2">
        <v>0</v>
      </c>
      <c r="AF3200" s="7">
        <f>VLOOKUP(R3200,Weights!$A$2:$B$120,2,0)*AE3200</f>
        <v>0</v>
      </c>
      <c r="AG3200">
        <f t="shared" ca="1" si="455"/>
        <v>43.560000000000016</v>
      </c>
      <c r="AI3200" t="str">
        <f t="shared" ca="1" si="457"/>
        <v>North Carolina</v>
      </c>
      <c r="AJ3200" t="str">
        <f t="shared" si="458"/>
        <v>North Carolina</v>
      </c>
      <c r="AK3200">
        <f t="shared" si="459"/>
        <v>0</v>
      </c>
    </row>
    <row r="3201" spans="17:37" x14ac:dyDescent="0.25">
      <c r="Q3201" t="s">
        <v>3826</v>
      </c>
      <c r="R3201" s="6">
        <v>42000</v>
      </c>
      <c r="S3201" t="s">
        <v>3194</v>
      </c>
      <c r="T3201" t="s">
        <v>3275</v>
      </c>
      <c r="U3201" t="s">
        <v>3842</v>
      </c>
      <c r="V3201">
        <v>89</v>
      </c>
      <c r="W3201">
        <v>58</v>
      </c>
      <c r="Y3201" t="s">
        <v>267</v>
      </c>
      <c r="Z3201">
        <v>1</v>
      </c>
      <c r="AA3201">
        <f t="shared" si="456"/>
        <v>31</v>
      </c>
      <c r="AB3201">
        <f t="shared" ca="1" si="452"/>
        <v>23.400000200000001</v>
      </c>
      <c r="AC3201">
        <f t="shared" ca="1" si="453"/>
        <v>7.5999997999999991</v>
      </c>
      <c r="AD3201">
        <f t="shared" ca="1" si="454"/>
        <v>-7.5999997999999991</v>
      </c>
      <c r="AE3201" s="2">
        <v>0</v>
      </c>
      <c r="AF3201" s="7">
        <f>VLOOKUP(R3201,Weights!$A$2:$B$120,2,0)*AE3201</f>
        <v>0</v>
      </c>
      <c r="AG3201">
        <f t="shared" ca="1" si="455"/>
        <v>57.759996960000024</v>
      </c>
      <c r="AI3201" t="str">
        <f t="shared" ca="1" si="457"/>
        <v>North Carolina</v>
      </c>
      <c r="AJ3201" t="str">
        <f t="shared" si="458"/>
        <v>North Carolina</v>
      </c>
      <c r="AK3201">
        <f t="shared" si="459"/>
        <v>0</v>
      </c>
    </row>
    <row r="3202" spans="17:37" x14ac:dyDescent="0.25">
      <c r="Q3202" t="s">
        <v>3826</v>
      </c>
      <c r="R3202" s="6">
        <v>42003</v>
      </c>
      <c r="S3202" t="s">
        <v>3194</v>
      </c>
      <c r="T3202" t="s">
        <v>3465</v>
      </c>
      <c r="U3202" t="s">
        <v>3842</v>
      </c>
      <c r="V3202">
        <v>86</v>
      </c>
      <c r="W3202">
        <v>64</v>
      </c>
      <c r="Y3202" t="s">
        <v>528</v>
      </c>
      <c r="Z3202">
        <v>1</v>
      </c>
      <c r="AA3202">
        <f t="shared" si="456"/>
        <v>22</v>
      </c>
      <c r="AB3202">
        <f t="shared" ref="AB3202:AB3265" ca="1" si="460">Z3202*(IF(S3202="A",-HomeEdge,IF(S3202="H",HomeEdge,0))+VLOOKUP(Q3202,TmList,2,0)-VLOOKUP(T3202,TmList,2,0))</f>
        <v>17.6000002</v>
      </c>
      <c r="AC3202">
        <f t="shared" ref="AC3202:AC3265" ca="1" si="461">AA3202-AB3202</f>
        <v>4.3999997999999998</v>
      </c>
      <c r="AD3202">
        <f t="shared" ref="AD3202:AD3265" ca="1" si="462">-AC3202</f>
        <v>-4.3999997999999998</v>
      </c>
      <c r="AE3202" s="2">
        <v>0</v>
      </c>
      <c r="AF3202" s="7">
        <f>VLOOKUP(R3202,Weights!$A$2:$B$120,2,0)*AE3202</f>
        <v>0</v>
      </c>
      <c r="AG3202">
        <f t="shared" ref="AG3202:AG3265" ca="1" si="463">AC3202^2</f>
        <v>19.359998240000039</v>
      </c>
      <c r="AI3202" t="str">
        <f t="shared" ca="1" si="457"/>
        <v>North Carolina</v>
      </c>
      <c r="AJ3202" t="str">
        <f t="shared" si="458"/>
        <v>North Carolina</v>
      </c>
      <c r="AK3202">
        <f t="shared" si="459"/>
        <v>0</v>
      </c>
    </row>
    <row r="3203" spans="17:37" x14ac:dyDescent="0.25">
      <c r="Q3203" t="s">
        <v>3826</v>
      </c>
      <c r="R3203" s="6">
        <v>42009</v>
      </c>
      <c r="S3203" t="s">
        <v>3194</v>
      </c>
      <c r="T3203" t="s">
        <v>3213</v>
      </c>
      <c r="U3203" t="s">
        <v>3841</v>
      </c>
      <c r="V3203">
        <v>71</v>
      </c>
      <c r="W3203">
        <v>70</v>
      </c>
      <c r="Y3203" t="s">
        <v>734</v>
      </c>
      <c r="Z3203">
        <v>1</v>
      </c>
      <c r="AA3203">
        <f t="shared" ref="AA3203:AA3266" si="464">Z3203*IF(U3203="W",(V3203-W3203),W3203-V3203)</f>
        <v>-1</v>
      </c>
      <c r="AB3203">
        <f t="shared" ca="1" si="460"/>
        <v>4.3999999999999986</v>
      </c>
      <c r="AC3203">
        <f t="shared" ca="1" si="461"/>
        <v>-5.3999999999999986</v>
      </c>
      <c r="AD3203">
        <f t="shared" ca="1" si="462"/>
        <v>5.3999999999999986</v>
      </c>
      <c r="AE3203" s="2">
        <v>0</v>
      </c>
      <c r="AF3203" s="7">
        <f>VLOOKUP(R3203,Weights!$A$2:$B$120,2,0)*AE3203</f>
        <v>0</v>
      </c>
      <c r="AG3203">
        <f t="shared" ca="1" si="463"/>
        <v>29.159999999999986</v>
      </c>
      <c r="AI3203" t="str">
        <f t="shared" ref="AI3203:AI3266" ca="1" si="465">IF(AB3203&gt;0,Q3203,T3203)</f>
        <v>North Carolina</v>
      </c>
      <c r="AJ3203" t="str">
        <f t="shared" ref="AJ3203:AJ3266" si="466">IF(AA3203&gt;0,Q3203,T3203)</f>
        <v>Notre Dame</v>
      </c>
      <c r="AK3203" t="str">
        <f t="shared" ref="AK3203:AK3266" si="467">IF(AA3203&lt;0,T3203,0)</f>
        <v>Notre Dame</v>
      </c>
    </row>
    <row r="3204" spans="17:37" x14ac:dyDescent="0.25">
      <c r="Q3204" t="s">
        <v>3826</v>
      </c>
      <c r="R3204" s="6">
        <v>42014</v>
      </c>
      <c r="S3204" t="s">
        <v>3194</v>
      </c>
      <c r="T3204" t="s">
        <v>3832</v>
      </c>
      <c r="U3204" t="s">
        <v>3842</v>
      </c>
      <c r="V3204">
        <v>72</v>
      </c>
      <c r="W3204">
        <v>71</v>
      </c>
      <c r="Y3204" t="s">
        <v>531</v>
      </c>
      <c r="Z3204">
        <v>1</v>
      </c>
      <c r="AA3204">
        <f t="shared" si="464"/>
        <v>1</v>
      </c>
      <c r="AB3204">
        <f t="shared" ca="1" si="460"/>
        <v>7</v>
      </c>
      <c r="AC3204">
        <f t="shared" ca="1" si="461"/>
        <v>-6</v>
      </c>
      <c r="AD3204">
        <f t="shared" ca="1" si="462"/>
        <v>6</v>
      </c>
      <c r="AE3204" s="2">
        <v>0</v>
      </c>
      <c r="AF3204" s="7">
        <f>VLOOKUP(R3204,Weights!$A$2:$B$120,2,0)*AE3204</f>
        <v>0</v>
      </c>
      <c r="AG3204">
        <f t="shared" ca="1" si="463"/>
        <v>36</v>
      </c>
      <c r="AI3204" t="str">
        <f t="shared" ca="1" si="465"/>
        <v>North Carolina</v>
      </c>
      <c r="AJ3204" t="str">
        <f t="shared" si="466"/>
        <v>North Carolina</v>
      </c>
      <c r="AK3204">
        <f t="shared" si="467"/>
        <v>0</v>
      </c>
    </row>
    <row r="3205" spans="17:37" x14ac:dyDescent="0.25">
      <c r="Q3205" t="s">
        <v>3826</v>
      </c>
      <c r="R3205" s="6">
        <v>42022</v>
      </c>
      <c r="S3205" t="s">
        <v>3194</v>
      </c>
      <c r="T3205" t="s">
        <v>3319</v>
      </c>
      <c r="U3205" t="s">
        <v>3842</v>
      </c>
      <c r="V3205">
        <v>68</v>
      </c>
      <c r="W3205">
        <v>53</v>
      </c>
      <c r="Y3205" t="s">
        <v>533</v>
      </c>
      <c r="Z3205">
        <v>1</v>
      </c>
      <c r="AA3205">
        <f t="shared" si="464"/>
        <v>15</v>
      </c>
      <c r="AB3205">
        <f t="shared" ca="1" si="460"/>
        <v>18.800000199999999</v>
      </c>
      <c r="AC3205">
        <f t="shared" ca="1" si="461"/>
        <v>-3.8000001999999995</v>
      </c>
      <c r="AD3205">
        <f t="shared" ca="1" si="462"/>
        <v>3.8000001999999995</v>
      </c>
      <c r="AE3205" s="2">
        <v>0</v>
      </c>
      <c r="AF3205" s="7">
        <f>VLOOKUP(R3205,Weights!$A$2:$B$120,2,0)*AE3205</f>
        <v>0</v>
      </c>
      <c r="AG3205">
        <f t="shared" ca="1" si="463"/>
        <v>14.440001520000036</v>
      </c>
      <c r="AI3205" t="str">
        <f t="shared" ca="1" si="465"/>
        <v>North Carolina</v>
      </c>
      <c r="AJ3205" t="str">
        <f t="shared" si="466"/>
        <v>North Carolina</v>
      </c>
      <c r="AK3205">
        <f t="shared" si="467"/>
        <v>0</v>
      </c>
    </row>
    <row r="3206" spans="17:37" x14ac:dyDescent="0.25">
      <c r="Q3206" t="s">
        <v>3826</v>
      </c>
      <c r="R3206" s="6">
        <v>42028</v>
      </c>
      <c r="S3206" t="s">
        <v>3194</v>
      </c>
      <c r="T3206" t="s">
        <v>3282</v>
      </c>
      <c r="U3206" t="s">
        <v>3842</v>
      </c>
      <c r="V3206">
        <v>78</v>
      </c>
      <c r="W3206">
        <v>74</v>
      </c>
      <c r="Y3206" t="s">
        <v>535</v>
      </c>
      <c r="Z3206">
        <v>1</v>
      </c>
      <c r="AA3206">
        <f t="shared" si="464"/>
        <v>4</v>
      </c>
      <c r="AB3206">
        <f t="shared" ca="1" si="460"/>
        <v>14.6000002</v>
      </c>
      <c r="AC3206">
        <f t="shared" ca="1" si="461"/>
        <v>-10.6000002</v>
      </c>
      <c r="AD3206">
        <f t="shared" ca="1" si="462"/>
        <v>10.6000002</v>
      </c>
      <c r="AE3206" s="2">
        <v>0</v>
      </c>
      <c r="AF3206" s="7">
        <f>VLOOKUP(R3206,Weights!$A$2:$B$120,2,0)*AE3206</f>
        <v>0</v>
      </c>
      <c r="AG3206">
        <f t="shared" ca="1" si="463"/>
        <v>112.36000424000004</v>
      </c>
      <c r="AI3206" t="str">
        <f t="shared" ca="1" si="465"/>
        <v>North Carolina</v>
      </c>
      <c r="AJ3206" t="str">
        <f t="shared" si="466"/>
        <v>North Carolina</v>
      </c>
      <c r="AK3206">
        <f t="shared" si="467"/>
        <v>0</v>
      </c>
    </row>
    <row r="3207" spans="17:37" x14ac:dyDescent="0.25">
      <c r="Q3207" t="s">
        <v>3826</v>
      </c>
      <c r="R3207" s="6">
        <v>42030</v>
      </c>
      <c r="S3207" t="s">
        <v>3194</v>
      </c>
      <c r="T3207" t="s">
        <v>3316</v>
      </c>
      <c r="U3207" t="s">
        <v>3842</v>
      </c>
      <c r="V3207">
        <v>93</v>
      </c>
      <c r="W3207">
        <v>83</v>
      </c>
      <c r="Y3207" t="s">
        <v>635</v>
      </c>
      <c r="Z3207">
        <v>1</v>
      </c>
      <c r="AA3207">
        <f t="shared" si="464"/>
        <v>10</v>
      </c>
      <c r="AB3207">
        <f t="shared" ca="1" si="460"/>
        <v>13.400000199999999</v>
      </c>
      <c r="AC3207">
        <f t="shared" ca="1" si="461"/>
        <v>-3.4000001999999991</v>
      </c>
      <c r="AD3207">
        <f t="shared" ca="1" si="462"/>
        <v>3.4000001999999991</v>
      </c>
      <c r="AE3207" s="2">
        <v>0</v>
      </c>
      <c r="AF3207" s="7">
        <f>VLOOKUP(R3207,Weights!$A$2:$B$120,2,0)*AE3207</f>
        <v>0</v>
      </c>
      <c r="AG3207">
        <f t="shared" ca="1" si="463"/>
        <v>11.560001360000035</v>
      </c>
      <c r="AI3207" t="str">
        <f t="shared" ca="1" si="465"/>
        <v>North Carolina</v>
      </c>
      <c r="AJ3207" t="str">
        <f t="shared" si="466"/>
        <v>North Carolina</v>
      </c>
      <c r="AK3207">
        <f t="shared" si="467"/>
        <v>0</v>
      </c>
    </row>
    <row r="3208" spans="17:37" x14ac:dyDescent="0.25">
      <c r="Q3208" t="s">
        <v>3826</v>
      </c>
      <c r="R3208" s="6">
        <v>42037</v>
      </c>
      <c r="S3208" t="s">
        <v>3194</v>
      </c>
      <c r="T3208" t="s">
        <v>3831</v>
      </c>
      <c r="U3208" t="s">
        <v>3841</v>
      </c>
      <c r="V3208">
        <v>75</v>
      </c>
      <c r="W3208">
        <v>64</v>
      </c>
      <c r="Y3208" t="s">
        <v>538</v>
      </c>
      <c r="Z3208">
        <v>1</v>
      </c>
      <c r="AA3208">
        <f t="shared" si="464"/>
        <v>-11</v>
      </c>
      <c r="AB3208">
        <f t="shared" ca="1" si="460"/>
        <v>0.59999999999999787</v>
      </c>
      <c r="AC3208">
        <f t="shared" ca="1" si="461"/>
        <v>-11.599999999999998</v>
      </c>
      <c r="AD3208">
        <f t="shared" ca="1" si="462"/>
        <v>11.599999999999998</v>
      </c>
      <c r="AE3208" s="2">
        <v>0</v>
      </c>
      <c r="AF3208" s="7">
        <f>VLOOKUP(R3208,Weights!$A$2:$B$120,2,0)*AE3208</f>
        <v>0</v>
      </c>
      <c r="AG3208">
        <f t="shared" ca="1" si="463"/>
        <v>134.55999999999995</v>
      </c>
      <c r="AI3208" t="str">
        <f t="shared" ca="1" si="465"/>
        <v>North Carolina</v>
      </c>
      <c r="AJ3208" t="str">
        <f t="shared" si="466"/>
        <v>Virginia</v>
      </c>
      <c r="AK3208" t="str">
        <f t="shared" si="467"/>
        <v>Virginia</v>
      </c>
    </row>
    <row r="3209" spans="17:37" x14ac:dyDescent="0.25">
      <c r="Q3209" t="s">
        <v>3826</v>
      </c>
      <c r="R3209" s="6">
        <v>42056</v>
      </c>
      <c r="S3209" t="s">
        <v>3194</v>
      </c>
      <c r="T3209" t="s">
        <v>3317</v>
      </c>
      <c r="U3209" t="s">
        <v>3842</v>
      </c>
      <c r="V3209">
        <v>89</v>
      </c>
      <c r="W3209">
        <v>60</v>
      </c>
      <c r="Y3209" t="s">
        <v>764</v>
      </c>
      <c r="Z3209">
        <v>1</v>
      </c>
      <c r="AA3209">
        <f t="shared" si="464"/>
        <v>29</v>
      </c>
      <c r="AB3209">
        <f t="shared" ca="1" si="460"/>
        <v>17.6000002</v>
      </c>
      <c r="AC3209">
        <f t="shared" ca="1" si="461"/>
        <v>11.3999998</v>
      </c>
      <c r="AD3209">
        <f t="shared" ca="1" si="462"/>
        <v>-11.3999998</v>
      </c>
      <c r="AE3209" s="2">
        <v>0</v>
      </c>
      <c r="AF3209" s="7">
        <f>VLOOKUP(R3209,Weights!$A$2:$B$120,2,0)*AE3209</f>
        <v>0</v>
      </c>
      <c r="AG3209">
        <f t="shared" ca="1" si="463"/>
        <v>129.95999544000003</v>
      </c>
      <c r="AI3209" t="str">
        <f t="shared" ca="1" si="465"/>
        <v>North Carolina</v>
      </c>
      <c r="AJ3209" t="str">
        <f t="shared" si="466"/>
        <v>North Carolina</v>
      </c>
      <c r="AK3209">
        <f t="shared" si="467"/>
        <v>0</v>
      </c>
    </row>
    <row r="3210" spans="17:37" x14ac:dyDescent="0.25">
      <c r="Q3210" t="s">
        <v>3826</v>
      </c>
      <c r="R3210" s="6">
        <v>42059</v>
      </c>
      <c r="S3210" t="s">
        <v>3194</v>
      </c>
      <c r="T3210" t="s">
        <v>3256</v>
      </c>
      <c r="U3210" t="s">
        <v>3841</v>
      </c>
      <c r="V3210">
        <v>58</v>
      </c>
      <c r="W3210">
        <v>46</v>
      </c>
      <c r="Y3210" t="s">
        <v>765</v>
      </c>
      <c r="Z3210">
        <v>1</v>
      </c>
      <c r="AA3210">
        <f t="shared" si="464"/>
        <v>-12</v>
      </c>
      <c r="AB3210">
        <f t="shared" ca="1" si="460"/>
        <v>8.4</v>
      </c>
      <c r="AC3210">
        <f t="shared" ca="1" si="461"/>
        <v>-20.399999999999999</v>
      </c>
      <c r="AD3210">
        <f t="shared" ca="1" si="462"/>
        <v>20.399999999999999</v>
      </c>
      <c r="AE3210" s="2">
        <v>0</v>
      </c>
      <c r="AF3210" s="7">
        <f>VLOOKUP(R3210,Weights!$A$2:$B$120,2,0)*AE3210</f>
        <v>0</v>
      </c>
      <c r="AG3210">
        <f t="shared" ca="1" si="463"/>
        <v>416.15999999999997</v>
      </c>
      <c r="AI3210" t="str">
        <f t="shared" ca="1" si="465"/>
        <v>North Carolina</v>
      </c>
      <c r="AJ3210" t="str">
        <f t="shared" si="466"/>
        <v>NC State</v>
      </c>
      <c r="AK3210" t="str">
        <f t="shared" si="467"/>
        <v>NC State</v>
      </c>
    </row>
    <row r="3211" spans="17:37" x14ac:dyDescent="0.25">
      <c r="Q3211" t="s">
        <v>3826</v>
      </c>
      <c r="R3211" s="6">
        <v>42070</v>
      </c>
      <c r="S3211" t="s">
        <v>3194</v>
      </c>
      <c r="T3211" t="s">
        <v>3825</v>
      </c>
      <c r="U3211" t="s">
        <v>3841</v>
      </c>
      <c r="V3211">
        <v>84</v>
      </c>
      <c r="W3211">
        <v>77</v>
      </c>
      <c r="Y3211" t="s">
        <v>767</v>
      </c>
      <c r="Z3211">
        <v>1</v>
      </c>
      <c r="AA3211">
        <f t="shared" si="464"/>
        <v>-7</v>
      </c>
      <c r="AB3211">
        <f t="shared" ca="1" si="460"/>
        <v>-1.6000000000000014</v>
      </c>
      <c r="AC3211">
        <f t="shared" ca="1" si="461"/>
        <v>-5.3999999999999986</v>
      </c>
      <c r="AD3211">
        <f t="shared" ca="1" si="462"/>
        <v>5.3999999999999986</v>
      </c>
      <c r="AE3211" s="2">
        <v>0</v>
      </c>
      <c r="AF3211" s="7">
        <f>VLOOKUP(R3211,Weights!$A$2:$B$120,2,0)*AE3211</f>
        <v>0</v>
      </c>
      <c r="AG3211">
        <f t="shared" ca="1" si="463"/>
        <v>29.159999999999986</v>
      </c>
      <c r="AI3211" t="str">
        <f t="shared" ca="1" si="465"/>
        <v>Duke</v>
      </c>
      <c r="AJ3211" t="str">
        <f t="shared" si="466"/>
        <v>Duke</v>
      </c>
      <c r="AK3211" t="str">
        <f t="shared" si="467"/>
        <v>Duke</v>
      </c>
    </row>
    <row r="3212" spans="17:37" x14ac:dyDescent="0.25">
      <c r="Q3212" t="s">
        <v>3826</v>
      </c>
      <c r="R3212" s="6">
        <v>42076</v>
      </c>
      <c r="S3212" t="s">
        <v>3195</v>
      </c>
      <c r="T3212" t="s">
        <v>3831</v>
      </c>
      <c r="U3212" t="s">
        <v>3191</v>
      </c>
      <c r="Y3212" t="s">
        <v>3191</v>
      </c>
      <c r="Z3212">
        <v>0</v>
      </c>
      <c r="AA3212">
        <f t="shared" si="464"/>
        <v>0</v>
      </c>
      <c r="AB3212">
        <f t="shared" ca="1" si="460"/>
        <v>0</v>
      </c>
      <c r="AC3212">
        <f t="shared" ca="1" si="461"/>
        <v>0</v>
      </c>
      <c r="AD3212">
        <f t="shared" ca="1" si="462"/>
        <v>0</v>
      </c>
      <c r="AE3212" s="2">
        <v>0</v>
      </c>
      <c r="AF3212" s="7">
        <f>VLOOKUP(R3212,Weights!$A$2:$B$120,2,0)*AE3212</f>
        <v>0</v>
      </c>
      <c r="AG3212">
        <f t="shared" ca="1" si="463"/>
        <v>0</v>
      </c>
      <c r="AI3212" t="str">
        <f t="shared" ca="1" si="465"/>
        <v>Virginia</v>
      </c>
      <c r="AJ3212" t="str">
        <f t="shared" si="466"/>
        <v>Virginia</v>
      </c>
      <c r="AK3212">
        <f t="shared" si="467"/>
        <v>0</v>
      </c>
    </row>
    <row r="3213" spans="17:37" x14ac:dyDescent="0.25">
      <c r="Q3213" t="s">
        <v>3360</v>
      </c>
      <c r="R3213" s="6">
        <v>41957</v>
      </c>
      <c r="S3213" t="s">
        <v>3194</v>
      </c>
      <c r="T3213" t="s">
        <v>3839</v>
      </c>
      <c r="U3213" t="s">
        <v>3842</v>
      </c>
      <c r="V3213">
        <v>91</v>
      </c>
      <c r="W3213">
        <v>61</v>
      </c>
      <c r="Y3213" t="s">
        <v>176</v>
      </c>
      <c r="Z3213">
        <v>1</v>
      </c>
      <c r="AA3213">
        <f t="shared" si="464"/>
        <v>30</v>
      </c>
      <c r="AB3213">
        <f t="shared" ca="1" si="460"/>
        <v>20.400000000000002</v>
      </c>
      <c r="AC3213">
        <f t="shared" ca="1" si="461"/>
        <v>9.5999999999999979</v>
      </c>
      <c r="AD3213">
        <f t="shared" ca="1" si="462"/>
        <v>-9.5999999999999979</v>
      </c>
      <c r="AE3213" s="2">
        <v>0</v>
      </c>
      <c r="AF3213" s="7">
        <f>VLOOKUP(R3213,Weights!$A$2:$B$120,2,0)*AE3213</f>
        <v>0</v>
      </c>
      <c r="AG3213">
        <f t="shared" ca="1" si="463"/>
        <v>92.159999999999954</v>
      </c>
      <c r="AI3213" t="str">
        <f t="shared" ca="1" si="465"/>
        <v>North Carolina A&amp;T</v>
      </c>
      <c r="AJ3213" t="str">
        <f t="shared" si="466"/>
        <v>North Carolina A&amp;T</v>
      </c>
      <c r="AK3213">
        <f t="shared" si="467"/>
        <v>0</v>
      </c>
    </row>
    <row r="3214" spans="17:37" x14ac:dyDescent="0.25">
      <c r="Q3214" t="s">
        <v>3360</v>
      </c>
      <c r="R3214" s="6">
        <v>41960</v>
      </c>
      <c r="S3214" t="s">
        <v>3194</v>
      </c>
      <c r="T3214" t="s">
        <v>3333</v>
      </c>
      <c r="U3214" t="s">
        <v>3841</v>
      </c>
      <c r="V3214">
        <v>63</v>
      </c>
      <c r="W3214">
        <v>46</v>
      </c>
      <c r="Y3214" t="s">
        <v>11</v>
      </c>
      <c r="Z3214">
        <v>1</v>
      </c>
      <c r="AA3214">
        <f t="shared" si="464"/>
        <v>-17</v>
      </c>
      <c r="AB3214">
        <f t="shared" ca="1" si="460"/>
        <v>-12.799999799999998</v>
      </c>
      <c r="AC3214">
        <f t="shared" ca="1" si="461"/>
        <v>-4.2000002000000016</v>
      </c>
      <c r="AD3214">
        <f t="shared" ca="1" si="462"/>
        <v>4.2000002000000016</v>
      </c>
      <c r="AE3214" s="2">
        <v>0</v>
      </c>
      <c r="AF3214" s="7">
        <f>VLOOKUP(R3214,Weights!$A$2:$B$120,2,0)*AE3214</f>
        <v>0</v>
      </c>
      <c r="AG3214">
        <f t="shared" ca="1" si="463"/>
        <v>17.640001680000054</v>
      </c>
      <c r="AI3214" t="str">
        <f t="shared" ca="1" si="465"/>
        <v>South Carolina Upstate</v>
      </c>
      <c r="AJ3214" t="str">
        <f t="shared" si="466"/>
        <v>South Carolina Upstate</v>
      </c>
      <c r="AK3214" t="str">
        <f t="shared" si="467"/>
        <v>South Carolina Upstate</v>
      </c>
    </row>
    <row r="3215" spans="17:37" x14ac:dyDescent="0.25">
      <c r="Q3215" t="s">
        <v>3360</v>
      </c>
      <c r="R3215" s="6">
        <v>41972</v>
      </c>
      <c r="S3215" t="s">
        <v>3195</v>
      </c>
      <c r="T3215" t="s">
        <v>3515</v>
      </c>
      <c r="U3215" t="s">
        <v>3841</v>
      </c>
      <c r="V3215">
        <v>66</v>
      </c>
      <c r="W3215">
        <v>63</v>
      </c>
      <c r="Y3215" t="s">
        <v>72</v>
      </c>
      <c r="Z3215">
        <v>1</v>
      </c>
      <c r="AA3215">
        <f t="shared" si="464"/>
        <v>-3</v>
      </c>
      <c r="AB3215">
        <f t="shared" ca="1" si="460"/>
        <v>8.0000000000000018</v>
      </c>
      <c r="AC3215">
        <f t="shared" ca="1" si="461"/>
        <v>-11.000000000000002</v>
      </c>
      <c r="AD3215">
        <f t="shared" ca="1" si="462"/>
        <v>11.000000000000002</v>
      </c>
      <c r="AE3215" s="2">
        <v>0</v>
      </c>
      <c r="AF3215" s="7">
        <f>VLOOKUP(R3215,Weights!$A$2:$B$120,2,0)*AE3215</f>
        <v>0</v>
      </c>
      <c r="AG3215">
        <f t="shared" ca="1" si="463"/>
        <v>121.00000000000004</v>
      </c>
      <c r="AI3215" t="str">
        <f t="shared" ca="1" si="465"/>
        <v>North Carolina A&amp;T</v>
      </c>
      <c r="AJ3215" t="str">
        <f t="shared" si="466"/>
        <v>Miss Valley St</v>
      </c>
      <c r="AK3215" t="str">
        <f t="shared" si="467"/>
        <v>Miss Valley St</v>
      </c>
    </row>
    <row r="3216" spans="17:37" x14ac:dyDescent="0.25">
      <c r="Q3216" t="s">
        <v>3360</v>
      </c>
      <c r="R3216" s="6">
        <v>42001</v>
      </c>
      <c r="S3216" t="s">
        <v>3194</v>
      </c>
      <c r="T3216" t="s">
        <v>3839</v>
      </c>
      <c r="U3216" t="s">
        <v>3842</v>
      </c>
      <c r="V3216">
        <v>58</v>
      </c>
      <c r="W3216">
        <v>54</v>
      </c>
      <c r="Y3216" t="s">
        <v>2156</v>
      </c>
      <c r="Z3216">
        <v>1</v>
      </c>
      <c r="AA3216">
        <f t="shared" si="464"/>
        <v>4</v>
      </c>
      <c r="AB3216">
        <f t="shared" ca="1" si="460"/>
        <v>20.400000000000002</v>
      </c>
      <c r="AC3216">
        <f t="shared" ca="1" si="461"/>
        <v>-16.400000000000002</v>
      </c>
      <c r="AD3216">
        <f t="shared" ca="1" si="462"/>
        <v>16.400000000000002</v>
      </c>
      <c r="AE3216" s="2">
        <v>0</v>
      </c>
      <c r="AF3216" s="7">
        <f>VLOOKUP(R3216,Weights!$A$2:$B$120,2,0)*AE3216</f>
        <v>0</v>
      </c>
      <c r="AG3216">
        <f t="shared" ca="1" si="463"/>
        <v>268.96000000000009</v>
      </c>
      <c r="AI3216" t="str">
        <f t="shared" ca="1" si="465"/>
        <v>North Carolina A&amp;T</v>
      </c>
      <c r="AJ3216" t="str">
        <f t="shared" si="466"/>
        <v>North Carolina A&amp;T</v>
      </c>
      <c r="AK3216">
        <f t="shared" si="467"/>
        <v>0</v>
      </c>
    </row>
    <row r="3217" spans="17:37" x14ac:dyDescent="0.25">
      <c r="Q3217" t="s">
        <v>3360</v>
      </c>
      <c r="R3217" s="6">
        <v>42007</v>
      </c>
      <c r="S3217" t="s">
        <v>3194</v>
      </c>
      <c r="T3217" t="s">
        <v>3463</v>
      </c>
      <c r="U3217" t="s">
        <v>3842</v>
      </c>
      <c r="V3217">
        <v>83</v>
      </c>
      <c r="W3217">
        <v>70</v>
      </c>
      <c r="Y3217" t="s">
        <v>2175</v>
      </c>
      <c r="Z3217">
        <v>1</v>
      </c>
      <c r="AA3217">
        <f t="shared" si="464"/>
        <v>13</v>
      </c>
      <c r="AB3217">
        <f t="shared" ca="1" si="460"/>
        <v>-1.5999997999999982</v>
      </c>
      <c r="AC3217">
        <f t="shared" ca="1" si="461"/>
        <v>14.599999799999999</v>
      </c>
      <c r="AD3217">
        <f t="shared" ca="1" si="462"/>
        <v>-14.599999799999999</v>
      </c>
      <c r="AE3217" s="2">
        <v>0</v>
      </c>
      <c r="AF3217" s="7">
        <f>VLOOKUP(R3217,Weights!$A$2:$B$120,2,0)*AE3217</f>
        <v>0</v>
      </c>
      <c r="AG3217">
        <f t="shared" ca="1" si="463"/>
        <v>213.15999416000002</v>
      </c>
      <c r="AI3217" t="str">
        <f t="shared" ca="1" si="465"/>
        <v>CSU Bakersfield</v>
      </c>
      <c r="AJ3217" t="str">
        <f t="shared" si="466"/>
        <v>North Carolina A&amp;T</v>
      </c>
      <c r="AK3217">
        <f t="shared" si="467"/>
        <v>0</v>
      </c>
    </row>
    <row r="3218" spans="17:37" x14ac:dyDescent="0.25">
      <c r="Q3218" t="s">
        <v>3360</v>
      </c>
      <c r="R3218" s="6">
        <v>42014</v>
      </c>
      <c r="S3218" t="s">
        <v>3194</v>
      </c>
      <c r="T3218" t="s">
        <v>3442</v>
      </c>
      <c r="U3218" t="s">
        <v>3842</v>
      </c>
      <c r="V3218">
        <v>68</v>
      </c>
      <c r="W3218">
        <v>47</v>
      </c>
      <c r="Y3218" t="s">
        <v>2176</v>
      </c>
      <c r="Z3218">
        <v>1</v>
      </c>
      <c r="AA3218">
        <f t="shared" si="464"/>
        <v>21</v>
      </c>
      <c r="AB3218">
        <f t="shared" ca="1" si="460"/>
        <v>3.8000000000000025</v>
      </c>
      <c r="AC3218">
        <f t="shared" ca="1" si="461"/>
        <v>17.199999999999996</v>
      </c>
      <c r="AD3218">
        <f t="shared" ca="1" si="462"/>
        <v>-17.199999999999996</v>
      </c>
      <c r="AE3218" s="2">
        <v>0</v>
      </c>
      <c r="AF3218" s="7">
        <f>VLOOKUP(R3218,Weights!$A$2:$B$120,2,0)*AE3218</f>
        <v>0</v>
      </c>
      <c r="AG3218">
        <f t="shared" ca="1" si="463"/>
        <v>295.83999999999986</v>
      </c>
      <c r="AI3218" t="str">
        <f t="shared" ca="1" si="465"/>
        <v>North Carolina A&amp;T</v>
      </c>
      <c r="AJ3218" t="str">
        <f t="shared" si="466"/>
        <v>North Carolina A&amp;T</v>
      </c>
      <c r="AK3218">
        <f t="shared" si="467"/>
        <v>0</v>
      </c>
    </row>
    <row r="3219" spans="17:37" x14ac:dyDescent="0.25">
      <c r="Q3219" t="s">
        <v>3360</v>
      </c>
      <c r="R3219" s="6">
        <v>42016</v>
      </c>
      <c r="S3219" t="s">
        <v>3194</v>
      </c>
      <c r="T3219" t="s">
        <v>3434</v>
      </c>
      <c r="U3219" t="s">
        <v>3841</v>
      </c>
      <c r="V3219">
        <v>52</v>
      </c>
      <c r="W3219">
        <v>50</v>
      </c>
      <c r="Y3219" t="s">
        <v>2177</v>
      </c>
      <c r="Z3219">
        <v>1</v>
      </c>
      <c r="AA3219">
        <f t="shared" si="464"/>
        <v>-2</v>
      </c>
      <c r="AB3219">
        <f t="shared" ca="1" si="460"/>
        <v>3.0000000000000018</v>
      </c>
      <c r="AC3219">
        <f t="shared" ca="1" si="461"/>
        <v>-5.0000000000000018</v>
      </c>
      <c r="AD3219">
        <f t="shared" ca="1" si="462"/>
        <v>5.0000000000000018</v>
      </c>
      <c r="AE3219" s="2">
        <v>0</v>
      </c>
      <c r="AF3219" s="7">
        <f>VLOOKUP(R3219,Weights!$A$2:$B$120,2,0)*AE3219</f>
        <v>0</v>
      </c>
      <c r="AG3219">
        <f t="shared" ca="1" si="463"/>
        <v>25.000000000000018</v>
      </c>
      <c r="AI3219" t="str">
        <f t="shared" ca="1" si="465"/>
        <v>North Carolina A&amp;T</v>
      </c>
      <c r="AJ3219" t="str">
        <f t="shared" si="466"/>
        <v>South Carolina St</v>
      </c>
      <c r="AK3219" t="str">
        <f t="shared" si="467"/>
        <v>South Carolina St</v>
      </c>
    </row>
    <row r="3220" spans="17:37" x14ac:dyDescent="0.25">
      <c r="Q3220" t="s">
        <v>3360</v>
      </c>
      <c r="R3220" s="6">
        <v>42028</v>
      </c>
      <c r="S3220" t="s">
        <v>3194</v>
      </c>
      <c r="T3220" t="s">
        <v>3421</v>
      </c>
      <c r="U3220" t="s">
        <v>3841</v>
      </c>
      <c r="V3220">
        <v>67</v>
      </c>
      <c r="W3220">
        <v>52</v>
      </c>
      <c r="Y3220" t="s">
        <v>2179</v>
      </c>
      <c r="Z3220">
        <v>1</v>
      </c>
      <c r="AA3220">
        <f t="shared" si="464"/>
        <v>-15</v>
      </c>
      <c r="AB3220">
        <f t="shared" ca="1" si="460"/>
        <v>-4.1999997999999987</v>
      </c>
      <c r="AC3220">
        <f t="shared" ca="1" si="461"/>
        <v>-10.800000200000001</v>
      </c>
      <c r="AD3220">
        <f t="shared" ca="1" si="462"/>
        <v>10.800000200000001</v>
      </c>
      <c r="AE3220" s="2">
        <v>0</v>
      </c>
      <c r="AF3220" s="7">
        <f>VLOOKUP(R3220,Weights!$A$2:$B$120,2,0)*AE3220</f>
        <v>0</v>
      </c>
      <c r="AG3220">
        <f t="shared" ca="1" si="463"/>
        <v>116.64000432000007</v>
      </c>
      <c r="AI3220" t="str">
        <f t="shared" ca="1" si="465"/>
        <v>Delaware St</v>
      </c>
      <c r="AJ3220" t="str">
        <f t="shared" si="466"/>
        <v>Delaware St</v>
      </c>
      <c r="AK3220" t="str">
        <f t="shared" si="467"/>
        <v>Delaware St</v>
      </c>
    </row>
    <row r="3221" spans="17:37" x14ac:dyDescent="0.25">
      <c r="Q3221" t="s">
        <v>3360</v>
      </c>
      <c r="R3221" s="6">
        <v>42030</v>
      </c>
      <c r="S3221" t="s">
        <v>3194</v>
      </c>
      <c r="T3221" t="s">
        <v>3471</v>
      </c>
      <c r="U3221" t="s">
        <v>3841</v>
      </c>
      <c r="V3221">
        <v>84</v>
      </c>
      <c r="W3221">
        <v>71</v>
      </c>
      <c r="Y3221" t="s">
        <v>2180</v>
      </c>
      <c r="Z3221">
        <v>1</v>
      </c>
      <c r="AA3221">
        <f t="shared" si="464"/>
        <v>-13</v>
      </c>
      <c r="AB3221">
        <f t="shared" ca="1" si="460"/>
        <v>2.8000000000000025</v>
      </c>
      <c r="AC3221">
        <f t="shared" ca="1" si="461"/>
        <v>-15.800000000000002</v>
      </c>
      <c r="AD3221">
        <f t="shared" ca="1" si="462"/>
        <v>15.800000000000002</v>
      </c>
      <c r="AE3221" s="2">
        <v>0</v>
      </c>
      <c r="AF3221" s="7">
        <f>VLOOKUP(R3221,Weights!$A$2:$B$120,2,0)*AE3221</f>
        <v>0</v>
      </c>
      <c r="AG3221">
        <f t="shared" ca="1" si="463"/>
        <v>249.64000000000007</v>
      </c>
      <c r="AI3221" t="str">
        <f t="shared" ca="1" si="465"/>
        <v>North Carolina A&amp;T</v>
      </c>
      <c r="AJ3221" t="str">
        <f t="shared" si="466"/>
        <v>Coppin St</v>
      </c>
      <c r="AK3221" t="str">
        <f t="shared" si="467"/>
        <v>Coppin St</v>
      </c>
    </row>
    <row r="3222" spans="17:37" x14ac:dyDescent="0.25">
      <c r="Q3222" t="s">
        <v>3360</v>
      </c>
      <c r="R3222" s="6">
        <v>42042</v>
      </c>
      <c r="S3222" t="s">
        <v>3194</v>
      </c>
      <c r="T3222" t="s">
        <v>3513</v>
      </c>
      <c r="U3222" t="s">
        <v>3841</v>
      </c>
      <c r="V3222">
        <v>58</v>
      </c>
      <c r="W3222">
        <v>44</v>
      </c>
      <c r="Y3222" t="s">
        <v>2181</v>
      </c>
      <c r="Z3222">
        <v>1</v>
      </c>
      <c r="AA3222">
        <f t="shared" si="464"/>
        <v>-14</v>
      </c>
      <c r="AB3222">
        <f t="shared" ca="1" si="460"/>
        <v>-13.999999799999998</v>
      </c>
      <c r="AC3222">
        <f t="shared" ca="1" si="461"/>
        <v>-2.0000000233721948E-7</v>
      </c>
      <c r="AD3222">
        <f t="shared" ca="1" si="462"/>
        <v>2.0000000233721948E-7</v>
      </c>
      <c r="AE3222" s="2">
        <v>0</v>
      </c>
      <c r="AF3222" s="7">
        <f>VLOOKUP(R3222,Weights!$A$2:$B$120,2,0)*AE3222</f>
        <v>0</v>
      </c>
      <c r="AG3222">
        <f t="shared" ca="1" si="463"/>
        <v>4.0000000934887799E-14</v>
      </c>
      <c r="AI3222" t="str">
        <f t="shared" ca="1" si="465"/>
        <v>North Carolina Central</v>
      </c>
      <c r="AJ3222" t="str">
        <f t="shared" si="466"/>
        <v>North Carolina Central</v>
      </c>
      <c r="AK3222" t="str">
        <f t="shared" si="467"/>
        <v>North Carolina Central</v>
      </c>
    </row>
    <row r="3223" spans="17:37" x14ac:dyDescent="0.25">
      <c r="Q3223" t="s">
        <v>3360</v>
      </c>
      <c r="R3223" s="6">
        <v>42058</v>
      </c>
      <c r="S3223" t="s">
        <v>3194</v>
      </c>
      <c r="T3223" t="s">
        <v>3462</v>
      </c>
      <c r="U3223" t="s">
        <v>3842</v>
      </c>
      <c r="V3223">
        <v>60</v>
      </c>
      <c r="W3223">
        <v>57</v>
      </c>
      <c r="X3223" t="s">
        <v>3843</v>
      </c>
      <c r="Y3223" t="s">
        <v>2182</v>
      </c>
      <c r="Z3223">
        <v>1</v>
      </c>
      <c r="AA3223">
        <f t="shared" si="464"/>
        <v>3</v>
      </c>
      <c r="AB3223">
        <f t="shared" ca="1" si="460"/>
        <v>4.8000000000000025</v>
      </c>
      <c r="AC3223">
        <f t="shared" ca="1" si="461"/>
        <v>-1.8000000000000025</v>
      </c>
      <c r="AD3223">
        <f t="shared" ca="1" si="462"/>
        <v>1.8000000000000025</v>
      </c>
      <c r="AE3223" s="2">
        <v>0</v>
      </c>
      <c r="AF3223" s="7">
        <f>VLOOKUP(R3223,Weights!$A$2:$B$120,2,0)*AE3223</f>
        <v>0</v>
      </c>
      <c r="AG3223">
        <f t="shared" ca="1" si="463"/>
        <v>3.2400000000000091</v>
      </c>
      <c r="AI3223" t="str">
        <f t="shared" ca="1" si="465"/>
        <v>North Carolina A&amp;T</v>
      </c>
      <c r="AJ3223" t="str">
        <f t="shared" si="466"/>
        <v>North Carolina A&amp;T</v>
      </c>
      <c r="AK3223">
        <f t="shared" si="467"/>
        <v>0</v>
      </c>
    </row>
    <row r="3224" spans="17:37" x14ac:dyDescent="0.25">
      <c r="Q3224" t="s">
        <v>3360</v>
      </c>
      <c r="R3224" s="6">
        <v>42063</v>
      </c>
      <c r="S3224" t="s">
        <v>3194</v>
      </c>
      <c r="T3224" t="s">
        <v>3341</v>
      </c>
      <c r="U3224" t="s">
        <v>3842</v>
      </c>
      <c r="V3224">
        <v>77</v>
      </c>
      <c r="W3224">
        <v>65</v>
      </c>
      <c r="Y3224" t="s">
        <v>2183</v>
      </c>
      <c r="Z3224">
        <v>1</v>
      </c>
      <c r="AA3224">
        <f t="shared" si="464"/>
        <v>12</v>
      </c>
      <c r="AB3224">
        <f t="shared" ca="1" si="460"/>
        <v>11.600000000000001</v>
      </c>
      <c r="AC3224">
        <f t="shared" ca="1" si="461"/>
        <v>0.39999999999999858</v>
      </c>
      <c r="AD3224">
        <f t="shared" ca="1" si="462"/>
        <v>-0.39999999999999858</v>
      </c>
      <c r="AE3224" s="2">
        <v>0</v>
      </c>
      <c r="AF3224" s="7">
        <f>VLOOKUP(R3224,Weights!$A$2:$B$120,2,0)*AE3224</f>
        <v>0</v>
      </c>
      <c r="AG3224">
        <f t="shared" ca="1" si="463"/>
        <v>0.15999999999999887</v>
      </c>
      <c r="AI3224" t="str">
        <f t="shared" ca="1" si="465"/>
        <v>North Carolina A&amp;T</v>
      </c>
      <c r="AJ3224" t="str">
        <f t="shared" si="466"/>
        <v>North Carolina A&amp;T</v>
      </c>
      <c r="AK3224">
        <f t="shared" si="467"/>
        <v>0</v>
      </c>
    </row>
    <row r="3225" spans="17:37" x14ac:dyDescent="0.25">
      <c r="Q3225" t="s">
        <v>3360</v>
      </c>
      <c r="R3225" s="6">
        <v>42065</v>
      </c>
      <c r="S3225" t="s">
        <v>3194</v>
      </c>
      <c r="T3225" t="s">
        <v>3340</v>
      </c>
      <c r="U3225" t="s">
        <v>3842</v>
      </c>
      <c r="V3225">
        <v>67</v>
      </c>
      <c r="W3225">
        <v>50</v>
      </c>
      <c r="Y3225" t="s">
        <v>2184</v>
      </c>
      <c r="Z3225">
        <v>1</v>
      </c>
      <c r="AA3225">
        <f t="shared" si="464"/>
        <v>17</v>
      </c>
      <c r="AB3225">
        <f t="shared" ca="1" si="460"/>
        <v>3.2000000000000011</v>
      </c>
      <c r="AC3225">
        <f t="shared" ca="1" si="461"/>
        <v>13.799999999999999</v>
      </c>
      <c r="AD3225">
        <f t="shared" ca="1" si="462"/>
        <v>-13.799999999999999</v>
      </c>
      <c r="AE3225" s="2">
        <v>0</v>
      </c>
      <c r="AF3225" s="7">
        <f>VLOOKUP(R3225,Weights!$A$2:$B$120,2,0)*AE3225</f>
        <v>0</v>
      </c>
      <c r="AG3225">
        <f t="shared" ca="1" si="463"/>
        <v>190.43999999999997</v>
      </c>
      <c r="AI3225" t="str">
        <f t="shared" ca="1" si="465"/>
        <v>North Carolina A&amp;T</v>
      </c>
      <c r="AJ3225" t="str">
        <f t="shared" si="466"/>
        <v>North Carolina A&amp;T</v>
      </c>
      <c r="AK3225">
        <f t="shared" si="467"/>
        <v>0</v>
      </c>
    </row>
    <row r="3226" spans="17:37" x14ac:dyDescent="0.25">
      <c r="Q3226" t="s">
        <v>3360</v>
      </c>
      <c r="R3226" s="6">
        <v>42073</v>
      </c>
      <c r="S3226" t="s">
        <v>3195</v>
      </c>
      <c r="T3226" t="s">
        <v>3434</v>
      </c>
      <c r="U3226" t="s">
        <v>3841</v>
      </c>
      <c r="V3226">
        <v>63</v>
      </c>
      <c r="W3226">
        <v>54</v>
      </c>
      <c r="Y3226" t="s">
        <v>2185</v>
      </c>
      <c r="Z3226">
        <v>1</v>
      </c>
      <c r="AA3226">
        <f t="shared" si="464"/>
        <v>-9</v>
      </c>
      <c r="AB3226">
        <f t="shared" ca="1" si="460"/>
        <v>-0.19999999999999929</v>
      </c>
      <c r="AC3226">
        <f t="shared" ca="1" si="461"/>
        <v>-8.8000000000000007</v>
      </c>
      <c r="AD3226">
        <f t="shared" ca="1" si="462"/>
        <v>8.8000000000000007</v>
      </c>
      <c r="AE3226" s="2">
        <v>0</v>
      </c>
      <c r="AF3226" s="7">
        <f>VLOOKUP(R3226,Weights!$A$2:$B$120,2,0)*AE3226</f>
        <v>0</v>
      </c>
      <c r="AG3226">
        <f t="shared" ca="1" si="463"/>
        <v>77.440000000000012</v>
      </c>
      <c r="AI3226" t="str">
        <f t="shared" ca="1" si="465"/>
        <v>South Carolina St</v>
      </c>
      <c r="AJ3226" t="str">
        <f t="shared" si="466"/>
        <v>South Carolina St</v>
      </c>
      <c r="AK3226" t="str">
        <f t="shared" si="467"/>
        <v>South Carolina St</v>
      </c>
    </row>
    <row r="3227" spans="17:37" x14ac:dyDescent="0.25">
      <c r="Q3227" t="s">
        <v>3513</v>
      </c>
      <c r="R3227" s="6">
        <v>41961</v>
      </c>
      <c r="S3227" t="s">
        <v>3194</v>
      </c>
      <c r="T3227" t="s">
        <v>3839</v>
      </c>
      <c r="U3227" t="s">
        <v>3842</v>
      </c>
      <c r="V3227">
        <v>123</v>
      </c>
      <c r="W3227">
        <v>65</v>
      </c>
      <c r="Y3227" t="s">
        <v>11</v>
      </c>
      <c r="Z3227">
        <v>1</v>
      </c>
      <c r="AA3227">
        <f t="shared" si="464"/>
        <v>58</v>
      </c>
      <c r="AB3227">
        <f t="shared" ca="1" si="460"/>
        <v>37.599999799999999</v>
      </c>
      <c r="AC3227">
        <f t="shared" ca="1" si="461"/>
        <v>20.400000200000001</v>
      </c>
      <c r="AD3227">
        <f t="shared" ca="1" si="462"/>
        <v>-20.400000200000001</v>
      </c>
      <c r="AE3227" s="2">
        <v>0</v>
      </c>
      <c r="AF3227" s="7">
        <f>VLOOKUP(R3227,Weights!$A$2:$B$120,2,0)*AE3227</f>
        <v>0</v>
      </c>
      <c r="AG3227">
        <f t="shared" ca="1" si="463"/>
        <v>416.16000816000007</v>
      </c>
      <c r="AI3227" t="str">
        <f t="shared" ca="1" si="465"/>
        <v>North Carolina Central</v>
      </c>
      <c r="AJ3227" t="str">
        <f t="shared" si="466"/>
        <v>North Carolina Central</v>
      </c>
      <c r="AK3227">
        <f t="shared" si="467"/>
        <v>0</v>
      </c>
    </row>
    <row r="3228" spans="17:37" x14ac:dyDescent="0.25">
      <c r="Q3228" t="s">
        <v>3513</v>
      </c>
      <c r="R3228" s="6">
        <v>41971</v>
      </c>
      <c r="S3228" t="s">
        <v>3195</v>
      </c>
      <c r="T3228" t="s">
        <v>3458</v>
      </c>
      <c r="U3228" t="s">
        <v>3842</v>
      </c>
      <c r="V3228">
        <v>65</v>
      </c>
      <c r="W3228">
        <v>40</v>
      </c>
      <c r="Y3228" t="s">
        <v>17</v>
      </c>
      <c r="Z3228">
        <v>1</v>
      </c>
      <c r="AA3228">
        <f t="shared" si="464"/>
        <v>25</v>
      </c>
      <c r="AB3228">
        <f t="shared" ca="1" si="460"/>
        <v>7.8000000000000007</v>
      </c>
      <c r="AC3228">
        <f t="shared" ca="1" si="461"/>
        <v>17.2</v>
      </c>
      <c r="AD3228">
        <f t="shared" ca="1" si="462"/>
        <v>-17.2</v>
      </c>
      <c r="AE3228" s="2">
        <v>0</v>
      </c>
      <c r="AF3228" s="7">
        <f>VLOOKUP(R3228,Weights!$A$2:$B$120,2,0)*AE3228</f>
        <v>0</v>
      </c>
      <c r="AG3228">
        <f t="shared" ca="1" si="463"/>
        <v>295.83999999999997</v>
      </c>
      <c r="AI3228" t="str">
        <f t="shared" ca="1" si="465"/>
        <v>North Carolina Central</v>
      </c>
      <c r="AJ3228" t="str">
        <f t="shared" si="466"/>
        <v>North Carolina Central</v>
      </c>
      <c r="AK3228">
        <f t="shared" si="467"/>
        <v>0</v>
      </c>
    </row>
    <row r="3229" spans="17:37" x14ac:dyDescent="0.25">
      <c r="Q3229" t="s">
        <v>3513</v>
      </c>
      <c r="R3229" s="6">
        <v>41975</v>
      </c>
      <c r="S3229" t="s">
        <v>3194</v>
      </c>
      <c r="T3229" t="s">
        <v>3839</v>
      </c>
      <c r="U3229" t="s">
        <v>3842</v>
      </c>
      <c r="V3229">
        <v>101</v>
      </c>
      <c r="W3229">
        <v>38</v>
      </c>
      <c r="Y3229" t="s">
        <v>290</v>
      </c>
      <c r="Z3229">
        <v>1</v>
      </c>
      <c r="AA3229">
        <f t="shared" si="464"/>
        <v>63</v>
      </c>
      <c r="AB3229">
        <f t="shared" ca="1" si="460"/>
        <v>37.599999799999999</v>
      </c>
      <c r="AC3229">
        <f t="shared" ca="1" si="461"/>
        <v>25.400000200000001</v>
      </c>
      <c r="AD3229">
        <f t="shared" ca="1" si="462"/>
        <v>-25.400000200000001</v>
      </c>
      <c r="AE3229" s="2">
        <v>0</v>
      </c>
      <c r="AF3229" s="7">
        <f>VLOOKUP(R3229,Weights!$A$2:$B$120,2,0)*AE3229</f>
        <v>0</v>
      </c>
      <c r="AG3229">
        <f t="shared" ca="1" si="463"/>
        <v>645.16001016000007</v>
      </c>
      <c r="AI3229" t="str">
        <f t="shared" ca="1" si="465"/>
        <v>North Carolina Central</v>
      </c>
      <c r="AJ3229" t="str">
        <f t="shared" si="466"/>
        <v>North Carolina Central</v>
      </c>
      <c r="AK3229">
        <f t="shared" si="467"/>
        <v>0</v>
      </c>
    </row>
    <row r="3230" spans="17:37" x14ac:dyDescent="0.25">
      <c r="Q3230" t="s">
        <v>3513</v>
      </c>
      <c r="R3230" s="6">
        <v>41990</v>
      </c>
      <c r="S3230" t="s">
        <v>3194</v>
      </c>
      <c r="T3230" t="s">
        <v>3839</v>
      </c>
      <c r="U3230" t="s">
        <v>3842</v>
      </c>
      <c r="V3230">
        <v>108</v>
      </c>
      <c r="W3230">
        <v>52</v>
      </c>
      <c r="Y3230" t="s">
        <v>2167</v>
      </c>
      <c r="Z3230">
        <v>1</v>
      </c>
      <c r="AA3230">
        <f t="shared" si="464"/>
        <v>56</v>
      </c>
      <c r="AB3230">
        <f t="shared" ca="1" si="460"/>
        <v>37.599999799999999</v>
      </c>
      <c r="AC3230">
        <f t="shared" ca="1" si="461"/>
        <v>18.400000200000001</v>
      </c>
      <c r="AD3230">
        <f t="shared" ca="1" si="462"/>
        <v>-18.400000200000001</v>
      </c>
      <c r="AE3230" s="2">
        <v>0</v>
      </c>
      <c r="AF3230" s="7">
        <f>VLOOKUP(R3230,Weights!$A$2:$B$120,2,0)*AE3230</f>
        <v>0</v>
      </c>
      <c r="AG3230">
        <f t="shared" ca="1" si="463"/>
        <v>338.5600073600001</v>
      </c>
      <c r="AI3230" t="str">
        <f t="shared" ca="1" si="465"/>
        <v>North Carolina Central</v>
      </c>
      <c r="AJ3230" t="str">
        <f t="shared" si="466"/>
        <v>North Carolina Central</v>
      </c>
      <c r="AK3230">
        <f t="shared" si="467"/>
        <v>0</v>
      </c>
    </row>
    <row r="3231" spans="17:37" x14ac:dyDescent="0.25">
      <c r="Q3231" t="s">
        <v>3513</v>
      </c>
      <c r="R3231" s="6">
        <v>42002</v>
      </c>
      <c r="S3231" t="s">
        <v>3194</v>
      </c>
      <c r="T3231" t="s">
        <v>3507</v>
      </c>
      <c r="U3231" t="s">
        <v>3842</v>
      </c>
      <c r="V3231">
        <v>70</v>
      </c>
      <c r="W3231">
        <v>49</v>
      </c>
      <c r="Y3231" t="s">
        <v>1420</v>
      </c>
      <c r="Z3231">
        <v>1</v>
      </c>
      <c r="AA3231">
        <f t="shared" si="464"/>
        <v>21</v>
      </c>
      <c r="AB3231">
        <f t="shared" ca="1" si="460"/>
        <v>15.8</v>
      </c>
      <c r="AC3231">
        <f t="shared" ca="1" si="461"/>
        <v>5.1999999999999993</v>
      </c>
      <c r="AD3231">
        <f t="shared" ca="1" si="462"/>
        <v>-5.1999999999999993</v>
      </c>
      <c r="AE3231" s="2">
        <v>0</v>
      </c>
      <c r="AF3231" s="7">
        <f>VLOOKUP(R3231,Weights!$A$2:$B$120,2,0)*AE3231</f>
        <v>0</v>
      </c>
      <c r="AG3231">
        <f t="shared" ca="1" si="463"/>
        <v>27.039999999999992</v>
      </c>
      <c r="AI3231" t="str">
        <f t="shared" ca="1" si="465"/>
        <v>North Carolina Central</v>
      </c>
      <c r="AJ3231" t="str">
        <f t="shared" si="466"/>
        <v>North Carolina Central</v>
      </c>
      <c r="AK3231">
        <f t="shared" si="467"/>
        <v>0</v>
      </c>
    </row>
    <row r="3232" spans="17:37" x14ac:dyDescent="0.25">
      <c r="Q3232" t="s">
        <v>3513</v>
      </c>
      <c r="R3232" s="6">
        <v>42014</v>
      </c>
      <c r="S3232" t="s">
        <v>3194</v>
      </c>
      <c r="T3232" t="s">
        <v>3434</v>
      </c>
      <c r="U3232" t="s">
        <v>3842</v>
      </c>
      <c r="V3232">
        <v>76</v>
      </c>
      <c r="W3232">
        <v>45</v>
      </c>
      <c r="Y3232" t="s">
        <v>2187</v>
      </c>
      <c r="Z3232">
        <v>1</v>
      </c>
      <c r="AA3232">
        <f t="shared" si="464"/>
        <v>31</v>
      </c>
      <c r="AB3232">
        <f t="shared" ca="1" si="460"/>
        <v>20.199999800000001</v>
      </c>
      <c r="AC3232">
        <f t="shared" ca="1" si="461"/>
        <v>10.800000199999999</v>
      </c>
      <c r="AD3232">
        <f t="shared" ca="1" si="462"/>
        <v>-10.800000199999999</v>
      </c>
      <c r="AE3232" s="2">
        <v>0</v>
      </c>
      <c r="AF3232" s="7">
        <f>VLOOKUP(R3232,Weights!$A$2:$B$120,2,0)*AE3232</f>
        <v>0</v>
      </c>
      <c r="AG3232">
        <f t="shared" ca="1" si="463"/>
        <v>116.64000432000003</v>
      </c>
      <c r="AI3232" t="str">
        <f t="shared" ca="1" si="465"/>
        <v>North Carolina Central</v>
      </c>
      <c r="AJ3232" t="str">
        <f t="shared" si="466"/>
        <v>North Carolina Central</v>
      </c>
      <c r="AK3232">
        <f t="shared" si="467"/>
        <v>0</v>
      </c>
    </row>
    <row r="3233" spans="17:37" x14ac:dyDescent="0.25">
      <c r="Q3233" t="s">
        <v>3513</v>
      </c>
      <c r="R3233" s="6">
        <v>42016</v>
      </c>
      <c r="S3233" t="s">
        <v>3194</v>
      </c>
      <c r="T3233" t="s">
        <v>3442</v>
      </c>
      <c r="U3233" t="s">
        <v>3842</v>
      </c>
      <c r="V3233">
        <v>58</v>
      </c>
      <c r="W3233">
        <v>40</v>
      </c>
      <c r="Y3233" t="s">
        <v>2188</v>
      </c>
      <c r="Z3233">
        <v>1</v>
      </c>
      <c r="AA3233">
        <f t="shared" si="464"/>
        <v>18</v>
      </c>
      <c r="AB3233">
        <f t="shared" ca="1" si="460"/>
        <v>20.999999800000001</v>
      </c>
      <c r="AC3233">
        <f t="shared" ca="1" si="461"/>
        <v>-2.9999998000000012</v>
      </c>
      <c r="AD3233">
        <f t="shared" ca="1" si="462"/>
        <v>2.9999998000000012</v>
      </c>
      <c r="AE3233" s="2">
        <v>0</v>
      </c>
      <c r="AF3233" s="7">
        <f>VLOOKUP(R3233,Weights!$A$2:$B$120,2,0)*AE3233</f>
        <v>0</v>
      </c>
      <c r="AG3233">
        <f t="shared" ca="1" si="463"/>
        <v>8.9999988000000481</v>
      </c>
      <c r="AI3233" t="str">
        <f t="shared" ca="1" si="465"/>
        <v>North Carolina Central</v>
      </c>
      <c r="AJ3233" t="str">
        <f t="shared" si="466"/>
        <v>North Carolina Central</v>
      </c>
      <c r="AK3233">
        <f t="shared" si="467"/>
        <v>0</v>
      </c>
    </row>
    <row r="3234" spans="17:37" x14ac:dyDescent="0.25">
      <c r="Q3234" t="s">
        <v>3513</v>
      </c>
      <c r="R3234" s="6">
        <v>42028</v>
      </c>
      <c r="S3234" t="s">
        <v>3194</v>
      </c>
      <c r="T3234" t="s">
        <v>3471</v>
      </c>
      <c r="U3234" t="s">
        <v>3842</v>
      </c>
      <c r="V3234">
        <v>79</v>
      </c>
      <c r="W3234">
        <v>77</v>
      </c>
      <c r="Y3234" t="s">
        <v>2189</v>
      </c>
      <c r="Z3234">
        <v>1</v>
      </c>
      <c r="AA3234">
        <f t="shared" si="464"/>
        <v>2</v>
      </c>
      <c r="AB3234">
        <f t="shared" ca="1" si="460"/>
        <v>19.999999800000001</v>
      </c>
      <c r="AC3234">
        <f t="shared" ca="1" si="461"/>
        <v>-17.999999800000001</v>
      </c>
      <c r="AD3234">
        <f t="shared" ca="1" si="462"/>
        <v>17.999999800000001</v>
      </c>
      <c r="AE3234" s="2">
        <v>0</v>
      </c>
      <c r="AF3234" s="7">
        <f>VLOOKUP(R3234,Weights!$A$2:$B$120,2,0)*AE3234</f>
        <v>0</v>
      </c>
      <c r="AG3234">
        <f t="shared" ca="1" si="463"/>
        <v>323.99999280000009</v>
      </c>
      <c r="AI3234" t="str">
        <f t="shared" ca="1" si="465"/>
        <v>North Carolina Central</v>
      </c>
      <c r="AJ3234" t="str">
        <f t="shared" si="466"/>
        <v>North Carolina Central</v>
      </c>
      <c r="AK3234">
        <f t="shared" si="467"/>
        <v>0</v>
      </c>
    </row>
    <row r="3235" spans="17:37" x14ac:dyDescent="0.25">
      <c r="Q3235" t="s">
        <v>3513</v>
      </c>
      <c r="R3235" s="6">
        <v>42030</v>
      </c>
      <c r="S3235" t="s">
        <v>3194</v>
      </c>
      <c r="T3235" t="s">
        <v>3421</v>
      </c>
      <c r="U3235" t="s">
        <v>3842</v>
      </c>
      <c r="V3235">
        <v>55</v>
      </c>
      <c r="W3235">
        <v>54</v>
      </c>
      <c r="Y3235" t="s">
        <v>2190</v>
      </c>
      <c r="Z3235">
        <v>1</v>
      </c>
      <c r="AA3235">
        <f t="shared" si="464"/>
        <v>1</v>
      </c>
      <c r="AB3235">
        <f t="shared" ca="1" si="460"/>
        <v>13</v>
      </c>
      <c r="AC3235">
        <f t="shared" ca="1" si="461"/>
        <v>-12</v>
      </c>
      <c r="AD3235">
        <f t="shared" ca="1" si="462"/>
        <v>12</v>
      </c>
      <c r="AE3235" s="2">
        <v>0</v>
      </c>
      <c r="AF3235" s="7">
        <f>VLOOKUP(R3235,Weights!$A$2:$B$120,2,0)*AE3235</f>
        <v>0</v>
      </c>
      <c r="AG3235">
        <f t="shared" ca="1" si="463"/>
        <v>144</v>
      </c>
      <c r="AI3235" t="str">
        <f t="shared" ca="1" si="465"/>
        <v>North Carolina Central</v>
      </c>
      <c r="AJ3235" t="str">
        <f t="shared" si="466"/>
        <v>North Carolina Central</v>
      </c>
      <c r="AK3235">
        <f t="shared" si="467"/>
        <v>0</v>
      </c>
    </row>
    <row r="3236" spans="17:37" x14ac:dyDescent="0.25">
      <c r="Q3236" t="s">
        <v>3513</v>
      </c>
      <c r="R3236" s="6">
        <v>42037</v>
      </c>
      <c r="S3236" t="s">
        <v>3194</v>
      </c>
      <c r="T3236" t="s">
        <v>3341</v>
      </c>
      <c r="U3236" t="s">
        <v>3842</v>
      </c>
      <c r="V3236">
        <v>85</v>
      </c>
      <c r="W3236">
        <v>43</v>
      </c>
      <c r="Y3236" t="s">
        <v>2191</v>
      </c>
      <c r="Z3236">
        <v>1</v>
      </c>
      <c r="AA3236">
        <f t="shared" si="464"/>
        <v>42</v>
      </c>
      <c r="AB3236">
        <f t="shared" ca="1" si="460"/>
        <v>28.799999800000002</v>
      </c>
      <c r="AC3236">
        <f t="shared" ca="1" si="461"/>
        <v>13.200000199999998</v>
      </c>
      <c r="AD3236">
        <f t="shared" ca="1" si="462"/>
        <v>-13.200000199999998</v>
      </c>
      <c r="AE3236" s="2">
        <v>0</v>
      </c>
      <c r="AF3236" s="7">
        <f>VLOOKUP(R3236,Weights!$A$2:$B$120,2,0)*AE3236</f>
        <v>0</v>
      </c>
      <c r="AG3236">
        <f t="shared" ca="1" si="463"/>
        <v>174.24000527999999</v>
      </c>
      <c r="AI3236" t="str">
        <f t="shared" ca="1" si="465"/>
        <v>North Carolina Central</v>
      </c>
      <c r="AJ3236" t="str">
        <f t="shared" si="466"/>
        <v>North Carolina Central</v>
      </c>
      <c r="AK3236">
        <f t="shared" si="467"/>
        <v>0</v>
      </c>
    </row>
    <row r="3237" spans="17:37" x14ac:dyDescent="0.25">
      <c r="Q3237" t="s">
        <v>3513</v>
      </c>
      <c r="R3237" s="6">
        <v>42056</v>
      </c>
      <c r="S3237" t="s">
        <v>3194</v>
      </c>
      <c r="T3237" t="s">
        <v>3462</v>
      </c>
      <c r="U3237" t="s">
        <v>3842</v>
      </c>
      <c r="V3237">
        <v>74</v>
      </c>
      <c r="W3237">
        <v>59</v>
      </c>
      <c r="Y3237" t="s">
        <v>2192</v>
      </c>
      <c r="Z3237">
        <v>1</v>
      </c>
      <c r="AA3237">
        <f t="shared" si="464"/>
        <v>15</v>
      </c>
      <c r="AB3237">
        <f t="shared" ca="1" si="460"/>
        <v>21.999999800000001</v>
      </c>
      <c r="AC3237">
        <f t="shared" ca="1" si="461"/>
        <v>-6.9999998000000012</v>
      </c>
      <c r="AD3237">
        <f t="shared" ca="1" si="462"/>
        <v>6.9999998000000012</v>
      </c>
      <c r="AE3237" s="2">
        <v>0</v>
      </c>
      <c r="AF3237" s="7">
        <f>VLOOKUP(R3237,Weights!$A$2:$B$120,2,0)*AE3237</f>
        <v>0</v>
      </c>
      <c r="AG3237">
        <f t="shared" ca="1" si="463"/>
        <v>48.99999720000006</v>
      </c>
      <c r="AI3237" t="str">
        <f t="shared" ca="1" si="465"/>
        <v>North Carolina Central</v>
      </c>
      <c r="AJ3237" t="str">
        <f t="shared" si="466"/>
        <v>North Carolina Central</v>
      </c>
      <c r="AK3237">
        <f t="shared" si="467"/>
        <v>0</v>
      </c>
    </row>
    <row r="3238" spans="17:37" x14ac:dyDescent="0.25">
      <c r="Q3238" t="s">
        <v>3513</v>
      </c>
      <c r="R3238" s="6">
        <v>42063</v>
      </c>
      <c r="S3238" t="s">
        <v>3194</v>
      </c>
      <c r="T3238" t="s">
        <v>3340</v>
      </c>
      <c r="U3238" t="s">
        <v>3842</v>
      </c>
      <c r="V3238">
        <v>72</v>
      </c>
      <c r="W3238">
        <v>49</v>
      </c>
      <c r="Y3238" t="s">
        <v>2193</v>
      </c>
      <c r="Z3238">
        <v>1</v>
      </c>
      <c r="AA3238">
        <f t="shared" si="464"/>
        <v>23</v>
      </c>
      <c r="AB3238">
        <f t="shared" ca="1" si="460"/>
        <v>20.3999998</v>
      </c>
      <c r="AC3238">
        <f t="shared" ca="1" si="461"/>
        <v>2.6000002000000002</v>
      </c>
      <c r="AD3238">
        <f t="shared" ca="1" si="462"/>
        <v>-2.6000002000000002</v>
      </c>
      <c r="AE3238" s="2">
        <v>0</v>
      </c>
      <c r="AF3238" s="7">
        <f>VLOOKUP(R3238,Weights!$A$2:$B$120,2,0)*AE3238</f>
        <v>0</v>
      </c>
      <c r="AG3238">
        <f t="shared" ca="1" si="463"/>
        <v>6.7600010400000414</v>
      </c>
      <c r="AI3238" t="str">
        <f t="shared" ca="1" si="465"/>
        <v>North Carolina Central</v>
      </c>
      <c r="AJ3238" t="str">
        <f t="shared" si="466"/>
        <v>North Carolina Central</v>
      </c>
      <c r="AK3238">
        <f t="shared" si="467"/>
        <v>0</v>
      </c>
    </row>
    <row r="3239" spans="17:37" x14ac:dyDescent="0.25">
      <c r="Q3239" t="s">
        <v>3513</v>
      </c>
      <c r="R3239" s="6">
        <v>42068</v>
      </c>
      <c r="S3239" t="s">
        <v>3194</v>
      </c>
      <c r="T3239" t="s">
        <v>3360</v>
      </c>
      <c r="U3239" t="s">
        <v>3842</v>
      </c>
      <c r="V3239">
        <v>69</v>
      </c>
      <c r="W3239">
        <v>58</v>
      </c>
      <c r="Y3239" t="s">
        <v>2194</v>
      </c>
      <c r="Z3239">
        <v>1</v>
      </c>
      <c r="AA3239">
        <f t="shared" si="464"/>
        <v>11</v>
      </c>
      <c r="AB3239">
        <f t="shared" ca="1" si="460"/>
        <v>20.3999998</v>
      </c>
      <c r="AC3239">
        <f t="shared" ca="1" si="461"/>
        <v>-9.3999997999999998</v>
      </c>
      <c r="AD3239">
        <f t="shared" ca="1" si="462"/>
        <v>9.3999997999999998</v>
      </c>
      <c r="AE3239" s="2">
        <v>0</v>
      </c>
      <c r="AF3239" s="7">
        <f>VLOOKUP(R3239,Weights!$A$2:$B$120,2,0)*AE3239</f>
        <v>0</v>
      </c>
      <c r="AG3239">
        <f t="shared" ca="1" si="463"/>
        <v>88.359996240000029</v>
      </c>
      <c r="AI3239" t="str">
        <f t="shared" ca="1" si="465"/>
        <v>North Carolina Central</v>
      </c>
      <c r="AJ3239" t="str">
        <f t="shared" si="466"/>
        <v>North Carolina Central</v>
      </c>
      <c r="AK3239">
        <f t="shared" si="467"/>
        <v>0</v>
      </c>
    </row>
    <row r="3240" spans="17:37" x14ac:dyDescent="0.25">
      <c r="Q3240" t="s">
        <v>3399</v>
      </c>
      <c r="R3240" s="6">
        <v>41961</v>
      </c>
      <c r="S3240" t="s">
        <v>3194</v>
      </c>
      <c r="T3240" t="s">
        <v>3839</v>
      </c>
      <c r="U3240" t="s">
        <v>3842</v>
      </c>
      <c r="V3240">
        <v>76</v>
      </c>
      <c r="W3240">
        <v>39</v>
      </c>
      <c r="Y3240" t="s">
        <v>11</v>
      </c>
      <c r="Z3240">
        <v>1</v>
      </c>
      <c r="AA3240">
        <f t="shared" si="464"/>
        <v>37</v>
      </c>
      <c r="AB3240">
        <f t="shared" ca="1" si="460"/>
        <v>24.799999800000002</v>
      </c>
      <c r="AC3240">
        <f t="shared" ca="1" si="461"/>
        <v>12.200000199999998</v>
      </c>
      <c r="AD3240">
        <f t="shared" ca="1" si="462"/>
        <v>-12.200000199999998</v>
      </c>
      <c r="AE3240" s="2">
        <v>0</v>
      </c>
      <c r="AF3240" s="7">
        <f>VLOOKUP(R3240,Weights!$A$2:$B$120,2,0)*AE3240</f>
        <v>0</v>
      </c>
      <c r="AG3240">
        <f t="shared" ca="1" si="463"/>
        <v>148.84000487999998</v>
      </c>
      <c r="AI3240" t="str">
        <f t="shared" ca="1" si="465"/>
        <v>North Dakota</v>
      </c>
      <c r="AJ3240" t="str">
        <f t="shared" si="466"/>
        <v>North Dakota</v>
      </c>
      <c r="AK3240">
        <f t="shared" si="467"/>
        <v>0</v>
      </c>
    </row>
    <row r="3241" spans="17:37" x14ac:dyDescent="0.25">
      <c r="Q3241" t="s">
        <v>3399</v>
      </c>
      <c r="R3241" s="6">
        <v>41969</v>
      </c>
      <c r="S3241" t="s">
        <v>3195</v>
      </c>
      <c r="T3241" t="s">
        <v>3522</v>
      </c>
      <c r="U3241" t="s">
        <v>3842</v>
      </c>
      <c r="V3241">
        <v>75</v>
      </c>
      <c r="W3241">
        <v>68</v>
      </c>
      <c r="Y3241" t="s">
        <v>15</v>
      </c>
      <c r="Z3241">
        <v>1</v>
      </c>
      <c r="AA3241">
        <f t="shared" si="464"/>
        <v>7</v>
      </c>
      <c r="AB3241">
        <f t="shared" ca="1" si="460"/>
        <v>0.20000000000000018</v>
      </c>
      <c r="AC3241">
        <f t="shared" ca="1" si="461"/>
        <v>6.8</v>
      </c>
      <c r="AD3241">
        <f t="shared" ca="1" si="462"/>
        <v>-6.8</v>
      </c>
      <c r="AE3241" s="2">
        <v>0</v>
      </c>
      <c r="AF3241" s="7">
        <f>VLOOKUP(R3241,Weights!$A$2:$B$120,2,0)*AE3241</f>
        <v>0</v>
      </c>
      <c r="AG3241">
        <f t="shared" ca="1" si="463"/>
        <v>46.239999999999995</v>
      </c>
      <c r="AI3241" t="str">
        <f t="shared" ca="1" si="465"/>
        <v>North Dakota</v>
      </c>
      <c r="AJ3241" t="str">
        <f t="shared" si="466"/>
        <v>North Dakota</v>
      </c>
      <c r="AK3241">
        <f t="shared" si="467"/>
        <v>0</v>
      </c>
    </row>
    <row r="3242" spans="17:37" x14ac:dyDescent="0.25">
      <c r="Q3242" t="s">
        <v>3399</v>
      </c>
      <c r="R3242" s="6">
        <v>41972</v>
      </c>
      <c r="S3242" t="s">
        <v>3195</v>
      </c>
      <c r="T3242" t="s">
        <v>3486</v>
      </c>
      <c r="U3242" t="s">
        <v>3841</v>
      </c>
      <c r="V3242">
        <v>78</v>
      </c>
      <c r="W3242">
        <v>60</v>
      </c>
      <c r="Y3242" t="s">
        <v>19</v>
      </c>
      <c r="Z3242">
        <v>1</v>
      </c>
      <c r="AA3242">
        <f t="shared" si="464"/>
        <v>-18</v>
      </c>
      <c r="AB3242">
        <f t="shared" ca="1" si="460"/>
        <v>7.1999998000000005</v>
      </c>
      <c r="AC3242">
        <f t="shared" ca="1" si="461"/>
        <v>-25.199999800000001</v>
      </c>
      <c r="AD3242">
        <f t="shared" ca="1" si="462"/>
        <v>25.199999800000001</v>
      </c>
      <c r="AE3242" s="2">
        <v>0</v>
      </c>
      <c r="AF3242" s="7">
        <f>VLOOKUP(R3242,Weights!$A$2:$B$120,2,0)*AE3242</f>
        <v>0</v>
      </c>
      <c r="AG3242">
        <f t="shared" ca="1" si="463"/>
        <v>635.03998992000004</v>
      </c>
      <c r="AI3242" t="str">
        <f t="shared" ca="1" si="465"/>
        <v>North Dakota</v>
      </c>
      <c r="AJ3242" t="str">
        <f t="shared" si="466"/>
        <v>UT Pan American</v>
      </c>
      <c r="AK3242" t="str">
        <f t="shared" si="467"/>
        <v>UT Pan American</v>
      </c>
    </row>
    <row r="3243" spans="17:37" x14ac:dyDescent="0.25">
      <c r="Q3243" t="s">
        <v>3399</v>
      </c>
      <c r="R3243" s="6">
        <v>41992</v>
      </c>
      <c r="S3243" t="s">
        <v>3194</v>
      </c>
      <c r="T3243" t="s">
        <v>3839</v>
      </c>
      <c r="U3243" t="s">
        <v>3842</v>
      </c>
      <c r="V3243">
        <v>78</v>
      </c>
      <c r="W3243">
        <v>48</v>
      </c>
      <c r="Y3243" t="s">
        <v>27</v>
      </c>
      <c r="Z3243">
        <v>1</v>
      </c>
      <c r="AA3243">
        <f t="shared" si="464"/>
        <v>30</v>
      </c>
      <c r="AB3243">
        <f t="shared" ca="1" si="460"/>
        <v>24.799999800000002</v>
      </c>
      <c r="AC3243">
        <f t="shared" ca="1" si="461"/>
        <v>5.2000001999999981</v>
      </c>
      <c r="AD3243">
        <f t="shared" ca="1" si="462"/>
        <v>-5.2000001999999981</v>
      </c>
      <c r="AE3243" s="2">
        <v>0</v>
      </c>
      <c r="AF3243" s="7">
        <f>VLOOKUP(R3243,Weights!$A$2:$B$120,2,0)*AE3243</f>
        <v>0</v>
      </c>
      <c r="AG3243">
        <f t="shared" ca="1" si="463"/>
        <v>27.040002080000018</v>
      </c>
      <c r="AI3243" t="str">
        <f t="shared" ca="1" si="465"/>
        <v>North Dakota</v>
      </c>
      <c r="AJ3243" t="str">
        <f t="shared" si="466"/>
        <v>North Dakota</v>
      </c>
      <c r="AK3243">
        <f t="shared" si="467"/>
        <v>0</v>
      </c>
    </row>
    <row r="3244" spans="17:37" x14ac:dyDescent="0.25">
      <c r="Q3244" t="s">
        <v>3399</v>
      </c>
      <c r="R3244" s="6">
        <v>42012</v>
      </c>
      <c r="S3244" t="s">
        <v>3194</v>
      </c>
      <c r="T3244" t="s">
        <v>3386</v>
      </c>
      <c r="U3244" t="s">
        <v>3841</v>
      </c>
      <c r="V3244">
        <v>63</v>
      </c>
      <c r="W3244">
        <v>61</v>
      </c>
      <c r="Y3244" t="s">
        <v>1167</v>
      </c>
      <c r="Z3244">
        <v>1</v>
      </c>
      <c r="AA3244">
        <f t="shared" si="464"/>
        <v>-2</v>
      </c>
      <c r="AB3244">
        <f t="shared" ca="1" si="460"/>
        <v>-1.9999999999999996</v>
      </c>
      <c r="AC3244">
        <f t="shared" ca="1" si="461"/>
        <v>0</v>
      </c>
      <c r="AD3244">
        <f t="shared" ca="1" si="462"/>
        <v>0</v>
      </c>
      <c r="AE3244" s="2">
        <v>0</v>
      </c>
      <c r="AF3244" s="7">
        <f>VLOOKUP(R3244,Weights!$A$2:$B$120,2,0)*AE3244</f>
        <v>0</v>
      </c>
      <c r="AG3244">
        <f t="shared" ca="1" si="463"/>
        <v>0</v>
      </c>
      <c r="AI3244" t="str">
        <f t="shared" ca="1" si="465"/>
        <v>Sacramento St</v>
      </c>
      <c r="AJ3244" t="str">
        <f t="shared" si="466"/>
        <v>Sacramento St</v>
      </c>
      <c r="AK3244" t="str">
        <f t="shared" si="467"/>
        <v>Sacramento St</v>
      </c>
    </row>
    <row r="3245" spans="17:37" x14ac:dyDescent="0.25">
      <c r="Q3245" t="s">
        <v>3399</v>
      </c>
      <c r="R3245" s="6">
        <v>42014</v>
      </c>
      <c r="S3245" t="s">
        <v>3194</v>
      </c>
      <c r="T3245" t="s">
        <v>3385</v>
      </c>
      <c r="U3245" t="s">
        <v>3841</v>
      </c>
      <c r="V3245">
        <v>82</v>
      </c>
      <c r="W3245">
        <v>75</v>
      </c>
      <c r="Y3245" t="s">
        <v>1168</v>
      </c>
      <c r="Z3245">
        <v>1</v>
      </c>
      <c r="AA3245">
        <f t="shared" si="464"/>
        <v>-7</v>
      </c>
      <c r="AB3245">
        <f t="shared" ca="1" si="460"/>
        <v>1.4000000000000004</v>
      </c>
      <c r="AC3245">
        <f t="shared" ca="1" si="461"/>
        <v>-8.4</v>
      </c>
      <c r="AD3245">
        <f t="shared" ca="1" si="462"/>
        <v>8.4</v>
      </c>
      <c r="AE3245" s="2">
        <v>0</v>
      </c>
      <c r="AF3245" s="7">
        <f>VLOOKUP(R3245,Weights!$A$2:$B$120,2,0)*AE3245</f>
        <v>0</v>
      </c>
      <c r="AG3245">
        <f t="shared" ca="1" si="463"/>
        <v>70.56</v>
      </c>
      <c r="AI3245" t="str">
        <f t="shared" ca="1" si="465"/>
        <v>North Dakota</v>
      </c>
      <c r="AJ3245" t="str">
        <f t="shared" si="466"/>
        <v>Portland St</v>
      </c>
      <c r="AK3245" t="str">
        <f t="shared" si="467"/>
        <v>Portland St</v>
      </c>
    </row>
    <row r="3246" spans="17:37" x14ac:dyDescent="0.25">
      <c r="Q3246" t="s">
        <v>3399</v>
      </c>
      <c r="R3246" s="6">
        <v>42021</v>
      </c>
      <c r="S3246" t="s">
        <v>3194</v>
      </c>
      <c r="T3246" t="s">
        <v>3364</v>
      </c>
      <c r="U3246" t="s">
        <v>3841</v>
      </c>
      <c r="V3246">
        <v>88</v>
      </c>
      <c r="W3246">
        <v>78</v>
      </c>
      <c r="X3246" t="s">
        <v>3843</v>
      </c>
      <c r="Y3246" t="s">
        <v>1169</v>
      </c>
      <c r="Z3246">
        <v>1</v>
      </c>
      <c r="AA3246">
        <f t="shared" si="464"/>
        <v>-10</v>
      </c>
      <c r="AB3246">
        <f t="shared" ca="1" si="460"/>
        <v>1.0000000000000009</v>
      </c>
      <c r="AC3246">
        <f t="shared" ca="1" si="461"/>
        <v>-11</v>
      </c>
      <c r="AD3246">
        <f t="shared" ca="1" si="462"/>
        <v>11</v>
      </c>
      <c r="AE3246" s="2">
        <v>0</v>
      </c>
      <c r="AF3246" s="7">
        <f>VLOOKUP(R3246,Weights!$A$2:$B$120,2,0)*AE3246</f>
        <v>0</v>
      </c>
      <c r="AG3246">
        <f t="shared" ca="1" si="463"/>
        <v>121</v>
      </c>
      <c r="AI3246" t="str">
        <f t="shared" ca="1" si="465"/>
        <v>North Dakota</v>
      </c>
      <c r="AJ3246" t="str">
        <f t="shared" si="466"/>
        <v>Northern Colorado</v>
      </c>
      <c r="AK3246" t="str">
        <f t="shared" si="467"/>
        <v>Northern Colorado</v>
      </c>
    </row>
    <row r="3247" spans="17:37" x14ac:dyDescent="0.25">
      <c r="Q3247" t="s">
        <v>3399</v>
      </c>
      <c r="R3247" s="6">
        <v>42033</v>
      </c>
      <c r="S3247" t="s">
        <v>3194</v>
      </c>
      <c r="T3247" t="s">
        <v>3391</v>
      </c>
      <c r="U3247" t="s">
        <v>3841</v>
      </c>
      <c r="V3247">
        <v>67</v>
      </c>
      <c r="W3247">
        <v>60</v>
      </c>
      <c r="Y3247" t="s">
        <v>1171</v>
      </c>
      <c r="Z3247">
        <v>1</v>
      </c>
      <c r="AA3247">
        <f t="shared" si="464"/>
        <v>-7</v>
      </c>
      <c r="AB3247">
        <f t="shared" ca="1" si="460"/>
        <v>2.2000000000000002</v>
      </c>
      <c r="AC3247">
        <f t="shared" ca="1" si="461"/>
        <v>-9.1999999999999993</v>
      </c>
      <c r="AD3247">
        <f t="shared" ca="1" si="462"/>
        <v>9.1999999999999993</v>
      </c>
      <c r="AE3247" s="2">
        <v>0</v>
      </c>
      <c r="AF3247" s="7">
        <f>VLOOKUP(R3247,Weights!$A$2:$B$120,2,0)*AE3247</f>
        <v>0</v>
      </c>
      <c r="AG3247">
        <f t="shared" ca="1" si="463"/>
        <v>84.639999999999986</v>
      </c>
      <c r="AI3247" t="str">
        <f t="shared" ca="1" si="465"/>
        <v>North Dakota</v>
      </c>
      <c r="AJ3247" t="str">
        <f t="shared" si="466"/>
        <v>Weber State</v>
      </c>
      <c r="AK3247" t="str">
        <f t="shared" si="467"/>
        <v>Weber State</v>
      </c>
    </row>
    <row r="3248" spans="17:37" x14ac:dyDescent="0.25">
      <c r="Q3248" t="s">
        <v>3399</v>
      </c>
      <c r="R3248" s="6">
        <v>42035</v>
      </c>
      <c r="S3248" t="s">
        <v>3194</v>
      </c>
      <c r="T3248" t="s">
        <v>3390</v>
      </c>
      <c r="U3248" t="s">
        <v>3842</v>
      </c>
      <c r="V3248">
        <v>80</v>
      </c>
      <c r="W3248">
        <v>69</v>
      </c>
      <c r="Y3248" t="s">
        <v>1172</v>
      </c>
      <c r="Z3248">
        <v>1</v>
      </c>
      <c r="AA3248">
        <f t="shared" si="464"/>
        <v>11</v>
      </c>
      <c r="AB3248">
        <f t="shared" ca="1" si="460"/>
        <v>5.4000000000000012</v>
      </c>
      <c r="AC3248">
        <f t="shared" ca="1" si="461"/>
        <v>5.5999999999999988</v>
      </c>
      <c r="AD3248">
        <f t="shared" ca="1" si="462"/>
        <v>-5.5999999999999988</v>
      </c>
      <c r="AE3248" s="2">
        <v>0</v>
      </c>
      <c r="AF3248" s="7">
        <f>VLOOKUP(R3248,Weights!$A$2:$B$120,2,0)*AE3248</f>
        <v>0</v>
      </c>
      <c r="AG3248">
        <f t="shared" ca="1" si="463"/>
        <v>31.359999999999985</v>
      </c>
      <c r="AI3248" t="str">
        <f t="shared" ca="1" si="465"/>
        <v>North Dakota</v>
      </c>
      <c r="AJ3248" t="str">
        <f t="shared" si="466"/>
        <v>North Dakota</v>
      </c>
      <c r="AK3248">
        <f t="shared" si="467"/>
        <v>0</v>
      </c>
    </row>
    <row r="3249" spans="17:37" x14ac:dyDescent="0.25">
      <c r="Q3249" t="s">
        <v>3399</v>
      </c>
      <c r="R3249" s="6">
        <v>42047</v>
      </c>
      <c r="S3249" t="s">
        <v>3194</v>
      </c>
      <c r="T3249" t="s">
        <v>3284</v>
      </c>
      <c r="U3249" t="s">
        <v>3841</v>
      </c>
      <c r="V3249">
        <v>65</v>
      </c>
      <c r="W3249">
        <v>61</v>
      </c>
      <c r="Y3249" t="s">
        <v>1175</v>
      </c>
      <c r="Z3249">
        <v>1</v>
      </c>
      <c r="AA3249">
        <f t="shared" si="464"/>
        <v>-4</v>
      </c>
      <c r="AB3249">
        <f t="shared" ca="1" si="460"/>
        <v>-4.2000000199999992</v>
      </c>
      <c r="AC3249">
        <f t="shared" ca="1" si="461"/>
        <v>0.20000001999999917</v>
      </c>
      <c r="AD3249">
        <f t="shared" ca="1" si="462"/>
        <v>-0.20000001999999917</v>
      </c>
      <c r="AE3249" s="2">
        <v>0</v>
      </c>
      <c r="AF3249" s="7">
        <f>VLOOKUP(R3249,Weights!$A$2:$B$120,2,0)*AE3249</f>
        <v>0</v>
      </c>
      <c r="AG3249">
        <f t="shared" ca="1" si="463"/>
        <v>4.0000008000000066E-2</v>
      </c>
      <c r="AI3249" t="str">
        <f t="shared" ca="1" si="465"/>
        <v>Montana</v>
      </c>
      <c r="AJ3249" t="str">
        <f t="shared" si="466"/>
        <v>Montana</v>
      </c>
      <c r="AK3249" t="str">
        <f t="shared" si="467"/>
        <v>Montana</v>
      </c>
    </row>
    <row r="3250" spans="17:37" x14ac:dyDescent="0.25">
      <c r="Q3250" t="s">
        <v>3399</v>
      </c>
      <c r="R3250" s="6">
        <v>42049</v>
      </c>
      <c r="S3250" t="s">
        <v>3194</v>
      </c>
      <c r="T3250" t="s">
        <v>3387</v>
      </c>
      <c r="U3250" t="s">
        <v>3841</v>
      </c>
      <c r="V3250">
        <v>80</v>
      </c>
      <c r="W3250">
        <v>78</v>
      </c>
      <c r="Y3250" t="s">
        <v>1176</v>
      </c>
      <c r="Z3250">
        <v>1</v>
      </c>
      <c r="AA3250">
        <f t="shared" si="464"/>
        <v>-2</v>
      </c>
      <c r="AB3250">
        <f t="shared" ca="1" si="460"/>
        <v>8.3999997999999998</v>
      </c>
      <c r="AC3250">
        <f t="shared" ca="1" si="461"/>
        <v>-10.3999998</v>
      </c>
      <c r="AD3250">
        <f t="shared" ca="1" si="462"/>
        <v>10.3999998</v>
      </c>
      <c r="AE3250" s="2">
        <v>0</v>
      </c>
      <c r="AF3250" s="7">
        <f>VLOOKUP(R3250,Weights!$A$2:$B$120,2,0)*AE3250</f>
        <v>0</v>
      </c>
      <c r="AG3250">
        <f t="shared" ca="1" si="463"/>
        <v>108.15999584000004</v>
      </c>
      <c r="AI3250" t="str">
        <f t="shared" ca="1" si="465"/>
        <v>North Dakota</v>
      </c>
      <c r="AJ3250" t="str">
        <f t="shared" si="466"/>
        <v>Montana St</v>
      </c>
      <c r="AK3250" t="str">
        <f t="shared" si="467"/>
        <v>Montana St</v>
      </c>
    </row>
    <row r="3251" spans="17:37" x14ac:dyDescent="0.25">
      <c r="Q3251" t="s">
        <v>3399</v>
      </c>
      <c r="R3251" s="6">
        <v>42061</v>
      </c>
      <c r="S3251" t="s">
        <v>3194</v>
      </c>
      <c r="T3251" t="s">
        <v>3389</v>
      </c>
      <c r="U3251" t="s">
        <v>3841</v>
      </c>
      <c r="V3251">
        <v>85</v>
      </c>
      <c r="W3251">
        <v>75</v>
      </c>
      <c r="Y3251" t="s">
        <v>1177</v>
      </c>
      <c r="Z3251">
        <v>1</v>
      </c>
      <c r="AA3251">
        <f t="shared" si="464"/>
        <v>-10</v>
      </c>
      <c r="AB3251">
        <f t="shared" ca="1" si="460"/>
        <v>-0.79999999999999938</v>
      </c>
      <c r="AC3251">
        <f t="shared" ca="1" si="461"/>
        <v>-9.2000000000000011</v>
      </c>
      <c r="AD3251">
        <f t="shared" ca="1" si="462"/>
        <v>9.2000000000000011</v>
      </c>
      <c r="AE3251" s="2">
        <v>0</v>
      </c>
      <c r="AF3251" s="7">
        <f>VLOOKUP(R3251,Weights!$A$2:$B$120,2,0)*AE3251</f>
        <v>0</v>
      </c>
      <c r="AG3251">
        <f t="shared" ca="1" si="463"/>
        <v>84.640000000000015</v>
      </c>
      <c r="AI3251" t="str">
        <f t="shared" ca="1" si="465"/>
        <v>Northern Arizona</v>
      </c>
      <c r="AJ3251" t="str">
        <f t="shared" si="466"/>
        <v>Northern Arizona</v>
      </c>
      <c r="AK3251" t="str">
        <f t="shared" si="467"/>
        <v>Northern Arizona</v>
      </c>
    </row>
    <row r="3252" spans="17:37" x14ac:dyDescent="0.25">
      <c r="Q3252" t="s">
        <v>3399</v>
      </c>
      <c r="R3252" s="6">
        <v>42063</v>
      </c>
      <c r="S3252" t="s">
        <v>3194</v>
      </c>
      <c r="T3252" t="s">
        <v>3388</v>
      </c>
      <c r="U3252" t="s">
        <v>3841</v>
      </c>
      <c r="V3252">
        <v>71</v>
      </c>
      <c r="W3252">
        <v>65</v>
      </c>
      <c r="Y3252" t="s">
        <v>1178</v>
      </c>
      <c r="Z3252">
        <v>1</v>
      </c>
      <c r="AA3252">
        <f t="shared" si="464"/>
        <v>-6</v>
      </c>
      <c r="AB3252">
        <f t="shared" ca="1" si="460"/>
        <v>4.6000000000000005</v>
      </c>
      <c r="AC3252">
        <f t="shared" ca="1" si="461"/>
        <v>-10.600000000000001</v>
      </c>
      <c r="AD3252">
        <f t="shared" ca="1" si="462"/>
        <v>10.600000000000001</v>
      </c>
      <c r="AE3252" s="2">
        <v>0</v>
      </c>
      <c r="AF3252" s="7">
        <f>VLOOKUP(R3252,Weights!$A$2:$B$120,2,0)*AE3252</f>
        <v>0</v>
      </c>
      <c r="AG3252">
        <f t="shared" ca="1" si="463"/>
        <v>112.36000000000003</v>
      </c>
      <c r="AI3252" t="str">
        <f t="shared" ca="1" si="465"/>
        <v>North Dakota</v>
      </c>
      <c r="AJ3252" t="str">
        <f t="shared" si="466"/>
        <v>Southern Utah</v>
      </c>
      <c r="AK3252" t="str">
        <f t="shared" si="467"/>
        <v>Southern Utah</v>
      </c>
    </row>
    <row r="3253" spans="17:37" x14ac:dyDescent="0.25">
      <c r="Q3253" t="s">
        <v>3399</v>
      </c>
      <c r="R3253" s="6">
        <v>42066</v>
      </c>
      <c r="S3253" t="s">
        <v>3194</v>
      </c>
      <c r="T3253" t="s">
        <v>3415</v>
      </c>
      <c r="U3253" t="s">
        <v>3841</v>
      </c>
      <c r="V3253">
        <v>80</v>
      </c>
      <c r="W3253">
        <v>78</v>
      </c>
      <c r="Y3253" t="s">
        <v>1179</v>
      </c>
      <c r="Z3253">
        <v>1</v>
      </c>
      <c r="AA3253">
        <f t="shared" si="464"/>
        <v>-2</v>
      </c>
      <c r="AB3253">
        <f t="shared" ca="1" si="460"/>
        <v>1.8000000000000007</v>
      </c>
      <c r="AC3253">
        <f t="shared" ca="1" si="461"/>
        <v>-3.8000000000000007</v>
      </c>
      <c r="AD3253">
        <f t="shared" ca="1" si="462"/>
        <v>3.8000000000000007</v>
      </c>
      <c r="AE3253" s="2">
        <v>0</v>
      </c>
      <c r="AF3253" s="7">
        <f>VLOOKUP(R3253,Weights!$A$2:$B$120,2,0)*AE3253</f>
        <v>0</v>
      </c>
      <c r="AG3253">
        <f t="shared" ca="1" si="463"/>
        <v>14.440000000000005</v>
      </c>
      <c r="AI3253" t="str">
        <f t="shared" ca="1" si="465"/>
        <v>North Dakota</v>
      </c>
      <c r="AJ3253" t="str">
        <f t="shared" si="466"/>
        <v>Omaha</v>
      </c>
      <c r="AK3253" t="str">
        <f t="shared" si="467"/>
        <v>Omaha</v>
      </c>
    </row>
    <row r="3254" spans="17:37" x14ac:dyDescent="0.25">
      <c r="Q3254" t="s">
        <v>3345</v>
      </c>
      <c r="R3254" s="6">
        <v>41964</v>
      </c>
      <c r="S3254" t="s">
        <v>3194</v>
      </c>
      <c r="T3254" t="s">
        <v>3250</v>
      </c>
      <c r="U3254" t="s">
        <v>3842</v>
      </c>
      <c r="V3254">
        <v>68</v>
      </c>
      <c r="W3254">
        <v>55</v>
      </c>
      <c r="Y3254" t="s">
        <v>13</v>
      </c>
      <c r="Z3254">
        <v>1</v>
      </c>
      <c r="AA3254">
        <f t="shared" si="464"/>
        <v>13</v>
      </c>
      <c r="AB3254">
        <f t="shared" ca="1" si="460"/>
        <v>16.199999800000001</v>
      </c>
      <c r="AC3254">
        <f t="shared" ca="1" si="461"/>
        <v>-3.1999998000000005</v>
      </c>
      <c r="AD3254">
        <f t="shared" ca="1" si="462"/>
        <v>3.1999998000000005</v>
      </c>
      <c r="AE3254" s="2">
        <v>0</v>
      </c>
      <c r="AF3254" s="7">
        <f>VLOOKUP(R3254,Weights!$A$2:$B$120,2,0)*AE3254</f>
        <v>0</v>
      </c>
      <c r="AG3254">
        <f t="shared" ca="1" si="463"/>
        <v>10.239998720000044</v>
      </c>
      <c r="AI3254" t="str">
        <f t="shared" ca="1" si="465"/>
        <v>North Dakota St</v>
      </c>
      <c r="AJ3254" t="str">
        <f t="shared" si="466"/>
        <v>North Dakota St</v>
      </c>
      <c r="AK3254">
        <f t="shared" si="467"/>
        <v>0</v>
      </c>
    </row>
    <row r="3255" spans="17:37" x14ac:dyDescent="0.25">
      <c r="Q3255" t="s">
        <v>3345</v>
      </c>
      <c r="R3255" s="6">
        <v>41965</v>
      </c>
      <c r="S3255" t="s">
        <v>3194</v>
      </c>
      <c r="T3255" t="s">
        <v>3414</v>
      </c>
      <c r="U3255" t="s">
        <v>3842</v>
      </c>
      <c r="V3255">
        <v>74</v>
      </c>
      <c r="W3255">
        <v>66</v>
      </c>
      <c r="Y3255" t="s">
        <v>15</v>
      </c>
      <c r="Z3255">
        <v>1</v>
      </c>
      <c r="AA3255">
        <f t="shared" si="464"/>
        <v>8</v>
      </c>
      <c r="AB3255">
        <f t="shared" ca="1" si="460"/>
        <v>8</v>
      </c>
      <c r="AC3255">
        <f t="shared" ca="1" si="461"/>
        <v>0</v>
      </c>
      <c r="AD3255">
        <f t="shared" ca="1" si="462"/>
        <v>0</v>
      </c>
      <c r="AE3255" s="2">
        <v>0</v>
      </c>
      <c r="AF3255" s="7">
        <f>VLOOKUP(R3255,Weights!$A$2:$B$120,2,0)*AE3255</f>
        <v>0</v>
      </c>
      <c r="AG3255">
        <f t="shared" ca="1" si="463"/>
        <v>0</v>
      </c>
      <c r="AI3255" t="str">
        <f t="shared" ca="1" si="465"/>
        <v>North Dakota St</v>
      </c>
      <c r="AJ3255" t="str">
        <f t="shared" si="466"/>
        <v>North Dakota St</v>
      </c>
      <c r="AK3255">
        <f t="shared" si="467"/>
        <v>0</v>
      </c>
    </row>
    <row r="3256" spans="17:37" x14ac:dyDescent="0.25">
      <c r="Q3256" t="s">
        <v>3345</v>
      </c>
      <c r="R3256" s="6">
        <v>41968</v>
      </c>
      <c r="S3256" t="s">
        <v>3194</v>
      </c>
      <c r="T3256" t="s">
        <v>3839</v>
      </c>
      <c r="U3256" t="s">
        <v>3842</v>
      </c>
      <c r="V3256">
        <v>64</v>
      </c>
      <c r="W3256">
        <v>63</v>
      </c>
      <c r="Y3256" t="s">
        <v>150</v>
      </c>
      <c r="Z3256">
        <v>1</v>
      </c>
      <c r="AA3256">
        <f t="shared" si="464"/>
        <v>1</v>
      </c>
      <c r="AB3256">
        <f t="shared" ca="1" si="460"/>
        <v>30.799999800000002</v>
      </c>
      <c r="AC3256">
        <f t="shared" ca="1" si="461"/>
        <v>-29.799999800000002</v>
      </c>
      <c r="AD3256">
        <f t="shared" ca="1" si="462"/>
        <v>29.799999800000002</v>
      </c>
      <c r="AE3256" s="2">
        <v>0</v>
      </c>
      <c r="AF3256" s="7">
        <f>VLOOKUP(R3256,Weights!$A$2:$B$120,2,0)*AE3256</f>
        <v>0</v>
      </c>
      <c r="AG3256">
        <f t="shared" ca="1" si="463"/>
        <v>888.03998808000017</v>
      </c>
      <c r="AI3256" t="str">
        <f t="shared" ca="1" si="465"/>
        <v>North Dakota St</v>
      </c>
      <c r="AJ3256" t="str">
        <f t="shared" si="466"/>
        <v>North Dakota St</v>
      </c>
      <c r="AK3256">
        <f t="shared" si="467"/>
        <v>0</v>
      </c>
    </row>
    <row r="3257" spans="17:37" x14ac:dyDescent="0.25">
      <c r="Q3257" t="s">
        <v>3345</v>
      </c>
      <c r="R3257" s="6">
        <v>41986</v>
      </c>
      <c r="S3257" t="s">
        <v>3194</v>
      </c>
      <c r="T3257" t="s">
        <v>3399</v>
      </c>
      <c r="U3257" t="s">
        <v>3842</v>
      </c>
      <c r="V3257">
        <v>71</v>
      </c>
      <c r="W3257">
        <v>42</v>
      </c>
      <c r="Y3257" t="s">
        <v>178</v>
      </c>
      <c r="Z3257">
        <v>1</v>
      </c>
      <c r="AA3257">
        <f t="shared" si="464"/>
        <v>29</v>
      </c>
      <c r="AB3257">
        <f t="shared" ca="1" si="460"/>
        <v>9.1999999999999993</v>
      </c>
      <c r="AC3257">
        <f t="shared" ca="1" si="461"/>
        <v>19.8</v>
      </c>
      <c r="AD3257">
        <f t="shared" ca="1" si="462"/>
        <v>-19.8</v>
      </c>
      <c r="AE3257" s="2">
        <v>0</v>
      </c>
      <c r="AF3257" s="7">
        <f>VLOOKUP(R3257,Weights!$A$2:$B$120,2,0)*AE3257</f>
        <v>0</v>
      </c>
      <c r="AG3257">
        <f t="shared" ca="1" si="463"/>
        <v>392.04</v>
      </c>
      <c r="AI3257" t="str">
        <f t="shared" ca="1" si="465"/>
        <v>North Dakota St</v>
      </c>
      <c r="AJ3257" t="str">
        <f t="shared" si="466"/>
        <v>North Dakota St</v>
      </c>
      <c r="AK3257">
        <f t="shared" si="467"/>
        <v>0</v>
      </c>
    </row>
    <row r="3258" spans="17:37" x14ac:dyDescent="0.25">
      <c r="Q3258" t="s">
        <v>3345</v>
      </c>
      <c r="R3258" s="6">
        <v>41989</v>
      </c>
      <c r="S3258" t="s">
        <v>3194</v>
      </c>
      <c r="T3258" t="s">
        <v>3243</v>
      </c>
      <c r="U3258" t="s">
        <v>3842</v>
      </c>
      <c r="V3258">
        <v>55</v>
      </c>
      <c r="W3258">
        <v>46</v>
      </c>
      <c r="Y3258" t="s">
        <v>154</v>
      </c>
      <c r="Z3258">
        <v>1</v>
      </c>
      <c r="AA3258">
        <f t="shared" si="464"/>
        <v>9</v>
      </c>
      <c r="AB3258">
        <f t="shared" ca="1" si="460"/>
        <v>-1.7999999999999998</v>
      </c>
      <c r="AC3258">
        <f t="shared" ca="1" si="461"/>
        <v>10.8</v>
      </c>
      <c r="AD3258">
        <f t="shared" ca="1" si="462"/>
        <v>-10.8</v>
      </c>
      <c r="AE3258" s="2">
        <v>0</v>
      </c>
      <c r="AF3258" s="7">
        <f>VLOOKUP(R3258,Weights!$A$2:$B$120,2,0)*AE3258</f>
        <v>0</v>
      </c>
      <c r="AG3258">
        <f t="shared" ca="1" si="463"/>
        <v>116.64000000000001</v>
      </c>
      <c r="AI3258" t="str">
        <f t="shared" ca="1" si="465"/>
        <v>Akron</v>
      </c>
      <c r="AJ3258" t="str">
        <f t="shared" si="466"/>
        <v>North Dakota St</v>
      </c>
      <c r="AK3258">
        <f t="shared" si="467"/>
        <v>0</v>
      </c>
    </row>
    <row r="3259" spans="17:37" x14ac:dyDescent="0.25">
      <c r="Q3259" t="s">
        <v>3345</v>
      </c>
      <c r="R3259" s="6">
        <v>42001</v>
      </c>
      <c r="S3259" t="s">
        <v>3194</v>
      </c>
      <c r="T3259" t="s">
        <v>3839</v>
      </c>
      <c r="U3259" t="s">
        <v>3842</v>
      </c>
      <c r="V3259">
        <v>83</v>
      </c>
      <c r="W3259">
        <v>59</v>
      </c>
      <c r="Y3259" t="s">
        <v>548</v>
      </c>
      <c r="Z3259">
        <v>1</v>
      </c>
      <c r="AA3259">
        <f t="shared" si="464"/>
        <v>24</v>
      </c>
      <c r="AB3259">
        <f t="shared" ca="1" si="460"/>
        <v>30.799999800000002</v>
      </c>
      <c r="AC3259">
        <f t="shared" ca="1" si="461"/>
        <v>-6.7999998000000019</v>
      </c>
      <c r="AD3259">
        <f t="shared" ca="1" si="462"/>
        <v>6.7999998000000019</v>
      </c>
      <c r="AE3259" s="2">
        <v>0</v>
      </c>
      <c r="AF3259" s="7">
        <f>VLOOKUP(R3259,Weights!$A$2:$B$120,2,0)*AE3259</f>
        <v>0</v>
      </c>
      <c r="AG3259">
        <f t="shared" ca="1" si="463"/>
        <v>46.239997280000068</v>
      </c>
      <c r="AI3259" t="str">
        <f t="shared" ca="1" si="465"/>
        <v>North Dakota St</v>
      </c>
      <c r="AJ3259" t="str">
        <f t="shared" si="466"/>
        <v>North Dakota St</v>
      </c>
      <c r="AK3259">
        <f t="shared" si="467"/>
        <v>0</v>
      </c>
    </row>
    <row r="3260" spans="17:37" x14ac:dyDescent="0.25">
      <c r="Q3260" t="s">
        <v>3345</v>
      </c>
      <c r="R3260" s="6">
        <v>42006</v>
      </c>
      <c r="S3260" t="s">
        <v>3194</v>
      </c>
      <c r="T3260" t="s">
        <v>3280</v>
      </c>
      <c r="U3260" t="s">
        <v>3842</v>
      </c>
      <c r="V3260">
        <v>72</v>
      </c>
      <c r="W3260">
        <v>66</v>
      </c>
      <c r="Y3260" t="s">
        <v>1275</v>
      </c>
      <c r="Z3260">
        <v>1</v>
      </c>
      <c r="AA3260">
        <f t="shared" si="464"/>
        <v>6</v>
      </c>
      <c r="AB3260">
        <f t="shared" ca="1" si="460"/>
        <v>5.4</v>
      </c>
      <c r="AC3260">
        <f t="shared" ca="1" si="461"/>
        <v>0.59999999999999964</v>
      </c>
      <c r="AD3260">
        <f t="shared" ca="1" si="462"/>
        <v>-0.59999999999999964</v>
      </c>
      <c r="AE3260" s="2">
        <v>0</v>
      </c>
      <c r="AF3260" s="7">
        <f>VLOOKUP(R3260,Weights!$A$2:$B$120,2,0)*AE3260</f>
        <v>0</v>
      </c>
      <c r="AG3260">
        <f t="shared" ca="1" si="463"/>
        <v>0.3599999999999996</v>
      </c>
      <c r="AI3260" t="str">
        <f t="shared" ca="1" si="465"/>
        <v>North Dakota St</v>
      </c>
      <c r="AJ3260" t="str">
        <f t="shared" si="466"/>
        <v>North Dakota St</v>
      </c>
      <c r="AK3260">
        <f t="shared" si="467"/>
        <v>0</v>
      </c>
    </row>
    <row r="3261" spans="17:37" x14ac:dyDescent="0.25">
      <c r="Q3261" t="s">
        <v>3345</v>
      </c>
      <c r="R3261" s="6">
        <v>42008</v>
      </c>
      <c r="S3261" t="s">
        <v>3194</v>
      </c>
      <c r="T3261" t="s">
        <v>3394</v>
      </c>
      <c r="U3261" t="s">
        <v>3842</v>
      </c>
      <c r="V3261">
        <v>72</v>
      </c>
      <c r="W3261">
        <v>69</v>
      </c>
      <c r="Y3261" t="s">
        <v>1420</v>
      </c>
      <c r="Z3261">
        <v>1</v>
      </c>
      <c r="AA3261">
        <f t="shared" si="464"/>
        <v>3</v>
      </c>
      <c r="AB3261">
        <f t="shared" ca="1" si="460"/>
        <v>-2.8000000000000003</v>
      </c>
      <c r="AC3261">
        <f t="shared" ca="1" si="461"/>
        <v>5.8000000000000007</v>
      </c>
      <c r="AD3261">
        <f t="shared" ca="1" si="462"/>
        <v>-5.8000000000000007</v>
      </c>
      <c r="AE3261" s="2">
        <v>0</v>
      </c>
      <c r="AF3261" s="7">
        <f>VLOOKUP(R3261,Weights!$A$2:$B$120,2,0)*AE3261</f>
        <v>0</v>
      </c>
      <c r="AG3261">
        <f t="shared" ca="1" si="463"/>
        <v>33.640000000000008</v>
      </c>
      <c r="AI3261" t="str">
        <f t="shared" ca="1" si="465"/>
        <v>South Dakota St</v>
      </c>
      <c r="AJ3261" t="str">
        <f t="shared" si="466"/>
        <v>North Dakota St</v>
      </c>
      <c r="AK3261">
        <f t="shared" si="467"/>
        <v>0</v>
      </c>
    </row>
    <row r="3262" spans="17:37" x14ac:dyDescent="0.25">
      <c r="Q3262" t="s">
        <v>3345</v>
      </c>
      <c r="R3262" s="6">
        <v>42020</v>
      </c>
      <c r="S3262" t="s">
        <v>3194</v>
      </c>
      <c r="T3262" t="s">
        <v>3393</v>
      </c>
      <c r="U3262" t="s">
        <v>3842</v>
      </c>
      <c r="V3262">
        <v>61</v>
      </c>
      <c r="W3262">
        <v>48</v>
      </c>
      <c r="Y3262" t="s">
        <v>2897</v>
      </c>
      <c r="Z3262">
        <v>1</v>
      </c>
      <c r="AA3262">
        <f t="shared" si="464"/>
        <v>13</v>
      </c>
      <c r="AB3262">
        <f t="shared" ca="1" si="460"/>
        <v>13.3999998</v>
      </c>
      <c r="AC3262">
        <f t="shared" ca="1" si="461"/>
        <v>-0.39999979999999979</v>
      </c>
      <c r="AD3262">
        <f t="shared" ca="1" si="462"/>
        <v>0.39999979999999979</v>
      </c>
      <c r="AE3262" s="2">
        <v>0</v>
      </c>
      <c r="AF3262" s="7">
        <f>VLOOKUP(R3262,Weights!$A$2:$B$120,2,0)*AE3262</f>
        <v>0</v>
      </c>
      <c r="AG3262">
        <f t="shared" ca="1" si="463"/>
        <v>0.15999984000003983</v>
      </c>
      <c r="AI3262" t="str">
        <f t="shared" ca="1" si="465"/>
        <v>North Dakota St</v>
      </c>
      <c r="AJ3262" t="str">
        <f t="shared" si="466"/>
        <v>North Dakota St</v>
      </c>
      <c r="AK3262">
        <f t="shared" si="467"/>
        <v>0</v>
      </c>
    </row>
    <row r="3263" spans="17:37" x14ac:dyDescent="0.25">
      <c r="Q3263" t="s">
        <v>3345</v>
      </c>
      <c r="R3263" s="6">
        <v>42033</v>
      </c>
      <c r="S3263" t="s">
        <v>3194</v>
      </c>
      <c r="T3263" t="s">
        <v>3310</v>
      </c>
      <c r="U3263" t="s">
        <v>3842</v>
      </c>
      <c r="V3263">
        <v>61</v>
      </c>
      <c r="W3263">
        <v>54</v>
      </c>
      <c r="X3263" t="s">
        <v>3843</v>
      </c>
      <c r="Y3263" t="s">
        <v>1577</v>
      </c>
      <c r="Z3263">
        <v>1</v>
      </c>
      <c r="AA3263">
        <f t="shared" si="464"/>
        <v>7</v>
      </c>
      <c r="AB3263">
        <f t="shared" ca="1" si="460"/>
        <v>5.4</v>
      </c>
      <c r="AC3263">
        <f t="shared" ca="1" si="461"/>
        <v>1.5999999999999996</v>
      </c>
      <c r="AD3263">
        <f t="shared" ca="1" si="462"/>
        <v>-1.5999999999999996</v>
      </c>
      <c r="AE3263" s="2">
        <v>0</v>
      </c>
      <c r="AF3263" s="7">
        <f>VLOOKUP(R3263,Weights!$A$2:$B$120,2,0)*AE3263</f>
        <v>0</v>
      </c>
      <c r="AG3263">
        <f t="shared" ca="1" si="463"/>
        <v>2.5599999999999987</v>
      </c>
      <c r="AI3263" t="str">
        <f t="shared" ca="1" si="465"/>
        <v>North Dakota St</v>
      </c>
      <c r="AJ3263" t="str">
        <f t="shared" si="466"/>
        <v>North Dakota St</v>
      </c>
      <c r="AK3263">
        <f t="shared" si="467"/>
        <v>0</v>
      </c>
    </row>
    <row r="3264" spans="17:37" x14ac:dyDescent="0.25">
      <c r="Q3264" t="s">
        <v>3345</v>
      </c>
      <c r="R3264" s="6">
        <v>42040</v>
      </c>
      <c r="S3264" t="s">
        <v>3194</v>
      </c>
      <c r="T3264" t="s">
        <v>3415</v>
      </c>
      <c r="U3264" t="s">
        <v>3842</v>
      </c>
      <c r="V3264">
        <v>64</v>
      </c>
      <c r="W3264">
        <v>57</v>
      </c>
      <c r="Y3264" t="s">
        <v>2898</v>
      </c>
      <c r="Z3264">
        <v>1</v>
      </c>
      <c r="AA3264">
        <f t="shared" si="464"/>
        <v>7</v>
      </c>
      <c r="AB3264">
        <f t="shared" ca="1" si="460"/>
        <v>7.8000000000000007</v>
      </c>
      <c r="AC3264">
        <f t="shared" ca="1" si="461"/>
        <v>-0.80000000000000071</v>
      </c>
      <c r="AD3264">
        <f t="shared" ca="1" si="462"/>
        <v>0.80000000000000071</v>
      </c>
      <c r="AE3264" s="2">
        <v>0</v>
      </c>
      <c r="AF3264" s="7">
        <f>VLOOKUP(R3264,Weights!$A$2:$B$120,2,0)*AE3264</f>
        <v>0</v>
      </c>
      <c r="AG3264">
        <f t="shared" ca="1" si="463"/>
        <v>0.64000000000000112</v>
      </c>
      <c r="AI3264" t="str">
        <f t="shared" ca="1" si="465"/>
        <v>North Dakota St</v>
      </c>
      <c r="AJ3264" t="str">
        <f t="shared" si="466"/>
        <v>North Dakota St</v>
      </c>
      <c r="AK3264">
        <f t="shared" si="467"/>
        <v>0</v>
      </c>
    </row>
    <row r="3265" spans="17:37" x14ac:dyDescent="0.25">
      <c r="Q3265" t="s">
        <v>3345</v>
      </c>
      <c r="R3265" s="6">
        <v>42042</v>
      </c>
      <c r="S3265" t="s">
        <v>3194</v>
      </c>
      <c r="T3265" t="s">
        <v>3406</v>
      </c>
      <c r="U3265" t="s">
        <v>3842</v>
      </c>
      <c r="V3265">
        <v>71</v>
      </c>
      <c r="W3265">
        <v>47</v>
      </c>
      <c r="Y3265" t="s">
        <v>2899</v>
      </c>
      <c r="Z3265">
        <v>1</v>
      </c>
      <c r="AA3265">
        <f t="shared" si="464"/>
        <v>24</v>
      </c>
      <c r="AB3265">
        <f t="shared" ca="1" si="460"/>
        <v>3.6</v>
      </c>
      <c r="AC3265">
        <f t="shared" ca="1" si="461"/>
        <v>20.399999999999999</v>
      </c>
      <c r="AD3265">
        <f t="shared" ca="1" si="462"/>
        <v>-20.399999999999999</v>
      </c>
      <c r="AE3265" s="2">
        <v>0</v>
      </c>
      <c r="AF3265" s="7">
        <f>VLOOKUP(R3265,Weights!$A$2:$B$120,2,0)*AE3265</f>
        <v>0</v>
      </c>
      <c r="AG3265">
        <f t="shared" ca="1" si="463"/>
        <v>416.15999999999997</v>
      </c>
      <c r="AI3265" t="str">
        <f t="shared" ca="1" si="465"/>
        <v>North Dakota St</v>
      </c>
      <c r="AJ3265" t="str">
        <f t="shared" si="466"/>
        <v>North Dakota St</v>
      </c>
      <c r="AK3265">
        <f t="shared" si="467"/>
        <v>0</v>
      </c>
    </row>
    <row r="3266" spans="17:37" x14ac:dyDescent="0.25">
      <c r="Q3266" t="s">
        <v>3345</v>
      </c>
      <c r="R3266" s="6">
        <v>42054</v>
      </c>
      <c r="S3266" t="s">
        <v>3194</v>
      </c>
      <c r="T3266" t="s">
        <v>3507</v>
      </c>
      <c r="U3266" t="s">
        <v>3842</v>
      </c>
      <c r="V3266">
        <v>57</v>
      </c>
      <c r="W3266">
        <v>48</v>
      </c>
      <c r="Y3266" t="s">
        <v>2900</v>
      </c>
      <c r="Z3266">
        <v>1</v>
      </c>
      <c r="AA3266">
        <f t="shared" si="464"/>
        <v>9</v>
      </c>
      <c r="AB3266">
        <f t="shared" ref="AB3266:AB3329" ca="1" si="468">Z3266*(IF(S3266="A",-HomeEdge,IF(S3266="H",HomeEdge,0))+VLOOKUP(Q3266,TmList,2,0)-VLOOKUP(T3266,TmList,2,0))</f>
        <v>9</v>
      </c>
      <c r="AC3266">
        <f t="shared" ref="AC3266:AC3329" ca="1" si="469">AA3266-AB3266</f>
        <v>0</v>
      </c>
      <c r="AD3266">
        <f t="shared" ref="AD3266:AD3329" ca="1" si="470">-AC3266</f>
        <v>0</v>
      </c>
      <c r="AE3266" s="2">
        <v>0</v>
      </c>
      <c r="AF3266" s="7">
        <f>VLOOKUP(R3266,Weights!$A$2:$B$120,2,0)*AE3266</f>
        <v>0</v>
      </c>
      <c r="AG3266">
        <f t="shared" ref="AG3266:AG3329" ca="1" si="471">AC3266^2</f>
        <v>0</v>
      </c>
      <c r="AI3266" t="str">
        <f t="shared" ca="1" si="465"/>
        <v>North Dakota St</v>
      </c>
      <c r="AJ3266" t="str">
        <f t="shared" si="466"/>
        <v>North Dakota St</v>
      </c>
      <c r="AK3266">
        <f t="shared" si="467"/>
        <v>0</v>
      </c>
    </row>
    <row r="3267" spans="17:37" x14ac:dyDescent="0.25">
      <c r="Q3267" t="s">
        <v>3345</v>
      </c>
      <c r="R3267" s="6">
        <v>42056</v>
      </c>
      <c r="S3267" t="s">
        <v>3194</v>
      </c>
      <c r="T3267" t="s">
        <v>3338</v>
      </c>
      <c r="U3267" t="s">
        <v>3842</v>
      </c>
      <c r="V3267">
        <v>66</v>
      </c>
      <c r="W3267">
        <v>62</v>
      </c>
      <c r="Y3267" t="s">
        <v>2901</v>
      </c>
      <c r="Z3267">
        <v>1</v>
      </c>
      <c r="AA3267">
        <f t="shared" ref="AA3267:AA3330" si="472">Z3267*IF(U3267="W",(V3267-W3267),W3267-V3267)</f>
        <v>4</v>
      </c>
      <c r="AB3267">
        <f t="shared" ca="1" si="468"/>
        <v>4</v>
      </c>
      <c r="AC3267">
        <f t="shared" ca="1" si="469"/>
        <v>0</v>
      </c>
      <c r="AD3267">
        <f t="shared" ca="1" si="470"/>
        <v>0</v>
      </c>
      <c r="AE3267" s="2">
        <v>0</v>
      </c>
      <c r="AF3267" s="7">
        <f>VLOOKUP(R3267,Weights!$A$2:$B$120,2,0)*AE3267</f>
        <v>0</v>
      </c>
      <c r="AG3267">
        <f t="shared" ca="1" si="471"/>
        <v>0</v>
      </c>
      <c r="AI3267" t="str">
        <f t="shared" ref="AI3267:AI3330" ca="1" si="473">IF(AB3267&gt;0,Q3267,T3267)</f>
        <v>North Dakota St</v>
      </c>
      <c r="AJ3267" t="str">
        <f t="shared" ref="AJ3267:AJ3330" si="474">IF(AA3267&gt;0,Q3267,T3267)</f>
        <v>North Dakota St</v>
      </c>
      <c r="AK3267">
        <f t="shared" ref="AK3267:AK3330" si="475">IF(AA3267&lt;0,T3267,0)</f>
        <v>0</v>
      </c>
    </row>
    <row r="3268" spans="17:37" x14ac:dyDescent="0.25">
      <c r="Q3268" t="s">
        <v>3345</v>
      </c>
      <c r="R3268" s="6">
        <v>42072</v>
      </c>
      <c r="S3268" t="s">
        <v>3195</v>
      </c>
      <c r="T3268" t="s">
        <v>3280</v>
      </c>
      <c r="U3268" t="s">
        <v>3842</v>
      </c>
      <c r="V3268">
        <v>60</v>
      </c>
      <c r="W3268">
        <v>56</v>
      </c>
      <c r="Y3268" t="s">
        <v>2902</v>
      </c>
      <c r="Z3268">
        <v>1</v>
      </c>
      <c r="AA3268">
        <f t="shared" si="472"/>
        <v>4</v>
      </c>
      <c r="AB3268">
        <f t="shared" ca="1" si="468"/>
        <v>2.1999999999999997</v>
      </c>
      <c r="AC3268">
        <f t="shared" ca="1" si="469"/>
        <v>1.8000000000000003</v>
      </c>
      <c r="AD3268">
        <f t="shared" ca="1" si="470"/>
        <v>-1.8000000000000003</v>
      </c>
      <c r="AE3268" s="2">
        <v>0</v>
      </c>
      <c r="AF3268" s="7">
        <f>VLOOKUP(R3268,Weights!$A$2:$B$120,2,0)*AE3268</f>
        <v>0</v>
      </c>
      <c r="AG3268">
        <f t="shared" ca="1" si="471"/>
        <v>3.2400000000000011</v>
      </c>
      <c r="AI3268" t="str">
        <f t="shared" ca="1" si="473"/>
        <v>North Dakota St</v>
      </c>
      <c r="AJ3268" t="str">
        <f t="shared" si="474"/>
        <v>North Dakota St</v>
      </c>
      <c r="AK3268">
        <f t="shared" si="475"/>
        <v>0</v>
      </c>
    </row>
    <row r="3269" spans="17:37" x14ac:dyDescent="0.25">
      <c r="Q3269" t="s">
        <v>3345</v>
      </c>
      <c r="R3269" s="6">
        <v>42073</v>
      </c>
      <c r="S3269" t="s">
        <v>3195</v>
      </c>
      <c r="T3269" t="s">
        <v>3394</v>
      </c>
      <c r="U3269" t="s">
        <v>3842</v>
      </c>
      <c r="V3269">
        <v>57</v>
      </c>
      <c r="W3269">
        <v>56</v>
      </c>
      <c r="Y3269" t="s">
        <v>2903</v>
      </c>
      <c r="Z3269">
        <v>1</v>
      </c>
      <c r="AA3269">
        <f t="shared" si="472"/>
        <v>1</v>
      </c>
      <c r="AB3269">
        <f t="shared" ca="1" si="468"/>
        <v>-6</v>
      </c>
      <c r="AC3269">
        <f t="shared" ca="1" si="469"/>
        <v>7</v>
      </c>
      <c r="AD3269">
        <f t="shared" ca="1" si="470"/>
        <v>-7</v>
      </c>
      <c r="AE3269" s="2">
        <v>0</v>
      </c>
      <c r="AF3269" s="7">
        <f>VLOOKUP(R3269,Weights!$A$2:$B$120,2,0)*AE3269</f>
        <v>0</v>
      </c>
      <c r="AG3269">
        <f t="shared" ca="1" si="471"/>
        <v>49</v>
      </c>
      <c r="AI3269" t="str">
        <f t="shared" ca="1" si="473"/>
        <v>South Dakota St</v>
      </c>
      <c r="AJ3269" t="str">
        <f t="shared" si="474"/>
        <v>North Dakota St</v>
      </c>
      <c r="AK3269">
        <f t="shared" si="475"/>
        <v>0</v>
      </c>
    </row>
    <row r="3270" spans="17:37" x14ac:dyDescent="0.25">
      <c r="Q3270" t="s">
        <v>3332</v>
      </c>
      <c r="R3270" s="6">
        <v>41960</v>
      </c>
      <c r="S3270" t="s">
        <v>3194</v>
      </c>
      <c r="T3270" t="s">
        <v>3839</v>
      </c>
      <c r="U3270" t="s">
        <v>3842</v>
      </c>
      <c r="V3270">
        <v>79</v>
      </c>
      <c r="W3270">
        <v>55</v>
      </c>
      <c r="Y3270" t="s">
        <v>11</v>
      </c>
      <c r="Z3270">
        <v>1</v>
      </c>
      <c r="AA3270">
        <f t="shared" si="472"/>
        <v>24</v>
      </c>
      <c r="AB3270">
        <f t="shared" ca="1" si="468"/>
        <v>33.599999799999999</v>
      </c>
      <c r="AC3270">
        <f t="shared" ca="1" si="469"/>
        <v>-9.5999997999999991</v>
      </c>
      <c r="AD3270">
        <f t="shared" ca="1" si="470"/>
        <v>9.5999997999999991</v>
      </c>
      <c r="AE3270" s="2">
        <v>0</v>
      </c>
      <c r="AF3270" s="7">
        <f>VLOOKUP(R3270,Weights!$A$2:$B$120,2,0)*AE3270</f>
        <v>0</v>
      </c>
      <c r="AG3270">
        <f t="shared" ca="1" si="471"/>
        <v>92.15999616000002</v>
      </c>
      <c r="AI3270" t="str">
        <f t="shared" ca="1" si="473"/>
        <v>North Florida</v>
      </c>
      <c r="AJ3270" t="str">
        <f t="shared" si="474"/>
        <v>North Florida</v>
      </c>
      <c r="AK3270">
        <f t="shared" si="475"/>
        <v>0</v>
      </c>
    </row>
    <row r="3271" spans="17:37" x14ac:dyDescent="0.25">
      <c r="Q3271" t="s">
        <v>3332</v>
      </c>
      <c r="R3271" s="6">
        <v>41968</v>
      </c>
      <c r="S3271" t="s">
        <v>3195</v>
      </c>
      <c r="T3271" t="s">
        <v>3428</v>
      </c>
      <c r="U3271" t="s">
        <v>3842</v>
      </c>
      <c r="V3271">
        <v>77</v>
      </c>
      <c r="W3271">
        <v>57</v>
      </c>
      <c r="Y3271" t="s">
        <v>17</v>
      </c>
      <c r="Z3271">
        <v>1</v>
      </c>
      <c r="AA3271">
        <f t="shared" si="472"/>
        <v>20</v>
      </c>
      <c r="AB3271">
        <f t="shared" ca="1" si="468"/>
        <v>15.599999799999999</v>
      </c>
      <c r="AC3271">
        <f t="shared" ca="1" si="469"/>
        <v>4.4000002000000009</v>
      </c>
      <c r="AD3271">
        <f t="shared" ca="1" si="470"/>
        <v>-4.4000002000000009</v>
      </c>
      <c r="AE3271" s="2">
        <v>0</v>
      </c>
      <c r="AF3271" s="7">
        <f>VLOOKUP(R3271,Weights!$A$2:$B$120,2,0)*AE3271</f>
        <v>0</v>
      </c>
      <c r="AG3271">
        <f t="shared" ca="1" si="471"/>
        <v>19.360001760000049</v>
      </c>
      <c r="AI3271" t="str">
        <f t="shared" ca="1" si="473"/>
        <v>North Florida</v>
      </c>
      <c r="AJ3271" t="str">
        <f t="shared" si="474"/>
        <v>North Florida</v>
      </c>
      <c r="AK3271">
        <f t="shared" si="475"/>
        <v>0</v>
      </c>
    </row>
    <row r="3272" spans="17:37" x14ac:dyDescent="0.25">
      <c r="Q3272" t="s">
        <v>3332</v>
      </c>
      <c r="R3272" s="6">
        <v>41969</v>
      </c>
      <c r="S3272" t="s">
        <v>3195</v>
      </c>
      <c r="T3272" t="s">
        <v>3466</v>
      </c>
      <c r="U3272" t="s">
        <v>3842</v>
      </c>
      <c r="V3272">
        <v>72</v>
      </c>
      <c r="W3272">
        <v>65</v>
      </c>
      <c r="Y3272" t="s">
        <v>235</v>
      </c>
      <c r="Z3272">
        <v>1</v>
      </c>
      <c r="AA3272">
        <f t="shared" si="472"/>
        <v>7</v>
      </c>
      <c r="AB3272">
        <f t="shared" ca="1" si="468"/>
        <v>5.8</v>
      </c>
      <c r="AC3272">
        <f t="shared" ca="1" si="469"/>
        <v>1.2000000000000002</v>
      </c>
      <c r="AD3272">
        <f t="shared" ca="1" si="470"/>
        <v>-1.2000000000000002</v>
      </c>
      <c r="AE3272" s="2">
        <v>0</v>
      </c>
      <c r="AF3272" s="7">
        <f>VLOOKUP(R3272,Weights!$A$2:$B$120,2,0)*AE3272</f>
        <v>0</v>
      </c>
      <c r="AG3272">
        <f t="shared" ca="1" si="471"/>
        <v>1.4400000000000004</v>
      </c>
      <c r="AI3272" t="str">
        <f t="shared" ca="1" si="473"/>
        <v>North Florida</v>
      </c>
      <c r="AJ3272" t="str">
        <f t="shared" si="474"/>
        <v>North Florida</v>
      </c>
      <c r="AK3272">
        <f t="shared" si="475"/>
        <v>0</v>
      </c>
    </row>
    <row r="3273" spans="17:37" x14ac:dyDescent="0.25">
      <c r="Q3273" t="s">
        <v>3332</v>
      </c>
      <c r="R3273" s="6">
        <v>41974</v>
      </c>
      <c r="S3273" t="s">
        <v>3194</v>
      </c>
      <c r="T3273" t="s">
        <v>3839</v>
      </c>
      <c r="U3273" t="s">
        <v>3842</v>
      </c>
      <c r="V3273">
        <v>97</v>
      </c>
      <c r="W3273">
        <v>65</v>
      </c>
      <c r="Y3273" t="s">
        <v>290</v>
      </c>
      <c r="Z3273">
        <v>1</v>
      </c>
      <c r="AA3273">
        <f t="shared" si="472"/>
        <v>32</v>
      </c>
      <c r="AB3273">
        <f t="shared" ca="1" si="468"/>
        <v>33.599999799999999</v>
      </c>
      <c r="AC3273">
        <f t="shared" ca="1" si="469"/>
        <v>-1.5999997999999991</v>
      </c>
      <c r="AD3273">
        <f t="shared" ca="1" si="470"/>
        <v>1.5999997999999991</v>
      </c>
      <c r="AE3273" s="2">
        <v>0</v>
      </c>
      <c r="AF3273" s="7">
        <f>VLOOKUP(R3273,Weights!$A$2:$B$120,2,0)*AE3273</f>
        <v>0</v>
      </c>
      <c r="AG3273">
        <f t="shared" ca="1" si="471"/>
        <v>2.5599993600000372</v>
      </c>
      <c r="AI3273" t="str">
        <f t="shared" ca="1" si="473"/>
        <v>North Florida</v>
      </c>
      <c r="AJ3273" t="str">
        <f t="shared" si="474"/>
        <v>North Florida</v>
      </c>
      <c r="AK3273">
        <f t="shared" si="475"/>
        <v>0</v>
      </c>
    </row>
    <row r="3274" spans="17:37" x14ac:dyDescent="0.25">
      <c r="Q3274" t="s">
        <v>3332</v>
      </c>
      <c r="R3274" s="6">
        <v>41988</v>
      </c>
      <c r="S3274" t="s">
        <v>3194</v>
      </c>
      <c r="T3274" t="s">
        <v>3353</v>
      </c>
      <c r="U3274" t="s">
        <v>3841</v>
      </c>
      <c r="V3274">
        <v>82</v>
      </c>
      <c r="W3274">
        <v>80</v>
      </c>
      <c r="Y3274" t="s">
        <v>154</v>
      </c>
      <c r="Z3274">
        <v>1</v>
      </c>
      <c r="AA3274">
        <f t="shared" si="472"/>
        <v>-2</v>
      </c>
      <c r="AB3274">
        <f t="shared" ca="1" si="468"/>
        <v>9.6000000000000014</v>
      </c>
      <c r="AC3274">
        <f t="shared" ca="1" si="469"/>
        <v>-11.600000000000001</v>
      </c>
      <c r="AD3274">
        <f t="shared" ca="1" si="470"/>
        <v>11.600000000000001</v>
      </c>
      <c r="AE3274" s="2">
        <v>0</v>
      </c>
      <c r="AF3274" s="7">
        <f>VLOOKUP(R3274,Weights!$A$2:$B$120,2,0)*AE3274</f>
        <v>0</v>
      </c>
      <c r="AG3274">
        <f t="shared" ca="1" si="471"/>
        <v>134.56000000000003</v>
      </c>
      <c r="AI3274" t="str">
        <f t="shared" ca="1" si="473"/>
        <v>North Florida</v>
      </c>
      <c r="AJ3274" t="str">
        <f t="shared" si="474"/>
        <v>Tennessee Tech</v>
      </c>
      <c r="AK3274" t="str">
        <f t="shared" si="475"/>
        <v>Tennessee Tech</v>
      </c>
    </row>
    <row r="3275" spans="17:37" x14ac:dyDescent="0.25">
      <c r="Q3275" t="s">
        <v>3332</v>
      </c>
      <c r="R3275" s="6">
        <v>42010</v>
      </c>
      <c r="S3275" t="s">
        <v>3194</v>
      </c>
      <c r="T3275" t="s">
        <v>3839</v>
      </c>
      <c r="U3275" t="s">
        <v>3842</v>
      </c>
      <c r="V3275">
        <v>106</v>
      </c>
      <c r="W3275">
        <v>60</v>
      </c>
      <c r="Y3275" t="s">
        <v>884</v>
      </c>
      <c r="Z3275">
        <v>1</v>
      </c>
      <c r="AA3275">
        <f t="shared" si="472"/>
        <v>46</v>
      </c>
      <c r="AB3275">
        <f t="shared" ca="1" si="468"/>
        <v>33.599999799999999</v>
      </c>
      <c r="AC3275">
        <f t="shared" ca="1" si="469"/>
        <v>12.400000200000001</v>
      </c>
      <c r="AD3275">
        <f t="shared" ca="1" si="470"/>
        <v>-12.400000200000001</v>
      </c>
      <c r="AE3275" s="2">
        <v>0</v>
      </c>
      <c r="AF3275" s="7">
        <f>VLOOKUP(R3275,Weights!$A$2:$B$120,2,0)*AE3275</f>
        <v>0</v>
      </c>
      <c r="AG3275">
        <f t="shared" ca="1" si="471"/>
        <v>153.76000496000006</v>
      </c>
      <c r="AI3275" t="str">
        <f t="shared" ca="1" si="473"/>
        <v>North Florida</v>
      </c>
      <c r="AJ3275" t="str">
        <f t="shared" si="474"/>
        <v>North Florida</v>
      </c>
      <c r="AK3275">
        <f t="shared" si="475"/>
        <v>0</v>
      </c>
    </row>
    <row r="3276" spans="17:37" x14ac:dyDescent="0.25">
      <c r="Q3276" t="s">
        <v>3332</v>
      </c>
      <c r="R3276" s="6">
        <v>42018</v>
      </c>
      <c r="S3276" t="s">
        <v>3194</v>
      </c>
      <c r="T3276" t="s">
        <v>3342</v>
      </c>
      <c r="U3276" t="s">
        <v>3842</v>
      </c>
      <c r="V3276">
        <v>80</v>
      </c>
      <c r="W3276">
        <v>64</v>
      </c>
      <c r="Y3276" t="s">
        <v>886</v>
      </c>
      <c r="Z3276">
        <v>1</v>
      </c>
      <c r="AA3276">
        <f t="shared" si="472"/>
        <v>16</v>
      </c>
      <c r="AB3276">
        <f t="shared" ca="1" si="468"/>
        <v>6.6000000000000005</v>
      </c>
      <c r="AC3276">
        <f t="shared" ca="1" si="469"/>
        <v>9.3999999999999986</v>
      </c>
      <c r="AD3276">
        <f t="shared" ca="1" si="470"/>
        <v>-9.3999999999999986</v>
      </c>
      <c r="AE3276" s="2">
        <v>0</v>
      </c>
      <c r="AF3276" s="7">
        <f>VLOOKUP(R3276,Weights!$A$2:$B$120,2,0)*AE3276</f>
        <v>0</v>
      </c>
      <c r="AG3276">
        <f t="shared" ca="1" si="471"/>
        <v>88.359999999999971</v>
      </c>
      <c r="AI3276" t="str">
        <f t="shared" ca="1" si="473"/>
        <v>North Florida</v>
      </c>
      <c r="AJ3276" t="str">
        <f t="shared" si="474"/>
        <v>North Florida</v>
      </c>
      <c r="AK3276">
        <f t="shared" si="475"/>
        <v>0</v>
      </c>
    </row>
    <row r="3277" spans="17:37" x14ac:dyDescent="0.25">
      <c r="Q3277" t="s">
        <v>3332</v>
      </c>
      <c r="R3277" s="6">
        <v>42033</v>
      </c>
      <c r="S3277" t="s">
        <v>3194</v>
      </c>
      <c r="T3277" t="s">
        <v>3250</v>
      </c>
      <c r="U3277" t="s">
        <v>3842</v>
      </c>
      <c r="V3277">
        <v>86</v>
      </c>
      <c r="W3277">
        <v>67</v>
      </c>
      <c r="Y3277" t="s">
        <v>887</v>
      </c>
      <c r="Z3277">
        <v>1</v>
      </c>
      <c r="AA3277">
        <f t="shared" si="472"/>
        <v>19</v>
      </c>
      <c r="AB3277">
        <f t="shared" ca="1" si="468"/>
        <v>18.999999800000001</v>
      </c>
      <c r="AC3277">
        <f t="shared" ca="1" si="469"/>
        <v>1.9999999878450581E-7</v>
      </c>
      <c r="AD3277">
        <f t="shared" ca="1" si="470"/>
        <v>-1.9999999878450581E-7</v>
      </c>
      <c r="AE3277" s="2">
        <v>0</v>
      </c>
      <c r="AF3277" s="7">
        <f>VLOOKUP(R3277,Weights!$A$2:$B$120,2,0)*AE3277</f>
        <v>0</v>
      </c>
      <c r="AG3277">
        <f t="shared" ca="1" si="471"/>
        <v>3.9999999513802324E-14</v>
      </c>
      <c r="AI3277" t="str">
        <f t="shared" ca="1" si="473"/>
        <v>North Florida</v>
      </c>
      <c r="AJ3277" t="str">
        <f t="shared" si="474"/>
        <v>North Florida</v>
      </c>
      <c r="AK3277">
        <f t="shared" si="475"/>
        <v>0</v>
      </c>
    </row>
    <row r="3278" spans="17:37" x14ac:dyDescent="0.25">
      <c r="Q3278" t="s">
        <v>3332</v>
      </c>
      <c r="R3278" s="6">
        <v>42035</v>
      </c>
      <c r="S3278" t="s">
        <v>3194</v>
      </c>
      <c r="T3278" t="s">
        <v>3333</v>
      </c>
      <c r="U3278" t="s">
        <v>3841</v>
      </c>
      <c r="V3278">
        <v>79</v>
      </c>
      <c r="W3278">
        <v>74</v>
      </c>
      <c r="Y3278" t="s">
        <v>888</v>
      </c>
      <c r="Z3278">
        <v>1</v>
      </c>
      <c r="AA3278">
        <f t="shared" si="472"/>
        <v>-5</v>
      </c>
      <c r="AB3278">
        <f t="shared" ca="1" si="468"/>
        <v>0.40000000000000036</v>
      </c>
      <c r="AC3278">
        <f t="shared" ca="1" si="469"/>
        <v>-5.4</v>
      </c>
      <c r="AD3278">
        <f t="shared" ca="1" si="470"/>
        <v>5.4</v>
      </c>
      <c r="AE3278" s="2">
        <v>0</v>
      </c>
      <c r="AF3278" s="7">
        <f>VLOOKUP(R3278,Weights!$A$2:$B$120,2,0)*AE3278</f>
        <v>0</v>
      </c>
      <c r="AG3278">
        <f t="shared" ca="1" si="471"/>
        <v>29.160000000000004</v>
      </c>
      <c r="AI3278" t="str">
        <f t="shared" ca="1" si="473"/>
        <v>North Florida</v>
      </c>
      <c r="AJ3278" t="str">
        <f t="shared" si="474"/>
        <v>South Carolina Upstate</v>
      </c>
      <c r="AK3278" t="str">
        <f t="shared" si="475"/>
        <v>South Carolina Upstate</v>
      </c>
    </row>
    <row r="3279" spans="17:37" x14ac:dyDescent="0.25">
      <c r="Q3279" t="s">
        <v>3332</v>
      </c>
      <c r="R3279" s="6">
        <v>42041</v>
      </c>
      <c r="S3279" t="s">
        <v>3194</v>
      </c>
      <c r="T3279" t="s">
        <v>3337</v>
      </c>
      <c r="U3279" t="s">
        <v>3842</v>
      </c>
      <c r="V3279">
        <v>77</v>
      </c>
      <c r="W3279">
        <v>50</v>
      </c>
      <c r="Y3279" t="s">
        <v>889</v>
      </c>
      <c r="Z3279">
        <v>1</v>
      </c>
      <c r="AA3279">
        <f t="shared" si="472"/>
        <v>27</v>
      </c>
      <c r="AB3279">
        <f t="shared" ca="1" si="468"/>
        <v>22.199999800000001</v>
      </c>
      <c r="AC3279">
        <f t="shared" ca="1" si="469"/>
        <v>4.8000001999999995</v>
      </c>
      <c r="AD3279">
        <f t="shared" ca="1" si="470"/>
        <v>-4.8000001999999995</v>
      </c>
      <c r="AE3279" s="2">
        <v>0</v>
      </c>
      <c r="AF3279" s="7">
        <f>VLOOKUP(R3279,Weights!$A$2:$B$120,2,0)*AE3279</f>
        <v>0</v>
      </c>
      <c r="AG3279">
        <f t="shared" ca="1" si="471"/>
        <v>23.040001920000034</v>
      </c>
      <c r="AI3279" t="str">
        <f t="shared" ca="1" si="473"/>
        <v>North Florida</v>
      </c>
      <c r="AJ3279" t="str">
        <f t="shared" si="474"/>
        <v>North Florida</v>
      </c>
      <c r="AK3279">
        <f t="shared" si="475"/>
        <v>0</v>
      </c>
    </row>
    <row r="3280" spans="17:37" x14ac:dyDescent="0.25">
      <c r="Q3280" t="s">
        <v>3332</v>
      </c>
      <c r="R3280" s="6">
        <v>42054</v>
      </c>
      <c r="S3280" t="s">
        <v>3194</v>
      </c>
      <c r="T3280" t="s">
        <v>3336</v>
      </c>
      <c r="U3280" t="s">
        <v>3842</v>
      </c>
      <c r="V3280">
        <v>93</v>
      </c>
      <c r="W3280">
        <v>78</v>
      </c>
      <c r="Y3280" t="s">
        <v>890</v>
      </c>
      <c r="Z3280">
        <v>1</v>
      </c>
      <c r="AA3280">
        <f t="shared" si="472"/>
        <v>15</v>
      </c>
      <c r="AB3280">
        <f t="shared" ca="1" si="468"/>
        <v>14.999999800000001</v>
      </c>
      <c r="AC3280">
        <f t="shared" ca="1" si="469"/>
        <v>1.9999999878450581E-7</v>
      </c>
      <c r="AD3280">
        <f t="shared" ca="1" si="470"/>
        <v>-1.9999999878450581E-7</v>
      </c>
      <c r="AE3280" s="2">
        <v>0</v>
      </c>
      <c r="AF3280" s="7">
        <f>VLOOKUP(R3280,Weights!$A$2:$B$120,2,0)*AE3280</f>
        <v>0</v>
      </c>
      <c r="AG3280">
        <f t="shared" ca="1" si="471"/>
        <v>3.9999999513802324E-14</v>
      </c>
      <c r="AI3280" t="str">
        <f t="shared" ca="1" si="473"/>
        <v>North Florida</v>
      </c>
      <c r="AJ3280" t="str">
        <f t="shared" si="474"/>
        <v>North Florida</v>
      </c>
      <c r="AK3280">
        <f t="shared" si="475"/>
        <v>0</v>
      </c>
    </row>
    <row r="3281" spans="17:37" x14ac:dyDescent="0.25">
      <c r="Q3281" t="s">
        <v>3332</v>
      </c>
      <c r="R3281" s="6">
        <v>42056</v>
      </c>
      <c r="S3281" t="s">
        <v>3194</v>
      </c>
      <c r="T3281" t="s">
        <v>3335</v>
      </c>
      <c r="U3281" t="s">
        <v>3842</v>
      </c>
      <c r="V3281">
        <v>88</v>
      </c>
      <c r="W3281">
        <v>69</v>
      </c>
      <c r="Y3281" t="s">
        <v>891</v>
      </c>
      <c r="Z3281">
        <v>1</v>
      </c>
      <c r="AA3281">
        <f t="shared" si="472"/>
        <v>19</v>
      </c>
      <c r="AB3281">
        <f t="shared" ca="1" si="468"/>
        <v>13.200000000000001</v>
      </c>
      <c r="AC3281">
        <f t="shared" ca="1" si="469"/>
        <v>5.7999999999999989</v>
      </c>
      <c r="AD3281">
        <f t="shared" ca="1" si="470"/>
        <v>-5.7999999999999989</v>
      </c>
      <c r="AE3281" s="2">
        <v>0</v>
      </c>
      <c r="AF3281" s="7">
        <f>VLOOKUP(R3281,Weights!$A$2:$B$120,2,0)*AE3281</f>
        <v>0</v>
      </c>
      <c r="AG3281">
        <f t="shared" ca="1" si="471"/>
        <v>33.639999999999986</v>
      </c>
      <c r="AI3281" t="str">
        <f t="shared" ca="1" si="473"/>
        <v>North Florida</v>
      </c>
      <c r="AJ3281" t="str">
        <f t="shared" si="474"/>
        <v>North Florida</v>
      </c>
      <c r="AK3281">
        <f t="shared" si="475"/>
        <v>0</v>
      </c>
    </row>
    <row r="3282" spans="17:37" x14ac:dyDescent="0.25">
      <c r="Q3282" t="s">
        <v>3332</v>
      </c>
      <c r="R3282" s="6">
        <v>42063</v>
      </c>
      <c r="S3282" t="s">
        <v>3194</v>
      </c>
      <c r="T3282" t="s">
        <v>3334</v>
      </c>
      <c r="U3282" t="s">
        <v>3842</v>
      </c>
      <c r="V3282">
        <v>86</v>
      </c>
      <c r="W3282">
        <v>71</v>
      </c>
      <c r="Y3282" t="s">
        <v>892</v>
      </c>
      <c r="Z3282">
        <v>1</v>
      </c>
      <c r="AA3282">
        <f t="shared" si="472"/>
        <v>15</v>
      </c>
      <c r="AB3282">
        <f t="shared" ca="1" si="468"/>
        <v>20.999999799999998</v>
      </c>
      <c r="AC3282">
        <f t="shared" ca="1" si="469"/>
        <v>-5.9999997999999977</v>
      </c>
      <c r="AD3282">
        <f t="shared" ca="1" si="470"/>
        <v>5.9999997999999977</v>
      </c>
      <c r="AE3282" s="2">
        <v>0</v>
      </c>
      <c r="AF3282" s="7">
        <f>VLOOKUP(R3282,Weights!$A$2:$B$120,2,0)*AE3282</f>
        <v>0</v>
      </c>
      <c r="AG3282">
        <f t="shared" ca="1" si="471"/>
        <v>35.999997600000015</v>
      </c>
      <c r="AI3282" t="str">
        <f t="shared" ca="1" si="473"/>
        <v>North Florida</v>
      </c>
      <c r="AJ3282" t="str">
        <f t="shared" si="474"/>
        <v>North Florida</v>
      </c>
      <c r="AK3282">
        <f t="shared" si="475"/>
        <v>0</v>
      </c>
    </row>
    <row r="3283" spans="17:37" x14ac:dyDescent="0.25">
      <c r="Q3283" t="s">
        <v>3332</v>
      </c>
      <c r="R3283" s="6">
        <v>42066</v>
      </c>
      <c r="S3283" t="s">
        <v>3194</v>
      </c>
      <c r="T3283" t="s">
        <v>3334</v>
      </c>
      <c r="U3283" t="s">
        <v>3842</v>
      </c>
      <c r="V3283">
        <v>81</v>
      </c>
      <c r="W3283">
        <v>67</v>
      </c>
      <c r="Y3283" t="s">
        <v>893</v>
      </c>
      <c r="Z3283">
        <v>1</v>
      </c>
      <c r="AA3283">
        <f t="shared" si="472"/>
        <v>14</v>
      </c>
      <c r="AB3283">
        <f t="shared" ca="1" si="468"/>
        <v>20.999999799999998</v>
      </c>
      <c r="AC3283">
        <f t="shared" ca="1" si="469"/>
        <v>-6.9999997999999977</v>
      </c>
      <c r="AD3283">
        <f t="shared" ca="1" si="470"/>
        <v>6.9999997999999977</v>
      </c>
      <c r="AE3283" s="2">
        <v>0</v>
      </c>
      <c r="AF3283" s="7">
        <f>VLOOKUP(R3283,Weights!$A$2:$B$120,2,0)*AE3283</f>
        <v>0</v>
      </c>
      <c r="AG3283">
        <f t="shared" ca="1" si="471"/>
        <v>48.99999720000001</v>
      </c>
      <c r="AI3283" t="str">
        <f t="shared" ca="1" si="473"/>
        <v>North Florida</v>
      </c>
      <c r="AJ3283" t="str">
        <f t="shared" si="474"/>
        <v>North Florida</v>
      </c>
      <c r="AK3283">
        <f t="shared" si="475"/>
        <v>0</v>
      </c>
    </row>
    <row r="3284" spans="17:37" x14ac:dyDescent="0.25">
      <c r="Q3284" t="s">
        <v>3332</v>
      </c>
      <c r="R3284" s="6">
        <v>42068</v>
      </c>
      <c r="S3284" t="s">
        <v>3194</v>
      </c>
      <c r="T3284" t="s">
        <v>3336</v>
      </c>
      <c r="U3284" t="s">
        <v>3842</v>
      </c>
      <c r="V3284">
        <v>71</v>
      </c>
      <c r="W3284">
        <v>57</v>
      </c>
      <c r="Y3284" t="s">
        <v>894</v>
      </c>
      <c r="Z3284">
        <v>1</v>
      </c>
      <c r="AA3284">
        <f t="shared" si="472"/>
        <v>14</v>
      </c>
      <c r="AB3284">
        <f t="shared" ca="1" si="468"/>
        <v>14.999999800000001</v>
      </c>
      <c r="AC3284">
        <f t="shared" ca="1" si="469"/>
        <v>-0.99999980000000122</v>
      </c>
      <c r="AD3284">
        <f t="shared" ca="1" si="470"/>
        <v>0.99999980000000122</v>
      </c>
      <c r="AE3284" s="2">
        <v>0</v>
      </c>
      <c r="AF3284" s="7">
        <f>VLOOKUP(R3284,Weights!$A$2:$B$120,2,0)*AE3284</f>
        <v>0</v>
      </c>
      <c r="AG3284">
        <f t="shared" ca="1" si="471"/>
        <v>0.9999996000000424</v>
      </c>
      <c r="AI3284" t="str">
        <f t="shared" ca="1" si="473"/>
        <v>North Florida</v>
      </c>
      <c r="AJ3284" t="str">
        <f t="shared" si="474"/>
        <v>North Florida</v>
      </c>
      <c r="AK3284">
        <f t="shared" si="475"/>
        <v>0</v>
      </c>
    </row>
    <row r="3285" spans="17:37" x14ac:dyDescent="0.25">
      <c r="Q3285" t="s">
        <v>3332</v>
      </c>
      <c r="R3285" s="6">
        <v>42071</v>
      </c>
      <c r="S3285" t="s">
        <v>3194</v>
      </c>
      <c r="T3285" t="s">
        <v>3333</v>
      </c>
      <c r="U3285" t="s">
        <v>3842</v>
      </c>
      <c r="V3285">
        <v>63</v>
      </c>
      <c r="W3285">
        <v>57</v>
      </c>
      <c r="Y3285" t="s">
        <v>895</v>
      </c>
      <c r="Z3285">
        <v>1</v>
      </c>
      <c r="AA3285">
        <f t="shared" si="472"/>
        <v>6</v>
      </c>
      <c r="AB3285">
        <f t="shared" ca="1" si="468"/>
        <v>0.40000000000000036</v>
      </c>
      <c r="AC3285">
        <f t="shared" ca="1" si="469"/>
        <v>5.6</v>
      </c>
      <c r="AD3285">
        <f t="shared" ca="1" si="470"/>
        <v>-5.6</v>
      </c>
      <c r="AE3285" s="2">
        <v>0</v>
      </c>
      <c r="AF3285" s="7">
        <f>VLOOKUP(R3285,Weights!$A$2:$B$120,2,0)*AE3285</f>
        <v>0</v>
      </c>
      <c r="AG3285">
        <f t="shared" ca="1" si="471"/>
        <v>31.359999999999996</v>
      </c>
      <c r="AI3285" t="str">
        <f t="shared" ca="1" si="473"/>
        <v>North Florida</v>
      </c>
      <c r="AJ3285" t="str">
        <f t="shared" si="474"/>
        <v>North Florida</v>
      </c>
      <c r="AK3285">
        <f t="shared" si="475"/>
        <v>0</v>
      </c>
    </row>
    <row r="3286" spans="17:37" x14ac:dyDescent="0.25">
      <c r="Q3286" t="s">
        <v>3377</v>
      </c>
      <c r="R3286" s="6">
        <v>41957</v>
      </c>
      <c r="S3286" t="s">
        <v>3194</v>
      </c>
      <c r="T3286" t="s">
        <v>3839</v>
      </c>
      <c r="U3286" t="s">
        <v>3842</v>
      </c>
      <c r="V3286">
        <v>84</v>
      </c>
      <c r="W3286">
        <v>62</v>
      </c>
      <c r="Y3286" t="s">
        <v>176</v>
      </c>
      <c r="Z3286">
        <v>1</v>
      </c>
      <c r="AA3286">
        <f t="shared" si="472"/>
        <v>22</v>
      </c>
      <c r="AB3286">
        <f t="shared" ca="1" si="468"/>
        <v>24.3999998</v>
      </c>
      <c r="AC3286">
        <f t="shared" ca="1" si="469"/>
        <v>-2.3999997999999998</v>
      </c>
      <c r="AD3286">
        <f t="shared" ca="1" si="470"/>
        <v>2.3999997999999998</v>
      </c>
      <c r="AE3286" s="2">
        <v>0</v>
      </c>
      <c r="AF3286" s="7">
        <f>VLOOKUP(R3286,Weights!$A$2:$B$120,2,0)*AE3286</f>
        <v>0</v>
      </c>
      <c r="AG3286">
        <f t="shared" ca="1" si="471"/>
        <v>5.7599990400000394</v>
      </c>
      <c r="AI3286" t="str">
        <f t="shared" ca="1" si="473"/>
        <v>North Texas</v>
      </c>
      <c r="AJ3286" t="str">
        <f t="shared" si="474"/>
        <v>North Texas</v>
      </c>
      <c r="AK3286">
        <f t="shared" si="475"/>
        <v>0</v>
      </c>
    </row>
    <row r="3287" spans="17:37" x14ac:dyDescent="0.25">
      <c r="Q3287" t="s">
        <v>3377</v>
      </c>
      <c r="R3287" s="6">
        <v>41960</v>
      </c>
      <c r="S3287" t="s">
        <v>3194</v>
      </c>
      <c r="T3287" t="s">
        <v>3528</v>
      </c>
      <c r="U3287" t="s">
        <v>3842</v>
      </c>
      <c r="V3287">
        <v>71</v>
      </c>
      <c r="W3287">
        <v>57</v>
      </c>
      <c r="Y3287" t="s">
        <v>258</v>
      </c>
      <c r="Z3287">
        <v>1</v>
      </c>
      <c r="AA3287">
        <f t="shared" si="472"/>
        <v>14</v>
      </c>
      <c r="AB3287">
        <f t="shared" ca="1" si="468"/>
        <v>12.799999799999998</v>
      </c>
      <c r="AC3287">
        <f t="shared" ca="1" si="469"/>
        <v>1.2000002000000016</v>
      </c>
      <c r="AD3287">
        <f t="shared" ca="1" si="470"/>
        <v>-1.2000002000000016</v>
      </c>
      <c r="AE3287" s="2">
        <v>0</v>
      </c>
      <c r="AF3287" s="7">
        <f>VLOOKUP(R3287,Weights!$A$2:$B$120,2,0)*AE3287</f>
        <v>0</v>
      </c>
      <c r="AG3287">
        <f t="shared" ca="1" si="471"/>
        <v>1.4400004800000439</v>
      </c>
      <c r="AI3287" t="str">
        <f t="shared" ca="1" si="473"/>
        <v>North Texas</v>
      </c>
      <c r="AJ3287" t="str">
        <f t="shared" si="474"/>
        <v>North Texas</v>
      </c>
      <c r="AK3287">
        <f t="shared" si="475"/>
        <v>0</v>
      </c>
    </row>
    <row r="3288" spans="17:37" x14ac:dyDescent="0.25">
      <c r="Q3288" t="s">
        <v>3377</v>
      </c>
      <c r="R3288" s="6">
        <v>41962</v>
      </c>
      <c r="S3288" t="s">
        <v>3194</v>
      </c>
      <c r="T3288" t="s">
        <v>3421</v>
      </c>
      <c r="U3288" t="s">
        <v>3842</v>
      </c>
      <c r="V3288">
        <v>62</v>
      </c>
      <c r="W3288">
        <v>55</v>
      </c>
      <c r="Y3288" t="s">
        <v>259</v>
      </c>
      <c r="Z3288">
        <v>1</v>
      </c>
      <c r="AA3288">
        <f t="shared" si="472"/>
        <v>7</v>
      </c>
      <c r="AB3288">
        <f t="shared" ca="1" si="468"/>
        <v>-0.20000000000000018</v>
      </c>
      <c r="AC3288">
        <f t="shared" ca="1" si="469"/>
        <v>7.2</v>
      </c>
      <c r="AD3288">
        <f t="shared" ca="1" si="470"/>
        <v>-7.2</v>
      </c>
      <c r="AE3288" s="2">
        <v>0</v>
      </c>
      <c r="AF3288" s="7">
        <f>VLOOKUP(R3288,Weights!$A$2:$B$120,2,0)*AE3288</f>
        <v>0</v>
      </c>
      <c r="AG3288">
        <f t="shared" ca="1" si="471"/>
        <v>51.84</v>
      </c>
      <c r="AI3288" t="str">
        <f t="shared" ca="1" si="473"/>
        <v>Delaware St</v>
      </c>
      <c r="AJ3288" t="str">
        <f t="shared" si="474"/>
        <v>North Texas</v>
      </c>
      <c r="AK3288">
        <f t="shared" si="475"/>
        <v>0</v>
      </c>
    </row>
    <row r="3289" spans="17:37" x14ac:dyDescent="0.25">
      <c r="Q3289" t="s">
        <v>3377</v>
      </c>
      <c r="R3289" s="6">
        <v>41966</v>
      </c>
      <c r="S3289" t="s">
        <v>3194</v>
      </c>
      <c r="T3289" t="s">
        <v>3330</v>
      </c>
      <c r="U3289" t="s">
        <v>3841</v>
      </c>
      <c r="V3289">
        <v>78</v>
      </c>
      <c r="W3289">
        <v>58</v>
      </c>
      <c r="Y3289" t="s">
        <v>100</v>
      </c>
      <c r="Z3289">
        <v>1</v>
      </c>
      <c r="AA3289">
        <f t="shared" si="472"/>
        <v>-20</v>
      </c>
      <c r="AB3289">
        <f t="shared" ca="1" si="468"/>
        <v>-7.4</v>
      </c>
      <c r="AC3289">
        <f t="shared" ca="1" si="469"/>
        <v>-12.6</v>
      </c>
      <c r="AD3289">
        <f t="shared" ca="1" si="470"/>
        <v>12.6</v>
      </c>
      <c r="AE3289" s="2">
        <v>0</v>
      </c>
      <c r="AF3289" s="7">
        <f>VLOOKUP(R3289,Weights!$A$2:$B$120,2,0)*AE3289</f>
        <v>0</v>
      </c>
      <c r="AG3289">
        <f t="shared" ca="1" si="471"/>
        <v>158.76</v>
      </c>
      <c r="AI3289" t="str">
        <f t="shared" ca="1" si="473"/>
        <v>Iona</v>
      </c>
      <c r="AJ3289" t="str">
        <f t="shared" si="474"/>
        <v>Iona</v>
      </c>
      <c r="AK3289" t="str">
        <f t="shared" si="475"/>
        <v>Iona</v>
      </c>
    </row>
    <row r="3290" spans="17:37" x14ac:dyDescent="0.25">
      <c r="Q3290" t="s">
        <v>3377</v>
      </c>
      <c r="R3290" s="6">
        <v>41969</v>
      </c>
      <c r="S3290" t="s">
        <v>3194</v>
      </c>
      <c r="T3290" t="s">
        <v>3515</v>
      </c>
      <c r="U3290" t="s">
        <v>3842</v>
      </c>
      <c r="V3290">
        <v>67</v>
      </c>
      <c r="W3290">
        <v>52</v>
      </c>
      <c r="Y3290" t="s">
        <v>101</v>
      </c>
      <c r="Z3290">
        <v>1</v>
      </c>
      <c r="AA3290">
        <f t="shared" si="472"/>
        <v>15</v>
      </c>
      <c r="AB3290">
        <f t="shared" ca="1" si="468"/>
        <v>15.199999800000001</v>
      </c>
      <c r="AC3290">
        <f t="shared" ca="1" si="469"/>
        <v>-0.1999998000000005</v>
      </c>
      <c r="AD3290">
        <f t="shared" ca="1" si="470"/>
        <v>0.1999998000000005</v>
      </c>
      <c r="AE3290" s="2">
        <v>0</v>
      </c>
      <c r="AF3290" s="7">
        <f>VLOOKUP(R3290,Weights!$A$2:$B$120,2,0)*AE3290</f>
        <v>0</v>
      </c>
      <c r="AG3290">
        <f t="shared" ca="1" si="471"/>
        <v>3.9999920000040205E-2</v>
      </c>
      <c r="AI3290" t="str">
        <f t="shared" ca="1" si="473"/>
        <v>North Texas</v>
      </c>
      <c r="AJ3290" t="str">
        <f t="shared" si="474"/>
        <v>North Texas</v>
      </c>
      <c r="AK3290">
        <f t="shared" si="475"/>
        <v>0</v>
      </c>
    </row>
    <row r="3291" spans="17:37" x14ac:dyDescent="0.25">
      <c r="Q3291" t="s">
        <v>3377</v>
      </c>
      <c r="R3291" s="6">
        <v>41990</v>
      </c>
      <c r="S3291" t="s">
        <v>3194</v>
      </c>
      <c r="T3291" t="s">
        <v>3839</v>
      </c>
      <c r="U3291" t="s">
        <v>3842</v>
      </c>
      <c r="V3291">
        <v>78</v>
      </c>
      <c r="W3291">
        <v>65</v>
      </c>
      <c r="Y3291" t="s">
        <v>178</v>
      </c>
      <c r="Z3291">
        <v>1</v>
      </c>
      <c r="AA3291">
        <f t="shared" si="472"/>
        <v>13</v>
      </c>
      <c r="AB3291">
        <f t="shared" ca="1" si="468"/>
        <v>24.3999998</v>
      </c>
      <c r="AC3291">
        <f t="shared" ca="1" si="469"/>
        <v>-11.3999998</v>
      </c>
      <c r="AD3291">
        <f t="shared" ca="1" si="470"/>
        <v>11.3999998</v>
      </c>
      <c r="AE3291" s="2">
        <v>0</v>
      </c>
      <c r="AF3291" s="7">
        <f>VLOOKUP(R3291,Weights!$A$2:$B$120,2,0)*AE3291</f>
        <v>0</v>
      </c>
      <c r="AG3291">
        <f t="shared" ca="1" si="471"/>
        <v>129.95999544000003</v>
      </c>
      <c r="AI3291" t="str">
        <f t="shared" ca="1" si="473"/>
        <v>North Texas</v>
      </c>
      <c r="AJ3291" t="str">
        <f t="shared" si="474"/>
        <v>North Texas</v>
      </c>
      <c r="AK3291">
        <f t="shared" si="475"/>
        <v>0</v>
      </c>
    </row>
    <row r="3292" spans="17:37" x14ac:dyDescent="0.25">
      <c r="Q3292" t="s">
        <v>3377</v>
      </c>
      <c r="R3292" s="6">
        <v>41994</v>
      </c>
      <c r="S3292" t="s">
        <v>3194</v>
      </c>
      <c r="T3292" t="s">
        <v>3373</v>
      </c>
      <c r="U3292" t="s">
        <v>3842</v>
      </c>
      <c r="V3292">
        <v>62</v>
      </c>
      <c r="W3292">
        <v>58</v>
      </c>
      <c r="Y3292" t="s">
        <v>154</v>
      </c>
      <c r="Z3292">
        <v>1</v>
      </c>
      <c r="AA3292">
        <f t="shared" si="472"/>
        <v>4</v>
      </c>
      <c r="AB3292">
        <f t="shared" ca="1" si="468"/>
        <v>-12.2</v>
      </c>
      <c r="AC3292">
        <f t="shared" ca="1" si="469"/>
        <v>16.2</v>
      </c>
      <c r="AD3292">
        <f t="shared" ca="1" si="470"/>
        <v>-16.2</v>
      </c>
      <c r="AE3292" s="2">
        <v>0</v>
      </c>
      <c r="AF3292" s="7">
        <f>VLOOKUP(R3292,Weights!$A$2:$B$120,2,0)*AE3292</f>
        <v>0</v>
      </c>
      <c r="AG3292">
        <f t="shared" ca="1" si="471"/>
        <v>262.44</v>
      </c>
      <c r="AI3292" t="str">
        <f t="shared" ca="1" si="473"/>
        <v>Creighton</v>
      </c>
      <c r="AJ3292" t="str">
        <f t="shared" si="474"/>
        <v>North Texas</v>
      </c>
      <c r="AK3292">
        <f t="shared" si="475"/>
        <v>0</v>
      </c>
    </row>
    <row r="3293" spans="17:37" x14ac:dyDescent="0.25">
      <c r="Q3293" t="s">
        <v>3377</v>
      </c>
      <c r="R3293" s="6">
        <v>41996</v>
      </c>
      <c r="S3293" t="s">
        <v>3194</v>
      </c>
      <c r="T3293" t="s">
        <v>3534</v>
      </c>
      <c r="U3293" t="s">
        <v>3841</v>
      </c>
      <c r="V3293">
        <v>70</v>
      </c>
      <c r="W3293">
        <v>67</v>
      </c>
      <c r="Y3293" t="s">
        <v>155</v>
      </c>
      <c r="Z3293">
        <v>1</v>
      </c>
      <c r="AA3293">
        <f t="shared" si="472"/>
        <v>-3</v>
      </c>
      <c r="AB3293">
        <f t="shared" ca="1" si="468"/>
        <v>1.6000000000000005</v>
      </c>
      <c r="AC3293">
        <f t="shared" ca="1" si="469"/>
        <v>-4.6000000000000005</v>
      </c>
      <c r="AD3293">
        <f t="shared" ca="1" si="470"/>
        <v>4.6000000000000005</v>
      </c>
      <c r="AE3293" s="2">
        <v>0</v>
      </c>
      <c r="AF3293" s="7">
        <f>VLOOKUP(R3293,Weights!$A$2:$B$120,2,0)*AE3293</f>
        <v>0</v>
      </c>
      <c r="AG3293">
        <f t="shared" ca="1" si="471"/>
        <v>21.160000000000004</v>
      </c>
      <c r="AI3293" t="str">
        <f t="shared" ca="1" si="473"/>
        <v>North Texas</v>
      </c>
      <c r="AJ3293" t="str">
        <f t="shared" si="474"/>
        <v>Prairie View</v>
      </c>
      <c r="AK3293" t="str">
        <f t="shared" si="475"/>
        <v>Prairie View</v>
      </c>
    </row>
    <row r="3294" spans="17:37" x14ac:dyDescent="0.25">
      <c r="Q3294" t="s">
        <v>3377</v>
      </c>
      <c r="R3294" s="6">
        <v>42006</v>
      </c>
      <c r="S3294" t="s">
        <v>3194</v>
      </c>
      <c r="T3294" t="s">
        <v>3474</v>
      </c>
      <c r="U3294" t="s">
        <v>3841</v>
      </c>
      <c r="V3294">
        <v>85</v>
      </c>
      <c r="W3294">
        <v>71</v>
      </c>
      <c r="Y3294" t="s">
        <v>157</v>
      </c>
      <c r="Z3294">
        <v>1</v>
      </c>
      <c r="AA3294">
        <f t="shared" si="472"/>
        <v>-14</v>
      </c>
      <c r="AB3294">
        <f t="shared" ca="1" si="468"/>
        <v>-8.1999999999999993</v>
      </c>
      <c r="AC3294">
        <f t="shared" ca="1" si="469"/>
        <v>-5.8000000000000007</v>
      </c>
      <c r="AD3294">
        <f t="shared" ca="1" si="470"/>
        <v>5.8000000000000007</v>
      </c>
      <c r="AE3294" s="2">
        <v>0</v>
      </c>
      <c r="AF3294" s="7">
        <f>VLOOKUP(R3294,Weights!$A$2:$B$120,2,0)*AE3294</f>
        <v>0</v>
      </c>
      <c r="AG3294">
        <f t="shared" ca="1" si="471"/>
        <v>33.640000000000008</v>
      </c>
      <c r="AI3294" t="str">
        <f t="shared" ca="1" si="473"/>
        <v>UTEP</v>
      </c>
      <c r="AJ3294" t="str">
        <f t="shared" si="474"/>
        <v>UTEP</v>
      </c>
      <c r="AK3294" t="str">
        <f t="shared" si="475"/>
        <v>UTEP</v>
      </c>
    </row>
    <row r="3295" spans="17:37" x14ac:dyDescent="0.25">
      <c r="Q3295" t="s">
        <v>3377</v>
      </c>
      <c r="R3295" s="6">
        <v>42008</v>
      </c>
      <c r="S3295" t="s">
        <v>3194</v>
      </c>
      <c r="T3295" t="s">
        <v>3419</v>
      </c>
      <c r="U3295" t="s">
        <v>3841</v>
      </c>
      <c r="V3295">
        <v>71</v>
      </c>
      <c r="W3295">
        <v>61</v>
      </c>
      <c r="Y3295" t="s">
        <v>158</v>
      </c>
      <c r="Z3295">
        <v>1</v>
      </c>
      <c r="AA3295">
        <f t="shared" si="472"/>
        <v>-10</v>
      </c>
      <c r="AB3295">
        <f t="shared" ca="1" si="468"/>
        <v>5.3999999999999995</v>
      </c>
      <c r="AC3295">
        <f t="shared" ca="1" si="469"/>
        <v>-15.399999999999999</v>
      </c>
      <c r="AD3295">
        <f t="shared" ca="1" si="470"/>
        <v>15.399999999999999</v>
      </c>
      <c r="AE3295" s="2">
        <v>0</v>
      </c>
      <c r="AF3295" s="7">
        <f>VLOOKUP(R3295,Weights!$A$2:$B$120,2,0)*AE3295</f>
        <v>0</v>
      </c>
      <c r="AG3295">
        <f t="shared" ca="1" si="471"/>
        <v>237.15999999999997</v>
      </c>
      <c r="AI3295" t="str">
        <f t="shared" ca="1" si="473"/>
        <v>North Texas</v>
      </c>
      <c r="AJ3295" t="str">
        <f t="shared" si="474"/>
        <v>UT San Antonio</v>
      </c>
      <c r="AK3295" t="str">
        <f t="shared" si="475"/>
        <v>UT San Antonio</v>
      </c>
    </row>
    <row r="3296" spans="17:37" x14ac:dyDescent="0.25">
      <c r="Q3296" t="s">
        <v>3377</v>
      </c>
      <c r="R3296" s="6">
        <v>42026</v>
      </c>
      <c r="S3296" t="s">
        <v>3194</v>
      </c>
      <c r="T3296" t="s">
        <v>3438</v>
      </c>
      <c r="U3296" t="s">
        <v>3842</v>
      </c>
      <c r="V3296">
        <v>73</v>
      </c>
      <c r="W3296">
        <v>66</v>
      </c>
      <c r="Y3296" t="s">
        <v>597</v>
      </c>
      <c r="Z3296">
        <v>1</v>
      </c>
      <c r="AA3296">
        <f t="shared" si="472"/>
        <v>7</v>
      </c>
      <c r="AB3296">
        <f t="shared" ca="1" si="468"/>
        <v>-9.8000000000000007</v>
      </c>
      <c r="AC3296">
        <f t="shared" ca="1" si="469"/>
        <v>16.8</v>
      </c>
      <c r="AD3296">
        <f t="shared" ca="1" si="470"/>
        <v>-16.8</v>
      </c>
      <c r="AE3296" s="2">
        <v>0</v>
      </c>
      <c r="AF3296" s="7">
        <f>VLOOKUP(R3296,Weights!$A$2:$B$120,2,0)*AE3296</f>
        <v>0</v>
      </c>
      <c r="AG3296">
        <f t="shared" ca="1" si="471"/>
        <v>282.24</v>
      </c>
      <c r="AI3296" t="str">
        <f t="shared" ca="1" si="473"/>
        <v>Louisiana Tech</v>
      </c>
      <c r="AJ3296" t="str">
        <f t="shared" si="474"/>
        <v>North Texas</v>
      </c>
      <c r="AK3296">
        <f t="shared" si="475"/>
        <v>0</v>
      </c>
    </row>
    <row r="3297" spans="17:37" x14ac:dyDescent="0.25">
      <c r="Q3297" t="s">
        <v>3377</v>
      </c>
      <c r="R3297" s="6">
        <v>42028</v>
      </c>
      <c r="S3297" t="s">
        <v>3194</v>
      </c>
      <c r="T3297" t="s">
        <v>3306</v>
      </c>
      <c r="U3297" t="s">
        <v>3841</v>
      </c>
      <c r="V3297">
        <v>75</v>
      </c>
      <c r="W3297">
        <v>71</v>
      </c>
      <c r="X3297" t="s">
        <v>3843</v>
      </c>
      <c r="Y3297" t="s">
        <v>598</v>
      </c>
      <c r="Z3297">
        <v>1</v>
      </c>
      <c r="AA3297">
        <f t="shared" si="472"/>
        <v>-4</v>
      </c>
      <c r="AB3297">
        <f t="shared" ca="1" si="468"/>
        <v>4.6000000000000005</v>
      </c>
      <c r="AC3297">
        <f t="shared" ca="1" si="469"/>
        <v>-8.6000000000000014</v>
      </c>
      <c r="AD3297">
        <f t="shared" ca="1" si="470"/>
        <v>8.6000000000000014</v>
      </c>
      <c r="AE3297" s="2">
        <v>0</v>
      </c>
      <c r="AF3297" s="7">
        <f>VLOOKUP(R3297,Weights!$A$2:$B$120,2,0)*AE3297</f>
        <v>0</v>
      </c>
      <c r="AG3297">
        <f t="shared" ca="1" si="471"/>
        <v>73.960000000000022</v>
      </c>
      <c r="AI3297" t="str">
        <f t="shared" ca="1" si="473"/>
        <v>North Texas</v>
      </c>
      <c r="AJ3297" t="str">
        <f t="shared" si="474"/>
        <v>Southern Miss</v>
      </c>
      <c r="AK3297" t="str">
        <f t="shared" si="475"/>
        <v>Southern Miss</v>
      </c>
    </row>
    <row r="3298" spans="17:37" x14ac:dyDescent="0.25">
      <c r="Q3298" t="s">
        <v>3377</v>
      </c>
      <c r="R3298" s="6">
        <v>42035</v>
      </c>
      <c r="S3298" t="s">
        <v>3194</v>
      </c>
      <c r="T3298" t="s">
        <v>3473</v>
      </c>
      <c r="U3298" t="s">
        <v>3842</v>
      </c>
      <c r="V3298">
        <v>75</v>
      </c>
      <c r="W3298">
        <v>65</v>
      </c>
      <c r="Y3298" t="s">
        <v>599</v>
      </c>
      <c r="Z3298">
        <v>1</v>
      </c>
      <c r="AA3298">
        <f t="shared" si="472"/>
        <v>10</v>
      </c>
      <c r="AB3298">
        <f t="shared" ca="1" si="468"/>
        <v>0.20000000000000018</v>
      </c>
      <c r="AC3298">
        <f t="shared" ca="1" si="469"/>
        <v>9.8000000000000007</v>
      </c>
      <c r="AD3298">
        <f t="shared" ca="1" si="470"/>
        <v>-9.8000000000000007</v>
      </c>
      <c r="AE3298" s="2">
        <v>0</v>
      </c>
      <c r="AF3298" s="7">
        <f>VLOOKUP(R3298,Weights!$A$2:$B$120,2,0)*AE3298</f>
        <v>0</v>
      </c>
      <c r="AG3298">
        <f t="shared" ca="1" si="471"/>
        <v>96.04000000000002</v>
      </c>
      <c r="AI3298" t="str">
        <f t="shared" ca="1" si="473"/>
        <v>North Texas</v>
      </c>
      <c r="AJ3298" t="str">
        <f t="shared" si="474"/>
        <v>North Texas</v>
      </c>
      <c r="AK3298">
        <f t="shared" si="475"/>
        <v>0</v>
      </c>
    </row>
    <row r="3299" spans="17:37" x14ac:dyDescent="0.25">
      <c r="Q3299" t="s">
        <v>3377</v>
      </c>
      <c r="R3299" s="6">
        <v>42047</v>
      </c>
      <c r="S3299" t="s">
        <v>3194</v>
      </c>
      <c r="T3299" t="s">
        <v>3275</v>
      </c>
      <c r="U3299" t="s">
        <v>3842</v>
      </c>
      <c r="V3299">
        <v>67</v>
      </c>
      <c r="W3299">
        <v>64</v>
      </c>
      <c r="Y3299" t="s">
        <v>1639</v>
      </c>
      <c r="Z3299">
        <v>1</v>
      </c>
      <c r="AA3299">
        <f t="shared" si="472"/>
        <v>3</v>
      </c>
      <c r="AB3299">
        <f t="shared" ca="1" si="468"/>
        <v>-3.1999999999999997</v>
      </c>
      <c r="AC3299">
        <f t="shared" ca="1" si="469"/>
        <v>6.1999999999999993</v>
      </c>
      <c r="AD3299">
        <f t="shared" ca="1" si="470"/>
        <v>-6.1999999999999993</v>
      </c>
      <c r="AE3299" s="2">
        <v>0</v>
      </c>
      <c r="AF3299" s="7">
        <f>VLOOKUP(R3299,Weights!$A$2:$B$120,2,0)*AE3299</f>
        <v>0</v>
      </c>
      <c r="AG3299">
        <f t="shared" ca="1" si="471"/>
        <v>38.439999999999991</v>
      </c>
      <c r="AI3299" t="str">
        <f t="shared" ca="1" si="473"/>
        <v>UAB</v>
      </c>
      <c r="AJ3299" t="str">
        <f t="shared" si="474"/>
        <v>North Texas</v>
      </c>
      <c r="AK3299">
        <f t="shared" si="475"/>
        <v>0</v>
      </c>
    </row>
    <row r="3300" spans="17:37" x14ac:dyDescent="0.25">
      <c r="Q3300" t="s">
        <v>3377</v>
      </c>
      <c r="R3300" s="6">
        <v>42049</v>
      </c>
      <c r="S3300" t="s">
        <v>3194</v>
      </c>
      <c r="T3300" t="s">
        <v>3411</v>
      </c>
      <c r="U3300" t="s">
        <v>3842</v>
      </c>
      <c r="V3300">
        <v>57</v>
      </c>
      <c r="W3300">
        <v>56</v>
      </c>
      <c r="Y3300" t="s">
        <v>603</v>
      </c>
      <c r="Z3300">
        <v>1</v>
      </c>
      <c r="AA3300">
        <f t="shared" si="472"/>
        <v>1</v>
      </c>
      <c r="AB3300">
        <f t="shared" ca="1" si="468"/>
        <v>-2.1999999999999997</v>
      </c>
      <c r="AC3300">
        <f t="shared" ca="1" si="469"/>
        <v>3.1999999999999997</v>
      </c>
      <c r="AD3300">
        <f t="shared" ca="1" si="470"/>
        <v>-3.1999999999999997</v>
      </c>
      <c r="AE3300" s="2">
        <v>0</v>
      </c>
      <c r="AF3300" s="7">
        <f>VLOOKUP(R3300,Weights!$A$2:$B$120,2,0)*AE3300</f>
        <v>0</v>
      </c>
      <c r="AG3300">
        <f t="shared" ca="1" si="471"/>
        <v>10.239999999999998</v>
      </c>
      <c r="AI3300" t="str">
        <f t="shared" ca="1" si="473"/>
        <v>Middle Tennessee</v>
      </c>
      <c r="AJ3300" t="str">
        <f t="shared" si="474"/>
        <v>North Texas</v>
      </c>
      <c r="AK3300">
        <f t="shared" si="475"/>
        <v>0</v>
      </c>
    </row>
    <row r="3301" spans="17:37" x14ac:dyDescent="0.25">
      <c r="Q3301" t="s">
        <v>3377</v>
      </c>
      <c r="R3301" s="6">
        <v>42061</v>
      </c>
      <c r="S3301" t="s">
        <v>3194</v>
      </c>
      <c r="T3301" t="s">
        <v>3326</v>
      </c>
      <c r="U3301" t="s">
        <v>3842</v>
      </c>
      <c r="V3301">
        <v>81</v>
      </c>
      <c r="W3301">
        <v>65</v>
      </c>
      <c r="Y3301" t="s">
        <v>1640</v>
      </c>
      <c r="Z3301">
        <v>1</v>
      </c>
      <c r="AA3301">
        <f t="shared" si="472"/>
        <v>16</v>
      </c>
      <c r="AB3301">
        <f t="shared" ca="1" si="468"/>
        <v>-5.6</v>
      </c>
      <c r="AC3301">
        <f t="shared" ca="1" si="469"/>
        <v>21.6</v>
      </c>
      <c r="AD3301">
        <f t="shared" ca="1" si="470"/>
        <v>-21.6</v>
      </c>
      <c r="AE3301" s="2">
        <v>0</v>
      </c>
      <c r="AF3301" s="7">
        <f>VLOOKUP(R3301,Weights!$A$2:$B$120,2,0)*AE3301</f>
        <v>0</v>
      </c>
      <c r="AG3301">
        <f t="shared" ca="1" si="471"/>
        <v>466.56000000000006</v>
      </c>
      <c r="AI3301" t="str">
        <f t="shared" ca="1" si="473"/>
        <v>Charlotte</v>
      </c>
      <c r="AJ3301" t="str">
        <f t="shared" si="474"/>
        <v>North Texas</v>
      </c>
      <c r="AK3301">
        <f t="shared" si="475"/>
        <v>0</v>
      </c>
    </row>
    <row r="3302" spans="17:37" x14ac:dyDescent="0.25">
      <c r="Q3302" t="s">
        <v>3377</v>
      </c>
      <c r="R3302" s="6">
        <v>42063</v>
      </c>
      <c r="S3302" t="s">
        <v>3194</v>
      </c>
      <c r="T3302" t="s">
        <v>3307</v>
      </c>
      <c r="U3302" t="s">
        <v>3841</v>
      </c>
      <c r="V3302">
        <v>70</v>
      </c>
      <c r="W3302">
        <v>57</v>
      </c>
      <c r="Y3302" t="s">
        <v>1641</v>
      </c>
      <c r="Z3302">
        <v>1</v>
      </c>
      <c r="AA3302">
        <f t="shared" si="472"/>
        <v>-13</v>
      </c>
      <c r="AB3302">
        <f t="shared" ca="1" si="468"/>
        <v>-12.8</v>
      </c>
      <c r="AC3302">
        <f t="shared" ca="1" si="469"/>
        <v>-0.19999999999999929</v>
      </c>
      <c r="AD3302">
        <f t="shared" ca="1" si="470"/>
        <v>0.19999999999999929</v>
      </c>
      <c r="AE3302" s="2">
        <v>0</v>
      </c>
      <c r="AF3302" s="7">
        <f>VLOOKUP(R3302,Weights!$A$2:$B$120,2,0)*AE3302</f>
        <v>0</v>
      </c>
      <c r="AG3302">
        <f t="shared" ca="1" si="471"/>
        <v>3.9999999999999716E-2</v>
      </c>
      <c r="AI3302" t="str">
        <f t="shared" ca="1" si="473"/>
        <v>Old Dominion</v>
      </c>
      <c r="AJ3302" t="str">
        <f t="shared" si="474"/>
        <v>Old Dominion</v>
      </c>
      <c r="AK3302" t="str">
        <f t="shared" si="475"/>
        <v>Old Dominion</v>
      </c>
    </row>
    <row r="3303" spans="17:37" x14ac:dyDescent="0.25">
      <c r="Q3303" t="s">
        <v>3377</v>
      </c>
      <c r="R3303" s="6">
        <v>42074</v>
      </c>
      <c r="S3303" t="s">
        <v>3195</v>
      </c>
      <c r="T3303" t="s">
        <v>3473</v>
      </c>
      <c r="U3303" t="s">
        <v>3841</v>
      </c>
      <c r="V3303">
        <v>82</v>
      </c>
      <c r="W3303">
        <v>54</v>
      </c>
      <c r="Y3303" t="s">
        <v>3162</v>
      </c>
      <c r="Z3303">
        <v>1</v>
      </c>
      <c r="AA3303">
        <f t="shared" si="472"/>
        <v>-28</v>
      </c>
      <c r="AB3303">
        <f t="shared" ca="1" si="468"/>
        <v>-3</v>
      </c>
      <c r="AC3303">
        <f t="shared" ca="1" si="469"/>
        <v>-25</v>
      </c>
      <c r="AD3303">
        <f t="shared" ca="1" si="470"/>
        <v>25</v>
      </c>
      <c r="AE3303" s="2">
        <v>0</v>
      </c>
      <c r="AF3303" s="7">
        <f>VLOOKUP(R3303,Weights!$A$2:$B$120,2,0)*AE3303</f>
        <v>0</v>
      </c>
      <c r="AG3303">
        <f t="shared" ca="1" si="471"/>
        <v>625</v>
      </c>
      <c r="AI3303" t="str">
        <f t="shared" ca="1" si="473"/>
        <v>Rice</v>
      </c>
      <c r="AJ3303" t="str">
        <f t="shared" si="474"/>
        <v>Rice</v>
      </c>
      <c r="AK3303" t="str">
        <f t="shared" si="475"/>
        <v>Rice</v>
      </c>
    </row>
    <row r="3304" spans="17:37" x14ac:dyDescent="0.25">
      <c r="Q3304" t="s">
        <v>3467</v>
      </c>
      <c r="R3304" s="6">
        <v>41959</v>
      </c>
      <c r="S3304" t="s">
        <v>3195</v>
      </c>
      <c r="T3304" t="s">
        <v>3215</v>
      </c>
      <c r="U3304" t="s">
        <v>3842</v>
      </c>
      <c r="V3304">
        <v>71</v>
      </c>
      <c r="W3304">
        <v>65</v>
      </c>
      <c r="Y3304" t="s">
        <v>176</v>
      </c>
      <c r="Z3304">
        <v>1</v>
      </c>
      <c r="AA3304">
        <f t="shared" si="472"/>
        <v>6</v>
      </c>
      <c r="AB3304">
        <f t="shared" ca="1" si="468"/>
        <v>6.4</v>
      </c>
      <c r="AC3304">
        <f t="shared" ca="1" si="469"/>
        <v>-0.40000000000000036</v>
      </c>
      <c r="AD3304">
        <f t="shared" ca="1" si="470"/>
        <v>0.40000000000000036</v>
      </c>
      <c r="AE3304" s="2">
        <v>0</v>
      </c>
      <c r="AF3304" s="7">
        <f>VLOOKUP(R3304,Weights!$A$2:$B$120,2,0)*AE3304</f>
        <v>0</v>
      </c>
      <c r="AG3304">
        <f t="shared" ca="1" si="471"/>
        <v>0.16000000000000028</v>
      </c>
      <c r="AI3304" t="str">
        <f t="shared" ca="1" si="473"/>
        <v>Northeastern</v>
      </c>
      <c r="AJ3304" t="str">
        <f t="shared" si="474"/>
        <v>Northeastern</v>
      </c>
      <c r="AK3304">
        <f t="shared" si="475"/>
        <v>0</v>
      </c>
    </row>
    <row r="3305" spans="17:37" x14ac:dyDescent="0.25">
      <c r="Q3305" t="s">
        <v>3467</v>
      </c>
      <c r="R3305" s="6">
        <v>41965</v>
      </c>
      <c r="S3305" t="s">
        <v>3195</v>
      </c>
      <c r="T3305" t="s">
        <v>3446</v>
      </c>
      <c r="U3305" t="s">
        <v>3842</v>
      </c>
      <c r="V3305">
        <v>68</v>
      </c>
      <c r="W3305">
        <v>44</v>
      </c>
      <c r="Y3305" t="s">
        <v>259</v>
      </c>
      <c r="Z3305">
        <v>1</v>
      </c>
      <c r="AA3305">
        <f t="shared" si="472"/>
        <v>24</v>
      </c>
      <c r="AB3305">
        <f t="shared" ca="1" si="468"/>
        <v>9.1999999999999993</v>
      </c>
      <c r="AC3305">
        <f t="shared" ca="1" si="469"/>
        <v>14.8</v>
      </c>
      <c r="AD3305">
        <f t="shared" ca="1" si="470"/>
        <v>-14.8</v>
      </c>
      <c r="AE3305" s="2">
        <v>0</v>
      </c>
      <c r="AF3305" s="7">
        <f>VLOOKUP(R3305,Weights!$A$2:$B$120,2,0)*AE3305</f>
        <v>0</v>
      </c>
      <c r="AG3305">
        <f t="shared" ca="1" si="471"/>
        <v>219.04000000000002</v>
      </c>
      <c r="AI3305" t="str">
        <f t="shared" ca="1" si="473"/>
        <v>Northeastern</v>
      </c>
      <c r="AJ3305" t="str">
        <f t="shared" si="474"/>
        <v>Northeastern</v>
      </c>
      <c r="AK3305">
        <f t="shared" si="475"/>
        <v>0</v>
      </c>
    </row>
    <row r="3306" spans="17:37" x14ac:dyDescent="0.25">
      <c r="Q3306" t="s">
        <v>3467</v>
      </c>
      <c r="R3306" s="6">
        <v>41966</v>
      </c>
      <c r="S3306" t="s">
        <v>3195</v>
      </c>
      <c r="T3306" t="s">
        <v>3505</v>
      </c>
      <c r="U3306" t="s">
        <v>3842</v>
      </c>
      <c r="V3306">
        <v>65</v>
      </c>
      <c r="W3306">
        <v>51</v>
      </c>
      <c r="Y3306" t="s">
        <v>260</v>
      </c>
      <c r="Z3306">
        <v>1</v>
      </c>
      <c r="AA3306">
        <f t="shared" si="472"/>
        <v>14</v>
      </c>
      <c r="AB3306">
        <f t="shared" ca="1" si="468"/>
        <v>3.1999999800000003</v>
      </c>
      <c r="AC3306">
        <f t="shared" ca="1" si="469"/>
        <v>10.800000019999999</v>
      </c>
      <c r="AD3306">
        <f t="shared" ca="1" si="470"/>
        <v>-10.800000019999999</v>
      </c>
      <c r="AE3306" s="2">
        <v>0</v>
      </c>
      <c r="AF3306" s="7">
        <f>VLOOKUP(R3306,Weights!$A$2:$B$120,2,0)*AE3306</f>
        <v>0</v>
      </c>
      <c r="AG3306">
        <f t="shared" ca="1" si="471"/>
        <v>116.64000043199998</v>
      </c>
      <c r="AI3306" t="str">
        <f t="shared" ca="1" si="473"/>
        <v>Northeastern</v>
      </c>
      <c r="AJ3306" t="str">
        <f t="shared" si="474"/>
        <v>Northeastern</v>
      </c>
      <c r="AK3306">
        <f t="shared" si="475"/>
        <v>0</v>
      </c>
    </row>
    <row r="3307" spans="17:37" x14ac:dyDescent="0.25">
      <c r="Q3307" t="s">
        <v>3467</v>
      </c>
      <c r="R3307" s="6">
        <v>41972</v>
      </c>
      <c r="S3307" t="s">
        <v>3194</v>
      </c>
      <c r="T3307" t="s">
        <v>3503</v>
      </c>
      <c r="U3307" t="s">
        <v>3842</v>
      </c>
      <c r="V3307">
        <v>57</v>
      </c>
      <c r="W3307">
        <v>48</v>
      </c>
      <c r="Y3307" t="s">
        <v>103</v>
      </c>
      <c r="Z3307">
        <v>1</v>
      </c>
      <c r="AA3307">
        <f t="shared" si="472"/>
        <v>9</v>
      </c>
      <c r="AB3307">
        <f t="shared" ca="1" si="468"/>
        <v>15.6</v>
      </c>
      <c r="AC3307">
        <f t="shared" ca="1" si="469"/>
        <v>-6.6</v>
      </c>
      <c r="AD3307">
        <f t="shared" ca="1" si="470"/>
        <v>6.6</v>
      </c>
      <c r="AE3307" s="2">
        <v>0</v>
      </c>
      <c r="AF3307" s="7">
        <f>VLOOKUP(R3307,Weights!$A$2:$B$120,2,0)*AE3307</f>
        <v>0</v>
      </c>
      <c r="AG3307">
        <f t="shared" ca="1" si="471"/>
        <v>43.559999999999995</v>
      </c>
      <c r="AI3307" t="str">
        <f t="shared" ca="1" si="473"/>
        <v>Northeastern</v>
      </c>
      <c r="AJ3307" t="str">
        <f t="shared" si="474"/>
        <v>Northeastern</v>
      </c>
      <c r="AK3307">
        <f t="shared" si="475"/>
        <v>0</v>
      </c>
    </row>
    <row r="3308" spans="17:37" x14ac:dyDescent="0.25">
      <c r="Q3308" t="s">
        <v>3467</v>
      </c>
      <c r="R3308" s="6">
        <v>41979</v>
      </c>
      <c r="S3308" t="s">
        <v>3194</v>
      </c>
      <c r="T3308" t="s">
        <v>3231</v>
      </c>
      <c r="U3308" t="s">
        <v>3842</v>
      </c>
      <c r="V3308">
        <v>81</v>
      </c>
      <c r="W3308">
        <v>69</v>
      </c>
      <c r="Y3308" t="s">
        <v>196</v>
      </c>
      <c r="Z3308">
        <v>1</v>
      </c>
      <c r="AA3308">
        <f t="shared" si="472"/>
        <v>12</v>
      </c>
      <c r="AB3308">
        <f t="shared" ca="1" si="468"/>
        <v>5.1999999800000003</v>
      </c>
      <c r="AC3308">
        <f t="shared" ca="1" si="469"/>
        <v>6.8000000199999997</v>
      </c>
      <c r="AD3308">
        <f t="shared" ca="1" si="470"/>
        <v>-6.8000000199999997</v>
      </c>
      <c r="AE3308" s="2">
        <v>0</v>
      </c>
      <c r="AF3308" s="7">
        <f>VLOOKUP(R3308,Weights!$A$2:$B$120,2,0)*AE3308</f>
        <v>0</v>
      </c>
      <c r="AG3308">
        <f t="shared" ca="1" si="471"/>
        <v>46.240000271999996</v>
      </c>
      <c r="AI3308" t="str">
        <f t="shared" ca="1" si="473"/>
        <v>Northeastern</v>
      </c>
      <c r="AJ3308" t="str">
        <f t="shared" si="474"/>
        <v>Northeastern</v>
      </c>
      <c r="AK3308">
        <f t="shared" si="475"/>
        <v>0</v>
      </c>
    </row>
    <row r="3309" spans="17:37" x14ac:dyDescent="0.25">
      <c r="Q3309" t="s">
        <v>3467</v>
      </c>
      <c r="R3309" s="6">
        <v>42009</v>
      </c>
      <c r="S3309" t="s">
        <v>3194</v>
      </c>
      <c r="T3309" t="s">
        <v>3269</v>
      </c>
      <c r="U3309" t="s">
        <v>3841</v>
      </c>
      <c r="V3309">
        <v>75</v>
      </c>
      <c r="W3309">
        <v>68</v>
      </c>
      <c r="Y3309" t="s">
        <v>1062</v>
      </c>
      <c r="Z3309">
        <v>1</v>
      </c>
      <c r="AA3309">
        <f t="shared" si="472"/>
        <v>-7</v>
      </c>
      <c r="AB3309">
        <f t="shared" ca="1" si="468"/>
        <v>6.1999999800000003</v>
      </c>
      <c r="AC3309">
        <f t="shared" ca="1" si="469"/>
        <v>-13.199999980000001</v>
      </c>
      <c r="AD3309">
        <f t="shared" ca="1" si="470"/>
        <v>13.199999980000001</v>
      </c>
      <c r="AE3309" s="2">
        <v>0</v>
      </c>
      <c r="AF3309" s="7">
        <f>VLOOKUP(R3309,Weights!$A$2:$B$120,2,0)*AE3309</f>
        <v>0</v>
      </c>
      <c r="AG3309">
        <f t="shared" ca="1" si="471"/>
        <v>174.23999947200002</v>
      </c>
      <c r="AI3309" t="str">
        <f t="shared" ca="1" si="473"/>
        <v>Northeastern</v>
      </c>
      <c r="AJ3309" t="str">
        <f t="shared" si="474"/>
        <v>UNC Wilmington</v>
      </c>
      <c r="AK3309" t="str">
        <f t="shared" si="475"/>
        <v>UNC Wilmington</v>
      </c>
    </row>
    <row r="3310" spans="17:37" x14ac:dyDescent="0.25">
      <c r="Q3310" t="s">
        <v>3467</v>
      </c>
      <c r="R3310" s="6">
        <v>42018</v>
      </c>
      <c r="S3310" t="s">
        <v>3194</v>
      </c>
      <c r="T3310" t="s">
        <v>3233</v>
      </c>
      <c r="U3310" t="s">
        <v>3842</v>
      </c>
      <c r="V3310">
        <v>91</v>
      </c>
      <c r="W3310">
        <v>83</v>
      </c>
      <c r="Y3310" t="s">
        <v>1573</v>
      </c>
      <c r="Z3310">
        <v>1</v>
      </c>
      <c r="AA3310">
        <f t="shared" si="472"/>
        <v>8</v>
      </c>
      <c r="AB3310">
        <f t="shared" ca="1" si="468"/>
        <v>2.0000000000000004</v>
      </c>
      <c r="AC3310">
        <f t="shared" ca="1" si="469"/>
        <v>6</v>
      </c>
      <c r="AD3310">
        <f t="shared" ca="1" si="470"/>
        <v>-6</v>
      </c>
      <c r="AE3310" s="2">
        <v>0</v>
      </c>
      <c r="AF3310" s="7">
        <f>VLOOKUP(R3310,Weights!$A$2:$B$120,2,0)*AE3310</f>
        <v>0</v>
      </c>
      <c r="AG3310">
        <f t="shared" ca="1" si="471"/>
        <v>36</v>
      </c>
      <c r="AI3310" t="str">
        <f t="shared" ca="1" si="473"/>
        <v>Northeastern</v>
      </c>
      <c r="AJ3310" t="str">
        <f t="shared" si="474"/>
        <v>Northeastern</v>
      </c>
      <c r="AK3310">
        <f t="shared" si="475"/>
        <v>0</v>
      </c>
    </row>
    <row r="3311" spans="17:37" x14ac:dyDescent="0.25">
      <c r="Q3311" t="s">
        <v>3467</v>
      </c>
      <c r="R3311" s="6">
        <v>42021</v>
      </c>
      <c r="S3311" t="s">
        <v>3194</v>
      </c>
      <c r="T3311" t="s">
        <v>3285</v>
      </c>
      <c r="U3311" t="s">
        <v>3842</v>
      </c>
      <c r="V3311">
        <v>69</v>
      </c>
      <c r="W3311">
        <v>67</v>
      </c>
      <c r="Y3311" t="s">
        <v>1574</v>
      </c>
      <c r="Z3311">
        <v>1</v>
      </c>
      <c r="AA3311">
        <f t="shared" si="472"/>
        <v>2</v>
      </c>
      <c r="AB3311">
        <f t="shared" ca="1" si="468"/>
        <v>11.600000000000001</v>
      </c>
      <c r="AC3311">
        <f t="shared" ca="1" si="469"/>
        <v>-9.6000000000000014</v>
      </c>
      <c r="AD3311">
        <f t="shared" ca="1" si="470"/>
        <v>9.6000000000000014</v>
      </c>
      <c r="AE3311" s="2">
        <v>0</v>
      </c>
      <c r="AF3311" s="7">
        <f>VLOOKUP(R3311,Weights!$A$2:$B$120,2,0)*AE3311</f>
        <v>0</v>
      </c>
      <c r="AG3311">
        <f t="shared" ca="1" si="471"/>
        <v>92.160000000000025</v>
      </c>
      <c r="AI3311" t="str">
        <f t="shared" ca="1" si="473"/>
        <v>Northeastern</v>
      </c>
      <c r="AJ3311" t="str">
        <f t="shared" si="474"/>
        <v>Northeastern</v>
      </c>
      <c r="AK3311">
        <f t="shared" si="475"/>
        <v>0</v>
      </c>
    </row>
    <row r="3312" spans="17:37" x14ac:dyDescent="0.25">
      <c r="Q3312" t="s">
        <v>3467</v>
      </c>
      <c r="R3312" s="6">
        <v>42023</v>
      </c>
      <c r="S3312" t="s">
        <v>3194</v>
      </c>
      <c r="T3312" t="s">
        <v>3277</v>
      </c>
      <c r="U3312" t="s">
        <v>3841</v>
      </c>
      <c r="V3312">
        <v>81</v>
      </c>
      <c r="W3312">
        <v>69</v>
      </c>
      <c r="X3312" t="s">
        <v>3843</v>
      </c>
      <c r="Y3312" t="s">
        <v>1575</v>
      </c>
      <c r="Z3312">
        <v>1</v>
      </c>
      <c r="AA3312">
        <f t="shared" si="472"/>
        <v>-12</v>
      </c>
      <c r="AB3312">
        <f t="shared" ca="1" si="468"/>
        <v>6.7999999800000008</v>
      </c>
      <c r="AC3312">
        <f t="shared" ca="1" si="469"/>
        <v>-18.799999980000003</v>
      </c>
      <c r="AD3312">
        <f t="shared" ca="1" si="470"/>
        <v>18.799999980000003</v>
      </c>
      <c r="AE3312" s="2">
        <v>0</v>
      </c>
      <c r="AF3312" s="7">
        <f>VLOOKUP(R3312,Weights!$A$2:$B$120,2,0)*AE3312</f>
        <v>0</v>
      </c>
      <c r="AG3312">
        <f t="shared" ca="1" si="471"/>
        <v>353.43999924800011</v>
      </c>
      <c r="AI3312" t="str">
        <f t="shared" ca="1" si="473"/>
        <v>Northeastern</v>
      </c>
      <c r="AJ3312" t="str">
        <f t="shared" si="474"/>
        <v>Detroit</v>
      </c>
      <c r="AK3312" t="str">
        <f t="shared" si="475"/>
        <v>Detroit</v>
      </c>
    </row>
    <row r="3313" spans="17:37" x14ac:dyDescent="0.25">
      <c r="Q3313" t="s">
        <v>3467</v>
      </c>
      <c r="R3313" s="6">
        <v>42026</v>
      </c>
      <c r="S3313" t="s">
        <v>3194</v>
      </c>
      <c r="T3313" t="s">
        <v>3308</v>
      </c>
      <c r="U3313" t="s">
        <v>3842</v>
      </c>
      <c r="V3313">
        <v>82</v>
      </c>
      <c r="W3313">
        <v>59</v>
      </c>
      <c r="Y3313" t="s">
        <v>1576</v>
      </c>
      <c r="Z3313">
        <v>1</v>
      </c>
      <c r="AA3313">
        <f t="shared" si="472"/>
        <v>23</v>
      </c>
      <c r="AB3313">
        <f t="shared" ca="1" si="468"/>
        <v>7.8000000000000007</v>
      </c>
      <c r="AC3313">
        <f t="shared" ca="1" si="469"/>
        <v>15.2</v>
      </c>
      <c r="AD3313">
        <f t="shared" ca="1" si="470"/>
        <v>-15.2</v>
      </c>
      <c r="AE3313" s="2">
        <v>0</v>
      </c>
      <c r="AF3313" s="7">
        <f>VLOOKUP(R3313,Weights!$A$2:$B$120,2,0)*AE3313</f>
        <v>0</v>
      </c>
      <c r="AG3313">
        <f t="shared" ca="1" si="471"/>
        <v>231.04</v>
      </c>
      <c r="AI3313" t="str">
        <f t="shared" ca="1" si="473"/>
        <v>Northeastern</v>
      </c>
      <c r="AJ3313" t="str">
        <f t="shared" si="474"/>
        <v>Northeastern</v>
      </c>
      <c r="AK3313">
        <f t="shared" si="475"/>
        <v>0</v>
      </c>
    </row>
    <row r="3314" spans="17:37" x14ac:dyDescent="0.25">
      <c r="Q3314" t="s">
        <v>3467</v>
      </c>
      <c r="R3314" s="6">
        <v>42035</v>
      </c>
      <c r="S3314" t="s">
        <v>3194</v>
      </c>
      <c r="T3314" t="s">
        <v>3466</v>
      </c>
      <c r="U3314" t="s">
        <v>3842</v>
      </c>
      <c r="V3314">
        <v>80</v>
      </c>
      <c r="W3314">
        <v>61</v>
      </c>
      <c r="Y3314" t="s">
        <v>1424</v>
      </c>
      <c r="Z3314">
        <v>1</v>
      </c>
      <c r="AA3314">
        <f t="shared" si="472"/>
        <v>19</v>
      </c>
      <c r="AB3314">
        <f t="shared" ca="1" si="468"/>
        <v>10</v>
      </c>
      <c r="AC3314">
        <f t="shared" ca="1" si="469"/>
        <v>9</v>
      </c>
      <c r="AD3314">
        <f t="shared" ca="1" si="470"/>
        <v>-9</v>
      </c>
      <c r="AE3314" s="2">
        <v>0</v>
      </c>
      <c r="AF3314" s="7">
        <f>VLOOKUP(R3314,Weights!$A$2:$B$120,2,0)*AE3314</f>
        <v>0</v>
      </c>
      <c r="AG3314">
        <f t="shared" ca="1" si="471"/>
        <v>81</v>
      </c>
      <c r="AI3314" t="str">
        <f t="shared" ca="1" si="473"/>
        <v>Northeastern</v>
      </c>
      <c r="AJ3314" t="str">
        <f t="shared" si="474"/>
        <v>Northeastern</v>
      </c>
      <c r="AK3314">
        <f t="shared" si="475"/>
        <v>0</v>
      </c>
    </row>
    <row r="3315" spans="17:37" x14ac:dyDescent="0.25">
      <c r="Q3315" t="s">
        <v>3467</v>
      </c>
      <c r="R3315" s="6">
        <v>42039</v>
      </c>
      <c r="S3315" t="s">
        <v>3194</v>
      </c>
      <c r="T3315" t="s">
        <v>3303</v>
      </c>
      <c r="U3315" t="s">
        <v>3842</v>
      </c>
      <c r="V3315">
        <v>69</v>
      </c>
      <c r="W3315">
        <v>62</v>
      </c>
      <c r="Y3315" t="s">
        <v>1578</v>
      </c>
      <c r="Z3315">
        <v>1</v>
      </c>
      <c r="AA3315">
        <f t="shared" si="472"/>
        <v>7</v>
      </c>
      <c r="AB3315">
        <f t="shared" ca="1" si="468"/>
        <v>10.8</v>
      </c>
      <c r="AC3315">
        <f t="shared" ca="1" si="469"/>
        <v>-3.8000000000000007</v>
      </c>
      <c r="AD3315">
        <f t="shared" ca="1" si="470"/>
        <v>3.8000000000000007</v>
      </c>
      <c r="AE3315" s="2">
        <v>0</v>
      </c>
      <c r="AF3315" s="7">
        <f>VLOOKUP(R3315,Weights!$A$2:$B$120,2,0)*AE3315</f>
        <v>0</v>
      </c>
      <c r="AG3315">
        <f t="shared" ca="1" si="471"/>
        <v>14.440000000000005</v>
      </c>
      <c r="AI3315" t="str">
        <f t="shared" ca="1" si="473"/>
        <v>Northeastern</v>
      </c>
      <c r="AJ3315" t="str">
        <f t="shared" si="474"/>
        <v>Northeastern</v>
      </c>
      <c r="AK3315">
        <f t="shared" si="475"/>
        <v>0</v>
      </c>
    </row>
    <row r="3316" spans="17:37" x14ac:dyDescent="0.25">
      <c r="Q3316" t="s">
        <v>3467</v>
      </c>
      <c r="R3316" s="6">
        <v>42042</v>
      </c>
      <c r="S3316" t="s">
        <v>3194</v>
      </c>
      <c r="T3316" t="s">
        <v>3278</v>
      </c>
      <c r="U3316" t="s">
        <v>3841</v>
      </c>
      <c r="V3316">
        <v>73</v>
      </c>
      <c r="W3316">
        <v>68</v>
      </c>
      <c r="Y3316" t="s">
        <v>1283</v>
      </c>
      <c r="Z3316">
        <v>1</v>
      </c>
      <c r="AA3316">
        <f t="shared" si="472"/>
        <v>-5</v>
      </c>
      <c r="AB3316">
        <f t="shared" ca="1" si="468"/>
        <v>11.8</v>
      </c>
      <c r="AC3316">
        <f t="shared" ca="1" si="469"/>
        <v>-16.8</v>
      </c>
      <c r="AD3316">
        <f t="shared" ca="1" si="470"/>
        <v>16.8</v>
      </c>
      <c r="AE3316" s="2">
        <v>0</v>
      </c>
      <c r="AF3316" s="7">
        <f>VLOOKUP(R3316,Weights!$A$2:$B$120,2,0)*AE3316</f>
        <v>0</v>
      </c>
      <c r="AG3316">
        <f t="shared" ca="1" si="471"/>
        <v>282.24</v>
      </c>
      <c r="AI3316" t="str">
        <f t="shared" ca="1" si="473"/>
        <v>Northeastern</v>
      </c>
      <c r="AJ3316" t="str">
        <f t="shared" si="474"/>
        <v>Delaware</v>
      </c>
      <c r="AK3316" t="str">
        <f t="shared" si="475"/>
        <v>Delaware</v>
      </c>
    </row>
    <row r="3317" spans="17:37" x14ac:dyDescent="0.25">
      <c r="Q3317" t="s">
        <v>3467</v>
      </c>
      <c r="R3317" s="6">
        <v>42053</v>
      </c>
      <c r="S3317" t="s">
        <v>3194</v>
      </c>
      <c r="T3317" t="s">
        <v>3465</v>
      </c>
      <c r="U3317" t="s">
        <v>3842</v>
      </c>
      <c r="V3317">
        <v>75</v>
      </c>
      <c r="W3317">
        <v>64</v>
      </c>
      <c r="Y3317" t="s">
        <v>1579</v>
      </c>
      <c r="Z3317">
        <v>1</v>
      </c>
      <c r="AA3317">
        <f t="shared" si="472"/>
        <v>11</v>
      </c>
      <c r="AB3317">
        <f t="shared" ca="1" si="468"/>
        <v>1.2000000000000002</v>
      </c>
      <c r="AC3317">
        <f t="shared" ca="1" si="469"/>
        <v>9.8000000000000007</v>
      </c>
      <c r="AD3317">
        <f t="shared" ca="1" si="470"/>
        <v>-9.8000000000000007</v>
      </c>
      <c r="AE3317" s="2">
        <v>0</v>
      </c>
      <c r="AF3317" s="7">
        <f>VLOOKUP(R3317,Weights!$A$2:$B$120,2,0)*AE3317</f>
        <v>0</v>
      </c>
      <c r="AG3317">
        <f t="shared" ca="1" si="471"/>
        <v>96.04000000000002</v>
      </c>
      <c r="AI3317" t="str">
        <f t="shared" ca="1" si="473"/>
        <v>Northeastern</v>
      </c>
      <c r="AJ3317" t="str">
        <f t="shared" si="474"/>
        <v>Northeastern</v>
      </c>
      <c r="AK3317">
        <f t="shared" si="475"/>
        <v>0</v>
      </c>
    </row>
    <row r="3318" spans="17:37" x14ac:dyDescent="0.25">
      <c r="Q3318" t="s">
        <v>3467</v>
      </c>
      <c r="R3318" s="6">
        <v>42056</v>
      </c>
      <c r="S3318" t="s">
        <v>3194</v>
      </c>
      <c r="T3318" t="s">
        <v>3302</v>
      </c>
      <c r="U3318" t="s">
        <v>3842</v>
      </c>
      <c r="V3318">
        <v>83</v>
      </c>
      <c r="W3318">
        <v>73</v>
      </c>
      <c r="X3318" t="s">
        <v>3843</v>
      </c>
      <c r="Y3318" t="s">
        <v>1427</v>
      </c>
      <c r="Z3318">
        <v>1</v>
      </c>
      <c r="AA3318">
        <f t="shared" si="472"/>
        <v>10</v>
      </c>
      <c r="AB3318">
        <f t="shared" ca="1" si="468"/>
        <v>10</v>
      </c>
      <c r="AC3318">
        <f t="shared" ca="1" si="469"/>
        <v>0</v>
      </c>
      <c r="AD3318">
        <f t="shared" ca="1" si="470"/>
        <v>0</v>
      </c>
      <c r="AE3318" s="2">
        <v>0</v>
      </c>
      <c r="AF3318" s="7">
        <f>VLOOKUP(R3318,Weights!$A$2:$B$120,2,0)*AE3318</f>
        <v>0</v>
      </c>
      <c r="AG3318">
        <f t="shared" ca="1" si="471"/>
        <v>0</v>
      </c>
      <c r="AI3318" t="str">
        <f t="shared" ca="1" si="473"/>
        <v>Northeastern</v>
      </c>
      <c r="AJ3318" t="str">
        <f t="shared" si="474"/>
        <v>Northeastern</v>
      </c>
      <c r="AK3318">
        <f t="shared" si="475"/>
        <v>0</v>
      </c>
    </row>
    <row r="3319" spans="17:37" x14ac:dyDescent="0.25">
      <c r="Q3319" t="s">
        <v>3467</v>
      </c>
      <c r="R3319" s="6">
        <v>42071</v>
      </c>
      <c r="S3319" t="s">
        <v>3195</v>
      </c>
      <c r="T3319" t="s">
        <v>3269</v>
      </c>
      <c r="U3319" t="s">
        <v>3842</v>
      </c>
      <c r="V3319">
        <v>78</v>
      </c>
      <c r="W3319">
        <v>71</v>
      </c>
      <c r="Y3319" t="s">
        <v>1580</v>
      </c>
      <c r="Z3319">
        <v>1</v>
      </c>
      <c r="AA3319">
        <f t="shared" si="472"/>
        <v>7</v>
      </c>
      <c r="AB3319">
        <f t="shared" ca="1" si="468"/>
        <v>2.9999999800000001</v>
      </c>
      <c r="AC3319">
        <f t="shared" ca="1" si="469"/>
        <v>4.0000000199999999</v>
      </c>
      <c r="AD3319">
        <f t="shared" ca="1" si="470"/>
        <v>-4.0000000199999999</v>
      </c>
      <c r="AE3319" s="2">
        <v>0</v>
      </c>
      <c r="AF3319" s="7">
        <f>VLOOKUP(R3319,Weights!$A$2:$B$120,2,0)*AE3319</f>
        <v>0</v>
      </c>
      <c r="AG3319">
        <f t="shared" ca="1" si="471"/>
        <v>16.000000159999999</v>
      </c>
      <c r="AI3319" t="str">
        <f t="shared" ca="1" si="473"/>
        <v>Northeastern</v>
      </c>
      <c r="AJ3319" t="str">
        <f t="shared" si="474"/>
        <v>Northeastern</v>
      </c>
      <c r="AK3319">
        <f t="shared" si="475"/>
        <v>0</v>
      </c>
    </row>
    <row r="3320" spans="17:37" x14ac:dyDescent="0.25">
      <c r="Q3320" t="s">
        <v>3467</v>
      </c>
      <c r="R3320" s="6">
        <v>42072</v>
      </c>
      <c r="S3320" t="s">
        <v>3195</v>
      </c>
      <c r="T3320" t="s">
        <v>3465</v>
      </c>
      <c r="U3320" t="s">
        <v>3842</v>
      </c>
      <c r="V3320">
        <v>72</v>
      </c>
      <c r="W3320">
        <v>61</v>
      </c>
      <c r="Y3320" t="s">
        <v>1582</v>
      </c>
      <c r="Z3320">
        <v>1</v>
      </c>
      <c r="AA3320">
        <f t="shared" si="472"/>
        <v>11</v>
      </c>
      <c r="AB3320">
        <f t="shared" ca="1" si="468"/>
        <v>-2</v>
      </c>
      <c r="AC3320">
        <f t="shared" ca="1" si="469"/>
        <v>13</v>
      </c>
      <c r="AD3320">
        <f t="shared" ca="1" si="470"/>
        <v>-13</v>
      </c>
      <c r="AE3320" s="2">
        <v>0</v>
      </c>
      <c r="AF3320" s="7">
        <f>VLOOKUP(R3320,Weights!$A$2:$B$120,2,0)*AE3320</f>
        <v>0</v>
      </c>
      <c r="AG3320">
        <f t="shared" ca="1" si="471"/>
        <v>169</v>
      </c>
      <c r="AI3320" t="str">
        <f t="shared" ca="1" si="473"/>
        <v>William &amp; Mary</v>
      </c>
      <c r="AJ3320" t="str">
        <f t="shared" si="474"/>
        <v>Northeastern</v>
      </c>
      <c r="AK3320">
        <f t="shared" si="475"/>
        <v>0</v>
      </c>
    </row>
    <row r="3321" spans="17:37" x14ac:dyDescent="0.25">
      <c r="Q3321" t="s">
        <v>3389</v>
      </c>
      <c r="R3321" s="6">
        <v>41963</v>
      </c>
      <c r="S3321" t="s">
        <v>3194</v>
      </c>
      <c r="T3321" t="s">
        <v>3450</v>
      </c>
      <c r="U3321" t="s">
        <v>3842</v>
      </c>
      <c r="V3321">
        <v>73</v>
      </c>
      <c r="W3321">
        <v>52</v>
      </c>
      <c r="Y3321" t="s">
        <v>13</v>
      </c>
      <c r="Z3321">
        <v>1</v>
      </c>
      <c r="AA3321">
        <f t="shared" si="472"/>
        <v>21</v>
      </c>
      <c r="AB3321">
        <f t="shared" ca="1" si="468"/>
        <v>3.6</v>
      </c>
      <c r="AC3321">
        <f t="shared" ca="1" si="469"/>
        <v>17.399999999999999</v>
      </c>
      <c r="AD3321">
        <f t="shared" ca="1" si="470"/>
        <v>-17.399999999999999</v>
      </c>
      <c r="AE3321" s="2">
        <v>0</v>
      </c>
      <c r="AF3321" s="7">
        <f>VLOOKUP(R3321,Weights!$A$2:$B$120,2,0)*AE3321</f>
        <v>0</v>
      </c>
      <c r="AG3321">
        <f t="shared" ca="1" si="471"/>
        <v>302.75999999999993</v>
      </c>
      <c r="AI3321" t="str">
        <f t="shared" ca="1" si="473"/>
        <v>Northern Arizona</v>
      </c>
      <c r="AJ3321" t="str">
        <f t="shared" si="474"/>
        <v>Northern Arizona</v>
      </c>
      <c r="AK3321">
        <f t="shared" si="475"/>
        <v>0</v>
      </c>
    </row>
    <row r="3322" spans="17:37" x14ac:dyDescent="0.25">
      <c r="Q3322" t="s">
        <v>3389</v>
      </c>
      <c r="R3322" s="6">
        <v>41971</v>
      </c>
      <c r="S3322" t="s">
        <v>3195</v>
      </c>
      <c r="T3322" t="s">
        <v>3477</v>
      </c>
      <c r="U3322" t="s">
        <v>3842</v>
      </c>
      <c r="V3322">
        <v>70</v>
      </c>
      <c r="W3322">
        <v>63</v>
      </c>
      <c r="X3322" t="s">
        <v>3843</v>
      </c>
      <c r="Y3322" t="s">
        <v>19</v>
      </c>
      <c r="Z3322">
        <v>1</v>
      </c>
      <c r="AA3322">
        <f t="shared" si="472"/>
        <v>7</v>
      </c>
      <c r="AB3322">
        <f t="shared" ca="1" si="468"/>
        <v>5</v>
      </c>
      <c r="AC3322">
        <f t="shared" ca="1" si="469"/>
        <v>2</v>
      </c>
      <c r="AD3322">
        <f t="shared" ca="1" si="470"/>
        <v>-2</v>
      </c>
      <c r="AE3322" s="2">
        <v>0</v>
      </c>
      <c r="AF3322" s="7">
        <f>VLOOKUP(R3322,Weights!$A$2:$B$120,2,0)*AE3322</f>
        <v>0</v>
      </c>
      <c r="AG3322">
        <f t="shared" ca="1" si="471"/>
        <v>4</v>
      </c>
      <c r="AI3322" t="str">
        <f t="shared" ca="1" si="473"/>
        <v>Northern Arizona</v>
      </c>
      <c r="AJ3322" t="str">
        <f t="shared" si="474"/>
        <v>Northern Arizona</v>
      </c>
      <c r="AK3322">
        <f t="shared" si="475"/>
        <v>0</v>
      </c>
    </row>
    <row r="3323" spans="17:37" x14ac:dyDescent="0.25">
      <c r="Q3323" t="s">
        <v>3389</v>
      </c>
      <c r="R3323" s="6">
        <v>41972</v>
      </c>
      <c r="S3323" t="s">
        <v>3195</v>
      </c>
      <c r="T3323" t="s">
        <v>3513</v>
      </c>
      <c r="U3323" t="s">
        <v>3841</v>
      </c>
      <c r="V3323">
        <v>40</v>
      </c>
      <c r="W3323">
        <v>36</v>
      </c>
      <c r="Y3323" t="s">
        <v>21</v>
      </c>
      <c r="Z3323">
        <v>1</v>
      </c>
      <c r="AA3323">
        <f t="shared" si="472"/>
        <v>-4</v>
      </c>
      <c r="AB3323">
        <f t="shared" ca="1" si="468"/>
        <v>-8.8000000000000007</v>
      </c>
      <c r="AC3323">
        <f t="shared" ca="1" si="469"/>
        <v>4.8000000000000007</v>
      </c>
      <c r="AD3323">
        <f t="shared" ca="1" si="470"/>
        <v>-4.8000000000000007</v>
      </c>
      <c r="AE3323" s="2">
        <v>0</v>
      </c>
      <c r="AF3323" s="7">
        <f>VLOOKUP(R3323,Weights!$A$2:$B$120,2,0)*AE3323</f>
        <v>0</v>
      </c>
      <c r="AG3323">
        <f t="shared" ca="1" si="471"/>
        <v>23.040000000000006</v>
      </c>
      <c r="AI3323" t="str">
        <f t="shared" ca="1" si="473"/>
        <v>North Carolina Central</v>
      </c>
      <c r="AJ3323" t="str">
        <f t="shared" si="474"/>
        <v>North Carolina Central</v>
      </c>
      <c r="AK3323" t="str">
        <f t="shared" si="475"/>
        <v>North Carolina Central</v>
      </c>
    </row>
    <row r="3324" spans="17:37" x14ac:dyDescent="0.25">
      <c r="Q3324" t="s">
        <v>3389</v>
      </c>
      <c r="R3324" s="6">
        <v>41976</v>
      </c>
      <c r="S3324" t="s">
        <v>3194</v>
      </c>
      <c r="T3324" t="s">
        <v>3419</v>
      </c>
      <c r="U3324" t="s">
        <v>3841</v>
      </c>
      <c r="V3324">
        <v>88</v>
      </c>
      <c r="W3324">
        <v>83</v>
      </c>
      <c r="X3324" t="s">
        <v>3843</v>
      </c>
      <c r="Y3324" t="s">
        <v>23</v>
      </c>
      <c r="Z3324">
        <v>1</v>
      </c>
      <c r="AA3324">
        <f t="shared" si="472"/>
        <v>-5</v>
      </c>
      <c r="AB3324">
        <f t="shared" ca="1" si="468"/>
        <v>9.7999999999999989</v>
      </c>
      <c r="AC3324">
        <f t="shared" ca="1" si="469"/>
        <v>-14.799999999999999</v>
      </c>
      <c r="AD3324">
        <f t="shared" ca="1" si="470"/>
        <v>14.799999999999999</v>
      </c>
      <c r="AE3324" s="2">
        <v>0</v>
      </c>
      <c r="AF3324" s="7">
        <f>VLOOKUP(R3324,Weights!$A$2:$B$120,2,0)*AE3324</f>
        <v>0</v>
      </c>
      <c r="AG3324">
        <f t="shared" ca="1" si="471"/>
        <v>219.03999999999996</v>
      </c>
      <c r="AI3324" t="str">
        <f t="shared" ca="1" si="473"/>
        <v>Northern Arizona</v>
      </c>
      <c r="AJ3324" t="str">
        <f t="shared" si="474"/>
        <v>UT San Antonio</v>
      </c>
      <c r="AK3324" t="str">
        <f t="shared" si="475"/>
        <v>UT San Antonio</v>
      </c>
    </row>
    <row r="3325" spans="17:37" x14ac:dyDescent="0.25">
      <c r="Q3325" t="s">
        <v>3389</v>
      </c>
      <c r="R3325" s="6">
        <v>41986</v>
      </c>
      <c r="S3325" t="s">
        <v>3194</v>
      </c>
      <c r="T3325" t="s">
        <v>3461</v>
      </c>
      <c r="U3325" t="s">
        <v>3842</v>
      </c>
      <c r="V3325">
        <v>71</v>
      </c>
      <c r="W3325">
        <v>69</v>
      </c>
      <c r="Y3325" t="s">
        <v>25</v>
      </c>
      <c r="Z3325">
        <v>1</v>
      </c>
      <c r="AA3325">
        <f t="shared" si="472"/>
        <v>2</v>
      </c>
      <c r="AB3325">
        <f t="shared" ca="1" si="468"/>
        <v>2</v>
      </c>
      <c r="AC3325">
        <f t="shared" ca="1" si="469"/>
        <v>0</v>
      </c>
      <c r="AD3325">
        <f t="shared" ca="1" si="470"/>
        <v>0</v>
      </c>
      <c r="AE3325" s="2">
        <v>0</v>
      </c>
      <c r="AF3325" s="7">
        <f>VLOOKUP(R3325,Weights!$A$2:$B$120,2,0)*AE3325</f>
        <v>0</v>
      </c>
      <c r="AG3325">
        <f t="shared" ca="1" si="471"/>
        <v>0</v>
      </c>
      <c r="AI3325" t="str">
        <f t="shared" ca="1" si="473"/>
        <v>Northern Arizona</v>
      </c>
      <c r="AJ3325" t="str">
        <f t="shared" si="474"/>
        <v>Northern Arizona</v>
      </c>
      <c r="AK3325">
        <f t="shared" si="475"/>
        <v>0</v>
      </c>
    </row>
    <row r="3326" spans="17:37" x14ac:dyDescent="0.25">
      <c r="Q3326" t="s">
        <v>3389</v>
      </c>
      <c r="R3326" s="6">
        <v>42001</v>
      </c>
      <c r="S3326" t="s">
        <v>3194</v>
      </c>
      <c r="T3326" t="s">
        <v>3839</v>
      </c>
      <c r="U3326" t="s">
        <v>3842</v>
      </c>
      <c r="V3326">
        <v>71</v>
      </c>
      <c r="W3326">
        <v>45</v>
      </c>
      <c r="Y3326" t="s">
        <v>869</v>
      </c>
      <c r="Z3326">
        <v>1</v>
      </c>
      <c r="AA3326">
        <f t="shared" si="472"/>
        <v>26</v>
      </c>
      <c r="AB3326">
        <f t="shared" ca="1" si="468"/>
        <v>28.799999800000002</v>
      </c>
      <c r="AC3326">
        <f t="shared" ca="1" si="469"/>
        <v>-2.7999998000000019</v>
      </c>
      <c r="AD3326">
        <f t="shared" ca="1" si="470"/>
        <v>2.7999998000000019</v>
      </c>
      <c r="AE3326" s="2">
        <v>0</v>
      </c>
      <c r="AF3326" s="7">
        <f>VLOOKUP(R3326,Weights!$A$2:$B$120,2,0)*AE3326</f>
        <v>0</v>
      </c>
      <c r="AG3326">
        <f t="shared" ca="1" si="471"/>
        <v>7.8399988800000511</v>
      </c>
      <c r="AI3326" t="str">
        <f t="shared" ca="1" si="473"/>
        <v>Northern Arizona</v>
      </c>
      <c r="AJ3326" t="str">
        <f t="shared" si="474"/>
        <v>Northern Arizona</v>
      </c>
      <c r="AK3326">
        <f t="shared" si="475"/>
        <v>0</v>
      </c>
    </row>
    <row r="3327" spans="17:37" x14ac:dyDescent="0.25">
      <c r="Q3327" t="s">
        <v>3389</v>
      </c>
      <c r="R3327" s="6">
        <v>42014</v>
      </c>
      <c r="S3327" t="s">
        <v>3194</v>
      </c>
      <c r="T3327" t="s">
        <v>3388</v>
      </c>
      <c r="U3327" t="s">
        <v>3842</v>
      </c>
      <c r="V3327">
        <v>70</v>
      </c>
      <c r="W3327">
        <v>67</v>
      </c>
      <c r="Y3327" t="s">
        <v>1183</v>
      </c>
      <c r="Z3327">
        <v>1</v>
      </c>
      <c r="AA3327">
        <f t="shared" si="472"/>
        <v>3</v>
      </c>
      <c r="AB3327">
        <f t="shared" ca="1" si="468"/>
        <v>8.6</v>
      </c>
      <c r="AC3327">
        <f t="shared" ca="1" si="469"/>
        <v>-5.6</v>
      </c>
      <c r="AD3327">
        <f t="shared" ca="1" si="470"/>
        <v>5.6</v>
      </c>
      <c r="AE3327" s="2">
        <v>0</v>
      </c>
      <c r="AF3327" s="7">
        <f>VLOOKUP(R3327,Weights!$A$2:$B$120,2,0)*AE3327</f>
        <v>0</v>
      </c>
      <c r="AG3327">
        <f t="shared" ca="1" si="471"/>
        <v>31.359999999999996</v>
      </c>
      <c r="AI3327" t="str">
        <f t="shared" ca="1" si="473"/>
        <v>Northern Arizona</v>
      </c>
      <c r="AJ3327" t="str">
        <f t="shared" si="474"/>
        <v>Northern Arizona</v>
      </c>
      <c r="AK3327">
        <f t="shared" si="475"/>
        <v>0</v>
      </c>
    </row>
    <row r="3328" spans="17:37" x14ac:dyDescent="0.25">
      <c r="Q3328" t="s">
        <v>3389</v>
      </c>
      <c r="R3328" s="6">
        <v>42019</v>
      </c>
      <c r="S3328" t="s">
        <v>3194</v>
      </c>
      <c r="T3328" t="s">
        <v>3391</v>
      </c>
      <c r="U3328" t="s">
        <v>3841</v>
      </c>
      <c r="V3328">
        <v>74</v>
      </c>
      <c r="W3328">
        <v>65</v>
      </c>
      <c r="Y3328" t="s">
        <v>1184</v>
      </c>
      <c r="Z3328">
        <v>1</v>
      </c>
      <c r="AA3328">
        <f t="shared" si="472"/>
        <v>-9</v>
      </c>
      <c r="AB3328">
        <f t="shared" ca="1" si="468"/>
        <v>6.1999999999999993</v>
      </c>
      <c r="AC3328">
        <f t="shared" ca="1" si="469"/>
        <v>-15.2</v>
      </c>
      <c r="AD3328">
        <f t="shared" ca="1" si="470"/>
        <v>15.2</v>
      </c>
      <c r="AE3328" s="2">
        <v>0</v>
      </c>
      <c r="AF3328" s="7">
        <f>VLOOKUP(R3328,Weights!$A$2:$B$120,2,0)*AE3328</f>
        <v>0</v>
      </c>
      <c r="AG3328">
        <f t="shared" ca="1" si="471"/>
        <v>231.04</v>
      </c>
      <c r="AI3328" t="str">
        <f t="shared" ca="1" si="473"/>
        <v>Northern Arizona</v>
      </c>
      <c r="AJ3328" t="str">
        <f t="shared" si="474"/>
        <v>Weber State</v>
      </c>
      <c r="AK3328" t="str">
        <f t="shared" si="475"/>
        <v>Weber State</v>
      </c>
    </row>
    <row r="3329" spans="17:37" x14ac:dyDescent="0.25">
      <c r="Q3329" t="s">
        <v>3389</v>
      </c>
      <c r="R3329" s="6">
        <v>42021</v>
      </c>
      <c r="S3329" t="s">
        <v>3194</v>
      </c>
      <c r="T3329" t="s">
        <v>3390</v>
      </c>
      <c r="U3329" t="s">
        <v>3842</v>
      </c>
      <c r="V3329">
        <v>72</v>
      </c>
      <c r="W3329">
        <v>69</v>
      </c>
      <c r="Y3329" t="s">
        <v>1185</v>
      </c>
      <c r="Z3329">
        <v>1</v>
      </c>
      <c r="AA3329">
        <f t="shared" si="472"/>
        <v>3</v>
      </c>
      <c r="AB3329">
        <f t="shared" ca="1" si="468"/>
        <v>9.4</v>
      </c>
      <c r="AC3329">
        <f t="shared" ca="1" si="469"/>
        <v>-6.4</v>
      </c>
      <c r="AD3329">
        <f t="shared" ca="1" si="470"/>
        <v>6.4</v>
      </c>
      <c r="AE3329" s="2">
        <v>0</v>
      </c>
      <c r="AF3329" s="7">
        <f>VLOOKUP(R3329,Weights!$A$2:$B$120,2,0)*AE3329</f>
        <v>0</v>
      </c>
      <c r="AG3329">
        <f t="shared" ca="1" si="471"/>
        <v>40.960000000000008</v>
      </c>
      <c r="AI3329" t="str">
        <f t="shared" ca="1" si="473"/>
        <v>Northern Arizona</v>
      </c>
      <c r="AJ3329" t="str">
        <f t="shared" si="474"/>
        <v>Northern Arizona</v>
      </c>
      <c r="AK3329">
        <f t="shared" si="475"/>
        <v>0</v>
      </c>
    </row>
    <row r="3330" spans="17:37" x14ac:dyDescent="0.25">
      <c r="Q3330" t="s">
        <v>3389</v>
      </c>
      <c r="R3330" s="6">
        <v>42040</v>
      </c>
      <c r="S3330" t="s">
        <v>3194</v>
      </c>
      <c r="T3330" t="s">
        <v>3364</v>
      </c>
      <c r="U3330" t="s">
        <v>3842</v>
      </c>
      <c r="V3330">
        <v>65</v>
      </c>
      <c r="W3330">
        <v>60</v>
      </c>
      <c r="Y3330" t="s">
        <v>1186</v>
      </c>
      <c r="Z3330">
        <v>1</v>
      </c>
      <c r="AA3330">
        <f t="shared" si="472"/>
        <v>5</v>
      </c>
      <c r="AB3330">
        <f t="shared" ref="AB3330:AB3393" ca="1" si="476">Z3330*(IF(S3330="A",-HomeEdge,IF(S3330="H",HomeEdge,0))+VLOOKUP(Q3330,TmList,2,0)-VLOOKUP(T3330,TmList,2,0))</f>
        <v>5</v>
      </c>
      <c r="AC3330">
        <f t="shared" ref="AC3330:AC3393" ca="1" si="477">AA3330-AB3330</f>
        <v>0</v>
      </c>
      <c r="AD3330">
        <f t="shared" ref="AD3330:AD3393" ca="1" si="478">-AC3330</f>
        <v>0</v>
      </c>
      <c r="AE3330" s="2">
        <v>0</v>
      </c>
      <c r="AF3330" s="7">
        <f>VLOOKUP(R3330,Weights!$A$2:$B$120,2,0)*AE3330</f>
        <v>0</v>
      </c>
      <c r="AG3330">
        <f t="shared" ref="AG3330:AG3393" ca="1" si="479">AC3330^2</f>
        <v>0</v>
      </c>
      <c r="AI3330" t="str">
        <f t="shared" ca="1" si="473"/>
        <v>Northern Arizona</v>
      </c>
      <c r="AJ3330" t="str">
        <f t="shared" si="474"/>
        <v>Northern Arizona</v>
      </c>
      <c r="AK3330">
        <f t="shared" si="475"/>
        <v>0</v>
      </c>
    </row>
    <row r="3331" spans="17:37" x14ac:dyDescent="0.25">
      <c r="Q3331" t="s">
        <v>3389</v>
      </c>
      <c r="R3331" s="6">
        <v>42042</v>
      </c>
      <c r="S3331" t="s">
        <v>3194</v>
      </c>
      <c r="T3331" t="s">
        <v>3399</v>
      </c>
      <c r="U3331" t="s">
        <v>3842</v>
      </c>
      <c r="V3331">
        <v>88</v>
      </c>
      <c r="W3331">
        <v>63</v>
      </c>
      <c r="Y3331" t="s">
        <v>1187</v>
      </c>
      <c r="Z3331">
        <v>1</v>
      </c>
      <c r="AA3331">
        <f t="shared" ref="AA3331:AA3394" si="480">Z3331*IF(U3331="W",(V3331-W3331),W3331-V3331)</f>
        <v>25</v>
      </c>
      <c r="AB3331">
        <f t="shared" ca="1" si="476"/>
        <v>7.1999999999999993</v>
      </c>
      <c r="AC3331">
        <f t="shared" ca="1" si="477"/>
        <v>17.8</v>
      </c>
      <c r="AD3331">
        <f t="shared" ca="1" si="478"/>
        <v>-17.8</v>
      </c>
      <c r="AE3331" s="2">
        <v>0</v>
      </c>
      <c r="AF3331" s="7">
        <f>VLOOKUP(R3331,Weights!$A$2:$B$120,2,0)*AE3331</f>
        <v>0</v>
      </c>
      <c r="AG3331">
        <f t="shared" ca="1" si="479"/>
        <v>316.84000000000003</v>
      </c>
      <c r="AI3331" t="str">
        <f t="shared" ref="AI3331:AI3394" ca="1" si="481">IF(AB3331&gt;0,Q3331,T3331)</f>
        <v>Northern Arizona</v>
      </c>
      <c r="AJ3331" t="str">
        <f t="shared" ref="AJ3331:AJ3394" si="482">IF(AA3331&gt;0,Q3331,T3331)</f>
        <v>Northern Arizona</v>
      </c>
      <c r="AK3331">
        <f t="shared" ref="AK3331:AK3394" si="483">IF(AA3331&lt;0,T3331,0)</f>
        <v>0</v>
      </c>
    </row>
    <row r="3332" spans="17:37" x14ac:dyDescent="0.25">
      <c r="Q3332" t="s">
        <v>3389</v>
      </c>
      <c r="R3332" s="6">
        <v>42054</v>
      </c>
      <c r="S3332" t="s">
        <v>3194</v>
      </c>
      <c r="T3332" t="s">
        <v>3358</v>
      </c>
      <c r="U3332" t="s">
        <v>3842</v>
      </c>
      <c r="V3332">
        <v>72</v>
      </c>
      <c r="W3332">
        <v>65</v>
      </c>
      <c r="Y3332" t="s">
        <v>1189</v>
      </c>
      <c r="Z3332">
        <v>1</v>
      </c>
      <c r="AA3332">
        <f t="shared" si="480"/>
        <v>7</v>
      </c>
      <c r="AB3332">
        <f t="shared" ca="1" si="476"/>
        <v>7</v>
      </c>
      <c r="AC3332">
        <f t="shared" ca="1" si="477"/>
        <v>0</v>
      </c>
      <c r="AD3332">
        <f t="shared" ca="1" si="478"/>
        <v>0</v>
      </c>
      <c r="AE3332" s="2">
        <v>0</v>
      </c>
      <c r="AF3332" s="7">
        <f>VLOOKUP(R3332,Weights!$A$2:$B$120,2,0)*AE3332</f>
        <v>0</v>
      </c>
      <c r="AG3332">
        <f t="shared" ca="1" si="479"/>
        <v>0</v>
      </c>
      <c r="AI3332" t="str">
        <f t="shared" ca="1" si="481"/>
        <v>Northern Arizona</v>
      </c>
      <c r="AJ3332" t="str">
        <f t="shared" si="482"/>
        <v>Northern Arizona</v>
      </c>
      <c r="AK3332">
        <f t="shared" si="483"/>
        <v>0</v>
      </c>
    </row>
    <row r="3333" spans="17:37" x14ac:dyDescent="0.25">
      <c r="Q3333" t="s">
        <v>3389</v>
      </c>
      <c r="R3333" s="6">
        <v>42056</v>
      </c>
      <c r="S3333" t="s">
        <v>3194</v>
      </c>
      <c r="T3333" t="s">
        <v>3357</v>
      </c>
      <c r="U3333" t="s">
        <v>3842</v>
      </c>
      <c r="V3333">
        <v>73</v>
      </c>
      <c r="W3333">
        <v>69</v>
      </c>
      <c r="Y3333" t="s">
        <v>1190</v>
      </c>
      <c r="Z3333">
        <v>1</v>
      </c>
      <c r="AA3333">
        <f t="shared" si="480"/>
        <v>4</v>
      </c>
      <c r="AB3333">
        <f t="shared" ca="1" si="476"/>
        <v>-1</v>
      </c>
      <c r="AC3333">
        <f t="shared" ca="1" si="477"/>
        <v>5</v>
      </c>
      <c r="AD3333">
        <f t="shared" ca="1" si="478"/>
        <v>-5</v>
      </c>
      <c r="AE3333" s="2">
        <v>0</v>
      </c>
      <c r="AF3333" s="7">
        <f>VLOOKUP(R3333,Weights!$A$2:$B$120,2,0)*AE3333</f>
        <v>0</v>
      </c>
      <c r="AG3333">
        <f t="shared" ca="1" si="479"/>
        <v>25</v>
      </c>
      <c r="AI3333" t="str">
        <f t="shared" ca="1" si="481"/>
        <v>Eastern Washington</v>
      </c>
      <c r="AJ3333" t="str">
        <f t="shared" si="482"/>
        <v>Northern Arizona</v>
      </c>
      <c r="AK3333">
        <f t="shared" si="483"/>
        <v>0</v>
      </c>
    </row>
    <row r="3334" spans="17:37" x14ac:dyDescent="0.25">
      <c r="Q3334" t="s">
        <v>3389</v>
      </c>
      <c r="R3334" s="6">
        <v>42068</v>
      </c>
      <c r="S3334" t="s">
        <v>3194</v>
      </c>
      <c r="T3334" t="s">
        <v>3385</v>
      </c>
      <c r="U3334" t="s">
        <v>3842</v>
      </c>
      <c r="V3334">
        <v>58</v>
      </c>
      <c r="W3334">
        <v>51</v>
      </c>
      <c r="Y3334" t="s">
        <v>1192</v>
      </c>
      <c r="Z3334">
        <v>1</v>
      </c>
      <c r="AA3334">
        <f t="shared" si="480"/>
        <v>7</v>
      </c>
      <c r="AB3334">
        <f t="shared" ca="1" si="476"/>
        <v>5.4</v>
      </c>
      <c r="AC3334">
        <f t="shared" ca="1" si="477"/>
        <v>1.5999999999999996</v>
      </c>
      <c r="AD3334">
        <f t="shared" ca="1" si="478"/>
        <v>-1.5999999999999996</v>
      </c>
      <c r="AE3334" s="2">
        <v>0</v>
      </c>
      <c r="AF3334" s="7">
        <f>VLOOKUP(R3334,Weights!$A$2:$B$120,2,0)*AE3334</f>
        <v>0</v>
      </c>
      <c r="AG3334">
        <f t="shared" ca="1" si="479"/>
        <v>2.5599999999999987</v>
      </c>
      <c r="AI3334" t="str">
        <f t="shared" ca="1" si="481"/>
        <v>Northern Arizona</v>
      </c>
      <c r="AJ3334" t="str">
        <f t="shared" si="482"/>
        <v>Northern Arizona</v>
      </c>
      <c r="AK3334">
        <f t="shared" si="483"/>
        <v>0</v>
      </c>
    </row>
    <row r="3335" spans="17:37" x14ac:dyDescent="0.25">
      <c r="Q3335" t="s">
        <v>3389</v>
      </c>
      <c r="R3335" s="6">
        <v>42070</v>
      </c>
      <c r="S3335" t="s">
        <v>3194</v>
      </c>
      <c r="T3335" t="s">
        <v>3386</v>
      </c>
      <c r="U3335" t="s">
        <v>3842</v>
      </c>
      <c r="V3335">
        <v>70</v>
      </c>
      <c r="W3335">
        <v>68</v>
      </c>
      <c r="Y3335" t="s">
        <v>1193</v>
      </c>
      <c r="Z3335">
        <v>1</v>
      </c>
      <c r="AA3335">
        <f t="shared" si="480"/>
        <v>2</v>
      </c>
      <c r="AB3335">
        <f t="shared" ca="1" si="476"/>
        <v>2</v>
      </c>
      <c r="AC3335">
        <f t="shared" ca="1" si="477"/>
        <v>0</v>
      </c>
      <c r="AD3335">
        <f t="shared" ca="1" si="478"/>
        <v>0</v>
      </c>
      <c r="AE3335" s="2">
        <v>0</v>
      </c>
      <c r="AF3335" s="7">
        <f>VLOOKUP(R3335,Weights!$A$2:$B$120,2,0)*AE3335</f>
        <v>0</v>
      </c>
      <c r="AG3335">
        <f t="shared" ca="1" si="479"/>
        <v>0</v>
      </c>
      <c r="AI3335" t="str">
        <f t="shared" ca="1" si="481"/>
        <v>Northern Arizona</v>
      </c>
      <c r="AJ3335" t="str">
        <f t="shared" si="482"/>
        <v>Northern Arizona</v>
      </c>
      <c r="AK3335">
        <f t="shared" si="483"/>
        <v>0</v>
      </c>
    </row>
    <row r="3336" spans="17:37" x14ac:dyDescent="0.25">
      <c r="Q3336" t="s">
        <v>3389</v>
      </c>
      <c r="R3336" s="6">
        <v>42075</v>
      </c>
      <c r="S3336" t="s">
        <v>3195</v>
      </c>
      <c r="T3336" t="s">
        <v>3364</v>
      </c>
      <c r="U3336" t="s">
        <v>3842</v>
      </c>
      <c r="V3336">
        <v>63</v>
      </c>
      <c r="W3336">
        <v>57</v>
      </c>
      <c r="Y3336" t="s">
        <v>2543</v>
      </c>
      <c r="Z3336">
        <v>1</v>
      </c>
      <c r="AA3336">
        <f t="shared" si="480"/>
        <v>6</v>
      </c>
      <c r="AB3336">
        <f t="shared" ca="1" si="476"/>
        <v>1.8000000000000003</v>
      </c>
      <c r="AC3336">
        <f t="shared" ca="1" si="477"/>
        <v>4.1999999999999993</v>
      </c>
      <c r="AD3336">
        <f t="shared" ca="1" si="478"/>
        <v>-4.1999999999999993</v>
      </c>
      <c r="AE3336" s="2">
        <v>0</v>
      </c>
      <c r="AF3336" s="7">
        <f>VLOOKUP(R3336,Weights!$A$2:$B$120,2,0)*AE3336</f>
        <v>0</v>
      </c>
      <c r="AG3336">
        <f t="shared" ca="1" si="479"/>
        <v>17.639999999999993</v>
      </c>
      <c r="AI3336" t="str">
        <f t="shared" ca="1" si="481"/>
        <v>Northern Arizona</v>
      </c>
      <c r="AJ3336" t="str">
        <f t="shared" si="482"/>
        <v>Northern Arizona</v>
      </c>
      <c r="AK3336">
        <f t="shared" si="483"/>
        <v>0</v>
      </c>
    </row>
    <row r="3337" spans="17:37" x14ac:dyDescent="0.25">
      <c r="Q3337" t="s">
        <v>3364</v>
      </c>
      <c r="R3337" s="6">
        <v>41957</v>
      </c>
      <c r="S3337" t="s">
        <v>3194</v>
      </c>
      <c r="T3337" t="s">
        <v>3839</v>
      </c>
      <c r="U3337" t="s">
        <v>3842</v>
      </c>
      <c r="V3337">
        <v>83</v>
      </c>
      <c r="W3337">
        <v>62</v>
      </c>
      <c r="Y3337" t="s">
        <v>176</v>
      </c>
      <c r="Z3337">
        <v>1</v>
      </c>
      <c r="AA3337">
        <f t="shared" si="480"/>
        <v>21</v>
      </c>
      <c r="AB3337">
        <f t="shared" ca="1" si="476"/>
        <v>26.999999800000001</v>
      </c>
      <c r="AC3337">
        <f t="shared" ca="1" si="477"/>
        <v>-5.9999998000000012</v>
      </c>
      <c r="AD3337">
        <f t="shared" ca="1" si="478"/>
        <v>5.9999998000000012</v>
      </c>
      <c r="AE3337" s="2">
        <v>0</v>
      </c>
      <c r="AF3337" s="7">
        <f>VLOOKUP(R3337,Weights!$A$2:$B$120,2,0)*AE3337</f>
        <v>0</v>
      </c>
      <c r="AG3337">
        <f t="shared" ca="1" si="479"/>
        <v>35.999997600000057</v>
      </c>
      <c r="AI3337" t="str">
        <f t="shared" ca="1" si="481"/>
        <v>Northern Colorado</v>
      </c>
      <c r="AJ3337" t="str">
        <f t="shared" si="482"/>
        <v>Northern Colorado</v>
      </c>
      <c r="AK3337">
        <f t="shared" si="483"/>
        <v>0</v>
      </c>
    </row>
    <row r="3338" spans="17:37" x14ac:dyDescent="0.25">
      <c r="Q3338" t="s">
        <v>3364</v>
      </c>
      <c r="R3338" s="6">
        <v>41967</v>
      </c>
      <c r="S3338" t="s">
        <v>3194</v>
      </c>
      <c r="T3338" t="s">
        <v>3839</v>
      </c>
      <c r="U3338" t="s">
        <v>3842</v>
      </c>
      <c r="V3338">
        <v>93</v>
      </c>
      <c r="W3338">
        <v>58</v>
      </c>
      <c r="Y3338" t="s">
        <v>15</v>
      </c>
      <c r="Z3338">
        <v>1</v>
      </c>
      <c r="AA3338">
        <f t="shared" si="480"/>
        <v>35</v>
      </c>
      <c r="AB3338">
        <f t="shared" ca="1" si="476"/>
        <v>26.999999800000001</v>
      </c>
      <c r="AC3338">
        <f t="shared" ca="1" si="477"/>
        <v>8.0000001999999988</v>
      </c>
      <c r="AD3338">
        <f t="shared" ca="1" si="478"/>
        <v>-8.0000001999999988</v>
      </c>
      <c r="AE3338" s="2">
        <v>0</v>
      </c>
      <c r="AF3338" s="7">
        <f>VLOOKUP(R3338,Weights!$A$2:$B$120,2,0)*AE3338</f>
        <v>0</v>
      </c>
      <c r="AG3338">
        <f t="shared" ca="1" si="479"/>
        <v>64.000003200000023</v>
      </c>
      <c r="AI3338" t="str">
        <f t="shared" ca="1" si="481"/>
        <v>Northern Colorado</v>
      </c>
      <c r="AJ3338" t="str">
        <f t="shared" si="482"/>
        <v>Northern Colorado</v>
      </c>
      <c r="AK3338">
        <f t="shared" si="483"/>
        <v>0</v>
      </c>
    </row>
    <row r="3339" spans="17:37" x14ac:dyDescent="0.25">
      <c r="Q3339" t="s">
        <v>3364</v>
      </c>
      <c r="R3339" s="6">
        <v>41971</v>
      </c>
      <c r="S3339" t="s">
        <v>3194</v>
      </c>
      <c r="T3339" t="s">
        <v>3334</v>
      </c>
      <c r="U3339" t="s">
        <v>3842</v>
      </c>
      <c r="V3339">
        <v>82</v>
      </c>
      <c r="W3339">
        <v>62</v>
      </c>
      <c r="Y3339" t="s">
        <v>150</v>
      </c>
      <c r="Z3339">
        <v>1</v>
      </c>
      <c r="AA3339">
        <f t="shared" si="480"/>
        <v>20</v>
      </c>
      <c r="AB3339">
        <f t="shared" ca="1" si="476"/>
        <v>14.3999998</v>
      </c>
      <c r="AC3339">
        <f t="shared" ca="1" si="477"/>
        <v>5.6000002000000002</v>
      </c>
      <c r="AD3339">
        <f t="shared" ca="1" si="478"/>
        <v>-5.6000002000000002</v>
      </c>
      <c r="AE3339" s="2">
        <v>0</v>
      </c>
      <c r="AF3339" s="7">
        <f>VLOOKUP(R3339,Weights!$A$2:$B$120,2,0)*AE3339</f>
        <v>0</v>
      </c>
      <c r="AG3339">
        <f t="shared" ca="1" si="479"/>
        <v>31.360002240000043</v>
      </c>
      <c r="AI3339" t="str">
        <f t="shared" ca="1" si="481"/>
        <v>Northern Colorado</v>
      </c>
      <c r="AJ3339" t="str">
        <f t="shared" si="482"/>
        <v>Northern Colorado</v>
      </c>
      <c r="AK3339">
        <f t="shared" si="483"/>
        <v>0</v>
      </c>
    </row>
    <row r="3340" spans="17:37" x14ac:dyDescent="0.25">
      <c r="Q3340" t="s">
        <v>3364</v>
      </c>
      <c r="R3340" s="6">
        <v>41973</v>
      </c>
      <c r="S3340" t="s">
        <v>3194</v>
      </c>
      <c r="T3340" t="s">
        <v>3341</v>
      </c>
      <c r="U3340" t="s">
        <v>3842</v>
      </c>
      <c r="V3340">
        <v>95</v>
      </c>
      <c r="W3340">
        <v>56</v>
      </c>
      <c r="Y3340" t="s">
        <v>151</v>
      </c>
      <c r="Z3340">
        <v>1</v>
      </c>
      <c r="AA3340">
        <f t="shared" si="480"/>
        <v>39</v>
      </c>
      <c r="AB3340">
        <f t="shared" ca="1" si="476"/>
        <v>18.199999800000001</v>
      </c>
      <c r="AC3340">
        <f t="shared" ca="1" si="477"/>
        <v>20.800000199999999</v>
      </c>
      <c r="AD3340">
        <f t="shared" ca="1" si="478"/>
        <v>-20.800000199999999</v>
      </c>
      <c r="AE3340" s="2">
        <v>0</v>
      </c>
      <c r="AF3340" s="7">
        <f>VLOOKUP(R3340,Weights!$A$2:$B$120,2,0)*AE3340</f>
        <v>0</v>
      </c>
      <c r="AG3340">
        <f t="shared" ca="1" si="479"/>
        <v>432.64000831999999</v>
      </c>
      <c r="AI3340" t="str">
        <f t="shared" ca="1" si="481"/>
        <v>Northern Colorado</v>
      </c>
      <c r="AJ3340" t="str">
        <f t="shared" si="482"/>
        <v>Northern Colorado</v>
      </c>
      <c r="AK3340">
        <f t="shared" si="483"/>
        <v>0</v>
      </c>
    </row>
    <row r="3341" spans="17:37" x14ac:dyDescent="0.25">
      <c r="Q3341" t="s">
        <v>3364</v>
      </c>
      <c r="R3341" s="6">
        <v>41993</v>
      </c>
      <c r="S3341" t="s">
        <v>3194</v>
      </c>
      <c r="T3341" t="s">
        <v>3441</v>
      </c>
      <c r="U3341" t="s">
        <v>3842</v>
      </c>
      <c r="V3341">
        <v>69</v>
      </c>
      <c r="W3341">
        <v>60</v>
      </c>
      <c r="Y3341" t="s">
        <v>179</v>
      </c>
      <c r="Z3341">
        <v>1</v>
      </c>
      <c r="AA3341">
        <f t="shared" si="480"/>
        <v>9</v>
      </c>
      <c r="AB3341">
        <f t="shared" ca="1" si="476"/>
        <v>8.7999997999999984</v>
      </c>
      <c r="AC3341">
        <f t="shared" ca="1" si="477"/>
        <v>0.20000020000000163</v>
      </c>
      <c r="AD3341">
        <f t="shared" ca="1" si="478"/>
        <v>-0.20000020000000163</v>
      </c>
      <c r="AE3341" s="2">
        <v>0</v>
      </c>
      <c r="AF3341" s="7">
        <f>VLOOKUP(R3341,Weights!$A$2:$B$120,2,0)*AE3341</f>
        <v>0</v>
      </c>
      <c r="AG3341">
        <f t="shared" ca="1" si="479"/>
        <v>4.0000080000040648E-2</v>
      </c>
      <c r="AI3341" t="str">
        <f t="shared" ca="1" si="481"/>
        <v>Northern Colorado</v>
      </c>
      <c r="AJ3341" t="str">
        <f t="shared" si="482"/>
        <v>Northern Colorado</v>
      </c>
      <c r="AK3341">
        <f t="shared" si="483"/>
        <v>0</v>
      </c>
    </row>
    <row r="3342" spans="17:37" x14ac:dyDescent="0.25">
      <c r="Q3342" t="s">
        <v>3364</v>
      </c>
      <c r="R3342" s="6">
        <v>41995</v>
      </c>
      <c r="S3342" t="s">
        <v>3194</v>
      </c>
      <c r="T3342" t="s">
        <v>3452</v>
      </c>
      <c r="U3342" t="s">
        <v>3841</v>
      </c>
      <c r="V3342">
        <v>73</v>
      </c>
      <c r="W3342">
        <v>63</v>
      </c>
      <c r="Y3342" t="s">
        <v>29</v>
      </c>
      <c r="Z3342">
        <v>1</v>
      </c>
      <c r="AA3342">
        <f t="shared" si="480"/>
        <v>-10</v>
      </c>
      <c r="AB3342">
        <f t="shared" ca="1" si="476"/>
        <v>-6</v>
      </c>
      <c r="AC3342">
        <f t="shared" ca="1" si="477"/>
        <v>-4</v>
      </c>
      <c r="AD3342">
        <f t="shared" ca="1" si="478"/>
        <v>4</v>
      </c>
      <c r="AE3342" s="2">
        <v>0</v>
      </c>
      <c r="AF3342" s="7">
        <f>VLOOKUP(R3342,Weights!$A$2:$B$120,2,0)*AE3342</f>
        <v>0</v>
      </c>
      <c r="AG3342">
        <f t="shared" ca="1" si="479"/>
        <v>16</v>
      </c>
      <c r="AI3342" t="str">
        <f t="shared" ca="1" si="481"/>
        <v>UC Davis</v>
      </c>
      <c r="AJ3342" t="str">
        <f t="shared" si="482"/>
        <v>UC Davis</v>
      </c>
      <c r="AK3342" t="str">
        <f t="shared" si="483"/>
        <v>UC Davis</v>
      </c>
    </row>
    <row r="3343" spans="17:37" x14ac:dyDescent="0.25">
      <c r="Q3343" t="s">
        <v>3364</v>
      </c>
      <c r="R3343" s="6">
        <v>42012</v>
      </c>
      <c r="S3343" t="s">
        <v>3194</v>
      </c>
      <c r="T3343" t="s">
        <v>3385</v>
      </c>
      <c r="U3343" t="s">
        <v>3842</v>
      </c>
      <c r="V3343">
        <v>90</v>
      </c>
      <c r="W3343">
        <v>85</v>
      </c>
      <c r="Y3343" t="s">
        <v>1122</v>
      </c>
      <c r="Z3343">
        <v>1</v>
      </c>
      <c r="AA3343">
        <f t="shared" si="480"/>
        <v>5</v>
      </c>
      <c r="AB3343">
        <f t="shared" ca="1" si="476"/>
        <v>3.5999999999999996</v>
      </c>
      <c r="AC3343">
        <f t="shared" ca="1" si="477"/>
        <v>1.4000000000000004</v>
      </c>
      <c r="AD3343">
        <f t="shared" ca="1" si="478"/>
        <v>-1.4000000000000004</v>
      </c>
      <c r="AE3343" s="2">
        <v>0</v>
      </c>
      <c r="AF3343" s="7">
        <f>VLOOKUP(R3343,Weights!$A$2:$B$120,2,0)*AE3343</f>
        <v>0</v>
      </c>
      <c r="AG3343">
        <f t="shared" ca="1" si="479"/>
        <v>1.9600000000000011</v>
      </c>
      <c r="AI3343" t="str">
        <f t="shared" ca="1" si="481"/>
        <v>Northern Colorado</v>
      </c>
      <c r="AJ3343" t="str">
        <f t="shared" si="482"/>
        <v>Northern Colorado</v>
      </c>
      <c r="AK3343">
        <f t="shared" si="483"/>
        <v>0</v>
      </c>
    </row>
    <row r="3344" spans="17:37" x14ac:dyDescent="0.25">
      <c r="Q3344" t="s">
        <v>3364</v>
      </c>
      <c r="R3344" s="6">
        <v>42014</v>
      </c>
      <c r="S3344" t="s">
        <v>3194</v>
      </c>
      <c r="T3344" t="s">
        <v>3386</v>
      </c>
      <c r="U3344" t="s">
        <v>3842</v>
      </c>
      <c r="V3344">
        <v>84</v>
      </c>
      <c r="W3344">
        <v>73</v>
      </c>
      <c r="Y3344" t="s">
        <v>1195</v>
      </c>
      <c r="Z3344">
        <v>1</v>
      </c>
      <c r="AA3344">
        <f t="shared" si="480"/>
        <v>11</v>
      </c>
      <c r="AB3344">
        <f t="shared" ca="1" si="476"/>
        <v>0.19999999999999973</v>
      </c>
      <c r="AC3344">
        <f t="shared" ca="1" si="477"/>
        <v>10.8</v>
      </c>
      <c r="AD3344">
        <f t="shared" ca="1" si="478"/>
        <v>-10.8</v>
      </c>
      <c r="AE3344" s="2">
        <v>0</v>
      </c>
      <c r="AF3344" s="7">
        <f>VLOOKUP(R3344,Weights!$A$2:$B$120,2,0)*AE3344</f>
        <v>0</v>
      </c>
      <c r="AG3344">
        <f t="shared" ca="1" si="479"/>
        <v>116.64000000000001</v>
      </c>
      <c r="AI3344" t="str">
        <f t="shared" ca="1" si="481"/>
        <v>Northern Colorado</v>
      </c>
      <c r="AJ3344" t="str">
        <f t="shared" si="482"/>
        <v>Northern Colorado</v>
      </c>
      <c r="AK3344">
        <f t="shared" si="483"/>
        <v>0</v>
      </c>
    </row>
    <row r="3345" spans="17:37" x14ac:dyDescent="0.25">
      <c r="Q3345" t="s">
        <v>3364</v>
      </c>
      <c r="R3345" s="6">
        <v>42033</v>
      </c>
      <c r="S3345" t="s">
        <v>3194</v>
      </c>
      <c r="T3345" t="s">
        <v>3390</v>
      </c>
      <c r="U3345" t="s">
        <v>3842</v>
      </c>
      <c r="V3345">
        <v>79</v>
      </c>
      <c r="W3345">
        <v>76</v>
      </c>
      <c r="Y3345" t="s">
        <v>1197</v>
      </c>
      <c r="Z3345">
        <v>1</v>
      </c>
      <c r="AA3345">
        <f t="shared" si="480"/>
        <v>3</v>
      </c>
      <c r="AB3345">
        <f t="shared" ca="1" si="476"/>
        <v>7.6000000000000005</v>
      </c>
      <c r="AC3345">
        <f t="shared" ca="1" si="477"/>
        <v>-4.6000000000000005</v>
      </c>
      <c r="AD3345">
        <f t="shared" ca="1" si="478"/>
        <v>4.6000000000000005</v>
      </c>
      <c r="AE3345" s="2">
        <v>0</v>
      </c>
      <c r="AF3345" s="7">
        <f>VLOOKUP(R3345,Weights!$A$2:$B$120,2,0)*AE3345</f>
        <v>0</v>
      </c>
      <c r="AG3345">
        <f t="shared" ca="1" si="479"/>
        <v>21.160000000000004</v>
      </c>
      <c r="AI3345" t="str">
        <f t="shared" ca="1" si="481"/>
        <v>Northern Colorado</v>
      </c>
      <c r="AJ3345" t="str">
        <f t="shared" si="482"/>
        <v>Northern Colorado</v>
      </c>
      <c r="AK3345">
        <f t="shared" si="483"/>
        <v>0</v>
      </c>
    </row>
    <row r="3346" spans="17:37" x14ac:dyDescent="0.25">
      <c r="Q3346" t="s">
        <v>3364</v>
      </c>
      <c r="R3346" s="6">
        <v>42035</v>
      </c>
      <c r="S3346" t="s">
        <v>3194</v>
      </c>
      <c r="T3346" t="s">
        <v>3391</v>
      </c>
      <c r="U3346" t="s">
        <v>3842</v>
      </c>
      <c r="V3346">
        <v>71</v>
      </c>
      <c r="W3346">
        <v>57</v>
      </c>
      <c r="Y3346" t="s">
        <v>1198</v>
      </c>
      <c r="Z3346">
        <v>1</v>
      </c>
      <c r="AA3346">
        <f t="shared" si="480"/>
        <v>14</v>
      </c>
      <c r="AB3346">
        <f t="shared" ca="1" si="476"/>
        <v>4.3999999999999995</v>
      </c>
      <c r="AC3346">
        <f t="shared" ca="1" si="477"/>
        <v>9.6000000000000014</v>
      </c>
      <c r="AD3346">
        <f t="shared" ca="1" si="478"/>
        <v>-9.6000000000000014</v>
      </c>
      <c r="AE3346" s="2">
        <v>0</v>
      </c>
      <c r="AF3346" s="7">
        <f>VLOOKUP(R3346,Weights!$A$2:$B$120,2,0)*AE3346</f>
        <v>0</v>
      </c>
      <c r="AG3346">
        <f t="shared" ca="1" si="479"/>
        <v>92.160000000000025</v>
      </c>
      <c r="AI3346" t="str">
        <f t="shared" ca="1" si="481"/>
        <v>Northern Colorado</v>
      </c>
      <c r="AJ3346" t="str">
        <f t="shared" si="482"/>
        <v>Northern Colorado</v>
      </c>
      <c r="AK3346">
        <f t="shared" si="483"/>
        <v>0</v>
      </c>
    </row>
    <row r="3347" spans="17:37" x14ac:dyDescent="0.25">
      <c r="Q3347" t="s">
        <v>3364</v>
      </c>
      <c r="R3347" s="6">
        <v>42047</v>
      </c>
      <c r="S3347" t="s">
        <v>3194</v>
      </c>
      <c r="T3347" t="s">
        <v>3387</v>
      </c>
      <c r="U3347" t="s">
        <v>3841</v>
      </c>
      <c r="V3347">
        <v>90</v>
      </c>
      <c r="W3347">
        <v>87</v>
      </c>
      <c r="Y3347" t="s">
        <v>1200</v>
      </c>
      <c r="Z3347">
        <v>1</v>
      </c>
      <c r="AA3347">
        <f t="shared" si="480"/>
        <v>-3</v>
      </c>
      <c r="AB3347">
        <f t="shared" ca="1" si="476"/>
        <v>10.599999799999999</v>
      </c>
      <c r="AC3347">
        <f t="shared" ca="1" si="477"/>
        <v>-13.599999799999999</v>
      </c>
      <c r="AD3347">
        <f t="shared" ca="1" si="478"/>
        <v>13.599999799999999</v>
      </c>
      <c r="AE3347" s="2">
        <v>0</v>
      </c>
      <c r="AF3347" s="7">
        <f>VLOOKUP(R3347,Weights!$A$2:$B$120,2,0)*AE3347</f>
        <v>0</v>
      </c>
      <c r="AG3347">
        <f t="shared" ca="1" si="479"/>
        <v>184.95999456000001</v>
      </c>
      <c r="AI3347" t="str">
        <f t="shared" ca="1" si="481"/>
        <v>Northern Colorado</v>
      </c>
      <c r="AJ3347" t="str">
        <f t="shared" si="482"/>
        <v>Montana St</v>
      </c>
      <c r="AK3347" t="str">
        <f t="shared" si="483"/>
        <v>Montana St</v>
      </c>
    </row>
    <row r="3348" spans="17:37" x14ac:dyDescent="0.25">
      <c r="Q3348" t="s">
        <v>3364</v>
      </c>
      <c r="R3348" s="6">
        <v>42049</v>
      </c>
      <c r="S3348" t="s">
        <v>3194</v>
      </c>
      <c r="T3348" t="s">
        <v>3284</v>
      </c>
      <c r="U3348" t="s">
        <v>3841</v>
      </c>
      <c r="V3348">
        <v>83</v>
      </c>
      <c r="W3348">
        <v>81</v>
      </c>
      <c r="X3348" t="s">
        <v>3845</v>
      </c>
      <c r="Y3348" t="s">
        <v>1201</v>
      </c>
      <c r="Z3348">
        <v>1</v>
      </c>
      <c r="AA3348">
        <f t="shared" si="480"/>
        <v>-2</v>
      </c>
      <c r="AB3348">
        <f t="shared" ca="1" si="476"/>
        <v>-2.0000000200000003</v>
      </c>
      <c r="AC3348">
        <f t="shared" ca="1" si="477"/>
        <v>2.000000032253979E-8</v>
      </c>
      <c r="AD3348">
        <f t="shared" ca="1" si="478"/>
        <v>-2.000000032253979E-8</v>
      </c>
      <c r="AE3348" s="2">
        <v>0</v>
      </c>
      <c r="AF3348" s="7">
        <f>VLOOKUP(R3348,Weights!$A$2:$B$120,2,0)*AE3348</f>
        <v>0</v>
      </c>
      <c r="AG3348">
        <f t="shared" ca="1" si="479"/>
        <v>4.0000001290159172E-16</v>
      </c>
      <c r="AI3348" t="str">
        <f t="shared" ca="1" si="481"/>
        <v>Montana</v>
      </c>
      <c r="AJ3348" t="str">
        <f t="shared" si="482"/>
        <v>Montana</v>
      </c>
      <c r="AK3348" t="str">
        <f t="shared" si="483"/>
        <v>Montana</v>
      </c>
    </row>
    <row r="3349" spans="17:37" x14ac:dyDescent="0.25">
      <c r="Q3349" t="s">
        <v>3364</v>
      </c>
      <c r="R3349" s="6">
        <v>42061</v>
      </c>
      <c r="S3349" t="s">
        <v>3194</v>
      </c>
      <c r="T3349" t="s">
        <v>3388</v>
      </c>
      <c r="U3349" t="s">
        <v>3842</v>
      </c>
      <c r="V3349">
        <v>77</v>
      </c>
      <c r="W3349">
        <v>67</v>
      </c>
      <c r="Y3349" t="s">
        <v>1132</v>
      </c>
      <c r="Z3349">
        <v>1</v>
      </c>
      <c r="AA3349">
        <f t="shared" si="480"/>
        <v>10</v>
      </c>
      <c r="AB3349">
        <f t="shared" ca="1" si="476"/>
        <v>6.8</v>
      </c>
      <c r="AC3349">
        <f t="shared" ca="1" si="477"/>
        <v>3.2</v>
      </c>
      <c r="AD3349">
        <f t="shared" ca="1" si="478"/>
        <v>-3.2</v>
      </c>
      <c r="AE3349" s="2">
        <v>0</v>
      </c>
      <c r="AF3349" s="7">
        <f>VLOOKUP(R3349,Weights!$A$2:$B$120,2,0)*AE3349</f>
        <v>0</v>
      </c>
      <c r="AG3349">
        <f t="shared" ca="1" si="479"/>
        <v>10.240000000000002</v>
      </c>
      <c r="AI3349" t="str">
        <f t="shared" ca="1" si="481"/>
        <v>Northern Colorado</v>
      </c>
      <c r="AJ3349" t="str">
        <f t="shared" si="482"/>
        <v>Northern Colorado</v>
      </c>
      <c r="AK3349">
        <f t="shared" si="483"/>
        <v>0</v>
      </c>
    </row>
    <row r="3350" spans="17:37" x14ac:dyDescent="0.25">
      <c r="Q3350" t="s">
        <v>3364</v>
      </c>
      <c r="R3350" s="6">
        <v>42063</v>
      </c>
      <c r="S3350" t="s">
        <v>3194</v>
      </c>
      <c r="T3350" t="s">
        <v>3389</v>
      </c>
      <c r="U3350" t="s">
        <v>3842</v>
      </c>
      <c r="V3350">
        <v>76</v>
      </c>
      <c r="W3350">
        <v>74</v>
      </c>
      <c r="Y3350" t="s">
        <v>1202</v>
      </c>
      <c r="Z3350">
        <v>1</v>
      </c>
      <c r="AA3350">
        <f t="shared" si="480"/>
        <v>2</v>
      </c>
      <c r="AB3350">
        <f t="shared" ca="1" si="476"/>
        <v>1.4</v>
      </c>
      <c r="AC3350">
        <f t="shared" ca="1" si="477"/>
        <v>0.60000000000000009</v>
      </c>
      <c r="AD3350">
        <f t="shared" ca="1" si="478"/>
        <v>-0.60000000000000009</v>
      </c>
      <c r="AE3350" s="2">
        <v>0</v>
      </c>
      <c r="AF3350" s="7">
        <f>VLOOKUP(R3350,Weights!$A$2:$B$120,2,0)*AE3350</f>
        <v>0</v>
      </c>
      <c r="AG3350">
        <f t="shared" ca="1" si="479"/>
        <v>0.3600000000000001</v>
      </c>
      <c r="AI3350" t="str">
        <f t="shared" ca="1" si="481"/>
        <v>Northern Colorado</v>
      </c>
      <c r="AJ3350" t="str">
        <f t="shared" si="482"/>
        <v>Northern Colorado</v>
      </c>
      <c r="AK3350">
        <f t="shared" si="483"/>
        <v>0</v>
      </c>
    </row>
    <row r="3351" spans="17:37" x14ac:dyDescent="0.25">
      <c r="Q3351" t="s">
        <v>3364</v>
      </c>
      <c r="R3351" s="6">
        <v>42070</v>
      </c>
      <c r="S3351" t="s">
        <v>3194</v>
      </c>
      <c r="T3351" t="s">
        <v>3399</v>
      </c>
      <c r="U3351" t="s">
        <v>3842</v>
      </c>
      <c r="V3351">
        <v>72</v>
      </c>
      <c r="W3351">
        <v>71</v>
      </c>
      <c r="Y3351" t="s">
        <v>1203</v>
      </c>
      <c r="Z3351">
        <v>1</v>
      </c>
      <c r="AA3351">
        <f t="shared" si="480"/>
        <v>1</v>
      </c>
      <c r="AB3351">
        <f t="shared" ca="1" si="476"/>
        <v>5.3999999999999995</v>
      </c>
      <c r="AC3351">
        <f t="shared" ca="1" si="477"/>
        <v>-4.3999999999999995</v>
      </c>
      <c r="AD3351">
        <f t="shared" ca="1" si="478"/>
        <v>4.3999999999999995</v>
      </c>
      <c r="AE3351" s="2">
        <v>0</v>
      </c>
      <c r="AF3351" s="7">
        <f>VLOOKUP(R3351,Weights!$A$2:$B$120,2,0)*AE3351</f>
        <v>0</v>
      </c>
      <c r="AG3351">
        <f t="shared" ca="1" si="479"/>
        <v>19.359999999999996</v>
      </c>
      <c r="AI3351" t="str">
        <f t="shared" ca="1" si="481"/>
        <v>Northern Colorado</v>
      </c>
      <c r="AJ3351" t="str">
        <f t="shared" si="482"/>
        <v>Northern Colorado</v>
      </c>
      <c r="AK3351">
        <f t="shared" si="483"/>
        <v>0</v>
      </c>
    </row>
    <row r="3352" spans="17:37" x14ac:dyDescent="0.25">
      <c r="Q3352" t="s">
        <v>3224</v>
      </c>
      <c r="R3352" s="6">
        <v>41958</v>
      </c>
      <c r="S3352" t="s">
        <v>3194</v>
      </c>
      <c r="T3352" t="s">
        <v>3839</v>
      </c>
      <c r="U3352" t="s">
        <v>3842</v>
      </c>
      <c r="V3352">
        <v>86</v>
      </c>
      <c r="W3352">
        <v>56</v>
      </c>
      <c r="Y3352" t="s">
        <v>176</v>
      </c>
      <c r="Z3352">
        <v>1</v>
      </c>
      <c r="AA3352">
        <f t="shared" si="480"/>
        <v>30</v>
      </c>
      <c r="AB3352">
        <f t="shared" ca="1" si="476"/>
        <v>29.999999800000001</v>
      </c>
      <c r="AC3352">
        <f t="shared" ca="1" si="477"/>
        <v>1.9999999878450581E-7</v>
      </c>
      <c r="AD3352">
        <f t="shared" ca="1" si="478"/>
        <v>-1.9999999878450581E-7</v>
      </c>
      <c r="AE3352" s="2">
        <v>0</v>
      </c>
      <c r="AF3352" s="7">
        <f>VLOOKUP(R3352,Weights!$A$2:$B$120,2,0)*AE3352</f>
        <v>0</v>
      </c>
      <c r="AG3352">
        <f t="shared" ca="1" si="479"/>
        <v>3.9999999513802324E-14</v>
      </c>
      <c r="AI3352" t="str">
        <f t="shared" ca="1" si="481"/>
        <v>Northern Illinois</v>
      </c>
      <c r="AJ3352" t="str">
        <f t="shared" si="482"/>
        <v>Northern Illinois</v>
      </c>
      <c r="AK3352">
        <f t="shared" si="483"/>
        <v>0</v>
      </c>
    </row>
    <row r="3353" spans="17:37" x14ac:dyDescent="0.25">
      <c r="Q3353" t="s">
        <v>3224</v>
      </c>
      <c r="R3353" s="6">
        <v>41963</v>
      </c>
      <c r="S3353" t="s">
        <v>3194</v>
      </c>
      <c r="T3353" t="s">
        <v>3358</v>
      </c>
      <c r="U3353" t="s">
        <v>3842</v>
      </c>
      <c r="V3353">
        <v>78</v>
      </c>
      <c r="W3353">
        <v>67</v>
      </c>
      <c r="Y3353" t="s">
        <v>258</v>
      </c>
      <c r="Z3353">
        <v>1</v>
      </c>
      <c r="AA3353">
        <f t="shared" si="480"/>
        <v>11</v>
      </c>
      <c r="AB3353">
        <f t="shared" ca="1" si="476"/>
        <v>8.2000000000000011</v>
      </c>
      <c r="AC3353">
        <f t="shared" ca="1" si="477"/>
        <v>2.7999999999999989</v>
      </c>
      <c r="AD3353">
        <f t="shared" ca="1" si="478"/>
        <v>-2.7999999999999989</v>
      </c>
      <c r="AE3353" s="2">
        <v>0</v>
      </c>
      <c r="AF3353" s="7">
        <f>VLOOKUP(R3353,Weights!$A$2:$B$120,2,0)*AE3353</f>
        <v>0</v>
      </c>
      <c r="AG3353">
        <f t="shared" ca="1" si="479"/>
        <v>7.8399999999999936</v>
      </c>
      <c r="AI3353" t="str">
        <f t="shared" ca="1" si="481"/>
        <v>Northern Illinois</v>
      </c>
      <c r="AJ3353" t="str">
        <f t="shared" si="482"/>
        <v>Northern Illinois</v>
      </c>
      <c r="AK3353">
        <f t="shared" si="483"/>
        <v>0</v>
      </c>
    </row>
    <row r="3354" spans="17:37" x14ac:dyDescent="0.25">
      <c r="Q3354" t="s">
        <v>3224</v>
      </c>
      <c r="R3354" s="6">
        <v>41973</v>
      </c>
      <c r="S3354" t="s">
        <v>3194</v>
      </c>
      <c r="T3354" t="s">
        <v>3209</v>
      </c>
      <c r="U3354" t="s">
        <v>3842</v>
      </c>
      <c r="V3354">
        <v>61</v>
      </c>
      <c r="W3354">
        <v>56</v>
      </c>
      <c r="Y3354" t="s">
        <v>100</v>
      </c>
      <c r="Z3354">
        <v>1</v>
      </c>
      <c r="AA3354">
        <f t="shared" si="480"/>
        <v>5</v>
      </c>
      <c r="AB3354">
        <f t="shared" ca="1" si="476"/>
        <v>16.3999998</v>
      </c>
      <c r="AC3354">
        <f t="shared" ca="1" si="477"/>
        <v>-11.3999998</v>
      </c>
      <c r="AD3354">
        <f t="shared" ca="1" si="478"/>
        <v>11.3999998</v>
      </c>
      <c r="AE3354" s="2">
        <v>0</v>
      </c>
      <c r="AF3354" s="7">
        <f>VLOOKUP(R3354,Weights!$A$2:$B$120,2,0)*AE3354</f>
        <v>0</v>
      </c>
      <c r="AG3354">
        <f t="shared" ca="1" si="479"/>
        <v>129.95999544000003</v>
      </c>
      <c r="AI3354" t="str">
        <f t="shared" ca="1" si="481"/>
        <v>Northern Illinois</v>
      </c>
      <c r="AJ3354" t="str">
        <f t="shared" si="482"/>
        <v>Northern Illinois</v>
      </c>
      <c r="AK3354">
        <f t="shared" si="483"/>
        <v>0</v>
      </c>
    </row>
    <row r="3355" spans="17:37" x14ac:dyDescent="0.25">
      <c r="Q3355" t="s">
        <v>3224</v>
      </c>
      <c r="R3355" s="6">
        <v>41989</v>
      </c>
      <c r="S3355" t="s">
        <v>3194</v>
      </c>
      <c r="T3355" t="s">
        <v>3515</v>
      </c>
      <c r="U3355" t="s">
        <v>3842</v>
      </c>
      <c r="V3355">
        <v>71</v>
      </c>
      <c r="W3355">
        <v>64</v>
      </c>
      <c r="Y3355" t="s">
        <v>290</v>
      </c>
      <c r="Z3355">
        <v>1</v>
      </c>
      <c r="AA3355">
        <f t="shared" si="480"/>
        <v>7</v>
      </c>
      <c r="AB3355">
        <f t="shared" ca="1" si="476"/>
        <v>20.799999800000002</v>
      </c>
      <c r="AC3355">
        <f t="shared" ca="1" si="477"/>
        <v>-13.799999800000002</v>
      </c>
      <c r="AD3355">
        <f t="shared" ca="1" si="478"/>
        <v>13.799999800000002</v>
      </c>
      <c r="AE3355" s="2">
        <v>0</v>
      </c>
      <c r="AF3355" s="7">
        <f>VLOOKUP(R3355,Weights!$A$2:$B$120,2,0)*AE3355</f>
        <v>0</v>
      </c>
      <c r="AG3355">
        <f t="shared" ca="1" si="479"/>
        <v>190.43999448000008</v>
      </c>
      <c r="AI3355" t="str">
        <f t="shared" ca="1" si="481"/>
        <v>Northern Illinois</v>
      </c>
      <c r="AJ3355" t="str">
        <f t="shared" si="482"/>
        <v>Northern Illinois</v>
      </c>
      <c r="AK3355">
        <f t="shared" si="483"/>
        <v>0</v>
      </c>
    </row>
    <row r="3356" spans="17:37" x14ac:dyDescent="0.25">
      <c r="Q3356" t="s">
        <v>3224</v>
      </c>
      <c r="R3356" s="6">
        <v>42002</v>
      </c>
      <c r="S3356" t="s">
        <v>3194</v>
      </c>
      <c r="T3356" t="s">
        <v>3414</v>
      </c>
      <c r="U3356" t="s">
        <v>3842</v>
      </c>
      <c r="V3356">
        <v>83</v>
      </c>
      <c r="W3356">
        <v>51</v>
      </c>
      <c r="Y3356" t="s">
        <v>179</v>
      </c>
      <c r="Z3356">
        <v>1</v>
      </c>
      <c r="AA3356">
        <f t="shared" si="480"/>
        <v>32</v>
      </c>
      <c r="AB3356">
        <f t="shared" ca="1" si="476"/>
        <v>7.2000000000000011</v>
      </c>
      <c r="AC3356">
        <f t="shared" ca="1" si="477"/>
        <v>24.799999999999997</v>
      </c>
      <c r="AD3356">
        <f t="shared" ca="1" si="478"/>
        <v>-24.799999999999997</v>
      </c>
      <c r="AE3356" s="2">
        <v>0</v>
      </c>
      <c r="AF3356" s="7">
        <f>VLOOKUP(R3356,Weights!$A$2:$B$120,2,0)*AE3356</f>
        <v>0</v>
      </c>
      <c r="AG3356">
        <f t="shared" ca="1" si="479"/>
        <v>615.03999999999985</v>
      </c>
      <c r="AI3356" t="str">
        <f t="shared" ca="1" si="481"/>
        <v>Northern Illinois</v>
      </c>
      <c r="AJ3356" t="str">
        <f t="shared" si="482"/>
        <v>Northern Illinois</v>
      </c>
      <c r="AK3356">
        <f t="shared" si="483"/>
        <v>0</v>
      </c>
    </row>
    <row r="3357" spans="17:37" x14ac:dyDescent="0.25">
      <c r="Q3357" t="s">
        <v>3224</v>
      </c>
      <c r="R3357" s="6">
        <v>42006</v>
      </c>
      <c r="S3357" t="s">
        <v>3194</v>
      </c>
      <c r="T3357" t="s">
        <v>3417</v>
      </c>
      <c r="U3357" t="s">
        <v>3842</v>
      </c>
      <c r="V3357">
        <v>72</v>
      </c>
      <c r="W3357">
        <v>67</v>
      </c>
      <c r="X3357" t="s">
        <v>3843</v>
      </c>
      <c r="Y3357" t="s">
        <v>155</v>
      </c>
      <c r="Z3357">
        <v>1</v>
      </c>
      <c r="AA3357">
        <f t="shared" si="480"/>
        <v>5</v>
      </c>
      <c r="AB3357">
        <f t="shared" ca="1" si="476"/>
        <v>4</v>
      </c>
      <c r="AC3357">
        <f t="shared" ca="1" si="477"/>
        <v>1</v>
      </c>
      <c r="AD3357">
        <f t="shared" ca="1" si="478"/>
        <v>-1</v>
      </c>
      <c r="AE3357" s="2">
        <v>0</v>
      </c>
      <c r="AF3357" s="7">
        <f>VLOOKUP(R3357,Weights!$A$2:$B$120,2,0)*AE3357</f>
        <v>0</v>
      </c>
      <c r="AG3357">
        <f t="shared" ca="1" si="479"/>
        <v>1</v>
      </c>
      <c r="AI3357" t="str">
        <f t="shared" ca="1" si="481"/>
        <v>Northern Illinois</v>
      </c>
      <c r="AJ3357" t="str">
        <f t="shared" si="482"/>
        <v>Northern Illinois</v>
      </c>
      <c r="AK3357">
        <f t="shared" si="483"/>
        <v>0</v>
      </c>
    </row>
    <row r="3358" spans="17:37" x14ac:dyDescent="0.25">
      <c r="Q3358" t="s">
        <v>3224</v>
      </c>
      <c r="R3358" s="6">
        <v>42014</v>
      </c>
      <c r="S3358" t="s">
        <v>3194</v>
      </c>
      <c r="T3358" t="s">
        <v>3496</v>
      </c>
      <c r="U3358" t="s">
        <v>3841</v>
      </c>
      <c r="V3358">
        <v>67</v>
      </c>
      <c r="W3358">
        <v>65</v>
      </c>
      <c r="Y3358" t="s">
        <v>1257</v>
      </c>
      <c r="Z3358">
        <v>1</v>
      </c>
      <c r="AA3358">
        <f t="shared" si="480"/>
        <v>-2</v>
      </c>
      <c r="AB3358">
        <f t="shared" ca="1" si="476"/>
        <v>-1.4</v>
      </c>
      <c r="AC3358">
        <f t="shared" ca="1" si="477"/>
        <v>-0.60000000000000009</v>
      </c>
      <c r="AD3358">
        <f t="shared" ca="1" si="478"/>
        <v>0.60000000000000009</v>
      </c>
      <c r="AE3358" s="2">
        <v>0</v>
      </c>
      <c r="AF3358" s="7">
        <f>VLOOKUP(R3358,Weights!$A$2:$B$120,2,0)*AE3358</f>
        <v>0</v>
      </c>
      <c r="AG3358">
        <f t="shared" ca="1" si="479"/>
        <v>0.3600000000000001</v>
      </c>
      <c r="AI3358" t="str">
        <f t="shared" ca="1" si="481"/>
        <v>Kent State</v>
      </c>
      <c r="AJ3358" t="str">
        <f t="shared" si="482"/>
        <v>Kent State</v>
      </c>
      <c r="AK3358" t="str">
        <f t="shared" si="483"/>
        <v>Kent State</v>
      </c>
    </row>
    <row r="3359" spans="17:37" x14ac:dyDescent="0.25">
      <c r="Q3359" t="s">
        <v>3224</v>
      </c>
      <c r="R3359" s="6">
        <v>42025</v>
      </c>
      <c r="S3359" t="s">
        <v>3194</v>
      </c>
      <c r="T3359" t="s">
        <v>3243</v>
      </c>
      <c r="U3359" t="s">
        <v>3842</v>
      </c>
      <c r="V3359">
        <v>64</v>
      </c>
      <c r="W3359">
        <v>61</v>
      </c>
      <c r="Y3359" t="s">
        <v>1684</v>
      </c>
      <c r="Z3359">
        <v>1</v>
      </c>
      <c r="AA3359">
        <f t="shared" si="480"/>
        <v>3</v>
      </c>
      <c r="AB3359">
        <f t="shared" ca="1" si="476"/>
        <v>-2.5999999999999996</v>
      </c>
      <c r="AC3359">
        <f t="shared" ca="1" si="477"/>
        <v>5.6</v>
      </c>
      <c r="AD3359">
        <f t="shared" ca="1" si="478"/>
        <v>-5.6</v>
      </c>
      <c r="AE3359" s="2">
        <v>0</v>
      </c>
      <c r="AF3359" s="7">
        <f>VLOOKUP(R3359,Weights!$A$2:$B$120,2,0)*AE3359</f>
        <v>0</v>
      </c>
      <c r="AG3359">
        <f t="shared" ca="1" si="479"/>
        <v>31.359999999999996</v>
      </c>
      <c r="AI3359" t="str">
        <f t="shared" ca="1" si="481"/>
        <v>Akron</v>
      </c>
      <c r="AJ3359" t="str">
        <f t="shared" si="482"/>
        <v>Northern Illinois</v>
      </c>
      <c r="AK3359">
        <f t="shared" si="483"/>
        <v>0</v>
      </c>
    </row>
    <row r="3360" spans="17:37" x14ac:dyDescent="0.25">
      <c r="Q3360" t="s">
        <v>3224</v>
      </c>
      <c r="R3360" s="6">
        <v>42028</v>
      </c>
      <c r="S3360" t="s">
        <v>3194</v>
      </c>
      <c r="T3360" t="s">
        <v>3290</v>
      </c>
      <c r="U3360" t="s">
        <v>3841</v>
      </c>
      <c r="V3360">
        <v>60</v>
      </c>
      <c r="W3360">
        <v>55</v>
      </c>
      <c r="Y3360" t="s">
        <v>596</v>
      </c>
      <c r="Z3360">
        <v>1</v>
      </c>
      <c r="AA3360">
        <f t="shared" si="480"/>
        <v>-5</v>
      </c>
      <c r="AB3360">
        <f t="shared" ca="1" si="476"/>
        <v>4.5999999999999996</v>
      </c>
      <c r="AC3360">
        <f t="shared" ca="1" si="477"/>
        <v>-9.6</v>
      </c>
      <c r="AD3360">
        <f t="shared" ca="1" si="478"/>
        <v>9.6</v>
      </c>
      <c r="AE3360" s="2">
        <v>0</v>
      </c>
      <c r="AF3360" s="7">
        <f>VLOOKUP(R3360,Weights!$A$2:$B$120,2,0)*AE3360</f>
        <v>0</v>
      </c>
      <c r="AG3360">
        <f t="shared" ca="1" si="479"/>
        <v>92.16</v>
      </c>
      <c r="AI3360" t="str">
        <f t="shared" ca="1" si="481"/>
        <v>Northern Illinois</v>
      </c>
      <c r="AJ3360" t="str">
        <f t="shared" si="482"/>
        <v>Miami (OH)</v>
      </c>
      <c r="AK3360" t="str">
        <f t="shared" si="483"/>
        <v>Miami (OH)</v>
      </c>
    </row>
    <row r="3361" spans="17:37" x14ac:dyDescent="0.25">
      <c r="Q3361" t="s">
        <v>3224</v>
      </c>
      <c r="R3361" s="6">
        <v>42035</v>
      </c>
      <c r="S3361" t="s">
        <v>3194</v>
      </c>
      <c r="T3361" t="s">
        <v>3410</v>
      </c>
      <c r="U3361" t="s">
        <v>3841</v>
      </c>
      <c r="V3361">
        <v>80</v>
      </c>
      <c r="W3361">
        <v>69</v>
      </c>
      <c r="Y3361" t="s">
        <v>2081</v>
      </c>
      <c r="Z3361">
        <v>1</v>
      </c>
      <c r="AA3361">
        <f t="shared" si="480"/>
        <v>-11</v>
      </c>
      <c r="AB3361">
        <f t="shared" ca="1" si="476"/>
        <v>-4.4000000000000004</v>
      </c>
      <c r="AC3361">
        <f t="shared" ca="1" si="477"/>
        <v>-6.6</v>
      </c>
      <c r="AD3361">
        <f t="shared" ca="1" si="478"/>
        <v>6.6</v>
      </c>
      <c r="AE3361" s="2">
        <v>0</v>
      </c>
      <c r="AF3361" s="7">
        <f>VLOOKUP(R3361,Weights!$A$2:$B$120,2,0)*AE3361</f>
        <v>0</v>
      </c>
      <c r="AG3361">
        <f t="shared" ca="1" si="479"/>
        <v>43.559999999999995</v>
      </c>
      <c r="AI3361" t="str">
        <f t="shared" ca="1" si="481"/>
        <v>Toledo</v>
      </c>
      <c r="AJ3361" t="str">
        <f t="shared" si="482"/>
        <v>Toledo</v>
      </c>
      <c r="AK3361" t="str">
        <f t="shared" si="483"/>
        <v>Toledo</v>
      </c>
    </row>
    <row r="3362" spans="17:37" x14ac:dyDescent="0.25">
      <c r="Q3362" t="s">
        <v>3224</v>
      </c>
      <c r="R3362" s="6">
        <v>42042</v>
      </c>
      <c r="S3362" t="s">
        <v>3194</v>
      </c>
      <c r="T3362" t="s">
        <v>3488</v>
      </c>
      <c r="U3362" t="s">
        <v>3841</v>
      </c>
      <c r="V3362">
        <v>69</v>
      </c>
      <c r="W3362">
        <v>65</v>
      </c>
      <c r="Y3362" t="s">
        <v>2082</v>
      </c>
      <c r="Z3362">
        <v>1</v>
      </c>
      <c r="AA3362">
        <f t="shared" si="480"/>
        <v>-4</v>
      </c>
      <c r="AB3362">
        <f t="shared" ca="1" si="476"/>
        <v>-3.6</v>
      </c>
      <c r="AC3362">
        <f t="shared" ca="1" si="477"/>
        <v>-0.39999999999999991</v>
      </c>
      <c r="AD3362">
        <f t="shared" ca="1" si="478"/>
        <v>0.39999999999999991</v>
      </c>
      <c r="AE3362" s="2">
        <v>0</v>
      </c>
      <c r="AF3362" s="7">
        <f>VLOOKUP(R3362,Weights!$A$2:$B$120,2,0)*AE3362</f>
        <v>0</v>
      </c>
      <c r="AG3362">
        <f t="shared" ca="1" si="479"/>
        <v>0.15999999999999992</v>
      </c>
      <c r="AI3362" t="str">
        <f t="shared" ca="1" si="481"/>
        <v>Bowling Green</v>
      </c>
      <c r="AJ3362" t="str">
        <f t="shared" si="482"/>
        <v>Bowling Green</v>
      </c>
      <c r="AK3362" t="str">
        <f t="shared" si="483"/>
        <v>Bowling Green</v>
      </c>
    </row>
    <row r="3363" spans="17:37" x14ac:dyDescent="0.25">
      <c r="Q3363" t="s">
        <v>3224</v>
      </c>
      <c r="R3363" s="6">
        <v>42045</v>
      </c>
      <c r="S3363" t="s">
        <v>3194</v>
      </c>
      <c r="T3363" t="s">
        <v>3437</v>
      </c>
      <c r="U3363" t="s">
        <v>3842</v>
      </c>
      <c r="V3363">
        <v>75</v>
      </c>
      <c r="W3363">
        <v>63</v>
      </c>
      <c r="Y3363" t="s">
        <v>2023</v>
      </c>
      <c r="Z3363">
        <v>1</v>
      </c>
      <c r="AA3363">
        <f t="shared" si="480"/>
        <v>12</v>
      </c>
      <c r="AB3363">
        <f t="shared" ca="1" si="476"/>
        <v>6.2000000000000011</v>
      </c>
      <c r="AC3363">
        <f t="shared" ca="1" si="477"/>
        <v>5.7999999999999989</v>
      </c>
      <c r="AD3363">
        <f t="shared" ca="1" si="478"/>
        <v>-5.7999999999999989</v>
      </c>
      <c r="AE3363" s="2">
        <v>0</v>
      </c>
      <c r="AF3363" s="7">
        <f>VLOOKUP(R3363,Weights!$A$2:$B$120,2,0)*AE3363</f>
        <v>0</v>
      </c>
      <c r="AG3363">
        <f t="shared" ca="1" si="479"/>
        <v>33.639999999999986</v>
      </c>
      <c r="AI3363" t="str">
        <f t="shared" ca="1" si="481"/>
        <v>Northern Illinois</v>
      </c>
      <c r="AJ3363" t="str">
        <f t="shared" si="482"/>
        <v>Northern Illinois</v>
      </c>
      <c r="AK3363">
        <f t="shared" si="483"/>
        <v>0</v>
      </c>
    </row>
    <row r="3364" spans="17:37" x14ac:dyDescent="0.25">
      <c r="Q3364" t="s">
        <v>3224</v>
      </c>
      <c r="R3364" s="6">
        <v>42056</v>
      </c>
      <c r="S3364" t="s">
        <v>3194</v>
      </c>
      <c r="T3364" t="s">
        <v>3436</v>
      </c>
      <c r="U3364" t="s">
        <v>3841</v>
      </c>
      <c r="V3364">
        <v>73</v>
      </c>
      <c r="W3364">
        <v>65</v>
      </c>
      <c r="Y3364" t="s">
        <v>2084</v>
      </c>
      <c r="Z3364">
        <v>1</v>
      </c>
      <c r="AA3364">
        <f t="shared" si="480"/>
        <v>-8</v>
      </c>
      <c r="AB3364">
        <f t="shared" ca="1" si="476"/>
        <v>1.3999999800000003</v>
      </c>
      <c r="AC3364">
        <f t="shared" ca="1" si="477"/>
        <v>-9.3999999800000005</v>
      </c>
      <c r="AD3364">
        <f t="shared" ca="1" si="478"/>
        <v>9.3999999800000005</v>
      </c>
      <c r="AE3364" s="2">
        <v>0</v>
      </c>
      <c r="AF3364" s="7">
        <f>VLOOKUP(R3364,Weights!$A$2:$B$120,2,0)*AE3364</f>
        <v>0</v>
      </c>
      <c r="AG3364">
        <f t="shared" ca="1" si="479"/>
        <v>88.359999624000011</v>
      </c>
      <c r="AI3364" t="str">
        <f t="shared" ca="1" si="481"/>
        <v>Northern Illinois</v>
      </c>
      <c r="AJ3364" t="str">
        <f t="shared" si="482"/>
        <v>Eastern Michigan</v>
      </c>
      <c r="AK3364" t="str">
        <f t="shared" si="483"/>
        <v>Eastern Michigan</v>
      </c>
    </row>
    <row r="3365" spans="17:37" x14ac:dyDescent="0.25">
      <c r="Q3365" t="s">
        <v>3224</v>
      </c>
      <c r="R3365" s="6">
        <v>42063</v>
      </c>
      <c r="S3365" t="s">
        <v>3194</v>
      </c>
      <c r="T3365" t="s">
        <v>3223</v>
      </c>
      <c r="U3365" t="s">
        <v>3842</v>
      </c>
      <c r="V3365">
        <v>73</v>
      </c>
      <c r="W3365">
        <v>55</v>
      </c>
      <c r="Y3365" t="s">
        <v>2085</v>
      </c>
      <c r="Z3365">
        <v>1</v>
      </c>
      <c r="AA3365">
        <f t="shared" si="480"/>
        <v>18</v>
      </c>
      <c r="AB3365">
        <f t="shared" ca="1" si="476"/>
        <v>-8.3999999999999986</v>
      </c>
      <c r="AC3365">
        <f t="shared" ca="1" si="477"/>
        <v>26.4</v>
      </c>
      <c r="AD3365">
        <f t="shared" ca="1" si="478"/>
        <v>-26.4</v>
      </c>
      <c r="AE3365" s="2">
        <v>0</v>
      </c>
      <c r="AF3365" s="7">
        <f>VLOOKUP(R3365,Weights!$A$2:$B$120,2,0)*AE3365</f>
        <v>0</v>
      </c>
      <c r="AG3365">
        <f t="shared" ca="1" si="479"/>
        <v>696.95999999999992</v>
      </c>
      <c r="AI3365" t="str">
        <f t="shared" ca="1" si="481"/>
        <v>Central Michigan</v>
      </c>
      <c r="AJ3365" t="str">
        <f t="shared" si="482"/>
        <v>Northern Illinois</v>
      </c>
      <c r="AK3365">
        <f t="shared" si="483"/>
        <v>0</v>
      </c>
    </row>
    <row r="3366" spans="17:37" x14ac:dyDescent="0.25">
      <c r="Q3366" t="s">
        <v>3224</v>
      </c>
      <c r="R3366" s="6">
        <v>42066</v>
      </c>
      <c r="S3366" t="s">
        <v>3194</v>
      </c>
      <c r="T3366" t="s">
        <v>3231</v>
      </c>
      <c r="U3366" t="s">
        <v>3842</v>
      </c>
      <c r="V3366">
        <v>65</v>
      </c>
      <c r="W3366">
        <v>63</v>
      </c>
      <c r="Y3366" t="s">
        <v>1692</v>
      </c>
      <c r="Z3366">
        <v>1</v>
      </c>
      <c r="AA3366">
        <f t="shared" si="480"/>
        <v>2</v>
      </c>
      <c r="AB3366">
        <f t="shared" ca="1" si="476"/>
        <v>0.59999998000000021</v>
      </c>
      <c r="AC3366">
        <f t="shared" ca="1" si="477"/>
        <v>1.4000000199999998</v>
      </c>
      <c r="AD3366">
        <f t="shared" ca="1" si="478"/>
        <v>-1.4000000199999998</v>
      </c>
      <c r="AE3366" s="2">
        <v>0</v>
      </c>
      <c r="AF3366" s="7">
        <f>VLOOKUP(R3366,Weights!$A$2:$B$120,2,0)*AE3366</f>
        <v>0</v>
      </c>
      <c r="AG3366">
        <f t="shared" ca="1" si="479"/>
        <v>1.9600000559999997</v>
      </c>
      <c r="AI3366" t="str">
        <f t="shared" ca="1" si="481"/>
        <v>Northern Illinois</v>
      </c>
      <c r="AJ3366" t="str">
        <f t="shared" si="482"/>
        <v>Northern Illinois</v>
      </c>
      <c r="AK3366">
        <f t="shared" si="483"/>
        <v>0</v>
      </c>
    </row>
    <row r="3367" spans="17:37" x14ac:dyDescent="0.25">
      <c r="Q3367" t="s">
        <v>3299</v>
      </c>
      <c r="R3367" s="6">
        <v>41958</v>
      </c>
      <c r="S3367" t="s">
        <v>3194</v>
      </c>
      <c r="T3367" t="s">
        <v>3399</v>
      </c>
      <c r="U3367" t="s">
        <v>3842</v>
      </c>
      <c r="V3367">
        <v>64</v>
      </c>
      <c r="W3367">
        <v>52</v>
      </c>
      <c r="Y3367" t="s">
        <v>176</v>
      </c>
      <c r="Z3367">
        <v>1</v>
      </c>
      <c r="AA3367">
        <f t="shared" si="480"/>
        <v>12</v>
      </c>
      <c r="AB3367">
        <f t="shared" ca="1" si="476"/>
        <v>20.200000000000003</v>
      </c>
      <c r="AC3367">
        <f t="shared" ca="1" si="477"/>
        <v>-8.2000000000000028</v>
      </c>
      <c r="AD3367">
        <f t="shared" ca="1" si="478"/>
        <v>8.2000000000000028</v>
      </c>
      <c r="AE3367" s="2">
        <v>0</v>
      </c>
      <c r="AF3367" s="7">
        <f>VLOOKUP(R3367,Weights!$A$2:$B$120,2,0)*AE3367</f>
        <v>0</v>
      </c>
      <c r="AG3367">
        <f t="shared" ca="1" si="479"/>
        <v>67.240000000000052</v>
      </c>
      <c r="AI3367" t="str">
        <f t="shared" ca="1" si="481"/>
        <v>Northern Iowa</v>
      </c>
      <c r="AJ3367" t="str">
        <f t="shared" si="482"/>
        <v>Northern Iowa</v>
      </c>
      <c r="AK3367">
        <f t="shared" si="483"/>
        <v>0</v>
      </c>
    </row>
    <row r="3368" spans="17:37" x14ac:dyDescent="0.25">
      <c r="Q3368" t="s">
        <v>3299</v>
      </c>
      <c r="R3368" s="6">
        <v>41963</v>
      </c>
      <c r="S3368" t="s">
        <v>3194</v>
      </c>
      <c r="T3368" t="s">
        <v>3462</v>
      </c>
      <c r="U3368" t="s">
        <v>3842</v>
      </c>
      <c r="V3368">
        <v>73</v>
      </c>
      <c r="W3368">
        <v>53</v>
      </c>
      <c r="Y3368" t="s">
        <v>259</v>
      </c>
      <c r="Z3368">
        <v>1</v>
      </c>
      <c r="AA3368">
        <f t="shared" si="480"/>
        <v>20</v>
      </c>
      <c r="AB3368">
        <f t="shared" ca="1" si="476"/>
        <v>26.199999800000001</v>
      </c>
      <c r="AC3368">
        <f t="shared" ca="1" si="477"/>
        <v>-6.1999998000000005</v>
      </c>
      <c r="AD3368">
        <f t="shared" ca="1" si="478"/>
        <v>6.1999998000000005</v>
      </c>
      <c r="AE3368" s="2">
        <v>0</v>
      </c>
      <c r="AF3368" s="7">
        <f>VLOOKUP(R3368,Weights!$A$2:$B$120,2,0)*AE3368</f>
        <v>0</v>
      </c>
      <c r="AG3368">
        <f t="shared" ca="1" si="479"/>
        <v>38.439997520000048</v>
      </c>
      <c r="AI3368" t="str">
        <f t="shared" ca="1" si="481"/>
        <v>Northern Iowa</v>
      </c>
      <c r="AJ3368" t="str">
        <f t="shared" si="482"/>
        <v>Northern Iowa</v>
      </c>
      <c r="AK3368">
        <f t="shared" si="483"/>
        <v>0</v>
      </c>
    </row>
    <row r="3369" spans="17:37" x14ac:dyDescent="0.25">
      <c r="Q3369" t="s">
        <v>3299</v>
      </c>
      <c r="R3369" s="6">
        <v>41965</v>
      </c>
      <c r="S3369" t="s">
        <v>3194</v>
      </c>
      <c r="T3369" t="s">
        <v>3332</v>
      </c>
      <c r="U3369" t="s">
        <v>3842</v>
      </c>
      <c r="V3369">
        <v>66</v>
      </c>
      <c r="W3369">
        <v>49</v>
      </c>
      <c r="Y3369" t="s">
        <v>260</v>
      </c>
      <c r="Z3369">
        <v>1</v>
      </c>
      <c r="AA3369">
        <f t="shared" si="480"/>
        <v>17</v>
      </c>
      <c r="AB3369">
        <f t="shared" ca="1" si="476"/>
        <v>11.400000000000002</v>
      </c>
      <c r="AC3369">
        <f t="shared" ca="1" si="477"/>
        <v>5.5999999999999979</v>
      </c>
      <c r="AD3369">
        <f t="shared" ca="1" si="478"/>
        <v>-5.5999999999999979</v>
      </c>
      <c r="AE3369" s="2">
        <v>0</v>
      </c>
      <c r="AF3369" s="7">
        <f>VLOOKUP(R3369,Weights!$A$2:$B$120,2,0)*AE3369</f>
        <v>0</v>
      </c>
      <c r="AG3369">
        <f t="shared" ca="1" si="479"/>
        <v>31.359999999999975</v>
      </c>
      <c r="AI3369" t="str">
        <f t="shared" ca="1" si="481"/>
        <v>Northern Iowa</v>
      </c>
      <c r="AJ3369" t="str">
        <f t="shared" si="482"/>
        <v>Northern Iowa</v>
      </c>
      <c r="AK3369">
        <f t="shared" si="483"/>
        <v>0</v>
      </c>
    </row>
    <row r="3370" spans="17:37" x14ac:dyDescent="0.25">
      <c r="Q3370" t="s">
        <v>3299</v>
      </c>
      <c r="R3370" s="6">
        <v>41973</v>
      </c>
      <c r="S3370" t="s">
        <v>3194</v>
      </c>
      <c r="T3370" t="s">
        <v>3287</v>
      </c>
      <c r="U3370" t="s">
        <v>3842</v>
      </c>
      <c r="V3370">
        <v>55</v>
      </c>
      <c r="W3370">
        <v>50</v>
      </c>
      <c r="Y3370" t="s">
        <v>674</v>
      </c>
      <c r="Z3370">
        <v>1</v>
      </c>
      <c r="AA3370">
        <f t="shared" si="480"/>
        <v>5</v>
      </c>
      <c r="AB3370">
        <f t="shared" ca="1" si="476"/>
        <v>6.8000000000000016</v>
      </c>
      <c r="AC3370">
        <f t="shared" ca="1" si="477"/>
        <v>-1.8000000000000016</v>
      </c>
      <c r="AD3370">
        <f t="shared" ca="1" si="478"/>
        <v>1.8000000000000016</v>
      </c>
      <c r="AE3370" s="2">
        <v>0</v>
      </c>
      <c r="AF3370" s="7">
        <f>VLOOKUP(R3370,Weights!$A$2:$B$120,2,0)*AE3370</f>
        <v>0</v>
      </c>
      <c r="AG3370">
        <f t="shared" ca="1" si="479"/>
        <v>3.2400000000000055</v>
      </c>
      <c r="AI3370" t="str">
        <f t="shared" ca="1" si="481"/>
        <v>Northern Iowa</v>
      </c>
      <c r="AJ3370" t="str">
        <f t="shared" si="482"/>
        <v>Northern Iowa</v>
      </c>
      <c r="AK3370">
        <f t="shared" si="483"/>
        <v>0</v>
      </c>
    </row>
    <row r="3371" spans="17:37" x14ac:dyDescent="0.25">
      <c r="Q3371" t="s">
        <v>3299</v>
      </c>
      <c r="R3371" s="6">
        <v>41979</v>
      </c>
      <c r="S3371" t="s">
        <v>3194</v>
      </c>
      <c r="T3371" t="s">
        <v>3288</v>
      </c>
      <c r="U3371" t="s">
        <v>3842</v>
      </c>
      <c r="V3371">
        <v>71</v>
      </c>
      <c r="W3371">
        <v>65</v>
      </c>
      <c r="X3371" t="s">
        <v>3843</v>
      </c>
      <c r="Y3371" t="s">
        <v>675</v>
      </c>
      <c r="Z3371">
        <v>1</v>
      </c>
      <c r="AA3371">
        <f t="shared" si="480"/>
        <v>6</v>
      </c>
      <c r="AB3371">
        <f t="shared" ca="1" si="476"/>
        <v>13.799999980000001</v>
      </c>
      <c r="AC3371">
        <f t="shared" ca="1" si="477"/>
        <v>-7.7999999800000008</v>
      </c>
      <c r="AD3371">
        <f t="shared" ca="1" si="478"/>
        <v>7.7999999800000008</v>
      </c>
      <c r="AE3371" s="2">
        <v>0</v>
      </c>
      <c r="AF3371" s="7">
        <f>VLOOKUP(R3371,Weights!$A$2:$B$120,2,0)*AE3371</f>
        <v>0</v>
      </c>
      <c r="AG3371">
        <f t="shared" ca="1" si="479"/>
        <v>60.839999688000013</v>
      </c>
      <c r="AI3371" t="str">
        <f t="shared" ca="1" si="481"/>
        <v>Northern Iowa</v>
      </c>
      <c r="AJ3371" t="str">
        <f t="shared" si="482"/>
        <v>Northern Iowa</v>
      </c>
      <c r="AK3371">
        <f t="shared" si="483"/>
        <v>0</v>
      </c>
    </row>
    <row r="3372" spans="17:37" x14ac:dyDescent="0.25">
      <c r="Q3372" t="s">
        <v>3299</v>
      </c>
      <c r="R3372" s="6">
        <v>42001</v>
      </c>
      <c r="S3372" t="s">
        <v>3194</v>
      </c>
      <c r="T3372" t="s">
        <v>3394</v>
      </c>
      <c r="U3372" t="s">
        <v>3842</v>
      </c>
      <c r="V3372">
        <v>74</v>
      </c>
      <c r="W3372">
        <v>63</v>
      </c>
      <c r="Y3372" t="s">
        <v>715</v>
      </c>
      <c r="Z3372">
        <v>1</v>
      </c>
      <c r="AA3372">
        <f t="shared" si="480"/>
        <v>11</v>
      </c>
      <c r="AB3372">
        <f t="shared" ca="1" si="476"/>
        <v>8.2000000000000011</v>
      </c>
      <c r="AC3372">
        <f t="shared" ca="1" si="477"/>
        <v>2.7999999999999989</v>
      </c>
      <c r="AD3372">
        <f t="shared" ca="1" si="478"/>
        <v>-2.7999999999999989</v>
      </c>
      <c r="AE3372" s="2">
        <v>0</v>
      </c>
      <c r="AF3372" s="7">
        <f>VLOOKUP(R3372,Weights!$A$2:$B$120,2,0)*AE3372</f>
        <v>0</v>
      </c>
      <c r="AG3372">
        <f t="shared" ca="1" si="479"/>
        <v>7.8399999999999936</v>
      </c>
      <c r="AI3372" t="str">
        <f t="shared" ca="1" si="481"/>
        <v>Northern Iowa</v>
      </c>
      <c r="AJ3372" t="str">
        <f t="shared" si="482"/>
        <v>Northern Iowa</v>
      </c>
      <c r="AK3372">
        <f t="shared" si="483"/>
        <v>0</v>
      </c>
    </row>
    <row r="3373" spans="17:37" x14ac:dyDescent="0.25">
      <c r="Q3373" t="s">
        <v>3299</v>
      </c>
      <c r="R3373" s="6">
        <v>42008</v>
      </c>
      <c r="S3373" t="s">
        <v>3194</v>
      </c>
      <c r="T3373" t="s">
        <v>3279</v>
      </c>
      <c r="U3373" t="s">
        <v>3842</v>
      </c>
      <c r="V3373">
        <v>67</v>
      </c>
      <c r="W3373">
        <v>58</v>
      </c>
      <c r="Y3373" t="s">
        <v>2265</v>
      </c>
      <c r="Z3373">
        <v>1</v>
      </c>
      <c r="AA3373">
        <f t="shared" si="480"/>
        <v>9</v>
      </c>
      <c r="AB3373">
        <f t="shared" ca="1" si="476"/>
        <v>11.200000000000001</v>
      </c>
      <c r="AC3373">
        <f t="shared" ca="1" si="477"/>
        <v>-2.2000000000000011</v>
      </c>
      <c r="AD3373">
        <f t="shared" ca="1" si="478"/>
        <v>2.2000000000000011</v>
      </c>
      <c r="AE3373" s="2">
        <v>0</v>
      </c>
      <c r="AF3373" s="7">
        <f>VLOOKUP(R3373,Weights!$A$2:$B$120,2,0)*AE3373</f>
        <v>0</v>
      </c>
      <c r="AG3373">
        <f t="shared" ca="1" si="479"/>
        <v>4.8400000000000043</v>
      </c>
      <c r="AI3373" t="str">
        <f t="shared" ca="1" si="481"/>
        <v>Northern Iowa</v>
      </c>
      <c r="AJ3373" t="str">
        <f t="shared" si="482"/>
        <v>Northern Iowa</v>
      </c>
      <c r="AK3373">
        <f t="shared" si="483"/>
        <v>0</v>
      </c>
    </row>
    <row r="3374" spans="17:37" x14ac:dyDescent="0.25">
      <c r="Q3374" t="s">
        <v>3299</v>
      </c>
      <c r="R3374" s="6">
        <v>42011</v>
      </c>
      <c r="S3374" t="s">
        <v>3194</v>
      </c>
      <c r="T3374" t="s">
        <v>3517</v>
      </c>
      <c r="U3374" t="s">
        <v>3842</v>
      </c>
      <c r="V3374">
        <v>55</v>
      </c>
      <c r="W3374">
        <v>39</v>
      </c>
      <c r="Y3374" t="s">
        <v>1643</v>
      </c>
      <c r="Z3374">
        <v>1</v>
      </c>
      <c r="AA3374">
        <f t="shared" si="480"/>
        <v>16</v>
      </c>
      <c r="AB3374">
        <f t="shared" ca="1" si="476"/>
        <v>16.600000000000001</v>
      </c>
      <c r="AC3374">
        <f t="shared" ca="1" si="477"/>
        <v>-0.60000000000000142</v>
      </c>
      <c r="AD3374">
        <f t="shared" ca="1" si="478"/>
        <v>0.60000000000000142</v>
      </c>
      <c r="AE3374" s="2">
        <v>0</v>
      </c>
      <c r="AF3374" s="7">
        <f>VLOOKUP(R3374,Weights!$A$2:$B$120,2,0)*AE3374</f>
        <v>0</v>
      </c>
      <c r="AG3374">
        <f t="shared" ca="1" si="479"/>
        <v>0.36000000000000171</v>
      </c>
      <c r="AI3374" t="str">
        <f t="shared" ca="1" si="481"/>
        <v>Northern Iowa</v>
      </c>
      <c r="AJ3374" t="str">
        <f t="shared" si="482"/>
        <v>Northern Iowa</v>
      </c>
      <c r="AK3374">
        <f t="shared" si="483"/>
        <v>0</v>
      </c>
    </row>
    <row r="3375" spans="17:37" x14ac:dyDescent="0.25">
      <c r="Q3375" t="s">
        <v>3299</v>
      </c>
      <c r="R3375" s="6">
        <v>42022</v>
      </c>
      <c r="S3375" t="s">
        <v>3194</v>
      </c>
      <c r="T3375" t="s">
        <v>3509</v>
      </c>
      <c r="U3375" t="s">
        <v>3842</v>
      </c>
      <c r="V3375">
        <v>60</v>
      </c>
      <c r="W3375">
        <v>46</v>
      </c>
      <c r="Y3375" t="s">
        <v>2266</v>
      </c>
      <c r="Z3375">
        <v>1</v>
      </c>
      <c r="AA3375">
        <f t="shared" si="480"/>
        <v>14</v>
      </c>
      <c r="AB3375">
        <f t="shared" ca="1" si="476"/>
        <v>17.400000000000002</v>
      </c>
      <c r="AC3375">
        <f t="shared" ca="1" si="477"/>
        <v>-3.4000000000000021</v>
      </c>
      <c r="AD3375">
        <f t="shared" ca="1" si="478"/>
        <v>3.4000000000000021</v>
      </c>
      <c r="AE3375" s="2">
        <v>0</v>
      </c>
      <c r="AF3375" s="7">
        <f>VLOOKUP(R3375,Weights!$A$2:$B$120,2,0)*AE3375</f>
        <v>0</v>
      </c>
      <c r="AG3375">
        <f t="shared" ca="1" si="479"/>
        <v>11.560000000000015</v>
      </c>
      <c r="AI3375" t="str">
        <f t="shared" ca="1" si="481"/>
        <v>Northern Iowa</v>
      </c>
      <c r="AJ3375" t="str">
        <f t="shared" si="482"/>
        <v>Northern Iowa</v>
      </c>
      <c r="AK3375">
        <f t="shared" si="483"/>
        <v>0</v>
      </c>
    </row>
    <row r="3376" spans="17:37" x14ac:dyDescent="0.25">
      <c r="Q3376" t="s">
        <v>3299</v>
      </c>
      <c r="R3376" s="6">
        <v>42025</v>
      </c>
      <c r="S3376" t="s">
        <v>3194</v>
      </c>
      <c r="T3376" t="s">
        <v>3311</v>
      </c>
      <c r="U3376" t="s">
        <v>3842</v>
      </c>
      <c r="V3376">
        <v>66</v>
      </c>
      <c r="W3376">
        <v>60</v>
      </c>
      <c r="Y3376" t="s">
        <v>2267</v>
      </c>
      <c r="Z3376">
        <v>1</v>
      </c>
      <c r="AA3376">
        <f t="shared" si="480"/>
        <v>6</v>
      </c>
      <c r="AB3376">
        <f t="shared" ca="1" si="476"/>
        <v>13.799999980000001</v>
      </c>
      <c r="AC3376">
        <f t="shared" ca="1" si="477"/>
        <v>-7.7999999800000008</v>
      </c>
      <c r="AD3376">
        <f t="shared" ca="1" si="478"/>
        <v>7.7999999800000008</v>
      </c>
      <c r="AE3376" s="2">
        <v>0</v>
      </c>
      <c r="AF3376" s="7">
        <f>VLOOKUP(R3376,Weights!$A$2:$B$120,2,0)*AE3376</f>
        <v>0</v>
      </c>
      <c r="AG3376">
        <f t="shared" ca="1" si="479"/>
        <v>60.839999688000013</v>
      </c>
      <c r="AI3376" t="str">
        <f t="shared" ca="1" si="481"/>
        <v>Northern Iowa</v>
      </c>
      <c r="AJ3376" t="str">
        <f t="shared" si="482"/>
        <v>Northern Iowa</v>
      </c>
      <c r="AK3376">
        <f t="shared" si="483"/>
        <v>0</v>
      </c>
    </row>
    <row r="3377" spans="17:37" x14ac:dyDescent="0.25">
      <c r="Q3377" t="s">
        <v>3299</v>
      </c>
      <c r="R3377" s="6">
        <v>42035</v>
      </c>
      <c r="S3377" t="s">
        <v>3194</v>
      </c>
      <c r="T3377" t="s">
        <v>3827</v>
      </c>
      <c r="U3377" t="s">
        <v>3842</v>
      </c>
      <c r="V3377">
        <v>70</v>
      </c>
      <c r="W3377">
        <v>54</v>
      </c>
      <c r="Y3377" t="s">
        <v>2268</v>
      </c>
      <c r="Z3377">
        <v>1</v>
      </c>
      <c r="AA3377">
        <f t="shared" si="480"/>
        <v>16</v>
      </c>
      <c r="AB3377">
        <f t="shared" ca="1" si="476"/>
        <v>-2.2000001999999981</v>
      </c>
      <c r="AC3377">
        <f t="shared" ca="1" si="477"/>
        <v>18.200000199999998</v>
      </c>
      <c r="AD3377">
        <f t="shared" ca="1" si="478"/>
        <v>-18.200000199999998</v>
      </c>
      <c r="AE3377" s="2">
        <v>0</v>
      </c>
      <c r="AF3377" s="7">
        <f>VLOOKUP(R3377,Weights!$A$2:$B$120,2,0)*AE3377</f>
        <v>0</v>
      </c>
      <c r="AG3377">
        <f t="shared" ca="1" si="479"/>
        <v>331.24000727999999</v>
      </c>
      <c r="AI3377" t="str">
        <f t="shared" ca="1" si="481"/>
        <v>Wichita St</v>
      </c>
      <c r="AJ3377" t="str">
        <f t="shared" si="482"/>
        <v>Northern Iowa</v>
      </c>
      <c r="AK3377">
        <f t="shared" si="483"/>
        <v>0</v>
      </c>
    </row>
    <row r="3378" spans="17:37" x14ac:dyDescent="0.25">
      <c r="Q3378" t="s">
        <v>3299</v>
      </c>
      <c r="R3378" s="6">
        <v>42042</v>
      </c>
      <c r="S3378" t="s">
        <v>3194</v>
      </c>
      <c r="T3378" t="s">
        <v>3409</v>
      </c>
      <c r="U3378" t="s">
        <v>3842</v>
      </c>
      <c r="V3378">
        <v>69</v>
      </c>
      <c r="W3378">
        <v>53</v>
      </c>
      <c r="Y3378" t="s">
        <v>2269</v>
      </c>
      <c r="Z3378">
        <v>1</v>
      </c>
      <c r="AA3378">
        <f t="shared" si="480"/>
        <v>16</v>
      </c>
      <c r="AB3378">
        <f t="shared" ca="1" si="476"/>
        <v>19.400000000000002</v>
      </c>
      <c r="AC3378">
        <f t="shared" ca="1" si="477"/>
        <v>-3.4000000000000021</v>
      </c>
      <c r="AD3378">
        <f t="shared" ca="1" si="478"/>
        <v>3.4000000000000021</v>
      </c>
      <c r="AE3378" s="2">
        <v>0</v>
      </c>
      <c r="AF3378" s="7">
        <f>VLOOKUP(R3378,Weights!$A$2:$B$120,2,0)*AE3378</f>
        <v>0</v>
      </c>
      <c r="AG3378">
        <f t="shared" ca="1" si="479"/>
        <v>11.560000000000015</v>
      </c>
      <c r="AI3378" t="str">
        <f t="shared" ca="1" si="481"/>
        <v>Northern Iowa</v>
      </c>
      <c r="AJ3378" t="str">
        <f t="shared" si="482"/>
        <v>Northern Iowa</v>
      </c>
      <c r="AK3378">
        <f t="shared" si="483"/>
        <v>0</v>
      </c>
    </row>
    <row r="3379" spans="17:37" x14ac:dyDescent="0.25">
      <c r="Q3379" t="s">
        <v>3299</v>
      </c>
      <c r="R3379" s="6">
        <v>42046</v>
      </c>
      <c r="S3379" t="s">
        <v>3194</v>
      </c>
      <c r="T3379" t="s">
        <v>3314</v>
      </c>
      <c r="U3379" t="s">
        <v>3842</v>
      </c>
      <c r="V3379">
        <v>83</v>
      </c>
      <c r="W3379">
        <v>64</v>
      </c>
      <c r="Y3379" t="s">
        <v>2270</v>
      </c>
      <c r="Z3379">
        <v>1</v>
      </c>
      <c r="AA3379">
        <f t="shared" si="480"/>
        <v>19</v>
      </c>
      <c r="AB3379">
        <f t="shared" ca="1" si="476"/>
        <v>7.4000000000000012</v>
      </c>
      <c r="AC3379">
        <f t="shared" ca="1" si="477"/>
        <v>11.599999999999998</v>
      </c>
      <c r="AD3379">
        <f t="shared" ca="1" si="478"/>
        <v>-11.599999999999998</v>
      </c>
      <c r="AE3379" s="2">
        <v>0</v>
      </c>
      <c r="AF3379" s="7">
        <f>VLOOKUP(R3379,Weights!$A$2:$B$120,2,0)*AE3379</f>
        <v>0</v>
      </c>
      <c r="AG3379">
        <f t="shared" ca="1" si="479"/>
        <v>134.55999999999995</v>
      </c>
      <c r="AI3379" t="str">
        <f t="shared" ca="1" si="481"/>
        <v>Northern Iowa</v>
      </c>
      <c r="AJ3379" t="str">
        <f t="shared" si="482"/>
        <v>Northern Iowa</v>
      </c>
      <c r="AK3379">
        <f t="shared" si="483"/>
        <v>0</v>
      </c>
    </row>
    <row r="3380" spans="17:37" x14ac:dyDescent="0.25">
      <c r="Q3380" t="s">
        <v>3299</v>
      </c>
      <c r="R3380" s="6">
        <v>42056</v>
      </c>
      <c r="S3380" t="s">
        <v>3194</v>
      </c>
      <c r="T3380" t="s">
        <v>3497</v>
      </c>
      <c r="U3380" t="s">
        <v>3842</v>
      </c>
      <c r="V3380">
        <v>56</v>
      </c>
      <c r="W3380">
        <v>39</v>
      </c>
      <c r="Y3380" t="s">
        <v>2271</v>
      </c>
      <c r="Z3380">
        <v>1</v>
      </c>
      <c r="AA3380">
        <f t="shared" si="480"/>
        <v>17</v>
      </c>
      <c r="AB3380">
        <f t="shared" ca="1" si="476"/>
        <v>17.400000000000002</v>
      </c>
      <c r="AC3380">
        <f t="shared" ca="1" si="477"/>
        <v>-0.40000000000000213</v>
      </c>
      <c r="AD3380">
        <f t="shared" ca="1" si="478"/>
        <v>0.40000000000000213</v>
      </c>
      <c r="AE3380" s="2">
        <v>0</v>
      </c>
      <c r="AF3380" s="7">
        <f>VLOOKUP(R3380,Weights!$A$2:$B$120,2,0)*AE3380</f>
        <v>0</v>
      </c>
      <c r="AG3380">
        <f t="shared" ca="1" si="479"/>
        <v>0.1600000000000017</v>
      </c>
      <c r="AI3380" t="str">
        <f t="shared" ca="1" si="481"/>
        <v>Northern Iowa</v>
      </c>
      <c r="AJ3380" t="str">
        <f t="shared" si="482"/>
        <v>Northern Iowa</v>
      </c>
      <c r="AK3380">
        <f t="shared" si="483"/>
        <v>0</v>
      </c>
    </row>
    <row r="3381" spans="17:37" x14ac:dyDescent="0.25">
      <c r="Q3381" t="s">
        <v>3299</v>
      </c>
      <c r="R3381" s="6">
        <v>42060</v>
      </c>
      <c r="S3381" t="s">
        <v>3194</v>
      </c>
      <c r="T3381" t="s">
        <v>3499</v>
      </c>
      <c r="U3381" t="s">
        <v>3842</v>
      </c>
      <c r="V3381">
        <v>68</v>
      </c>
      <c r="W3381">
        <v>57</v>
      </c>
      <c r="Y3381" t="s">
        <v>2272</v>
      </c>
      <c r="Z3381">
        <v>1</v>
      </c>
      <c r="AA3381">
        <f t="shared" si="480"/>
        <v>11</v>
      </c>
      <c r="AB3381">
        <f t="shared" ca="1" si="476"/>
        <v>11.000000000000002</v>
      </c>
      <c r="AC3381">
        <f t="shared" ca="1" si="477"/>
        <v>0</v>
      </c>
      <c r="AD3381">
        <f t="shared" ca="1" si="478"/>
        <v>0</v>
      </c>
      <c r="AE3381" s="2">
        <v>0</v>
      </c>
      <c r="AF3381" s="7">
        <f>VLOOKUP(R3381,Weights!$A$2:$B$120,2,0)*AE3381</f>
        <v>0</v>
      </c>
      <c r="AG3381">
        <f t="shared" ca="1" si="479"/>
        <v>0</v>
      </c>
      <c r="AI3381" t="str">
        <f t="shared" ca="1" si="481"/>
        <v>Northern Iowa</v>
      </c>
      <c r="AJ3381" t="str">
        <f t="shared" si="482"/>
        <v>Northern Iowa</v>
      </c>
      <c r="AK3381">
        <f t="shared" si="483"/>
        <v>0</v>
      </c>
    </row>
    <row r="3382" spans="17:37" x14ac:dyDescent="0.25">
      <c r="Q3382" t="s">
        <v>3335</v>
      </c>
      <c r="R3382" s="6">
        <v>41962</v>
      </c>
      <c r="S3382" t="s">
        <v>3194</v>
      </c>
      <c r="T3382" t="s">
        <v>3360</v>
      </c>
      <c r="U3382" t="s">
        <v>3842</v>
      </c>
      <c r="V3382">
        <v>68</v>
      </c>
      <c r="W3382">
        <v>55</v>
      </c>
      <c r="Y3382" t="s">
        <v>13</v>
      </c>
      <c r="Z3382">
        <v>1</v>
      </c>
      <c r="AA3382">
        <f t="shared" si="480"/>
        <v>13</v>
      </c>
      <c r="AB3382">
        <f t="shared" ca="1" si="476"/>
        <v>6.3999997999999989</v>
      </c>
      <c r="AC3382">
        <f t="shared" ca="1" si="477"/>
        <v>6.6000002000000011</v>
      </c>
      <c r="AD3382">
        <f t="shared" ca="1" si="478"/>
        <v>-6.6000002000000011</v>
      </c>
      <c r="AE3382" s="2">
        <v>0</v>
      </c>
      <c r="AF3382" s="7">
        <f>VLOOKUP(R3382,Weights!$A$2:$B$120,2,0)*AE3382</f>
        <v>0</v>
      </c>
      <c r="AG3382">
        <f t="shared" ca="1" si="479"/>
        <v>43.560002640000057</v>
      </c>
      <c r="AI3382" t="str">
        <f t="shared" ca="1" si="481"/>
        <v>Northern Kentucky</v>
      </c>
      <c r="AJ3382" t="str">
        <f t="shared" si="482"/>
        <v>Northern Kentucky</v>
      </c>
      <c r="AK3382">
        <f t="shared" si="483"/>
        <v>0</v>
      </c>
    </row>
    <row r="3383" spans="17:37" x14ac:dyDescent="0.25">
      <c r="Q3383" t="s">
        <v>3335</v>
      </c>
      <c r="R3383" s="6">
        <v>41965</v>
      </c>
      <c r="S3383" t="s">
        <v>3194</v>
      </c>
      <c r="T3383" t="s">
        <v>3839</v>
      </c>
      <c r="U3383" t="s">
        <v>3842</v>
      </c>
      <c r="V3383">
        <v>98</v>
      </c>
      <c r="W3383">
        <v>48</v>
      </c>
      <c r="Y3383" t="s">
        <v>15</v>
      </c>
      <c r="Z3383">
        <v>1</v>
      </c>
      <c r="AA3383">
        <f t="shared" si="480"/>
        <v>50</v>
      </c>
      <c r="AB3383">
        <f t="shared" ca="1" si="476"/>
        <v>23.599999799999999</v>
      </c>
      <c r="AC3383">
        <f t="shared" ca="1" si="477"/>
        <v>26.400000200000001</v>
      </c>
      <c r="AD3383">
        <f t="shared" ca="1" si="478"/>
        <v>-26.400000200000001</v>
      </c>
      <c r="AE3383" s="2">
        <v>0</v>
      </c>
      <c r="AF3383" s="7">
        <f>VLOOKUP(R3383,Weights!$A$2:$B$120,2,0)*AE3383</f>
        <v>0</v>
      </c>
      <c r="AG3383">
        <f t="shared" ca="1" si="479"/>
        <v>696.96001056000011</v>
      </c>
      <c r="AI3383" t="str">
        <f t="shared" ca="1" si="481"/>
        <v>Northern Kentucky</v>
      </c>
      <c r="AJ3383" t="str">
        <f t="shared" si="482"/>
        <v>Northern Kentucky</v>
      </c>
      <c r="AK3383">
        <f t="shared" si="483"/>
        <v>0</v>
      </c>
    </row>
    <row r="3384" spans="17:37" x14ac:dyDescent="0.25">
      <c r="Q3384" t="s">
        <v>3335</v>
      </c>
      <c r="R3384" s="6">
        <v>41976</v>
      </c>
      <c r="S3384" t="s">
        <v>3194</v>
      </c>
      <c r="T3384" t="s">
        <v>3439</v>
      </c>
      <c r="U3384" t="s">
        <v>3841</v>
      </c>
      <c r="V3384">
        <v>71</v>
      </c>
      <c r="W3384">
        <v>56</v>
      </c>
      <c r="Y3384" t="s">
        <v>350</v>
      </c>
      <c r="Z3384">
        <v>1</v>
      </c>
      <c r="AA3384">
        <f t="shared" si="480"/>
        <v>-15</v>
      </c>
      <c r="AB3384">
        <f t="shared" ca="1" si="476"/>
        <v>-3.4000000000000004</v>
      </c>
      <c r="AC3384">
        <f t="shared" ca="1" si="477"/>
        <v>-11.6</v>
      </c>
      <c r="AD3384">
        <f t="shared" ca="1" si="478"/>
        <v>11.6</v>
      </c>
      <c r="AE3384" s="2">
        <v>0</v>
      </c>
      <c r="AF3384" s="7">
        <f>VLOOKUP(R3384,Weights!$A$2:$B$120,2,0)*AE3384</f>
        <v>0</v>
      </c>
      <c r="AG3384">
        <f t="shared" ca="1" si="479"/>
        <v>134.56</v>
      </c>
      <c r="AI3384" t="str">
        <f t="shared" ca="1" si="481"/>
        <v>Tenn-Martin</v>
      </c>
      <c r="AJ3384" t="str">
        <f t="shared" si="482"/>
        <v>Tenn-Martin</v>
      </c>
      <c r="AK3384" t="str">
        <f t="shared" si="483"/>
        <v>Tenn-Martin</v>
      </c>
    </row>
    <row r="3385" spans="17:37" x14ac:dyDescent="0.25">
      <c r="Q3385" t="s">
        <v>3335</v>
      </c>
      <c r="R3385" s="6">
        <v>41980</v>
      </c>
      <c r="S3385" t="s">
        <v>3194</v>
      </c>
      <c r="T3385" t="s">
        <v>3506</v>
      </c>
      <c r="U3385" t="s">
        <v>3841</v>
      </c>
      <c r="V3385">
        <v>67</v>
      </c>
      <c r="W3385">
        <v>42</v>
      </c>
      <c r="Y3385" t="s">
        <v>484</v>
      </c>
      <c r="Z3385">
        <v>1</v>
      </c>
      <c r="AA3385">
        <f t="shared" si="480"/>
        <v>-25</v>
      </c>
      <c r="AB3385">
        <f t="shared" ca="1" si="476"/>
        <v>-23.400000200000001</v>
      </c>
      <c r="AC3385">
        <f t="shared" ca="1" si="477"/>
        <v>-1.5999997999999991</v>
      </c>
      <c r="AD3385">
        <f t="shared" ca="1" si="478"/>
        <v>1.5999997999999991</v>
      </c>
      <c r="AE3385" s="2">
        <v>0</v>
      </c>
      <c r="AF3385" s="7">
        <f>VLOOKUP(R3385,Weights!$A$2:$B$120,2,0)*AE3385</f>
        <v>0</v>
      </c>
      <c r="AG3385">
        <f t="shared" ca="1" si="479"/>
        <v>2.5599993600000372</v>
      </c>
      <c r="AI3385" t="str">
        <f t="shared" ca="1" si="481"/>
        <v>West Virginia</v>
      </c>
      <c r="AJ3385" t="str">
        <f t="shared" si="482"/>
        <v>West Virginia</v>
      </c>
      <c r="AK3385" t="str">
        <f t="shared" si="483"/>
        <v>West Virginia</v>
      </c>
    </row>
    <row r="3386" spans="17:37" x14ac:dyDescent="0.25">
      <c r="Q3386" t="s">
        <v>3335</v>
      </c>
      <c r="R3386" s="6">
        <v>41987</v>
      </c>
      <c r="S3386" t="s">
        <v>3194</v>
      </c>
      <c r="T3386" t="s">
        <v>3839</v>
      </c>
      <c r="U3386" t="s">
        <v>3842</v>
      </c>
      <c r="V3386">
        <v>107</v>
      </c>
      <c r="W3386">
        <v>53</v>
      </c>
      <c r="Y3386" t="s">
        <v>315</v>
      </c>
      <c r="Z3386">
        <v>1</v>
      </c>
      <c r="AA3386">
        <f t="shared" si="480"/>
        <v>54</v>
      </c>
      <c r="AB3386">
        <f t="shared" ca="1" si="476"/>
        <v>23.599999799999999</v>
      </c>
      <c r="AC3386">
        <f t="shared" ca="1" si="477"/>
        <v>30.400000200000001</v>
      </c>
      <c r="AD3386">
        <f t="shared" ca="1" si="478"/>
        <v>-30.400000200000001</v>
      </c>
      <c r="AE3386" s="2">
        <v>0</v>
      </c>
      <c r="AF3386" s="7">
        <f>VLOOKUP(R3386,Weights!$A$2:$B$120,2,0)*AE3386</f>
        <v>0</v>
      </c>
      <c r="AG3386">
        <f t="shared" ca="1" si="479"/>
        <v>924.16001216000006</v>
      </c>
      <c r="AI3386" t="str">
        <f t="shared" ca="1" si="481"/>
        <v>Northern Kentucky</v>
      </c>
      <c r="AJ3386" t="str">
        <f t="shared" si="482"/>
        <v>Northern Kentucky</v>
      </c>
      <c r="AK3386">
        <f t="shared" si="483"/>
        <v>0</v>
      </c>
    </row>
    <row r="3387" spans="17:37" x14ac:dyDescent="0.25">
      <c r="Q3387" t="s">
        <v>3335</v>
      </c>
      <c r="R3387" s="6">
        <v>41995</v>
      </c>
      <c r="S3387" t="s">
        <v>3194</v>
      </c>
      <c r="T3387" t="s">
        <v>3358</v>
      </c>
      <c r="U3387" t="s">
        <v>3842</v>
      </c>
      <c r="V3387">
        <v>81</v>
      </c>
      <c r="W3387">
        <v>68</v>
      </c>
      <c r="Y3387" t="s">
        <v>156</v>
      </c>
      <c r="Z3387">
        <v>1</v>
      </c>
      <c r="AA3387">
        <f t="shared" si="480"/>
        <v>13</v>
      </c>
      <c r="AB3387">
        <f t="shared" ca="1" si="476"/>
        <v>1.7999999999999998</v>
      </c>
      <c r="AC3387">
        <f t="shared" ca="1" si="477"/>
        <v>11.2</v>
      </c>
      <c r="AD3387">
        <f t="shared" ca="1" si="478"/>
        <v>-11.2</v>
      </c>
      <c r="AE3387" s="2">
        <v>0</v>
      </c>
      <c r="AF3387" s="7">
        <f>VLOOKUP(R3387,Weights!$A$2:$B$120,2,0)*AE3387</f>
        <v>0</v>
      </c>
      <c r="AG3387">
        <f t="shared" ca="1" si="479"/>
        <v>125.43999999999998</v>
      </c>
      <c r="AI3387" t="str">
        <f t="shared" ca="1" si="481"/>
        <v>Northern Kentucky</v>
      </c>
      <c r="AJ3387" t="str">
        <f t="shared" si="482"/>
        <v>Northern Kentucky</v>
      </c>
      <c r="AK3387">
        <f t="shared" si="483"/>
        <v>0</v>
      </c>
    </row>
    <row r="3388" spans="17:37" x14ac:dyDescent="0.25">
      <c r="Q3388" t="s">
        <v>3335</v>
      </c>
      <c r="R3388" s="6">
        <v>42007</v>
      </c>
      <c r="S3388" t="s">
        <v>3194</v>
      </c>
      <c r="T3388" t="s">
        <v>3410</v>
      </c>
      <c r="U3388" t="s">
        <v>3841</v>
      </c>
      <c r="V3388">
        <v>57</v>
      </c>
      <c r="W3388">
        <v>55</v>
      </c>
      <c r="Y3388" t="s">
        <v>871</v>
      </c>
      <c r="Z3388">
        <v>1</v>
      </c>
      <c r="AA3388">
        <f t="shared" si="480"/>
        <v>-2</v>
      </c>
      <c r="AB3388">
        <f t="shared" ca="1" si="476"/>
        <v>-10.8</v>
      </c>
      <c r="AC3388">
        <f t="shared" ca="1" si="477"/>
        <v>8.8000000000000007</v>
      </c>
      <c r="AD3388">
        <f t="shared" ca="1" si="478"/>
        <v>-8.8000000000000007</v>
      </c>
      <c r="AE3388" s="2">
        <v>0</v>
      </c>
      <c r="AF3388" s="7">
        <f>VLOOKUP(R3388,Weights!$A$2:$B$120,2,0)*AE3388</f>
        <v>0</v>
      </c>
      <c r="AG3388">
        <f t="shared" ca="1" si="479"/>
        <v>77.440000000000012</v>
      </c>
      <c r="AI3388" t="str">
        <f t="shared" ca="1" si="481"/>
        <v>Toledo</v>
      </c>
      <c r="AJ3388" t="str">
        <f t="shared" si="482"/>
        <v>Toledo</v>
      </c>
      <c r="AK3388" t="str">
        <f t="shared" si="483"/>
        <v>Toledo</v>
      </c>
    </row>
    <row r="3389" spans="17:37" x14ac:dyDescent="0.25">
      <c r="Q3389" t="s">
        <v>3335</v>
      </c>
      <c r="R3389" s="6">
        <v>42018</v>
      </c>
      <c r="S3389" t="s">
        <v>3194</v>
      </c>
      <c r="T3389" t="s">
        <v>3250</v>
      </c>
      <c r="U3389" t="s">
        <v>3842</v>
      </c>
      <c r="V3389">
        <v>76</v>
      </c>
      <c r="W3389">
        <v>72</v>
      </c>
      <c r="Y3389" t="s">
        <v>898</v>
      </c>
      <c r="Z3389">
        <v>1</v>
      </c>
      <c r="AA3389">
        <f t="shared" si="480"/>
        <v>4</v>
      </c>
      <c r="AB3389">
        <f t="shared" ca="1" si="476"/>
        <v>8.9999998000000012</v>
      </c>
      <c r="AC3389">
        <f t="shared" ca="1" si="477"/>
        <v>-4.9999998000000012</v>
      </c>
      <c r="AD3389">
        <f t="shared" ca="1" si="478"/>
        <v>4.9999998000000012</v>
      </c>
      <c r="AE3389" s="2">
        <v>0</v>
      </c>
      <c r="AF3389" s="7">
        <f>VLOOKUP(R3389,Weights!$A$2:$B$120,2,0)*AE3389</f>
        <v>0</v>
      </c>
      <c r="AG3389">
        <f t="shared" ca="1" si="479"/>
        <v>24.999998000000051</v>
      </c>
      <c r="AI3389" t="str">
        <f t="shared" ca="1" si="481"/>
        <v>Northern Kentucky</v>
      </c>
      <c r="AJ3389" t="str">
        <f t="shared" si="482"/>
        <v>Northern Kentucky</v>
      </c>
      <c r="AK3389">
        <f t="shared" si="483"/>
        <v>0</v>
      </c>
    </row>
    <row r="3390" spans="17:37" x14ac:dyDescent="0.25">
      <c r="Q3390" t="s">
        <v>3335</v>
      </c>
      <c r="R3390" s="6">
        <v>42026</v>
      </c>
      <c r="S3390" t="s">
        <v>3194</v>
      </c>
      <c r="T3390" t="s">
        <v>3332</v>
      </c>
      <c r="U3390" t="s">
        <v>3841</v>
      </c>
      <c r="V3390">
        <v>74</v>
      </c>
      <c r="W3390">
        <v>66</v>
      </c>
      <c r="Y3390" t="s">
        <v>899</v>
      </c>
      <c r="Z3390">
        <v>1</v>
      </c>
      <c r="AA3390">
        <f t="shared" si="480"/>
        <v>-8</v>
      </c>
      <c r="AB3390">
        <f t="shared" ca="1" si="476"/>
        <v>-6.8000000000000007</v>
      </c>
      <c r="AC3390">
        <f t="shared" ca="1" si="477"/>
        <v>-1.1999999999999993</v>
      </c>
      <c r="AD3390">
        <f t="shared" ca="1" si="478"/>
        <v>1.1999999999999993</v>
      </c>
      <c r="AE3390" s="2">
        <v>0</v>
      </c>
      <c r="AF3390" s="7">
        <f>VLOOKUP(R3390,Weights!$A$2:$B$120,2,0)*AE3390</f>
        <v>0</v>
      </c>
      <c r="AG3390">
        <f t="shared" ca="1" si="479"/>
        <v>1.4399999999999984</v>
      </c>
      <c r="AI3390" t="str">
        <f t="shared" ca="1" si="481"/>
        <v>North Florida</v>
      </c>
      <c r="AJ3390" t="str">
        <f t="shared" si="482"/>
        <v>North Florida</v>
      </c>
      <c r="AK3390" t="str">
        <f t="shared" si="483"/>
        <v>North Florida</v>
      </c>
    </row>
    <row r="3391" spans="17:37" x14ac:dyDescent="0.25">
      <c r="Q3391" t="s">
        <v>3335</v>
      </c>
      <c r="R3391" s="6">
        <v>42028</v>
      </c>
      <c r="S3391" t="s">
        <v>3194</v>
      </c>
      <c r="T3391" t="s">
        <v>3337</v>
      </c>
      <c r="U3391" t="s">
        <v>3842</v>
      </c>
      <c r="V3391">
        <v>81</v>
      </c>
      <c r="W3391">
        <v>59</v>
      </c>
      <c r="Y3391" t="s">
        <v>900</v>
      </c>
      <c r="Z3391">
        <v>1</v>
      </c>
      <c r="AA3391">
        <f t="shared" si="480"/>
        <v>22</v>
      </c>
      <c r="AB3391">
        <f t="shared" ca="1" si="476"/>
        <v>12.199999799999997</v>
      </c>
      <c r="AC3391">
        <f t="shared" ca="1" si="477"/>
        <v>9.800000200000003</v>
      </c>
      <c r="AD3391">
        <f t="shared" ca="1" si="478"/>
        <v>-9.800000200000003</v>
      </c>
      <c r="AE3391" s="2">
        <v>0</v>
      </c>
      <c r="AF3391" s="7">
        <f>VLOOKUP(R3391,Weights!$A$2:$B$120,2,0)*AE3391</f>
        <v>0</v>
      </c>
      <c r="AG3391">
        <f t="shared" ca="1" si="479"/>
        <v>96.040003920000103</v>
      </c>
      <c r="AI3391" t="str">
        <f t="shared" ca="1" si="481"/>
        <v>Northern Kentucky</v>
      </c>
      <c r="AJ3391" t="str">
        <f t="shared" si="482"/>
        <v>Northern Kentucky</v>
      </c>
      <c r="AK3391">
        <f t="shared" si="483"/>
        <v>0</v>
      </c>
    </row>
    <row r="3392" spans="17:37" x14ac:dyDescent="0.25">
      <c r="Q3392" t="s">
        <v>3335</v>
      </c>
      <c r="R3392" s="6">
        <v>42042</v>
      </c>
      <c r="S3392" t="s">
        <v>3194</v>
      </c>
      <c r="T3392" t="s">
        <v>3336</v>
      </c>
      <c r="U3392" t="s">
        <v>3842</v>
      </c>
      <c r="V3392">
        <v>77</v>
      </c>
      <c r="W3392">
        <v>60</v>
      </c>
      <c r="Y3392" t="s">
        <v>876</v>
      </c>
      <c r="Z3392">
        <v>1</v>
      </c>
      <c r="AA3392">
        <f t="shared" si="480"/>
        <v>17</v>
      </c>
      <c r="AB3392">
        <f t="shared" ca="1" si="476"/>
        <v>4.9999998000000003</v>
      </c>
      <c r="AC3392">
        <f t="shared" ca="1" si="477"/>
        <v>12.000000199999999</v>
      </c>
      <c r="AD3392">
        <f t="shared" ca="1" si="478"/>
        <v>-12.000000199999999</v>
      </c>
      <c r="AE3392" s="2">
        <v>0</v>
      </c>
      <c r="AF3392" s="7">
        <f>VLOOKUP(R3392,Weights!$A$2:$B$120,2,0)*AE3392</f>
        <v>0</v>
      </c>
      <c r="AG3392">
        <f t="shared" ca="1" si="479"/>
        <v>144.0000048</v>
      </c>
      <c r="AI3392" t="str">
        <f t="shared" ca="1" si="481"/>
        <v>Northern Kentucky</v>
      </c>
      <c r="AJ3392" t="str">
        <f t="shared" si="482"/>
        <v>Northern Kentucky</v>
      </c>
      <c r="AK3392">
        <f t="shared" si="483"/>
        <v>0</v>
      </c>
    </row>
    <row r="3393" spans="17:37" x14ac:dyDescent="0.25">
      <c r="Q3393" t="s">
        <v>3335</v>
      </c>
      <c r="R3393" s="6">
        <v>42047</v>
      </c>
      <c r="S3393" t="s">
        <v>3194</v>
      </c>
      <c r="T3393" t="s">
        <v>3342</v>
      </c>
      <c r="U3393" t="s">
        <v>3841</v>
      </c>
      <c r="V3393">
        <v>65</v>
      </c>
      <c r="W3393">
        <v>59</v>
      </c>
      <c r="Y3393" t="s">
        <v>901</v>
      </c>
      <c r="Z3393">
        <v>1</v>
      </c>
      <c r="AA3393">
        <f t="shared" si="480"/>
        <v>-6</v>
      </c>
      <c r="AB3393">
        <f t="shared" ca="1" si="476"/>
        <v>-3.4000000000000004</v>
      </c>
      <c r="AC3393">
        <f t="shared" ca="1" si="477"/>
        <v>-2.5999999999999996</v>
      </c>
      <c r="AD3393">
        <f t="shared" ca="1" si="478"/>
        <v>2.5999999999999996</v>
      </c>
      <c r="AE3393" s="2">
        <v>0</v>
      </c>
      <c r="AF3393" s="7">
        <f>VLOOKUP(R3393,Weights!$A$2:$B$120,2,0)*AE3393</f>
        <v>0</v>
      </c>
      <c r="AG3393">
        <f t="shared" ca="1" si="479"/>
        <v>6.759999999999998</v>
      </c>
      <c r="AI3393" t="str">
        <f t="shared" ca="1" si="481"/>
        <v>Florida Gulf Coast</v>
      </c>
      <c r="AJ3393" t="str">
        <f t="shared" si="482"/>
        <v>Florida Gulf Coast</v>
      </c>
      <c r="AK3393" t="str">
        <f t="shared" si="483"/>
        <v>Florida Gulf Coast</v>
      </c>
    </row>
    <row r="3394" spans="17:37" x14ac:dyDescent="0.25">
      <c r="Q3394" t="s">
        <v>3335</v>
      </c>
      <c r="R3394" s="6">
        <v>42049</v>
      </c>
      <c r="S3394" t="s">
        <v>3194</v>
      </c>
      <c r="T3394" t="s">
        <v>3334</v>
      </c>
      <c r="U3394" t="s">
        <v>3842</v>
      </c>
      <c r="V3394">
        <v>82</v>
      </c>
      <c r="W3394">
        <v>57</v>
      </c>
      <c r="Y3394" t="s">
        <v>878</v>
      </c>
      <c r="Z3394">
        <v>1</v>
      </c>
      <c r="AA3394">
        <f t="shared" si="480"/>
        <v>25</v>
      </c>
      <c r="AB3394">
        <f t="shared" ref="AB3394:AB3457" ca="1" si="484">Z3394*(IF(S3394="A",-HomeEdge,IF(S3394="H",HomeEdge,0))+VLOOKUP(Q3394,TmList,2,0)-VLOOKUP(T3394,TmList,2,0))</f>
        <v>10.999999799999998</v>
      </c>
      <c r="AC3394">
        <f t="shared" ref="AC3394:AC3457" ca="1" si="485">AA3394-AB3394</f>
        <v>14.000000200000002</v>
      </c>
      <c r="AD3394">
        <f t="shared" ref="AD3394:AD3457" ca="1" si="486">-AC3394</f>
        <v>-14.000000200000002</v>
      </c>
      <c r="AE3394" s="2">
        <v>0</v>
      </c>
      <c r="AF3394" s="7">
        <f>VLOOKUP(R3394,Weights!$A$2:$B$120,2,0)*AE3394</f>
        <v>0</v>
      </c>
      <c r="AG3394">
        <f t="shared" ref="AG3394:AG3457" ca="1" si="487">AC3394^2</f>
        <v>196.00000560000009</v>
      </c>
      <c r="AI3394" t="str">
        <f t="shared" ca="1" si="481"/>
        <v>Northern Kentucky</v>
      </c>
      <c r="AJ3394" t="str">
        <f t="shared" si="482"/>
        <v>Northern Kentucky</v>
      </c>
      <c r="AK3394">
        <f t="shared" si="483"/>
        <v>0</v>
      </c>
    </row>
    <row r="3395" spans="17:37" x14ac:dyDescent="0.25">
      <c r="Q3395" t="s">
        <v>3335</v>
      </c>
      <c r="R3395" s="6">
        <v>42063</v>
      </c>
      <c r="S3395" t="s">
        <v>3194</v>
      </c>
      <c r="T3395" t="s">
        <v>3333</v>
      </c>
      <c r="U3395" t="s">
        <v>3842</v>
      </c>
      <c r="V3395">
        <v>84</v>
      </c>
      <c r="W3395">
        <v>65</v>
      </c>
      <c r="Y3395" t="s">
        <v>879</v>
      </c>
      <c r="Z3395">
        <v>1</v>
      </c>
      <c r="AA3395">
        <f t="shared" ref="AA3395:AA3458" si="488">Z3395*IF(U3395="W",(V3395-W3395),W3395-V3395)</f>
        <v>19</v>
      </c>
      <c r="AB3395">
        <f t="shared" ca="1" si="484"/>
        <v>-9.6000000000000014</v>
      </c>
      <c r="AC3395">
        <f t="shared" ca="1" si="485"/>
        <v>28.6</v>
      </c>
      <c r="AD3395">
        <f t="shared" ca="1" si="486"/>
        <v>-28.6</v>
      </c>
      <c r="AE3395" s="2">
        <v>0</v>
      </c>
      <c r="AF3395" s="7">
        <f>VLOOKUP(R3395,Weights!$A$2:$B$120,2,0)*AE3395</f>
        <v>0</v>
      </c>
      <c r="AG3395">
        <f t="shared" ca="1" si="487"/>
        <v>817.96</v>
      </c>
      <c r="AI3395" t="str">
        <f t="shared" ref="AI3395:AI3458" ca="1" si="489">IF(AB3395&gt;0,Q3395,T3395)</f>
        <v>South Carolina Upstate</v>
      </c>
      <c r="AJ3395" t="str">
        <f t="shared" ref="AJ3395:AJ3458" si="490">IF(AA3395&gt;0,Q3395,T3395)</f>
        <v>Northern Kentucky</v>
      </c>
      <c r="AK3395">
        <f t="shared" ref="AK3395:AK3458" si="491">IF(AA3395&lt;0,T3395,0)</f>
        <v>0</v>
      </c>
    </row>
    <row r="3396" spans="17:37" x14ac:dyDescent="0.25">
      <c r="Q3396" t="s">
        <v>3335</v>
      </c>
      <c r="R3396" s="6">
        <v>42066</v>
      </c>
      <c r="S3396" t="s">
        <v>3194</v>
      </c>
      <c r="T3396" t="s">
        <v>3336</v>
      </c>
      <c r="U3396" t="s">
        <v>3841</v>
      </c>
      <c r="V3396">
        <v>76</v>
      </c>
      <c r="W3396">
        <v>73</v>
      </c>
      <c r="X3396" t="s">
        <v>3843</v>
      </c>
      <c r="Y3396" t="s">
        <v>902</v>
      </c>
      <c r="Z3396">
        <v>1</v>
      </c>
      <c r="AA3396">
        <f t="shared" si="488"/>
        <v>-3</v>
      </c>
      <c r="AB3396">
        <f t="shared" ca="1" si="484"/>
        <v>4.9999998000000003</v>
      </c>
      <c r="AC3396">
        <f t="shared" ca="1" si="485"/>
        <v>-7.9999998000000003</v>
      </c>
      <c r="AD3396">
        <f t="shared" ca="1" si="486"/>
        <v>7.9999998000000003</v>
      </c>
      <c r="AE3396" s="2">
        <v>0</v>
      </c>
      <c r="AF3396" s="7">
        <f>VLOOKUP(R3396,Weights!$A$2:$B$120,2,0)*AE3396</f>
        <v>0</v>
      </c>
      <c r="AG3396">
        <f t="shared" ca="1" si="487"/>
        <v>63.999996800000048</v>
      </c>
      <c r="AI3396" t="str">
        <f t="shared" ca="1" si="489"/>
        <v>Northern Kentucky</v>
      </c>
      <c r="AJ3396" t="str">
        <f t="shared" si="490"/>
        <v>Lipscomb</v>
      </c>
      <c r="AK3396" t="str">
        <f t="shared" si="491"/>
        <v>Lipscomb</v>
      </c>
    </row>
    <row r="3397" spans="17:37" x14ac:dyDescent="0.25">
      <c r="Q3397" t="s">
        <v>3324</v>
      </c>
      <c r="R3397" s="6">
        <v>41957</v>
      </c>
      <c r="S3397" t="s">
        <v>3194</v>
      </c>
      <c r="T3397" t="s">
        <v>3525</v>
      </c>
      <c r="U3397" t="s">
        <v>3842</v>
      </c>
      <c r="V3397">
        <v>65</v>
      </c>
      <c r="W3397">
        <v>58</v>
      </c>
      <c r="Y3397" t="s">
        <v>176</v>
      </c>
      <c r="Z3397">
        <v>1</v>
      </c>
      <c r="AA3397">
        <f t="shared" si="488"/>
        <v>7</v>
      </c>
      <c r="AB3397">
        <f t="shared" ca="1" si="484"/>
        <v>19.3999998</v>
      </c>
      <c r="AC3397">
        <f t="shared" ca="1" si="485"/>
        <v>-12.3999998</v>
      </c>
      <c r="AD3397">
        <f t="shared" ca="1" si="486"/>
        <v>12.3999998</v>
      </c>
      <c r="AE3397" s="2">
        <v>0</v>
      </c>
      <c r="AF3397" s="7">
        <f>VLOOKUP(R3397,Weights!$A$2:$B$120,2,0)*AE3397</f>
        <v>0</v>
      </c>
      <c r="AG3397">
        <f t="shared" ca="1" si="487"/>
        <v>153.75999504000004</v>
      </c>
      <c r="AI3397" t="str">
        <f t="shared" ca="1" si="489"/>
        <v>Northwestern</v>
      </c>
      <c r="AJ3397" t="str">
        <f t="shared" si="490"/>
        <v>Northwestern</v>
      </c>
      <c r="AK3397">
        <f t="shared" si="491"/>
        <v>0</v>
      </c>
    </row>
    <row r="3398" spans="17:37" x14ac:dyDescent="0.25">
      <c r="Q3398" t="s">
        <v>3324</v>
      </c>
      <c r="R3398" s="6">
        <v>41963</v>
      </c>
      <c r="S3398" t="s">
        <v>3194</v>
      </c>
      <c r="T3398" t="s">
        <v>3332</v>
      </c>
      <c r="U3398" t="s">
        <v>3842</v>
      </c>
      <c r="V3398">
        <v>69</v>
      </c>
      <c r="W3398">
        <v>67</v>
      </c>
      <c r="Y3398" t="s">
        <v>259</v>
      </c>
      <c r="Z3398">
        <v>1</v>
      </c>
      <c r="AA3398">
        <f t="shared" si="488"/>
        <v>2</v>
      </c>
      <c r="AB3398">
        <f t="shared" ca="1" si="484"/>
        <v>7.2</v>
      </c>
      <c r="AC3398">
        <f t="shared" ca="1" si="485"/>
        <v>-5.2</v>
      </c>
      <c r="AD3398">
        <f t="shared" ca="1" si="486"/>
        <v>5.2</v>
      </c>
      <c r="AE3398" s="2">
        <v>0</v>
      </c>
      <c r="AF3398" s="7">
        <f>VLOOKUP(R3398,Weights!$A$2:$B$120,2,0)*AE3398</f>
        <v>0</v>
      </c>
      <c r="AG3398">
        <f t="shared" ca="1" si="487"/>
        <v>27.040000000000003</v>
      </c>
      <c r="AI3398" t="str">
        <f t="shared" ca="1" si="489"/>
        <v>Northwestern</v>
      </c>
      <c r="AJ3398" t="str">
        <f t="shared" si="490"/>
        <v>Northwestern</v>
      </c>
      <c r="AK3398">
        <f t="shared" si="491"/>
        <v>0</v>
      </c>
    </row>
    <row r="3399" spans="17:37" x14ac:dyDescent="0.25">
      <c r="Q3399" t="s">
        <v>3324</v>
      </c>
      <c r="R3399" s="6">
        <v>41965</v>
      </c>
      <c r="S3399" t="s">
        <v>3194</v>
      </c>
      <c r="T3399" t="s">
        <v>3466</v>
      </c>
      <c r="U3399" t="s">
        <v>3842</v>
      </c>
      <c r="V3399">
        <v>68</v>
      </c>
      <c r="W3399">
        <v>67</v>
      </c>
      <c r="X3399" t="s">
        <v>3843</v>
      </c>
      <c r="Y3399" t="s">
        <v>260</v>
      </c>
      <c r="Z3399">
        <v>1</v>
      </c>
      <c r="AA3399">
        <f t="shared" si="488"/>
        <v>1</v>
      </c>
      <c r="AB3399">
        <f t="shared" ca="1" si="484"/>
        <v>13</v>
      </c>
      <c r="AC3399">
        <f t="shared" ca="1" si="485"/>
        <v>-12</v>
      </c>
      <c r="AD3399">
        <f t="shared" ca="1" si="486"/>
        <v>12</v>
      </c>
      <c r="AE3399" s="2">
        <v>0</v>
      </c>
      <c r="AF3399" s="7">
        <f>VLOOKUP(R3399,Weights!$A$2:$B$120,2,0)*AE3399</f>
        <v>0</v>
      </c>
      <c r="AG3399">
        <f t="shared" ca="1" si="487"/>
        <v>144</v>
      </c>
      <c r="AI3399" t="str">
        <f t="shared" ca="1" si="489"/>
        <v>Northwestern</v>
      </c>
      <c r="AJ3399" t="str">
        <f t="shared" si="490"/>
        <v>Northwestern</v>
      </c>
      <c r="AK3399">
        <f t="shared" si="491"/>
        <v>0</v>
      </c>
    </row>
    <row r="3400" spans="17:37" x14ac:dyDescent="0.25">
      <c r="Q3400" t="s">
        <v>3324</v>
      </c>
      <c r="R3400" s="6">
        <v>41968</v>
      </c>
      <c r="S3400" t="s">
        <v>3195</v>
      </c>
      <c r="T3400" t="s">
        <v>3290</v>
      </c>
      <c r="U3400" t="s">
        <v>3842</v>
      </c>
      <c r="V3400">
        <v>55</v>
      </c>
      <c r="W3400">
        <v>46</v>
      </c>
      <c r="Y3400" t="s">
        <v>261</v>
      </c>
      <c r="Z3400">
        <v>1</v>
      </c>
      <c r="AA3400">
        <f t="shared" si="488"/>
        <v>9</v>
      </c>
      <c r="AB3400">
        <f t="shared" ca="1" si="484"/>
        <v>9</v>
      </c>
      <c r="AC3400">
        <f t="shared" ca="1" si="485"/>
        <v>0</v>
      </c>
      <c r="AD3400">
        <f t="shared" ca="1" si="486"/>
        <v>0</v>
      </c>
      <c r="AE3400" s="2">
        <v>0</v>
      </c>
      <c r="AF3400" s="7">
        <f>VLOOKUP(R3400,Weights!$A$2:$B$120,2,0)*AE3400</f>
        <v>0</v>
      </c>
      <c r="AG3400">
        <f t="shared" ca="1" si="487"/>
        <v>0</v>
      </c>
      <c r="AI3400" t="str">
        <f t="shared" ca="1" si="489"/>
        <v>Northwestern</v>
      </c>
      <c r="AJ3400" t="str">
        <f t="shared" si="490"/>
        <v>Northwestern</v>
      </c>
      <c r="AK3400">
        <f t="shared" si="491"/>
        <v>0</v>
      </c>
    </row>
    <row r="3401" spans="17:37" x14ac:dyDescent="0.25">
      <c r="Q3401" t="s">
        <v>3324</v>
      </c>
      <c r="R3401" s="6">
        <v>41969</v>
      </c>
      <c r="S3401" t="s">
        <v>3195</v>
      </c>
      <c r="T3401" t="s">
        <v>3299</v>
      </c>
      <c r="U3401" t="s">
        <v>3841</v>
      </c>
      <c r="V3401">
        <v>61</v>
      </c>
      <c r="W3401">
        <v>42</v>
      </c>
      <c r="Y3401" t="s">
        <v>103</v>
      </c>
      <c r="Z3401">
        <v>1</v>
      </c>
      <c r="AA3401">
        <f t="shared" si="488"/>
        <v>-19</v>
      </c>
      <c r="AB3401">
        <f t="shared" ca="1" si="484"/>
        <v>-4.2</v>
      </c>
      <c r="AC3401">
        <f t="shared" ca="1" si="485"/>
        <v>-14.8</v>
      </c>
      <c r="AD3401">
        <f t="shared" ca="1" si="486"/>
        <v>14.8</v>
      </c>
      <c r="AE3401" s="2">
        <v>0</v>
      </c>
      <c r="AF3401" s="7">
        <f>VLOOKUP(R3401,Weights!$A$2:$B$120,2,0)*AE3401</f>
        <v>0</v>
      </c>
      <c r="AG3401">
        <f t="shared" ca="1" si="487"/>
        <v>219.04000000000002</v>
      </c>
      <c r="AI3401" t="str">
        <f t="shared" ca="1" si="489"/>
        <v>Northern Iowa</v>
      </c>
      <c r="AJ3401" t="str">
        <f t="shared" si="490"/>
        <v>Northern Iowa</v>
      </c>
      <c r="AK3401" t="str">
        <f t="shared" si="491"/>
        <v>Northern Iowa</v>
      </c>
    </row>
    <row r="3402" spans="17:37" x14ac:dyDescent="0.25">
      <c r="Q3402" t="s">
        <v>3324</v>
      </c>
      <c r="R3402" s="6">
        <v>41976</v>
      </c>
      <c r="S3402" t="s">
        <v>3194</v>
      </c>
      <c r="T3402" t="s">
        <v>3317</v>
      </c>
      <c r="U3402" t="s">
        <v>3841</v>
      </c>
      <c r="V3402">
        <v>66</v>
      </c>
      <c r="W3402">
        <v>58</v>
      </c>
      <c r="Y3402" t="s">
        <v>105</v>
      </c>
      <c r="Z3402">
        <v>1</v>
      </c>
      <c r="AA3402">
        <f t="shared" si="488"/>
        <v>-8</v>
      </c>
      <c r="AB3402">
        <f t="shared" ca="1" si="484"/>
        <v>4.2</v>
      </c>
      <c r="AC3402">
        <f t="shared" ca="1" si="485"/>
        <v>-12.2</v>
      </c>
      <c r="AD3402">
        <f t="shared" ca="1" si="486"/>
        <v>12.2</v>
      </c>
      <c r="AE3402" s="2">
        <v>0</v>
      </c>
      <c r="AF3402" s="7">
        <f>VLOOKUP(R3402,Weights!$A$2:$B$120,2,0)*AE3402</f>
        <v>0</v>
      </c>
      <c r="AG3402">
        <f t="shared" ca="1" si="487"/>
        <v>148.83999999999997</v>
      </c>
      <c r="AI3402" t="str">
        <f t="shared" ca="1" si="489"/>
        <v>Northwestern</v>
      </c>
      <c r="AJ3402" t="str">
        <f t="shared" si="490"/>
        <v>Georgia Tech</v>
      </c>
      <c r="AK3402" t="str">
        <f t="shared" si="491"/>
        <v>Georgia Tech</v>
      </c>
    </row>
    <row r="3403" spans="17:37" x14ac:dyDescent="0.25">
      <c r="Q3403" t="s">
        <v>3324</v>
      </c>
      <c r="R3403" s="6">
        <v>41987</v>
      </c>
      <c r="S3403" t="s">
        <v>3194</v>
      </c>
      <c r="T3403" t="s">
        <v>3515</v>
      </c>
      <c r="U3403" t="s">
        <v>3842</v>
      </c>
      <c r="V3403">
        <v>101</v>
      </c>
      <c r="W3403">
        <v>49</v>
      </c>
      <c r="Y3403" t="s">
        <v>153</v>
      </c>
      <c r="Z3403">
        <v>1</v>
      </c>
      <c r="AA3403">
        <f t="shared" si="488"/>
        <v>52</v>
      </c>
      <c r="AB3403">
        <f t="shared" ca="1" si="484"/>
        <v>28.399999800000003</v>
      </c>
      <c r="AC3403">
        <f t="shared" ca="1" si="485"/>
        <v>23.600000199999997</v>
      </c>
      <c r="AD3403">
        <f t="shared" ca="1" si="486"/>
        <v>-23.600000199999997</v>
      </c>
      <c r="AE3403" s="2">
        <v>0</v>
      </c>
      <c r="AF3403" s="7">
        <f>VLOOKUP(R3403,Weights!$A$2:$B$120,2,0)*AE3403</f>
        <v>0</v>
      </c>
      <c r="AG3403">
        <f t="shared" ca="1" si="487"/>
        <v>556.96000943999991</v>
      </c>
      <c r="AI3403" t="str">
        <f t="shared" ca="1" si="489"/>
        <v>Northwestern</v>
      </c>
      <c r="AJ3403" t="str">
        <f t="shared" si="490"/>
        <v>Northwestern</v>
      </c>
      <c r="AK3403">
        <f t="shared" si="491"/>
        <v>0</v>
      </c>
    </row>
    <row r="3404" spans="17:37" x14ac:dyDescent="0.25">
      <c r="Q3404" t="s">
        <v>3324</v>
      </c>
      <c r="R3404" s="6">
        <v>41990</v>
      </c>
      <c r="S3404" t="s">
        <v>3194</v>
      </c>
      <c r="T3404" t="s">
        <v>3223</v>
      </c>
      <c r="U3404" t="s">
        <v>3841</v>
      </c>
      <c r="V3404">
        <v>80</v>
      </c>
      <c r="W3404">
        <v>67</v>
      </c>
      <c r="Y3404" t="s">
        <v>154</v>
      </c>
      <c r="Z3404">
        <v>1</v>
      </c>
      <c r="AA3404">
        <f t="shared" si="488"/>
        <v>-13</v>
      </c>
      <c r="AB3404">
        <f t="shared" ca="1" si="484"/>
        <v>-0.79999999999999893</v>
      </c>
      <c r="AC3404">
        <f t="shared" ca="1" si="485"/>
        <v>-12.200000000000001</v>
      </c>
      <c r="AD3404">
        <f t="shared" ca="1" si="486"/>
        <v>12.200000000000001</v>
      </c>
      <c r="AE3404" s="2">
        <v>0</v>
      </c>
      <c r="AF3404" s="7">
        <f>VLOOKUP(R3404,Weights!$A$2:$B$120,2,0)*AE3404</f>
        <v>0</v>
      </c>
      <c r="AG3404">
        <f t="shared" ca="1" si="487"/>
        <v>148.84000000000003</v>
      </c>
      <c r="AI3404" t="str">
        <f t="shared" ca="1" si="489"/>
        <v>Central Michigan</v>
      </c>
      <c r="AJ3404" t="str">
        <f t="shared" si="490"/>
        <v>Central Michigan</v>
      </c>
      <c r="AK3404" t="str">
        <f t="shared" si="491"/>
        <v>Central Michigan</v>
      </c>
    </row>
    <row r="3405" spans="17:37" x14ac:dyDescent="0.25">
      <c r="Q3405" t="s">
        <v>3324</v>
      </c>
      <c r="R3405" s="6">
        <v>41993</v>
      </c>
      <c r="S3405" t="s">
        <v>3194</v>
      </c>
      <c r="T3405" t="s">
        <v>3231</v>
      </c>
      <c r="U3405" t="s">
        <v>3842</v>
      </c>
      <c r="V3405">
        <v>67</v>
      </c>
      <c r="W3405">
        <v>61</v>
      </c>
      <c r="Y3405" t="s">
        <v>332</v>
      </c>
      <c r="Z3405">
        <v>1</v>
      </c>
      <c r="AA3405">
        <f t="shared" si="488"/>
        <v>6</v>
      </c>
      <c r="AB3405">
        <f t="shared" ca="1" si="484"/>
        <v>8.1999999800000012</v>
      </c>
      <c r="AC3405">
        <f t="shared" ca="1" si="485"/>
        <v>-2.1999999800000012</v>
      </c>
      <c r="AD3405">
        <f t="shared" ca="1" si="486"/>
        <v>2.1999999800000012</v>
      </c>
      <c r="AE3405" s="2">
        <v>0</v>
      </c>
      <c r="AF3405" s="7">
        <f>VLOOKUP(R3405,Weights!$A$2:$B$120,2,0)*AE3405</f>
        <v>0</v>
      </c>
      <c r="AG3405">
        <f t="shared" ca="1" si="487"/>
        <v>4.8399999120000059</v>
      </c>
      <c r="AI3405" t="str">
        <f t="shared" ca="1" si="489"/>
        <v>Northwestern</v>
      </c>
      <c r="AJ3405" t="str">
        <f t="shared" si="490"/>
        <v>Northwestern</v>
      </c>
      <c r="AK3405">
        <f t="shared" si="491"/>
        <v>0</v>
      </c>
    </row>
    <row r="3406" spans="17:37" x14ac:dyDescent="0.25">
      <c r="Q3406" t="s">
        <v>3324</v>
      </c>
      <c r="R3406" s="6">
        <v>41995</v>
      </c>
      <c r="S3406" t="s">
        <v>3194</v>
      </c>
      <c r="T3406" t="s">
        <v>3283</v>
      </c>
      <c r="U3406" t="s">
        <v>3842</v>
      </c>
      <c r="V3406">
        <v>63</v>
      </c>
      <c r="W3406">
        <v>46</v>
      </c>
      <c r="Y3406" t="s">
        <v>398</v>
      </c>
      <c r="Z3406">
        <v>1</v>
      </c>
      <c r="AA3406">
        <f t="shared" si="488"/>
        <v>17</v>
      </c>
      <c r="AB3406">
        <f t="shared" ca="1" si="484"/>
        <v>18</v>
      </c>
      <c r="AC3406">
        <f t="shared" ca="1" si="485"/>
        <v>-1</v>
      </c>
      <c r="AD3406">
        <f t="shared" ca="1" si="486"/>
        <v>1</v>
      </c>
      <c r="AE3406" s="2">
        <v>0</v>
      </c>
      <c r="AF3406" s="7">
        <f>VLOOKUP(R3406,Weights!$A$2:$B$120,2,0)*AE3406</f>
        <v>0</v>
      </c>
      <c r="AG3406">
        <f t="shared" ca="1" si="487"/>
        <v>1</v>
      </c>
      <c r="AI3406" t="str">
        <f t="shared" ca="1" si="489"/>
        <v>Northwestern</v>
      </c>
      <c r="AJ3406" t="str">
        <f t="shared" si="490"/>
        <v>Northwestern</v>
      </c>
      <c r="AK3406">
        <f t="shared" si="491"/>
        <v>0</v>
      </c>
    </row>
    <row r="3407" spans="17:37" x14ac:dyDescent="0.25">
      <c r="Q3407" t="s">
        <v>3324</v>
      </c>
      <c r="R3407" s="6">
        <v>42000</v>
      </c>
      <c r="S3407" t="s">
        <v>3194</v>
      </c>
      <c r="T3407" t="s">
        <v>3335</v>
      </c>
      <c r="U3407" t="s">
        <v>3842</v>
      </c>
      <c r="V3407">
        <v>76</v>
      </c>
      <c r="W3407">
        <v>55</v>
      </c>
      <c r="Y3407" t="s">
        <v>399</v>
      </c>
      <c r="Z3407">
        <v>1</v>
      </c>
      <c r="AA3407">
        <f t="shared" si="488"/>
        <v>21</v>
      </c>
      <c r="AB3407">
        <f t="shared" ca="1" si="484"/>
        <v>17.200000000000003</v>
      </c>
      <c r="AC3407">
        <f t="shared" ca="1" si="485"/>
        <v>3.7999999999999972</v>
      </c>
      <c r="AD3407">
        <f t="shared" ca="1" si="486"/>
        <v>-3.7999999999999972</v>
      </c>
      <c r="AE3407" s="2">
        <v>0</v>
      </c>
      <c r="AF3407" s="7">
        <f>VLOOKUP(R3407,Weights!$A$2:$B$120,2,0)*AE3407</f>
        <v>0</v>
      </c>
      <c r="AG3407">
        <f t="shared" ca="1" si="487"/>
        <v>14.439999999999978</v>
      </c>
      <c r="AI3407" t="str">
        <f t="shared" ca="1" si="489"/>
        <v>Northwestern</v>
      </c>
      <c r="AJ3407" t="str">
        <f t="shared" si="490"/>
        <v>Northwestern</v>
      </c>
      <c r="AK3407">
        <f t="shared" si="491"/>
        <v>0</v>
      </c>
    </row>
    <row r="3408" spans="17:37" x14ac:dyDescent="0.25">
      <c r="Q3408" t="s">
        <v>3324</v>
      </c>
      <c r="R3408" s="6">
        <v>42008</v>
      </c>
      <c r="S3408" t="s">
        <v>3194</v>
      </c>
      <c r="T3408" t="s">
        <v>3833</v>
      </c>
      <c r="U3408" t="s">
        <v>3841</v>
      </c>
      <c r="V3408">
        <v>81</v>
      </c>
      <c r="W3408">
        <v>58</v>
      </c>
      <c r="Y3408" t="s">
        <v>1370</v>
      </c>
      <c r="Z3408">
        <v>1</v>
      </c>
      <c r="AA3408">
        <f t="shared" si="488"/>
        <v>-23</v>
      </c>
      <c r="AB3408">
        <f t="shared" ca="1" si="484"/>
        <v>-11.600000199999998</v>
      </c>
      <c r="AC3408">
        <f t="shared" ca="1" si="485"/>
        <v>-11.399999800000002</v>
      </c>
      <c r="AD3408">
        <f t="shared" ca="1" si="486"/>
        <v>11.399999800000002</v>
      </c>
      <c r="AE3408" s="2">
        <v>0</v>
      </c>
      <c r="AF3408" s="7">
        <f>VLOOKUP(R3408,Weights!$A$2:$B$120,2,0)*AE3408</f>
        <v>0</v>
      </c>
      <c r="AG3408">
        <f t="shared" ca="1" si="487"/>
        <v>129.95999544000009</v>
      </c>
      <c r="AI3408" t="str">
        <f t="shared" ca="1" si="489"/>
        <v>Wisconsin</v>
      </c>
      <c r="AJ3408" t="str">
        <f t="shared" si="490"/>
        <v>Wisconsin</v>
      </c>
      <c r="AK3408" t="str">
        <f t="shared" si="491"/>
        <v>Wisconsin</v>
      </c>
    </row>
    <row r="3409" spans="17:37" x14ac:dyDescent="0.25">
      <c r="Q3409" t="s">
        <v>3324</v>
      </c>
      <c r="R3409" s="6">
        <v>42018</v>
      </c>
      <c r="S3409" t="s">
        <v>3194</v>
      </c>
      <c r="T3409" t="s">
        <v>3348</v>
      </c>
      <c r="U3409" t="s">
        <v>3841</v>
      </c>
      <c r="V3409">
        <v>72</v>
      </c>
      <c r="W3409">
        <v>67</v>
      </c>
      <c r="Y3409" t="s">
        <v>1324</v>
      </c>
      <c r="Z3409">
        <v>1</v>
      </c>
      <c r="AA3409">
        <f t="shared" si="488"/>
        <v>-5</v>
      </c>
      <c r="AB3409">
        <f t="shared" ca="1" si="484"/>
        <v>-0.19999999999999929</v>
      </c>
      <c r="AC3409">
        <f t="shared" ca="1" si="485"/>
        <v>-4.8000000000000007</v>
      </c>
      <c r="AD3409">
        <f t="shared" ca="1" si="486"/>
        <v>4.8000000000000007</v>
      </c>
      <c r="AE3409" s="2">
        <v>0</v>
      </c>
      <c r="AF3409" s="7">
        <f>VLOOKUP(R3409,Weights!$A$2:$B$120,2,0)*AE3409</f>
        <v>0</v>
      </c>
      <c r="AG3409">
        <f t="shared" ca="1" si="487"/>
        <v>23.040000000000006</v>
      </c>
      <c r="AI3409" t="str">
        <f t="shared" ca="1" si="489"/>
        <v>Illinois</v>
      </c>
      <c r="AJ3409" t="str">
        <f t="shared" si="490"/>
        <v>Illinois</v>
      </c>
      <c r="AK3409" t="str">
        <f t="shared" si="491"/>
        <v>Illinois</v>
      </c>
    </row>
    <row r="3410" spans="17:37" x14ac:dyDescent="0.25">
      <c r="Q3410" t="s">
        <v>3324</v>
      </c>
      <c r="R3410" s="6">
        <v>42026</v>
      </c>
      <c r="S3410" t="s">
        <v>3194</v>
      </c>
      <c r="T3410" t="s">
        <v>3445</v>
      </c>
      <c r="U3410" t="s">
        <v>3841</v>
      </c>
      <c r="V3410">
        <v>69</v>
      </c>
      <c r="W3410">
        <v>67</v>
      </c>
      <c r="Y3410" t="s">
        <v>1393</v>
      </c>
      <c r="Z3410">
        <v>1</v>
      </c>
      <c r="AA3410">
        <f t="shared" si="488"/>
        <v>-2</v>
      </c>
      <c r="AB3410">
        <f t="shared" ca="1" si="484"/>
        <v>-8.8000002000000013</v>
      </c>
      <c r="AC3410">
        <f t="shared" ca="1" si="485"/>
        <v>6.8000002000000013</v>
      </c>
      <c r="AD3410">
        <f t="shared" ca="1" si="486"/>
        <v>-6.8000002000000013</v>
      </c>
      <c r="AE3410" s="2">
        <v>0</v>
      </c>
      <c r="AF3410" s="7">
        <f>VLOOKUP(R3410,Weights!$A$2:$B$120,2,0)*AE3410</f>
        <v>0</v>
      </c>
      <c r="AG3410">
        <f t="shared" ca="1" si="487"/>
        <v>46.240002720000057</v>
      </c>
      <c r="AI3410" t="str">
        <f t="shared" ca="1" si="489"/>
        <v>Ohio State</v>
      </c>
      <c r="AJ3410" t="str">
        <f t="shared" si="490"/>
        <v>Ohio State</v>
      </c>
      <c r="AK3410" t="str">
        <f t="shared" si="491"/>
        <v>Ohio State</v>
      </c>
    </row>
    <row r="3411" spans="17:37" x14ac:dyDescent="0.25">
      <c r="Q3411" t="s">
        <v>3324</v>
      </c>
      <c r="R3411" s="6">
        <v>42035</v>
      </c>
      <c r="S3411" t="s">
        <v>3194</v>
      </c>
      <c r="T3411" t="s">
        <v>3327</v>
      </c>
      <c r="U3411" t="s">
        <v>3841</v>
      </c>
      <c r="V3411">
        <v>68</v>
      </c>
      <c r="W3411">
        <v>60</v>
      </c>
      <c r="Y3411" t="s">
        <v>1394</v>
      </c>
      <c r="Z3411">
        <v>1</v>
      </c>
      <c r="AA3411">
        <f t="shared" si="488"/>
        <v>-8</v>
      </c>
      <c r="AB3411">
        <f t="shared" ca="1" si="484"/>
        <v>-5.8000001999999995</v>
      </c>
      <c r="AC3411">
        <f t="shared" ca="1" si="485"/>
        <v>-2.1999998000000005</v>
      </c>
      <c r="AD3411">
        <f t="shared" ca="1" si="486"/>
        <v>2.1999998000000005</v>
      </c>
      <c r="AE3411" s="2">
        <v>0</v>
      </c>
      <c r="AF3411" s="7">
        <f>VLOOKUP(R3411,Weights!$A$2:$B$120,2,0)*AE3411</f>
        <v>0</v>
      </c>
      <c r="AG3411">
        <f t="shared" ca="1" si="487"/>
        <v>4.8399991200000425</v>
      </c>
      <c r="AI3411" t="str">
        <f t="shared" ca="1" si="489"/>
        <v>Purdue</v>
      </c>
      <c r="AJ3411" t="str">
        <f t="shared" si="490"/>
        <v>Purdue</v>
      </c>
      <c r="AK3411" t="str">
        <f t="shared" si="491"/>
        <v>Purdue</v>
      </c>
    </row>
    <row r="3412" spans="17:37" x14ac:dyDescent="0.25">
      <c r="Q3412" t="s">
        <v>3324</v>
      </c>
      <c r="R3412" s="6">
        <v>42045</v>
      </c>
      <c r="S3412" t="s">
        <v>3194</v>
      </c>
      <c r="T3412" t="s">
        <v>3444</v>
      </c>
      <c r="U3412" t="s">
        <v>3841</v>
      </c>
      <c r="V3412">
        <v>68</v>
      </c>
      <c r="W3412">
        <v>44</v>
      </c>
      <c r="Y3412" t="s">
        <v>1395</v>
      </c>
      <c r="Z3412">
        <v>1</v>
      </c>
      <c r="AA3412">
        <f t="shared" si="488"/>
        <v>-24</v>
      </c>
      <c r="AB3412">
        <f t="shared" ca="1" si="484"/>
        <v>-7.8000002000000013</v>
      </c>
      <c r="AC3412">
        <f t="shared" ca="1" si="485"/>
        <v>-16.199999800000001</v>
      </c>
      <c r="AD3412">
        <f t="shared" ca="1" si="486"/>
        <v>16.199999800000001</v>
      </c>
      <c r="AE3412" s="2">
        <v>0</v>
      </c>
      <c r="AF3412" s="7">
        <f>VLOOKUP(R3412,Weights!$A$2:$B$120,2,0)*AE3412</f>
        <v>0</v>
      </c>
      <c r="AG3412">
        <f t="shared" ca="1" si="487"/>
        <v>262.43999352000003</v>
      </c>
      <c r="AI3412" t="str">
        <f t="shared" ca="1" si="489"/>
        <v>Michigan St</v>
      </c>
      <c r="AJ3412" t="str">
        <f t="shared" si="490"/>
        <v>Michigan St</v>
      </c>
      <c r="AK3412" t="str">
        <f t="shared" si="491"/>
        <v>Michigan St</v>
      </c>
    </row>
    <row r="3413" spans="17:37" x14ac:dyDescent="0.25">
      <c r="Q3413" t="s">
        <v>3324</v>
      </c>
      <c r="R3413" s="6">
        <v>42050</v>
      </c>
      <c r="S3413" t="s">
        <v>3194</v>
      </c>
      <c r="T3413" t="s">
        <v>3248</v>
      </c>
      <c r="U3413" t="s">
        <v>3842</v>
      </c>
      <c r="V3413">
        <v>66</v>
      </c>
      <c r="W3413">
        <v>61</v>
      </c>
      <c r="X3413" t="s">
        <v>3843</v>
      </c>
      <c r="Y3413" t="s">
        <v>1040</v>
      </c>
      <c r="Z3413">
        <v>1</v>
      </c>
      <c r="AA3413">
        <f t="shared" si="488"/>
        <v>5</v>
      </c>
      <c r="AB3413">
        <f t="shared" ca="1" si="484"/>
        <v>-5.0000001999999988</v>
      </c>
      <c r="AC3413">
        <f t="shared" ca="1" si="485"/>
        <v>10.000000199999999</v>
      </c>
      <c r="AD3413">
        <f t="shared" ca="1" si="486"/>
        <v>-10.000000199999999</v>
      </c>
      <c r="AE3413" s="2">
        <v>0</v>
      </c>
      <c r="AF3413" s="7">
        <f>VLOOKUP(R3413,Weights!$A$2:$B$120,2,0)*AE3413</f>
        <v>0</v>
      </c>
      <c r="AG3413">
        <f t="shared" ca="1" si="487"/>
        <v>100.00000400000002</v>
      </c>
      <c r="AI3413" t="str">
        <f t="shared" ca="1" si="489"/>
        <v>Iowa</v>
      </c>
      <c r="AJ3413" t="str">
        <f t="shared" si="490"/>
        <v>Northwestern</v>
      </c>
      <c r="AK3413">
        <f t="shared" si="491"/>
        <v>0</v>
      </c>
    </row>
    <row r="3414" spans="17:37" x14ac:dyDescent="0.25">
      <c r="Q3414" t="s">
        <v>3324</v>
      </c>
      <c r="R3414" s="6">
        <v>42056</v>
      </c>
      <c r="S3414" t="s">
        <v>3194</v>
      </c>
      <c r="T3414" t="s">
        <v>3295</v>
      </c>
      <c r="U3414" t="s">
        <v>3842</v>
      </c>
      <c r="V3414">
        <v>60</v>
      </c>
      <c r="W3414">
        <v>39</v>
      </c>
      <c r="Y3414" t="s">
        <v>1396</v>
      </c>
      <c r="Z3414">
        <v>1</v>
      </c>
      <c r="AA3414">
        <f t="shared" si="488"/>
        <v>21</v>
      </c>
      <c r="AB3414">
        <f t="shared" ca="1" si="484"/>
        <v>2.2000000000000002</v>
      </c>
      <c r="AC3414">
        <f t="shared" ca="1" si="485"/>
        <v>18.8</v>
      </c>
      <c r="AD3414">
        <f t="shared" ca="1" si="486"/>
        <v>-18.8</v>
      </c>
      <c r="AE3414" s="2">
        <v>0</v>
      </c>
      <c r="AF3414" s="7">
        <f>VLOOKUP(R3414,Weights!$A$2:$B$120,2,0)*AE3414</f>
        <v>0</v>
      </c>
      <c r="AG3414">
        <f t="shared" ca="1" si="487"/>
        <v>353.44000000000005</v>
      </c>
      <c r="AI3414" t="str">
        <f t="shared" ca="1" si="489"/>
        <v>Northwestern</v>
      </c>
      <c r="AJ3414" t="str">
        <f t="shared" si="490"/>
        <v>Northwestern</v>
      </c>
      <c r="AK3414">
        <f t="shared" si="491"/>
        <v>0</v>
      </c>
    </row>
    <row r="3415" spans="17:37" x14ac:dyDescent="0.25">
      <c r="Q3415" t="s">
        <v>3324</v>
      </c>
      <c r="R3415" s="6">
        <v>42060</v>
      </c>
      <c r="S3415" t="s">
        <v>3194</v>
      </c>
      <c r="T3415" t="s">
        <v>3273</v>
      </c>
      <c r="U3415" t="s">
        <v>3842</v>
      </c>
      <c r="V3415">
        <v>72</v>
      </c>
      <c r="W3415">
        <v>65</v>
      </c>
      <c r="Y3415" t="s">
        <v>1397</v>
      </c>
      <c r="Z3415">
        <v>1</v>
      </c>
      <c r="AA3415">
        <f t="shared" si="488"/>
        <v>7</v>
      </c>
      <c r="AB3415">
        <f t="shared" ca="1" si="484"/>
        <v>-2.6000002000000002</v>
      </c>
      <c r="AC3415">
        <f t="shared" ca="1" si="485"/>
        <v>9.6000002000000002</v>
      </c>
      <c r="AD3415">
        <f t="shared" ca="1" si="486"/>
        <v>-9.6000002000000002</v>
      </c>
      <c r="AE3415" s="2">
        <v>0</v>
      </c>
      <c r="AF3415" s="7">
        <f>VLOOKUP(R3415,Weights!$A$2:$B$120,2,0)*AE3415</f>
        <v>0</v>
      </c>
      <c r="AG3415">
        <f t="shared" ca="1" si="487"/>
        <v>92.160003840000044</v>
      </c>
      <c r="AI3415" t="str">
        <f t="shared" ca="1" si="489"/>
        <v>Indiana</v>
      </c>
      <c r="AJ3415" t="str">
        <f t="shared" si="490"/>
        <v>Northwestern</v>
      </c>
      <c r="AK3415">
        <f t="shared" si="491"/>
        <v>0</v>
      </c>
    </row>
    <row r="3416" spans="17:37" x14ac:dyDescent="0.25">
      <c r="Q3416" t="s">
        <v>3324</v>
      </c>
      <c r="R3416" s="6">
        <v>42066</v>
      </c>
      <c r="S3416" t="s">
        <v>3194</v>
      </c>
      <c r="T3416" t="s">
        <v>3274</v>
      </c>
      <c r="U3416" t="s">
        <v>3842</v>
      </c>
      <c r="V3416">
        <v>82</v>
      </c>
      <c r="W3416">
        <v>78</v>
      </c>
      <c r="X3416" t="s">
        <v>3844</v>
      </c>
      <c r="Y3416" t="s">
        <v>1398</v>
      </c>
      <c r="Z3416">
        <v>1</v>
      </c>
      <c r="AA3416">
        <f t="shared" si="488"/>
        <v>4</v>
      </c>
      <c r="AB3416">
        <f t="shared" ca="1" si="484"/>
        <v>1.2000000000000002</v>
      </c>
      <c r="AC3416">
        <f t="shared" ca="1" si="485"/>
        <v>2.8</v>
      </c>
      <c r="AD3416">
        <f t="shared" ca="1" si="486"/>
        <v>-2.8</v>
      </c>
      <c r="AE3416" s="2">
        <v>0</v>
      </c>
      <c r="AF3416" s="7">
        <f>VLOOKUP(R3416,Weights!$A$2:$B$120,2,0)*AE3416</f>
        <v>0</v>
      </c>
      <c r="AG3416">
        <f t="shared" ca="1" si="487"/>
        <v>7.839999999999999</v>
      </c>
      <c r="AI3416" t="str">
        <f t="shared" ca="1" si="489"/>
        <v>Northwestern</v>
      </c>
      <c r="AJ3416" t="str">
        <f t="shared" si="490"/>
        <v>Northwestern</v>
      </c>
      <c r="AK3416">
        <f t="shared" si="491"/>
        <v>0</v>
      </c>
    </row>
    <row r="3417" spans="17:37" x14ac:dyDescent="0.25">
      <c r="Q3417" t="s">
        <v>3478</v>
      </c>
      <c r="R3417" s="6">
        <v>41960</v>
      </c>
      <c r="S3417" t="s">
        <v>3194</v>
      </c>
      <c r="T3417" t="s">
        <v>3839</v>
      </c>
      <c r="U3417" t="s">
        <v>3842</v>
      </c>
      <c r="V3417">
        <v>75</v>
      </c>
      <c r="W3417">
        <v>64</v>
      </c>
      <c r="Y3417" t="s">
        <v>11</v>
      </c>
      <c r="Z3417">
        <v>1</v>
      </c>
      <c r="AA3417">
        <f t="shared" si="488"/>
        <v>11</v>
      </c>
      <c r="AB3417">
        <f t="shared" ca="1" si="484"/>
        <v>28.3999998</v>
      </c>
      <c r="AC3417">
        <f t="shared" ca="1" si="485"/>
        <v>-17.3999998</v>
      </c>
      <c r="AD3417">
        <f t="shared" ca="1" si="486"/>
        <v>17.3999998</v>
      </c>
      <c r="AE3417" s="2">
        <v>0</v>
      </c>
      <c r="AF3417" s="7">
        <f>VLOOKUP(R3417,Weights!$A$2:$B$120,2,0)*AE3417</f>
        <v>0</v>
      </c>
      <c r="AG3417">
        <f t="shared" ca="1" si="487"/>
        <v>302.75999304000004</v>
      </c>
      <c r="AI3417" t="str">
        <f t="shared" ca="1" si="489"/>
        <v>Northwestern St</v>
      </c>
      <c r="AJ3417" t="str">
        <f t="shared" si="490"/>
        <v>Northwestern St</v>
      </c>
      <c r="AK3417">
        <f t="shared" si="491"/>
        <v>0</v>
      </c>
    </row>
    <row r="3418" spans="17:37" x14ac:dyDescent="0.25">
      <c r="Q3418" t="s">
        <v>3478</v>
      </c>
      <c r="R3418" s="6">
        <v>41963</v>
      </c>
      <c r="S3418" t="s">
        <v>3193</v>
      </c>
      <c r="T3418" t="s">
        <v>3839</v>
      </c>
      <c r="U3418" t="s">
        <v>3842</v>
      </c>
      <c r="V3418">
        <v>89</v>
      </c>
      <c r="W3418">
        <v>79</v>
      </c>
      <c r="Y3418" t="s">
        <v>99</v>
      </c>
      <c r="Z3418">
        <v>1</v>
      </c>
      <c r="AA3418">
        <f t="shared" si="488"/>
        <v>10</v>
      </c>
      <c r="AB3418">
        <f t="shared" ca="1" si="484"/>
        <v>21.999999800000001</v>
      </c>
      <c r="AC3418">
        <f t="shared" ca="1" si="485"/>
        <v>-11.999999800000001</v>
      </c>
      <c r="AD3418">
        <f t="shared" ca="1" si="486"/>
        <v>11.999999800000001</v>
      </c>
      <c r="AE3418" s="2">
        <v>0</v>
      </c>
      <c r="AF3418" s="7">
        <f>VLOOKUP(R3418,Weights!$A$2:$B$120,2,0)*AE3418</f>
        <v>0</v>
      </c>
      <c r="AG3418">
        <f t="shared" ca="1" si="487"/>
        <v>143.99999520000006</v>
      </c>
      <c r="AI3418" t="str">
        <f t="shared" ca="1" si="489"/>
        <v>Northwestern St</v>
      </c>
      <c r="AJ3418" t="str">
        <f t="shared" si="490"/>
        <v>Northwestern St</v>
      </c>
      <c r="AK3418">
        <f t="shared" si="491"/>
        <v>0</v>
      </c>
    </row>
    <row r="3419" spans="17:37" x14ac:dyDescent="0.25">
      <c r="Q3419" t="s">
        <v>3478</v>
      </c>
      <c r="R3419" s="6">
        <v>41972</v>
      </c>
      <c r="S3419" t="s">
        <v>3194</v>
      </c>
      <c r="T3419" t="s">
        <v>3839</v>
      </c>
      <c r="U3419" t="s">
        <v>3842</v>
      </c>
      <c r="V3419">
        <v>87</v>
      </c>
      <c r="W3419">
        <v>76</v>
      </c>
      <c r="Y3419" t="s">
        <v>235</v>
      </c>
      <c r="Z3419">
        <v>1</v>
      </c>
      <c r="AA3419">
        <f t="shared" si="488"/>
        <v>11</v>
      </c>
      <c r="AB3419">
        <f t="shared" ca="1" si="484"/>
        <v>28.3999998</v>
      </c>
      <c r="AC3419">
        <f t="shared" ca="1" si="485"/>
        <v>-17.3999998</v>
      </c>
      <c r="AD3419">
        <f t="shared" ca="1" si="486"/>
        <v>17.3999998</v>
      </c>
      <c r="AE3419" s="2">
        <v>0</v>
      </c>
      <c r="AF3419" s="7">
        <f>VLOOKUP(R3419,Weights!$A$2:$B$120,2,0)*AE3419</f>
        <v>0</v>
      </c>
      <c r="AG3419">
        <f t="shared" ca="1" si="487"/>
        <v>302.75999304000004</v>
      </c>
      <c r="AI3419" t="str">
        <f t="shared" ca="1" si="489"/>
        <v>Northwestern St</v>
      </c>
      <c r="AJ3419" t="str">
        <f t="shared" si="490"/>
        <v>Northwestern St</v>
      </c>
      <c r="AK3419">
        <f t="shared" si="491"/>
        <v>0</v>
      </c>
    </row>
    <row r="3420" spans="17:37" x14ac:dyDescent="0.25">
      <c r="Q3420" t="s">
        <v>3478</v>
      </c>
      <c r="R3420" s="6">
        <v>41975</v>
      </c>
      <c r="S3420" t="s">
        <v>3194</v>
      </c>
      <c r="T3420" t="s">
        <v>3438</v>
      </c>
      <c r="U3420" t="s">
        <v>3841</v>
      </c>
      <c r="V3420">
        <v>99</v>
      </c>
      <c r="W3420">
        <v>88</v>
      </c>
      <c r="Y3420" t="s">
        <v>350</v>
      </c>
      <c r="Z3420">
        <v>1</v>
      </c>
      <c r="AA3420">
        <f t="shared" si="488"/>
        <v>-11</v>
      </c>
      <c r="AB3420">
        <f t="shared" ca="1" si="484"/>
        <v>-5.8</v>
      </c>
      <c r="AC3420">
        <f t="shared" ca="1" si="485"/>
        <v>-5.2</v>
      </c>
      <c r="AD3420">
        <f t="shared" ca="1" si="486"/>
        <v>5.2</v>
      </c>
      <c r="AE3420" s="2">
        <v>0</v>
      </c>
      <c r="AF3420" s="7">
        <f>VLOOKUP(R3420,Weights!$A$2:$B$120,2,0)*AE3420</f>
        <v>0</v>
      </c>
      <c r="AG3420">
        <f t="shared" ca="1" si="487"/>
        <v>27.040000000000003</v>
      </c>
      <c r="AI3420" t="str">
        <f t="shared" ca="1" si="489"/>
        <v>Louisiana Tech</v>
      </c>
      <c r="AJ3420" t="str">
        <f t="shared" si="490"/>
        <v>Louisiana Tech</v>
      </c>
      <c r="AK3420" t="str">
        <f t="shared" si="491"/>
        <v>Louisiana Tech</v>
      </c>
    </row>
    <row r="3421" spans="17:37" x14ac:dyDescent="0.25">
      <c r="Q3421" t="s">
        <v>3478</v>
      </c>
      <c r="R3421" s="6">
        <v>41993</v>
      </c>
      <c r="S3421" t="s">
        <v>3194</v>
      </c>
      <c r="T3421" t="s">
        <v>3479</v>
      </c>
      <c r="U3421" t="s">
        <v>3842</v>
      </c>
      <c r="V3421">
        <v>89</v>
      </c>
      <c r="W3421">
        <v>85</v>
      </c>
      <c r="Y3421" t="s">
        <v>315</v>
      </c>
      <c r="Z3421">
        <v>1</v>
      </c>
      <c r="AA3421">
        <f t="shared" si="488"/>
        <v>4</v>
      </c>
      <c r="AB3421">
        <f t="shared" ca="1" si="484"/>
        <v>-3.4</v>
      </c>
      <c r="AC3421">
        <f t="shared" ca="1" si="485"/>
        <v>7.4</v>
      </c>
      <c r="AD3421">
        <f t="shared" ca="1" si="486"/>
        <v>-7.4</v>
      </c>
      <c r="AE3421" s="2">
        <v>0</v>
      </c>
      <c r="AF3421" s="7">
        <f>VLOOKUP(R3421,Weights!$A$2:$B$120,2,0)*AE3421</f>
        <v>0</v>
      </c>
      <c r="AG3421">
        <f t="shared" ca="1" si="487"/>
        <v>54.760000000000005</v>
      </c>
      <c r="AI3421" t="str">
        <f t="shared" ca="1" si="489"/>
        <v>UL Lafayette</v>
      </c>
      <c r="AJ3421" t="str">
        <f t="shared" si="490"/>
        <v>Northwestern St</v>
      </c>
      <c r="AK3421">
        <f t="shared" si="491"/>
        <v>0</v>
      </c>
    </row>
    <row r="3422" spans="17:37" x14ac:dyDescent="0.25">
      <c r="Q3422" t="s">
        <v>3478</v>
      </c>
      <c r="R3422" s="6">
        <v>42004</v>
      </c>
      <c r="S3422" t="s">
        <v>3194</v>
      </c>
      <c r="T3422" t="s">
        <v>3839</v>
      </c>
      <c r="U3422" t="s">
        <v>3842</v>
      </c>
      <c r="V3422">
        <v>94</v>
      </c>
      <c r="W3422">
        <v>68</v>
      </c>
      <c r="Y3422" t="s">
        <v>29</v>
      </c>
      <c r="Z3422">
        <v>1</v>
      </c>
      <c r="AA3422">
        <f t="shared" si="488"/>
        <v>26</v>
      </c>
      <c r="AB3422">
        <f t="shared" ca="1" si="484"/>
        <v>28.3999998</v>
      </c>
      <c r="AC3422">
        <f t="shared" ca="1" si="485"/>
        <v>-2.3999997999999998</v>
      </c>
      <c r="AD3422">
        <f t="shared" ca="1" si="486"/>
        <v>2.3999997999999998</v>
      </c>
      <c r="AE3422" s="2">
        <v>0</v>
      </c>
      <c r="AF3422" s="7">
        <f>VLOOKUP(R3422,Weights!$A$2:$B$120,2,0)*AE3422</f>
        <v>0</v>
      </c>
      <c r="AG3422">
        <f t="shared" ca="1" si="487"/>
        <v>5.7599990400000394</v>
      </c>
      <c r="AI3422" t="str">
        <f t="shared" ca="1" si="489"/>
        <v>Northwestern St</v>
      </c>
      <c r="AJ3422" t="str">
        <f t="shared" si="490"/>
        <v>Northwestern St</v>
      </c>
      <c r="AK3422">
        <f t="shared" si="491"/>
        <v>0</v>
      </c>
    </row>
    <row r="3423" spans="17:37" x14ac:dyDescent="0.25">
      <c r="Q3423" t="s">
        <v>3478</v>
      </c>
      <c r="R3423" s="6">
        <v>42014</v>
      </c>
      <c r="S3423" t="s">
        <v>3194</v>
      </c>
      <c r="T3423" t="s">
        <v>3527</v>
      </c>
      <c r="U3423" t="s">
        <v>3842</v>
      </c>
      <c r="V3423">
        <v>103</v>
      </c>
      <c r="W3423">
        <v>101</v>
      </c>
      <c r="Y3423" t="s">
        <v>1122</v>
      </c>
      <c r="Z3423">
        <v>1</v>
      </c>
      <c r="AA3423">
        <f t="shared" si="488"/>
        <v>2</v>
      </c>
      <c r="AB3423">
        <f t="shared" ca="1" si="484"/>
        <v>3.6</v>
      </c>
      <c r="AC3423">
        <f t="shared" ca="1" si="485"/>
        <v>-1.6</v>
      </c>
      <c r="AD3423">
        <f t="shared" ca="1" si="486"/>
        <v>1.6</v>
      </c>
      <c r="AE3423" s="2">
        <v>0</v>
      </c>
      <c r="AF3423" s="7">
        <f>VLOOKUP(R3423,Weights!$A$2:$B$120,2,0)*AE3423</f>
        <v>0</v>
      </c>
      <c r="AG3423">
        <f t="shared" ca="1" si="487"/>
        <v>2.5600000000000005</v>
      </c>
      <c r="AI3423" t="str">
        <f t="shared" ca="1" si="489"/>
        <v>Northwestern St</v>
      </c>
      <c r="AJ3423" t="str">
        <f t="shared" si="490"/>
        <v>Northwestern St</v>
      </c>
      <c r="AK3423">
        <f t="shared" si="491"/>
        <v>0</v>
      </c>
    </row>
    <row r="3424" spans="17:37" x14ac:dyDescent="0.25">
      <c r="Q3424" t="s">
        <v>3478</v>
      </c>
      <c r="R3424" s="6">
        <v>42017</v>
      </c>
      <c r="S3424" t="s">
        <v>3194</v>
      </c>
      <c r="T3424" t="s">
        <v>3294</v>
      </c>
      <c r="U3424" t="s">
        <v>3841</v>
      </c>
      <c r="V3424">
        <v>95</v>
      </c>
      <c r="W3424">
        <v>81</v>
      </c>
      <c r="Y3424" t="s">
        <v>1123</v>
      </c>
      <c r="Z3424">
        <v>1</v>
      </c>
      <c r="AA3424">
        <f t="shared" si="488"/>
        <v>-14</v>
      </c>
      <c r="AB3424">
        <f t="shared" ca="1" si="484"/>
        <v>13.199999800000001</v>
      </c>
      <c r="AC3424">
        <f t="shared" ca="1" si="485"/>
        <v>-27.199999800000001</v>
      </c>
      <c r="AD3424">
        <f t="shared" ca="1" si="486"/>
        <v>27.199999800000001</v>
      </c>
      <c r="AE3424" s="2">
        <v>0</v>
      </c>
      <c r="AF3424" s="7">
        <f>VLOOKUP(R3424,Weights!$A$2:$B$120,2,0)*AE3424</f>
        <v>0</v>
      </c>
      <c r="AG3424">
        <f t="shared" ca="1" si="487"/>
        <v>739.83998912000004</v>
      </c>
      <c r="AI3424" t="str">
        <f t="shared" ca="1" si="489"/>
        <v>Northwestern St</v>
      </c>
      <c r="AJ3424" t="str">
        <f t="shared" si="490"/>
        <v>Abilene Christian</v>
      </c>
      <c r="AK3424" t="str">
        <f t="shared" si="491"/>
        <v>Abilene Christian</v>
      </c>
    </row>
    <row r="3425" spans="17:37" x14ac:dyDescent="0.25">
      <c r="Q3425" t="s">
        <v>3478</v>
      </c>
      <c r="R3425" s="6">
        <v>42021</v>
      </c>
      <c r="S3425" t="s">
        <v>3194</v>
      </c>
      <c r="T3425" t="s">
        <v>3483</v>
      </c>
      <c r="U3425" t="s">
        <v>3842</v>
      </c>
      <c r="V3425">
        <v>96</v>
      </c>
      <c r="W3425">
        <v>84</v>
      </c>
      <c r="Y3425" t="s">
        <v>1242</v>
      </c>
      <c r="Z3425">
        <v>1</v>
      </c>
      <c r="AA3425">
        <f t="shared" si="488"/>
        <v>12</v>
      </c>
      <c r="AB3425">
        <f t="shared" ca="1" si="484"/>
        <v>7</v>
      </c>
      <c r="AC3425">
        <f t="shared" ca="1" si="485"/>
        <v>5</v>
      </c>
      <c r="AD3425">
        <f t="shared" ca="1" si="486"/>
        <v>-5</v>
      </c>
      <c r="AE3425" s="2">
        <v>0</v>
      </c>
      <c r="AF3425" s="7">
        <f>VLOOKUP(R3425,Weights!$A$2:$B$120,2,0)*AE3425</f>
        <v>0</v>
      </c>
      <c r="AG3425">
        <f t="shared" ca="1" si="487"/>
        <v>25</v>
      </c>
      <c r="AI3425" t="str">
        <f t="shared" ca="1" si="489"/>
        <v>Northwestern St</v>
      </c>
      <c r="AJ3425" t="str">
        <f t="shared" si="490"/>
        <v>Northwestern St</v>
      </c>
      <c r="AK3425">
        <f t="shared" si="491"/>
        <v>0</v>
      </c>
    </row>
    <row r="3426" spans="17:37" x14ac:dyDescent="0.25">
      <c r="Q3426" t="s">
        <v>3478</v>
      </c>
      <c r="R3426" s="6">
        <v>42028</v>
      </c>
      <c r="S3426" t="s">
        <v>3194</v>
      </c>
      <c r="T3426" t="s">
        <v>3508</v>
      </c>
      <c r="U3426" t="s">
        <v>3842</v>
      </c>
      <c r="V3426">
        <v>93</v>
      </c>
      <c r="W3426">
        <v>67</v>
      </c>
      <c r="Y3426" t="s">
        <v>1196</v>
      </c>
      <c r="Z3426">
        <v>1</v>
      </c>
      <c r="AA3426">
        <f t="shared" si="488"/>
        <v>26</v>
      </c>
      <c r="AB3426">
        <f t="shared" ca="1" si="484"/>
        <v>9.3999999999999986</v>
      </c>
      <c r="AC3426">
        <f t="shared" ca="1" si="485"/>
        <v>16.600000000000001</v>
      </c>
      <c r="AD3426">
        <f t="shared" ca="1" si="486"/>
        <v>-16.600000000000001</v>
      </c>
      <c r="AE3426" s="2">
        <v>0</v>
      </c>
      <c r="AF3426" s="7">
        <f>VLOOKUP(R3426,Weights!$A$2:$B$120,2,0)*AE3426</f>
        <v>0</v>
      </c>
      <c r="AG3426">
        <f t="shared" ca="1" si="487"/>
        <v>275.56000000000006</v>
      </c>
      <c r="AI3426" t="str">
        <f t="shared" ca="1" si="489"/>
        <v>Northwestern St</v>
      </c>
      <c r="AJ3426" t="str">
        <f t="shared" si="490"/>
        <v>Northwestern St</v>
      </c>
      <c r="AK3426">
        <f t="shared" si="491"/>
        <v>0</v>
      </c>
    </row>
    <row r="3427" spans="17:37" x14ac:dyDescent="0.25">
      <c r="Q3427" t="s">
        <v>3478</v>
      </c>
      <c r="R3427" s="6">
        <v>42030</v>
      </c>
      <c r="S3427" t="s">
        <v>3194</v>
      </c>
      <c r="T3427" t="s">
        <v>3528</v>
      </c>
      <c r="U3427" t="s">
        <v>3842</v>
      </c>
      <c r="V3427">
        <v>80</v>
      </c>
      <c r="W3427">
        <v>51</v>
      </c>
      <c r="Y3427" t="s">
        <v>1197</v>
      </c>
      <c r="Z3427">
        <v>1</v>
      </c>
      <c r="AA3427">
        <f t="shared" si="488"/>
        <v>29</v>
      </c>
      <c r="AB3427">
        <f t="shared" ca="1" si="484"/>
        <v>16.799999799999998</v>
      </c>
      <c r="AC3427">
        <f t="shared" ca="1" si="485"/>
        <v>12.200000200000002</v>
      </c>
      <c r="AD3427">
        <f t="shared" ca="1" si="486"/>
        <v>-12.200000200000002</v>
      </c>
      <c r="AE3427" s="2">
        <v>0</v>
      </c>
      <c r="AF3427" s="7">
        <f>VLOOKUP(R3427,Weights!$A$2:$B$120,2,0)*AE3427</f>
        <v>0</v>
      </c>
      <c r="AG3427">
        <f t="shared" ca="1" si="487"/>
        <v>148.84000488000007</v>
      </c>
      <c r="AI3427" t="str">
        <f t="shared" ca="1" si="489"/>
        <v>Northwestern St</v>
      </c>
      <c r="AJ3427" t="str">
        <f t="shared" si="490"/>
        <v>Northwestern St</v>
      </c>
      <c r="AK3427">
        <f t="shared" si="491"/>
        <v>0</v>
      </c>
    </row>
    <row r="3428" spans="17:37" x14ac:dyDescent="0.25">
      <c r="Q3428" t="s">
        <v>3478</v>
      </c>
      <c r="R3428" s="6">
        <v>42044</v>
      </c>
      <c r="S3428" t="s">
        <v>3194</v>
      </c>
      <c r="T3428" t="s">
        <v>3457</v>
      </c>
      <c r="U3428" t="s">
        <v>3841</v>
      </c>
      <c r="V3428">
        <v>93</v>
      </c>
      <c r="W3428">
        <v>82</v>
      </c>
      <c r="Y3428" t="s">
        <v>1199</v>
      </c>
      <c r="Z3428">
        <v>1</v>
      </c>
      <c r="AA3428">
        <f t="shared" si="488"/>
        <v>-11</v>
      </c>
      <c r="AB3428">
        <f t="shared" ca="1" si="484"/>
        <v>-8</v>
      </c>
      <c r="AC3428">
        <f t="shared" ca="1" si="485"/>
        <v>-3</v>
      </c>
      <c r="AD3428">
        <f t="shared" ca="1" si="486"/>
        <v>3</v>
      </c>
      <c r="AE3428" s="2">
        <v>0</v>
      </c>
      <c r="AF3428" s="7">
        <f>VLOOKUP(R3428,Weights!$A$2:$B$120,2,0)*AE3428</f>
        <v>0</v>
      </c>
      <c r="AG3428">
        <f t="shared" ca="1" si="487"/>
        <v>9</v>
      </c>
      <c r="AI3428" t="str">
        <f t="shared" ca="1" si="489"/>
        <v>Stephen F. Austin</v>
      </c>
      <c r="AJ3428" t="str">
        <f t="shared" si="490"/>
        <v>Stephen F. Austin</v>
      </c>
      <c r="AK3428" t="str">
        <f t="shared" si="491"/>
        <v>Stephen F. Austin</v>
      </c>
    </row>
    <row r="3429" spans="17:37" x14ac:dyDescent="0.25">
      <c r="Q3429" t="s">
        <v>3478</v>
      </c>
      <c r="R3429" s="6">
        <v>42051</v>
      </c>
      <c r="S3429" t="s">
        <v>3194</v>
      </c>
      <c r="T3429" t="s">
        <v>3435</v>
      </c>
      <c r="U3429" t="s">
        <v>3842</v>
      </c>
      <c r="V3429">
        <v>86</v>
      </c>
      <c r="W3429">
        <v>70</v>
      </c>
      <c r="Y3429" t="s">
        <v>1592</v>
      </c>
      <c r="Z3429">
        <v>1</v>
      </c>
      <c r="AA3429">
        <f t="shared" si="488"/>
        <v>16</v>
      </c>
      <c r="AB3429">
        <f t="shared" ca="1" si="484"/>
        <v>16.799999799999998</v>
      </c>
      <c r="AC3429">
        <f t="shared" ca="1" si="485"/>
        <v>-0.79999979999999837</v>
      </c>
      <c r="AD3429">
        <f t="shared" ca="1" si="486"/>
        <v>0.79999979999999837</v>
      </c>
      <c r="AE3429" s="2">
        <v>0</v>
      </c>
      <c r="AF3429" s="7">
        <f>VLOOKUP(R3429,Weights!$A$2:$B$120,2,0)*AE3429</f>
        <v>0</v>
      </c>
      <c r="AG3429">
        <f t="shared" ca="1" si="487"/>
        <v>0.63999968000003737</v>
      </c>
      <c r="AI3429" t="str">
        <f t="shared" ca="1" si="489"/>
        <v>Northwestern St</v>
      </c>
      <c r="AJ3429" t="str">
        <f t="shared" si="490"/>
        <v>Northwestern St</v>
      </c>
      <c r="AK3429">
        <f t="shared" si="491"/>
        <v>0</v>
      </c>
    </row>
    <row r="3430" spans="17:37" x14ac:dyDescent="0.25">
      <c r="Q3430" t="s">
        <v>3478</v>
      </c>
      <c r="R3430" s="6">
        <v>42065</v>
      </c>
      <c r="S3430" t="s">
        <v>3194</v>
      </c>
      <c r="T3430" t="s">
        <v>3443</v>
      </c>
      <c r="U3430" t="s">
        <v>3842</v>
      </c>
      <c r="V3430">
        <v>92</v>
      </c>
      <c r="W3430">
        <v>79</v>
      </c>
      <c r="Y3430" t="s">
        <v>2756</v>
      </c>
      <c r="Z3430">
        <v>1</v>
      </c>
      <c r="AA3430">
        <f t="shared" si="488"/>
        <v>13</v>
      </c>
      <c r="AB3430">
        <f t="shared" ca="1" si="484"/>
        <v>10.799999800000002</v>
      </c>
      <c r="AC3430">
        <f t="shared" ca="1" si="485"/>
        <v>2.2000001999999981</v>
      </c>
      <c r="AD3430">
        <f t="shared" ca="1" si="486"/>
        <v>-2.2000001999999981</v>
      </c>
      <c r="AE3430" s="2">
        <v>0</v>
      </c>
      <c r="AF3430" s="7">
        <f>VLOOKUP(R3430,Weights!$A$2:$B$120,2,0)*AE3430</f>
        <v>0</v>
      </c>
      <c r="AG3430">
        <f t="shared" ca="1" si="487"/>
        <v>4.8400008800000318</v>
      </c>
      <c r="AI3430" t="str">
        <f t="shared" ca="1" si="489"/>
        <v>Northwestern St</v>
      </c>
      <c r="AJ3430" t="str">
        <f t="shared" si="490"/>
        <v>Northwestern St</v>
      </c>
      <c r="AK3430">
        <f t="shared" si="491"/>
        <v>0</v>
      </c>
    </row>
    <row r="3431" spans="17:37" x14ac:dyDescent="0.25">
      <c r="Q3431" t="s">
        <v>3478</v>
      </c>
      <c r="R3431" s="6">
        <v>42070</v>
      </c>
      <c r="S3431" t="s">
        <v>3194</v>
      </c>
      <c r="T3431" t="s">
        <v>3526</v>
      </c>
      <c r="U3431" t="s">
        <v>3842</v>
      </c>
      <c r="V3431">
        <v>88</v>
      </c>
      <c r="W3431">
        <v>78</v>
      </c>
      <c r="Y3431" t="s">
        <v>2757</v>
      </c>
      <c r="Z3431">
        <v>1</v>
      </c>
      <c r="AA3431">
        <f t="shared" si="488"/>
        <v>10</v>
      </c>
      <c r="AB3431">
        <f t="shared" ca="1" si="484"/>
        <v>8</v>
      </c>
      <c r="AC3431">
        <f t="shared" ca="1" si="485"/>
        <v>2</v>
      </c>
      <c r="AD3431">
        <f t="shared" ca="1" si="486"/>
        <v>-2</v>
      </c>
      <c r="AE3431" s="2">
        <v>0</v>
      </c>
      <c r="AF3431" s="7">
        <f>VLOOKUP(R3431,Weights!$A$2:$B$120,2,0)*AE3431</f>
        <v>0</v>
      </c>
      <c r="AG3431">
        <f t="shared" ca="1" si="487"/>
        <v>4</v>
      </c>
      <c r="AI3431" t="str">
        <f t="shared" ca="1" si="489"/>
        <v>Northwestern St</v>
      </c>
      <c r="AJ3431" t="str">
        <f t="shared" si="490"/>
        <v>Northwestern St</v>
      </c>
      <c r="AK3431">
        <f t="shared" si="491"/>
        <v>0</v>
      </c>
    </row>
    <row r="3432" spans="17:37" x14ac:dyDescent="0.25">
      <c r="Q3432" t="s">
        <v>3478</v>
      </c>
      <c r="R3432" s="6">
        <v>42076</v>
      </c>
      <c r="S3432" t="s">
        <v>3195</v>
      </c>
      <c r="T3432" t="s">
        <v>3457</v>
      </c>
      <c r="U3432" t="s">
        <v>3191</v>
      </c>
      <c r="Y3432" t="s">
        <v>3191</v>
      </c>
      <c r="Z3432">
        <v>0</v>
      </c>
      <c r="AA3432">
        <f t="shared" si="488"/>
        <v>0</v>
      </c>
      <c r="AB3432">
        <f t="shared" ca="1" si="484"/>
        <v>0</v>
      </c>
      <c r="AC3432">
        <f t="shared" ca="1" si="485"/>
        <v>0</v>
      </c>
      <c r="AD3432">
        <f t="shared" ca="1" si="486"/>
        <v>0</v>
      </c>
      <c r="AE3432" s="2">
        <v>0</v>
      </c>
      <c r="AF3432" s="7">
        <f>VLOOKUP(R3432,Weights!$A$2:$B$120,2,0)*AE3432</f>
        <v>0</v>
      </c>
      <c r="AG3432">
        <f t="shared" ca="1" si="487"/>
        <v>0</v>
      </c>
      <c r="AI3432" t="str">
        <f t="shared" ca="1" si="489"/>
        <v>Stephen F. Austin</v>
      </c>
      <c r="AJ3432" t="str">
        <f t="shared" si="490"/>
        <v>Stephen F. Austin</v>
      </c>
      <c r="AK3432">
        <f t="shared" si="491"/>
        <v>0</v>
      </c>
    </row>
    <row r="3433" spans="17:37" x14ac:dyDescent="0.25">
      <c r="Q3433" t="s">
        <v>3213</v>
      </c>
      <c r="R3433" s="6">
        <v>41957</v>
      </c>
      <c r="S3433" t="s">
        <v>3194</v>
      </c>
      <c r="T3433" t="s">
        <v>3210</v>
      </c>
      <c r="U3433" t="s">
        <v>3842</v>
      </c>
      <c r="V3433">
        <v>82</v>
      </c>
      <c r="W3433">
        <v>39</v>
      </c>
      <c r="Y3433" t="s">
        <v>176</v>
      </c>
      <c r="Z3433">
        <v>1</v>
      </c>
      <c r="AA3433">
        <f t="shared" si="488"/>
        <v>43</v>
      </c>
      <c r="AB3433">
        <f t="shared" ca="1" si="484"/>
        <v>31.6</v>
      </c>
      <c r="AC3433">
        <f t="shared" ca="1" si="485"/>
        <v>11.399999999999999</v>
      </c>
      <c r="AD3433">
        <f t="shared" ca="1" si="486"/>
        <v>-11.399999999999999</v>
      </c>
      <c r="AE3433" s="2">
        <v>0</v>
      </c>
      <c r="AF3433" s="7">
        <f>VLOOKUP(R3433,Weights!$A$2:$B$120,2,0)*AE3433</f>
        <v>0</v>
      </c>
      <c r="AG3433">
        <f t="shared" ca="1" si="487"/>
        <v>129.95999999999998</v>
      </c>
      <c r="AI3433" t="str">
        <f t="shared" ca="1" si="489"/>
        <v>Notre Dame</v>
      </c>
      <c r="AJ3433" t="str">
        <f t="shared" si="490"/>
        <v>Notre Dame</v>
      </c>
      <c r="AK3433">
        <f t="shared" si="491"/>
        <v>0</v>
      </c>
    </row>
    <row r="3434" spans="17:37" x14ac:dyDescent="0.25">
      <c r="Q3434" t="s">
        <v>3213</v>
      </c>
      <c r="R3434" s="6">
        <v>41959</v>
      </c>
      <c r="S3434" t="s">
        <v>3194</v>
      </c>
      <c r="T3434" t="s">
        <v>3446</v>
      </c>
      <c r="U3434" t="s">
        <v>3842</v>
      </c>
      <c r="V3434">
        <v>92</v>
      </c>
      <c r="W3434">
        <v>53</v>
      </c>
      <c r="Y3434" t="s">
        <v>258</v>
      </c>
      <c r="Z3434">
        <v>1</v>
      </c>
      <c r="AA3434">
        <f t="shared" si="488"/>
        <v>39</v>
      </c>
      <c r="AB3434">
        <f t="shared" ca="1" si="484"/>
        <v>27.6000002</v>
      </c>
      <c r="AC3434">
        <f t="shared" ca="1" si="485"/>
        <v>11.3999998</v>
      </c>
      <c r="AD3434">
        <f t="shared" ca="1" si="486"/>
        <v>-11.3999998</v>
      </c>
      <c r="AE3434" s="2">
        <v>0</v>
      </c>
      <c r="AF3434" s="7">
        <f>VLOOKUP(R3434,Weights!$A$2:$B$120,2,0)*AE3434</f>
        <v>0</v>
      </c>
      <c r="AG3434">
        <f t="shared" ca="1" si="487"/>
        <v>129.95999544000003</v>
      </c>
      <c r="AI3434" t="str">
        <f t="shared" ca="1" si="489"/>
        <v>Notre Dame</v>
      </c>
      <c r="AJ3434" t="str">
        <f t="shared" si="490"/>
        <v>Notre Dame</v>
      </c>
      <c r="AK3434">
        <f t="shared" si="491"/>
        <v>0</v>
      </c>
    </row>
    <row r="3435" spans="17:37" x14ac:dyDescent="0.25">
      <c r="Q3435" t="s">
        <v>3213</v>
      </c>
      <c r="R3435" s="6">
        <v>41962</v>
      </c>
      <c r="S3435" t="s">
        <v>3194</v>
      </c>
      <c r="T3435" t="s">
        <v>3471</v>
      </c>
      <c r="U3435" t="s">
        <v>3842</v>
      </c>
      <c r="V3435">
        <v>104</v>
      </c>
      <c r="W3435">
        <v>67</v>
      </c>
      <c r="Y3435" t="s">
        <v>259</v>
      </c>
      <c r="Z3435">
        <v>1</v>
      </c>
      <c r="AA3435">
        <f t="shared" si="488"/>
        <v>37</v>
      </c>
      <c r="AB3435">
        <f t="shared" ca="1" si="484"/>
        <v>32.200000000000003</v>
      </c>
      <c r="AC3435">
        <f t="shared" ca="1" si="485"/>
        <v>4.7999999999999972</v>
      </c>
      <c r="AD3435">
        <f t="shared" ca="1" si="486"/>
        <v>-4.7999999999999972</v>
      </c>
      <c r="AE3435" s="2">
        <v>0</v>
      </c>
      <c r="AF3435" s="7">
        <f>VLOOKUP(R3435,Weights!$A$2:$B$120,2,0)*AE3435</f>
        <v>0</v>
      </c>
      <c r="AG3435">
        <f t="shared" ca="1" si="487"/>
        <v>23.039999999999974</v>
      </c>
      <c r="AI3435" t="str">
        <f t="shared" ca="1" si="489"/>
        <v>Notre Dame</v>
      </c>
      <c r="AJ3435" t="str">
        <f t="shared" si="490"/>
        <v>Notre Dame</v>
      </c>
      <c r="AK3435">
        <f t="shared" si="491"/>
        <v>0</v>
      </c>
    </row>
    <row r="3436" spans="17:37" x14ac:dyDescent="0.25">
      <c r="Q3436" t="s">
        <v>3213</v>
      </c>
      <c r="R3436" s="6">
        <v>41966</v>
      </c>
      <c r="S3436" t="s">
        <v>3195</v>
      </c>
      <c r="T3436" t="s">
        <v>3196</v>
      </c>
      <c r="U3436" t="s">
        <v>3841</v>
      </c>
      <c r="V3436">
        <v>75</v>
      </c>
      <c r="W3436">
        <v>74</v>
      </c>
      <c r="Y3436" t="s">
        <v>101</v>
      </c>
      <c r="Z3436">
        <v>1</v>
      </c>
      <c r="AA3436">
        <f t="shared" si="488"/>
        <v>-1</v>
      </c>
      <c r="AB3436">
        <f t="shared" ca="1" si="484"/>
        <v>4.2000000000000011</v>
      </c>
      <c r="AC3436">
        <f t="shared" ca="1" si="485"/>
        <v>-5.2000000000000011</v>
      </c>
      <c r="AD3436">
        <f t="shared" ca="1" si="486"/>
        <v>5.2000000000000011</v>
      </c>
      <c r="AE3436" s="2">
        <v>0</v>
      </c>
      <c r="AF3436" s="7">
        <f>VLOOKUP(R3436,Weights!$A$2:$B$120,2,0)*AE3436</f>
        <v>0</v>
      </c>
      <c r="AG3436">
        <f t="shared" ca="1" si="487"/>
        <v>27.04000000000001</v>
      </c>
      <c r="AI3436" t="str">
        <f t="shared" ca="1" si="489"/>
        <v>Notre Dame</v>
      </c>
      <c r="AJ3436" t="str">
        <f t="shared" si="490"/>
        <v>Providence</v>
      </c>
      <c r="AK3436" t="str">
        <f t="shared" si="491"/>
        <v>Providence</v>
      </c>
    </row>
    <row r="3437" spans="17:37" x14ac:dyDescent="0.25">
      <c r="Q3437" t="s">
        <v>3213</v>
      </c>
      <c r="R3437" s="6">
        <v>41969</v>
      </c>
      <c r="S3437" t="s">
        <v>3194</v>
      </c>
      <c r="T3437" t="s">
        <v>3536</v>
      </c>
      <c r="U3437" t="s">
        <v>3842</v>
      </c>
      <c r="V3437">
        <v>81</v>
      </c>
      <c r="W3437">
        <v>54</v>
      </c>
      <c r="Y3437" t="s">
        <v>103</v>
      </c>
      <c r="Z3437">
        <v>1</v>
      </c>
      <c r="AA3437">
        <f t="shared" si="488"/>
        <v>27</v>
      </c>
      <c r="AB3437">
        <f t="shared" ca="1" si="484"/>
        <v>47</v>
      </c>
      <c r="AC3437">
        <f t="shared" ca="1" si="485"/>
        <v>-20</v>
      </c>
      <c r="AD3437">
        <f t="shared" ca="1" si="486"/>
        <v>20</v>
      </c>
      <c r="AE3437" s="2">
        <v>0</v>
      </c>
      <c r="AF3437" s="7">
        <f>VLOOKUP(R3437,Weights!$A$2:$B$120,2,0)*AE3437</f>
        <v>0</v>
      </c>
      <c r="AG3437">
        <f t="shared" ca="1" si="487"/>
        <v>400</v>
      </c>
      <c r="AI3437" t="str">
        <f t="shared" ca="1" si="489"/>
        <v>Notre Dame</v>
      </c>
      <c r="AJ3437" t="str">
        <f t="shared" si="490"/>
        <v>Notre Dame</v>
      </c>
      <c r="AK3437">
        <f t="shared" si="491"/>
        <v>0</v>
      </c>
    </row>
    <row r="3438" spans="17:37" x14ac:dyDescent="0.25">
      <c r="Q3438" t="s">
        <v>3213</v>
      </c>
      <c r="R3438" s="6">
        <v>41972</v>
      </c>
      <c r="S3438" t="s">
        <v>3194</v>
      </c>
      <c r="T3438" t="s">
        <v>3378</v>
      </c>
      <c r="U3438" t="s">
        <v>3842</v>
      </c>
      <c r="V3438">
        <v>90</v>
      </c>
      <c r="W3438">
        <v>42</v>
      </c>
      <c r="Y3438" t="s">
        <v>262</v>
      </c>
      <c r="Z3438">
        <v>1</v>
      </c>
      <c r="AA3438">
        <f t="shared" si="488"/>
        <v>48</v>
      </c>
      <c r="AB3438">
        <f t="shared" ca="1" si="484"/>
        <v>33.6</v>
      </c>
      <c r="AC3438">
        <f t="shared" ca="1" si="485"/>
        <v>14.399999999999999</v>
      </c>
      <c r="AD3438">
        <f t="shared" ca="1" si="486"/>
        <v>-14.399999999999999</v>
      </c>
      <c r="AE3438" s="2">
        <v>0</v>
      </c>
      <c r="AF3438" s="7">
        <f>VLOOKUP(R3438,Weights!$A$2:$B$120,2,0)*AE3438</f>
        <v>0</v>
      </c>
      <c r="AG3438">
        <f t="shared" ca="1" si="487"/>
        <v>207.35999999999996</v>
      </c>
      <c r="AI3438" t="str">
        <f t="shared" ca="1" si="489"/>
        <v>Notre Dame</v>
      </c>
      <c r="AJ3438" t="str">
        <f t="shared" si="490"/>
        <v>Notre Dame</v>
      </c>
      <c r="AK3438">
        <f t="shared" si="491"/>
        <v>0</v>
      </c>
    </row>
    <row r="3439" spans="17:37" x14ac:dyDescent="0.25">
      <c r="Q3439" t="s">
        <v>3213</v>
      </c>
      <c r="R3439" s="6">
        <v>41976</v>
      </c>
      <c r="S3439" t="s">
        <v>3194</v>
      </c>
      <c r="T3439" t="s">
        <v>3444</v>
      </c>
      <c r="U3439" t="s">
        <v>3842</v>
      </c>
      <c r="V3439">
        <v>79</v>
      </c>
      <c r="W3439">
        <v>78</v>
      </c>
      <c r="X3439" t="s">
        <v>3843</v>
      </c>
      <c r="Y3439" t="s">
        <v>415</v>
      </c>
      <c r="Z3439">
        <v>1</v>
      </c>
      <c r="AA3439">
        <f t="shared" si="488"/>
        <v>1</v>
      </c>
      <c r="AB3439">
        <f t="shared" ca="1" si="484"/>
        <v>4.3999999999999986</v>
      </c>
      <c r="AC3439">
        <f t="shared" ca="1" si="485"/>
        <v>-3.3999999999999986</v>
      </c>
      <c r="AD3439">
        <f t="shared" ca="1" si="486"/>
        <v>3.3999999999999986</v>
      </c>
      <c r="AE3439" s="2">
        <v>0</v>
      </c>
      <c r="AF3439" s="7">
        <f>VLOOKUP(R3439,Weights!$A$2:$B$120,2,0)*AE3439</f>
        <v>0</v>
      </c>
      <c r="AG3439">
        <f t="shared" ca="1" si="487"/>
        <v>11.55999999999999</v>
      </c>
      <c r="AI3439" t="str">
        <f t="shared" ca="1" si="489"/>
        <v>Notre Dame</v>
      </c>
      <c r="AJ3439" t="str">
        <f t="shared" si="490"/>
        <v>Notre Dame</v>
      </c>
      <c r="AK3439">
        <f t="shared" si="491"/>
        <v>0</v>
      </c>
    </row>
    <row r="3440" spans="17:37" x14ac:dyDescent="0.25">
      <c r="Q3440" t="s">
        <v>3213</v>
      </c>
      <c r="R3440" s="6">
        <v>41979</v>
      </c>
      <c r="S3440" t="s">
        <v>3194</v>
      </c>
      <c r="T3440" t="s">
        <v>3468</v>
      </c>
      <c r="U3440" t="s">
        <v>3842</v>
      </c>
      <c r="V3440">
        <v>75</v>
      </c>
      <c r="W3440">
        <v>57</v>
      </c>
      <c r="Y3440" t="s">
        <v>416</v>
      </c>
      <c r="Z3440">
        <v>1</v>
      </c>
      <c r="AA3440">
        <f t="shared" si="488"/>
        <v>18</v>
      </c>
      <c r="AB3440">
        <f t="shared" ca="1" si="484"/>
        <v>30.6000002</v>
      </c>
      <c r="AC3440">
        <f t="shared" ca="1" si="485"/>
        <v>-12.6000002</v>
      </c>
      <c r="AD3440">
        <f t="shared" ca="1" si="486"/>
        <v>12.6000002</v>
      </c>
      <c r="AE3440" s="2">
        <v>0</v>
      </c>
      <c r="AF3440" s="7">
        <f>VLOOKUP(R3440,Weights!$A$2:$B$120,2,0)*AE3440</f>
        <v>0</v>
      </c>
      <c r="AG3440">
        <f t="shared" ca="1" si="487"/>
        <v>158.76000504000004</v>
      </c>
      <c r="AI3440" t="str">
        <f t="shared" ca="1" si="489"/>
        <v>Notre Dame</v>
      </c>
      <c r="AJ3440" t="str">
        <f t="shared" si="490"/>
        <v>Notre Dame</v>
      </c>
      <c r="AK3440">
        <f t="shared" si="491"/>
        <v>0</v>
      </c>
    </row>
    <row r="3441" spans="17:37" x14ac:dyDescent="0.25">
      <c r="Q3441" t="s">
        <v>3213</v>
      </c>
      <c r="R3441" s="6">
        <v>41982</v>
      </c>
      <c r="S3441" t="s">
        <v>3194</v>
      </c>
      <c r="T3441" t="s">
        <v>3217</v>
      </c>
      <c r="U3441" t="s">
        <v>3842</v>
      </c>
      <c r="V3441">
        <v>93</v>
      </c>
      <c r="W3441">
        <v>67</v>
      </c>
      <c r="Y3441" t="s">
        <v>418</v>
      </c>
      <c r="Z3441">
        <v>1</v>
      </c>
      <c r="AA3441">
        <f t="shared" si="488"/>
        <v>26</v>
      </c>
      <c r="AB3441">
        <f t="shared" ca="1" si="484"/>
        <v>23.000000199999999</v>
      </c>
      <c r="AC3441">
        <f t="shared" ca="1" si="485"/>
        <v>2.9999998000000012</v>
      </c>
      <c r="AD3441">
        <f t="shared" ca="1" si="486"/>
        <v>-2.9999998000000012</v>
      </c>
      <c r="AE3441" s="2">
        <v>0</v>
      </c>
      <c r="AF3441" s="7">
        <f>VLOOKUP(R3441,Weights!$A$2:$B$120,2,0)*AE3441</f>
        <v>0</v>
      </c>
      <c r="AG3441">
        <f t="shared" ca="1" si="487"/>
        <v>8.9999988000000481</v>
      </c>
      <c r="AI3441" t="str">
        <f t="shared" ca="1" si="489"/>
        <v>Notre Dame</v>
      </c>
      <c r="AJ3441" t="str">
        <f t="shared" si="490"/>
        <v>Notre Dame</v>
      </c>
      <c r="AK3441">
        <f t="shared" si="491"/>
        <v>0</v>
      </c>
    </row>
    <row r="3442" spans="17:37" x14ac:dyDescent="0.25">
      <c r="Q3442" t="s">
        <v>3213</v>
      </c>
      <c r="R3442" s="6">
        <v>41986</v>
      </c>
      <c r="S3442" t="s">
        <v>3194</v>
      </c>
      <c r="T3442" t="s">
        <v>3282</v>
      </c>
      <c r="U3442" t="s">
        <v>3842</v>
      </c>
      <c r="V3442">
        <v>83</v>
      </c>
      <c r="W3442">
        <v>63</v>
      </c>
      <c r="Y3442" t="s">
        <v>769</v>
      </c>
      <c r="Z3442">
        <v>1</v>
      </c>
      <c r="AA3442">
        <f t="shared" si="488"/>
        <v>20</v>
      </c>
      <c r="AB3442">
        <f t="shared" ca="1" si="484"/>
        <v>13.400000200000001</v>
      </c>
      <c r="AC3442">
        <f t="shared" ca="1" si="485"/>
        <v>6.5999997999999991</v>
      </c>
      <c r="AD3442">
        <f t="shared" ca="1" si="486"/>
        <v>-6.5999997999999991</v>
      </c>
      <c r="AE3442" s="2">
        <v>0</v>
      </c>
      <c r="AF3442" s="7">
        <f>VLOOKUP(R3442,Weights!$A$2:$B$120,2,0)*AE3442</f>
        <v>0</v>
      </c>
      <c r="AG3442">
        <f t="shared" ca="1" si="487"/>
        <v>43.559997360000025</v>
      </c>
      <c r="AI3442" t="str">
        <f t="shared" ca="1" si="489"/>
        <v>Notre Dame</v>
      </c>
      <c r="AJ3442" t="str">
        <f t="shared" si="490"/>
        <v>Notre Dame</v>
      </c>
      <c r="AK3442">
        <f t="shared" si="491"/>
        <v>0</v>
      </c>
    </row>
    <row r="3443" spans="17:37" x14ac:dyDescent="0.25">
      <c r="Q3443" t="s">
        <v>3213</v>
      </c>
      <c r="R3443" s="6">
        <v>41993</v>
      </c>
      <c r="S3443" t="s">
        <v>3195</v>
      </c>
      <c r="T3443" t="s">
        <v>3327</v>
      </c>
      <c r="U3443" t="s">
        <v>3842</v>
      </c>
      <c r="V3443">
        <v>94</v>
      </c>
      <c r="W3443">
        <v>63</v>
      </c>
      <c r="Y3443" t="s">
        <v>770</v>
      </c>
      <c r="Z3443">
        <v>1</v>
      </c>
      <c r="AA3443">
        <f t="shared" si="488"/>
        <v>31</v>
      </c>
      <c r="AB3443">
        <f t="shared" ca="1" si="484"/>
        <v>3.2000000000000011</v>
      </c>
      <c r="AC3443">
        <f t="shared" ca="1" si="485"/>
        <v>27.799999999999997</v>
      </c>
      <c r="AD3443">
        <f t="shared" ca="1" si="486"/>
        <v>-27.799999999999997</v>
      </c>
      <c r="AE3443" s="2">
        <v>0</v>
      </c>
      <c r="AF3443" s="7">
        <f>VLOOKUP(R3443,Weights!$A$2:$B$120,2,0)*AE3443</f>
        <v>0</v>
      </c>
      <c r="AG3443">
        <f t="shared" ca="1" si="487"/>
        <v>772.8399999999998</v>
      </c>
      <c r="AI3443" t="str">
        <f t="shared" ca="1" si="489"/>
        <v>Notre Dame</v>
      </c>
      <c r="AJ3443" t="str">
        <f t="shared" si="490"/>
        <v>Notre Dame</v>
      </c>
      <c r="AK3443">
        <f t="shared" si="491"/>
        <v>0</v>
      </c>
    </row>
    <row r="3444" spans="17:37" x14ac:dyDescent="0.25">
      <c r="Q3444" t="s">
        <v>3213</v>
      </c>
      <c r="R3444" s="6">
        <v>41995</v>
      </c>
      <c r="S3444" t="s">
        <v>3194</v>
      </c>
      <c r="T3444" t="s">
        <v>3224</v>
      </c>
      <c r="U3444" t="s">
        <v>3842</v>
      </c>
      <c r="V3444">
        <v>91</v>
      </c>
      <c r="W3444">
        <v>66</v>
      </c>
      <c r="Y3444" t="s">
        <v>771</v>
      </c>
      <c r="Z3444">
        <v>1</v>
      </c>
      <c r="AA3444">
        <f t="shared" si="488"/>
        <v>25</v>
      </c>
      <c r="AB3444">
        <f t="shared" ca="1" si="484"/>
        <v>23.000000199999999</v>
      </c>
      <c r="AC3444">
        <f t="shared" ca="1" si="485"/>
        <v>1.9999998000000012</v>
      </c>
      <c r="AD3444">
        <f t="shared" ca="1" si="486"/>
        <v>-1.9999998000000012</v>
      </c>
      <c r="AE3444" s="2">
        <v>0</v>
      </c>
      <c r="AF3444" s="7">
        <f>VLOOKUP(R3444,Weights!$A$2:$B$120,2,0)*AE3444</f>
        <v>0</v>
      </c>
      <c r="AG3444">
        <f t="shared" ca="1" si="487"/>
        <v>3.9999992000000448</v>
      </c>
      <c r="AI3444" t="str">
        <f t="shared" ca="1" si="489"/>
        <v>Notre Dame</v>
      </c>
      <c r="AJ3444" t="str">
        <f t="shared" si="490"/>
        <v>Notre Dame</v>
      </c>
      <c r="AK3444">
        <f t="shared" si="491"/>
        <v>0</v>
      </c>
    </row>
    <row r="3445" spans="17:37" x14ac:dyDescent="0.25">
      <c r="Q3445" t="s">
        <v>3213</v>
      </c>
      <c r="R3445" s="6">
        <v>42003</v>
      </c>
      <c r="S3445" t="s">
        <v>3194</v>
      </c>
      <c r="T3445" t="s">
        <v>3207</v>
      </c>
      <c r="U3445" t="s">
        <v>3842</v>
      </c>
      <c r="V3445">
        <v>87</v>
      </c>
      <c r="W3445">
        <v>60</v>
      </c>
      <c r="Y3445" t="s">
        <v>717</v>
      </c>
      <c r="Z3445">
        <v>1</v>
      </c>
      <c r="AA3445">
        <f t="shared" si="488"/>
        <v>27</v>
      </c>
      <c r="AB3445">
        <f t="shared" ca="1" si="484"/>
        <v>27.000000200000002</v>
      </c>
      <c r="AC3445">
        <f t="shared" ca="1" si="485"/>
        <v>-2.0000000233721948E-7</v>
      </c>
      <c r="AD3445">
        <f t="shared" ca="1" si="486"/>
        <v>2.0000000233721948E-7</v>
      </c>
      <c r="AE3445" s="2">
        <v>0</v>
      </c>
      <c r="AF3445" s="7">
        <f>VLOOKUP(R3445,Weights!$A$2:$B$120,2,0)*AE3445</f>
        <v>0</v>
      </c>
      <c r="AG3445">
        <f t="shared" ca="1" si="487"/>
        <v>4.0000000934887799E-14</v>
      </c>
      <c r="AI3445" t="str">
        <f t="shared" ca="1" si="489"/>
        <v>Notre Dame</v>
      </c>
      <c r="AJ3445" t="str">
        <f t="shared" si="490"/>
        <v>Notre Dame</v>
      </c>
      <c r="AK3445">
        <f t="shared" si="491"/>
        <v>0</v>
      </c>
    </row>
    <row r="3446" spans="17:37" x14ac:dyDescent="0.25">
      <c r="Q3446" t="s">
        <v>3213</v>
      </c>
      <c r="R3446" s="6">
        <v>42007</v>
      </c>
      <c r="S3446" t="s">
        <v>3194</v>
      </c>
      <c r="T3446" t="s">
        <v>3317</v>
      </c>
      <c r="U3446" t="s">
        <v>3842</v>
      </c>
      <c r="V3446">
        <v>83</v>
      </c>
      <c r="W3446">
        <v>76</v>
      </c>
      <c r="X3446" t="s">
        <v>3844</v>
      </c>
      <c r="Y3446" t="s">
        <v>718</v>
      </c>
      <c r="Z3446">
        <v>1</v>
      </c>
      <c r="AA3446">
        <f t="shared" si="488"/>
        <v>7</v>
      </c>
      <c r="AB3446">
        <f t="shared" ca="1" si="484"/>
        <v>16.400000200000001</v>
      </c>
      <c r="AC3446">
        <f t="shared" ca="1" si="485"/>
        <v>-9.4000002000000009</v>
      </c>
      <c r="AD3446">
        <f t="shared" ca="1" si="486"/>
        <v>9.4000002000000009</v>
      </c>
      <c r="AE3446" s="2">
        <v>0</v>
      </c>
      <c r="AF3446" s="7">
        <f>VLOOKUP(R3446,Weights!$A$2:$B$120,2,0)*AE3446</f>
        <v>0</v>
      </c>
      <c r="AG3446">
        <f t="shared" ca="1" si="487"/>
        <v>88.360003760000055</v>
      </c>
      <c r="AI3446" t="str">
        <f t="shared" ca="1" si="489"/>
        <v>Notre Dame</v>
      </c>
      <c r="AJ3446" t="str">
        <f t="shared" si="490"/>
        <v>Notre Dame</v>
      </c>
      <c r="AK3446">
        <f t="shared" si="491"/>
        <v>0</v>
      </c>
    </row>
    <row r="3447" spans="17:37" x14ac:dyDescent="0.25">
      <c r="Q3447" t="s">
        <v>3213</v>
      </c>
      <c r="R3447" s="6">
        <v>42014</v>
      </c>
      <c r="S3447" t="s">
        <v>3194</v>
      </c>
      <c r="T3447" t="s">
        <v>3831</v>
      </c>
      <c r="U3447" t="s">
        <v>3841</v>
      </c>
      <c r="V3447">
        <v>62</v>
      </c>
      <c r="W3447">
        <v>56</v>
      </c>
      <c r="Y3447" t="s">
        <v>720</v>
      </c>
      <c r="Z3447">
        <v>1</v>
      </c>
      <c r="AA3447">
        <f t="shared" si="488"/>
        <v>-6</v>
      </c>
      <c r="AB3447">
        <f t="shared" ca="1" si="484"/>
        <v>-0.60000000000000142</v>
      </c>
      <c r="AC3447">
        <f t="shared" ca="1" si="485"/>
        <v>-5.3999999999999986</v>
      </c>
      <c r="AD3447">
        <f t="shared" ca="1" si="486"/>
        <v>5.3999999999999986</v>
      </c>
      <c r="AE3447" s="2">
        <v>0</v>
      </c>
      <c r="AF3447" s="7">
        <f>VLOOKUP(R3447,Weights!$A$2:$B$120,2,0)*AE3447</f>
        <v>0</v>
      </c>
      <c r="AG3447">
        <f t="shared" ca="1" si="487"/>
        <v>29.159999999999986</v>
      </c>
      <c r="AI3447" t="str">
        <f t="shared" ca="1" si="489"/>
        <v>Virginia</v>
      </c>
      <c r="AJ3447" t="str">
        <f t="shared" si="490"/>
        <v>Virginia</v>
      </c>
      <c r="AK3447" t="str">
        <f t="shared" si="491"/>
        <v>Virginia</v>
      </c>
    </row>
    <row r="3448" spans="17:37" x14ac:dyDescent="0.25">
      <c r="Q3448" t="s">
        <v>3213</v>
      </c>
      <c r="R3448" s="6">
        <v>42021</v>
      </c>
      <c r="S3448" t="s">
        <v>3194</v>
      </c>
      <c r="T3448" t="s">
        <v>3315</v>
      </c>
      <c r="U3448" t="s">
        <v>3842</v>
      </c>
      <c r="V3448">
        <v>75</v>
      </c>
      <c r="W3448">
        <v>70</v>
      </c>
      <c r="Y3448" t="s">
        <v>774</v>
      </c>
      <c r="Z3448">
        <v>1</v>
      </c>
      <c r="AA3448">
        <f t="shared" si="488"/>
        <v>5</v>
      </c>
      <c r="AB3448">
        <f t="shared" ca="1" si="484"/>
        <v>7.6</v>
      </c>
      <c r="AC3448">
        <f t="shared" ca="1" si="485"/>
        <v>-2.5999999999999996</v>
      </c>
      <c r="AD3448">
        <f t="shared" ca="1" si="486"/>
        <v>2.5999999999999996</v>
      </c>
      <c r="AE3448" s="2">
        <v>0</v>
      </c>
      <c r="AF3448" s="7">
        <f>VLOOKUP(R3448,Weights!$A$2:$B$120,2,0)*AE3448</f>
        <v>0</v>
      </c>
      <c r="AG3448">
        <f t="shared" ca="1" si="487"/>
        <v>6.759999999999998</v>
      </c>
      <c r="AI3448" t="str">
        <f t="shared" ca="1" si="489"/>
        <v>Notre Dame</v>
      </c>
      <c r="AJ3448" t="str">
        <f t="shared" si="490"/>
        <v>Notre Dame</v>
      </c>
      <c r="AK3448">
        <f t="shared" si="491"/>
        <v>0</v>
      </c>
    </row>
    <row r="3449" spans="17:37" x14ac:dyDescent="0.25">
      <c r="Q3449" t="s">
        <v>3213</v>
      </c>
      <c r="R3449" s="6">
        <v>42032</v>
      </c>
      <c r="S3449" t="s">
        <v>3194</v>
      </c>
      <c r="T3449" t="s">
        <v>3825</v>
      </c>
      <c r="U3449" t="s">
        <v>3842</v>
      </c>
      <c r="V3449">
        <v>77</v>
      </c>
      <c r="W3449">
        <v>73</v>
      </c>
      <c r="Y3449" t="s">
        <v>776</v>
      </c>
      <c r="Z3449">
        <v>1</v>
      </c>
      <c r="AA3449">
        <f t="shared" si="488"/>
        <v>4</v>
      </c>
      <c r="AB3449">
        <f t="shared" ca="1" si="484"/>
        <v>-2.8000000000000007</v>
      </c>
      <c r="AC3449">
        <f t="shared" ca="1" si="485"/>
        <v>6.8000000000000007</v>
      </c>
      <c r="AD3449">
        <f t="shared" ca="1" si="486"/>
        <v>-6.8000000000000007</v>
      </c>
      <c r="AE3449" s="2">
        <v>0</v>
      </c>
      <c r="AF3449" s="7">
        <f>VLOOKUP(R3449,Weights!$A$2:$B$120,2,0)*AE3449</f>
        <v>0</v>
      </c>
      <c r="AG3449">
        <f t="shared" ca="1" si="487"/>
        <v>46.240000000000009</v>
      </c>
      <c r="AI3449" t="str">
        <f t="shared" ca="1" si="489"/>
        <v>Duke</v>
      </c>
      <c r="AJ3449" t="str">
        <f t="shared" si="490"/>
        <v>Notre Dame</v>
      </c>
      <c r="AK3449">
        <f t="shared" si="491"/>
        <v>0</v>
      </c>
    </row>
    <row r="3450" spans="17:37" x14ac:dyDescent="0.25">
      <c r="Q3450" t="s">
        <v>3213</v>
      </c>
      <c r="R3450" s="6">
        <v>42039</v>
      </c>
      <c r="S3450" t="s">
        <v>3194</v>
      </c>
      <c r="T3450" t="s">
        <v>3216</v>
      </c>
      <c r="U3450" t="s">
        <v>3842</v>
      </c>
      <c r="V3450">
        <v>71</v>
      </c>
      <c r="W3450">
        <v>63</v>
      </c>
      <c r="Y3450" t="s">
        <v>777</v>
      </c>
      <c r="Z3450">
        <v>1</v>
      </c>
      <c r="AA3450">
        <f t="shared" si="488"/>
        <v>8</v>
      </c>
      <c r="AB3450">
        <f t="shared" ca="1" si="484"/>
        <v>17.000000200000002</v>
      </c>
      <c r="AC3450">
        <f t="shared" ca="1" si="485"/>
        <v>-9.0000002000000023</v>
      </c>
      <c r="AD3450">
        <f t="shared" ca="1" si="486"/>
        <v>9.0000002000000023</v>
      </c>
      <c r="AE3450" s="2">
        <v>0</v>
      </c>
      <c r="AF3450" s="7">
        <f>VLOOKUP(R3450,Weights!$A$2:$B$120,2,0)*AE3450</f>
        <v>0</v>
      </c>
      <c r="AG3450">
        <f t="shared" ca="1" si="487"/>
        <v>81.000003600000085</v>
      </c>
      <c r="AI3450" t="str">
        <f t="shared" ca="1" si="489"/>
        <v>Notre Dame</v>
      </c>
      <c r="AJ3450" t="str">
        <f t="shared" si="490"/>
        <v>Notre Dame</v>
      </c>
      <c r="AK3450">
        <f t="shared" si="491"/>
        <v>0</v>
      </c>
    </row>
    <row r="3451" spans="17:37" x14ac:dyDescent="0.25">
      <c r="Q3451" t="s">
        <v>3213</v>
      </c>
      <c r="R3451" s="6">
        <v>42052</v>
      </c>
      <c r="S3451" t="s">
        <v>3194</v>
      </c>
      <c r="T3451" t="s">
        <v>3321</v>
      </c>
      <c r="U3451" t="s">
        <v>3842</v>
      </c>
      <c r="V3451">
        <v>88</v>
      </c>
      <c r="W3451">
        <v>75</v>
      </c>
      <c r="Y3451" t="s">
        <v>778</v>
      </c>
      <c r="Z3451">
        <v>1</v>
      </c>
      <c r="AA3451">
        <f t="shared" si="488"/>
        <v>13</v>
      </c>
      <c r="AB3451">
        <f t="shared" ca="1" si="484"/>
        <v>17.000000200000002</v>
      </c>
      <c r="AC3451">
        <f t="shared" ca="1" si="485"/>
        <v>-4.0000002000000023</v>
      </c>
      <c r="AD3451">
        <f t="shared" ca="1" si="486"/>
        <v>4.0000002000000023</v>
      </c>
      <c r="AE3451" s="2">
        <v>0</v>
      </c>
      <c r="AF3451" s="7">
        <f>VLOOKUP(R3451,Weights!$A$2:$B$120,2,0)*AE3451</f>
        <v>0</v>
      </c>
      <c r="AG3451">
        <f t="shared" ca="1" si="487"/>
        <v>16.000001600000058</v>
      </c>
      <c r="AI3451" t="str">
        <f t="shared" ca="1" si="489"/>
        <v>Notre Dame</v>
      </c>
      <c r="AJ3451" t="str">
        <f t="shared" si="490"/>
        <v>Notre Dame</v>
      </c>
      <c r="AK3451">
        <f t="shared" si="491"/>
        <v>0</v>
      </c>
    </row>
    <row r="3452" spans="17:37" x14ac:dyDescent="0.25">
      <c r="Q3452" t="s">
        <v>3213</v>
      </c>
      <c r="R3452" s="6">
        <v>42059</v>
      </c>
      <c r="S3452" t="s">
        <v>3194</v>
      </c>
      <c r="T3452" t="s">
        <v>3316</v>
      </c>
      <c r="U3452" t="s">
        <v>3841</v>
      </c>
      <c r="V3452">
        <v>65</v>
      </c>
      <c r="W3452">
        <v>60</v>
      </c>
      <c r="Y3452" t="s">
        <v>779</v>
      </c>
      <c r="Z3452">
        <v>1</v>
      </c>
      <c r="AA3452">
        <f t="shared" si="488"/>
        <v>-5</v>
      </c>
      <c r="AB3452">
        <f t="shared" ca="1" si="484"/>
        <v>12.2000002</v>
      </c>
      <c r="AC3452">
        <f t="shared" ca="1" si="485"/>
        <v>-17.200000199999998</v>
      </c>
      <c r="AD3452">
        <f t="shared" ca="1" si="486"/>
        <v>17.200000199999998</v>
      </c>
      <c r="AE3452" s="2">
        <v>0</v>
      </c>
      <c r="AF3452" s="7">
        <f>VLOOKUP(R3452,Weights!$A$2:$B$120,2,0)*AE3452</f>
        <v>0</v>
      </c>
      <c r="AG3452">
        <f t="shared" ca="1" si="487"/>
        <v>295.84000687999998</v>
      </c>
      <c r="AI3452" t="str">
        <f t="shared" ca="1" si="489"/>
        <v>Notre Dame</v>
      </c>
      <c r="AJ3452" t="str">
        <f t="shared" si="490"/>
        <v>Syracuse</v>
      </c>
      <c r="AK3452" t="str">
        <f t="shared" si="491"/>
        <v>Syracuse</v>
      </c>
    </row>
    <row r="3453" spans="17:37" x14ac:dyDescent="0.25">
      <c r="Q3453" t="s">
        <v>3213</v>
      </c>
      <c r="R3453" s="6">
        <v>42070</v>
      </c>
      <c r="S3453" t="s">
        <v>3194</v>
      </c>
      <c r="T3453" t="s">
        <v>3318</v>
      </c>
      <c r="U3453" t="s">
        <v>3842</v>
      </c>
      <c r="V3453">
        <v>81</v>
      </c>
      <c r="W3453">
        <v>67</v>
      </c>
      <c r="Y3453" t="s">
        <v>780</v>
      </c>
      <c r="Z3453">
        <v>1</v>
      </c>
      <c r="AA3453">
        <f t="shared" si="488"/>
        <v>14</v>
      </c>
      <c r="AB3453">
        <f t="shared" ca="1" si="484"/>
        <v>15.400000200000001</v>
      </c>
      <c r="AC3453">
        <f t="shared" ca="1" si="485"/>
        <v>-1.4000002000000009</v>
      </c>
      <c r="AD3453">
        <f t="shared" ca="1" si="486"/>
        <v>1.4000002000000009</v>
      </c>
      <c r="AE3453" s="2">
        <v>0</v>
      </c>
      <c r="AF3453" s="7">
        <f>VLOOKUP(R3453,Weights!$A$2:$B$120,2,0)*AE3453</f>
        <v>0</v>
      </c>
      <c r="AG3453">
        <f t="shared" ca="1" si="487"/>
        <v>1.9600005600000425</v>
      </c>
      <c r="AI3453" t="str">
        <f t="shared" ca="1" si="489"/>
        <v>Notre Dame</v>
      </c>
      <c r="AJ3453" t="str">
        <f t="shared" si="490"/>
        <v>Notre Dame</v>
      </c>
      <c r="AK3453">
        <f t="shared" si="491"/>
        <v>0</v>
      </c>
    </row>
    <row r="3454" spans="17:37" x14ac:dyDescent="0.25">
      <c r="Q3454" t="s">
        <v>3490</v>
      </c>
      <c r="R3454" s="6">
        <v>41962</v>
      </c>
      <c r="S3454" t="s">
        <v>3194</v>
      </c>
      <c r="T3454" t="s">
        <v>3231</v>
      </c>
      <c r="U3454" t="s">
        <v>3841</v>
      </c>
      <c r="V3454">
        <v>82</v>
      </c>
      <c r="W3454">
        <v>71</v>
      </c>
      <c r="Y3454" t="s">
        <v>129</v>
      </c>
      <c r="Z3454">
        <v>1</v>
      </c>
      <c r="AA3454">
        <f t="shared" si="488"/>
        <v>-11</v>
      </c>
      <c r="AB3454">
        <f t="shared" ca="1" si="484"/>
        <v>2.8000000000000003</v>
      </c>
      <c r="AC3454">
        <f t="shared" ca="1" si="485"/>
        <v>-13.8</v>
      </c>
      <c r="AD3454">
        <f t="shared" ca="1" si="486"/>
        <v>13.8</v>
      </c>
      <c r="AE3454" s="2">
        <v>0</v>
      </c>
      <c r="AF3454" s="7">
        <f>VLOOKUP(R3454,Weights!$A$2:$B$120,2,0)*AE3454</f>
        <v>0</v>
      </c>
      <c r="AG3454">
        <f t="shared" ca="1" si="487"/>
        <v>190.44000000000003</v>
      </c>
      <c r="AI3454" t="str">
        <f t="shared" ca="1" si="489"/>
        <v>Oakland</v>
      </c>
      <c r="AJ3454" t="str">
        <f t="shared" si="490"/>
        <v>Western Michigan</v>
      </c>
      <c r="AK3454" t="str">
        <f t="shared" si="491"/>
        <v>Western Michigan</v>
      </c>
    </row>
    <row r="3455" spans="17:37" x14ac:dyDescent="0.25">
      <c r="Q3455" t="s">
        <v>3490</v>
      </c>
      <c r="R3455" s="6">
        <v>41967</v>
      </c>
      <c r="S3455" t="s">
        <v>3194</v>
      </c>
      <c r="T3455" t="s">
        <v>3491</v>
      </c>
      <c r="U3455" t="s">
        <v>3841</v>
      </c>
      <c r="V3455">
        <v>88</v>
      </c>
      <c r="W3455">
        <v>79</v>
      </c>
      <c r="X3455" t="s">
        <v>3844</v>
      </c>
      <c r="Y3455" t="s">
        <v>130</v>
      </c>
      <c r="Z3455">
        <v>1</v>
      </c>
      <c r="AA3455">
        <f t="shared" si="488"/>
        <v>-9</v>
      </c>
      <c r="AB3455">
        <f t="shared" ca="1" si="484"/>
        <v>7.8000000200000006</v>
      </c>
      <c r="AC3455">
        <f t="shared" ca="1" si="485"/>
        <v>-16.800000019999999</v>
      </c>
      <c r="AD3455">
        <f t="shared" ca="1" si="486"/>
        <v>16.800000019999999</v>
      </c>
      <c r="AE3455" s="2">
        <v>0</v>
      </c>
      <c r="AF3455" s="7">
        <f>VLOOKUP(R3455,Weights!$A$2:$B$120,2,0)*AE3455</f>
        <v>0</v>
      </c>
      <c r="AG3455">
        <f t="shared" ca="1" si="487"/>
        <v>282.24000067199995</v>
      </c>
      <c r="AI3455" t="str">
        <f t="shared" ca="1" si="489"/>
        <v>Oakland</v>
      </c>
      <c r="AJ3455" t="str">
        <f t="shared" si="490"/>
        <v>Western Carolina</v>
      </c>
      <c r="AK3455" t="str">
        <f t="shared" si="491"/>
        <v>Western Carolina</v>
      </c>
    </row>
    <row r="3456" spans="17:37" x14ac:dyDescent="0.25">
      <c r="Q3456" t="s">
        <v>3490</v>
      </c>
      <c r="R3456" s="6">
        <v>41968</v>
      </c>
      <c r="S3456" t="s">
        <v>3194</v>
      </c>
      <c r="T3456" t="s">
        <v>3378</v>
      </c>
      <c r="U3456" t="s">
        <v>3842</v>
      </c>
      <c r="V3456">
        <v>70</v>
      </c>
      <c r="W3456">
        <v>57</v>
      </c>
      <c r="Y3456" t="s">
        <v>69</v>
      </c>
      <c r="Z3456">
        <v>1</v>
      </c>
      <c r="AA3456">
        <f t="shared" si="488"/>
        <v>13</v>
      </c>
      <c r="AB3456">
        <f t="shared" ca="1" si="484"/>
        <v>15.999999819999999</v>
      </c>
      <c r="AC3456">
        <f t="shared" ca="1" si="485"/>
        <v>-2.9999998199999993</v>
      </c>
      <c r="AD3456">
        <f t="shared" ca="1" si="486"/>
        <v>2.9999998199999993</v>
      </c>
      <c r="AE3456" s="2">
        <v>0</v>
      </c>
      <c r="AF3456" s="7">
        <f>VLOOKUP(R3456,Weights!$A$2:$B$120,2,0)*AE3456</f>
        <v>0</v>
      </c>
      <c r="AG3456">
        <f t="shared" ca="1" si="487"/>
        <v>8.9999989200000279</v>
      </c>
      <c r="AI3456" t="str">
        <f t="shared" ca="1" si="489"/>
        <v>Oakland</v>
      </c>
      <c r="AJ3456" t="str">
        <f t="shared" si="490"/>
        <v>Oakland</v>
      </c>
      <c r="AK3456">
        <f t="shared" si="491"/>
        <v>0</v>
      </c>
    </row>
    <row r="3457" spans="17:37" x14ac:dyDescent="0.25">
      <c r="Q3457" t="s">
        <v>3490</v>
      </c>
      <c r="R3457" s="6">
        <v>41969</v>
      </c>
      <c r="S3457" t="s">
        <v>3194</v>
      </c>
      <c r="T3457" t="s">
        <v>3484</v>
      </c>
      <c r="U3457" t="s">
        <v>3841</v>
      </c>
      <c r="V3457">
        <v>83</v>
      </c>
      <c r="W3457">
        <v>78</v>
      </c>
      <c r="Y3457" t="s">
        <v>71</v>
      </c>
      <c r="Z3457">
        <v>1</v>
      </c>
      <c r="AA3457">
        <f t="shared" si="488"/>
        <v>-5</v>
      </c>
      <c r="AB3457">
        <f t="shared" ca="1" si="484"/>
        <v>-4.1999999799999994</v>
      </c>
      <c r="AC3457">
        <f t="shared" ca="1" si="485"/>
        <v>-0.80000002000000059</v>
      </c>
      <c r="AD3457">
        <f t="shared" ca="1" si="486"/>
        <v>0.80000002000000059</v>
      </c>
      <c r="AE3457" s="2">
        <v>0</v>
      </c>
      <c r="AF3457" s="7">
        <f>VLOOKUP(R3457,Weights!$A$2:$B$120,2,0)*AE3457</f>
        <v>0</v>
      </c>
      <c r="AG3457">
        <f t="shared" ca="1" si="487"/>
        <v>0.64000003200000133</v>
      </c>
      <c r="AI3457" t="str">
        <f t="shared" ca="1" si="489"/>
        <v>Georgia St</v>
      </c>
      <c r="AJ3457" t="str">
        <f t="shared" si="490"/>
        <v>Georgia St</v>
      </c>
      <c r="AK3457" t="str">
        <f t="shared" si="491"/>
        <v>Georgia St</v>
      </c>
    </row>
    <row r="3458" spans="17:37" x14ac:dyDescent="0.25">
      <c r="Q3458" t="s">
        <v>3490</v>
      </c>
      <c r="R3458" s="6">
        <v>41972</v>
      </c>
      <c r="S3458" t="s">
        <v>3194</v>
      </c>
      <c r="T3458" t="s">
        <v>3410</v>
      </c>
      <c r="U3458" t="s">
        <v>3842</v>
      </c>
      <c r="V3458">
        <v>81</v>
      </c>
      <c r="W3458">
        <v>79</v>
      </c>
      <c r="Y3458" t="s">
        <v>21</v>
      </c>
      <c r="Z3458">
        <v>1</v>
      </c>
      <c r="AA3458">
        <f t="shared" si="488"/>
        <v>2</v>
      </c>
      <c r="AB3458">
        <f t="shared" ref="AB3458:AB3521" ca="1" si="492">Z3458*(IF(S3458="A",-HomeEdge,IF(S3458="H",HomeEdge,0))+VLOOKUP(Q3458,TmList,2,0)-VLOOKUP(T3458,TmList,2,0))</f>
        <v>-2.1999999799999999</v>
      </c>
      <c r="AC3458">
        <f t="shared" ref="AC3458:AC3521" ca="1" si="493">AA3458-AB3458</f>
        <v>4.1999999799999994</v>
      </c>
      <c r="AD3458">
        <f t="shared" ref="AD3458:AD3521" ca="1" si="494">-AC3458</f>
        <v>-4.1999999799999994</v>
      </c>
      <c r="AE3458" s="2">
        <v>0</v>
      </c>
      <c r="AF3458" s="7">
        <f>VLOOKUP(R3458,Weights!$A$2:$B$120,2,0)*AE3458</f>
        <v>0</v>
      </c>
      <c r="AG3458">
        <f t="shared" ref="AG3458:AG3521" ca="1" si="495">AC3458^2</f>
        <v>17.639999831999994</v>
      </c>
      <c r="AI3458" t="str">
        <f t="shared" ca="1" si="489"/>
        <v>Toledo</v>
      </c>
      <c r="AJ3458" t="str">
        <f t="shared" si="490"/>
        <v>Oakland</v>
      </c>
      <c r="AK3458">
        <f t="shared" si="491"/>
        <v>0</v>
      </c>
    </row>
    <row r="3459" spans="17:37" x14ac:dyDescent="0.25">
      <c r="Q3459" t="s">
        <v>3490</v>
      </c>
      <c r="R3459" s="6">
        <v>41976</v>
      </c>
      <c r="S3459" t="s">
        <v>3194</v>
      </c>
      <c r="T3459" t="s">
        <v>3839</v>
      </c>
      <c r="U3459" t="s">
        <v>3842</v>
      </c>
      <c r="V3459">
        <v>84</v>
      </c>
      <c r="W3459">
        <v>52</v>
      </c>
      <c r="Y3459" t="s">
        <v>484</v>
      </c>
      <c r="Z3459">
        <v>1</v>
      </c>
      <c r="AA3459">
        <f t="shared" ref="AA3459:AA3522" si="496">Z3459*IF(U3459="W",(V3459-W3459),W3459-V3459)</f>
        <v>32</v>
      </c>
      <c r="AB3459">
        <f t="shared" ca="1" si="492"/>
        <v>32.199999820000002</v>
      </c>
      <c r="AC3459">
        <f t="shared" ca="1" si="493"/>
        <v>-0.19999982000000216</v>
      </c>
      <c r="AD3459">
        <f t="shared" ca="1" si="494"/>
        <v>0.19999982000000216</v>
      </c>
      <c r="AE3459" s="2">
        <v>0</v>
      </c>
      <c r="AF3459" s="7">
        <f>VLOOKUP(R3459,Weights!$A$2:$B$120,2,0)*AE3459</f>
        <v>0</v>
      </c>
      <c r="AG3459">
        <f t="shared" ca="1" si="495"/>
        <v>3.9999928000033262E-2</v>
      </c>
      <c r="AI3459" t="str">
        <f t="shared" ref="AI3459:AI3522" ca="1" si="497">IF(AB3459&gt;0,Q3459,T3459)</f>
        <v>Oakland</v>
      </c>
      <c r="AJ3459" t="str">
        <f t="shared" ref="AJ3459:AJ3522" si="498">IF(AA3459&gt;0,Q3459,T3459)</f>
        <v>Oakland</v>
      </c>
      <c r="AK3459">
        <f t="shared" ref="AK3459:AK3522" si="499">IF(AA3459&lt;0,T3459,0)</f>
        <v>0</v>
      </c>
    </row>
    <row r="3460" spans="17:37" x14ac:dyDescent="0.25">
      <c r="Q3460" t="s">
        <v>3490</v>
      </c>
      <c r="R3460" s="6">
        <v>42006</v>
      </c>
      <c r="S3460" t="s">
        <v>3194</v>
      </c>
      <c r="T3460" t="s">
        <v>3489</v>
      </c>
      <c r="U3460" t="s">
        <v>3842</v>
      </c>
      <c r="V3460">
        <v>89</v>
      </c>
      <c r="W3460">
        <v>75</v>
      </c>
      <c r="X3460" t="s">
        <v>3843</v>
      </c>
      <c r="Y3460" t="s">
        <v>1771</v>
      </c>
      <c r="Z3460">
        <v>1</v>
      </c>
      <c r="AA3460">
        <f t="shared" si="496"/>
        <v>14</v>
      </c>
      <c r="AB3460">
        <f t="shared" ca="1" si="492"/>
        <v>-0.7999999799999995</v>
      </c>
      <c r="AC3460">
        <f t="shared" ca="1" si="493"/>
        <v>14.799999979999999</v>
      </c>
      <c r="AD3460">
        <f t="shared" ca="1" si="494"/>
        <v>-14.799999979999999</v>
      </c>
      <c r="AE3460" s="2">
        <v>0</v>
      </c>
      <c r="AF3460" s="7">
        <f>VLOOKUP(R3460,Weights!$A$2:$B$120,2,0)*AE3460</f>
        <v>0</v>
      </c>
      <c r="AG3460">
        <f t="shared" ca="1" si="495"/>
        <v>219.03999940799997</v>
      </c>
      <c r="AI3460" t="str">
        <f t="shared" ca="1" si="497"/>
        <v>Valparaiso</v>
      </c>
      <c r="AJ3460" t="str">
        <f t="shared" si="498"/>
        <v>Oakland</v>
      </c>
      <c r="AK3460">
        <f t="shared" si="499"/>
        <v>0</v>
      </c>
    </row>
    <row r="3461" spans="17:37" x14ac:dyDescent="0.25">
      <c r="Q3461" t="s">
        <v>3490</v>
      </c>
      <c r="R3461" s="6">
        <v>42019</v>
      </c>
      <c r="S3461" t="s">
        <v>3194</v>
      </c>
      <c r="T3461" t="s">
        <v>3492</v>
      </c>
      <c r="U3461" t="s">
        <v>3842</v>
      </c>
      <c r="V3461">
        <v>69</v>
      </c>
      <c r="W3461">
        <v>66</v>
      </c>
      <c r="Y3461" t="s">
        <v>1772</v>
      </c>
      <c r="Z3461">
        <v>1</v>
      </c>
      <c r="AA3461">
        <f t="shared" si="496"/>
        <v>3</v>
      </c>
      <c r="AB3461">
        <f t="shared" ca="1" si="492"/>
        <v>-0.7999999799999995</v>
      </c>
      <c r="AC3461">
        <f t="shared" ca="1" si="493"/>
        <v>3.7999999799999995</v>
      </c>
      <c r="AD3461">
        <f t="shared" ca="1" si="494"/>
        <v>-3.7999999799999995</v>
      </c>
      <c r="AE3461" s="2">
        <v>0</v>
      </c>
      <c r="AF3461" s="7">
        <f>VLOOKUP(R3461,Weights!$A$2:$B$120,2,0)*AE3461</f>
        <v>0</v>
      </c>
      <c r="AG3461">
        <f t="shared" ca="1" si="495"/>
        <v>14.439999847999996</v>
      </c>
      <c r="AI3461" t="str">
        <f t="shared" ca="1" si="497"/>
        <v>Green Bay</v>
      </c>
      <c r="AJ3461" t="str">
        <f t="shared" si="498"/>
        <v>Oakland</v>
      </c>
      <c r="AK3461">
        <f t="shared" si="499"/>
        <v>0</v>
      </c>
    </row>
    <row r="3462" spans="17:37" x14ac:dyDescent="0.25">
      <c r="Q3462" t="s">
        <v>3490</v>
      </c>
      <c r="R3462" s="6">
        <v>42022</v>
      </c>
      <c r="S3462" t="s">
        <v>3194</v>
      </c>
      <c r="T3462" t="s">
        <v>3839</v>
      </c>
      <c r="U3462" t="s">
        <v>3842</v>
      </c>
      <c r="V3462">
        <v>83</v>
      </c>
      <c r="W3462">
        <v>68</v>
      </c>
      <c r="Y3462" t="s">
        <v>1773</v>
      </c>
      <c r="Z3462">
        <v>1</v>
      </c>
      <c r="AA3462">
        <f t="shared" si="496"/>
        <v>15</v>
      </c>
      <c r="AB3462">
        <f t="shared" ca="1" si="492"/>
        <v>32.199999820000002</v>
      </c>
      <c r="AC3462">
        <f t="shared" ca="1" si="493"/>
        <v>-17.199999820000002</v>
      </c>
      <c r="AD3462">
        <f t="shared" ca="1" si="494"/>
        <v>17.199999820000002</v>
      </c>
      <c r="AE3462" s="2">
        <v>0</v>
      </c>
      <c r="AF3462" s="7">
        <f>VLOOKUP(R3462,Weights!$A$2:$B$120,2,0)*AE3462</f>
        <v>0</v>
      </c>
      <c r="AG3462">
        <f t="shared" ca="1" si="495"/>
        <v>295.83999380800009</v>
      </c>
      <c r="AI3462" t="str">
        <f t="shared" ca="1" si="497"/>
        <v>Oakland</v>
      </c>
      <c r="AJ3462" t="str">
        <f t="shared" si="498"/>
        <v>Oakland</v>
      </c>
      <c r="AK3462">
        <f t="shared" si="499"/>
        <v>0</v>
      </c>
    </row>
    <row r="3463" spans="17:37" x14ac:dyDescent="0.25">
      <c r="Q3463" t="s">
        <v>3490</v>
      </c>
      <c r="R3463" s="6">
        <v>42026</v>
      </c>
      <c r="S3463" t="s">
        <v>3194</v>
      </c>
      <c r="T3463" t="s">
        <v>3402</v>
      </c>
      <c r="U3463" t="s">
        <v>3842</v>
      </c>
      <c r="V3463">
        <v>66</v>
      </c>
      <c r="W3463">
        <v>53</v>
      </c>
      <c r="Y3463" t="s">
        <v>1774</v>
      </c>
      <c r="Z3463">
        <v>1</v>
      </c>
      <c r="AA3463">
        <f t="shared" si="496"/>
        <v>13</v>
      </c>
      <c r="AB3463">
        <f t="shared" ca="1" si="492"/>
        <v>9.8000000200000006</v>
      </c>
      <c r="AC3463">
        <f t="shared" ca="1" si="493"/>
        <v>3.1999999799999994</v>
      </c>
      <c r="AD3463">
        <f t="shared" ca="1" si="494"/>
        <v>-3.1999999799999994</v>
      </c>
      <c r="AE3463" s="2">
        <v>0</v>
      </c>
      <c r="AF3463" s="7">
        <f>VLOOKUP(R3463,Weights!$A$2:$B$120,2,0)*AE3463</f>
        <v>0</v>
      </c>
      <c r="AG3463">
        <f t="shared" ca="1" si="495"/>
        <v>10.239999871999997</v>
      </c>
      <c r="AI3463" t="str">
        <f t="shared" ca="1" si="497"/>
        <v>Oakland</v>
      </c>
      <c r="AJ3463" t="str">
        <f t="shared" si="498"/>
        <v>Oakland</v>
      </c>
      <c r="AK3463">
        <f t="shared" si="499"/>
        <v>0</v>
      </c>
    </row>
    <row r="3464" spans="17:37" x14ac:dyDescent="0.25">
      <c r="Q3464" t="s">
        <v>3490</v>
      </c>
      <c r="R3464" s="6">
        <v>42030</v>
      </c>
      <c r="S3464" t="s">
        <v>3194</v>
      </c>
      <c r="T3464" t="s">
        <v>3494</v>
      </c>
      <c r="U3464" t="s">
        <v>3842</v>
      </c>
      <c r="V3464">
        <v>59</v>
      </c>
      <c r="W3464">
        <v>56</v>
      </c>
      <c r="Y3464" t="s">
        <v>1775</v>
      </c>
      <c r="Z3464">
        <v>1</v>
      </c>
      <c r="AA3464">
        <f t="shared" si="496"/>
        <v>3</v>
      </c>
      <c r="AB3464">
        <f t="shared" ca="1" si="492"/>
        <v>2.2000000200000001</v>
      </c>
      <c r="AC3464">
        <f t="shared" ca="1" si="493"/>
        <v>0.79999997999999994</v>
      </c>
      <c r="AD3464">
        <f t="shared" ca="1" si="494"/>
        <v>-0.79999997999999994</v>
      </c>
      <c r="AE3464" s="2">
        <v>0</v>
      </c>
      <c r="AF3464" s="7">
        <f>VLOOKUP(R3464,Weights!$A$2:$B$120,2,0)*AE3464</f>
        <v>0</v>
      </c>
      <c r="AG3464">
        <f t="shared" ca="1" si="495"/>
        <v>0.63999996800000036</v>
      </c>
      <c r="AI3464" t="str">
        <f t="shared" ca="1" si="497"/>
        <v>Oakland</v>
      </c>
      <c r="AJ3464" t="str">
        <f t="shared" si="498"/>
        <v>Oakland</v>
      </c>
      <c r="AK3464">
        <f t="shared" si="499"/>
        <v>0</v>
      </c>
    </row>
    <row r="3465" spans="17:37" x14ac:dyDescent="0.25">
      <c r="Q3465" t="s">
        <v>3490</v>
      </c>
      <c r="R3465" s="6">
        <v>42032</v>
      </c>
      <c r="S3465" t="s">
        <v>3194</v>
      </c>
      <c r="T3465" t="s">
        <v>3300</v>
      </c>
      <c r="U3465" t="s">
        <v>3842</v>
      </c>
      <c r="V3465">
        <v>84</v>
      </c>
      <c r="W3465">
        <v>76</v>
      </c>
      <c r="X3465" t="s">
        <v>3843</v>
      </c>
      <c r="Y3465" t="s">
        <v>1776</v>
      </c>
      <c r="Z3465">
        <v>1</v>
      </c>
      <c r="AA3465">
        <f t="shared" si="496"/>
        <v>8</v>
      </c>
      <c r="AB3465">
        <f t="shared" ca="1" si="492"/>
        <v>12.40000002</v>
      </c>
      <c r="AC3465">
        <f t="shared" ca="1" si="493"/>
        <v>-4.4000000200000002</v>
      </c>
      <c r="AD3465">
        <f t="shared" ca="1" si="494"/>
        <v>4.4000000200000002</v>
      </c>
      <c r="AE3465" s="2">
        <v>0</v>
      </c>
      <c r="AF3465" s="7">
        <f>VLOOKUP(R3465,Weights!$A$2:$B$120,2,0)*AE3465</f>
        <v>0</v>
      </c>
      <c r="AG3465">
        <f t="shared" ca="1" si="495"/>
        <v>19.360000176000003</v>
      </c>
      <c r="AI3465" t="str">
        <f t="shared" ca="1" si="497"/>
        <v>Oakland</v>
      </c>
      <c r="AJ3465" t="str">
        <f t="shared" si="498"/>
        <v>Oakland</v>
      </c>
      <c r="AK3465">
        <f t="shared" si="499"/>
        <v>0</v>
      </c>
    </row>
    <row r="3466" spans="17:37" x14ac:dyDescent="0.25">
      <c r="Q3466" t="s">
        <v>3490</v>
      </c>
      <c r="R3466" s="6">
        <v>42050</v>
      </c>
      <c r="S3466" t="s">
        <v>3194</v>
      </c>
      <c r="T3466" t="s">
        <v>3277</v>
      </c>
      <c r="U3466" t="s">
        <v>3842</v>
      </c>
      <c r="V3466">
        <v>83</v>
      </c>
      <c r="W3466">
        <v>78</v>
      </c>
      <c r="Y3466" t="s">
        <v>1778</v>
      </c>
      <c r="Z3466">
        <v>1</v>
      </c>
      <c r="AA3466">
        <f t="shared" si="496"/>
        <v>5</v>
      </c>
      <c r="AB3466">
        <f t="shared" ca="1" si="492"/>
        <v>4.4000000000000004</v>
      </c>
      <c r="AC3466">
        <f t="shared" ca="1" si="493"/>
        <v>0.59999999999999964</v>
      </c>
      <c r="AD3466">
        <f t="shared" ca="1" si="494"/>
        <v>-0.59999999999999964</v>
      </c>
      <c r="AE3466" s="2">
        <v>0</v>
      </c>
      <c r="AF3466" s="7">
        <f>VLOOKUP(R3466,Weights!$A$2:$B$120,2,0)*AE3466</f>
        <v>0</v>
      </c>
      <c r="AG3466">
        <f t="shared" ca="1" si="495"/>
        <v>0.3599999999999996</v>
      </c>
      <c r="AI3466" t="str">
        <f t="shared" ca="1" si="497"/>
        <v>Oakland</v>
      </c>
      <c r="AJ3466" t="str">
        <f t="shared" si="498"/>
        <v>Oakland</v>
      </c>
      <c r="AK3466">
        <f t="shared" si="499"/>
        <v>0</v>
      </c>
    </row>
    <row r="3467" spans="17:37" x14ac:dyDescent="0.25">
      <c r="Q3467" t="s">
        <v>3490</v>
      </c>
      <c r="R3467" s="6">
        <v>42057</v>
      </c>
      <c r="S3467" t="s">
        <v>3194</v>
      </c>
      <c r="T3467" t="s">
        <v>3283</v>
      </c>
      <c r="U3467" t="s">
        <v>3842</v>
      </c>
      <c r="V3467">
        <v>81</v>
      </c>
      <c r="W3467">
        <v>56</v>
      </c>
      <c r="Y3467" t="s">
        <v>1779</v>
      </c>
      <c r="Z3467">
        <v>1</v>
      </c>
      <c r="AA3467">
        <f t="shared" si="496"/>
        <v>25</v>
      </c>
      <c r="AB3467">
        <f t="shared" ca="1" si="492"/>
        <v>12.60000002</v>
      </c>
      <c r="AC3467">
        <f t="shared" ca="1" si="493"/>
        <v>12.39999998</v>
      </c>
      <c r="AD3467">
        <f t="shared" ca="1" si="494"/>
        <v>-12.39999998</v>
      </c>
      <c r="AE3467" s="2">
        <v>0</v>
      </c>
      <c r="AF3467" s="7">
        <f>VLOOKUP(R3467,Weights!$A$2:$B$120,2,0)*AE3467</f>
        <v>0</v>
      </c>
      <c r="AG3467">
        <f t="shared" ca="1" si="495"/>
        <v>153.75999950400001</v>
      </c>
      <c r="AI3467" t="str">
        <f t="shared" ca="1" si="497"/>
        <v>Oakland</v>
      </c>
      <c r="AJ3467" t="str">
        <f t="shared" si="498"/>
        <v>Oakland</v>
      </c>
      <c r="AK3467">
        <f t="shared" si="499"/>
        <v>0</v>
      </c>
    </row>
    <row r="3468" spans="17:37" x14ac:dyDescent="0.25">
      <c r="Q3468" t="s">
        <v>3490</v>
      </c>
      <c r="R3468" s="6">
        <v>42060</v>
      </c>
      <c r="S3468" t="s">
        <v>3194</v>
      </c>
      <c r="T3468" t="s">
        <v>3347</v>
      </c>
      <c r="U3468" t="s">
        <v>3842</v>
      </c>
      <c r="V3468">
        <v>82</v>
      </c>
      <c r="W3468">
        <v>71</v>
      </c>
      <c r="Y3468" t="s">
        <v>1780</v>
      </c>
      <c r="Z3468">
        <v>1</v>
      </c>
      <c r="AA3468">
        <f t="shared" si="496"/>
        <v>11</v>
      </c>
      <c r="AB3468">
        <f t="shared" ca="1" si="492"/>
        <v>11.00000002</v>
      </c>
      <c r="AC3468">
        <f t="shared" ca="1" si="493"/>
        <v>-1.9999999878450581E-8</v>
      </c>
      <c r="AD3468">
        <f t="shared" ca="1" si="494"/>
        <v>1.9999999878450581E-8</v>
      </c>
      <c r="AE3468" s="2">
        <v>0</v>
      </c>
      <c r="AF3468" s="7">
        <f>VLOOKUP(R3468,Weights!$A$2:$B$120,2,0)*AE3468</f>
        <v>0</v>
      </c>
      <c r="AG3468">
        <f t="shared" ca="1" si="495"/>
        <v>3.9999999513802324E-16</v>
      </c>
      <c r="AI3468" t="str">
        <f t="shared" ca="1" si="497"/>
        <v>Oakland</v>
      </c>
      <c r="AJ3468" t="str">
        <f t="shared" si="498"/>
        <v>Oakland</v>
      </c>
      <c r="AK3468">
        <f t="shared" si="499"/>
        <v>0</v>
      </c>
    </row>
    <row r="3469" spans="17:37" x14ac:dyDescent="0.25">
      <c r="Q3469" t="s">
        <v>3490</v>
      </c>
      <c r="R3469" s="6">
        <v>42069</v>
      </c>
      <c r="S3469" t="s">
        <v>3195</v>
      </c>
      <c r="T3469" t="s">
        <v>3283</v>
      </c>
      <c r="U3469" t="s">
        <v>3841</v>
      </c>
      <c r="V3469">
        <v>72</v>
      </c>
      <c r="W3469">
        <v>69</v>
      </c>
      <c r="Y3469" t="s">
        <v>1781</v>
      </c>
      <c r="Z3469">
        <v>1</v>
      </c>
      <c r="AA3469">
        <f t="shared" si="496"/>
        <v>-3</v>
      </c>
      <c r="AB3469">
        <f t="shared" ca="1" si="492"/>
        <v>9.4000000200000002</v>
      </c>
      <c r="AC3469">
        <f t="shared" ca="1" si="493"/>
        <v>-12.40000002</v>
      </c>
      <c r="AD3469">
        <f t="shared" ca="1" si="494"/>
        <v>12.40000002</v>
      </c>
      <c r="AE3469" s="2">
        <v>0</v>
      </c>
      <c r="AF3469" s="7">
        <f>VLOOKUP(R3469,Weights!$A$2:$B$120,2,0)*AE3469</f>
        <v>0</v>
      </c>
      <c r="AG3469">
        <f t="shared" ca="1" si="495"/>
        <v>153.760000496</v>
      </c>
      <c r="AI3469" t="str">
        <f t="shared" ca="1" si="497"/>
        <v>Oakland</v>
      </c>
      <c r="AJ3469" t="str">
        <f t="shared" si="498"/>
        <v>UIC</v>
      </c>
      <c r="AK3469" t="str">
        <f t="shared" si="499"/>
        <v>UIC</v>
      </c>
    </row>
    <row r="3470" spans="17:37" x14ac:dyDescent="0.25">
      <c r="Q3470" t="s">
        <v>3312</v>
      </c>
      <c r="R3470" s="6">
        <v>41958</v>
      </c>
      <c r="S3470" t="s">
        <v>3194</v>
      </c>
      <c r="T3470" t="s">
        <v>3470</v>
      </c>
      <c r="U3470" t="s">
        <v>3842</v>
      </c>
      <c r="V3470">
        <v>73</v>
      </c>
      <c r="W3470">
        <v>47</v>
      </c>
      <c r="Y3470" t="s">
        <v>176</v>
      </c>
      <c r="Z3470">
        <v>1</v>
      </c>
      <c r="AA3470">
        <f t="shared" si="496"/>
        <v>26</v>
      </c>
      <c r="AB3470">
        <f t="shared" ca="1" si="492"/>
        <v>4.4000000000000004</v>
      </c>
      <c r="AC3470">
        <f t="shared" ca="1" si="493"/>
        <v>21.6</v>
      </c>
      <c r="AD3470">
        <f t="shared" ca="1" si="494"/>
        <v>-21.6</v>
      </c>
      <c r="AE3470" s="2">
        <v>0</v>
      </c>
      <c r="AF3470" s="7">
        <f>VLOOKUP(R3470,Weights!$A$2:$B$120,2,0)*AE3470</f>
        <v>0</v>
      </c>
      <c r="AG3470">
        <f t="shared" ca="1" si="495"/>
        <v>466.56000000000006</v>
      </c>
      <c r="AI3470" t="str">
        <f t="shared" ca="1" si="497"/>
        <v>Ohio</v>
      </c>
      <c r="AJ3470" t="str">
        <f t="shared" si="498"/>
        <v>Ohio</v>
      </c>
      <c r="AK3470">
        <f t="shared" si="499"/>
        <v>0</v>
      </c>
    </row>
    <row r="3471" spans="17:37" x14ac:dyDescent="0.25">
      <c r="Q3471" t="s">
        <v>3312</v>
      </c>
      <c r="R3471" s="6">
        <v>41968</v>
      </c>
      <c r="S3471" t="s">
        <v>3194</v>
      </c>
      <c r="T3471" t="s">
        <v>3533</v>
      </c>
      <c r="U3471" t="s">
        <v>3842</v>
      </c>
      <c r="V3471">
        <v>69</v>
      </c>
      <c r="W3471">
        <v>60</v>
      </c>
      <c r="Y3471" t="s">
        <v>99</v>
      </c>
      <c r="Z3471">
        <v>1</v>
      </c>
      <c r="AA3471">
        <f t="shared" si="496"/>
        <v>9</v>
      </c>
      <c r="AB3471">
        <f t="shared" ca="1" si="492"/>
        <v>9.9999997999999994</v>
      </c>
      <c r="AC3471">
        <f t="shared" ca="1" si="493"/>
        <v>-0.99999979999999944</v>
      </c>
      <c r="AD3471">
        <f t="shared" ca="1" si="494"/>
        <v>0.99999979999999944</v>
      </c>
      <c r="AE3471" s="2">
        <v>0</v>
      </c>
      <c r="AF3471" s="7">
        <f>VLOOKUP(R3471,Weights!$A$2:$B$120,2,0)*AE3471</f>
        <v>0</v>
      </c>
      <c r="AG3471">
        <f t="shared" ca="1" si="495"/>
        <v>0.99999960000003885</v>
      </c>
      <c r="AI3471" t="str">
        <f t="shared" ca="1" si="497"/>
        <v>Ohio</v>
      </c>
      <c r="AJ3471" t="str">
        <f t="shared" si="498"/>
        <v>Ohio</v>
      </c>
      <c r="AK3471">
        <f t="shared" si="499"/>
        <v>0</v>
      </c>
    </row>
    <row r="3472" spans="17:37" x14ac:dyDescent="0.25">
      <c r="Q3472" t="s">
        <v>3312</v>
      </c>
      <c r="R3472" s="6">
        <v>41972</v>
      </c>
      <c r="S3472" t="s">
        <v>3194</v>
      </c>
      <c r="T3472" t="s">
        <v>3351</v>
      </c>
      <c r="U3472" t="s">
        <v>3841</v>
      </c>
      <c r="V3472">
        <v>83</v>
      </c>
      <c r="W3472">
        <v>81</v>
      </c>
      <c r="Y3472" t="s">
        <v>15</v>
      </c>
      <c r="Z3472">
        <v>1</v>
      </c>
      <c r="AA3472">
        <f t="shared" si="496"/>
        <v>-2</v>
      </c>
      <c r="AB3472">
        <f t="shared" ca="1" si="492"/>
        <v>-2.4</v>
      </c>
      <c r="AC3472">
        <f t="shared" ca="1" si="493"/>
        <v>0.39999999999999991</v>
      </c>
      <c r="AD3472">
        <f t="shared" ca="1" si="494"/>
        <v>-0.39999999999999991</v>
      </c>
      <c r="AE3472" s="2">
        <v>0</v>
      </c>
      <c r="AF3472" s="7">
        <f>VLOOKUP(R3472,Weights!$A$2:$B$120,2,0)*AE3472</f>
        <v>0</v>
      </c>
      <c r="AG3472">
        <f t="shared" ca="1" si="495"/>
        <v>0.15999999999999992</v>
      </c>
      <c r="AI3472" t="str">
        <f t="shared" ca="1" si="497"/>
        <v>Belmont</v>
      </c>
      <c r="AJ3472" t="str">
        <f t="shared" si="498"/>
        <v>Belmont</v>
      </c>
      <c r="AK3472" t="str">
        <f t="shared" si="499"/>
        <v>Belmont</v>
      </c>
    </row>
    <row r="3473" spans="17:37" x14ac:dyDescent="0.25">
      <c r="Q3473" t="s">
        <v>3312</v>
      </c>
      <c r="R3473" s="6">
        <v>41979</v>
      </c>
      <c r="S3473" t="s">
        <v>3194</v>
      </c>
      <c r="T3473" t="s">
        <v>3292</v>
      </c>
      <c r="U3473" t="s">
        <v>3841</v>
      </c>
      <c r="V3473">
        <v>80</v>
      </c>
      <c r="W3473">
        <v>70</v>
      </c>
      <c r="Y3473" t="s">
        <v>17</v>
      </c>
      <c r="Z3473">
        <v>1</v>
      </c>
      <c r="AA3473">
        <f t="shared" si="496"/>
        <v>-10</v>
      </c>
      <c r="AB3473">
        <f t="shared" ca="1" si="492"/>
        <v>-9.8000000000000007</v>
      </c>
      <c r="AC3473">
        <f t="shared" ca="1" si="493"/>
        <v>-0.19999999999999929</v>
      </c>
      <c r="AD3473">
        <f t="shared" ca="1" si="494"/>
        <v>0.19999999999999929</v>
      </c>
      <c r="AE3473" s="2">
        <v>0</v>
      </c>
      <c r="AF3473" s="7">
        <f>VLOOKUP(R3473,Weights!$A$2:$B$120,2,0)*AE3473</f>
        <v>0</v>
      </c>
      <c r="AG3473">
        <f t="shared" ca="1" si="495"/>
        <v>3.9999999999999716E-2</v>
      </c>
      <c r="AI3473" t="str">
        <f t="shared" ca="1" si="497"/>
        <v>St. Bonaventure</v>
      </c>
      <c r="AJ3473" t="str">
        <f t="shared" si="498"/>
        <v>St. Bonaventure</v>
      </c>
      <c r="AK3473" t="str">
        <f t="shared" si="499"/>
        <v>St. Bonaventure</v>
      </c>
    </row>
    <row r="3474" spans="17:37" x14ac:dyDescent="0.25">
      <c r="Q3474" t="s">
        <v>3312</v>
      </c>
      <c r="R3474" s="6">
        <v>41986</v>
      </c>
      <c r="S3474" t="s">
        <v>3194</v>
      </c>
      <c r="T3474" t="s">
        <v>3535</v>
      </c>
      <c r="U3474" t="s">
        <v>3842</v>
      </c>
      <c r="V3474">
        <v>66</v>
      </c>
      <c r="W3474">
        <v>55</v>
      </c>
      <c r="Y3474" t="s">
        <v>235</v>
      </c>
      <c r="Z3474">
        <v>1</v>
      </c>
      <c r="AA3474">
        <f t="shared" si="496"/>
        <v>11</v>
      </c>
      <c r="AB3474">
        <f t="shared" ca="1" si="492"/>
        <v>15.3999998</v>
      </c>
      <c r="AC3474">
        <f t="shared" ca="1" si="493"/>
        <v>-4.3999997999999998</v>
      </c>
      <c r="AD3474">
        <f t="shared" ca="1" si="494"/>
        <v>4.3999997999999998</v>
      </c>
      <c r="AE3474" s="2">
        <v>0</v>
      </c>
      <c r="AF3474" s="7">
        <f>VLOOKUP(R3474,Weights!$A$2:$B$120,2,0)*AE3474</f>
        <v>0</v>
      </c>
      <c r="AG3474">
        <f t="shared" ca="1" si="495"/>
        <v>19.359998240000039</v>
      </c>
      <c r="AI3474" t="str">
        <f t="shared" ca="1" si="497"/>
        <v>Ohio</v>
      </c>
      <c r="AJ3474" t="str">
        <f t="shared" si="498"/>
        <v>Ohio</v>
      </c>
      <c r="AK3474">
        <f t="shared" si="499"/>
        <v>0</v>
      </c>
    </row>
    <row r="3475" spans="17:37" x14ac:dyDescent="0.25">
      <c r="Q3475" t="s">
        <v>3312</v>
      </c>
      <c r="R3475" s="6">
        <v>42003</v>
      </c>
      <c r="S3475" t="s">
        <v>3194</v>
      </c>
      <c r="T3475" t="s">
        <v>3269</v>
      </c>
      <c r="U3475" t="s">
        <v>3842</v>
      </c>
      <c r="V3475">
        <v>72</v>
      </c>
      <c r="W3475">
        <v>53</v>
      </c>
      <c r="Y3475" t="s">
        <v>29</v>
      </c>
      <c r="Z3475">
        <v>1</v>
      </c>
      <c r="AA3475">
        <f t="shared" si="496"/>
        <v>19</v>
      </c>
      <c r="AB3475">
        <f t="shared" ca="1" si="492"/>
        <v>-3.2000000200000001</v>
      </c>
      <c r="AC3475">
        <f t="shared" ca="1" si="493"/>
        <v>22.200000020000001</v>
      </c>
      <c r="AD3475">
        <f t="shared" ca="1" si="494"/>
        <v>-22.200000020000001</v>
      </c>
      <c r="AE3475" s="2">
        <v>0</v>
      </c>
      <c r="AF3475" s="7">
        <f>VLOOKUP(R3475,Weights!$A$2:$B$120,2,0)*AE3475</f>
        <v>0</v>
      </c>
      <c r="AG3475">
        <f t="shared" ca="1" si="495"/>
        <v>492.84000088800002</v>
      </c>
      <c r="AI3475" t="str">
        <f t="shared" ca="1" si="497"/>
        <v>UNC Wilmington</v>
      </c>
      <c r="AJ3475" t="str">
        <f t="shared" si="498"/>
        <v>Ohio</v>
      </c>
      <c r="AK3475">
        <f t="shared" si="499"/>
        <v>0</v>
      </c>
    </row>
    <row r="3476" spans="17:37" x14ac:dyDescent="0.25">
      <c r="Q3476" t="s">
        <v>3312</v>
      </c>
      <c r="R3476" s="6">
        <v>42011</v>
      </c>
      <c r="S3476" t="s">
        <v>3194</v>
      </c>
      <c r="T3476" t="s">
        <v>3224</v>
      </c>
      <c r="U3476" t="s">
        <v>3841</v>
      </c>
      <c r="V3476">
        <v>70</v>
      </c>
      <c r="W3476">
        <v>60</v>
      </c>
      <c r="Y3476" t="s">
        <v>485</v>
      </c>
      <c r="Z3476">
        <v>1</v>
      </c>
      <c r="AA3476">
        <f t="shared" si="496"/>
        <v>-10</v>
      </c>
      <c r="AB3476">
        <f t="shared" ca="1" si="492"/>
        <v>-1.6</v>
      </c>
      <c r="AC3476">
        <f t="shared" ca="1" si="493"/>
        <v>-8.4</v>
      </c>
      <c r="AD3476">
        <f t="shared" ca="1" si="494"/>
        <v>8.4</v>
      </c>
      <c r="AE3476" s="2">
        <v>0</v>
      </c>
      <c r="AF3476" s="7">
        <f>VLOOKUP(R3476,Weights!$A$2:$B$120,2,0)*AE3476</f>
        <v>0</v>
      </c>
      <c r="AG3476">
        <f t="shared" ca="1" si="495"/>
        <v>70.56</v>
      </c>
      <c r="AI3476" t="str">
        <f t="shared" ca="1" si="497"/>
        <v>Northern Illinois</v>
      </c>
      <c r="AJ3476" t="str">
        <f t="shared" si="498"/>
        <v>Northern Illinois</v>
      </c>
      <c r="AK3476" t="str">
        <f t="shared" si="499"/>
        <v>Northern Illinois</v>
      </c>
    </row>
    <row r="3477" spans="17:37" x14ac:dyDescent="0.25">
      <c r="Q3477" t="s">
        <v>3312</v>
      </c>
      <c r="R3477" s="6">
        <v>42018</v>
      </c>
      <c r="S3477" t="s">
        <v>3194</v>
      </c>
      <c r="T3477" t="s">
        <v>3410</v>
      </c>
      <c r="U3477" t="s">
        <v>3841</v>
      </c>
      <c r="V3477">
        <v>80</v>
      </c>
      <c r="W3477">
        <v>73</v>
      </c>
      <c r="Y3477" t="s">
        <v>504</v>
      </c>
      <c r="Z3477">
        <v>1</v>
      </c>
      <c r="AA3477">
        <f t="shared" si="496"/>
        <v>-7</v>
      </c>
      <c r="AB3477">
        <f t="shared" ca="1" si="492"/>
        <v>-9.1999999999999993</v>
      </c>
      <c r="AC3477">
        <f t="shared" ca="1" si="493"/>
        <v>2.1999999999999993</v>
      </c>
      <c r="AD3477">
        <f t="shared" ca="1" si="494"/>
        <v>-2.1999999999999993</v>
      </c>
      <c r="AE3477" s="2">
        <v>0</v>
      </c>
      <c r="AF3477" s="7">
        <f>VLOOKUP(R3477,Weights!$A$2:$B$120,2,0)*AE3477</f>
        <v>0</v>
      </c>
      <c r="AG3477">
        <f t="shared" ca="1" si="495"/>
        <v>4.8399999999999972</v>
      </c>
      <c r="AI3477" t="str">
        <f t="shared" ca="1" si="497"/>
        <v>Toledo</v>
      </c>
      <c r="AJ3477" t="str">
        <f t="shared" si="498"/>
        <v>Toledo</v>
      </c>
      <c r="AK3477" t="str">
        <f t="shared" si="499"/>
        <v>Toledo</v>
      </c>
    </row>
    <row r="3478" spans="17:37" x14ac:dyDescent="0.25">
      <c r="Q3478" t="s">
        <v>3312</v>
      </c>
      <c r="R3478" s="6">
        <v>42028</v>
      </c>
      <c r="S3478" t="s">
        <v>3194</v>
      </c>
      <c r="T3478" t="s">
        <v>3405</v>
      </c>
      <c r="U3478" t="s">
        <v>3842</v>
      </c>
      <c r="V3478">
        <v>63</v>
      </c>
      <c r="W3478">
        <v>61</v>
      </c>
      <c r="Y3478" t="s">
        <v>1125</v>
      </c>
      <c r="Z3478">
        <v>1</v>
      </c>
      <c r="AA3478">
        <f t="shared" si="496"/>
        <v>2</v>
      </c>
      <c r="AB3478">
        <f t="shared" ca="1" si="492"/>
        <v>-10.4</v>
      </c>
      <c r="AC3478">
        <f t="shared" ca="1" si="493"/>
        <v>12.4</v>
      </c>
      <c r="AD3478">
        <f t="shared" ca="1" si="494"/>
        <v>-12.4</v>
      </c>
      <c r="AE3478" s="2">
        <v>0</v>
      </c>
      <c r="AF3478" s="7">
        <f>VLOOKUP(R3478,Weights!$A$2:$B$120,2,0)*AE3478</f>
        <v>0</v>
      </c>
      <c r="AG3478">
        <f t="shared" ca="1" si="495"/>
        <v>153.76000000000002</v>
      </c>
      <c r="AI3478" t="str">
        <f t="shared" ca="1" si="497"/>
        <v>Buffalo</v>
      </c>
      <c r="AJ3478" t="str">
        <f t="shared" si="498"/>
        <v>Ohio</v>
      </c>
      <c r="AK3478">
        <f t="shared" si="499"/>
        <v>0</v>
      </c>
    </row>
    <row r="3479" spans="17:37" x14ac:dyDescent="0.25">
      <c r="Q3479" t="s">
        <v>3312</v>
      </c>
      <c r="R3479" s="6">
        <v>42039</v>
      </c>
      <c r="S3479" t="s">
        <v>3194</v>
      </c>
      <c r="T3479" t="s">
        <v>3243</v>
      </c>
      <c r="U3479" t="s">
        <v>3842</v>
      </c>
      <c r="V3479">
        <v>83</v>
      </c>
      <c r="W3479">
        <v>82</v>
      </c>
      <c r="Y3479" t="s">
        <v>2087</v>
      </c>
      <c r="Z3479">
        <v>1</v>
      </c>
      <c r="AA3479">
        <f t="shared" si="496"/>
        <v>1</v>
      </c>
      <c r="AB3479">
        <f t="shared" ca="1" si="492"/>
        <v>-7.4</v>
      </c>
      <c r="AC3479">
        <f t="shared" ca="1" si="493"/>
        <v>8.4</v>
      </c>
      <c r="AD3479">
        <f t="shared" ca="1" si="494"/>
        <v>-8.4</v>
      </c>
      <c r="AE3479" s="2">
        <v>0</v>
      </c>
      <c r="AF3479" s="7">
        <f>VLOOKUP(R3479,Weights!$A$2:$B$120,2,0)*AE3479</f>
        <v>0</v>
      </c>
      <c r="AG3479">
        <f t="shared" ca="1" si="495"/>
        <v>70.56</v>
      </c>
      <c r="AI3479" t="str">
        <f t="shared" ca="1" si="497"/>
        <v>Akron</v>
      </c>
      <c r="AJ3479" t="str">
        <f t="shared" si="498"/>
        <v>Ohio</v>
      </c>
      <c r="AK3479">
        <f t="shared" si="499"/>
        <v>0</v>
      </c>
    </row>
    <row r="3480" spans="17:37" x14ac:dyDescent="0.25">
      <c r="Q3480" t="s">
        <v>3312</v>
      </c>
      <c r="R3480" s="6">
        <v>42042</v>
      </c>
      <c r="S3480" t="s">
        <v>3194</v>
      </c>
      <c r="T3480" t="s">
        <v>3436</v>
      </c>
      <c r="U3480" t="s">
        <v>3842</v>
      </c>
      <c r="V3480">
        <v>76</v>
      </c>
      <c r="W3480">
        <v>73</v>
      </c>
      <c r="Y3480" t="s">
        <v>1128</v>
      </c>
      <c r="Z3480">
        <v>1</v>
      </c>
      <c r="AA3480">
        <f t="shared" si="496"/>
        <v>3</v>
      </c>
      <c r="AB3480">
        <f t="shared" ca="1" si="492"/>
        <v>-3.4000000200000002</v>
      </c>
      <c r="AC3480">
        <f t="shared" ca="1" si="493"/>
        <v>6.4000000200000002</v>
      </c>
      <c r="AD3480">
        <f t="shared" ca="1" si="494"/>
        <v>-6.4000000200000002</v>
      </c>
      <c r="AE3480" s="2">
        <v>0</v>
      </c>
      <c r="AF3480" s="7">
        <f>VLOOKUP(R3480,Weights!$A$2:$B$120,2,0)*AE3480</f>
        <v>0</v>
      </c>
      <c r="AG3480">
        <f t="shared" ca="1" si="495"/>
        <v>40.960000256000001</v>
      </c>
      <c r="AI3480" t="str">
        <f t="shared" ca="1" si="497"/>
        <v>Eastern Michigan</v>
      </c>
      <c r="AJ3480" t="str">
        <f t="shared" si="498"/>
        <v>Ohio</v>
      </c>
      <c r="AK3480">
        <f t="shared" si="499"/>
        <v>0</v>
      </c>
    </row>
    <row r="3481" spans="17:37" x14ac:dyDescent="0.25">
      <c r="Q3481" t="s">
        <v>3312</v>
      </c>
      <c r="R3481" s="6">
        <v>42045</v>
      </c>
      <c r="S3481" t="s">
        <v>3194</v>
      </c>
      <c r="T3481" t="s">
        <v>3223</v>
      </c>
      <c r="U3481" t="s">
        <v>3841</v>
      </c>
      <c r="V3481">
        <v>68</v>
      </c>
      <c r="W3481">
        <v>57</v>
      </c>
      <c r="Y3481" t="s">
        <v>2088</v>
      </c>
      <c r="Z3481">
        <v>1</v>
      </c>
      <c r="AA3481">
        <f t="shared" si="496"/>
        <v>-11</v>
      </c>
      <c r="AB3481">
        <f t="shared" ca="1" si="492"/>
        <v>-13.2</v>
      </c>
      <c r="AC3481">
        <f t="shared" ca="1" si="493"/>
        <v>2.1999999999999993</v>
      </c>
      <c r="AD3481">
        <f t="shared" ca="1" si="494"/>
        <v>-2.1999999999999993</v>
      </c>
      <c r="AE3481" s="2">
        <v>0</v>
      </c>
      <c r="AF3481" s="7">
        <f>VLOOKUP(R3481,Weights!$A$2:$B$120,2,0)*AE3481</f>
        <v>0</v>
      </c>
      <c r="AG3481">
        <f t="shared" ca="1" si="495"/>
        <v>4.8399999999999972</v>
      </c>
      <c r="AI3481" t="str">
        <f t="shared" ca="1" si="497"/>
        <v>Central Michigan</v>
      </c>
      <c r="AJ3481" t="str">
        <f t="shared" si="498"/>
        <v>Central Michigan</v>
      </c>
      <c r="AK3481" t="str">
        <f t="shared" si="499"/>
        <v>Central Michigan</v>
      </c>
    </row>
    <row r="3482" spans="17:37" x14ac:dyDescent="0.25">
      <c r="Q3482" t="s">
        <v>3312</v>
      </c>
      <c r="R3482" s="6">
        <v>42056</v>
      </c>
      <c r="S3482" t="s">
        <v>3194</v>
      </c>
      <c r="T3482" t="s">
        <v>3496</v>
      </c>
      <c r="U3482" t="s">
        <v>3841</v>
      </c>
      <c r="V3482">
        <v>64</v>
      </c>
      <c r="W3482">
        <v>51</v>
      </c>
      <c r="Y3482" t="s">
        <v>496</v>
      </c>
      <c r="Z3482">
        <v>1</v>
      </c>
      <c r="AA3482">
        <f t="shared" si="496"/>
        <v>-13</v>
      </c>
      <c r="AB3482">
        <f t="shared" ca="1" si="492"/>
        <v>-6.2</v>
      </c>
      <c r="AC3482">
        <f t="shared" ca="1" si="493"/>
        <v>-6.8</v>
      </c>
      <c r="AD3482">
        <f t="shared" ca="1" si="494"/>
        <v>6.8</v>
      </c>
      <c r="AE3482" s="2">
        <v>0</v>
      </c>
      <c r="AF3482" s="7">
        <f>VLOOKUP(R3482,Weights!$A$2:$B$120,2,0)*AE3482</f>
        <v>0</v>
      </c>
      <c r="AG3482">
        <f t="shared" ca="1" si="495"/>
        <v>46.239999999999995</v>
      </c>
      <c r="AI3482" t="str">
        <f t="shared" ca="1" si="497"/>
        <v>Kent State</v>
      </c>
      <c r="AJ3482" t="str">
        <f t="shared" si="498"/>
        <v>Kent State</v>
      </c>
      <c r="AK3482" t="str">
        <f t="shared" si="499"/>
        <v>Kent State</v>
      </c>
    </row>
    <row r="3483" spans="17:37" x14ac:dyDescent="0.25">
      <c r="Q3483" t="s">
        <v>3312</v>
      </c>
      <c r="R3483" s="6">
        <v>42059</v>
      </c>
      <c r="S3483" t="s">
        <v>3194</v>
      </c>
      <c r="T3483" t="s">
        <v>3488</v>
      </c>
      <c r="U3483" t="s">
        <v>3841</v>
      </c>
      <c r="V3483">
        <v>76</v>
      </c>
      <c r="W3483">
        <v>65</v>
      </c>
      <c r="Y3483" t="s">
        <v>513</v>
      </c>
      <c r="Z3483">
        <v>1</v>
      </c>
      <c r="AA3483">
        <f t="shared" si="496"/>
        <v>-11</v>
      </c>
      <c r="AB3483">
        <f t="shared" ca="1" si="492"/>
        <v>-8.4</v>
      </c>
      <c r="AC3483">
        <f t="shared" ca="1" si="493"/>
        <v>-2.5999999999999996</v>
      </c>
      <c r="AD3483">
        <f t="shared" ca="1" si="494"/>
        <v>2.5999999999999996</v>
      </c>
      <c r="AE3483" s="2">
        <v>0</v>
      </c>
      <c r="AF3483" s="7">
        <f>VLOOKUP(R3483,Weights!$A$2:$B$120,2,0)*AE3483</f>
        <v>0</v>
      </c>
      <c r="AG3483">
        <f t="shared" ca="1" si="495"/>
        <v>6.759999999999998</v>
      </c>
      <c r="AI3483" t="str">
        <f t="shared" ca="1" si="497"/>
        <v>Bowling Green</v>
      </c>
      <c r="AJ3483" t="str">
        <f t="shared" si="498"/>
        <v>Bowling Green</v>
      </c>
      <c r="AK3483" t="str">
        <f t="shared" si="499"/>
        <v>Bowling Green</v>
      </c>
    </row>
    <row r="3484" spans="17:37" x14ac:dyDescent="0.25">
      <c r="Q3484" t="s">
        <v>3312</v>
      </c>
      <c r="R3484" s="6">
        <v>42069</v>
      </c>
      <c r="S3484" t="s">
        <v>3194</v>
      </c>
      <c r="T3484" t="s">
        <v>3290</v>
      </c>
      <c r="U3484" t="s">
        <v>3842</v>
      </c>
      <c r="V3484">
        <v>95</v>
      </c>
      <c r="W3484">
        <v>65</v>
      </c>
      <c r="Y3484" t="s">
        <v>2089</v>
      </c>
      <c r="Z3484">
        <v>1</v>
      </c>
      <c r="AA3484">
        <f t="shared" si="496"/>
        <v>30</v>
      </c>
      <c r="AB3484">
        <f t="shared" ca="1" si="492"/>
        <v>-0.20000000000000018</v>
      </c>
      <c r="AC3484">
        <f t="shared" ca="1" si="493"/>
        <v>30.2</v>
      </c>
      <c r="AD3484">
        <f t="shared" ca="1" si="494"/>
        <v>-30.2</v>
      </c>
      <c r="AE3484" s="2">
        <v>0</v>
      </c>
      <c r="AF3484" s="7">
        <f>VLOOKUP(R3484,Weights!$A$2:$B$120,2,0)*AE3484</f>
        <v>0</v>
      </c>
      <c r="AG3484">
        <f t="shared" ca="1" si="495"/>
        <v>912.04</v>
      </c>
      <c r="AI3484" t="str">
        <f t="shared" ca="1" si="497"/>
        <v>Miami (OH)</v>
      </c>
      <c r="AJ3484" t="str">
        <f t="shared" si="498"/>
        <v>Ohio</v>
      </c>
      <c r="AK3484">
        <f t="shared" si="499"/>
        <v>0</v>
      </c>
    </row>
    <row r="3485" spans="17:37" x14ac:dyDescent="0.25">
      <c r="Q3485" t="s">
        <v>3445</v>
      </c>
      <c r="R3485" s="6">
        <v>41957</v>
      </c>
      <c r="S3485" t="s">
        <v>3194</v>
      </c>
      <c r="T3485" t="s">
        <v>3205</v>
      </c>
      <c r="U3485" t="s">
        <v>3842</v>
      </c>
      <c r="V3485">
        <v>92</v>
      </c>
      <c r="W3485">
        <v>55</v>
      </c>
      <c r="Y3485" t="s">
        <v>176</v>
      </c>
      <c r="Z3485">
        <v>1</v>
      </c>
      <c r="AA3485">
        <f t="shared" si="496"/>
        <v>37</v>
      </c>
      <c r="AB3485">
        <f t="shared" ca="1" si="492"/>
        <v>29.6000002</v>
      </c>
      <c r="AC3485">
        <f t="shared" ca="1" si="493"/>
        <v>7.3999997999999998</v>
      </c>
      <c r="AD3485">
        <f t="shared" ca="1" si="494"/>
        <v>-7.3999997999999998</v>
      </c>
      <c r="AE3485" s="2">
        <v>0</v>
      </c>
      <c r="AF3485" s="7">
        <f>VLOOKUP(R3485,Weights!$A$2:$B$120,2,0)*AE3485</f>
        <v>0</v>
      </c>
      <c r="AG3485">
        <f t="shared" ca="1" si="495"/>
        <v>54.759997040000037</v>
      </c>
      <c r="AI3485" t="str">
        <f t="shared" ca="1" si="497"/>
        <v>Ohio State</v>
      </c>
      <c r="AJ3485" t="str">
        <f t="shared" si="498"/>
        <v>Ohio State</v>
      </c>
      <c r="AK3485">
        <f t="shared" si="499"/>
        <v>0</v>
      </c>
    </row>
    <row r="3486" spans="17:37" x14ac:dyDescent="0.25">
      <c r="Q3486" t="s">
        <v>3445</v>
      </c>
      <c r="R3486" s="6">
        <v>41961</v>
      </c>
      <c r="S3486" t="s">
        <v>3194</v>
      </c>
      <c r="T3486" t="s">
        <v>3375</v>
      </c>
      <c r="U3486" t="s">
        <v>3842</v>
      </c>
      <c r="V3486">
        <v>74</v>
      </c>
      <c r="W3486">
        <v>63</v>
      </c>
      <c r="Y3486" t="s">
        <v>258</v>
      </c>
      <c r="Z3486">
        <v>1</v>
      </c>
      <c r="AA3486">
        <f t="shared" si="496"/>
        <v>11</v>
      </c>
      <c r="AB3486">
        <f t="shared" ca="1" si="492"/>
        <v>12.800000200000001</v>
      </c>
      <c r="AC3486">
        <f t="shared" ca="1" si="493"/>
        <v>-1.8000002000000013</v>
      </c>
      <c r="AD3486">
        <f t="shared" ca="1" si="494"/>
        <v>1.8000002000000013</v>
      </c>
      <c r="AE3486" s="2">
        <v>0</v>
      </c>
      <c r="AF3486" s="7">
        <f>VLOOKUP(R3486,Weights!$A$2:$B$120,2,0)*AE3486</f>
        <v>0</v>
      </c>
      <c r="AG3486">
        <f t="shared" ca="1" si="495"/>
        <v>3.2400007200000447</v>
      </c>
      <c r="AI3486" t="str">
        <f t="shared" ca="1" si="497"/>
        <v>Ohio State</v>
      </c>
      <c r="AJ3486" t="str">
        <f t="shared" si="498"/>
        <v>Ohio State</v>
      </c>
      <c r="AK3486">
        <f t="shared" si="499"/>
        <v>0</v>
      </c>
    </row>
    <row r="3487" spans="17:37" x14ac:dyDescent="0.25">
      <c r="Q3487" t="s">
        <v>3445</v>
      </c>
      <c r="R3487" s="6">
        <v>41966</v>
      </c>
      <c r="S3487" t="s">
        <v>3194</v>
      </c>
      <c r="T3487" t="s">
        <v>3230</v>
      </c>
      <c r="U3487" t="s">
        <v>3842</v>
      </c>
      <c r="V3487">
        <v>106</v>
      </c>
      <c r="W3487">
        <v>48</v>
      </c>
      <c r="Y3487" t="s">
        <v>259</v>
      </c>
      <c r="Z3487">
        <v>1</v>
      </c>
      <c r="AA3487">
        <f t="shared" si="496"/>
        <v>58</v>
      </c>
      <c r="AB3487">
        <f t="shared" ca="1" si="492"/>
        <v>23.800000199999999</v>
      </c>
      <c r="AC3487">
        <f t="shared" ca="1" si="493"/>
        <v>34.199999800000001</v>
      </c>
      <c r="AD3487">
        <f t="shared" ca="1" si="494"/>
        <v>-34.199999800000001</v>
      </c>
      <c r="AE3487" s="2">
        <v>0</v>
      </c>
      <c r="AF3487" s="7">
        <f>VLOOKUP(R3487,Weights!$A$2:$B$120,2,0)*AE3487</f>
        <v>0</v>
      </c>
      <c r="AG3487">
        <f t="shared" ca="1" si="495"/>
        <v>1169.6399863200002</v>
      </c>
      <c r="AI3487" t="str">
        <f t="shared" ca="1" si="497"/>
        <v>Ohio State</v>
      </c>
      <c r="AJ3487" t="str">
        <f t="shared" si="498"/>
        <v>Ohio State</v>
      </c>
      <c r="AK3487">
        <f t="shared" si="499"/>
        <v>0</v>
      </c>
    </row>
    <row r="3488" spans="17:37" x14ac:dyDescent="0.25">
      <c r="Q3488" t="s">
        <v>3445</v>
      </c>
      <c r="R3488" s="6">
        <v>41969</v>
      </c>
      <c r="S3488" t="s">
        <v>3194</v>
      </c>
      <c r="T3488" t="s">
        <v>3433</v>
      </c>
      <c r="U3488" t="s">
        <v>3842</v>
      </c>
      <c r="V3488">
        <v>91</v>
      </c>
      <c r="W3488">
        <v>64</v>
      </c>
      <c r="Y3488" t="s">
        <v>260</v>
      </c>
      <c r="Z3488">
        <v>1</v>
      </c>
      <c r="AA3488">
        <f t="shared" si="496"/>
        <v>27</v>
      </c>
      <c r="AB3488">
        <f t="shared" ca="1" si="492"/>
        <v>28.800000199999999</v>
      </c>
      <c r="AC3488">
        <f t="shared" ca="1" si="493"/>
        <v>-1.8000001999999995</v>
      </c>
      <c r="AD3488">
        <f t="shared" ca="1" si="494"/>
        <v>1.8000001999999995</v>
      </c>
      <c r="AE3488" s="2">
        <v>0</v>
      </c>
      <c r="AF3488" s="7">
        <f>VLOOKUP(R3488,Weights!$A$2:$B$120,2,0)*AE3488</f>
        <v>0</v>
      </c>
      <c r="AG3488">
        <f t="shared" ca="1" si="495"/>
        <v>3.240000720000038</v>
      </c>
      <c r="AI3488" t="str">
        <f t="shared" ca="1" si="497"/>
        <v>Ohio State</v>
      </c>
      <c r="AJ3488" t="str">
        <f t="shared" si="498"/>
        <v>Ohio State</v>
      </c>
      <c r="AK3488">
        <f t="shared" si="499"/>
        <v>0</v>
      </c>
    </row>
    <row r="3489" spans="17:37" x14ac:dyDescent="0.25">
      <c r="Q3489" t="s">
        <v>3445</v>
      </c>
      <c r="R3489" s="6">
        <v>41971</v>
      </c>
      <c r="S3489" t="s">
        <v>3194</v>
      </c>
      <c r="T3489" t="s">
        <v>3308</v>
      </c>
      <c r="U3489" t="s">
        <v>3842</v>
      </c>
      <c r="V3489">
        <v>73</v>
      </c>
      <c r="W3489">
        <v>56</v>
      </c>
      <c r="Y3489" t="s">
        <v>261</v>
      </c>
      <c r="Z3489">
        <v>1</v>
      </c>
      <c r="AA3489">
        <f t="shared" si="496"/>
        <v>17</v>
      </c>
      <c r="AB3489">
        <f t="shared" ca="1" si="492"/>
        <v>22.800000199999999</v>
      </c>
      <c r="AC3489">
        <f t="shared" ca="1" si="493"/>
        <v>-5.8000001999999995</v>
      </c>
      <c r="AD3489">
        <f t="shared" ca="1" si="494"/>
        <v>5.8000001999999995</v>
      </c>
      <c r="AE3489" s="2">
        <v>0</v>
      </c>
      <c r="AF3489" s="7">
        <f>VLOOKUP(R3489,Weights!$A$2:$B$120,2,0)*AE3489</f>
        <v>0</v>
      </c>
      <c r="AG3489">
        <f t="shared" ca="1" si="495"/>
        <v>33.640002320000036</v>
      </c>
      <c r="AI3489" t="str">
        <f t="shared" ca="1" si="497"/>
        <v>Ohio State</v>
      </c>
      <c r="AJ3489" t="str">
        <f t="shared" si="498"/>
        <v>Ohio State</v>
      </c>
      <c r="AK3489">
        <f t="shared" si="499"/>
        <v>0</v>
      </c>
    </row>
    <row r="3490" spans="17:37" x14ac:dyDescent="0.25">
      <c r="Q3490" t="s">
        <v>3445</v>
      </c>
      <c r="R3490" s="6">
        <v>41979</v>
      </c>
      <c r="S3490" t="s">
        <v>3194</v>
      </c>
      <c r="T3490" t="s">
        <v>3197</v>
      </c>
      <c r="U3490" t="s">
        <v>3842</v>
      </c>
      <c r="V3490">
        <v>70</v>
      </c>
      <c r="W3490">
        <v>50</v>
      </c>
      <c r="Y3490" t="s">
        <v>262</v>
      </c>
      <c r="Z3490">
        <v>1</v>
      </c>
      <c r="AA3490">
        <f t="shared" si="496"/>
        <v>20</v>
      </c>
      <c r="AB3490">
        <f t="shared" ca="1" si="492"/>
        <v>20.600000180000002</v>
      </c>
      <c r="AC3490">
        <f t="shared" ca="1" si="493"/>
        <v>-0.6000001800000021</v>
      </c>
      <c r="AD3490">
        <f t="shared" ca="1" si="494"/>
        <v>0.6000001800000021</v>
      </c>
      <c r="AE3490" s="2">
        <v>0</v>
      </c>
      <c r="AF3490" s="7">
        <f>VLOOKUP(R3490,Weights!$A$2:$B$120,2,0)*AE3490</f>
        <v>0</v>
      </c>
      <c r="AG3490">
        <f t="shared" ca="1" si="495"/>
        <v>0.3600002160000349</v>
      </c>
      <c r="AI3490" t="str">
        <f t="shared" ca="1" si="497"/>
        <v>Ohio State</v>
      </c>
      <c r="AJ3490" t="str">
        <f t="shared" si="498"/>
        <v>Ohio State</v>
      </c>
      <c r="AK3490">
        <f t="shared" si="499"/>
        <v>0</v>
      </c>
    </row>
    <row r="3491" spans="17:37" x14ac:dyDescent="0.25">
      <c r="Q3491" t="s">
        <v>3445</v>
      </c>
      <c r="R3491" s="6">
        <v>41983</v>
      </c>
      <c r="S3491" t="s">
        <v>3194</v>
      </c>
      <c r="T3491" t="s">
        <v>3423</v>
      </c>
      <c r="U3491" t="s">
        <v>3842</v>
      </c>
      <c r="V3491">
        <v>97</v>
      </c>
      <c r="W3491">
        <v>43</v>
      </c>
      <c r="Y3491" t="s">
        <v>415</v>
      </c>
      <c r="Z3491">
        <v>1</v>
      </c>
      <c r="AA3491">
        <f t="shared" si="496"/>
        <v>54</v>
      </c>
      <c r="AB3491">
        <f t="shared" ca="1" si="492"/>
        <v>18.400000200000001</v>
      </c>
      <c r="AC3491">
        <f t="shared" ca="1" si="493"/>
        <v>35.599999799999999</v>
      </c>
      <c r="AD3491">
        <f t="shared" ca="1" si="494"/>
        <v>-35.599999799999999</v>
      </c>
      <c r="AE3491" s="2">
        <v>0</v>
      </c>
      <c r="AF3491" s="7">
        <f>VLOOKUP(R3491,Weights!$A$2:$B$120,2,0)*AE3491</f>
        <v>0</v>
      </c>
      <c r="AG3491">
        <f t="shared" ca="1" si="495"/>
        <v>1267.35998576</v>
      </c>
      <c r="AI3491" t="str">
        <f t="shared" ca="1" si="497"/>
        <v>Ohio State</v>
      </c>
      <c r="AJ3491" t="str">
        <f t="shared" si="498"/>
        <v>Ohio State</v>
      </c>
      <c r="AK3491">
        <f t="shared" si="499"/>
        <v>0</v>
      </c>
    </row>
    <row r="3492" spans="17:37" x14ac:dyDescent="0.25">
      <c r="Q3492" t="s">
        <v>3445</v>
      </c>
      <c r="R3492" s="6">
        <v>41986</v>
      </c>
      <c r="S3492" t="s">
        <v>3194</v>
      </c>
      <c r="T3492" t="s">
        <v>3359</v>
      </c>
      <c r="U3492" t="s">
        <v>3842</v>
      </c>
      <c r="V3492">
        <v>87</v>
      </c>
      <c r="W3492">
        <v>71</v>
      </c>
      <c r="Y3492" t="s">
        <v>416</v>
      </c>
      <c r="Z3492">
        <v>1</v>
      </c>
      <c r="AA3492">
        <f t="shared" si="496"/>
        <v>16</v>
      </c>
      <c r="AB3492">
        <f t="shared" ca="1" si="492"/>
        <v>19.800000199999999</v>
      </c>
      <c r="AC3492">
        <f t="shared" ca="1" si="493"/>
        <v>-3.8000001999999995</v>
      </c>
      <c r="AD3492">
        <f t="shared" ca="1" si="494"/>
        <v>3.8000001999999995</v>
      </c>
      <c r="AE3492" s="2">
        <v>0</v>
      </c>
      <c r="AF3492" s="7">
        <f>VLOOKUP(R3492,Weights!$A$2:$B$120,2,0)*AE3492</f>
        <v>0</v>
      </c>
      <c r="AG3492">
        <f t="shared" ca="1" si="495"/>
        <v>14.440001520000036</v>
      </c>
      <c r="AI3492" t="str">
        <f t="shared" ca="1" si="497"/>
        <v>Ohio State</v>
      </c>
      <c r="AJ3492" t="str">
        <f t="shared" si="498"/>
        <v>Ohio State</v>
      </c>
      <c r="AK3492">
        <f t="shared" si="499"/>
        <v>0</v>
      </c>
    </row>
    <row r="3493" spans="17:37" x14ac:dyDescent="0.25">
      <c r="Q3493" t="s">
        <v>3445</v>
      </c>
      <c r="R3493" s="6">
        <v>41990</v>
      </c>
      <c r="S3493" t="s">
        <v>3194</v>
      </c>
      <c r="T3493" t="s">
        <v>3360</v>
      </c>
      <c r="U3493" t="s">
        <v>3842</v>
      </c>
      <c r="V3493">
        <v>97</v>
      </c>
      <c r="W3493">
        <v>55</v>
      </c>
      <c r="Y3493" t="s">
        <v>418</v>
      </c>
      <c r="Z3493">
        <v>1</v>
      </c>
      <c r="AA3493">
        <f t="shared" si="496"/>
        <v>42</v>
      </c>
      <c r="AB3493">
        <f t="shared" ca="1" si="492"/>
        <v>32.4</v>
      </c>
      <c r="AC3493">
        <f t="shared" ca="1" si="493"/>
        <v>9.6000000000000014</v>
      </c>
      <c r="AD3493">
        <f t="shared" ca="1" si="494"/>
        <v>-9.6000000000000014</v>
      </c>
      <c r="AE3493" s="2">
        <v>0</v>
      </c>
      <c r="AF3493" s="7">
        <f>VLOOKUP(R3493,Weights!$A$2:$B$120,2,0)*AE3493</f>
        <v>0</v>
      </c>
      <c r="AG3493">
        <f t="shared" ca="1" si="495"/>
        <v>92.160000000000025</v>
      </c>
      <c r="AI3493" t="str">
        <f t="shared" ca="1" si="497"/>
        <v>Ohio State</v>
      </c>
      <c r="AJ3493" t="str">
        <f t="shared" si="498"/>
        <v>Ohio State</v>
      </c>
      <c r="AK3493">
        <f t="shared" si="499"/>
        <v>0</v>
      </c>
    </row>
    <row r="3494" spans="17:37" x14ac:dyDescent="0.25">
      <c r="Q3494" t="s">
        <v>3445</v>
      </c>
      <c r="R3494" s="6">
        <v>41995</v>
      </c>
      <c r="S3494" t="s">
        <v>3194</v>
      </c>
      <c r="T3494" t="s">
        <v>3290</v>
      </c>
      <c r="U3494" t="s">
        <v>3842</v>
      </c>
      <c r="V3494">
        <v>93</v>
      </c>
      <c r="W3494">
        <v>55</v>
      </c>
      <c r="Y3494" t="s">
        <v>465</v>
      </c>
      <c r="Z3494">
        <v>1</v>
      </c>
      <c r="AA3494">
        <f t="shared" si="496"/>
        <v>38</v>
      </c>
      <c r="AB3494">
        <f t="shared" ca="1" si="492"/>
        <v>24.200000200000002</v>
      </c>
      <c r="AC3494">
        <f t="shared" ca="1" si="493"/>
        <v>13.799999799999998</v>
      </c>
      <c r="AD3494">
        <f t="shared" ca="1" si="494"/>
        <v>-13.799999799999998</v>
      </c>
      <c r="AE3494" s="2">
        <v>0</v>
      </c>
      <c r="AF3494" s="7">
        <f>VLOOKUP(R3494,Weights!$A$2:$B$120,2,0)*AE3494</f>
        <v>0</v>
      </c>
      <c r="AG3494">
        <f t="shared" ca="1" si="495"/>
        <v>190.43999448</v>
      </c>
      <c r="AI3494" t="str">
        <f t="shared" ca="1" si="497"/>
        <v>Ohio State</v>
      </c>
      <c r="AJ3494" t="str">
        <f t="shared" si="498"/>
        <v>Ohio State</v>
      </c>
      <c r="AK3494">
        <f t="shared" si="499"/>
        <v>0</v>
      </c>
    </row>
    <row r="3495" spans="17:37" x14ac:dyDescent="0.25">
      <c r="Q3495" t="s">
        <v>3445</v>
      </c>
      <c r="R3495" s="6">
        <v>42000</v>
      </c>
      <c r="S3495" t="s">
        <v>3194</v>
      </c>
      <c r="T3495" t="s">
        <v>3300</v>
      </c>
      <c r="U3495" t="s">
        <v>3842</v>
      </c>
      <c r="V3495">
        <v>100</v>
      </c>
      <c r="W3495">
        <v>55</v>
      </c>
      <c r="Y3495" t="s">
        <v>954</v>
      </c>
      <c r="Z3495">
        <v>1</v>
      </c>
      <c r="AA3495">
        <f t="shared" si="496"/>
        <v>45</v>
      </c>
      <c r="AB3495">
        <f t="shared" ca="1" si="492"/>
        <v>29.800000199999999</v>
      </c>
      <c r="AC3495">
        <f t="shared" ca="1" si="493"/>
        <v>15.199999800000001</v>
      </c>
      <c r="AD3495">
        <f t="shared" ca="1" si="494"/>
        <v>-15.199999800000001</v>
      </c>
      <c r="AE3495" s="2">
        <v>0</v>
      </c>
      <c r="AF3495" s="7">
        <f>VLOOKUP(R3495,Weights!$A$2:$B$120,2,0)*AE3495</f>
        <v>0</v>
      </c>
      <c r="AG3495">
        <f t="shared" ca="1" si="495"/>
        <v>231.03999392000006</v>
      </c>
      <c r="AI3495" t="str">
        <f t="shared" ca="1" si="497"/>
        <v>Ohio State</v>
      </c>
      <c r="AJ3495" t="str">
        <f t="shared" si="498"/>
        <v>Ohio State</v>
      </c>
      <c r="AK3495">
        <f t="shared" si="499"/>
        <v>0</v>
      </c>
    </row>
    <row r="3496" spans="17:37" x14ac:dyDescent="0.25">
      <c r="Q3496" t="s">
        <v>3445</v>
      </c>
      <c r="R3496" s="6">
        <v>42003</v>
      </c>
      <c r="S3496" t="s">
        <v>3194</v>
      </c>
      <c r="T3496" t="s">
        <v>3248</v>
      </c>
      <c r="U3496" t="s">
        <v>3841</v>
      </c>
      <c r="V3496">
        <v>71</v>
      </c>
      <c r="W3496">
        <v>65</v>
      </c>
      <c r="Y3496" t="s">
        <v>1372</v>
      </c>
      <c r="Z3496">
        <v>1</v>
      </c>
      <c r="AA3496">
        <f t="shared" si="496"/>
        <v>-6</v>
      </c>
      <c r="AB3496">
        <f t="shared" ca="1" si="492"/>
        <v>7.0000000000000018</v>
      </c>
      <c r="AC3496">
        <f t="shared" ca="1" si="493"/>
        <v>-13.000000000000002</v>
      </c>
      <c r="AD3496">
        <f t="shared" ca="1" si="494"/>
        <v>13.000000000000002</v>
      </c>
      <c r="AE3496" s="2">
        <v>0</v>
      </c>
      <c r="AF3496" s="7">
        <f>VLOOKUP(R3496,Weights!$A$2:$B$120,2,0)*AE3496</f>
        <v>0</v>
      </c>
      <c r="AG3496">
        <f t="shared" ca="1" si="495"/>
        <v>169.00000000000006</v>
      </c>
      <c r="AI3496" t="str">
        <f t="shared" ca="1" si="497"/>
        <v>Ohio State</v>
      </c>
      <c r="AJ3496" t="str">
        <f t="shared" si="498"/>
        <v>Iowa</v>
      </c>
      <c r="AK3496" t="str">
        <f t="shared" si="499"/>
        <v>Iowa</v>
      </c>
    </row>
    <row r="3497" spans="17:37" x14ac:dyDescent="0.25">
      <c r="Q3497" t="s">
        <v>3445</v>
      </c>
      <c r="R3497" s="6">
        <v>42007</v>
      </c>
      <c r="S3497" t="s">
        <v>3194</v>
      </c>
      <c r="T3497" t="s">
        <v>3348</v>
      </c>
      <c r="U3497" t="s">
        <v>3842</v>
      </c>
      <c r="V3497">
        <v>77</v>
      </c>
      <c r="W3497">
        <v>61</v>
      </c>
      <c r="Y3497" t="s">
        <v>1005</v>
      </c>
      <c r="Z3497">
        <v>1</v>
      </c>
      <c r="AA3497">
        <f t="shared" si="496"/>
        <v>16</v>
      </c>
      <c r="AB3497">
        <f t="shared" ca="1" si="492"/>
        <v>11.800000200000001</v>
      </c>
      <c r="AC3497">
        <f t="shared" ca="1" si="493"/>
        <v>4.1999997999999987</v>
      </c>
      <c r="AD3497">
        <f t="shared" ca="1" si="494"/>
        <v>-4.1999997999999987</v>
      </c>
      <c r="AE3497" s="2">
        <v>0</v>
      </c>
      <c r="AF3497" s="7">
        <f>VLOOKUP(R3497,Weights!$A$2:$B$120,2,0)*AE3497</f>
        <v>0</v>
      </c>
      <c r="AG3497">
        <f t="shared" ca="1" si="495"/>
        <v>17.639998320000029</v>
      </c>
      <c r="AI3497" t="str">
        <f t="shared" ca="1" si="497"/>
        <v>Ohio State</v>
      </c>
      <c r="AJ3497" t="str">
        <f t="shared" si="498"/>
        <v>Ohio State</v>
      </c>
      <c r="AK3497">
        <f t="shared" si="499"/>
        <v>0</v>
      </c>
    </row>
    <row r="3498" spans="17:37" x14ac:dyDescent="0.25">
      <c r="Q3498" t="s">
        <v>3445</v>
      </c>
      <c r="R3498" s="6">
        <v>42017</v>
      </c>
      <c r="S3498" t="s">
        <v>3194</v>
      </c>
      <c r="T3498" t="s">
        <v>3274</v>
      </c>
      <c r="U3498" t="s">
        <v>3842</v>
      </c>
      <c r="V3498">
        <v>71</v>
      </c>
      <c r="W3498">
        <v>52</v>
      </c>
      <c r="Y3498" t="s">
        <v>1007</v>
      </c>
      <c r="Z3498">
        <v>1</v>
      </c>
      <c r="AA3498">
        <f t="shared" si="496"/>
        <v>19</v>
      </c>
      <c r="AB3498">
        <f t="shared" ca="1" si="492"/>
        <v>13.200000200000002</v>
      </c>
      <c r="AC3498">
        <f t="shared" ca="1" si="493"/>
        <v>5.7999997999999984</v>
      </c>
      <c r="AD3498">
        <f t="shared" ca="1" si="494"/>
        <v>-5.7999997999999984</v>
      </c>
      <c r="AE3498" s="2">
        <v>0</v>
      </c>
      <c r="AF3498" s="7">
        <f>VLOOKUP(R3498,Weights!$A$2:$B$120,2,0)*AE3498</f>
        <v>0</v>
      </c>
      <c r="AG3498">
        <f t="shared" ca="1" si="495"/>
        <v>33.639997680000022</v>
      </c>
      <c r="AI3498" t="str">
        <f t="shared" ca="1" si="497"/>
        <v>Ohio State</v>
      </c>
      <c r="AJ3498" t="str">
        <f t="shared" si="498"/>
        <v>Ohio State</v>
      </c>
      <c r="AK3498">
        <f t="shared" si="499"/>
        <v>0</v>
      </c>
    </row>
    <row r="3499" spans="17:37" x14ac:dyDescent="0.25">
      <c r="Q3499" t="s">
        <v>3445</v>
      </c>
      <c r="R3499" s="6">
        <v>42029</v>
      </c>
      <c r="S3499" t="s">
        <v>3194</v>
      </c>
      <c r="T3499" t="s">
        <v>3273</v>
      </c>
      <c r="U3499" t="s">
        <v>3842</v>
      </c>
      <c r="V3499">
        <v>82</v>
      </c>
      <c r="W3499">
        <v>70</v>
      </c>
      <c r="Y3499" t="s">
        <v>1400</v>
      </c>
      <c r="Z3499">
        <v>1</v>
      </c>
      <c r="AA3499">
        <f t="shared" si="496"/>
        <v>12</v>
      </c>
      <c r="AB3499">
        <f t="shared" ca="1" si="492"/>
        <v>9.4</v>
      </c>
      <c r="AC3499">
        <f t="shared" ca="1" si="493"/>
        <v>2.5999999999999996</v>
      </c>
      <c r="AD3499">
        <f t="shared" ca="1" si="494"/>
        <v>-2.5999999999999996</v>
      </c>
      <c r="AE3499" s="2">
        <v>0</v>
      </c>
      <c r="AF3499" s="7">
        <f>VLOOKUP(R3499,Weights!$A$2:$B$120,2,0)*AE3499</f>
        <v>0</v>
      </c>
      <c r="AG3499">
        <f t="shared" ca="1" si="495"/>
        <v>6.759999999999998</v>
      </c>
      <c r="AI3499" t="str">
        <f t="shared" ca="1" si="497"/>
        <v>Ohio State</v>
      </c>
      <c r="AJ3499" t="str">
        <f t="shared" si="498"/>
        <v>Ohio State</v>
      </c>
      <c r="AK3499">
        <f t="shared" si="499"/>
        <v>0</v>
      </c>
    </row>
    <row r="3500" spans="17:37" x14ac:dyDescent="0.25">
      <c r="Q3500" t="s">
        <v>3445</v>
      </c>
      <c r="R3500" s="6">
        <v>42033</v>
      </c>
      <c r="S3500" t="s">
        <v>3194</v>
      </c>
      <c r="T3500" t="s">
        <v>3298</v>
      </c>
      <c r="U3500" t="s">
        <v>3842</v>
      </c>
      <c r="V3500">
        <v>80</v>
      </c>
      <c r="W3500">
        <v>56</v>
      </c>
      <c r="Y3500" t="s">
        <v>1401</v>
      </c>
      <c r="Z3500">
        <v>1</v>
      </c>
      <c r="AA3500">
        <f t="shared" si="496"/>
        <v>24</v>
      </c>
      <c r="AB3500">
        <f t="shared" ca="1" si="492"/>
        <v>8.6000000000000014</v>
      </c>
      <c r="AC3500">
        <f t="shared" ca="1" si="493"/>
        <v>15.399999999999999</v>
      </c>
      <c r="AD3500">
        <f t="shared" ca="1" si="494"/>
        <v>-15.399999999999999</v>
      </c>
      <c r="AE3500" s="2">
        <v>0</v>
      </c>
      <c r="AF3500" s="7">
        <f>VLOOKUP(R3500,Weights!$A$2:$B$120,2,0)*AE3500</f>
        <v>0</v>
      </c>
      <c r="AG3500">
        <f t="shared" ca="1" si="495"/>
        <v>237.15999999999997</v>
      </c>
      <c r="AI3500" t="str">
        <f t="shared" ca="1" si="497"/>
        <v>Ohio State</v>
      </c>
      <c r="AJ3500" t="str">
        <f t="shared" si="498"/>
        <v>Ohio State</v>
      </c>
      <c r="AK3500">
        <f t="shared" si="499"/>
        <v>0</v>
      </c>
    </row>
    <row r="3501" spans="17:37" x14ac:dyDescent="0.25">
      <c r="Q3501" t="s">
        <v>3445</v>
      </c>
      <c r="R3501" s="6">
        <v>42046</v>
      </c>
      <c r="S3501" t="s">
        <v>3194</v>
      </c>
      <c r="T3501" t="s">
        <v>3295</v>
      </c>
      <c r="U3501" t="s">
        <v>3842</v>
      </c>
      <c r="V3501">
        <v>75</v>
      </c>
      <c r="W3501">
        <v>55</v>
      </c>
      <c r="Y3501" t="s">
        <v>1403</v>
      </c>
      <c r="Z3501">
        <v>1</v>
      </c>
      <c r="AA3501">
        <f t="shared" si="496"/>
        <v>20</v>
      </c>
      <c r="AB3501">
        <f t="shared" ca="1" si="492"/>
        <v>14.200000200000002</v>
      </c>
      <c r="AC3501">
        <f t="shared" ca="1" si="493"/>
        <v>5.7999997999999984</v>
      </c>
      <c r="AD3501">
        <f t="shared" ca="1" si="494"/>
        <v>-5.7999997999999984</v>
      </c>
      <c r="AE3501" s="2">
        <v>0</v>
      </c>
      <c r="AF3501" s="7">
        <f>VLOOKUP(R3501,Weights!$A$2:$B$120,2,0)*AE3501</f>
        <v>0</v>
      </c>
      <c r="AG3501">
        <f t="shared" ca="1" si="495"/>
        <v>33.639997680000022</v>
      </c>
      <c r="AI3501" t="str">
        <f t="shared" ca="1" si="497"/>
        <v>Ohio State</v>
      </c>
      <c r="AJ3501" t="str">
        <f t="shared" si="498"/>
        <v>Ohio State</v>
      </c>
      <c r="AK3501">
        <f t="shared" si="499"/>
        <v>0</v>
      </c>
    </row>
    <row r="3502" spans="17:37" x14ac:dyDescent="0.25">
      <c r="Q3502" t="s">
        <v>3445</v>
      </c>
      <c r="R3502" s="6">
        <v>42061</v>
      </c>
      <c r="S3502" t="s">
        <v>3194</v>
      </c>
      <c r="T3502" t="s">
        <v>3255</v>
      </c>
      <c r="U3502" t="s">
        <v>3842</v>
      </c>
      <c r="V3502">
        <v>81</v>
      </c>
      <c r="W3502">
        <v>57</v>
      </c>
      <c r="Y3502" t="s">
        <v>1405</v>
      </c>
      <c r="Z3502">
        <v>1</v>
      </c>
      <c r="AA3502">
        <f t="shared" si="496"/>
        <v>24</v>
      </c>
      <c r="AB3502">
        <f t="shared" ca="1" si="492"/>
        <v>14.800000200000001</v>
      </c>
      <c r="AC3502">
        <f t="shared" ca="1" si="493"/>
        <v>9.1999997999999987</v>
      </c>
      <c r="AD3502">
        <f t="shared" ca="1" si="494"/>
        <v>-9.1999997999999987</v>
      </c>
      <c r="AE3502" s="2">
        <v>0</v>
      </c>
      <c r="AF3502" s="7">
        <f>VLOOKUP(R3502,Weights!$A$2:$B$120,2,0)*AE3502</f>
        <v>0</v>
      </c>
      <c r="AG3502">
        <f t="shared" ca="1" si="495"/>
        <v>84.639996320000023</v>
      </c>
      <c r="AI3502" t="str">
        <f t="shared" ca="1" si="497"/>
        <v>Ohio State</v>
      </c>
      <c r="AJ3502" t="str">
        <f t="shared" si="498"/>
        <v>Ohio State</v>
      </c>
      <c r="AK3502">
        <f t="shared" si="499"/>
        <v>0</v>
      </c>
    </row>
    <row r="3503" spans="17:37" x14ac:dyDescent="0.25">
      <c r="Q3503" t="s">
        <v>3445</v>
      </c>
      <c r="R3503" s="6">
        <v>42064</v>
      </c>
      <c r="S3503" t="s">
        <v>3194</v>
      </c>
      <c r="T3503" t="s">
        <v>3327</v>
      </c>
      <c r="U3503" t="s">
        <v>3842</v>
      </c>
      <c r="V3503">
        <v>65</v>
      </c>
      <c r="W3503">
        <v>61</v>
      </c>
      <c r="Y3503" t="s">
        <v>1406</v>
      </c>
      <c r="Z3503">
        <v>1</v>
      </c>
      <c r="AA3503">
        <f t="shared" si="496"/>
        <v>4</v>
      </c>
      <c r="AB3503">
        <f t="shared" ca="1" si="492"/>
        <v>6.2000000000000011</v>
      </c>
      <c r="AC3503">
        <f t="shared" ca="1" si="493"/>
        <v>-2.2000000000000011</v>
      </c>
      <c r="AD3503">
        <f t="shared" ca="1" si="494"/>
        <v>2.2000000000000011</v>
      </c>
      <c r="AE3503" s="2">
        <v>0</v>
      </c>
      <c r="AF3503" s="7">
        <f>VLOOKUP(R3503,Weights!$A$2:$B$120,2,0)*AE3503</f>
        <v>0</v>
      </c>
      <c r="AG3503">
        <f t="shared" ca="1" si="495"/>
        <v>4.8400000000000043</v>
      </c>
      <c r="AI3503" t="str">
        <f t="shared" ca="1" si="497"/>
        <v>Ohio State</v>
      </c>
      <c r="AJ3503" t="str">
        <f t="shared" si="498"/>
        <v>Ohio State</v>
      </c>
      <c r="AK3503">
        <f t="shared" si="499"/>
        <v>0</v>
      </c>
    </row>
    <row r="3504" spans="17:37" x14ac:dyDescent="0.25">
      <c r="Q3504" t="s">
        <v>3445</v>
      </c>
      <c r="R3504" s="6">
        <v>42071</v>
      </c>
      <c r="S3504" t="s">
        <v>3194</v>
      </c>
      <c r="T3504" t="s">
        <v>3833</v>
      </c>
      <c r="U3504" t="s">
        <v>3841</v>
      </c>
      <c r="V3504">
        <v>72</v>
      </c>
      <c r="W3504">
        <v>48</v>
      </c>
      <c r="Y3504" t="s">
        <v>1408</v>
      </c>
      <c r="Z3504">
        <v>1</v>
      </c>
      <c r="AA3504">
        <f t="shared" si="496"/>
        <v>-24</v>
      </c>
      <c r="AB3504">
        <f t="shared" ca="1" si="492"/>
        <v>0.40000000000000213</v>
      </c>
      <c r="AC3504">
        <f t="shared" ca="1" si="493"/>
        <v>-24.400000000000002</v>
      </c>
      <c r="AD3504">
        <f t="shared" ca="1" si="494"/>
        <v>24.400000000000002</v>
      </c>
      <c r="AE3504" s="2">
        <v>0</v>
      </c>
      <c r="AF3504" s="7">
        <f>VLOOKUP(R3504,Weights!$A$2:$B$120,2,0)*AE3504</f>
        <v>0</v>
      </c>
      <c r="AG3504">
        <f t="shared" ca="1" si="495"/>
        <v>595.36000000000013</v>
      </c>
      <c r="AI3504" t="str">
        <f t="shared" ca="1" si="497"/>
        <v>Ohio State</v>
      </c>
      <c r="AJ3504" t="str">
        <f t="shared" si="498"/>
        <v>Wisconsin</v>
      </c>
      <c r="AK3504" t="str">
        <f t="shared" si="499"/>
        <v>Wisconsin</v>
      </c>
    </row>
    <row r="3505" spans="17:37" x14ac:dyDescent="0.25">
      <c r="Q3505" t="s">
        <v>3823</v>
      </c>
      <c r="R3505" s="6">
        <v>41959</v>
      </c>
      <c r="S3505" t="s">
        <v>3194</v>
      </c>
      <c r="T3505" t="s">
        <v>3443</v>
      </c>
      <c r="U3505" t="s">
        <v>3842</v>
      </c>
      <c r="V3505">
        <v>78</v>
      </c>
      <c r="W3505">
        <v>53</v>
      </c>
      <c r="Y3505" t="s">
        <v>176</v>
      </c>
      <c r="Z3505">
        <v>1</v>
      </c>
      <c r="AA3505">
        <f t="shared" si="496"/>
        <v>25</v>
      </c>
      <c r="AB3505">
        <f t="shared" ca="1" si="492"/>
        <v>31</v>
      </c>
      <c r="AC3505">
        <f t="shared" ca="1" si="493"/>
        <v>-6</v>
      </c>
      <c r="AD3505">
        <f t="shared" ca="1" si="494"/>
        <v>6</v>
      </c>
      <c r="AE3505" s="2">
        <v>0</v>
      </c>
      <c r="AF3505" s="7">
        <f>VLOOKUP(R3505,Weights!$A$2:$B$120,2,0)*AE3505</f>
        <v>0</v>
      </c>
      <c r="AG3505">
        <f t="shared" ca="1" si="495"/>
        <v>36</v>
      </c>
      <c r="AI3505" t="str">
        <f t="shared" ca="1" si="497"/>
        <v>Oklahoma</v>
      </c>
      <c r="AJ3505" t="str">
        <f t="shared" si="498"/>
        <v>Oklahoma</v>
      </c>
      <c r="AK3505">
        <f t="shared" si="499"/>
        <v>0</v>
      </c>
    </row>
    <row r="3506" spans="17:37" x14ac:dyDescent="0.25">
      <c r="Q3506" t="s">
        <v>3823</v>
      </c>
      <c r="R3506" s="6">
        <v>41966</v>
      </c>
      <c r="S3506" t="s">
        <v>3194</v>
      </c>
      <c r="T3506" t="s">
        <v>3478</v>
      </c>
      <c r="U3506" t="s">
        <v>3842</v>
      </c>
      <c r="V3506">
        <v>90</v>
      </c>
      <c r="W3506">
        <v>68</v>
      </c>
      <c r="Y3506" t="s">
        <v>99</v>
      </c>
      <c r="Z3506">
        <v>1</v>
      </c>
      <c r="AA3506">
        <f t="shared" si="496"/>
        <v>22</v>
      </c>
      <c r="AB3506">
        <f t="shared" ca="1" si="492"/>
        <v>23.400000200000001</v>
      </c>
      <c r="AC3506">
        <f t="shared" ca="1" si="493"/>
        <v>-1.4000002000000009</v>
      </c>
      <c r="AD3506">
        <f t="shared" ca="1" si="494"/>
        <v>1.4000002000000009</v>
      </c>
      <c r="AE3506" s="2">
        <v>0</v>
      </c>
      <c r="AF3506" s="7">
        <f>VLOOKUP(R3506,Weights!$A$2:$B$120,2,0)*AE3506</f>
        <v>0</v>
      </c>
      <c r="AG3506">
        <f t="shared" ca="1" si="495"/>
        <v>1.9600005600000425</v>
      </c>
      <c r="AI3506" t="str">
        <f t="shared" ca="1" si="497"/>
        <v>Oklahoma</v>
      </c>
      <c r="AJ3506" t="str">
        <f t="shared" si="498"/>
        <v>Oklahoma</v>
      </c>
      <c r="AK3506">
        <f t="shared" si="499"/>
        <v>0</v>
      </c>
    </row>
    <row r="3507" spans="17:37" x14ac:dyDescent="0.25">
      <c r="Q3507" t="s">
        <v>3823</v>
      </c>
      <c r="R3507" s="6">
        <v>41969</v>
      </c>
      <c r="S3507" t="s">
        <v>3195</v>
      </c>
      <c r="T3507" t="s">
        <v>3403</v>
      </c>
      <c r="U3507" t="s">
        <v>3842</v>
      </c>
      <c r="V3507">
        <v>75</v>
      </c>
      <c r="W3507">
        <v>65</v>
      </c>
      <c r="Y3507" t="s">
        <v>100</v>
      </c>
      <c r="Z3507">
        <v>1</v>
      </c>
      <c r="AA3507">
        <f t="shared" si="496"/>
        <v>10</v>
      </c>
      <c r="AB3507">
        <f t="shared" ca="1" si="492"/>
        <v>6.0000000000000018</v>
      </c>
      <c r="AC3507">
        <f t="shared" ca="1" si="493"/>
        <v>3.9999999999999982</v>
      </c>
      <c r="AD3507">
        <f t="shared" ca="1" si="494"/>
        <v>-3.9999999999999982</v>
      </c>
      <c r="AE3507" s="2">
        <v>0</v>
      </c>
      <c r="AF3507" s="7">
        <f>VLOOKUP(R3507,Weights!$A$2:$B$120,2,0)*AE3507</f>
        <v>0</v>
      </c>
      <c r="AG3507">
        <f t="shared" ca="1" si="495"/>
        <v>15.999999999999986</v>
      </c>
      <c r="AI3507" t="str">
        <f t="shared" ca="1" si="497"/>
        <v>Oklahoma</v>
      </c>
      <c r="AJ3507" t="str">
        <f t="shared" si="498"/>
        <v>Oklahoma</v>
      </c>
      <c r="AK3507">
        <f t="shared" si="499"/>
        <v>0</v>
      </c>
    </row>
    <row r="3508" spans="17:37" x14ac:dyDescent="0.25">
      <c r="Q3508" t="s">
        <v>3823</v>
      </c>
      <c r="R3508" s="6">
        <v>41970</v>
      </c>
      <c r="S3508" t="s">
        <v>3195</v>
      </c>
      <c r="T3508" t="s">
        <v>3222</v>
      </c>
      <c r="U3508" t="s">
        <v>3842</v>
      </c>
      <c r="V3508">
        <v>59</v>
      </c>
      <c r="W3508">
        <v>46</v>
      </c>
      <c r="Y3508" t="s">
        <v>101</v>
      </c>
      <c r="Z3508">
        <v>1</v>
      </c>
      <c r="AA3508">
        <f t="shared" si="496"/>
        <v>13</v>
      </c>
      <c r="AB3508">
        <f t="shared" ca="1" si="492"/>
        <v>0</v>
      </c>
      <c r="AC3508">
        <f t="shared" ca="1" si="493"/>
        <v>13</v>
      </c>
      <c r="AD3508">
        <f t="shared" ca="1" si="494"/>
        <v>-13</v>
      </c>
      <c r="AE3508" s="2">
        <v>0</v>
      </c>
      <c r="AF3508" s="7">
        <f>VLOOKUP(R3508,Weights!$A$2:$B$120,2,0)*AE3508</f>
        <v>0</v>
      </c>
      <c r="AG3508">
        <f t="shared" ca="1" si="495"/>
        <v>169</v>
      </c>
      <c r="AI3508" t="str">
        <f t="shared" ca="1" si="497"/>
        <v>Butler</v>
      </c>
      <c r="AJ3508" t="str">
        <f t="shared" si="498"/>
        <v>Oklahoma</v>
      </c>
      <c r="AK3508">
        <f t="shared" si="499"/>
        <v>0</v>
      </c>
    </row>
    <row r="3509" spans="17:37" x14ac:dyDescent="0.25">
      <c r="Q3509" t="s">
        <v>3823</v>
      </c>
      <c r="R3509" s="6">
        <v>41971</v>
      </c>
      <c r="S3509" t="s">
        <v>3195</v>
      </c>
      <c r="T3509" t="s">
        <v>3833</v>
      </c>
      <c r="U3509" t="s">
        <v>3841</v>
      </c>
      <c r="V3509">
        <v>69</v>
      </c>
      <c r="W3509">
        <v>56</v>
      </c>
      <c r="Y3509" t="s">
        <v>151</v>
      </c>
      <c r="Z3509">
        <v>1</v>
      </c>
      <c r="AA3509">
        <f t="shared" si="496"/>
        <v>-13</v>
      </c>
      <c r="AB3509">
        <f t="shared" ca="1" si="492"/>
        <v>-3.7999999999999972</v>
      </c>
      <c r="AC3509">
        <f t="shared" ca="1" si="493"/>
        <v>-9.2000000000000028</v>
      </c>
      <c r="AD3509">
        <f t="shared" ca="1" si="494"/>
        <v>9.2000000000000028</v>
      </c>
      <c r="AE3509" s="2">
        <v>0</v>
      </c>
      <c r="AF3509" s="7">
        <f>VLOOKUP(R3509,Weights!$A$2:$B$120,2,0)*AE3509</f>
        <v>0</v>
      </c>
      <c r="AG3509">
        <f t="shared" ca="1" si="495"/>
        <v>84.640000000000057</v>
      </c>
      <c r="AI3509" t="str">
        <f t="shared" ca="1" si="497"/>
        <v>Wisconsin</v>
      </c>
      <c r="AJ3509" t="str">
        <f t="shared" si="498"/>
        <v>Wisconsin</v>
      </c>
      <c r="AK3509" t="str">
        <f t="shared" si="499"/>
        <v>Wisconsin</v>
      </c>
    </row>
    <row r="3510" spans="17:37" x14ac:dyDescent="0.25">
      <c r="Q3510" t="s">
        <v>3823</v>
      </c>
      <c r="R3510" s="6">
        <v>41978</v>
      </c>
      <c r="S3510" t="s">
        <v>3194</v>
      </c>
      <c r="T3510" t="s">
        <v>3356</v>
      </c>
      <c r="U3510" t="s">
        <v>3842</v>
      </c>
      <c r="V3510">
        <v>82</v>
      </c>
      <c r="W3510">
        <v>63</v>
      </c>
      <c r="Y3510" t="s">
        <v>105</v>
      </c>
      <c r="Z3510">
        <v>1</v>
      </c>
      <c r="AA3510">
        <f t="shared" si="496"/>
        <v>19</v>
      </c>
      <c r="AB3510">
        <f t="shared" ca="1" si="492"/>
        <v>22.200000200000002</v>
      </c>
      <c r="AC3510">
        <f t="shared" ca="1" si="493"/>
        <v>-3.2000002000000016</v>
      </c>
      <c r="AD3510">
        <f t="shared" ca="1" si="494"/>
        <v>3.2000002000000016</v>
      </c>
      <c r="AE3510" s="2">
        <v>0</v>
      </c>
      <c r="AF3510" s="7">
        <f>VLOOKUP(R3510,Weights!$A$2:$B$120,2,0)*AE3510</f>
        <v>0</v>
      </c>
      <c r="AG3510">
        <f t="shared" ca="1" si="495"/>
        <v>10.240001280000051</v>
      </c>
      <c r="AI3510" t="str">
        <f t="shared" ca="1" si="497"/>
        <v>Oklahoma</v>
      </c>
      <c r="AJ3510" t="str">
        <f t="shared" si="498"/>
        <v>Oklahoma</v>
      </c>
      <c r="AK3510">
        <f t="shared" si="499"/>
        <v>0</v>
      </c>
    </row>
    <row r="3511" spans="17:37" x14ac:dyDescent="0.25">
      <c r="Q3511" t="s">
        <v>3823</v>
      </c>
      <c r="R3511" s="6">
        <v>41989</v>
      </c>
      <c r="S3511" t="s">
        <v>3194</v>
      </c>
      <c r="T3511" t="s">
        <v>3280</v>
      </c>
      <c r="U3511" t="s">
        <v>3842</v>
      </c>
      <c r="V3511">
        <v>85</v>
      </c>
      <c r="W3511">
        <v>53</v>
      </c>
      <c r="Y3511" t="s">
        <v>264</v>
      </c>
      <c r="Z3511">
        <v>1</v>
      </c>
      <c r="AA3511">
        <f t="shared" si="496"/>
        <v>32</v>
      </c>
      <c r="AB3511">
        <f t="shared" ca="1" si="492"/>
        <v>23.200000200000002</v>
      </c>
      <c r="AC3511">
        <f t="shared" ca="1" si="493"/>
        <v>8.7999997999999984</v>
      </c>
      <c r="AD3511">
        <f t="shared" ca="1" si="494"/>
        <v>-8.7999997999999984</v>
      </c>
      <c r="AE3511" s="2">
        <v>0</v>
      </c>
      <c r="AF3511" s="7">
        <f>VLOOKUP(R3511,Weights!$A$2:$B$120,2,0)*AE3511</f>
        <v>0</v>
      </c>
      <c r="AG3511">
        <f t="shared" ca="1" si="495"/>
        <v>77.439996480000005</v>
      </c>
      <c r="AI3511" t="str">
        <f t="shared" ca="1" si="497"/>
        <v>Oklahoma</v>
      </c>
      <c r="AJ3511" t="str">
        <f t="shared" si="498"/>
        <v>Oklahoma</v>
      </c>
      <c r="AK3511">
        <f t="shared" si="499"/>
        <v>0</v>
      </c>
    </row>
    <row r="3512" spans="17:37" x14ac:dyDescent="0.25">
      <c r="Q3512" t="s">
        <v>3823</v>
      </c>
      <c r="R3512" s="6">
        <v>41993</v>
      </c>
      <c r="S3512" t="s">
        <v>3195</v>
      </c>
      <c r="T3512" t="s">
        <v>3516</v>
      </c>
      <c r="U3512" t="s">
        <v>3841</v>
      </c>
      <c r="V3512">
        <v>69</v>
      </c>
      <c r="W3512">
        <v>67</v>
      </c>
      <c r="Y3512" t="s">
        <v>265</v>
      </c>
      <c r="Z3512">
        <v>1</v>
      </c>
      <c r="AA3512">
        <f t="shared" si="496"/>
        <v>-2</v>
      </c>
      <c r="AB3512">
        <f t="shared" ca="1" si="492"/>
        <v>13.200000200000002</v>
      </c>
      <c r="AC3512">
        <f t="shared" ca="1" si="493"/>
        <v>-15.200000200000002</v>
      </c>
      <c r="AD3512">
        <f t="shared" ca="1" si="494"/>
        <v>15.200000200000002</v>
      </c>
      <c r="AE3512" s="2">
        <v>0</v>
      </c>
      <c r="AF3512" s="7">
        <f>VLOOKUP(R3512,Weights!$A$2:$B$120,2,0)*AE3512</f>
        <v>0</v>
      </c>
      <c r="AG3512">
        <f t="shared" ca="1" si="495"/>
        <v>231.0400060800001</v>
      </c>
      <c r="AI3512" t="str">
        <f t="shared" ca="1" si="497"/>
        <v>Oklahoma</v>
      </c>
      <c r="AJ3512" t="str">
        <f t="shared" si="498"/>
        <v>Washington</v>
      </c>
      <c r="AK3512" t="str">
        <f t="shared" si="499"/>
        <v>Washington</v>
      </c>
    </row>
    <row r="3513" spans="17:37" x14ac:dyDescent="0.25">
      <c r="Q3513" t="s">
        <v>3823</v>
      </c>
      <c r="R3513" s="6">
        <v>41995</v>
      </c>
      <c r="S3513" t="s">
        <v>3194</v>
      </c>
      <c r="T3513" t="s">
        <v>3391</v>
      </c>
      <c r="U3513" t="s">
        <v>3842</v>
      </c>
      <c r="V3513">
        <v>85</v>
      </c>
      <c r="W3513">
        <v>51</v>
      </c>
      <c r="Y3513" t="s">
        <v>266</v>
      </c>
      <c r="Z3513">
        <v>1</v>
      </c>
      <c r="AA3513">
        <f t="shared" si="496"/>
        <v>34</v>
      </c>
      <c r="AB3513">
        <f t="shared" ca="1" si="492"/>
        <v>26.000000200000002</v>
      </c>
      <c r="AC3513">
        <f t="shared" ca="1" si="493"/>
        <v>7.9999997999999977</v>
      </c>
      <c r="AD3513">
        <f t="shared" ca="1" si="494"/>
        <v>-7.9999997999999977</v>
      </c>
      <c r="AE3513" s="2">
        <v>0</v>
      </c>
      <c r="AF3513" s="7">
        <f>VLOOKUP(R3513,Weights!$A$2:$B$120,2,0)*AE3513</f>
        <v>0</v>
      </c>
      <c r="AG3513">
        <f t="shared" ca="1" si="495"/>
        <v>63.999996800000005</v>
      </c>
      <c r="AI3513" t="str">
        <f t="shared" ca="1" si="497"/>
        <v>Oklahoma</v>
      </c>
      <c r="AJ3513" t="str">
        <f t="shared" si="498"/>
        <v>Oklahoma</v>
      </c>
      <c r="AK3513">
        <f t="shared" si="499"/>
        <v>0</v>
      </c>
    </row>
    <row r="3514" spans="17:37" x14ac:dyDescent="0.25">
      <c r="Q3514" t="s">
        <v>3823</v>
      </c>
      <c r="R3514" s="6">
        <v>42004</v>
      </c>
      <c r="S3514" t="s">
        <v>3194</v>
      </c>
      <c r="T3514" t="s">
        <v>3288</v>
      </c>
      <c r="U3514" t="s">
        <v>3842</v>
      </c>
      <c r="V3514">
        <v>61</v>
      </c>
      <c r="W3514">
        <v>43</v>
      </c>
      <c r="Y3514" t="s">
        <v>267</v>
      </c>
      <c r="Z3514">
        <v>1</v>
      </c>
      <c r="AA3514">
        <f t="shared" si="496"/>
        <v>18</v>
      </c>
      <c r="AB3514">
        <f t="shared" ca="1" si="492"/>
        <v>20.600000180000002</v>
      </c>
      <c r="AC3514">
        <f t="shared" ca="1" si="493"/>
        <v>-2.6000001800000021</v>
      </c>
      <c r="AD3514">
        <f t="shared" ca="1" si="494"/>
        <v>2.6000001800000021</v>
      </c>
      <c r="AE3514" s="2">
        <v>0</v>
      </c>
      <c r="AF3514" s="7">
        <f>VLOOKUP(R3514,Weights!$A$2:$B$120,2,0)*AE3514</f>
        <v>0</v>
      </c>
      <c r="AG3514">
        <f t="shared" ca="1" si="495"/>
        <v>6.7600009360000435</v>
      </c>
      <c r="AI3514" t="str">
        <f t="shared" ca="1" si="497"/>
        <v>Oklahoma</v>
      </c>
      <c r="AJ3514" t="str">
        <f t="shared" si="498"/>
        <v>Oklahoma</v>
      </c>
      <c r="AK3514">
        <f t="shared" si="499"/>
        <v>0</v>
      </c>
    </row>
    <row r="3515" spans="17:37" x14ac:dyDescent="0.25">
      <c r="Q3515" t="s">
        <v>3823</v>
      </c>
      <c r="R3515" s="6">
        <v>42007</v>
      </c>
      <c r="S3515" t="s">
        <v>3194</v>
      </c>
      <c r="T3515" t="s">
        <v>3524</v>
      </c>
      <c r="U3515" t="s">
        <v>3842</v>
      </c>
      <c r="V3515">
        <v>73</v>
      </c>
      <c r="W3515">
        <v>63</v>
      </c>
      <c r="Y3515" t="s">
        <v>268</v>
      </c>
      <c r="Z3515">
        <v>1</v>
      </c>
      <c r="AA3515">
        <f t="shared" si="496"/>
        <v>10</v>
      </c>
      <c r="AB3515">
        <f t="shared" ca="1" si="492"/>
        <v>2.4000000000000021</v>
      </c>
      <c r="AC3515">
        <f t="shared" ca="1" si="493"/>
        <v>7.5999999999999979</v>
      </c>
      <c r="AD3515">
        <f t="shared" ca="1" si="494"/>
        <v>-7.5999999999999979</v>
      </c>
      <c r="AE3515" s="2">
        <v>0</v>
      </c>
      <c r="AF3515" s="7">
        <f>VLOOKUP(R3515,Weights!$A$2:$B$120,2,0)*AE3515</f>
        <v>0</v>
      </c>
      <c r="AG3515">
        <f t="shared" ca="1" si="495"/>
        <v>57.75999999999997</v>
      </c>
      <c r="AI3515" t="str">
        <f t="shared" ca="1" si="497"/>
        <v>Oklahoma</v>
      </c>
      <c r="AJ3515" t="str">
        <f t="shared" si="498"/>
        <v>Oklahoma</v>
      </c>
      <c r="AK3515">
        <f t="shared" si="499"/>
        <v>0</v>
      </c>
    </row>
    <row r="3516" spans="17:37" x14ac:dyDescent="0.25">
      <c r="Q3516" t="s">
        <v>3823</v>
      </c>
      <c r="R3516" s="6">
        <v>42014</v>
      </c>
      <c r="S3516" t="s">
        <v>3194</v>
      </c>
      <c r="T3516" t="s">
        <v>3366</v>
      </c>
      <c r="U3516" t="s">
        <v>3841</v>
      </c>
      <c r="V3516">
        <v>66</v>
      </c>
      <c r="W3516">
        <v>63</v>
      </c>
      <c r="X3516" t="s">
        <v>3843</v>
      </c>
      <c r="Y3516" t="s">
        <v>270</v>
      </c>
      <c r="Z3516">
        <v>1</v>
      </c>
      <c r="AA3516">
        <f t="shared" si="496"/>
        <v>-3</v>
      </c>
      <c r="AB3516">
        <f t="shared" ca="1" si="492"/>
        <v>10.800000200000001</v>
      </c>
      <c r="AC3516">
        <f t="shared" ca="1" si="493"/>
        <v>-13.800000200000001</v>
      </c>
      <c r="AD3516">
        <f t="shared" ca="1" si="494"/>
        <v>13.800000200000001</v>
      </c>
      <c r="AE3516" s="2">
        <v>0</v>
      </c>
      <c r="AF3516" s="7">
        <f>VLOOKUP(R3516,Weights!$A$2:$B$120,2,0)*AE3516</f>
        <v>0</v>
      </c>
      <c r="AG3516">
        <f t="shared" ca="1" si="495"/>
        <v>190.44000552000008</v>
      </c>
      <c r="AI3516" t="str">
        <f t="shared" ca="1" si="497"/>
        <v>Oklahoma</v>
      </c>
      <c r="AJ3516" t="str">
        <f t="shared" si="498"/>
        <v>Kansas St</v>
      </c>
      <c r="AK3516" t="str">
        <f t="shared" si="499"/>
        <v>Kansas St</v>
      </c>
    </row>
    <row r="3517" spans="17:37" x14ac:dyDescent="0.25">
      <c r="Q3517" t="s">
        <v>3823</v>
      </c>
      <c r="R3517" s="6">
        <v>42021</v>
      </c>
      <c r="S3517" t="s">
        <v>3194</v>
      </c>
      <c r="T3517" t="s">
        <v>3367</v>
      </c>
      <c r="U3517" t="s">
        <v>3842</v>
      </c>
      <c r="V3517">
        <v>82</v>
      </c>
      <c r="W3517">
        <v>65</v>
      </c>
      <c r="Y3517" t="s">
        <v>273</v>
      </c>
      <c r="Z3517">
        <v>1</v>
      </c>
      <c r="AA3517">
        <f t="shared" si="496"/>
        <v>17</v>
      </c>
      <c r="AB3517">
        <f t="shared" ca="1" si="492"/>
        <v>6.2000000000000011</v>
      </c>
      <c r="AC3517">
        <f t="shared" ca="1" si="493"/>
        <v>10.799999999999999</v>
      </c>
      <c r="AD3517">
        <f t="shared" ca="1" si="494"/>
        <v>-10.799999999999999</v>
      </c>
      <c r="AE3517" s="2">
        <v>0</v>
      </c>
      <c r="AF3517" s="7">
        <f>VLOOKUP(R3517,Weights!$A$2:$B$120,2,0)*AE3517</f>
        <v>0</v>
      </c>
      <c r="AG3517">
        <f t="shared" ca="1" si="495"/>
        <v>116.63999999999997</v>
      </c>
      <c r="AI3517" t="str">
        <f t="shared" ca="1" si="497"/>
        <v>Oklahoma</v>
      </c>
      <c r="AJ3517" t="str">
        <f t="shared" si="498"/>
        <v>Oklahoma</v>
      </c>
      <c r="AK3517">
        <f t="shared" si="499"/>
        <v>0</v>
      </c>
    </row>
    <row r="3518" spans="17:37" x14ac:dyDescent="0.25">
      <c r="Q3518" t="s">
        <v>3823</v>
      </c>
      <c r="R3518" s="6">
        <v>42032</v>
      </c>
      <c r="S3518" t="s">
        <v>3194</v>
      </c>
      <c r="T3518" t="s">
        <v>3368</v>
      </c>
      <c r="U3518" t="s">
        <v>3842</v>
      </c>
      <c r="V3518">
        <v>81</v>
      </c>
      <c r="W3518">
        <v>36</v>
      </c>
      <c r="Y3518" t="s">
        <v>421</v>
      </c>
      <c r="Z3518">
        <v>1</v>
      </c>
      <c r="AA3518">
        <f t="shared" si="496"/>
        <v>45</v>
      </c>
      <c r="AB3518">
        <f t="shared" ca="1" si="492"/>
        <v>15.6000002</v>
      </c>
      <c r="AC3518">
        <f t="shared" ca="1" si="493"/>
        <v>29.3999998</v>
      </c>
      <c r="AD3518">
        <f t="shared" ca="1" si="494"/>
        <v>-29.3999998</v>
      </c>
      <c r="AE3518" s="2">
        <v>0</v>
      </c>
      <c r="AF3518" s="7">
        <f>VLOOKUP(R3518,Weights!$A$2:$B$120,2,0)*AE3518</f>
        <v>0</v>
      </c>
      <c r="AG3518">
        <f t="shared" ca="1" si="495"/>
        <v>864.35998824000001</v>
      </c>
      <c r="AI3518" t="str">
        <f t="shared" ca="1" si="497"/>
        <v>Oklahoma</v>
      </c>
      <c r="AJ3518" t="str">
        <f t="shared" si="498"/>
        <v>Oklahoma</v>
      </c>
      <c r="AK3518">
        <f t="shared" si="499"/>
        <v>0</v>
      </c>
    </row>
    <row r="3519" spans="17:37" x14ac:dyDescent="0.25">
      <c r="Q3519" t="s">
        <v>3823</v>
      </c>
      <c r="R3519" s="6">
        <v>42038</v>
      </c>
      <c r="S3519" t="s">
        <v>3194</v>
      </c>
      <c r="T3519" t="s">
        <v>3506</v>
      </c>
      <c r="U3519" t="s">
        <v>3842</v>
      </c>
      <c r="V3519">
        <v>71</v>
      </c>
      <c r="W3519">
        <v>52</v>
      </c>
      <c r="Y3519" t="s">
        <v>975</v>
      </c>
      <c r="Z3519">
        <v>1</v>
      </c>
      <c r="AA3519">
        <f t="shared" si="496"/>
        <v>19</v>
      </c>
      <c r="AB3519">
        <f t="shared" ca="1" si="492"/>
        <v>1.6000000000000014</v>
      </c>
      <c r="AC3519">
        <f t="shared" ca="1" si="493"/>
        <v>17.399999999999999</v>
      </c>
      <c r="AD3519">
        <f t="shared" ca="1" si="494"/>
        <v>-17.399999999999999</v>
      </c>
      <c r="AE3519" s="2">
        <v>0</v>
      </c>
      <c r="AF3519" s="7">
        <f>VLOOKUP(R3519,Weights!$A$2:$B$120,2,0)*AE3519</f>
        <v>0</v>
      </c>
      <c r="AG3519">
        <f t="shared" ca="1" si="495"/>
        <v>302.75999999999993</v>
      </c>
      <c r="AI3519" t="str">
        <f t="shared" ca="1" si="497"/>
        <v>Oklahoma</v>
      </c>
      <c r="AJ3519" t="str">
        <f t="shared" si="498"/>
        <v>Oklahoma</v>
      </c>
      <c r="AK3519">
        <f t="shared" si="499"/>
        <v>0</v>
      </c>
    </row>
    <row r="3520" spans="17:37" x14ac:dyDescent="0.25">
      <c r="Q3520" t="s">
        <v>3823</v>
      </c>
      <c r="R3520" s="6">
        <v>42044</v>
      </c>
      <c r="S3520" t="s">
        <v>3194</v>
      </c>
      <c r="T3520" t="s">
        <v>3835</v>
      </c>
      <c r="U3520" t="s">
        <v>3842</v>
      </c>
      <c r="V3520">
        <v>94</v>
      </c>
      <c r="W3520">
        <v>83</v>
      </c>
      <c r="Y3520" t="s">
        <v>282</v>
      </c>
      <c r="Z3520">
        <v>1</v>
      </c>
      <c r="AA3520">
        <f t="shared" si="496"/>
        <v>11</v>
      </c>
      <c r="AB3520">
        <f t="shared" ca="1" si="492"/>
        <v>0.19999999999999929</v>
      </c>
      <c r="AC3520">
        <f t="shared" ca="1" si="493"/>
        <v>10.8</v>
      </c>
      <c r="AD3520">
        <f t="shared" ca="1" si="494"/>
        <v>-10.8</v>
      </c>
      <c r="AE3520" s="2">
        <v>0</v>
      </c>
      <c r="AF3520" s="7">
        <f>VLOOKUP(R3520,Weights!$A$2:$B$120,2,0)*AE3520</f>
        <v>0</v>
      </c>
      <c r="AG3520">
        <f t="shared" ca="1" si="495"/>
        <v>116.64000000000001</v>
      </c>
      <c r="AI3520" t="str">
        <f t="shared" ca="1" si="497"/>
        <v>Oklahoma</v>
      </c>
      <c r="AJ3520" t="str">
        <f t="shared" si="498"/>
        <v>Oklahoma</v>
      </c>
      <c r="AK3520">
        <f t="shared" si="499"/>
        <v>0</v>
      </c>
    </row>
    <row r="3521" spans="17:37" x14ac:dyDescent="0.25">
      <c r="Q3521" t="s">
        <v>3823</v>
      </c>
      <c r="R3521" s="6">
        <v>42052</v>
      </c>
      <c r="S3521" t="s">
        <v>3194</v>
      </c>
      <c r="T3521" t="s">
        <v>3369</v>
      </c>
      <c r="U3521" t="s">
        <v>3842</v>
      </c>
      <c r="V3521">
        <v>71</v>
      </c>
      <c r="W3521">
        <v>69</v>
      </c>
      <c r="Y3521" t="s">
        <v>977</v>
      </c>
      <c r="Z3521">
        <v>1</v>
      </c>
      <c r="AA3521">
        <f t="shared" si="496"/>
        <v>2</v>
      </c>
      <c r="AB3521">
        <f t="shared" ca="1" si="492"/>
        <v>3.6000000000000014</v>
      </c>
      <c r="AC3521">
        <f t="shared" ca="1" si="493"/>
        <v>-1.6000000000000014</v>
      </c>
      <c r="AD3521">
        <f t="shared" ca="1" si="494"/>
        <v>1.6000000000000014</v>
      </c>
      <c r="AE3521" s="2">
        <v>0</v>
      </c>
      <c r="AF3521" s="7">
        <f>VLOOKUP(R3521,Weights!$A$2:$B$120,2,0)*AE3521</f>
        <v>0</v>
      </c>
      <c r="AG3521">
        <f t="shared" ca="1" si="495"/>
        <v>2.5600000000000045</v>
      </c>
      <c r="AI3521" t="str">
        <f t="shared" ca="1" si="497"/>
        <v>Oklahoma</v>
      </c>
      <c r="AJ3521" t="str">
        <f t="shared" si="498"/>
        <v>Oklahoma</v>
      </c>
      <c r="AK3521">
        <f t="shared" si="499"/>
        <v>0</v>
      </c>
    </row>
    <row r="3522" spans="17:37" x14ac:dyDescent="0.25">
      <c r="Q3522" t="s">
        <v>3823</v>
      </c>
      <c r="R3522" s="6">
        <v>42063</v>
      </c>
      <c r="S3522" t="s">
        <v>3194</v>
      </c>
      <c r="T3522" t="s">
        <v>3365</v>
      </c>
      <c r="U3522" t="s">
        <v>3842</v>
      </c>
      <c r="V3522">
        <v>67</v>
      </c>
      <c r="W3522">
        <v>60</v>
      </c>
      <c r="Y3522" t="s">
        <v>978</v>
      </c>
      <c r="Z3522">
        <v>1</v>
      </c>
      <c r="AA3522">
        <f t="shared" si="496"/>
        <v>7</v>
      </c>
      <c r="AB3522">
        <f t="shared" ref="AB3522:AB3585" ca="1" si="500">Z3522*(IF(S3522="A",-HomeEdge,IF(S3522="H",HomeEdge,0))+VLOOKUP(Q3522,TmList,2,0)-VLOOKUP(T3522,TmList,2,0))</f>
        <v>8.8000000000000007</v>
      </c>
      <c r="AC3522">
        <f t="shared" ref="AC3522:AC3585" ca="1" si="501">AA3522-AB3522</f>
        <v>-1.8000000000000007</v>
      </c>
      <c r="AD3522">
        <f t="shared" ref="AD3522:AD3585" ca="1" si="502">-AC3522</f>
        <v>1.8000000000000007</v>
      </c>
      <c r="AE3522" s="2">
        <v>0</v>
      </c>
      <c r="AF3522" s="7">
        <f>VLOOKUP(R3522,Weights!$A$2:$B$120,2,0)*AE3522</f>
        <v>0</v>
      </c>
      <c r="AG3522">
        <f t="shared" ref="AG3522:AG3585" ca="1" si="503">AC3522^2</f>
        <v>3.2400000000000024</v>
      </c>
      <c r="AI3522" t="str">
        <f t="shared" ca="1" si="497"/>
        <v>Oklahoma</v>
      </c>
      <c r="AJ3522" t="str">
        <f t="shared" si="498"/>
        <v>Oklahoma</v>
      </c>
      <c r="AK3522">
        <f t="shared" si="499"/>
        <v>0</v>
      </c>
    </row>
    <row r="3523" spans="17:37" x14ac:dyDescent="0.25">
      <c r="Q3523" t="s">
        <v>3823</v>
      </c>
      <c r="R3523" s="6">
        <v>42070</v>
      </c>
      <c r="S3523" t="s">
        <v>3194</v>
      </c>
      <c r="T3523" t="s">
        <v>3830</v>
      </c>
      <c r="U3523" t="s">
        <v>3842</v>
      </c>
      <c r="V3523">
        <v>75</v>
      </c>
      <c r="W3523">
        <v>73</v>
      </c>
      <c r="Y3523" t="s">
        <v>980</v>
      </c>
      <c r="Z3523">
        <v>1</v>
      </c>
      <c r="AA3523">
        <f t="shared" ref="AA3523:AA3586" si="504">Z3523*IF(U3523="W",(V3523-W3523),W3523-V3523)</f>
        <v>2</v>
      </c>
      <c r="AB3523">
        <f t="shared" ca="1" si="500"/>
        <v>-0.59999999999999787</v>
      </c>
      <c r="AC3523">
        <f t="shared" ca="1" si="501"/>
        <v>2.5999999999999979</v>
      </c>
      <c r="AD3523">
        <f t="shared" ca="1" si="502"/>
        <v>-2.5999999999999979</v>
      </c>
      <c r="AE3523" s="2">
        <v>0</v>
      </c>
      <c r="AF3523" s="7">
        <f>VLOOKUP(R3523,Weights!$A$2:$B$120,2,0)*AE3523</f>
        <v>0</v>
      </c>
      <c r="AG3523">
        <f t="shared" ca="1" si="503"/>
        <v>6.7599999999999891</v>
      </c>
      <c r="AI3523" t="str">
        <f t="shared" ref="AI3523:AI3586" ca="1" si="505">IF(AB3523&gt;0,Q3523,T3523)</f>
        <v>Kansas</v>
      </c>
      <c r="AJ3523" t="str">
        <f t="shared" ref="AJ3523:AJ3586" si="506">IF(AA3523&gt;0,Q3523,T3523)</f>
        <v>Oklahoma</v>
      </c>
      <c r="AK3523">
        <f t="shared" ref="AK3523:AK3586" si="507">IF(AA3523&lt;0,T3523,0)</f>
        <v>0</v>
      </c>
    </row>
    <row r="3524" spans="17:37" x14ac:dyDescent="0.25">
      <c r="Q3524" t="s">
        <v>3823</v>
      </c>
      <c r="R3524" s="6">
        <v>42075</v>
      </c>
      <c r="S3524" t="s">
        <v>3195</v>
      </c>
      <c r="T3524" t="s">
        <v>3367</v>
      </c>
      <c r="U3524" t="s">
        <v>3842</v>
      </c>
      <c r="V3524">
        <v>64</v>
      </c>
      <c r="W3524">
        <v>49</v>
      </c>
      <c r="Y3524" t="s">
        <v>643</v>
      </c>
      <c r="Z3524">
        <v>1</v>
      </c>
      <c r="AA3524">
        <f t="shared" si="504"/>
        <v>15</v>
      </c>
      <c r="AB3524">
        <f t="shared" ca="1" si="500"/>
        <v>3.0000000000000018</v>
      </c>
      <c r="AC3524">
        <f t="shared" ca="1" si="501"/>
        <v>11.999999999999998</v>
      </c>
      <c r="AD3524">
        <f t="shared" ca="1" si="502"/>
        <v>-11.999999999999998</v>
      </c>
      <c r="AE3524" s="2">
        <v>0</v>
      </c>
      <c r="AF3524" s="7">
        <f>VLOOKUP(R3524,Weights!$A$2:$B$120,2,0)*AE3524</f>
        <v>0</v>
      </c>
      <c r="AG3524">
        <f t="shared" ca="1" si="503"/>
        <v>143.99999999999994</v>
      </c>
      <c r="AI3524" t="str">
        <f t="shared" ca="1" si="505"/>
        <v>Oklahoma</v>
      </c>
      <c r="AJ3524" t="str">
        <f t="shared" si="506"/>
        <v>Oklahoma</v>
      </c>
      <c r="AK3524">
        <f t="shared" si="507"/>
        <v>0</v>
      </c>
    </row>
    <row r="3525" spans="17:37" x14ac:dyDescent="0.25">
      <c r="Q3525" t="s">
        <v>3367</v>
      </c>
      <c r="R3525" s="6">
        <v>41957</v>
      </c>
      <c r="S3525" t="s">
        <v>3194</v>
      </c>
      <c r="T3525" t="s">
        <v>3443</v>
      </c>
      <c r="U3525" t="s">
        <v>3842</v>
      </c>
      <c r="V3525">
        <v>83</v>
      </c>
      <c r="W3525">
        <v>55</v>
      </c>
      <c r="Y3525" t="s">
        <v>176</v>
      </c>
      <c r="Z3525">
        <v>1</v>
      </c>
      <c r="AA3525">
        <f t="shared" si="504"/>
        <v>28</v>
      </c>
      <c r="AB3525">
        <f t="shared" ca="1" si="500"/>
        <v>28</v>
      </c>
      <c r="AC3525">
        <f t="shared" ca="1" si="501"/>
        <v>0</v>
      </c>
      <c r="AD3525">
        <f t="shared" ca="1" si="502"/>
        <v>0</v>
      </c>
      <c r="AE3525" s="2">
        <v>0</v>
      </c>
      <c r="AF3525" s="7">
        <f>VLOOKUP(R3525,Weights!$A$2:$B$120,2,0)*AE3525</f>
        <v>0</v>
      </c>
      <c r="AG3525">
        <f t="shared" ca="1" si="503"/>
        <v>0</v>
      </c>
      <c r="AI3525" t="str">
        <f t="shared" ca="1" si="505"/>
        <v>Oklahoma St</v>
      </c>
      <c r="AJ3525" t="str">
        <f t="shared" si="506"/>
        <v>Oklahoma St</v>
      </c>
      <c r="AK3525">
        <f t="shared" si="507"/>
        <v>0</v>
      </c>
    </row>
    <row r="3526" spans="17:37" x14ac:dyDescent="0.25">
      <c r="Q3526" t="s">
        <v>3367</v>
      </c>
      <c r="R3526" s="6">
        <v>41959</v>
      </c>
      <c r="S3526" t="s">
        <v>3194</v>
      </c>
      <c r="T3526" t="s">
        <v>3534</v>
      </c>
      <c r="U3526" t="s">
        <v>3842</v>
      </c>
      <c r="V3526">
        <v>74</v>
      </c>
      <c r="W3526">
        <v>52</v>
      </c>
      <c r="Y3526" t="s">
        <v>258</v>
      </c>
      <c r="Z3526">
        <v>1</v>
      </c>
      <c r="AA3526">
        <f t="shared" si="504"/>
        <v>22</v>
      </c>
      <c r="AB3526">
        <f t="shared" ca="1" si="500"/>
        <v>22.800000199999999</v>
      </c>
      <c r="AC3526">
        <f t="shared" ca="1" si="501"/>
        <v>-0.8000001999999995</v>
      </c>
      <c r="AD3526">
        <f t="shared" ca="1" si="502"/>
        <v>0.8000001999999995</v>
      </c>
      <c r="AE3526" s="2">
        <v>0</v>
      </c>
      <c r="AF3526" s="7">
        <f>VLOOKUP(R3526,Weights!$A$2:$B$120,2,0)*AE3526</f>
        <v>0</v>
      </c>
      <c r="AG3526">
        <f t="shared" ca="1" si="503"/>
        <v>0.64000032000003915</v>
      </c>
      <c r="AI3526" t="str">
        <f t="shared" ca="1" si="505"/>
        <v>Oklahoma St</v>
      </c>
      <c r="AJ3526" t="str">
        <f t="shared" si="506"/>
        <v>Oklahoma St</v>
      </c>
      <c r="AK3526">
        <f t="shared" si="507"/>
        <v>0</v>
      </c>
    </row>
    <row r="3527" spans="17:37" x14ac:dyDescent="0.25">
      <c r="Q3527" t="s">
        <v>3367</v>
      </c>
      <c r="R3527" s="6">
        <v>41961</v>
      </c>
      <c r="S3527" t="s">
        <v>3194</v>
      </c>
      <c r="T3527" t="s">
        <v>3839</v>
      </c>
      <c r="U3527" t="s">
        <v>3842</v>
      </c>
      <c r="V3527">
        <v>91</v>
      </c>
      <c r="W3527">
        <v>45</v>
      </c>
      <c r="Y3527" t="s">
        <v>259</v>
      </c>
      <c r="Z3527">
        <v>1</v>
      </c>
      <c r="AA3527">
        <f t="shared" si="504"/>
        <v>46</v>
      </c>
      <c r="AB3527">
        <f t="shared" ca="1" si="500"/>
        <v>45.6</v>
      </c>
      <c r="AC3527">
        <f t="shared" ca="1" si="501"/>
        <v>0.39999999999999858</v>
      </c>
      <c r="AD3527">
        <f t="shared" ca="1" si="502"/>
        <v>-0.39999999999999858</v>
      </c>
      <c r="AE3527" s="2">
        <v>0</v>
      </c>
      <c r="AF3527" s="7">
        <f>VLOOKUP(R3527,Weights!$A$2:$B$120,2,0)*AE3527</f>
        <v>0</v>
      </c>
      <c r="AG3527">
        <f t="shared" ca="1" si="503"/>
        <v>0.15999999999999887</v>
      </c>
      <c r="AI3527" t="str">
        <f t="shared" ca="1" si="505"/>
        <v>Oklahoma St</v>
      </c>
      <c r="AJ3527" t="str">
        <f t="shared" si="506"/>
        <v>Oklahoma St</v>
      </c>
      <c r="AK3527">
        <f t="shared" si="507"/>
        <v>0</v>
      </c>
    </row>
    <row r="3528" spans="17:37" x14ac:dyDescent="0.25">
      <c r="Q3528" t="s">
        <v>3367</v>
      </c>
      <c r="R3528" s="6">
        <v>41964</v>
      </c>
      <c r="S3528" t="s">
        <v>3194</v>
      </c>
      <c r="T3528" t="s">
        <v>3402</v>
      </c>
      <c r="U3528" t="s">
        <v>3842</v>
      </c>
      <c r="V3528">
        <v>82</v>
      </c>
      <c r="W3528">
        <v>68</v>
      </c>
      <c r="Y3528" t="s">
        <v>260</v>
      </c>
      <c r="Z3528">
        <v>1</v>
      </c>
      <c r="AA3528">
        <f t="shared" si="504"/>
        <v>14</v>
      </c>
      <c r="AB3528">
        <f t="shared" ca="1" si="500"/>
        <v>23.200000200000002</v>
      </c>
      <c r="AC3528">
        <f t="shared" ca="1" si="501"/>
        <v>-9.2000002000000016</v>
      </c>
      <c r="AD3528">
        <f t="shared" ca="1" si="502"/>
        <v>9.2000002000000016</v>
      </c>
      <c r="AE3528" s="2">
        <v>0</v>
      </c>
      <c r="AF3528" s="7">
        <f>VLOOKUP(R3528,Weights!$A$2:$B$120,2,0)*AE3528</f>
        <v>0</v>
      </c>
      <c r="AG3528">
        <f t="shared" ca="1" si="503"/>
        <v>84.640003680000063</v>
      </c>
      <c r="AI3528" t="str">
        <f t="shared" ca="1" si="505"/>
        <v>Oklahoma St</v>
      </c>
      <c r="AJ3528" t="str">
        <f t="shared" si="506"/>
        <v>Oklahoma St</v>
      </c>
      <c r="AK3528">
        <f t="shared" si="507"/>
        <v>0</v>
      </c>
    </row>
    <row r="3529" spans="17:37" x14ac:dyDescent="0.25">
      <c r="Q3529" t="s">
        <v>3367</v>
      </c>
      <c r="R3529" s="6">
        <v>41967</v>
      </c>
      <c r="S3529" t="s">
        <v>3195</v>
      </c>
      <c r="T3529" t="s">
        <v>3379</v>
      </c>
      <c r="U3529" t="s">
        <v>3842</v>
      </c>
      <c r="V3529">
        <v>66</v>
      </c>
      <c r="W3529">
        <v>53</v>
      </c>
      <c r="Y3529" t="s">
        <v>261</v>
      </c>
      <c r="Z3529">
        <v>1</v>
      </c>
      <c r="AA3529">
        <f t="shared" si="504"/>
        <v>13</v>
      </c>
      <c r="AB3529">
        <f t="shared" ca="1" si="500"/>
        <v>12.400000199999999</v>
      </c>
      <c r="AC3529">
        <f t="shared" ca="1" si="501"/>
        <v>0.59999980000000086</v>
      </c>
      <c r="AD3529">
        <f t="shared" ca="1" si="502"/>
        <v>-0.59999980000000086</v>
      </c>
      <c r="AE3529" s="2">
        <v>0</v>
      </c>
      <c r="AF3529" s="7">
        <f>VLOOKUP(R3529,Weights!$A$2:$B$120,2,0)*AE3529</f>
        <v>0</v>
      </c>
      <c r="AG3529">
        <f t="shared" ca="1" si="503"/>
        <v>0.35999976000004102</v>
      </c>
      <c r="AI3529" t="str">
        <f t="shared" ca="1" si="505"/>
        <v>Oklahoma St</v>
      </c>
      <c r="AJ3529" t="str">
        <f t="shared" si="506"/>
        <v>Oklahoma St</v>
      </c>
      <c r="AK3529">
        <f t="shared" si="507"/>
        <v>0</v>
      </c>
    </row>
    <row r="3530" spans="17:37" x14ac:dyDescent="0.25">
      <c r="Q3530" t="s">
        <v>3367</v>
      </c>
      <c r="R3530" s="6">
        <v>41976</v>
      </c>
      <c r="S3530" t="s">
        <v>3194</v>
      </c>
      <c r="T3530" t="s">
        <v>3377</v>
      </c>
      <c r="U3530" t="s">
        <v>3842</v>
      </c>
      <c r="V3530">
        <v>87</v>
      </c>
      <c r="W3530">
        <v>61</v>
      </c>
      <c r="Y3530" t="s">
        <v>674</v>
      </c>
      <c r="Z3530">
        <v>1</v>
      </c>
      <c r="AA3530">
        <f t="shared" si="504"/>
        <v>26</v>
      </c>
      <c r="AB3530">
        <f t="shared" ca="1" si="500"/>
        <v>24.400000200000001</v>
      </c>
      <c r="AC3530">
        <f t="shared" ca="1" si="501"/>
        <v>1.5999997999999991</v>
      </c>
      <c r="AD3530">
        <f t="shared" ca="1" si="502"/>
        <v>-1.5999997999999991</v>
      </c>
      <c r="AE3530" s="2">
        <v>0</v>
      </c>
      <c r="AF3530" s="7">
        <f>VLOOKUP(R3530,Weights!$A$2:$B$120,2,0)*AE3530</f>
        <v>0</v>
      </c>
      <c r="AG3530">
        <f t="shared" ca="1" si="503"/>
        <v>2.5599993600000372</v>
      </c>
      <c r="AI3530" t="str">
        <f t="shared" ca="1" si="505"/>
        <v>Oklahoma St</v>
      </c>
      <c r="AJ3530" t="str">
        <f t="shared" si="506"/>
        <v>Oklahoma St</v>
      </c>
      <c r="AK3530">
        <f t="shared" si="507"/>
        <v>0</v>
      </c>
    </row>
    <row r="3531" spans="17:37" x14ac:dyDescent="0.25">
      <c r="Q3531" t="s">
        <v>3367</v>
      </c>
      <c r="R3531" s="6">
        <v>41989</v>
      </c>
      <c r="S3531" t="s">
        <v>3194</v>
      </c>
      <c r="T3531" t="s">
        <v>3411</v>
      </c>
      <c r="U3531" t="s">
        <v>3842</v>
      </c>
      <c r="V3531">
        <v>68</v>
      </c>
      <c r="W3531">
        <v>44</v>
      </c>
      <c r="Y3531" t="s">
        <v>418</v>
      </c>
      <c r="Z3531">
        <v>1</v>
      </c>
      <c r="AA3531">
        <f t="shared" si="504"/>
        <v>24</v>
      </c>
      <c r="AB3531">
        <f t="shared" ca="1" si="500"/>
        <v>19.000000200000002</v>
      </c>
      <c r="AC3531">
        <f t="shared" ca="1" si="501"/>
        <v>4.9999997999999977</v>
      </c>
      <c r="AD3531">
        <f t="shared" ca="1" si="502"/>
        <v>-4.9999997999999977</v>
      </c>
      <c r="AE3531" s="2">
        <v>0</v>
      </c>
      <c r="AF3531" s="7">
        <f>VLOOKUP(R3531,Weights!$A$2:$B$120,2,0)*AE3531</f>
        <v>0</v>
      </c>
      <c r="AG3531">
        <f t="shared" ca="1" si="503"/>
        <v>24.999998000000016</v>
      </c>
      <c r="AI3531" t="str">
        <f t="shared" ca="1" si="505"/>
        <v>Oklahoma St</v>
      </c>
      <c r="AJ3531" t="str">
        <f t="shared" si="506"/>
        <v>Oklahoma St</v>
      </c>
      <c r="AK3531">
        <f t="shared" si="507"/>
        <v>0</v>
      </c>
    </row>
    <row r="3532" spans="17:37" x14ac:dyDescent="0.25">
      <c r="Q3532" t="s">
        <v>3367</v>
      </c>
      <c r="R3532" s="6">
        <v>41994</v>
      </c>
      <c r="S3532" t="s">
        <v>3194</v>
      </c>
      <c r="T3532" t="s">
        <v>3298</v>
      </c>
      <c r="U3532" t="s">
        <v>3841</v>
      </c>
      <c r="V3532">
        <v>73</v>
      </c>
      <c r="W3532">
        <v>64</v>
      </c>
      <c r="Y3532" t="s">
        <v>419</v>
      </c>
      <c r="Z3532">
        <v>1</v>
      </c>
      <c r="AA3532">
        <f t="shared" si="504"/>
        <v>-9</v>
      </c>
      <c r="AB3532">
        <f t="shared" ca="1" si="500"/>
        <v>4.6000000000000014</v>
      </c>
      <c r="AC3532">
        <f t="shared" ca="1" si="501"/>
        <v>-13.600000000000001</v>
      </c>
      <c r="AD3532">
        <f t="shared" ca="1" si="502"/>
        <v>13.600000000000001</v>
      </c>
      <c r="AE3532" s="2">
        <v>0</v>
      </c>
      <c r="AF3532" s="7">
        <f>VLOOKUP(R3532,Weights!$A$2:$B$120,2,0)*AE3532</f>
        <v>0</v>
      </c>
      <c r="AG3532">
        <f t="shared" ca="1" si="503"/>
        <v>184.96000000000004</v>
      </c>
      <c r="AI3532" t="str">
        <f t="shared" ca="1" si="505"/>
        <v>Oklahoma St</v>
      </c>
      <c r="AJ3532" t="str">
        <f t="shared" si="506"/>
        <v>Maryland</v>
      </c>
      <c r="AK3532" t="str">
        <f t="shared" si="507"/>
        <v>Maryland</v>
      </c>
    </row>
    <row r="3533" spans="17:37" x14ac:dyDescent="0.25">
      <c r="Q3533" t="s">
        <v>3367</v>
      </c>
      <c r="R3533" s="6">
        <v>42003</v>
      </c>
      <c r="S3533" t="s">
        <v>3195</v>
      </c>
      <c r="T3533" t="s">
        <v>3356</v>
      </c>
      <c r="U3533" t="s">
        <v>3842</v>
      </c>
      <c r="V3533">
        <v>74</v>
      </c>
      <c r="W3533">
        <v>72</v>
      </c>
      <c r="X3533" t="s">
        <v>3843</v>
      </c>
      <c r="Y3533" t="s">
        <v>465</v>
      </c>
      <c r="Z3533">
        <v>1</v>
      </c>
      <c r="AA3533">
        <f t="shared" si="504"/>
        <v>2</v>
      </c>
      <c r="AB3533">
        <f t="shared" ca="1" si="500"/>
        <v>16.000000199999999</v>
      </c>
      <c r="AC3533">
        <f t="shared" ca="1" si="501"/>
        <v>-14.000000199999999</v>
      </c>
      <c r="AD3533">
        <f t="shared" ca="1" si="502"/>
        <v>14.000000199999999</v>
      </c>
      <c r="AE3533" s="2">
        <v>0</v>
      </c>
      <c r="AF3533" s="7">
        <f>VLOOKUP(R3533,Weights!$A$2:$B$120,2,0)*AE3533</f>
        <v>0</v>
      </c>
      <c r="AG3533">
        <f t="shared" ca="1" si="503"/>
        <v>196.00000560000001</v>
      </c>
      <c r="AI3533" t="str">
        <f t="shared" ca="1" si="505"/>
        <v>Oklahoma St</v>
      </c>
      <c r="AJ3533" t="str">
        <f t="shared" si="506"/>
        <v>Oklahoma St</v>
      </c>
      <c r="AK3533">
        <f t="shared" si="507"/>
        <v>0</v>
      </c>
    </row>
    <row r="3534" spans="17:37" x14ac:dyDescent="0.25">
      <c r="Q3534" t="s">
        <v>3367</v>
      </c>
      <c r="R3534" s="6">
        <v>42007</v>
      </c>
      <c r="S3534" t="s">
        <v>3194</v>
      </c>
      <c r="T3534" t="s">
        <v>3366</v>
      </c>
      <c r="U3534" t="s">
        <v>3842</v>
      </c>
      <c r="V3534">
        <v>61</v>
      </c>
      <c r="W3534">
        <v>47</v>
      </c>
      <c r="Y3534" t="s">
        <v>466</v>
      </c>
      <c r="Z3534">
        <v>1</v>
      </c>
      <c r="AA3534">
        <f t="shared" si="504"/>
        <v>14</v>
      </c>
      <c r="AB3534">
        <f t="shared" ca="1" si="500"/>
        <v>7.8000002000000013</v>
      </c>
      <c r="AC3534">
        <f t="shared" ca="1" si="501"/>
        <v>6.1999997999999987</v>
      </c>
      <c r="AD3534">
        <f t="shared" ca="1" si="502"/>
        <v>-6.1999997999999987</v>
      </c>
      <c r="AE3534" s="2">
        <v>0</v>
      </c>
      <c r="AF3534" s="7">
        <f>VLOOKUP(R3534,Weights!$A$2:$B$120,2,0)*AE3534</f>
        <v>0</v>
      </c>
      <c r="AG3534">
        <f t="shared" ca="1" si="503"/>
        <v>38.439997520000027</v>
      </c>
      <c r="AI3534" t="str">
        <f t="shared" ca="1" si="505"/>
        <v>Oklahoma St</v>
      </c>
      <c r="AJ3534" t="str">
        <f t="shared" si="506"/>
        <v>Oklahoma St</v>
      </c>
      <c r="AK3534">
        <f t="shared" si="507"/>
        <v>0</v>
      </c>
    </row>
    <row r="3535" spans="17:37" x14ac:dyDescent="0.25">
      <c r="Q3535" t="s">
        <v>3367</v>
      </c>
      <c r="R3535" s="6">
        <v>42014</v>
      </c>
      <c r="S3535" t="s">
        <v>3194</v>
      </c>
      <c r="T3535" t="s">
        <v>3369</v>
      </c>
      <c r="U3535" t="s">
        <v>3842</v>
      </c>
      <c r="V3535">
        <v>69</v>
      </c>
      <c r="W3535">
        <v>58</v>
      </c>
      <c r="Y3535" t="s">
        <v>945</v>
      </c>
      <c r="Z3535">
        <v>1</v>
      </c>
      <c r="AA3535">
        <f t="shared" si="504"/>
        <v>11</v>
      </c>
      <c r="AB3535">
        <f t="shared" ca="1" si="500"/>
        <v>0.60000000000000142</v>
      </c>
      <c r="AC3535">
        <f t="shared" ca="1" si="501"/>
        <v>10.399999999999999</v>
      </c>
      <c r="AD3535">
        <f t="shared" ca="1" si="502"/>
        <v>-10.399999999999999</v>
      </c>
      <c r="AE3535" s="2">
        <v>0</v>
      </c>
      <c r="AF3535" s="7">
        <f>VLOOKUP(R3535,Weights!$A$2:$B$120,2,0)*AE3535</f>
        <v>0</v>
      </c>
      <c r="AG3535">
        <f t="shared" ca="1" si="503"/>
        <v>108.15999999999997</v>
      </c>
      <c r="AI3535" t="str">
        <f t="shared" ca="1" si="505"/>
        <v>Oklahoma St</v>
      </c>
      <c r="AJ3535" t="str">
        <f t="shared" si="506"/>
        <v>Oklahoma St</v>
      </c>
      <c r="AK3535">
        <f t="shared" si="507"/>
        <v>0</v>
      </c>
    </row>
    <row r="3536" spans="17:37" x14ac:dyDescent="0.25">
      <c r="Q3536" t="s">
        <v>3367</v>
      </c>
      <c r="R3536" s="6">
        <v>42025</v>
      </c>
      <c r="S3536" t="s">
        <v>3194</v>
      </c>
      <c r="T3536" t="s">
        <v>3368</v>
      </c>
      <c r="U3536" t="s">
        <v>3842</v>
      </c>
      <c r="V3536">
        <v>63</v>
      </c>
      <c r="W3536">
        <v>43</v>
      </c>
      <c r="Y3536" t="s">
        <v>983</v>
      </c>
      <c r="Z3536">
        <v>1</v>
      </c>
      <c r="AA3536">
        <f t="shared" si="504"/>
        <v>20</v>
      </c>
      <c r="AB3536">
        <f t="shared" ca="1" si="500"/>
        <v>12.6000002</v>
      </c>
      <c r="AC3536">
        <f t="shared" ca="1" si="501"/>
        <v>7.3999997999999998</v>
      </c>
      <c r="AD3536">
        <f t="shared" ca="1" si="502"/>
        <v>-7.3999997999999998</v>
      </c>
      <c r="AE3536" s="2">
        <v>0</v>
      </c>
      <c r="AF3536" s="7">
        <f>VLOOKUP(R3536,Weights!$A$2:$B$120,2,0)*AE3536</f>
        <v>0</v>
      </c>
      <c r="AG3536">
        <f t="shared" ca="1" si="503"/>
        <v>54.759997040000037</v>
      </c>
      <c r="AI3536" t="str">
        <f t="shared" ca="1" si="505"/>
        <v>Oklahoma St</v>
      </c>
      <c r="AJ3536" t="str">
        <f t="shared" si="506"/>
        <v>Oklahoma St</v>
      </c>
      <c r="AK3536">
        <f t="shared" si="507"/>
        <v>0</v>
      </c>
    </row>
    <row r="3537" spans="17:37" x14ac:dyDescent="0.25">
      <c r="Q3537" t="s">
        <v>3367</v>
      </c>
      <c r="R3537" s="6">
        <v>42031</v>
      </c>
      <c r="S3537" t="s">
        <v>3194</v>
      </c>
      <c r="T3537" t="s">
        <v>3524</v>
      </c>
      <c r="U3537" t="s">
        <v>3842</v>
      </c>
      <c r="V3537">
        <v>64</v>
      </c>
      <c r="W3537">
        <v>53</v>
      </c>
      <c r="Y3537" t="s">
        <v>985</v>
      </c>
      <c r="Z3537">
        <v>1</v>
      </c>
      <c r="AA3537">
        <f t="shared" si="504"/>
        <v>11</v>
      </c>
      <c r="AB3537">
        <f t="shared" ca="1" si="500"/>
        <v>-0.59999999999999787</v>
      </c>
      <c r="AC3537">
        <f t="shared" ca="1" si="501"/>
        <v>11.599999999999998</v>
      </c>
      <c r="AD3537">
        <f t="shared" ca="1" si="502"/>
        <v>-11.599999999999998</v>
      </c>
      <c r="AE3537" s="2">
        <v>0</v>
      </c>
      <c r="AF3537" s="7">
        <f>VLOOKUP(R3537,Weights!$A$2:$B$120,2,0)*AE3537</f>
        <v>0</v>
      </c>
      <c r="AG3537">
        <f t="shared" ca="1" si="503"/>
        <v>134.55999999999995</v>
      </c>
      <c r="AI3537" t="str">
        <f t="shared" ca="1" si="505"/>
        <v>Baylor</v>
      </c>
      <c r="AJ3537" t="str">
        <f t="shared" si="506"/>
        <v>Oklahoma St</v>
      </c>
      <c r="AK3537">
        <f t="shared" si="507"/>
        <v>0</v>
      </c>
    </row>
    <row r="3538" spans="17:37" x14ac:dyDescent="0.25">
      <c r="Q3538" t="s">
        <v>3367</v>
      </c>
      <c r="R3538" s="6">
        <v>42035</v>
      </c>
      <c r="S3538" t="s">
        <v>3194</v>
      </c>
      <c r="T3538" t="s">
        <v>3823</v>
      </c>
      <c r="U3538" t="s">
        <v>3841</v>
      </c>
      <c r="V3538">
        <v>64</v>
      </c>
      <c r="W3538">
        <v>56</v>
      </c>
      <c r="Y3538" t="s">
        <v>986</v>
      </c>
      <c r="Z3538">
        <v>1</v>
      </c>
      <c r="AA3538">
        <f t="shared" si="504"/>
        <v>-8</v>
      </c>
      <c r="AB3538">
        <f t="shared" ca="1" si="500"/>
        <v>0.19999999999999929</v>
      </c>
      <c r="AC3538">
        <f t="shared" ca="1" si="501"/>
        <v>-8.1999999999999993</v>
      </c>
      <c r="AD3538">
        <f t="shared" ca="1" si="502"/>
        <v>8.1999999999999993</v>
      </c>
      <c r="AE3538" s="2">
        <v>0</v>
      </c>
      <c r="AF3538" s="7">
        <f>VLOOKUP(R3538,Weights!$A$2:$B$120,2,0)*AE3538</f>
        <v>0</v>
      </c>
      <c r="AG3538">
        <f t="shared" ca="1" si="503"/>
        <v>67.239999999999995</v>
      </c>
      <c r="AI3538" t="str">
        <f t="shared" ca="1" si="505"/>
        <v>Oklahoma St</v>
      </c>
      <c r="AJ3538" t="str">
        <f t="shared" si="506"/>
        <v>Oklahoma</v>
      </c>
      <c r="AK3538" t="str">
        <f t="shared" si="507"/>
        <v>Oklahoma</v>
      </c>
    </row>
    <row r="3539" spans="17:37" x14ac:dyDescent="0.25">
      <c r="Q3539" t="s">
        <v>3367</v>
      </c>
      <c r="R3539" s="6">
        <v>42042</v>
      </c>
      <c r="S3539" t="s">
        <v>3194</v>
      </c>
      <c r="T3539" t="s">
        <v>3830</v>
      </c>
      <c r="U3539" t="s">
        <v>3842</v>
      </c>
      <c r="V3539">
        <v>67</v>
      </c>
      <c r="W3539">
        <v>62</v>
      </c>
      <c r="Y3539" t="s">
        <v>987</v>
      </c>
      <c r="Z3539">
        <v>1</v>
      </c>
      <c r="AA3539">
        <f t="shared" si="504"/>
        <v>5</v>
      </c>
      <c r="AB3539">
        <f t="shared" ca="1" si="500"/>
        <v>-3.5999999999999979</v>
      </c>
      <c r="AC3539">
        <f t="shared" ca="1" si="501"/>
        <v>8.5999999999999979</v>
      </c>
      <c r="AD3539">
        <f t="shared" ca="1" si="502"/>
        <v>-8.5999999999999979</v>
      </c>
      <c r="AE3539" s="2">
        <v>0</v>
      </c>
      <c r="AF3539" s="7">
        <f>VLOOKUP(R3539,Weights!$A$2:$B$120,2,0)*AE3539</f>
        <v>0</v>
      </c>
      <c r="AG3539">
        <f t="shared" ca="1" si="503"/>
        <v>73.959999999999965</v>
      </c>
      <c r="AI3539" t="str">
        <f t="shared" ca="1" si="505"/>
        <v>Kansas</v>
      </c>
      <c r="AJ3539" t="str">
        <f t="shared" si="506"/>
        <v>Oklahoma St</v>
      </c>
      <c r="AK3539">
        <f t="shared" si="507"/>
        <v>0</v>
      </c>
    </row>
    <row r="3540" spans="17:37" x14ac:dyDescent="0.25">
      <c r="Q3540" t="s">
        <v>3367</v>
      </c>
      <c r="R3540" s="6">
        <v>42053</v>
      </c>
      <c r="S3540" t="s">
        <v>3194</v>
      </c>
      <c r="T3540" t="s">
        <v>3835</v>
      </c>
      <c r="U3540" t="s">
        <v>3841</v>
      </c>
      <c r="V3540">
        <v>70</v>
      </c>
      <c r="W3540">
        <v>65</v>
      </c>
      <c r="Y3540" t="s">
        <v>989</v>
      </c>
      <c r="Z3540">
        <v>1</v>
      </c>
      <c r="AA3540">
        <f t="shared" si="504"/>
        <v>-5</v>
      </c>
      <c r="AB3540">
        <f t="shared" ca="1" si="500"/>
        <v>-2.8000000000000007</v>
      </c>
      <c r="AC3540">
        <f t="shared" ca="1" si="501"/>
        <v>-2.1999999999999993</v>
      </c>
      <c r="AD3540">
        <f t="shared" ca="1" si="502"/>
        <v>2.1999999999999993</v>
      </c>
      <c r="AE3540" s="2">
        <v>0</v>
      </c>
      <c r="AF3540" s="7">
        <f>VLOOKUP(R3540,Weights!$A$2:$B$120,2,0)*AE3540</f>
        <v>0</v>
      </c>
      <c r="AG3540">
        <f t="shared" ca="1" si="503"/>
        <v>4.8399999999999972</v>
      </c>
      <c r="AI3540" t="str">
        <f t="shared" ca="1" si="505"/>
        <v>Iowa State</v>
      </c>
      <c r="AJ3540" t="str">
        <f t="shared" si="506"/>
        <v>Iowa State</v>
      </c>
      <c r="AK3540" t="str">
        <f t="shared" si="507"/>
        <v>Iowa State</v>
      </c>
    </row>
    <row r="3541" spans="17:37" x14ac:dyDescent="0.25">
      <c r="Q3541" t="s">
        <v>3367</v>
      </c>
      <c r="R3541" s="6">
        <v>42056</v>
      </c>
      <c r="S3541" t="s">
        <v>3194</v>
      </c>
      <c r="T3541" t="s">
        <v>3506</v>
      </c>
      <c r="U3541" t="s">
        <v>3841</v>
      </c>
      <c r="V3541">
        <v>73</v>
      </c>
      <c r="W3541">
        <v>63</v>
      </c>
      <c r="Y3541" t="s">
        <v>990</v>
      </c>
      <c r="Z3541">
        <v>1</v>
      </c>
      <c r="AA3541">
        <f t="shared" si="504"/>
        <v>-10</v>
      </c>
      <c r="AB3541">
        <f t="shared" ca="1" si="500"/>
        <v>-1.3999999999999986</v>
      </c>
      <c r="AC3541">
        <f t="shared" ca="1" si="501"/>
        <v>-8.6000000000000014</v>
      </c>
      <c r="AD3541">
        <f t="shared" ca="1" si="502"/>
        <v>8.6000000000000014</v>
      </c>
      <c r="AE3541" s="2">
        <v>0</v>
      </c>
      <c r="AF3541" s="7">
        <f>VLOOKUP(R3541,Weights!$A$2:$B$120,2,0)*AE3541</f>
        <v>0</v>
      </c>
      <c r="AG3541">
        <f t="shared" ca="1" si="503"/>
        <v>73.960000000000022</v>
      </c>
      <c r="AI3541" t="str">
        <f t="shared" ca="1" si="505"/>
        <v>West Virginia</v>
      </c>
      <c r="AJ3541" t="str">
        <f t="shared" si="506"/>
        <v>West Virginia</v>
      </c>
      <c r="AK3541" t="str">
        <f t="shared" si="507"/>
        <v>West Virginia</v>
      </c>
    </row>
    <row r="3542" spans="17:37" x14ac:dyDescent="0.25">
      <c r="Q3542" t="s">
        <v>3367</v>
      </c>
      <c r="R3542" s="6">
        <v>42067</v>
      </c>
      <c r="S3542" t="s">
        <v>3194</v>
      </c>
      <c r="T3542" t="s">
        <v>3365</v>
      </c>
      <c r="U3542" t="s">
        <v>3842</v>
      </c>
      <c r="V3542">
        <v>82</v>
      </c>
      <c r="W3542">
        <v>70</v>
      </c>
      <c r="Y3542" t="s">
        <v>991</v>
      </c>
      <c r="Z3542">
        <v>1</v>
      </c>
      <c r="AA3542">
        <f t="shared" si="504"/>
        <v>12</v>
      </c>
      <c r="AB3542">
        <f t="shared" ca="1" si="500"/>
        <v>5.8000000000000007</v>
      </c>
      <c r="AC3542">
        <f t="shared" ca="1" si="501"/>
        <v>6.1999999999999993</v>
      </c>
      <c r="AD3542">
        <f t="shared" ca="1" si="502"/>
        <v>-6.1999999999999993</v>
      </c>
      <c r="AE3542" s="2">
        <v>0</v>
      </c>
      <c r="AF3542" s="7">
        <f>VLOOKUP(R3542,Weights!$A$2:$B$120,2,0)*AE3542</f>
        <v>0</v>
      </c>
      <c r="AG3542">
        <f t="shared" ca="1" si="503"/>
        <v>38.439999999999991</v>
      </c>
      <c r="AI3542" t="str">
        <f t="shared" ca="1" si="505"/>
        <v>Oklahoma St</v>
      </c>
      <c r="AJ3542" t="str">
        <f t="shared" si="506"/>
        <v>Oklahoma St</v>
      </c>
      <c r="AK3542">
        <f t="shared" si="507"/>
        <v>0</v>
      </c>
    </row>
    <row r="3543" spans="17:37" x14ac:dyDescent="0.25">
      <c r="Q3543" t="s">
        <v>3307</v>
      </c>
      <c r="R3543" s="6">
        <v>41958</v>
      </c>
      <c r="S3543" t="s">
        <v>3194</v>
      </c>
      <c r="T3543" t="s">
        <v>3269</v>
      </c>
      <c r="U3543" t="s">
        <v>3842</v>
      </c>
      <c r="V3543">
        <v>76</v>
      </c>
      <c r="W3543">
        <v>56</v>
      </c>
      <c r="Y3543" t="s">
        <v>176</v>
      </c>
      <c r="Z3543">
        <v>1</v>
      </c>
      <c r="AA3543">
        <f t="shared" si="504"/>
        <v>20</v>
      </c>
      <c r="AB3543">
        <f t="shared" ca="1" si="500"/>
        <v>11.99999998</v>
      </c>
      <c r="AC3543">
        <f t="shared" ca="1" si="501"/>
        <v>8.0000000199999999</v>
      </c>
      <c r="AD3543">
        <f t="shared" ca="1" si="502"/>
        <v>-8.0000000199999999</v>
      </c>
      <c r="AE3543" s="2">
        <v>0</v>
      </c>
      <c r="AF3543" s="7">
        <f>VLOOKUP(R3543,Weights!$A$2:$B$120,2,0)*AE3543</f>
        <v>0</v>
      </c>
      <c r="AG3543">
        <f t="shared" ca="1" si="503"/>
        <v>64.000000319999998</v>
      </c>
      <c r="AI3543" t="str">
        <f t="shared" ca="1" si="505"/>
        <v>Old Dominion</v>
      </c>
      <c r="AJ3543" t="str">
        <f t="shared" si="506"/>
        <v>Old Dominion</v>
      </c>
      <c r="AK3543">
        <f t="shared" si="507"/>
        <v>0</v>
      </c>
    </row>
    <row r="3544" spans="17:37" x14ac:dyDescent="0.25">
      <c r="Q3544" t="s">
        <v>3307</v>
      </c>
      <c r="R3544" s="6">
        <v>41961</v>
      </c>
      <c r="S3544" t="s">
        <v>3194</v>
      </c>
      <c r="T3544" t="s">
        <v>3287</v>
      </c>
      <c r="U3544" t="s">
        <v>3842</v>
      </c>
      <c r="V3544">
        <v>63</v>
      </c>
      <c r="W3544">
        <v>57</v>
      </c>
      <c r="Y3544" t="s">
        <v>258</v>
      </c>
      <c r="Z3544">
        <v>1</v>
      </c>
      <c r="AA3544">
        <f t="shared" si="504"/>
        <v>6</v>
      </c>
      <c r="AB3544">
        <f t="shared" ca="1" si="500"/>
        <v>5.3999999999999995</v>
      </c>
      <c r="AC3544">
        <f t="shared" ca="1" si="501"/>
        <v>0.60000000000000053</v>
      </c>
      <c r="AD3544">
        <f t="shared" ca="1" si="502"/>
        <v>-0.60000000000000053</v>
      </c>
      <c r="AE3544" s="2">
        <v>0</v>
      </c>
      <c r="AF3544" s="7">
        <f>VLOOKUP(R3544,Weights!$A$2:$B$120,2,0)*AE3544</f>
        <v>0</v>
      </c>
      <c r="AG3544">
        <f t="shared" ca="1" si="503"/>
        <v>0.36000000000000065</v>
      </c>
      <c r="AI3544" t="str">
        <f t="shared" ca="1" si="505"/>
        <v>Old Dominion</v>
      </c>
      <c r="AJ3544" t="str">
        <f t="shared" si="506"/>
        <v>Old Dominion</v>
      </c>
      <c r="AK3544">
        <f t="shared" si="507"/>
        <v>0</v>
      </c>
    </row>
    <row r="3545" spans="17:37" x14ac:dyDescent="0.25">
      <c r="Q3545" t="s">
        <v>3307</v>
      </c>
      <c r="R3545" s="6">
        <v>41964</v>
      </c>
      <c r="S3545" t="s">
        <v>3195</v>
      </c>
      <c r="T3545" t="s">
        <v>3304</v>
      </c>
      <c r="U3545" t="s">
        <v>3842</v>
      </c>
      <c r="V3545">
        <v>70</v>
      </c>
      <c r="W3545">
        <v>61</v>
      </c>
      <c r="Y3545" t="s">
        <v>259</v>
      </c>
      <c r="Z3545">
        <v>1</v>
      </c>
      <c r="AA3545">
        <f t="shared" si="504"/>
        <v>9</v>
      </c>
      <c r="AB3545">
        <f t="shared" ca="1" si="500"/>
        <v>-2.4000001999999991</v>
      </c>
      <c r="AC3545">
        <f t="shared" ca="1" si="501"/>
        <v>11.400000199999999</v>
      </c>
      <c r="AD3545">
        <f t="shared" ca="1" si="502"/>
        <v>-11.400000199999999</v>
      </c>
      <c r="AE3545" s="2">
        <v>0</v>
      </c>
      <c r="AF3545" s="7">
        <f>VLOOKUP(R3545,Weights!$A$2:$B$120,2,0)*AE3545</f>
        <v>0</v>
      </c>
      <c r="AG3545">
        <f t="shared" ca="1" si="503"/>
        <v>129.96000456000002</v>
      </c>
      <c r="AI3545" t="str">
        <f t="shared" ca="1" si="505"/>
        <v>LSU</v>
      </c>
      <c r="AJ3545" t="str">
        <f t="shared" si="506"/>
        <v>Old Dominion</v>
      </c>
      <c r="AK3545">
        <f t="shared" si="507"/>
        <v>0</v>
      </c>
    </row>
    <row r="3546" spans="17:37" x14ac:dyDescent="0.25">
      <c r="Q3546" t="s">
        <v>3307</v>
      </c>
      <c r="R3546" s="6">
        <v>41966</v>
      </c>
      <c r="S3546" t="s">
        <v>3195</v>
      </c>
      <c r="T3546" t="s">
        <v>3314</v>
      </c>
      <c r="U3546" t="s">
        <v>3841</v>
      </c>
      <c r="V3546">
        <v>64</v>
      </c>
      <c r="W3546">
        <v>45</v>
      </c>
      <c r="Y3546" t="s">
        <v>100</v>
      </c>
      <c r="Z3546">
        <v>1</v>
      </c>
      <c r="AA3546">
        <f t="shared" si="504"/>
        <v>-19</v>
      </c>
      <c r="AB3546">
        <f t="shared" ca="1" si="500"/>
        <v>2.8</v>
      </c>
      <c r="AC3546">
        <f t="shared" ca="1" si="501"/>
        <v>-21.8</v>
      </c>
      <c r="AD3546">
        <f t="shared" ca="1" si="502"/>
        <v>21.8</v>
      </c>
      <c r="AE3546" s="2">
        <v>0</v>
      </c>
      <c r="AF3546" s="7">
        <f>VLOOKUP(R3546,Weights!$A$2:$B$120,2,0)*AE3546</f>
        <v>0</v>
      </c>
      <c r="AG3546">
        <f t="shared" ca="1" si="503"/>
        <v>475.24</v>
      </c>
      <c r="AI3546" t="str">
        <f t="shared" ca="1" si="505"/>
        <v>Old Dominion</v>
      </c>
      <c r="AJ3546" t="str">
        <f t="shared" si="506"/>
        <v>Illinois St</v>
      </c>
      <c r="AK3546" t="str">
        <f t="shared" si="507"/>
        <v>Illinois St</v>
      </c>
    </row>
    <row r="3547" spans="17:37" x14ac:dyDescent="0.25">
      <c r="Q3547" t="s">
        <v>3307</v>
      </c>
      <c r="R3547" s="6">
        <v>41972</v>
      </c>
      <c r="S3547" t="s">
        <v>3194</v>
      </c>
      <c r="T3547" t="s">
        <v>3301</v>
      </c>
      <c r="U3547" t="s">
        <v>3842</v>
      </c>
      <c r="V3547">
        <v>73</v>
      </c>
      <c r="W3547">
        <v>67</v>
      </c>
      <c r="Y3547" t="s">
        <v>103</v>
      </c>
      <c r="Z3547">
        <v>1</v>
      </c>
      <c r="AA3547">
        <f t="shared" si="504"/>
        <v>6</v>
      </c>
      <c r="AB3547">
        <f t="shared" ca="1" si="500"/>
        <v>0.19999979999999873</v>
      </c>
      <c r="AC3547">
        <f t="shared" ca="1" si="501"/>
        <v>5.8000002000000013</v>
      </c>
      <c r="AD3547">
        <f t="shared" ca="1" si="502"/>
        <v>-5.8000002000000013</v>
      </c>
      <c r="AE3547" s="2">
        <v>0</v>
      </c>
      <c r="AF3547" s="7">
        <f>VLOOKUP(R3547,Weights!$A$2:$B$120,2,0)*AE3547</f>
        <v>0</v>
      </c>
      <c r="AG3547">
        <f t="shared" ca="1" si="503"/>
        <v>33.640002320000058</v>
      </c>
      <c r="AI3547" t="str">
        <f t="shared" ca="1" si="505"/>
        <v>Old Dominion</v>
      </c>
      <c r="AJ3547" t="str">
        <f t="shared" si="506"/>
        <v>Old Dominion</v>
      </c>
      <c r="AK3547">
        <f t="shared" si="507"/>
        <v>0</v>
      </c>
    </row>
    <row r="3548" spans="17:37" x14ac:dyDescent="0.25">
      <c r="Q3548" t="s">
        <v>3307</v>
      </c>
      <c r="R3548" s="6">
        <v>41987</v>
      </c>
      <c r="S3548" t="s">
        <v>3194</v>
      </c>
      <c r="T3548" t="s">
        <v>3360</v>
      </c>
      <c r="U3548" t="s">
        <v>3842</v>
      </c>
      <c r="V3548">
        <v>85</v>
      </c>
      <c r="W3548">
        <v>48</v>
      </c>
      <c r="Y3548" t="s">
        <v>415</v>
      </c>
      <c r="Z3548">
        <v>1</v>
      </c>
      <c r="AA3548">
        <f t="shared" si="504"/>
        <v>37</v>
      </c>
      <c r="AB3548">
        <f t="shared" ca="1" si="500"/>
        <v>23.199999800000001</v>
      </c>
      <c r="AC3548">
        <f t="shared" ca="1" si="501"/>
        <v>13.800000199999999</v>
      </c>
      <c r="AD3548">
        <f t="shared" ca="1" si="502"/>
        <v>-13.800000199999999</v>
      </c>
      <c r="AE3548" s="2">
        <v>0</v>
      </c>
      <c r="AF3548" s="7">
        <f>VLOOKUP(R3548,Weights!$A$2:$B$120,2,0)*AE3548</f>
        <v>0</v>
      </c>
      <c r="AG3548">
        <f t="shared" ca="1" si="503"/>
        <v>190.44000552000003</v>
      </c>
      <c r="AI3548" t="str">
        <f t="shared" ca="1" si="505"/>
        <v>Old Dominion</v>
      </c>
      <c r="AJ3548" t="str">
        <f t="shared" si="506"/>
        <v>Old Dominion</v>
      </c>
      <c r="AK3548">
        <f t="shared" si="507"/>
        <v>0</v>
      </c>
    </row>
    <row r="3549" spans="17:37" x14ac:dyDescent="0.25">
      <c r="Q3549" t="s">
        <v>3307</v>
      </c>
      <c r="R3549" s="6">
        <v>41990</v>
      </c>
      <c r="S3549" t="s">
        <v>3194</v>
      </c>
      <c r="T3549" t="s">
        <v>3484</v>
      </c>
      <c r="U3549" t="s">
        <v>3842</v>
      </c>
      <c r="V3549">
        <v>58</v>
      </c>
      <c r="W3549">
        <v>54</v>
      </c>
      <c r="X3549" t="s">
        <v>3843</v>
      </c>
      <c r="Y3549" t="s">
        <v>416</v>
      </c>
      <c r="Z3549">
        <v>1</v>
      </c>
      <c r="AA3549">
        <f t="shared" si="504"/>
        <v>4</v>
      </c>
      <c r="AB3549">
        <f t="shared" ca="1" si="500"/>
        <v>3.9999999999999991</v>
      </c>
      <c r="AC3549">
        <f t="shared" ca="1" si="501"/>
        <v>0</v>
      </c>
      <c r="AD3549">
        <f t="shared" ca="1" si="502"/>
        <v>0</v>
      </c>
      <c r="AE3549" s="2">
        <v>0</v>
      </c>
      <c r="AF3549" s="7">
        <f>VLOOKUP(R3549,Weights!$A$2:$B$120,2,0)*AE3549</f>
        <v>0</v>
      </c>
      <c r="AG3549">
        <f t="shared" ca="1" si="503"/>
        <v>0</v>
      </c>
      <c r="AI3549" t="str">
        <f t="shared" ca="1" si="505"/>
        <v>Old Dominion</v>
      </c>
      <c r="AJ3549" t="str">
        <f t="shared" si="506"/>
        <v>Old Dominion</v>
      </c>
      <c r="AK3549">
        <f t="shared" si="507"/>
        <v>0</v>
      </c>
    </row>
    <row r="3550" spans="17:37" x14ac:dyDescent="0.25">
      <c r="Q3550" t="s">
        <v>3307</v>
      </c>
      <c r="R3550" s="6">
        <v>41992</v>
      </c>
      <c r="S3550" t="s">
        <v>3194</v>
      </c>
      <c r="T3550" t="s">
        <v>3246</v>
      </c>
      <c r="U3550" t="s">
        <v>3842</v>
      </c>
      <c r="V3550">
        <v>60</v>
      </c>
      <c r="W3550">
        <v>43</v>
      </c>
      <c r="Y3550" t="s">
        <v>418</v>
      </c>
      <c r="Z3550">
        <v>1</v>
      </c>
      <c r="AA3550">
        <f t="shared" si="504"/>
        <v>17</v>
      </c>
      <c r="AB3550">
        <f t="shared" ca="1" si="500"/>
        <v>16</v>
      </c>
      <c r="AC3550">
        <f t="shared" ca="1" si="501"/>
        <v>1</v>
      </c>
      <c r="AD3550">
        <f t="shared" ca="1" si="502"/>
        <v>-1</v>
      </c>
      <c r="AE3550" s="2">
        <v>0</v>
      </c>
      <c r="AF3550" s="7">
        <f>VLOOKUP(R3550,Weights!$A$2:$B$120,2,0)*AE3550</f>
        <v>0</v>
      </c>
      <c r="AG3550">
        <f t="shared" ca="1" si="503"/>
        <v>1</v>
      </c>
      <c r="AI3550" t="str">
        <f t="shared" ca="1" si="505"/>
        <v>Old Dominion</v>
      </c>
      <c r="AJ3550" t="str">
        <f t="shared" si="506"/>
        <v>Old Dominion</v>
      </c>
      <c r="AK3550">
        <f t="shared" si="507"/>
        <v>0</v>
      </c>
    </row>
    <row r="3551" spans="17:37" x14ac:dyDescent="0.25">
      <c r="Q3551" t="s">
        <v>3307</v>
      </c>
      <c r="R3551" s="6">
        <v>41995</v>
      </c>
      <c r="S3551" t="s">
        <v>3194</v>
      </c>
      <c r="T3551" t="s">
        <v>3465</v>
      </c>
      <c r="U3551" t="s">
        <v>3842</v>
      </c>
      <c r="V3551">
        <v>69</v>
      </c>
      <c r="W3551">
        <v>62</v>
      </c>
      <c r="Y3551" t="s">
        <v>930</v>
      </c>
      <c r="Z3551">
        <v>1</v>
      </c>
      <c r="AA3551">
        <f t="shared" si="504"/>
        <v>7</v>
      </c>
      <c r="AB3551">
        <f t="shared" ca="1" si="500"/>
        <v>6.9999999999999991</v>
      </c>
      <c r="AC3551">
        <f t="shared" ca="1" si="501"/>
        <v>0</v>
      </c>
      <c r="AD3551">
        <f t="shared" ca="1" si="502"/>
        <v>0</v>
      </c>
      <c r="AE3551" s="2">
        <v>0</v>
      </c>
      <c r="AF3551" s="7">
        <f>VLOOKUP(R3551,Weights!$A$2:$B$120,2,0)*AE3551</f>
        <v>0</v>
      </c>
      <c r="AG3551">
        <f t="shared" ca="1" si="503"/>
        <v>0</v>
      </c>
      <c r="AI3551" t="str">
        <f t="shared" ca="1" si="505"/>
        <v>Old Dominion</v>
      </c>
      <c r="AJ3551" t="str">
        <f t="shared" si="506"/>
        <v>Old Dominion</v>
      </c>
      <c r="AK3551">
        <f t="shared" si="507"/>
        <v>0</v>
      </c>
    </row>
    <row r="3552" spans="17:37" x14ac:dyDescent="0.25">
      <c r="Q3552" t="s">
        <v>3307</v>
      </c>
      <c r="R3552" s="6">
        <v>42002</v>
      </c>
      <c r="S3552" t="s">
        <v>3194</v>
      </c>
      <c r="T3552" t="s">
        <v>3217</v>
      </c>
      <c r="U3552" t="s">
        <v>3842</v>
      </c>
      <c r="V3552">
        <v>69</v>
      </c>
      <c r="W3552">
        <v>35</v>
      </c>
      <c r="Y3552" t="s">
        <v>715</v>
      </c>
      <c r="Z3552">
        <v>1</v>
      </c>
      <c r="AA3552">
        <f t="shared" si="504"/>
        <v>34</v>
      </c>
      <c r="AB3552">
        <f t="shared" ca="1" si="500"/>
        <v>13.6</v>
      </c>
      <c r="AC3552">
        <f t="shared" ca="1" si="501"/>
        <v>20.399999999999999</v>
      </c>
      <c r="AD3552">
        <f t="shared" ca="1" si="502"/>
        <v>-20.399999999999999</v>
      </c>
      <c r="AE3552" s="2">
        <v>0</v>
      </c>
      <c r="AF3552" s="7">
        <f>VLOOKUP(R3552,Weights!$A$2:$B$120,2,0)*AE3552</f>
        <v>0</v>
      </c>
      <c r="AG3552">
        <f t="shared" ca="1" si="503"/>
        <v>416.15999999999997</v>
      </c>
      <c r="AI3552" t="str">
        <f t="shared" ca="1" si="505"/>
        <v>Old Dominion</v>
      </c>
      <c r="AJ3552" t="str">
        <f t="shared" si="506"/>
        <v>Old Dominion</v>
      </c>
      <c r="AK3552">
        <f t="shared" si="507"/>
        <v>0</v>
      </c>
    </row>
    <row r="3553" spans="17:37" x14ac:dyDescent="0.25">
      <c r="Q3553" t="s">
        <v>3307</v>
      </c>
      <c r="R3553" s="6">
        <v>42019</v>
      </c>
      <c r="S3553" t="s">
        <v>3194</v>
      </c>
      <c r="T3553" t="s">
        <v>3473</v>
      </c>
      <c r="U3553" t="s">
        <v>3842</v>
      </c>
      <c r="V3553">
        <v>63</v>
      </c>
      <c r="W3553">
        <v>53</v>
      </c>
      <c r="Y3553" t="s">
        <v>1644</v>
      </c>
      <c r="Z3553">
        <v>1</v>
      </c>
      <c r="AA3553">
        <f t="shared" si="504"/>
        <v>10</v>
      </c>
      <c r="AB3553">
        <f t="shared" ca="1" si="500"/>
        <v>16.2</v>
      </c>
      <c r="AC3553">
        <f t="shared" ca="1" si="501"/>
        <v>-6.1999999999999993</v>
      </c>
      <c r="AD3553">
        <f t="shared" ca="1" si="502"/>
        <v>6.1999999999999993</v>
      </c>
      <c r="AE3553" s="2">
        <v>0</v>
      </c>
      <c r="AF3553" s="7">
        <f>VLOOKUP(R3553,Weights!$A$2:$B$120,2,0)*AE3553</f>
        <v>0</v>
      </c>
      <c r="AG3553">
        <f t="shared" ca="1" si="503"/>
        <v>38.439999999999991</v>
      </c>
      <c r="AI3553" t="str">
        <f t="shared" ca="1" si="505"/>
        <v>Old Dominion</v>
      </c>
      <c r="AJ3553" t="str">
        <f t="shared" si="506"/>
        <v>Old Dominion</v>
      </c>
      <c r="AK3553">
        <f t="shared" si="507"/>
        <v>0</v>
      </c>
    </row>
    <row r="3554" spans="17:37" x14ac:dyDescent="0.25">
      <c r="Q3554" t="s">
        <v>3307</v>
      </c>
      <c r="R3554" s="6">
        <v>42021</v>
      </c>
      <c r="S3554" t="s">
        <v>3194</v>
      </c>
      <c r="T3554" t="s">
        <v>3377</v>
      </c>
      <c r="U3554" t="s">
        <v>3842</v>
      </c>
      <c r="V3554">
        <v>61</v>
      </c>
      <c r="W3554">
        <v>50</v>
      </c>
      <c r="Y3554" t="s">
        <v>1645</v>
      </c>
      <c r="Z3554">
        <v>1</v>
      </c>
      <c r="AA3554">
        <f t="shared" si="504"/>
        <v>11</v>
      </c>
      <c r="AB3554">
        <f t="shared" ca="1" si="500"/>
        <v>19.2</v>
      </c>
      <c r="AC3554">
        <f t="shared" ca="1" si="501"/>
        <v>-8.1999999999999993</v>
      </c>
      <c r="AD3554">
        <f t="shared" ca="1" si="502"/>
        <v>8.1999999999999993</v>
      </c>
      <c r="AE3554" s="2">
        <v>0</v>
      </c>
      <c r="AF3554" s="7">
        <f>VLOOKUP(R3554,Weights!$A$2:$B$120,2,0)*AE3554</f>
        <v>0</v>
      </c>
      <c r="AG3554">
        <f t="shared" ca="1" si="503"/>
        <v>67.239999999999995</v>
      </c>
      <c r="AI3554" t="str">
        <f t="shared" ca="1" si="505"/>
        <v>Old Dominion</v>
      </c>
      <c r="AJ3554" t="str">
        <f t="shared" si="506"/>
        <v>Old Dominion</v>
      </c>
      <c r="AK3554">
        <f t="shared" si="507"/>
        <v>0</v>
      </c>
    </row>
    <row r="3555" spans="17:37" x14ac:dyDescent="0.25">
      <c r="Q3555" t="s">
        <v>3307</v>
      </c>
      <c r="R3555" s="6">
        <v>42033</v>
      </c>
      <c r="S3555" t="s">
        <v>3194</v>
      </c>
      <c r="T3555" t="s">
        <v>3346</v>
      </c>
      <c r="U3555" t="s">
        <v>3842</v>
      </c>
      <c r="V3555">
        <v>71</v>
      </c>
      <c r="W3555">
        <v>56</v>
      </c>
      <c r="Y3555" t="s">
        <v>1646</v>
      </c>
      <c r="Z3555">
        <v>1</v>
      </c>
      <c r="AA3555">
        <f t="shared" si="504"/>
        <v>15</v>
      </c>
      <c r="AB3555">
        <f t="shared" ca="1" si="500"/>
        <v>18.600000000000001</v>
      </c>
      <c r="AC3555">
        <f t="shared" ca="1" si="501"/>
        <v>-3.6000000000000014</v>
      </c>
      <c r="AD3555">
        <f t="shared" ca="1" si="502"/>
        <v>3.6000000000000014</v>
      </c>
      <c r="AE3555" s="2">
        <v>0</v>
      </c>
      <c r="AF3555" s="7">
        <f>VLOOKUP(R3555,Weights!$A$2:$B$120,2,0)*AE3555</f>
        <v>0</v>
      </c>
      <c r="AG3555">
        <f t="shared" ca="1" si="503"/>
        <v>12.96000000000001</v>
      </c>
      <c r="AI3555" t="str">
        <f t="shared" ca="1" si="505"/>
        <v>Old Dominion</v>
      </c>
      <c r="AJ3555" t="str">
        <f t="shared" si="506"/>
        <v>Old Dominion</v>
      </c>
      <c r="AK3555">
        <f t="shared" si="507"/>
        <v>0</v>
      </c>
    </row>
    <row r="3556" spans="17:37" x14ac:dyDescent="0.25">
      <c r="Q3556" t="s">
        <v>3307</v>
      </c>
      <c r="R3556" s="6">
        <v>42035</v>
      </c>
      <c r="S3556" t="s">
        <v>3194</v>
      </c>
      <c r="T3556" t="s">
        <v>3268</v>
      </c>
      <c r="U3556" t="s">
        <v>3842</v>
      </c>
      <c r="V3556">
        <v>68</v>
      </c>
      <c r="W3556">
        <v>57</v>
      </c>
      <c r="Y3556" t="s">
        <v>1647</v>
      </c>
      <c r="Z3556">
        <v>1</v>
      </c>
      <c r="AA3556">
        <f t="shared" si="504"/>
        <v>11</v>
      </c>
      <c r="AB3556">
        <f t="shared" ca="1" si="500"/>
        <v>18.600000000000001</v>
      </c>
      <c r="AC3556">
        <f t="shared" ca="1" si="501"/>
        <v>-7.6000000000000014</v>
      </c>
      <c r="AD3556">
        <f t="shared" ca="1" si="502"/>
        <v>7.6000000000000014</v>
      </c>
      <c r="AE3556" s="2">
        <v>0</v>
      </c>
      <c r="AF3556" s="7">
        <f>VLOOKUP(R3556,Weights!$A$2:$B$120,2,0)*AE3556</f>
        <v>0</v>
      </c>
      <c r="AG3556">
        <f t="shared" ca="1" si="503"/>
        <v>57.760000000000019</v>
      </c>
      <c r="AI3556" t="str">
        <f t="shared" ca="1" si="505"/>
        <v>Old Dominion</v>
      </c>
      <c r="AJ3556" t="str">
        <f t="shared" si="506"/>
        <v>Old Dominion</v>
      </c>
      <c r="AK3556">
        <f t="shared" si="507"/>
        <v>0</v>
      </c>
    </row>
    <row r="3557" spans="17:37" x14ac:dyDescent="0.25">
      <c r="Q3557" t="s">
        <v>3307</v>
      </c>
      <c r="R3557" s="6">
        <v>42042</v>
      </c>
      <c r="S3557" t="s">
        <v>3194</v>
      </c>
      <c r="T3557" t="s">
        <v>3326</v>
      </c>
      <c r="U3557" t="s">
        <v>3842</v>
      </c>
      <c r="V3557">
        <v>61</v>
      </c>
      <c r="W3557">
        <v>57</v>
      </c>
      <c r="Y3557" t="s">
        <v>1648</v>
      </c>
      <c r="Z3557">
        <v>1</v>
      </c>
      <c r="AA3557">
        <f t="shared" si="504"/>
        <v>4</v>
      </c>
      <c r="AB3557">
        <f t="shared" ca="1" si="500"/>
        <v>10.399999999999999</v>
      </c>
      <c r="AC3557">
        <f t="shared" ca="1" si="501"/>
        <v>-6.3999999999999986</v>
      </c>
      <c r="AD3557">
        <f t="shared" ca="1" si="502"/>
        <v>6.3999999999999986</v>
      </c>
      <c r="AE3557" s="2">
        <v>0</v>
      </c>
      <c r="AF3557" s="7">
        <f>VLOOKUP(R3557,Weights!$A$2:$B$120,2,0)*AE3557</f>
        <v>0</v>
      </c>
      <c r="AG3557">
        <f t="shared" ca="1" si="503"/>
        <v>40.95999999999998</v>
      </c>
      <c r="AI3557" t="str">
        <f t="shared" ca="1" si="505"/>
        <v>Old Dominion</v>
      </c>
      <c r="AJ3557" t="str">
        <f t="shared" si="506"/>
        <v>Old Dominion</v>
      </c>
      <c r="AK3557">
        <f t="shared" si="507"/>
        <v>0</v>
      </c>
    </row>
    <row r="3558" spans="17:37" x14ac:dyDescent="0.25">
      <c r="Q3558" t="s">
        <v>3307</v>
      </c>
      <c r="R3558" s="6">
        <v>42054</v>
      </c>
      <c r="S3558" t="s">
        <v>3194</v>
      </c>
      <c r="T3558" t="s">
        <v>3306</v>
      </c>
      <c r="U3558" t="s">
        <v>3842</v>
      </c>
      <c r="V3558">
        <v>64</v>
      </c>
      <c r="W3558">
        <v>38</v>
      </c>
      <c r="Y3558" t="s">
        <v>1649</v>
      </c>
      <c r="Z3558">
        <v>1</v>
      </c>
      <c r="AA3558">
        <f t="shared" si="504"/>
        <v>26</v>
      </c>
      <c r="AB3558">
        <f t="shared" ca="1" si="500"/>
        <v>20.6</v>
      </c>
      <c r="AC3558">
        <f t="shared" ca="1" si="501"/>
        <v>5.3999999999999986</v>
      </c>
      <c r="AD3558">
        <f t="shared" ca="1" si="502"/>
        <v>-5.3999999999999986</v>
      </c>
      <c r="AE3558" s="2">
        <v>0</v>
      </c>
      <c r="AF3558" s="7">
        <f>VLOOKUP(R3558,Weights!$A$2:$B$120,2,0)*AE3558</f>
        <v>0</v>
      </c>
      <c r="AG3558">
        <f t="shared" ca="1" si="503"/>
        <v>29.159999999999986</v>
      </c>
      <c r="AI3558" t="str">
        <f t="shared" ca="1" si="505"/>
        <v>Old Dominion</v>
      </c>
      <c r="AJ3558" t="str">
        <f t="shared" si="506"/>
        <v>Old Dominion</v>
      </c>
      <c r="AK3558">
        <f t="shared" si="507"/>
        <v>0</v>
      </c>
    </row>
    <row r="3559" spans="17:37" x14ac:dyDescent="0.25">
      <c r="Q3559" t="s">
        <v>3307</v>
      </c>
      <c r="R3559" s="6">
        <v>42056</v>
      </c>
      <c r="S3559" t="s">
        <v>3194</v>
      </c>
      <c r="T3559" t="s">
        <v>3438</v>
      </c>
      <c r="U3559" t="s">
        <v>3842</v>
      </c>
      <c r="V3559">
        <v>72</v>
      </c>
      <c r="W3559">
        <v>53</v>
      </c>
      <c r="Y3559" t="s">
        <v>1650</v>
      </c>
      <c r="Z3559">
        <v>1</v>
      </c>
      <c r="AA3559">
        <f t="shared" si="504"/>
        <v>19</v>
      </c>
      <c r="AB3559">
        <f t="shared" ca="1" si="500"/>
        <v>6.1999999999999993</v>
      </c>
      <c r="AC3559">
        <f t="shared" ca="1" si="501"/>
        <v>12.8</v>
      </c>
      <c r="AD3559">
        <f t="shared" ca="1" si="502"/>
        <v>-12.8</v>
      </c>
      <c r="AE3559" s="2">
        <v>0</v>
      </c>
      <c r="AF3559" s="7">
        <f>VLOOKUP(R3559,Weights!$A$2:$B$120,2,0)*AE3559</f>
        <v>0</v>
      </c>
      <c r="AG3559">
        <f t="shared" ca="1" si="503"/>
        <v>163.84000000000003</v>
      </c>
      <c r="AI3559" t="str">
        <f t="shared" ca="1" si="505"/>
        <v>Old Dominion</v>
      </c>
      <c r="AJ3559" t="str">
        <f t="shared" si="506"/>
        <v>Old Dominion</v>
      </c>
      <c r="AK3559">
        <f t="shared" si="507"/>
        <v>0</v>
      </c>
    </row>
    <row r="3560" spans="17:37" x14ac:dyDescent="0.25">
      <c r="Q3560" t="s">
        <v>3307</v>
      </c>
      <c r="R3560" s="6">
        <v>42068</v>
      </c>
      <c r="S3560" t="s">
        <v>3194</v>
      </c>
      <c r="T3560" t="s">
        <v>3447</v>
      </c>
      <c r="U3560" t="s">
        <v>3842</v>
      </c>
      <c r="V3560">
        <v>67</v>
      </c>
      <c r="W3560">
        <v>50</v>
      </c>
      <c r="Y3560" t="s">
        <v>1651</v>
      </c>
      <c r="Z3560">
        <v>1</v>
      </c>
      <c r="AA3560">
        <f t="shared" si="504"/>
        <v>17</v>
      </c>
      <c r="AB3560">
        <f t="shared" ca="1" si="500"/>
        <v>19.399999999999999</v>
      </c>
      <c r="AC3560">
        <f t="shared" ca="1" si="501"/>
        <v>-2.3999999999999986</v>
      </c>
      <c r="AD3560">
        <f t="shared" ca="1" si="502"/>
        <v>2.3999999999999986</v>
      </c>
      <c r="AE3560" s="2">
        <v>0</v>
      </c>
      <c r="AF3560" s="7">
        <f>VLOOKUP(R3560,Weights!$A$2:$B$120,2,0)*AE3560</f>
        <v>0</v>
      </c>
      <c r="AG3560">
        <f t="shared" ca="1" si="503"/>
        <v>5.7599999999999936</v>
      </c>
      <c r="AI3560" t="str">
        <f t="shared" ca="1" si="505"/>
        <v>Old Dominion</v>
      </c>
      <c r="AJ3560" t="str">
        <f t="shared" si="506"/>
        <v>Old Dominion</v>
      </c>
      <c r="AK3560">
        <f t="shared" si="507"/>
        <v>0</v>
      </c>
    </row>
    <row r="3561" spans="17:37" x14ac:dyDescent="0.25">
      <c r="Q3561" t="s">
        <v>3307</v>
      </c>
      <c r="R3561" s="6">
        <v>42070</v>
      </c>
      <c r="S3561" t="s">
        <v>3194</v>
      </c>
      <c r="T3561" t="s">
        <v>3325</v>
      </c>
      <c r="U3561" t="s">
        <v>3842</v>
      </c>
      <c r="V3561">
        <v>75</v>
      </c>
      <c r="W3561">
        <v>52</v>
      </c>
      <c r="Y3561" t="s">
        <v>1652</v>
      </c>
      <c r="Z3561">
        <v>1</v>
      </c>
      <c r="AA3561">
        <f t="shared" si="504"/>
        <v>23</v>
      </c>
      <c r="AB3561">
        <f t="shared" ca="1" si="500"/>
        <v>12.399999979999999</v>
      </c>
      <c r="AC3561">
        <f t="shared" ca="1" si="501"/>
        <v>10.600000020000001</v>
      </c>
      <c r="AD3561">
        <f t="shared" ca="1" si="502"/>
        <v>-10.600000020000001</v>
      </c>
      <c r="AE3561" s="2">
        <v>0</v>
      </c>
      <c r="AF3561" s="7">
        <f>VLOOKUP(R3561,Weights!$A$2:$B$120,2,0)*AE3561</f>
        <v>0</v>
      </c>
      <c r="AG3561">
        <f t="shared" ca="1" si="503"/>
        <v>112.36000042400003</v>
      </c>
      <c r="AI3561" t="str">
        <f t="shared" ca="1" si="505"/>
        <v>Old Dominion</v>
      </c>
      <c r="AJ3561" t="str">
        <f t="shared" si="506"/>
        <v>Old Dominion</v>
      </c>
      <c r="AK3561">
        <f t="shared" si="507"/>
        <v>0</v>
      </c>
    </row>
    <row r="3562" spans="17:37" x14ac:dyDescent="0.25">
      <c r="Q3562" t="s">
        <v>3374</v>
      </c>
      <c r="R3562" s="6">
        <v>41957</v>
      </c>
      <c r="S3562" t="s">
        <v>3194</v>
      </c>
      <c r="T3562" t="s">
        <v>3422</v>
      </c>
      <c r="U3562" t="s">
        <v>3841</v>
      </c>
      <c r="V3562">
        <v>66</v>
      </c>
      <c r="W3562">
        <v>65</v>
      </c>
      <c r="X3562" t="s">
        <v>3843</v>
      </c>
      <c r="Y3562" t="s">
        <v>9</v>
      </c>
      <c r="Z3562">
        <v>1</v>
      </c>
      <c r="AA3562">
        <f t="shared" si="504"/>
        <v>-1</v>
      </c>
      <c r="AB3562">
        <f t="shared" ca="1" si="500"/>
        <v>12.399999980000002</v>
      </c>
      <c r="AC3562">
        <f t="shared" ca="1" si="501"/>
        <v>-13.399999980000002</v>
      </c>
      <c r="AD3562">
        <f t="shared" ca="1" si="502"/>
        <v>13.399999980000002</v>
      </c>
      <c r="AE3562" s="2">
        <v>0</v>
      </c>
      <c r="AF3562" s="7">
        <f>VLOOKUP(R3562,Weights!$A$2:$B$120,2,0)*AE3562</f>
        <v>0</v>
      </c>
      <c r="AG3562">
        <f t="shared" ca="1" si="503"/>
        <v>179.55999946400007</v>
      </c>
      <c r="AI3562" t="str">
        <f t="shared" ca="1" si="505"/>
        <v>Ole Miss</v>
      </c>
      <c r="AJ3562" t="str">
        <f t="shared" si="506"/>
        <v>Charleston Southern</v>
      </c>
      <c r="AK3562" t="str">
        <f t="shared" si="507"/>
        <v>Charleston Southern</v>
      </c>
    </row>
    <row r="3563" spans="17:37" x14ac:dyDescent="0.25">
      <c r="Q3563" t="s">
        <v>3374</v>
      </c>
      <c r="R3563" s="6">
        <v>41963</v>
      </c>
      <c r="S3563" t="s">
        <v>3194</v>
      </c>
      <c r="T3563" t="s">
        <v>3477</v>
      </c>
      <c r="U3563" t="s">
        <v>3842</v>
      </c>
      <c r="V3563">
        <v>69</v>
      </c>
      <c r="W3563">
        <v>38</v>
      </c>
      <c r="Y3563" t="s">
        <v>99</v>
      </c>
      <c r="Z3563">
        <v>1</v>
      </c>
      <c r="AA3563">
        <f t="shared" si="504"/>
        <v>31</v>
      </c>
      <c r="AB3563">
        <f t="shared" ca="1" si="500"/>
        <v>20.200000000000003</v>
      </c>
      <c r="AC3563">
        <f t="shared" ca="1" si="501"/>
        <v>10.799999999999997</v>
      </c>
      <c r="AD3563">
        <f t="shared" ca="1" si="502"/>
        <v>-10.799999999999997</v>
      </c>
      <c r="AE3563" s="2">
        <v>0</v>
      </c>
      <c r="AF3563" s="7">
        <f>VLOOKUP(R3563,Weights!$A$2:$B$120,2,0)*AE3563</f>
        <v>0</v>
      </c>
      <c r="AG3563">
        <f t="shared" ca="1" si="503"/>
        <v>116.63999999999994</v>
      </c>
      <c r="AI3563" t="str">
        <f t="shared" ca="1" si="505"/>
        <v>Ole Miss</v>
      </c>
      <c r="AJ3563" t="str">
        <f t="shared" si="506"/>
        <v>Ole Miss</v>
      </c>
      <c r="AK3563">
        <f t="shared" si="507"/>
        <v>0</v>
      </c>
    </row>
    <row r="3564" spans="17:37" x14ac:dyDescent="0.25">
      <c r="Q3564" t="s">
        <v>3374</v>
      </c>
      <c r="R3564" s="6">
        <v>41966</v>
      </c>
      <c r="S3564" t="s">
        <v>3194</v>
      </c>
      <c r="T3564" t="s">
        <v>3389</v>
      </c>
      <c r="U3564" t="s">
        <v>3842</v>
      </c>
      <c r="V3564">
        <v>80</v>
      </c>
      <c r="W3564">
        <v>74</v>
      </c>
      <c r="Y3564" t="s">
        <v>100</v>
      </c>
      <c r="Z3564">
        <v>1</v>
      </c>
      <c r="AA3564">
        <f t="shared" si="504"/>
        <v>6</v>
      </c>
      <c r="AB3564">
        <f t="shared" ca="1" si="500"/>
        <v>15.200000000000001</v>
      </c>
      <c r="AC3564">
        <f t="shared" ca="1" si="501"/>
        <v>-9.2000000000000011</v>
      </c>
      <c r="AD3564">
        <f t="shared" ca="1" si="502"/>
        <v>9.2000000000000011</v>
      </c>
      <c r="AE3564" s="2">
        <v>0</v>
      </c>
      <c r="AF3564" s="7">
        <f>VLOOKUP(R3564,Weights!$A$2:$B$120,2,0)*AE3564</f>
        <v>0</v>
      </c>
      <c r="AG3564">
        <f t="shared" ca="1" si="503"/>
        <v>84.640000000000015</v>
      </c>
      <c r="AI3564" t="str">
        <f t="shared" ca="1" si="505"/>
        <v>Ole Miss</v>
      </c>
      <c r="AJ3564" t="str">
        <f t="shared" si="506"/>
        <v>Ole Miss</v>
      </c>
      <c r="AK3564">
        <f t="shared" si="507"/>
        <v>0</v>
      </c>
    </row>
    <row r="3565" spans="17:37" x14ac:dyDescent="0.25">
      <c r="Q3565" t="s">
        <v>3374</v>
      </c>
      <c r="R3565" s="6">
        <v>41977</v>
      </c>
      <c r="S3565" t="s">
        <v>3194</v>
      </c>
      <c r="T3565" t="s">
        <v>3365</v>
      </c>
      <c r="U3565" t="s">
        <v>3841</v>
      </c>
      <c r="V3565">
        <v>66</v>
      </c>
      <c r="W3565">
        <v>54</v>
      </c>
      <c r="Y3565" t="s">
        <v>105</v>
      </c>
      <c r="Z3565">
        <v>1</v>
      </c>
      <c r="AA3565">
        <f t="shared" si="504"/>
        <v>-12</v>
      </c>
      <c r="AB3565">
        <f t="shared" ca="1" si="500"/>
        <v>0.99999980000000122</v>
      </c>
      <c r="AC3565">
        <f t="shared" ca="1" si="501"/>
        <v>-12.999999800000001</v>
      </c>
      <c r="AD3565">
        <f t="shared" ca="1" si="502"/>
        <v>12.999999800000001</v>
      </c>
      <c r="AE3565" s="2">
        <v>0</v>
      </c>
      <c r="AF3565" s="7">
        <f>VLOOKUP(R3565,Weights!$A$2:$B$120,2,0)*AE3565</f>
        <v>0</v>
      </c>
      <c r="AG3565">
        <f t="shared" ca="1" si="503"/>
        <v>168.99999480000008</v>
      </c>
      <c r="AI3565" t="str">
        <f t="shared" ca="1" si="505"/>
        <v>Ole Miss</v>
      </c>
      <c r="AJ3565" t="str">
        <f t="shared" si="506"/>
        <v>TCU</v>
      </c>
      <c r="AK3565" t="str">
        <f t="shared" si="507"/>
        <v>TCU</v>
      </c>
    </row>
    <row r="3566" spans="17:37" x14ac:dyDescent="0.25">
      <c r="Q3566" t="s">
        <v>3374</v>
      </c>
      <c r="R3566" s="6">
        <v>41986</v>
      </c>
      <c r="S3566" t="s">
        <v>3194</v>
      </c>
      <c r="T3566" t="s">
        <v>3325</v>
      </c>
      <c r="U3566" t="s">
        <v>3841</v>
      </c>
      <c r="V3566">
        <v>81</v>
      </c>
      <c r="W3566">
        <v>74</v>
      </c>
      <c r="Y3566" t="s">
        <v>153</v>
      </c>
      <c r="Z3566">
        <v>1</v>
      </c>
      <c r="AA3566">
        <f t="shared" si="504"/>
        <v>-7</v>
      </c>
      <c r="AB3566">
        <f t="shared" ca="1" si="500"/>
        <v>12.799999980000001</v>
      </c>
      <c r="AC3566">
        <f t="shared" ca="1" si="501"/>
        <v>-19.799999980000003</v>
      </c>
      <c r="AD3566">
        <f t="shared" ca="1" si="502"/>
        <v>19.799999980000003</v>
      </c>
      <c r="AE3566" s="2">
        <v>0</v>
      </c>
      <c r="AF3566" s="7">
        <f>VLOOKUP(R3566,Weights!$A$2:$B$120,2,0)*AE3566</f>
        <v>0</v>
      </c>
      <c r="AG3566">
        <f t="shared" ca="1" si="503"/>
        <v>392.0399992080001</v>
      </c>
      <c r="AI3566" t="str">
        <f t="shared" ca="1" si="505"/>
        <v>Ole Miss</v>
      </c>
      <c r="AJ3566" t="str">
        <f t="shared" si="506"/>
        <v>Western Kentucky</v>
      </c>
      <c r="AK3566" t="str">
        <f t="shared" si="507"/>
        <v>Western Kentucky</v>
      </c>
    </row>
    <row r="3567" spans="17:37" x14ac:dyDescent="0.25">
      <c r="Q3567" t="s">
        <v>3374</v>
      </c>
      <c r="R3567" s="6">
        <v>41991</v>
      </c>
      <c r="S3567" t="s">
        <v>3194</v>
      </c>
      <c r="T3567" t="s">
        <v>3429</v>
      </c>
      <c r="U3567" t="s">
        <v>3842</v>
      </c>
      <c r="V3567">
        <v>71</v>
      </c>
      <c r="W3567">
        <v>68</v>
      </c>
      <c r="Y3567" t="s">
        <v>265</v>
      </c>
      <c r="Z3567">
        <v>1</v>
      </c>
      <c r="AA3567">
        <f t="shared" si="504"/>
        <v>3</v>
      </c>
      <c r="AB3567">
        <f t="shared" ca="1" si="500"/>
        <v>7.8000000000000016</v>
      </c>
      <c r="AC3567">
        <f t="shared" ca="1" si="501"/>
        <v>-4.8000000000000016</v>
      </c>
      <c r="AD3567">
        <f t="shared" ca="1" si="502"/>
        <v>4.8000000000000016</v>
      </c>
      <c r="AE3567" s="2">
        <v>0</v>
      </c>
      <c r="AF3567" s="7">
        <f>VLOOKUP(R3567,Weights!$A$2:$B$120,2,0)*AE3567</f>
        <v>0</v>
      </c>
      <c r="AG3567">
        <f t="shared" ca="1" si="503"/>
        <v>23.040000000000017</v>
      </c>
      <c r="AI3567" t="str">
        <f t="shared" ca="1" si="505"/>
        <v>Ole Miss</v>
      </c>
      <c r="AJ3567" t="str">
        <f t="shared" si="506"/>
        <v>Ole Miss</v>
      </c>
      <c r="AK3567">
        <f t="shared" si="507"/>
        <v>0</v>
      </c>
    </row>
    <row r="3568" spans="17:37" x14ac:dyDescent="0.25">
      <c r="Q3568" t="s">
        <v>3374</v>
      </c>
      <c r="R3568" s="6">
        <v>42007</v>
      </c>
      <c r="S3568" t="s">
        <v>3194</v>
      </c>
      <c r="T3568" t="s">
        <v>3354</v>
      </c>
      <c r="U3568" t="s">
        <v>3842</v>
      </c>
      <c r="V3568">
        <v>92</v>
      </c>
      <c r="W3568">
        <v>63</v>
      </c>
      <c r="Y3568" t="s">
        <v>399</v>
      </c>
      <c r="Z3568">
        <v>1</v>
      </c>
      <c r="AA3568">
        <f t="shared" si="504"/>
        <v>29</v>
      </c>
      <c r="AB3568">
        <f t="shared" ca="1" si="500"/>
        <v>24.999999800000001</v>
      </c>
      <c r="AC3568">
        <f t="shared" ca="1" si="501"/>
        <v>4.0000001999999988</v>
      </c>
      <c r="AD3568">
        <f t="shared" ca="1" si="502"/>
        <v>-4.0000001999999988</v>
      </c>
      <c r="AE3568" s="2">
        <v>0</v>
      </c>
      <c r="AF3568" s="7">
        <f>VLOOKUP(R3568,Weights!$A$2:$B$120,2,0)*AE3568</f>
        <v>0</v>
      </c>
      <c r="AG3568">
        <f t="shared" ca="1" si="503"/>
        <v>16.000001600000029</v>
      </c>
      <c r="AI3568" t="str">
        <f t="shared" ca="1" si="505"/>
        <v>Ole Miss</v>
      </c>
      <c r="AJ3568" t="str">
        <f t="shared" si="506"/>
        <v>Ole Miss</v>
      </c>
      <c r="AK3568">
        <f t="shared" si="507"/>
        <v>0</v>
      </c>
    </row>
    <row r="3569" spans="17:37" x14ac:dyDescent="0.25">
      <c r="Q3569" t="s">
        <v>3374</v>
      </c>
      <c r="R3569" s="6">
        <v>42014</v>
      </c>
      <c r="S3569" t="s">
        <v>3194</v>
      </c>
      <c r="T3569" t="s">
        <v>3320</v>
      </c>
      <c r="U3569" t="s">
        <v>3842</v>
      </c>
      <c r="V3569">
        <v>65</v>
      </c>
      <c r="W3569">
        <v>49</v>
      </c>
      <c r="Y3569" t="s">
        <v>1370</v>
      </c>
      <c r="Z3569">
        <v>1</v>
      </c>
      <c r="AA3569">
        <f t="shared" si="504"/>
        <v>16</v>
      </c>
      <c r="AB3569">
        <f t="shared" ca="1" si="500"/>
        <v>5.4000000000000012</v>
      </c>
      <c r="AC3569">
        <f t="shared" ca="1" si="501"/>
        <v>10.599999999999998</v>
      </c>
      <c r="AD3569">
        <f t="shared" ca="1" si="502"/>
        <v>-10.599999999999998</v>
      </c>
      <c r="AE3569" s="2">
        <v>0</v>
      </c>
      <c r="AF3569" s="7">
        <f>VLOOKUP(R3569,Weights!$A$2:$B$120,2,0)*AE3569</f>
        <v>0</v>
      </c>
      <c r="AG3569">
        <f t="shared" ca="1" si="503"/>
        <v>112.35999999999996</v>
      </c>
      <c r="AI3569" t="str">
        <f t="shared" ca="1" si="505"/>
        <v>Ole Miss</v>
      </c>
      <c r="AJ3569" t="str">
        <f t="shared" si="506"/>
        <v>Ole Miss</v>
      </c>
      <c r="AK3569">
        <f t="shared" si="507"/>
        <v>0</v>
      </c>
    </row>
    <row r="3570" spans="17:37" x14ac:dyDescent="0.25">
      <c r="Q3570" t="s">
        <v>3374</v>
      </c>
      <c r="R3570" s="6">
        <v>42018</v>
      </c>
      <c r="S3570" t="s">
        <v>3194</v>
      </c>
      <c r="T3570" t="s">
        <v>3304</v>
      </c>
      <c r="U3570" t="s">
        <v>3841</v>
      </c>
      <c r="V3570">
        <v>75</v>
      </c>
      <c r="W3570">
        <v>71</v>
      </c>
      <c r="Y3570" t="s">
        <v>1392</v>
      </c>
      <c r="Z3570">
        <v>1</v>
      </c>
      <c r="AA3570">
        <f t="shared" si="504"/>
        <v>-4</v>
      </c>
      <c r="AB3570">
        <f t="shared" ca="1" si="500"/>
        <v>1.1999998000000023</v>
      </c>
      <c r="AC3570">
        <f t="shared" ca="1" si="501"/>
        <v>-5.1999998000000023</v>
      </c>
      <c r="AD3570">
        <f t="shared" ca="1" si="502"/>
        <v>5.1999998000000023</v>
      </c>
      <c r="AE3570" s="2">
        <v>0</v>
      </c>
      <c r="AF3570" s="7">
        <f>VLOOKUP(R3570,Weights!$A$2:$B$120,2,0)*AE3570</f>
        <v>0</v>
      </c>
      <c r="AG3570">
        <f t="shared" ca="1" si="503"/>
        <v>27.039997920000065</v>
      </c>
      <c r="AI3570" t="str">
        <f t="shared" ca="1" si="505"/>
        <v>Ole Miss</v>
      </c>
      <c r="AJ3570" t="str">
        <f t="shared" si="506"/>
        <v>LSU</v>
      </c>
      <c r="AK3570" t="str">
        <f t="shared" si="507"/>
        <v>LSU</v>
      </c>
    </row>
    <row r="3571" spans="17:37" x14ac:dyDescent="0.25">
      <c r="Q3571" t="s">
        <v>3374</v>
      </c>
      <c r="R3571" s="6">
        <v>42028</v>
      </c>
      <c r="S3571" t="s">
        <v>3194</v>
      </c>
      <c r="T3571" t="s">
        <v>3265</v>
      </c>
      <c r="U3571" t="s">
        <v>3842</v>
      </c>
      <c r="V3571">
        <v>72</v>
      </c>
      <c r="W3571">
        <v>71</v>
      </c>
      <c r="Y3571" t="s">
        <v>405</v>
      </c>
      <c r="Z3571">
        <v>1</v>
      </c>
      <c r="AA3571">
        <f t="shared" si="504"/>
        <v>1</v>
      </c>
      <c r="AB3571">
        <f t="shared" ca="1" si="500"/>
        <v>0.99999980000000122</v>
      </c>
      <c r="AC3571">
        <f t="shared" ca="1" si="501"/>
        <v>1.9999999878450581E-7</v>
      </c>
      <c r="AD3571">
        <f t="shared" ca="1" si="502"/>
        <v>-1.9999999878450581E-7</v>
      </c>
      <c r="AE3571" s="2">
        <v>0</v>
      </c>
      <c r="AF3571" s="7">
        <f>VLOOKUP(R3571,Weights!$A$2:$B$120,2,0)*AE3571</f>
        <v>0</v>
      </c>
      <c r="AG3571">
        <f t="shared" ca="1" si="503"/>
        <v>3.9999999513802324E-14</v>
      </c>
      <c r="AI3571" t="str">
        <f t="shared" ca="1" si="505"/>
        <v>Ole Miss</v>
      </c>
      <c r="AJ3571" t="str">
        <f t="shared" si="506"/>
        <v>Ole Miss</v>
      </c>
      <c r="AK3571">
        <f t="shared" si="507"/>
        <v>0</v>
      </c>
    </row>
    <row r="3572" spans="17:37" x14ac:dyDescent="0.25">
      <c r="Q3572" t="s">
        <v>3374</v>
      </c>
      <c r="R3572" s="6">
        <v>42032</v>
      </c>
      <c r="S3572" t="s">
        <v>3194</v>
      </c>
      <c r="T3572" t="s">
        <v>3323</v>
      </c>
      <c r="U3572" t="s">
        <v>3842</v>
      </c>
      <c r="V3572">
        <v>79</v>
      </c>
      <c r="W3572">
        <v>73</v>
      </c>
      <c r="Y3572" t="s">
        <v>406</v>
      </c>
      <c r="Z3572">
        <v>1</v>
      </c>
      <c r="AA3572">
        <f t="shared" si="504"/>
        <v>6</v>
      </c>
      <c r="AB3572">
        <f t="shared" ca="1" si="500"/>
        <v>9.6000000000000014</v>
      </c>
      <c r="AC3572">
        <f t="shared" ca="1" si="501"/>
        <v>-3.6000000000000014</v>
      </c>
      <c r="AD3572">
        <f t="shared" ca="1" si="502"/>
        <v>3.6000000000000014</v>
      </c>
      <c r="AE3572" s="2">
        <v>0</v>
      </c>
      <c r="AF3572" s="7">
        <f>VLOOKUP(R3572,Weights!$A$2:$B$120,2,0)*AE3572</f>
        <v>0</v>
      </c>
      <c r="AG3572">
        <f t="shared" ca="1" si="503"/>
        <v>12.96000000000001</v>
      </c>
      <c r="AI3572" t="str">
        <f t="shared" ca="1" si="505"/>
        <v>Ole Miss</v>
      </c>
      <c r="AJ3572" t="str">
        <f t="shared" si="506"/>
        <v>Ole Miss</v>
      </c>
      <c r="AK3572">
        <f t="shared" si="507"/>
        <v>0</v>
      </c>
    </row>
    <row r="3573" spans="17:37" x14ac:dyDescent="0.25">
      <c r="Q3573" t="s">
        <v>3374</v>
      </c>
      <c r="R3573" s="6">
        <v>42039</v>
      </c>
      <c r="S3573" t="s">
        <v>3194</v>
      </c>
      <c r="T3573" t="s">
        <v>3221</v>
      </c>
      <c r="U3573" t="s">
        <v>3842</v>
      </c>
      <c r="V3573">
        <v>69</v>
      </c>
      <c r="W3573">
        <v>59</v>
      </c>
      <c r="Y3573" t="s">
        <v>408</v>
      </c>
      <c r="Z3573">
        <v>1</v>
      </c>
      <c r="AA3573">
        <f t="shared" si="504"/>
        <v>10</v>
      </c>
      <c r="AB3573">
        <f t="shared" ca="1" si="500"/>
        <v>3.2000000000000011</v>
      </c>
      <c r="AC3573">
        <f t="shared" ca="1" si="501"/>
        <v>6.7999999999999989</v>
      </c>
      <c r="AD3573">
        <f t="shared" ca="1" si="502"/>
        <v>-6.7999999999999989</v>
      </c>
      <c r="AE3573" s="2">
        <v>0</v>
      </c>
      <c r="AF3573" s="7">
        <f>VLOOKUP(R3573,Weights!$A$2:$B$120,2,0)*AE3573</f>
        <v>0</v>
      </c>
      <c r="AG3573">
        <f t="shared" ca="1" si="503"/>
        <v>46.239999999999988</v>
      </c>
      <c r="AI3573" t="str">
        <f t="shared" ca="1" si="505"/>
        <v>Ole Miss</v>
      </c>
      <c r="AJ3573" t="str">
        <f t="shared" si="506"/>
        <v>Ole Miss</v>
      </c>
      <c r="AK3573">
        <f t="shared" si="507"/>
        <v>0</v>
      </c>
    </row>
    <row r="3574" spans="17:37" x14ac:dyDescent="0.25">
      <c r="Q3574" t="s">
        <v>3374</v>
      </c>
      <c r="R3574" s="6">
        <v>42049</v>
      </c>
      <c r="S3574" t="s">
        <v>3194</v>
      </c>
      <c r="T3574" t="s">
        <v>3291</v>
      </c>
      <c r="U3574" t="s">
        <v>3841</v>
      </c>
      <c r="V3574">
        <v>71</v>
      </c>
      <c r="W3574">
        <v>70</v>
      </c>
      <c r="Y3574" t="s">
        <v>1325</v>
      </c>
      <c r="Z3574">
        <v>1</v>
      </c>
      <c r="AA3574">
        <f t="shared" si="504"/>
        <v>-1</v>
      </c>
      <c r="AB3574">
        <f t="shared" ca="1" si="500"/>
        <v>0.39999980000000157</v>
      </c>
      <c r="AC3574">
        <f t="shared" ca="1" si="501"/>
        <v>-1.3999998000000016</v>
      </c>
      <c r="AD3574">
        <f t="shared" ca="1" si="502"/>
        <v>1.3999998000000016</v>
      </c>
      <c r="AE3574" s="2">
        <v>0</v>
      </c>
      <c r="AF3574" s="7">
        <f>VLOOKUP(R3574,Weights!$A$2:$B$120,2,0)*AE3574</f>
        <v>0</v>
      </c>
      <c r="AG3574">
        <f t="shared" ca="1" si="503"/>
        <v>1.9599994400000444</v>
      </c>
      <c r="AI3574" t="str">
        <f t="shared" ca="1" si="505"/>
        <v>Ole Miss</v>
      </c>
      <c r="AJ3574" t="str">
        <f t="shared" si="506"/>
        <v>Arkansas</v>
      </c>
      <c r="AK3574" t="str">
        <f t="shared" si="507"/>
        <v>Arkansas</v>
      </c>
    </row>
    <row r="3575" spans="17:37" x14ac:dyDescent="0.25">
      <c r="Q3575" t="s">
        <v>3374</v>
      </c>
      <c r="R3575" s="6">
        <v>42056</v>
      </c>
      <c r="S3575" t="s">
        <v>3194</v>
      </c>
      <c r="T3575" t="s">
        <v>3372</v>
      </c>
      <c r="U3575" t="s">
        <v>3842</v>
      </c>
      <c r="V3575">
        <v>59</v>
      </c>
      <c r="W3575">
        <v>57</v>
      </c>
      <c r="Y3575" t="s">
        <v>413</v>
      </c>
      <c r="Z3575">
        <v>1</v>
      </c>
      <c r="AA3575">
        <f t="shared" si="504"/>
        <v>2</v>
      </c>
      <c r="AB3575">
        <f t="shared" ca="1" si="500"/>
        <v>6.6000000000000014</v>
      </c>
      <c r="AC3575">
        <f t="shared" ca="1" si="501"/>
        <v>-4.6000000000000014</v>
      </c>
      <c r="AD3575">
        <f t="shared" ca="1" si="502"/>
        <v>4.6000000000000014</v>
      </c>
      <c r="AE3575" s="2">
        <v>0</v>
      </c>
      <c r="AF3575" s="7">
        <f>VLOOKUP(R3575,Weights!$A$2:$B$120,2,0)*AE3575</f>
        <v>0</v>
      </c>
      <c r="AG3575">
        <f t="shared" ca="1" si="503"/>
        <v>21.160000000000014</v>
      </c>
      <c r="AI3575" t="str">
        <f t="shared" ca="1" si="505"/>
        <v>Ole Miss</v>
      </c>
      <c r="AJ3575" t="str">
        <f t="shared" si="506"/>
        <v>Ole Miss</v>
      </c>
      <c r="AK3575">
        <f t="shared" si="507"/>
        <v>0</v>
      </c>
    </row>
    <row r="3576" spans="17:37" x14ac:dyDescent="0.25">
      <c r="Q3576" t="s">
        <v>3374</v>
      </c>
      <c r="R3576" s="6">
        <v>42060</v>
      </c>
      <c r="S3576" t="s">
        <v>3194</v>
      </c>
      <c r="T3576" t="s">
        <v>3232</v>
      </c>
      <c r="U3576" t="s">
        <v>3841</v>
      </c>
      <c r="V3576">
        <v>76</v>
      </c>
      <c r="W3576">
        <v>72</v>
      </c>
      <c r="Y3576" t="s">
        <v>285</v>
      </c>
      <c r="Z3576">
        <v>1</v>
      </c>
      <c r="AA3576">
        <f t="shared" si="504"/>
        <v>-4</v>
      </c>
      <c r="AB3576">
        <f t="shared" ca="1" si="500"/>
        <v>0.99999980000000122</v>
      </c>
      <c r="AC3576">
        <f t="shared" ca="1" si="501"/>
        <v>-4.9999998000000012</v>
      </c>
      <c r="AD3576">
        <f t="shared" ca="1" si="502"/>
        <v>4.9999998000000012</v>
      </c>
      <c r="AE3576" s="2">
        <v>0</v>
      </c>
      <c r="AF3576" s="7">
        <f>VLOOKUP(R3576,Weights!$A$2:$B$120,2,0)*AE3576</f>
        <v>0</v>
      </c>
      <c r="AG3576">
        <f t="shared" ca="1" si="503"/>
        <v>24.999998000000051</v>
      </c>
      <c r="AI3576" t="str">
        <f t="shared" ca="1" si="505"/>
        <v>Ole Miss</v>
      </c>
      <c r="AJ3576" t="str">
        <f t="shared" si="506"/>
        <v>Georgia</v>
      </c>
      <c r="AK3576" t="str">
        <f t="shared" si="507"/>
        <v>Georgia</v>
      </c>
    </row>
    <row r="3577" spans="17:37" x14ac:dyDescent="0.25">
      <c r="Q3577" t="s">
        <v>3374</v>
      </c>
      <c r="R3577" s="6">
        <v>42070</v>
      </c>
      <c r="S3577" t="s">
        <v>3194</v>
      </c>
      <c r="T3577" t="s">
        <v>3350</v>
      </c>
      <c r="U3577" t="s">
        <v>3841</v>
      </c>
      <c r="V3577">
        <v>86</v>
      </c>
      <c r="W3577">
        <v>77</v>
      </c>
      <c r="Y3577" t="s">
        <v>2235</v>
      </c>
      <c r="Z3577">
        <v>1</v>
      </c>
      <c r="AA3577">
        <f t="shared" si="504"/>
        <v>-9</v>
      </c>
      <c r="AB3577">
        <f t="shared" ca="1" si="500"/>
        <v>0.79999980000000193</v>
      </c>
      <c r="AC3577">
        <f t="shared" ca="1" si="501"/>
        <v>-9.7999998000000019</v>
      </c>
      <c r="AD3577">
        <f t="shared" ca="1" si="502"/>
        <v>9.7999998000000019</v>
      </c>
      <c r="AE3577" s="2">
        <v>0</v>
      </c>
      <c r="AF3577" s="7">
        <f>VLOOKUP(R3577,Weights!$A$2:$B$120,2,0)*AE3577</f>
        <v>0</v>
      </c>
      <c r="AG3577">
        <f t="shared" ca="1" si="503"/>
        <v>96.03999608000008</v>
      </c>
      <c r="AI3577" t="str">
        <f t="shared" ca="1" si="505"/>
        <v>Ole Miss</v>
      </c>
      <c r="AJ3577" t="str">
        <f t="shared" si="506"/>
        <v>Vanderbilt</v>
      </c>
      <c r="AK3577" t="str">
        <f t="shared" si="507"/>
        <v>Vanderbilt</v>
      </c>
    </row>
    <row r="3578" spans="17:37" x14ac:dyDescent="0.25">
      <c r="Q3578" t="s">
        <v>3374</v>
      </c>
      <c r="R3578" s="6">
        <v>42075</v>
      </c>
      <c r="S3578" t="s">
        <v>3195</v>
      </c>
      <c r="T3578" t="s">
        <v>3320</v>
      </c>
      <c r="U3578" t="s">
        <v>3841</v>
      </c>
      <c r="V3578">
        <v>60</v>
      </c>
      <c r="W3578">
        <v>58</v>
      </c>
      <c r="Y3578" t="s">
        <v>3167</v>
      </c>
      <c r="Z3578">
        <v>1</v>
      </c>
      <c r="AA3578">
        <f t="shared" si="504"/>
        <v>-2</v>
      </c>
      <c r="AB3578">
        <f t="shared" ca="1" si="500"/>
        <v>2.2000000000000002</v>
      </c>
      <c r="AC3578">
        <f t="shared" ca="1" si="501"/>
        <v>-4.2</v>
      </c>
      <c r="AD3578">
        <f t="shared" ca="1" si="502"/>
        <v>4.2</v>
      </c>
      <c r="AE3578" s="2">
        <v>0</v>
      </c>
      <c r="AF3578" s="7">
        <f>VLOOKUP(R3578,Weights!$A$2:$B$120,2,0)*AE3578</f>
        <v>0</v>
      </c>
      <c r="AG3578">
        <f t="shared" ca="1" si="503"/>
        <v>17.64</v>
      </c>
      <c r="AI3578" t="str">
        <f t="shared" ca="1" si="505"/>
        <v>Ole Miss</v>
      </c>
      <c r="AJ3578" t="str">
        <f t="shared" si="506"/>
        <v>South Carolina</v>
      </c>
      <c r="AK3578" t="str">
        <f t="shared" si="507"/>
        <v>South Carolina</v>
      </c>
    </row>
    <row r="3579" spans="17:37" x14ac:dyDescent="0.25">
      <c r="Q3579" t="s">
        <v>3415</v>
      </c>
      <c r="R3579" s="6">
        <v>41959</v>
      </c>
      <c r="S3579" t="s">
        <v>3194</v>
      </c>
      <c r="T3579" t="s">
        <v>3435</v>
      </c>
      <c r="U3579" t="s">
        <v>3842</v>
      </c>
      <c r="V3579">
        <v>100</v>
      </c>
      <c r="W3579">
        <v>75</v>
      </c>
      <c r="Y3579" t="s">
        <v>176</v>
      </c>
      <c r="Z3579">
        <v>1</v>
      </c>
      <c r="AA3579">
        <f t="shared" si="504"/>
        <v>25</v>
      </c>
      <c r="AB3579">
        <f t="shared" ca="1" si="500"/>
        <v>14.599999799999999</v>
      </c>
      <c r="AC3579">
        <f t="shared" ca="1" si="501"/>
        <v>10.400000200000001</v>
      </c>
      <c r="AD3579">
        <f t="shared" ca="1" si="502"/>
        <v>-10.400000200000001</v>
      </c>
      <c r="AE3579" s="2">
        <v>0</v>
      </c>
      <c r="AF3579" s="7">
        <f>VLOOKUP(R3579,Weights!$A$2:$B$120,2,0)*AE3579</f>
        <v>0</v>
      </c>
      <c r="AG3579">
        <f t="shared" ca="1" si="503"/>
        <v>108.16000416000006</v>
      </c>
      <c r="AI3579" t="str">
        <f t="shared" ca="1" si="505"/>
        <v>Omaha</v>
      </c>
      <c r="AJ3579" t="str">
        <f t="shared" si="506"/>
        <v>Omaha</v>
      </c>
      <c r="AK3579">
        <f t="shared" si="507"/>
        <v>0</v>
      </c>
    </row>
    <row r="3580" spans="17:37" x14ac:dyDescent="0.25">
      <c r="Q3580" t="s">
        <v>3415</v>
      </c>
      <c r="R3580" s="6">
        <v>41972</v>
      </c>
      <c r="S3580" t="s">
        <v>3194</v>
      </c>
      <c r="T3580" t="s">
        <v>3449</v>
      </c>
      <c r="U3580" t="s">
        <v>3842</v>
      </c>
      <c r="V3580">
        <v>78</v>
      </c>
      <c r="W3580">
        <v>54</v>
      </c>
      <c r="Y3580" t="s">
        <v>150</v>
      </c>
      <c r="Z3580">
        <v>1</v>
      </c>
      <c r="AA3580">
        <f t="shared" si="504"/>
        <v>24</v>
      </c>
      <c r="AB3580">
        <f t="shared" ca="1" si="500"/>
        <v>5.8000000000000007</v>
      </c>
      <c r="AC3580">
        <f t="shared" ca="1" si="501"/>
        <v>18.2</v>
      </c>
      <c r="AD3580">
        <f t="shared" ca="1" si="502"/>
        <v>-18.2</v>
      </c>
      <c r="AE3580" s="2">
        <v>0</v>
      </c>
      <c r="AF3580" s="7">
        <f>VLOOKUP(R3580,Weights!$A$2:$B$120,2,0)*AE3580</f>
        <v>0</v>
      </c>
      <c r="AG3580">
        <f t="shared" ca="1" si="503"/>
        <v>331.23999999999995</v>
      </c>
      <c r="AI3580" t="str">
        <f t="shared" ca="1" si="505"/>
        <v>Omaha</v>
      </c>
      <c r="AJ3580" t="str">
        <f t="shared" si="506"/>
        <v>Omaha</v>
      </c>
      <c r="AK3580">
        <f t="shared" si="507"/>
        <v>0</v>
      </c>
    </row>
    <row r="3581" spans="17:37" x14ac:dyDescent="0.25">
      <c r="Q3581" t="s">
        <v>3415</v>
      </c>
      <c r="R3581" s="6">
        <v>41983</v>
      </c>
      <c r="S3581" t="s">
        <v>3194</v>
      </c>
      <c r="T3581" t="s">
        <v>3839</v>
      </c>
      <c r="U3581" t="s">
        <v>3842</v>
      </c>
      <c r="V3581">
        <v>94</v>
      </c>
      <c r="W3581">
        <v>67</v>
      </c>
      <c r="Y3581" t="s">
        <v>291</v>
      </c>
      <c r="Z3581">
        <v>1</v>
      </c>
      <c r="AA3581">
        <f t="shared" si="504"/>
        <v>27</v>
      </c>
      <c r="AB3581">
        <f t="shared" ca="1" si="500"/>
        <v>26.199999800000001</v>
      </c>
      <c r="AC3581">
        <f t="shared" ca="1" si="501"/>
        <v>0.8000001999999995</v>
      </c>
      <c r="AD3581">
        <f t="shared" ca="1" si="502"/>
        <v>-0.8000001999999995</v>
      </c>
      <c r="AE3581" s="2">
        <v>0</v>
      </c>
      <c r="AF3581" s="7">
        <f>VLOOKUP(R3581,Weights!$A$2:$B$120,2,0)*AE3581</f>
        <v>0</v>
      </c>
      <c r="AG3581">
        <f t="shared" ca="1" si="503"/>
        <v>0.64000032000003915</v>
      </c>
      <c r="AI3581" t="str">
        <f t="shared" ca="1" si="505"/>
        <v>Omaha</v>
      </c>
      <c r="AJ3581" t="str">
        <f t="shared" si="506"/>
        <v>Omaha</v>
      </c>
      <c r="AK3581">
        <f t="shared" si="507"/>
        <v>0</v>
      </c>
    </row>
    <row r="3582" spans="17:37" x14ac:dyDescent="0.25">
      <c r="Q3582" t="s">
        <v>3415</v>
      </c>
      <c r="R3582" s="6">
        <v>41990</v>
      </c>
      <c r="S3582" t="s">
        <v>3194</v>
      </c>
      <c r="T3582" t="s">
        <v>3364</v>
      </c>
      <c r="U3582" t="s">
        <v>3842</v>
      </c>
      <c r="V3582">
        <v>92</v>
      </c>
      <c r="W3582">
        <v>82</v>
      </c>
      <c r="Y3582" t="s">
        <v>179</v>
      </c>
      <c r="Z3582">
        <v>1</v>
      </c>
      <c r="AA3582">
        <f t="shared" si="504"/>
        <v>10</v>
      </c>
      <c r="AB3582">
        <f t="shared" ca="1" si="500"/>
        <v>2.4000000000000004</v>
      </c>
      <c r="AC3582">
        <f t="shared" ca="1" si="501"/>
        <v>7.6</v>
      </c>
      <c r="AD3582">
        <f t="shared" ca="1" si="502"/>
        <v>-7.6</v>
      </c>
      <c r="AE3582" s="2">
        <v>0</v>
      </c>
      <c r="AF3582" s="7">
        <f>VLOOKUP(R3582,Weights!$A$2:$B$120,2,0)*AE3582</f>
        <v>0</v>
      </c>
      <c r="AG3582">
        <f t="shared" ca="1" si="503"/>
        <v>57.76</v>
      </c>
      <c r="AI3582" t="str">
        <f t="shared" ca="1" si="505"/>
        <v>Omaha</v>
      </c>
      <c r="AJ3582" t="str">
        <f t="shared" si="506"/>
        <v>Omaha</v>
      </c>
      <c r="AK3582">
        <f t="shared" si="507"/>
        <v>0</v>
      </c>
    </row>
    <row r="3583" spans="17:37" x14ac:dyDescent="0.25">
      <c r="Q3583" t="s">
        <v>3415</v>
      </c>
      <c r="R3583" s="6">
        <v>41994</v>
      </c>
      <c r="S3583" t="s">
        <v>3194</v>
      </c>
      <c r="T3583" t="s">
        <v>3486</v>
      </c>
      <c r="U3583" t="s">
        <v>3842</v>
      </c>
      <c r="V3583">
        <v>77</v>
      </c>
      <c r="W3583">
        <v>72</v>
      </c>
      <c r="Y3583" t="s">
        <v>155</v>
      </c>
      <c r="Z3583">
        <v>1</v>
      </c>
      <c r="AA3583">
        <f t="shared" si="504"/>
        <v>5</v>
      </c>
      <c r="AB3583">
        <f t="shared" ca="1" si="500"/>
        <v>11.7999998</v>
      </c>
      <c r="AC3583">
        <f t="shared" ca="1" si="501"/>
        <v>-6.7999998000000001</v>
      </c>
      <c r="AD3583">
        <f t="shared" ca="1" si="502"/>
        <v>6.7999998000000001</v>
      </c>
      <c r="AE3583" s="2">
        <v>0</v>
      </c>
      <c r="AF3583" s="7">
        <f>VLOOKUP(R3583,Weights!$A$2:$B$120,2,0)*AE3583</f>
        <v>0</v>
      </c>
      <c r="AG3583">
        <f t="shared" ca="1" si="503"/>
        <v>46.23999728000004</v>
      </c>
      <c r="AI3583" t="str">
        <f t="shared" ca="1" si="505"/>
        <v>Omaha</v>
      </c>
      <c r="AJ3583" t="str">
        <f t="shared" si="506"/>
        <v>Omaha</v>
      </c>
      <c r="AK3583">
        <f t="shared" si="507"/>
        <v>0</v>
      </c>
    </row>
    <row r="3584" spans="17:37" x14ac:dyDescent="0.25">
      <c r="Q3584" t="s">
        <v>3415</v>
      </c>
      <c r="R3584" s="6">
        <v>42012</v>
      </c>
      <c r="S3584" t="s">
        <v>3194</v>
      </c>
      <c r="T3584" t="s">
        <v>3345</v>
      </c>
      <c r="U3584" t="s">
        <v>3841</v>
      </c>
      <c r="V3584">
        <v>75</v>
      </c>
      <c r="W3584">
        <v>72</v>
      </c>
      <c r="Y3584" t="s">
        <v>1600</v>
      </c>
      <c r="Z3584">
        <v>1</v>
      </c>
      <c r="AA3584">
        <f t="shared" si="504"/>
        <v>-3</v>
      </c>
      <c r="AB3584">
        <f t="shared" ca="1" si="500"/>
        <v>-1.4</v>
      </c>
      <c r="AC3584">
        <f t="shared" ca="1" si="501"/>
        <v>-1.6</v>
      </c>
      <c r="AD3584">
        <f t="shared" ca="1" si="502"/>
        <v>1.6</v>
      </c>
      <c r="AE3584" s="2">
        <v>0</v>
      </c>
      <c r="AF3584" s="7">
        <f>VLOOKUP(R3584,Weights!$A$2:$B$120,2,0)*AE3584</f>
        <v>0</v>
      </c>
      <c r="AG3584">
        <f t="shared" ca="1" si="503"/>
        <v>2.5600000000000005</v>
      </c>
      <c r="AI3584" t="str">
        <f t="shared" ca="1" si="505"/>
        <v>North Dakota St</v>
      </c>
      <c r="AJ3584" t="str">
        <f t="shared" si="506"/>
        <v>North Dakota St</v>
      </c>
      <c r="AK3584" t="str">
        <f t="shared" si="507"/>
        <v>North Dakota St</v>
      </c>
    </row>
    <row r="3585" spans="17:37" x14ac:dyDescent="0.25">
      <c r="Q3585" t="s">
        <v>3415</v>
      </c>
      <c r="R3585" s="6">
        <v>42014</v>
      </c>
      <c r="S3585" t="s">
        <v>3194</v>
      </c>
      <c r="T3585" t="s">
        <v>3394</v>
      </c>
      <c r="U3585" t="s">
        <v>3841</v>
      </c>
      <c r="V3585">
        <v>87</v>
      </c>
      <c r="W3585">
        <v>68</v>
      </c>
      <c r="Y3585" t="s">
        <v>1637</v>
      </c>
      <c r="Z3585">
        <v>1</v>
      </c>
      <c r="AA3585">
        <f t="shared" si="504"/>
        <v>-19</v>
      </c>
      <c r="AB3585">
        <f t="shared" ca="1" si="500"/>
        <v>-7.4</v>
      </c>
      <c r="AC3585">
        <f t="shared" ca="1" si="501"/>
        <v>-11.6</v>
      </c>
      <c r="AD3585">
        <f t="shared" ca="1" si="502"/>
        <v>11.6</v>
      </c>
      <c r="AE3585" s="2">
        <v>0</v>
      </c>
      <c r="AF3585" s="7">
        <f>VLOOKUP(R3585,Weights!$A$2:$B$120,2,0)*AE3585</f>
        <v>0</v>
      </c>
      <c r="AG3585">
        <f t="shared" ca="1" si="503"/>
        <v>134.56</v>
      </c>
      <c r="AI3585" t="str">
        <f t="shared" ca="1" si="505"/>
        <v>South Dakota St</v>
      </c>
      <c r="AJ3585" t="str">
        <f t="shared" si="506"/>
        <v>South Dakota St</v>
      </c>
      <c r="AK3585" t="str">
        <f t="shared" si="507"/>
        <v>South Dakota St</v>
      </c>
    </row>
    <row r="3586" spans="17:37" x14ac:dyDescent="0.25">
      <c r="Q3586" t="s">
        <v>3415</v>
      </c>
      <c r="R3586" s="6">
        <v>42022</v>
      </c>
      <c r="S3586" t="s">
        <v>3194</v>
      </c>
      <c r="T3586" t="s">
        <v>3507</v>
      </c>
      <c r="U3586" t="s">
        <v>3841</v>
      </c>
      <c r="V3586">
        <v>89</v>
      </c>
      <c r="W3586">
        <v>84</v>
      </c>
      <c r="Y3586" t="s">
        <v>2905</v>
      </c>
      <c r="Z3586">
        <v>1</v>
      </c>
      <c r="AA3586">
        <f t="shared" si="504"/>
        <v>-5</v>
      </c>
      <c r="AB3586">
        <f t="shared" ref="AB3586:AB3649" ca="1" si="508">Z3586*(IF(S3586="A",-HomeEdge,IF(S3586="H",HomeEdge,0))+VLOOKUP(Q3586,TmList,2,0)-VLOOKUP(T3586,TmList,2,0))</f>
        <v>4.4000000000000004</v>
      </c>
      <c r="AC3586">
        <f t="shared" ref="AC3586:AC3649" ca="1" si="509">AA3586-AB3586</f>
        <v>-9.4</v>
      </c>
      <c r="AD3586">
        <f t="shared" ref="AD3586:AD3649" ca="1" si="510">-AC3586</f>
        <v>9.4</v>
      </c>
      <c r="AE3586" s="2">
        <v>0</v>
      </c>
      <c r="AF3586" s="7">
        <f>VLOOKUP(R3586,Weights!$A$2:$B$120,2,0)*AE3586</f>
        <v>0</v>
      </c>
      <c r="AG3586">
        <f t="shared" ref="AG3586:AG3649" ca="1" si="511">AC3586^2</f>
        <v>88.360000000000014</v>
      </c>
      <c r="AI3586" t="str">
        <f t="shared" ca="1" si="505"/>
        <v>Omaha</v>
      </c>
      <c r="AJ3586" t="str">
        <f t="shared" si="506"/>
        <v>IUPUI</v>
      </c>
      <c r="AK3586" t="str">
        <f t="shared" si="507"/>
        <v>IUPUI</v>
      </c>
    </row>
    <row r="3587" spans="17:37" x14ac:dyDescent="0.25">
      <c r="Q3587" t="s">
        <v>3415</v>
      </c>
      <c r="R3587" s="6">
        <v>42028</v>
      </c>
      <c r="S3587" t="s">
        <v>3194</v>
      </c>
      <c r="T3587" t="s">
        <v>3310</v>
      </c>
      <c r="U3587" t="s">
        <v>3842</v>
      </c>
      <c r="V3587">
        <v>80</v>
      </c>
      <c r="W3587">
        <v>69</v>
      </c>
      <c r="Y3587" t="s">
        <v>598</v>
      </c>
      <c r="Z3587">
        <v>1</v>
      </c>
      <c r="AA3587">
        <f t="shared" ref="AA3587:AA3650" si="512">Z3587*IF(U3587="W",(V3587-W3587),W3587-V3587)</f>
        <v>11</v>
      </c>
      <c r="AB3587">
        <f t="shared" ca="1" si="508"/>
        <v>0.79999999999999982</v>
      </c>
      <c r="AC3587">
        <f t="shared" ca="1" si="509"/>
        <v>10.199999999999999</v>
      </c>
      <c r="AD3587">
        <f t="shared" ca="1" si="510"/>
        <v>-10.199999999999999</v>
      </c>
      <c r="AE3587" s="2">
        <v>0</v>
      </c>
      <c r="AF3587" s="7">
        <f>VLOOKUP(R3587,Weights!$A$2:$B$120,2,0)*AE3587</f>
        <v>0</v>
      </c>
      <c r="AG3587">
        <f t="shared" ca="1" si="511"/>
        <v>104.03999999999999</v>
      </c>
      <c r="AI3587" t="str">
        <f t="shared" ref="AI3587:AI3650" ca="1" si="513">IF(AB3587&gt;0,Q3587,T3587)</f>
        <v>Omaha</v>
      </c>
      <c r="AJ3587" t="str">
        <f t="shared" ref="AJ3587:AJ3650" si="514">IF(AA3587&gt;0,Q3587,T3587)</f>
        <v>Omaha</v>
      </c>
      <c r="AK3587">
        <f t="shared" ref="AK3587:AK3650" si="515">IF(AA3587&lt;0,T3587,0)</f>
        <v>0</v>
      </c>
    </row>
    <row r="3588" spans="17:37" x14ac:dyDescent="0.25">
      <c r="Q3588" t="s">
        <v>3415</v>
      </c>
      <c r="R3588" s="6">
        <v>42035</v>
      </c>
      <c r="S3588" t="s">
        <v>3194</v>
      </c>
      <c r="T3588" t="s">
        <v>3338</v>
      </c>
      <c r="U3588" t="s">
        <v>3841</v>
      </c>
      <c r="V3588">
        <v>75</v>
      </c>
      <c r="W3588">
        <v>65</v>
      </c>
      <c r="Y3588" t="s">
        <v>2256</v>
      </c>
      <c r="Z3588">
        <v>1</v>
      </c>
      <c r="AA3588">
        <f t="shared" si="512"/>
        <v>-10</v>
      </c>
      <c r="AB3588">
        <f t="shared" ca="1" si="508"/>
        <v>-0.60000000000000009</v>
      </c>
      <c r="AC3588">
        <f t="shared" ca="1" si="509"/>
        <v>-9.4</v>
      </c>
      <c r="AD3588">
        <f t="shared" ca="1" si="510"/>
        <v>9.4</v>
      </c>
      <c r="AE3588" s="2">
        <v>0</v>
      </c>
      <c r="AF3588" s="7">
        <f>VLOOKUP(R3588,Weights!$A$2:$B$120,2,0)*AE3588</f>
        <v>0</v>
      </c>
      <c r="AG3588">
        <f t="shared" ca="1" si="511"/>
        <v>88.360000000000014</v>
      </c>
      <c r="AI3588" t="str">
        <f t="shared" ca="1" si="513"/>
        <v>IPFW</v>
      </c>
      <c r="AJ3588" t="str">
        <f t="shared" si="514"/>
        <v>IPFW</v>
      </c>
      <c r="AK3588" t="str">
        <f t="shared" si="515"/>
        <v>IPFW</v>
      </c>
    </row>
    <row r="3589" spans="17:37" x14ac:dyDescent="0.25">
      <c r="Q3589" t="s">
        <v>3415</v>
      </c>
      <c r="R3589" s="6">
        <v>42047</v>
      </c>
      <c r="S3589" t="s">
        <v>3194</v>
      </c>
      <c r="T3589" t="s">
        <v>3406</v>
      </c>
      <c r="U3589" t="s">
        <v>3841</v>
      </c>
      <c r="V3589">
        <v>74</v>
      </c>
      <c r="W3589">
        <v>73</v>
      </c>
      <c r="Y3589" t="s">
        <v>2906</v>
      </c>
      <c r="Z3589">
        <v>1</v>
      </c>
      <c r="AA3589">
        <f t="shared" si="512"/>
        <v>-1</v>
      </c>
      <c r="AB3589">
        <f t="shared" ca="1" si="508"/>
        <v>-1</v>
      </c>
      <c r="AC3589">
        <f t="shared" ca="1" si="509"/>
        <v>0</v>
      </c>
      <c r="AD3589">
        <f t="shared" ca="1" si="510"/>
        <v>0</v>
      </c>
      <c r="AE3589" s="2">
        <v>0</v>
      </c>
      <c r="AF3589" s="7">
        <f>VLOOKUP(R3589,Weights!$A$2:$B$120,2,0)*AE3589</f>
        <v>0</v>
      </c>
      <c r="AG3589">
        <f t="shared" ca="1" si="511"/>
        <v>0</v>
      </c>
      <c r="AI3589" t="str">
        <f t="shared" ca="1" si="513"/>
        <v>South Dakota</v>
      </c>
      <c r="AJ3589" t="str">
        <f t="shared" si="514"/>
        <v>South Dakota</v>
      </c>
      <c r="AK3589" t="str">
        <f t="shared" si="515"/>
        <v>South Dakota</v>
      </c>
    </row>
    <row r="3590" spans="17:37" x14ac:dyDescent="0.25">
      <c r="Q3590" t="s">
        <v>3415</v>
      </c>
      <c r="R3590" s="6">
        <v>42049</v>
      </c>
      <c r="S3590" t="s">
        <v>3194</v>
      </c>
      <c r="T3590" t="s">
        <v>3393</v>
      </c>
      <c r="U3590" t="s">
        <v>3842</v>
      </c>
      <c r="V3590">
        <v>77</v>
      </c>
      <c r="W3590">
        <v>58</v>
      </c>
      <c r="Y3590" t="s">
        <v>2259</v>
      </c>
      <c r="Z3590">
        <v>1</v>
      </c>
      <c r="AA3590">
        <f t="shared" si="512"/>
        <v>19</v>
      </c>
      <c r="AB3590">
        <f t="shared" ca="1" si="508"/>
        <v>8.7999998000000001</v>
      </c>
      <c r="AC3590">
        <f t="shared" ca="1" si="509"/>
        <v>10.2000002</v>
      </c>
      <c r="AD3590">
        <f t="shared" ca="1" si="510"/>
        <v>-10.2000002</v>
      </c>
      <c r="AE3590" s="2">
        <v>0</v>
      </c>
      <c r="AF3590" s="7">
        <f>VLOOKUP(R3590,Weights!$A$2:$B$120,2,0)*AE3590</f>
        <v>0</v>
      </c>
      <c r="AG3590">
        <f t="shared" ca="1" si="511"/>
        <v>104.04000408000003</v>
      </c>
      <c r="AI3590" t="str">
        <f t="shared" ca="1" si="513"/>
        <v>Omaha</v>
      </c>
      <c r="AJ3590" t="str">
        <f t="shared" si="514"/>
        <v>Omaha</v>
      </c>
      <c r="AK3590">
        <f t="shared" si="515"/>
        <v>0</v>
      </c>
    </row>
    <row r="3591" spans="17:37" x14ac:dyDescent="0.25">
      <c r="Q3591" t="s">
        <v>3415</v>
      </c>
      <c r="R3591" s="6">
        <v>42054</v>
      </c>
      <c r="S3591" t="s">
        <v>3194</v>
      </c>
      <c r="T3591" t="s">
        <v>3280</v>
      </c>
      <c r="U3591" t="s">
        <v>3841</v>
      </c>
      <c r="V3591">
        <v>81</v>
      </c>
      <c r="W3591">
        <v>78</v>
      </c>
      <c r="Y3591" t="s">
        <v>2260</v>
      </c>
      <c r="Z3591">
        <v>1</v>
      </c>
      <c r="AA3591">
        <f t="shared" si="512"/>
        <v>-3</v>
      </c>
      <c r="AB3591">
        <f t="shared" ca="1" si="508"/>
        <v>0.79999999999999982</v>
      </c>
      <c r="AC3591">
        <f t="shared" ca="1" si="509"/>
        <v>-3.8</v>
      </c>
      <c r="AD3591">
        <f t="shared" ca="1" si="510"/>
        <v>3.8</v>
      </c>
      <c r="AE3591" s="2">
        <v>0</v>
      </c>
      <c r="AF3591" s="7">
        <f>VLOOKUP(R3591,Weights!$A$2:$B$120,2,0)*AE3591</f>
        <v>0</v>
      </c>
      <c r="AG3591">
        <f t="shared" ca="1" si="511"/>
        <v>14.44</v>
      </c>
      <c r="AI3591" t="str">
        <f t="shared" ca="1" si="513"/>
        <v>Omaha</v>
      </c>
      <c r="AJ3591" t="str">
        <f t="shared" si="514"/>
        <v>Oral Roberts</v>
      </c>
      <c r="AK3591" t="str">
        <f t="shared" si="515"/>
        <v>Oral Roberts</v>
      </c>
    </row>
    <row r="3592" spans="17:37" x14ac:dyDescent="0.25">
      <c r="Q3592" t="s">
        <v>3280</v>
      </c>
      <c r="R3592" s="6">
        <v>41958</v>
      </c>
      <c r="S3592" t="s">
        <v>3194</v>
      </c>
      <c r="T3592" t="s">
        <v>3264</v>
      </c>
      <c r="U3592" t="s">
        <v>3842</v>
      </c>
      <c r="V3592">
        <v>77</v>
      </c>
      <c r="W3592">
        <v>68</v>
      </c>
      <c r="Y3592" t="s">
        <v>176</v>
      </c>
      <c r="Z3592">
        <v>1</v>
      </c>
      <c r="AA3592">
        <f t="shared" si="512"/>
        <v>9</v>
      </c>
      <c r="AB3592">
        <f t="shared" ca="1" si="508"/>
        <v>-6</v>
      </c>
      <c r="AC3592">
        <f t="shared" ca="1" si="509"/>
        <v>15</v>
      </c>
      <c r="AD3592">
        <f t="shared" ca="1" si="510"/>
        <v>-15</v>
      </c>
      <c r="AE3592" s="2">
        <v>0</v>
      </c>
      <c r="AF3592" s="7">
        <f>VLOOKUP(R3592,Weights!$A$2:$B$120,2,0)*AE3592</f>
        <v>0</v>
      </c>
      <c r="AG3592">
        <f t="shared" ca="1" si="511"/>
        <v>225</v>
      </c>
      <c r="AI3592" t="str">
        <f t="shared" ca="1" si="513"/>
        <v>Tulsa</v>
      </c>
      <c r="AJ3592" t="str">
        <f t="shared" si="514"/>
        <v>Oral Roberts</v>
      </c>
      <c r="AK3592">
        <f t="shared" si="515"/>
        <v>0</v>
      </c>
    </row>
    <row r="3593" spans="17:37" x14ac:dyDescent="0.25">
      <c r="Q3593" t="s">
        <v>3280</v>
      </c>
      <c r="R3593" s="6">
        <v>41968</v>
      </c>
      <c r="S3593" t="s">
        <v>3195</v>
      </c>
      <c r="T3593" t="s">
        <v>3479</v>
      </c>
      <c r="U3593" t="s">
        <v>3841</v>
      </c>
      <c r="V3593">
        <v>76</v>
      </c>
      <c r="W3593">
        <v>52</v>
      </c>
      <c r="Y3593" t="s">
        <v>67</v>
      </c>
      <c r="Z3593">
        <v>1</v>
      </c>
      <c r="AA3593">
        <f t="shared" si="512"/>
        <v>-24</v>
      </c>
      <c r="AB3593">
        <f t="shared" ca="1" si="508"/>
        <v>-6.4</v>
      </c>
      <c r="AC3593">
        <f t="shared" ca="1" si="509"/>
        <v>-17.600000000000001</v>
      </c>
      <c r="AD3593">
        <f t="shared" ca="1" si="510"/>
        <v>17.600000000000001</v>
      </c>
      <c r="AE3593" s="2">
        <v>0</v>
      </c>
      <c r="AF3593" s="7">
        <f>VLOOKUP(R3593,Weights!$A$2:$B$120,2,0)*AE3593</f>
        <v>0</v>
      </c>
      <c r="AG3593">
        <f t="shared" ca="1" si="511"/>
        <v>309.76000000000005</v>
      </c>
      <c r="AI3593" t="str">
        <f t="shared" ca="1" si="513"/>
        <v>UL Lafayette</v>
      </c>
      <c r="AJ3593" t="str">
        <f t="shared" si="514"/>
        <v>UL Lafayette</v>
      </c>
      <c r="AK3593" t="str">
        <f t="shared" si="515"/>
        <v>UL Lafayette</v>
      </c>
    </row>
    <row r="3594" spans="17:37" x14ac:dyDescent="0.25">
      <c r="Q3594" t="s">
        <v>3280</v>
      </c>
      <c r="R3594" s="6">
        <v>41980</v>
      </c>
      <c r="S3594" t="s">
        <v>3194</v>
      </c>
      <c r="T3594" t="s">
        <v>3509</v>
      </c>
      <c r="U3594" t="s">
        <v>3191</v>
      </c>
      <c r="Y3594" t="s">
        <v>3191</v>
      </c>
      <c r="Z3594">
        <v>0</v>
      </c>
      <c r="AA3594">
        <f t="shared" si="512"/>
        <v>0</v>
      </c>
      <c r="AB3594">
        <f t="shared" ca="1" si="508"/>
        <v>0</v>
      </c>
      <c r="AC3594">
        <f t="shared" ca="1" si="509"/>
        <v>0</v>
      </c>
      <c r="AD3594">
        <f t="shared" ca="1" si="510"/>
        <v>0</v>
      </c>
      <c r="AE3594" s="2">
        <v>0</v>
      </c>
      <c r="AF3594" s="7">
        <f>VLOOKUP(R3594,Weights!$A$2:$B$120,2,0)*AE3594</f>
        <v>0</v>
      </c>
      <c r="AG3594">
        <f t="shared" ca="1" si="511"/>
        <v>0</v>
      </c>
      <c r="AI3594" t="str">
        <f t="shared" ca="1" si="513"/>
        <v>Missouri St</v>
      </c>
      <c r="AJ3594" t="str">
        <f t="shared" si="514"/>
        <v>Missouri St</v>
      </c>
      <c r="AK3594">
        <f t="shared" si="515"/>
        <v>0</v>
      </c>
    </row>
    <row r="3595" spans="17:37" x14ac:dyDescent="0.25">
      <c r="Q3595" t="s">
        <v>3280</v>
      </c>
      <c r="R3595" s="6">
        <v>41986</v>
      </c>
      <c r="S3595" t="s">
        <v>3194</v>
      </c>
      <c r="T3595" t="s">
        <v>3362</v>
      </c>
      <c r="U3595" t="s">
        <v>3842</v>
      </c>
      <c r="V3595">
        <v>86</v>
      </c>
      <c r="W3595">
        <v>83</v>
      </c>
      <c r="Y3595" t="s">
        <v>350</v>
      </c>
      <c r="Z3595">
        <v>1</v>
      </c>
      <c r="AA3595">
        <f t="shared" si="512"/>
        <v>3</v>
      </c>
      <c r="AB3595">
        <f t="shared" ca="1" si="508"/>
        <v>-6.1999999999999993</v>
      </c>
      <c r="AC3595">
        <f t="shared" ca="1" si="509"/>
        <v>9.1999999999999993</v>
      </c>
      <c r="AD3595">
        <f t="shared" ca="1" si="510"/>
        <v>-9.1999999999999993</v>
      </c>
      <c r="AE3595" s="2">
        <v>0</v>
      </c>
      <c r="AF3595" s="7">
        <f>VLOOKUP(R3595,Weights!$A$2:$B$120,2,0)*AE3595</f>
        <v>0</v>
      </c>
      <c r="AG3595">
        <f t="shared" ca="1" si="511"/>
        <v>84.639999999999986</v>
      </c>
      <c r="AI3595" t="str">
        <f t="shared" ca="1" si="513"/>
        <v>New Mexico St</v>
      </c>
      <c r="AJ3595" t="str">
        <f t="shared" si="514"/>
        <v>Oral Roberts</v>
      </c>
      <c r="AK3595">
        <f t="shared" si="515"/>
        <v>0</v>
      </c>
    </row>
    <row r="3596" spans="17:37" x14ac:dyDescent="0.25">
      <c r="Q3596" t="s">
        <v>3280</v>
      </c>
      <c r="R3596" s="6">
        <v>41988</v>
      </c>
      <c r="S3596" t="s">
        <v>3194</v>
      </c>
      <c r="T3596" t="s">
        <v>3509</v>
      </c>
      <c r="U3596" t="s">
        <v>3842</v>
      </c>
      <c r="V3596">
        <v>80</v>
      </c>
      <c r="W3596">
        <v>61</v>
      </c>
      <c r="Y3596" t="s">
        <v>291</v>
      </c>
      <c r="Z3596">
        <v>1</v>
      </c>
      <c r="AA3596">
        <f t="shared" si="512"/>
        <v>19</v>
      </c>
      <c r="AB3596">
        <f t="shared" ca="1" si="508"/>
        <v>4.2</v>
      </c>
      <c r="AC3596">
        <f t="shared" ca="1" si="509"/>
        <v>14.8</v>
      </c>
      <c r="AD3596">
        <f t="shared" ca="1" si="510"/>
        <v>-14.8</v>
      </c>
      <c r="AE3596" s="2">
        <v>0</v>
      </c>
      <c r="AF3596" s="7">
        <f>VLOOKUP(R3596,Weights!$A$2:$B$120,2,0)*AE3596</f>
        <v>0</v>
      </c>
      <c r="AG3596">
        <f t="shared" ca="1" si="511"/>
        <v>219.04000000000002</v>
      </c>
      <c r="AI3596" t="str">
        <f t="shared" ca="1" si="513"/>
        <v>Oral Roberts</v>
      </c>
      <c r="AJ3596" t="str">
        <f t="shared" si="514"/>
        <v>Oral Roberts</v>
      </c>
      <c r="AK3596">
        <f t="shared" si="515"/>
        <v>0</v>
      </c>
    </row>
    <row r="3597" spans="17:37" x14ac:dyDescent="0.25">
      <c r="Q3597" t="s">
        <v>3280</v>
      </c>
      <c r="R3597" s="6">
        <v>42001</v>
      </c>
      <c r="S3597" t="s">
        <v>3194</v>
      </c>
      <c r="T3597" t="s">
        <v>3839</v>
      </c>
      <c r="U3597" t="s">
        <v>3842</v>
      </c>
      <c r="V3597">
        <v>94</v>
      </c>
      <c r="W3597">
        <v>42</v>
      </c>
      <c r="Y3597" t="s">
        <v>31</v>
      </c>
      <c r="Z3597">
        <v>1</v>
      </c>
      <c r="AA3597">
        <f t="shared" si="512"/>
        <v>52</v>
      </c>
      <c r="AB3597">
        <f t="shared" ca="1" si="508"/>
        <v>28.599999799999999</v>
      </c>
      <c r="AC3597">
        <f t="shared" ca="1" si="509"/>
        <v>23.400000200000001</v>
      </c>
      <c r="AD3597">
        <f t="shared" ca="1" si="510"/>
        <v>-23.400000200000001</v>
      </c>
      <c r="AE3597" s="2">
        <v>0</v>
      </c>
      <c r="AF3597" s="7">
        <f>VLOOKUP(R3597,Weights!$A$2:$B$120,2,0)*AE3597</f>
        <v>0</v>
      </c>
      <c r="AG3597">
        <f t="shared" ca="1" si="511"/>
        <v>547.56000936000009</v>
      </c>
      <c r="AI3597" t="str">
        <f t="shared" ca="1" si="513"/>
        <v>Oral Roberts</v>
      </c>
      <c r="AJ3597" t="str">
        <f t="shared" si="514"/>
        <v>Oral Roberts</v>
      </c>
      <c r="AK3597">
        <f t="shared" si="515"/>
        <v>0</v>
      </c>
    </row>
    <row r="3598" spans="17:37" x14ac:dyDescent="0.25">
      <c r="Q3598" t="s">
        <v>3280</v>
      </c>
      <c r="R3598" s="6">
        <v>42011</v>
      </c>
      <c r="S3598" t="s">
        <v>3194</v>
      </c>
      <c r="T3598" t="s">
        <v>3507</v>
      </c>
      <c r="U3598" t="s">
        <v>3842</v>
      </c>
      <c r="V3598">
        <v>69</v>
      </c>
      <c r="W3598">
        <v>61</v>
      </c>
      <c r="X3598" t="s">
        <v>3843</v>
      </c>
      <c r="Y3598" t="s">
        <v>383</v>
      </c>
      <c r="Z3598">
        <v>1</v>
      </c>
      <c r="AA3598">
        <f t="shared" si="512"/>
        <v>8</v>
      </c>
      <c r="AB3598">
        <f t="shared" ca="1" si="508"/>
        <v>6.8000000000000007</v>
      </c>
      <c r="AC3598">
        <f t="shared" ca="1" si="509"/>
        <v>1.1999999999999993</v>
      </c>
      <c r="AD3598">
        <f t="shared" ca="1" si="510"/>
        <v>-1.1999999999999993</v>
      </c>
      <c r="AE3598" s="2">
        <v>0</v>
      </c>
      <c r="AF3598" s="7">
        <f>VLOOKUP(R3598,Weights!$A$2:$B$120,2,0)*AE3598</f>
        <v>0</v>
      </c>
      <c r="AG3598">
        <f t="shared" ca="1" si="511"/>
        <v>1.4399999999999984</v>
      </c>
      <c r="AI3598" t="str">
        <f t="shared" ca="1" si="513"/>
        <v>Oral Roberts</v>
      </c>
      <c r="AJ3598" t="str">
        <f t="shared" si="514"/>
        <v>Oral Roberts</v>
      </c>
      <c r="AK3598">
        <f t="shared" si="515"/>
        <v>0</v>
      </c>
    </row>
    <row r="3599" spans="17:37" x14ac:dyDescent="0.25">
      <c r="Q3599" t="s">
        <v>3280</v>
      </c>
      <c r="R3599" s="6">
        <v>42018</v>
      </c>
      <c r="S3599" t="s">
        <v>3194</v>
      </c>
      <c r="T3599" t="s">
        <v>3415</v>
      </c>
      <c r="U3599" t="s">
        <v>3842</v>
      </c>
      <c r="V3599">
        <v>102</v>
      </c>
      <c r="W3599">
        <v>86</v>
      </c>
      <c r="Y3599" t="s">
        <v>203</v>
      </c>
      <c r="Z3599">
        <v>1</v>
      </c>
      <c r="AA3599">
        <f t="shared" si="512"/>
        <v>16</v>
      </c>
      <c r="AB3599">
        <f t="shared" ca="1" si="508"/>
        <v>5.6000000000000005</v>
      </c>
      <c r="AC3599">
        <f t="shared" ca="1" si="509"/>
        <v>10.399999999999999</v>
      </c>
      <c r="AD3599">
        <f t="shared" ca="1" si="510"/>
        <v>-10.399999999999999</v>
      </c>
      <c r="AE3599" s="2">
        <v>0</v>
      </c>
      <c r="AF3599" s="7">
        <f>VLOOKUP(R3599,Weights!$A$2:$B$120,2,0)*AE3599</f>
        <v>0</v>
      </c>
      <c r="AG3599">
        <f t="shared" ca="1" si="511"/>
        <v>108.15999999999997</v>
      </c>
      <c r="AI3599" t="str">
        <f t="shared" ca="1" si="513"/>
        <v>Oral Roberts</v>
      </c>
      <c r="AJ3599" t="str">
        <f t="shared" si="514"/>
        <v>Oral Roberts</v>
      </c>
      <c r="AK3599">
        <f t="shared" si="515"/>
        <v>0</v>
      </c>
    </row>
    <row r="3600" spans="17:37" x14ac:dyDescent="0.25">
      <c r="Q3600" t="s">
        <v>3280</v>
      </c>
      <c r="R3600" s="6">
        <v>42021</v>
      </c>
      <c r="S3600" t="s">
        <v>3194</v>
      </c>
      <c r="T3600" t="s">
        <v>3338</v>
      </c>
      <c r="U3600" t="s">
        <v>3842</v>
      </c>
      <c r="V3600">
        <v>62</v>
      </c>
      <c r="W3600">
        <v>58</v>
      </c>
      <c r="Y3600" t="s">
        <v>2398</v>
      </c>
      <c r="Z3600">
        <v>1</v>
      </c>
      <c r="AA3600">
        <f t="shared" si="512"/>
        <v>4</v>
      </c>
      <c r="AB3600">
        <f t="shared" ca="1" si="508"/>
        <v>1.8000000000000003</v>
      </c>
      <c r="AC3600">
        <f t="shared" ca="1" si="509"/>
        <v>2.1999999999999997</v>
      </c>
      <c r="AD3600">
        <f t="shared" ca="1" si="510"/>
        <v>-2.1999999999999997</v>
      </c>
      <c r="AE3600" s="2">
        <v>0</v>
      </c>
      <c r="AF3600" s="7">
        <f>VLOOKUP(R3600,Weights!$A$2:$B$120,2,0)*AE3600</f>
        <v>0</v>
      </c>
      <c r="AG3600">
        <f t="shared" ca="1" si="511"/>
        <v>4.839999999999999</v>
      </c>
      <c r="AI3600" t="str">
        <f t="shared" ca="1" si="513"/>
        <v>Oral Roberts</v>
      </c>
      <c r="AJ3600" t="str">
        <f t="shared" si="514"/>
        <v>Oral Roberts</v>
      </c>
      <c r="AK3600">
        <f t="shared" si="515"/>
        <v>0</v>
      </c>
    </row>
    <row r="3601" spans="17:37" x14ac:dyDescent="0.25">
      <c r="Q3601" t="s">
        <v>3280</v>
      </c>
      <c r="R3601" s="6">
        <v>42028</v>
      </c>
      <c r="S3601" t="s">
        <v>3194</v>
      </c>
      <c r="T3601" t="s">
        <v>3394</v>
      </c>
      <c r="U3601" t="s">
        <v>3841</v>
      </c>
      <c r="V3601">
        <v>76</v>
      </c>
      <c r="W3601">
        <v>72</v>
      </c>
      <c r="Y3601" t="s">
        <v>2908</v>
      </c>
      <c r="Z3601">
        <v>1</v>
      </c>
      <c r="AA3601">
        <f t="shared" si="512"/>
        <v>-4</v>
      </c>
      <c r="AB3601">
        <f t="shared" ca="1" si="508"/>
        <v>-5</v>
      </c>
      <c r="AC3601">
        <f t="shared" ca="1" si="509"/>
        <v>1</v>
      </c>
      <c r="AD3601">
        <f t="shared" ca="1" si="510"/>
        <v>-1</v>
      </c>
      <c r="AE3601" s="2">
        <v>0</v>
      </c>
      <c r="AF3601" s="7">
        <f>VLOOKUP(R3601,Weights!$A$2:$B$120,2,0)*AE3601</f>
        <v>0</v>
      </c>
      <c r="AG3601">
        <f t="shared" ca="1" si="511"/>
        <v>1</v>
      </c>
      <c r="AI3601" t="str">
        <f t="shared" ca="1" si="513"/>
        <v>South Dakota St</v>
      </c>
      <c r="AJ3601" t="str">
        <f t="shared" si="514"/>
        <v>South Dakota St</v>
      </c>
      <c r="AK3601" t="str">
        <f t="shared" si="515"/>
        <v>South Dakota St</v>
      </c>
    </row>
    <row r="3602" spans="17:37" x14ac:dyDescent="0.25">
      <c r="Q3602" t="s">
        <v>3280</v>
      </c>
      <c r="R3602" s="6">
        <v>42031</v>
      </c>
      <c r="S3602" t="s">
        <v>3194</v>
      </c>
      <c r="T3602" t="s">
        <v>3839</v>
      </c>
      <c r="U3602" t="s">
        <v>3842</v>
      </c>
      <c r="V3602">
        <v>94</v>
      </c>
      <c r="W3602">
        <v>53</v>
      </c>
      <c r="Y3602" t="s">
        <v>2909</v>
      </c>
      <c r="Z3602">
        <v>1</v>
      </c>
      <c r="AA3602">
        <f t="shared" si="512"/>
        <v>41</v>
      </c>
      <c r="AB3602">
        <f t="shared" ca="1" si="508"/>
        <v>28.599999799999999</v>
      </c>
      <c r="AC3602">
        <f t="shared" ca="1" si="509"/>
        <v>12.400000200000001</v>
      </c>
      <c r="AD3602">
        <f t="shared" ca="1" si="510"/>
        <v>-12.400000200000001</v>
      </c>
      <c r="AE3602" s="2">
        <v>0</v>
      </c>
      <c r="AF3602" s="7">
        <f>VLOOKUP(R3602,Weights!$A$2:$B$120,2,0)*AE3602</f>
        <v>0</v>
      </c>
      <c r="AG3602">
        <f t="shared" ca="1" si="511"/>
        <v>153.76000496000006</v>
      </c>
      <c r="AI3602" t="str">
        <f t="shared" ca="1" si="513"/>
        <v>Oral Roberts</v>
      </c>
      <c r="AJ3602" t="str">
        <f t="shared" si="514"/>
        <v>Oral Roberts</v>
      </c>
      <c r="AK3602">
        <f t="shared" si="515"/>
        <v>0</v>
      </c>
    </row>
    <row r="3603" spans="17:37" x14ac:dyDescent="0.25">
      <c r="Q3603" t="s">
        <v>3280</v>
      </c>
      <c r="R3603" s="6">
        <v>42047</v>
      </c>
      <c r="S3603" t="s">
        <v>3194</v>
      </c>
      <c r="T3603" t="s">
        <v>3393</v>
      </c>
      <c r="U3603" t="s">
        <v>3842</v>
      </c>
      <c r="V3603">
        <v>77</v>
      </c>
      <c r="W3603">
        <v>67</v>
      </c>
      <c r="Y3603" t="s">
        <v>2910</v>
      </c>
      <c r="Z3603">
        <v>1</v>
      </c>
      <c r="AA3603">
        <f t="shared" si="512"/>
        <v>10</v>
      </c>
      <c r="AB3603">
        <f t="shared" ca="1" si="508"/>
        <v>11.199999800000001</v>
      </c>
      <c r="AC3603">
        <f t="shared" ca="1" si="509"/>
        <v>-1.1999998000000005</v>
      </c>
      <c r="AD3603">
        <f t="shared" ca="1" si="510"/>
        <v>1.1999998000000005</v>
      </c>
      <c r="AE3603" s="2">
        <v>0</v>
      </c>
      <c r="AF3603" s="7">
        <f>VLOOKUP(R3603,Weights!$A$2:$B$120,2,0)*AE3603</f>
        <v>0</v>
      </c>
      <c r="AG3603">
        <f t="shared" ca="1" si="511"/>
        <v>1.4399995200000413</v>
      </c>
      <c r="AI3603" t="str">
        <f t="shared" ca="1" si="513"/>
        <v>Oral Roberts</v>
      </c>
      <c r="AJ3603" t="str">
        <f t="shared" si="514"/>
        <v>Oral Roberts</v>
      </c>
      <c r="AK3603">
        <f t="shared" si="515"/>
        <v>0</v>
      </c>
    </row>
    <row r="3604" spans="17:37" x14ac:dyDescent="0.25">
      <c r="Q3604" t="s">
        <v>3280</v>
      </c>
      <c r="R3604" s="6">
        <v>42049</v>
      </c>
      <c r="S3604" t="s">
        <v>3194</v>
      </c>
      <c r="T3604" t="s">
        <v>3406</v>
      </c>
      <c r="U3604" t="s">
        <v>3841</v>
      </c>
      <c r="V3604">
        <v>83</v>
      </c>
      <c r="W3604">
        <v>70</v>
      </c>
      <c r="Y3604" t="s">
        <v>1519</v>
      </c>
      <c r="Z3604">
        <v>1</v>
      </c>
      <c r="AA3604">
        <f t="shared" si="512"/>
        <v>-13</v>
      </c>
      <c r="AB3604">
        <f t="shared" ca="1" si="508"/>
        <v>1.4000000000000004</v>
      </c>
      <c r="AC3604">
        <f t="shared" ca="1" si="509"/>
        <v>-14.4</v>
      </c>
      <c r="AD3604">
        <f t="shared" ca="1" si="510"/>
        <v>14.4</v>
      </c>
      <c r="AE3604" s="2">
        <v>0</v>
      </c>
      <c r="AF3604" s="7">
        <f>VLOOKUP(R3604,Weights!$A$2:$B$120,2,0)*AE3604</f>
        <v>0</v>
      </c>
      <c r="AG3604">
        <f t="shared" ca="1" si="511"/>
        <v>207.36</v>
      </c>
      <c r="AI3604" t="str">
        <f t="shared" ca="1" si="513"/>
        <v>Oral Roberts</v>
      </c>
      <c r="AJ3604" t="str">
        <f t="shared" si="514"/>
        <v>South Dakota</v>
      </c>
      <c r="AK3604" t="str">
        <f t="shared" si="515"/>
        <v>South Dakota</v>
      </c>
    </row>
    <row r="3605" spans="17:37" x14ac:dyDescent="0.25">
      <c r="Q3605" t="s">
        <v>3280</v>
      </c>
      <c r="R3605" s="6">
        <v>42061</v>
      </c>
      <c r="S3605" t="s">
        <v>3194</v>
      </c>
      <c r="T3605" t="s">
        <v>3345</v>
      </c>
      <c r="U3605" t="s">
        <v>3842</v>
      </c>
      <c r="V3605">
        <v>74</v>
      </c>
      <c r="W3605">
        <v>58</v>
      </c>
      <c r="Y3605" t="s">
        <v>2911</v>
      </c>
      <c r="Z3605">
        <v>1</v>
      </c>
      <c r="AA3605">
        <f t="shared" si="512"/>
        <v>16</v>
      </c>
      <c r="AB3605">
        <f t="shared" ca="1" si="508"/>
        <v>1.0000000000000004</v>
      </c>
      <c r="AC3605">
        <f t="shared" ca="1" si="509"/>
        <v>15</v>
      </c>
      <c r="AD3605">
        <f t="shared" ca="1" si="510"/>
        <v>-15</v>
      </c>
      <c r="AE3605" s="2">
        <v>0</v>
      </c>
      <c r="AF3605" s="7">
        <f>VLOOKUP(R3605,Weights!$A$2:$B$120,2,0)*AE3605</f>
        <v>0</v>
      </c>
      <c r="AG3605">
        <f t="shared" ca="1" si="511"/>
        <v>225</v>
      </c>
      <c r="AI3605" t="str">
        <f t="shared" ca="1" si="513"/>
        <v>Oral Roberts</v>
      </c>
      <c r="AJ3605" t="str">
        <f t="shared" si="514"/>
        <v>Oral Roberts</v>
      </c>
      <c r="AK3605">
        <f t="shared" si="515"/>
        <v>0</v>
      </c>
    </row>
    <row r="3606" spans="17:37" x14ac:dyDescent="0.25">
      <c r="Q3606" t="s">
        <v>3280</v>
      </c>
      <c r="R3606" s="6">
        <v>42063</v>
      </c>
      <c r="S3606" t="s">
        <v>3194</v>
      </c>
      <c r="T3606" t="s">
        <v>3310</v>
      </c>
      <c r="U3606" t="s">
        <v>3842</v>
      </c>
      <c r="V3606">
        <v>60</v>
      </c>
      <c r="W3606">
        <v>57</v>
      </c>
      <c r="Y3606" t="s">
        <v>2912</v>
      </c>
      <c r="Z3606">
        <v>1</v>
      </c>
      <c r="AA3606">
        <f t="shared" si="512"/>
        <v>3</v>
      </c>
      <c r="AB3606">
        <f t="shared" ca="1" si="508"/>
        <v>3.2</v>
      </c>
      <c r="AC3606">
        <f t="shared" ca="1" si="509"/>
        <v>-0.20000000000000018</v>
      </c>
      <c r="AD3606">
        <f t="shared" ca="1" si="510"/>
        <v>0.20000000000000018</v>
      </c>
      <c r="AE3606" s="2">
        <v>0</v>
      </c>
      <c r="AF3606" s="7">
        <f>VLOOKUP(R3606,Weights!$A$2:$B$120,2,0)*AE3606</f>
        <v>0</v>
      </c>
      <c r="AG3606">
        <f t="shared" ca="1" si="511"/>
        <v>4.000000000000007E-2</v>
      </c>
      <c r="AI3606" t="str">
        <f t="shared" ca="1" si="513"/>
        <v>Oral Roberts</v>
      </c>
      <c r="AJ3606" t="str">
        <f t="shared" si="514"/>
        <v>Oral Roberts</v>
      </c>
      <c r="AK3606">
        <f t="shared" si="515"/>
        <v>0</v>
      </c>
    </row>
    <row r="3607" spans="17:37" x14ac:dyDescent="0.25">
      <c r="Q3607" t="s">
        <v>3416</v>
      </c>
      <c r="R3607" s="6">
        <v>41958</v>
      </c>
      <c r="S3607" t="s">
        <v>3194</v>
      </c>
      <c r="T3607" t="s">
        <v>3471</v>
      </c>
      <c r="U3607" t="s">
        <v>3842</v>
      </c>
      <c r="V3607">
        <v>107</v>
      </c>
      <c r="W3607">
        <v>65</v>
      </c>
      <c r="Y3607" t="s">
        <v>176</v>
      </c>
      <c r="Z3607">
        <v>1</v>
      </c>
      <c r="AA3607">
        <f t="shared" si="512"/>
        <v>42</v>
      </c>
      <c r="AB3607">
        <f t="shared" ca="1" si="508"/>
        <v>21.999999800000001</v>
      </c>
      <c r="AC3607">
        <f t="shared" ca="1" si="509"/>
        <v>20.000000199999999</v>
      </c>
      <c r="AD3607">
        <f t="shared" ca="1" si="510"/>
        <v>-20.000000199999999</v>
      </c>
      <c r="AE3607" s="2">
        <v>0</v>
      </c>
      <c r="AF3607" s="7">
        <f>VLOOKUP(R3607,Weights!$A$2:$B$120,2,0)*AE3607</f>
        <v>0</v>
      </c>
      <c r="AG3607">
        <f t="shared" ca="1" si="511"/>
        <v>400.00000799999998</v>
      </c>
      <c r="AI3607" t="str">
        <f t="shared" ca="1" si="513"/>
        <v>Oregon</v>
      </c>
      <c r="AJ3607" t="str">
        <f t="shared" si="514"/>
        <v>Oregon</v>
      </c>
      <c r="AK3607">
        <f t="shared" si="515"/>
        <v>0</v>
      </c>
    </row>
    <row r="3608" spans="17:37" x14ac:dyDescent="0.25">
      <c r="Q3608" t="s">
        <v>3416</v>
      </c>
      <c r="R3608" s="6">
        <v>41960</v>
      </c>
      <c r="S3608" t="s">
        <v>3194</v>
      </c>
      <c r="T3608" t="s">
        <v>3277</v>
      </c>
      <c r="U3608" t="s">
        <v>3842</v>
      </c>
      <c r="V3608">
        <v>83</v>
      </c>
      <c r="W3608">
        <v>66</v>
      </c>
      <c r="Y3608" t="s">
        <v>258</v>
      </c>
      <c r="Z3608">
        <v>1</v>
      </c>
      <c r="AA3608">
        <f t="shared" si="512"/>
        <v>17</v>
      </c>
      <c r="AB3608">
        <f t="shared" ca="1" si="508"/>
        <v>11.799999980000001</v>
      </c>
      <c r="AC3608">
        <f t="shared" ca="1" si="509"/>
        <v>5.2000000199999992</v>
      </c>
      <c r="AD3608">
        <f t="shared" ca="1" si="510"/>
        <v>-5.2000000199999992</v>
      </c>
      <c r="AE3608" s="2">
        <v>0</v>
      </c>
      <c r="AF3608" s="7">
        <f>VLOOKUP(R3608,Weights!$A$2:$B$120,2,0)*AE3608</f>
        <v>0</v>
      </c>
      <c r="AG3608">
        <f t="shared" ca="1" si="511"/>
        <v>27.040000207999991</v>
      </c>
      <c r="AI3608" t="str">
        <f t="shared" ca="1" si="513"/>
        <v>Oregon</v>
      </c>
      <c r="AJ3608" t="str">
        <f t="shared" si="514"/>
        <v>Oregon</v>
      </c>
      <c r="AK3608">
        <f t="shared" si="515"/>
        <v>0</v>
      </c>
    </row>
    <row r="3609" spans="17:37" x14ac:dyDescent="0.25">
      <c r="Q3609" t="s">
        <v>3416</v>
      </c>
      <c r="R3609" s="6">
        <v>41964</v>
      </c>
      <c r="S3609" t="s">
        <v>3194</v>
      </c>
      <c r="T3609" t="s">
        <v>3410</v>
      </c>
      <c r="U3609" t="s">
        <v>3842</v>
      </c>
      <c r="V3609">
        <v>78</v>
      </c>
      <c r="W3609">
        <v>68</v>
      </c>
      <c r="Y3609" t="s">
        <v>259</v>
      </c>
      <c r="Z3609">
        <v>1</v>
      </c>
      <c r="AA3609">
        <f t="shared" si="512"/>
        <v>10</v>
      </c>
      <c r="AB3609">
        <f t="shared" ca="1" si="508"/>
        <v>5.2</v>
      </c>
      <c r="AC3609">
        <f t="shared" ca="1" si="509"/>
        <v>4.8</v>
      </c>
      <c r="AD3609">
        <f t="shared" ca="1" si="510"/>
        <v>-4.8</v>
      </c>
      <c r="AE3609" s="2">
        <v>0</v>
      </c>
      <c r="AF3609" s="7">
        <f>VLOOKUP(R3609,Weights!$A$2:$B$120,2,0)*AE3609</f>
        <v>0</v>
      </c>
      <c r="AG3609">
        <f t="shared" ca="1" si="511"/>
        <v>23.04</v>
      </c>
      <c r="AI3609" t="str">
        <f t="shared" ca="1" si="513"/>
        <v>Oregon</v>
      </c>
      <c r="AJ3609" t="str">
        <f t="shared" si="514"/>
        <v>Oregon</v>
      </c>
      <c r="AK3609">
        <f t="shared" si="515"/>
        <v>0</v>
      </c>
    </row>
    <row r="3610" spans="17:37" x14ac:dyDescent="0.25">
      <c r="Q3610" t="s">
        <v>3416</v>
      </c>
      <c r="R3610" s="6">
        <v>41973</v>
      </c>
      <c r="S3610" t="s">
        <v>3194</v>
      </c>
      <c r="T3610" t="s">
        <v>3385</v>
      </c>
      <c r="U3610" t="s">
        <v>3842</v>
      </c>
      <c r="V3610">
        <v>81</v>
      </c>
      <c r="W3610">
        <v>59</v>
      </c>
      <c r="Y3610" t="s">
        <v>151</v>
      </c>
      <c r="Z3610">
        <v>1</v>
      </c>
      <c r="AA3610">
        <f t="shared" si="512"/>
        <v>22</v>
      </c>
      <c r="AB3610">
        <f t="shared" ca="1" si="508"/>
        <v>16.2</v>
      </c>
      <c r="AC3610">
        <f t="shared" ca="1" si="509"/>
        <v>5.8000000000000007</v>
      </c>
      <c r="AD3610">
        <f t="shared" ca="1" si="510"/>
        <v>-5.8000000000000007</v>
      </c>
      <c r="AE3610" s="2">
        <v>0</v>
      </c>
      <c r="AF3610" s="7">
        <f>VLOOKUP(R3610,Weights!$A$2:$B$120,2,0)*AE3610</f>
        <v>0</v>
      </c>
      <c r="AG3610">
        <f t="shared" ca="1" si="511"/>
        <v>33.640000000000008</v>
      </c>
      <c r="AI3610" t="str">
        <f t="shared" ca="1" si="513"/>
        <v>Oregon</v>
      </c>
      <c r="AJ3610" t="str">
        <f t="shared" si="514"/>
        <v>Oregon</v>
      </c>
      <c r="AK3610">
        <f t="shared" si="515"/>
        <v>0</v>
      </c>
    </row>
    <row r="3611" spans="17:37" x14ac:dyDescent="0.25">
      <c r="Q3611" t="s">
        <v>3416</v>
      </c>
      <c r="R3611" s="6">
        <v>41976</v>
      </c>
      <c r="S3611" t="s">
        <v>3194</v>
      </c>
      <c r="T3611" t="s">
        <v>3839</v>
      </c>
      <c r="U3611" t="s">
        <v>3842</v>
      </c>
      <c r="V3611">
        <v>94</v>
      </c>
      <c r="W3611">
        <v>63</v>
      </c>
      <c r="Y3611" t="s">
        <v>105</v>
      </c>
      <c r="Z3611">
        <v>1</v>
      </c>
      <c r="AA3611">
        <f t="shared" si="512"/>
        <v>31</v>
      </c>
      <c r="AB3611">
        <f t="shared" ca="1" si="508"/>
        <v>39.599999799999999</v>
      </c>
      <c r="AC3611">
        <f t="shared" ca="1" si="509"/>
        <v>-8.5999997999999991</v>
      </c>
      <c r="AD3611">
        <f t="shared" ca="1" si="510"/>
        <v>8.5999997999999991</v>
      </c>
      <c r="AE3611" s="2">
        <v>0</v>
      </c>
      <c r="AF3611" s="7">
        <f>VLOOKUP(R3611,Weights!$A$2:$B$120,2,0)*AE3611</f>
        <v>0</v>
      </c>
      <c r="AG3611">
        <f t="shared" ca="1" si="511"/>
        <v>73.959996560000022</v>
      </c>
      <c r="AI3611" t="str">
        <f t="shared" ca="1" si="513"/>
        <v>Oregon</v>
      </c>
      <c r="AJ3611" t="str">
        <f t="shared" si="514"/>
        <v>Oregon</v>
      </c>
      <c r="AK3611">
        <f t="shared" si="515"/>
        <v>0</v>
      </c>
    </row>
    <row r="3612" spans="17:37" x14ac:dyDescent="0.25">
      <c r="Q3612" t="s">
        <v>3416</v>
      </c>
      <c r="R3612" s="6">
        <v>41980</v>
      </c>
      <c r="S3612" t="s">
        <v>3194</v>
      </c>
      <c r="T3612" t="s">
        <v>3374</v>
      </c>
      <c r="U3612" t="s">
        <v>3841</v>
      </c>
      <c r="V3612">
        <v>79</v>
      </c>
      <c r="W3612">
        <v>73</v>
      </c>
      <c r="Y3612" t="s">
        <v>152</v>
      </c>
      <c r="Z3612">
        <v>1</v>
      </c>
      <c r="AA3612">
        <f t="shared" si="512"/>
        <v>-6</v>
      </c>
      <c r="AB3612">
        <f t="shared" ca="1" si="508"/>
        <v>2</v>
      </c>
      <c r="AC3612">
        <f t="shared" ca="1" si="509"/>
        <v>-8</v>
      </c>
      <c r="AD3612">
        <f t="shared" ca="1" si="510"/>
        <v>8</v>
      </c>
      <c r="AE3612" s="2">
        <v>0</v>
      </c>
      <c r="AF3612" s="7">
        <f>VLOOKUP(R3612,Weights!$A$2:$B$120,2,0)*AE3612</f>
        <v>0</v>
      </c>
      <c r="AG3612">
        <f t="shared" ca="1" si="511"/>
        <v>64</v>
      </c>
      <c r="AI3612" t="str">
        <f t="shared" ca="1" si="513"/>
        <v>Oregon</v>
      </c>
      <c r="AJ3612" t="str">
        <f t="shared" si="514"/>
        <v>Ole Miss</v>
      </c>
      <c r="AK3612" t="str">
        <f t="shared" si="515"/>
        <v>Ole Miss</v>
      </c>
    </row>
    <row r="3613" spans="17:37" x14ac:dyDescent="0.25">
      <c r="Q3613" t="s">
        <v>3416</v>
      </c>
      <c r="R3613" s="6">
        <v>41990</v>
      </c>
      <c r="S3613" t="s">
        <v>3194</v>
      </c>
      <c r="T3613" t="s">
        <v>3404</v>
      </c>
      <c r="U3613" t="s">
        <v>3842</v>
      </c>
      <c r="V3613">
        <v>79</v>
      </c>
      <c r="W3613">
        <v>56</v>
      </c>
      <c r="Y3613" t="s">
        <v>265</v>
      </c>
      <c r="Z3613">
        <v>1</v>
      </c>
      <c r="AA3613">
        <f t="shared" si="512"/>
        <v>23</v>
      </c>
      <c r="AB3613">
        <f t="shared" ca="1" si="508"/>
        <v>17.2</v>
      </c>
      <c r="AC3613">
        <f t="shared" ca="1" si="509"/>
        <v>5.8000000000000007</v>
      </c>
      <c r="AD3613">
        <f t="shared" ca="1" si="510"/>
        <v>-5.8000000000000007</v>
      </c>
      <c r="AE3613" s="2">
        <v>0</v>
      </c>
      <c r="AF3613" s="7">
        <f>VLOOKUP(R3613,Weights!$A$2:$B$120,2,0)*AE3613</f>
        <v>0</v>
      </c>
      <c r="AG3613">
        <f t="shared" ca="1" si="511"/>
        <v>33.640000000000008</v>
      </c>
      <c r="AI3613" t="str">
        <f t="shared" ca="1" si="513"/>
        <v>Oregon</v>
      </c>
      <c r="AJ3613" t="str">
        <f t="shared" si="514"/>
        <v>Oregon</v>
      </c>
      <c r="AK3613">
        <f t="shared" si="515"/>
        <v>0</v>
      </c>
    </row>
    <row r="3614" spans="17:37" x14ac:dyDescent="0.25">
      <c r="Q3614" t="s">
        <v>3416</v>
      </c>
      <c r="R3614" s="6">
        <v>41993</v>
      </c>
      <c r="S3614" t="s">
        <v>3194</v>
      </c>
      <c r="T3614" t="s">
        <v>3421</v>
      </c>
      <c r="U3614" t="s">
        <v>3842</v>
      </c>
      <c r="V3614">
        <v>83</v>
      </c>
      <c r="W3614">
        <v>70</v>
      </c>
      <c r="Y3614" t="s">
        <v>266</v>
      </c>
      <c r="Z3614">
        <v>1</v>
      </c>
      <c r="AA3614">
        <f t="shared" si="512"/>
        <v>13</v>
      </c>
      <c r="AB3614">
        <f t="shared" ca="1" si="508"/>
        <v>15</v>
      </c>
      <c r="AC3614">
        <f t="shared" ca="1" si="509"/>
        <v>-2</v>
      </c>
      <c r="AD3614">
        <f t="shared" ca="1" si="510"/>
        <v>2</v>
      </c>
      <c r="AE3614" s="2">
        <v>0</v>
      </c>
      <c r="AF3614" s="7">
        <f>VLOOKUP(R3614,Weights!$A$2:$B$120,2,0)*AE3614</f>
        <v>0</v>
      </c>
      <c r="AG3614">
        <f t="shared" ca="1" si="511"/>
        <v>4</v>
      </c>
      <c r="AI3614" t="str">
        <f t="shared" ca="1" si="513"/>
        <v>Oregon</v>
      </c>
      <c r="AJ3614" t="str">
        <f t="shared" si="514"/>
        <v>Oregon</v>
      </c>
      <c r="AK3614">
        <f t="shared" si="515"/>
        <v>0</v>
      </c>
    </row>
    <row r="3615" spans="17:37" x14ac:dyDescent="0.25">
      <c r="Q3615" t="s">
        <v>3416</v>
      </c>
      <c r="R3615" s="6">
        <v>41995</v>
      </c>
      <c r="S3615" t="s">
        <v>3194</v>
      </c>
      <c r="T3615" t="s">
        <v>3254</v>
      </c>
      <c r="U3615" t="s">
        <v>3842</v>
      </c>
      <c r="V3615">
        <v>82</v>
      </c>
      <c r="W3615">
        <v>78</v>
      </c>
      <c r="X3615" t="s">
        <v>3843</v>
      </c>
      <c r="Y3615" t="s">
        <v>267</v>
      </c>
      <c r="Z3615">
        <v>1</v>
      </c>
      <c r="AA3615">
        <f t="shared" si="512"/>
        <v>4</v>
      </c>
      <c r="AB3615">
        <f t="shared" ca="1" si="508"/>
        <v>5</v>
      </c>
      <c r="AC3615">
        <f t="shared" ca="1" si="509"/>
        <v>-1</v>
      </c>
      <c r="AD3615">
        <f t="shared" ca="1" si="510"/>
        <v>1</v>
      </c>
      <c r="AE3615" s="2">
        <v>0</v>
      </c>
      <c r="AF3615" s="7">
        <f>VLOOKUP(R3615,Weights!$A$2:$B$120,2,0)*AE3615</f>
        <v>0</v>
      </c>
      <c r="AG3615">
        <f t="shared" ca="1" si="511"/>
        <v>1</v>
      </c>
      <c r="AI3615" t="str">
        <f t="shared" ca="1" si="513"/>
        <v>Oregon</v>
      </c>
      <c r="AJ3615" t="str">
        <f t="shared" si="514"/>
        <v>Oregon</v>
      </c>
      <c r="AK3615">
        <f t="shared" si="515"/>
        <v>0</v>
      </c>
    </row>
    <row r="3616" spans="17:37" x14ac:dyDescent="0.25">
      <c r="Q3616" t="s">
        <v>3416</v>
      </c>
      <c r="R3616" s="6">
        <v>42002</v>
      </c>
      <c r="S3616" t="s">
        <v>3194</v>
      </c>
      <c r="T3616" t="s">
        <v>3418</v>
      </c>
      <c r="U3616" t="s">
        <v>3842</v>
      </c>
      <c r="V3616">
        <v>69</v>
      </c>
      <c r="W3616">
        <v>67</v>
      </c>
      <c r="X3616" t="s">
        <v>3843</v>
      </c>
      <c r="Y3616" t="s">
        <v>528</v>
      </c>
      <c r="Z3616">
        <v>1</v>
      </c>
      <c r="AA3616">
        <f t="shared" si="512"/>
        <v>2</v>
      </c>
      <c r="AB3616">
        <f t="shared" ca="1" si="508"/>
        <v>4.6000000000000005</v>
      </c>
      <c r="AC3616">
        <f t="shared" ca="1" si="509"/>
        <v>-2.6000000000000005</v>
      </c>
      <c r="AD3616">
        <f t="shared" ca="1" si="510"/>
        <v>2.6000000000000005</v>
      </c>
      <c r="AE3616" s="2">
        <v>0</v>
      </c>
      <c r="AF3616" s="7">
        <f>VLOOKUP(R3616,Weights!$A$2:$B$120,2,0)*AE3616</f>
        <v>0</v>
      </c>
      <c r="AG3616">
        <f t="shared" ca="1" si="511"/>
        <v>6.7600000000000025</v>
      </c>
      <c r="AI3616" t="str">
        <f t="shared" ca="1" si="513"/>
        <v>Oregon</v>
      </c>
      <c r="AJ3616" t="str">
        <f t="shared" si="514"/>
        <v>Oregon</v>
      </c>
      <c r="AK3616">
        <f t="shared" si="515"/>
        <v>0</v>
      </c>
    </row>
    <row r="3617" spans="17:37" x14ac:dyDescent="0.25">
      <c r="Q3617" t="s">
        <v>3416</v>
      </c>
      <c r="R3617" s="6">
        <v>42007</v>
      </c>
      <c r="S3617" t="s">
        <v>3194</v>
      </c>
      <c r="T3617" t="s">
        <v>3379</v>
      </c>
      <c r="U3617" t="s">
        <v>3842</v>
      </c>
      <c r="V3617">
        <v>71</v>
      </c>
      <c r="W3617">
        <v>59</v>
      </c>
      <c r="Y3617" t="s">
        <v>529</v>
      </c>
      <c r="Z3617">
        <v>1</v>
      </c>
      <c r="AA3617">
        <f t="shared" si="512"/>
        <v>12</v>
      </c>
      <c r="AB3617">
        <f t="shared" ca="1" si="508"/>
        <v>9.6</v>
      </c>
      <c r="AC3617">
        <f t="shared" ca="1" si="509"/>
        <v>2.4000000000000004</v>
      </c>
      <c r="AD3617">
        <f t="shared" ca="1" si="510"/>
        <v>-2.4000000000000004</v>
      </c>
      <c r="AE3617" s="2">
        <v>0</v>
      </c>
      <c r="AF3617" s="7">
        <f>VLOOKUP(R3617,Weights!$A$2:$B$120,2,0)*AE3617</f>
        <v>0</v>
      </c>
      <c r="AG3617">
        <f t="shared" ca="1" si="511"/>
        <v>5.7600000000000016</v>
      </c>
      <c r="AI3617" t="str">
        <f t="shared" ca="1" si="513"/>
        <v>Oregon</v>
      </c>
      <c r="AJ3617" t="str">
        <f t="shared" si="514"/>
        <v>Oregon</v>
      </c>
      <c r="AK3617">
        <f t="shared" si="515"/>
        <v>0</v>
      </c>
    </row>
    <row r="3618" spans="17:37" x14ac:dyDescent="0.25">
      <c r="Q3618" t="s">
        <v>3416</v>
      </c>
      <c r="R3618" s="6">
        <v>42012</v>
      </c>
      <c r="S3618" t="s">
        <v>3194</v>
      </c>
      <c r="T3618" t="s">
        <v>3836</v>
      </c>
      <c r="U3618" t="s">
        <v>3841</v>
      </c>
      <c r="V3618">
        <v>80</v>
      </c>
      <c r="W3618">
        <v>62</v>
      </c>
      <c r="Y3618" t="s">
        <v>734</v>
      </c>
      <c r="Z3618">
        <v>1</v>
      </c>
      <c r="AA3618">
        <f t="shared" si="512"/>
        <v>-18</v>
      </c>
      <c r="AB3618">
        <f t="shared" ca="1" si="508"/>
        <v>-10.2000002</v>
      </c>
      <c r="AC3618">
        <f t="shared" ca="1" si="509"/>
        <v>-7.7999998000000001</v>
      </c>
      <c r="AD3618">
        <f t="shared" ca="1" si="510"/>
        <v>7.7999998000000001</v>
      </c>
      <c r="AE3618" s="2">
        <v>0</v>
      </c>
      <c r="AF3618" s="7">
        <f>VLOOKUP(R3618,Weights!$A$2:$B$120,2,0)*AE3618</f>
        <v>0</v>
      </c>
      <c r="AG3618">
        <f t="shared" ca="1" si="511"/>
        <v>60.839996880000044</v>
      </c>
      <c r="AI3618" t="str">
        <f t="shared" ca="1" si="513"/>
        <v>Arizona</v>
      </c>
      <c r="AJ3618" t="str">
        <f t="shared" si="514"/>
        <v>Arizona</v>
      </c>
      <c r="AK3618" t="str">
        <f t="shared" si="515"/>
        <v>Arizona</v>
      </c>
    </row>
    <row r="3619" spans="17:37" x14ac:dyDescent="0.25">
      <c r="Q3619" t="s">
        <v>3416</v>
      </c>
      <c r="R3619" s="6">
        <v>42014</v>
      </c>
      <c r="S3619" t="s">
        <v>3194</v>
      </c>
      <c r="T3619" t="s">
        <v>3493</v>
      </c>
      <c r="U3619" t="s">
        <v>3842</v>
      </c>
      <c r="V3619">
        <v>59</v>
      </c>
      <c r="W3619">
        <v>56</v>
      </c>
      <c r="Y3619" t="s">
        <v>531</v>
      </c>
      <c r="Z3619">
        <v>1</v>
      </c>
      <c r="AA3619">
        <f t="shared" si="512"/>
        <v>3</v>
      </c>
      <c r="AB3619">
        <f t="shared" ca="1" si="508"/>
        <v>3.6000000000000005</v>
      </c>
      <c r="AC3619">
        <f t="shared" ca="1" si="509"/>
        <v>-0.60000000000000053</v>
      </c>
      <c r="AD3619">
        <f t="shared" ca="1" si="510"/>
        <v>0.60000000000000053</v>
      </c>
      <c r="AE3619" s="2">
        <v>0</v>
      </c>
      <c r="AF3619" s="7">
        <f>VLOOKUP(R3619,Weights!$A$2:$B$120,2,0)*AE3619</f>
        <v>0</v>
      </c>
      <c r="AG3619">
        <f t="shared" ca="1" si="511"/>
        <v>0.36000000000000065</v>
      </c>
      <c r="AI3619" t="str">
        <f t="shared" ca="1" si="513"/>
        <v>Oregon</v>
      </c>
      <c r="AJ3619" t="str">
        <f t="shared" si="514"/>
        <v>Oregon</v>
      </c>
      <c r="AK3619">
        <f t="shared" si="515"/>
        <v>0</v>
      </c>
    </row>
    <row r="3620" spans="17:37" x14ac:dyDescent="0.25">
      <c r="Q3620" t="s">
        <v>3416</v>
      </c>
      <c r="R3620" s="6">
        <v>42026</v>
      </c>
      <c r="S3620" t="s">
        <v>3194</v>
      </c>
      <c r="T3620" t="s">
        <v>3253</v>
      </c>
      <c r="U3620" t="s">
        <v>3842</v>
      </c>
      <c r="V3620">
        <v>75</v>
      </c>
      <c r="W3620">
        <v>67</v>
      </c>
      <c r="Y3620" t="s">
        <v>783</v>
      </c>
      <c r="Z3620">
        <v>1</v>
      </c>
      <c r="AA3620">
        <f t="shared" si="512"/>
        <v>8</v>
      </c>
      <c r="AB3620">
        <f t="shared" ca="1" si="508"/>
        <v>8</v>
      </c>
      <c r="AC3620">
        <f t="shared" ca="1" si="509"/>
        <v>0</v>
      </c>
      <c r="AD3620">
        <f t="shared" ca="1" si="510"/>
        <v>0</v>
      </c>
      <c r="AE3620" s="2">
        <v>0</v>
      </c>
      <c r="AF3620" s="7">
        <f>VLOOKUP(R3620,Weights!$A$2:$B$120,2,0)*AE3620</f>
        <v>0</v>
      </c>
      <c r="AG3620">
        <f t="shared" ca="1" si="511"/>
        <v>0</v>
      </c>
      <c r="AI3620" t="str">
        <f t="shared" ca="1" si="513"/>
        <v>Oregon</v>
      </c>
      <c r="AJ3620" t="str">
        <f t="shared" si="514"/>
        <v>Oregon</v>
      </c>
      <c r="AK3620">
        <f t="shared" si="515"/>
        <v>0</v>
      </c>
    </row>
    <row r="3621" spans="17:37" x14ac:dyDescent="0.25">
      <c r="Q3621" t="s">
        <v>3416</v>
      </c>
      <c r="R3621" s="6">
        <v>42028</v>
      </c>
      <c r="S3621" t="s">
        <v>3194</v>
      </c>
      <c r="T3621" t="s">
        <v>3403</v>
      </c>
      <c r="U3621" t="s">
        <v>3842</v>
      </c>
      <c r="V3621">
        <v>82</v>
      </c>
      <c r="W3621">
        <v>64</v>
      </c>
      <c r="Y3621" t="s">
        <v>738</v>
      </c>
      <c r="Z3621">
        <v>1</v>
      </c>
      <c r="AA3621">
        <f t="shared" si="512"/>
        <v>18</v>
      </c>
      <c r="AB3621">
        <f t="shared" ca="1" si="508"/>
        <v>0.1999998000000005</v>
      </c>
      <c r="AC3621">
        <f t="shared" ca="1" si="509"/>
        <v>17.800000199999999</v>
      </c>
      <c r="AD3621">
        <f t="shared" ca="1" si="510"/>
        <v>-17.800000199999999</v>
      </c>
      <c r="AE3621" s="2">
        <v>0</v>
      </c>
      <c r="AF3621" s="7">
        <f>VLOOKUP(R3621,Weights!$A$2:$B$120,2,0)*AE3621</f>
        <v>0</v>
      </c>
      <c r="AG3621">
        <f t="shared" ca="1" si="511"/>
        <v>316.84000712</v>
      </c>
      <c r="AI3621" t="str">
        <f t="shared" ca="1" si="513"/>
        <v>Oregon</v>
      </c>
      <c r="AJ3621" t="str">
        <f t="shared" si="514"/>
        <v>Oregon</v>
      </c>
      <c r="AK3621">
        <f t="shared" si="515"/>
        <v>0</v>
      </c>
    </row>
    <row r="3622" spans="17:37" x14ac:dyDescent="0.25">
      <c r="Q3622" t="s">
        <v>3416</v>
      </c>
      <c r="R3622" s="6">
        <v>42039</v>
      </c>
      <c r="S3622" t="s">
        <v>3194</v>
      </c>
      <c r="T3622" t="s">
        <v>3516</v>
      </c>
      <c r="U3622" t="s">
        <v>3842</v>
      </c>
      <c r="V3622">
        <v>78</v>
      </c>
      <c r="W3622">
        <v>74</v>
      </c>
      <c r="Y3622" t="s">
        <v>1350</v>
      </c>
      <c r="Z3622">
        <v>1</v>
      </c>
      <c r="AA3622">
        <f t="shared" si="512"/>
        <v>4</v>
      </c>
      <c r="AB3622">
        <f t="shared" ca="1" si="508"/>
        <v>7.4</v>
      </c>
      <c r="AC3622">
        <f t="shared" ca="1" si="509"/>
        <v>-3.4000000000000004</v>
      </c>
      <c r="AD3622">
        <f t="shared" ca="1" si="510"/>
        <v>3.4000000000000004</v>
      </c>
      <c r="AE3622" s="2">
        <v>0</v>
      </c>
      <c r="AF3622" s="7">
        <f>VLOOKUP(R3622,Weights!$A$2:$B$120,2,0)*AE3622</f>
        <v>0</v>
      </c>
      <c r="AG3622">
        <f t="shared" ca="1" si="511"/>
        <v>11.560000000000002</v>
      </c>
      <c r="AI3622" t="str">
        <f t="shared" ca="1" si="513"/>
        <v>Oregon</v>
      </c>
      <c r="AJ3622" t="str">
        <f t="shared" si="514"/>
        <v>Oregon</v>
      </c>
      <c r="AK3622">
        <f t="shared" si="515"/>
        <v>0</v>
      </c>
    </row>
    <row r="3623" spans="17:37" x14ac:dyDescent="0.25">
      <c r="Q3623" t="s">
        <v>3416</v>
      </c>
      <c r="R3623" s="6">
        <v>42043</v>
      </c>
      <c r="S3623" t="s">
        <v>3194</v>
      </c>
      <c r="T3623" t="s">
        <v>3392</v>
      </c>
      <c r="U3623" t="s">
        <v>3842</v>
      </c>
      <c r="V3623">
        <v>95</v>
      </c>
      <c r="W3623">
        <v>72</v>
      </c>
      <c r="Y3623" t="s">
        <v>539</v>
      </c>
      <c r="Z3623">
        <v>1</v>
      </c>
      <c r="AA3623">
        <f t="shared" si="512"/>
        <v>23</v>
      </c>
      <c r="AB3623">
        <f t="shared" ca="1" si="508"/>
        <v>11.39999998</v>
      </c>
      <c r="AC3623">
        <f t="shared" ca="1" si="509"/>
        <v>11.60000002</v>
      </c>
      <c r="AD3623">
        <f t="shared" ca="1" si="510"/>
        <v>-11.60000002</v>
      </c>
      <c r="AE3623" s="2">
        <v>0</v>
      </c>
      <c r="AF3623" s="7">
        <f>VLOOKUP(R3623,Weights!$A$2:$B$120,2,0)*AE3623</f>
        <v>0</v>
      </c>
      <c r="AG3623">
        <f t="shared" ca="1" si="511"/>
        <v>134.56000046399998</v>
      </c>
      <c r="AI3623" t="str">
        <f t="shared" ca="1" si="513"/>
        <v>Oregon</v>
      </c>
      <c r="AJ3623" t="str">
        <f t="shared" si="514"/>
        <v>Oregon</v>
      </c>
      <c r="AK3623">
        <f t="shared" si="515"/>
        <v>0</v>
      </c>
    </row>
    <row r="3624" spans="17:37" x14ac:dyDescent="0.25">
      <c r="Q3624" t="s">
        <v>3416</v>
      </c>
      <c r="R3624" s="6">
        <v>42053</v>
      </c>
      <c r="S3624" t="s">
        <v>3194</v>
      </c>
      <c r="T3624" t="s">
        <v>3352</v>
      </c>
      <c r="U3624" t="s">
        <v>3842</v>
      </c>
      <c r="V3624">
        <v>73</v>
      </c>
      <c r="W3624">
        <v>60</v>
      </c>
      <c r="Y3624" t="s">
        <v>764</v>
      </c>
      <c r="Z3624">
        <v>1</v>
      </c>
      <c r="AA3624">
        <f t="shared" si="512"/>
        <v>13</v>
      </c>
      <c r="AB3624">
        <f t="shared" ca="1" si="508"/>
        <v>5.2</v>
      </c>
      <c r="AC3624">
        <f t="shared" ca="1" si="509"/>
        <v>7.8</v>
      </c>
      <c r="AD3624">
        <f t="shared" ca="1" si="510"/>
        <v>-7.8</v>
      </c>
      <c r="AE3624" s="2">
        <v>0</v>
      </c>
      <c r="AF3624" s="7">
        <f>VLOOKUP(R3624,Weights!$A$2:$B$120,2,0)*AE3624</f>
        <v>0</v>
      </c>
      <c r="AG3624">
        <f t="shared" ca="1" si="511"/>
        <v>60.839999999999996</v>
      </c>
      <c r="AI3624" t="str">
        <f t="shared" ca="1" si="513"/>
        <v>Oregon</v>
      </c>
      <c r="AJ3624" t="str">
        <f t="shared" si="514"/>
        <v>Oregon</v>
      </c>
      <c r="AK3624">
        <f t="shared" si="515"/>
        <v>0</v>
      </c>
    </row>
    <row r="3625" spans="17:37" x14ac:dyDescent="0.25">
      <c r="Q3625" t="s">
        <v>3416</v>
      </c>
      <c r="R3625" s="6">
        <v>42057</v>
      </c>
      <c r="S3625" t="s">
        <v>3194</v>
      </c>
      <c r="T3625" t="s">
        <v>3408</v>
      </c>
      <c r="U3625" t="s">
        <v>3842</v>
      </c>
      <c r="V3625">
        <v>69</v>
      </c>
      <c r="W3625">
        <v>58</v>
      </c>
      <c r="Y3625" t="s">
        <v>1031</v>
      </c>
      <c r="Z3625">
        <v>1</v>
      </c>
      <c r="AA3625">
        <f t="shared" si="512"/>
        <v>11</v>
      </c>
      <c r="AB3625">
        <f t="shared" ca="1" si="508"/>
        <v>-7.4000001999999991</v>
      </c>
      <c r="AC3625">
        <f t="shared" ca="1" si="509"/>
        <v>18.400000200000001</v>
      </c>
      <c r="AD3625">
        <f t="shared" ca="1" si="510"/>
        <v>-18.400000200000001</v>
      </c>
      <c r="AE3625" s="2">
        <v>0</v>
      </c>
      <c r="AF3625" s="7">
        <f>VLOOKUP(R3625,Weights!$A$2:$B$120,2,0)*AE3625</f>
        <v>0</v>
      </c>
      <c r="AG3625">
        <f t="shared" ca="1" si="511"/>
        <v>338.5600073600001</v>
      </c>
      <c r="AI3625" t="str">
        <f t="shared" ca="1" si="513"/>
        <v>Utah</v>
      </c>
      <c r="AJ3625" t="str">
        <f t="shared" si="514"/>
        <v>Oregon</v>
      </c>
      <c r="AK3625">
        <f t="shared" si="515"/>
        <v>0</v>
      </c>
    </row>
    <row r="3626" spans="17:37" x14ac:dyDescent="0.25">
      <c r="Q3626" t="s">
        <v>3416</v>
      </c>
      <c r="R3626" s="6">
        <v>42076</v>
      </c>
      <c r="S3626" t="s">
        <v>3195</v>
      </c>
      <c r="T3626" t="s">
        <v>3408</v>
      </c>
      <c r="U3626" t="s">
        <v>3191</v>
      </c>
      <c r="Y3626" t="s">
        <v>3191</v>
      </c>
      <c r="Z3626">
        <v>0</v>
      </c>
      <c r="AA3626">
        <f t="shared" si="512"/>
        <v>0</v>
      </c>
      <c r="AB3626">
        <f t="shared" ca="1" si="508"/>
        <v>0</v>
      </c>
      <c r="AC3626">
        <f t="shared" ca="1" si="509"/>
        <v>0</v>
      </c>
      <c r="AD3626">
        <f t="shared" ca="1" si="510"/>
        <v>0</v>
      </c>
      <c r="AE3626" s="2">
        <v>0</v>
      </c>
      <c r="AF3626" s="7">
        <f>VLOOKUP(R3626,Weights!$A$2:$B$120,2,0)*AE3626</f>
        <v>0</v>
      </c>
      <c r="AG3626">
        <f t="shared" ca="1" si="511"/>
        <v>0</v>
      </c>
      <c r="AI3626" t="str">
        <f t="shared" ca="1" si="513"/>
        <v>Utah</v>
      </c>
      <c r="AJ3626" t="str">
        <f t="shared" si="514"/>
        <v>Utah</v>
      </c>
      <c r="AK3626">
        <f t="shared" si="515"/>
        <v>0</v>
      </c>
    </row>
    <row r="3627" spans="17:37" x14ac:dyDescent="0.25">
      <c r="Q3627" t="s">
        <v>3379</v>
      </c>
      <c r="R3627" s="6">
        <v>41957</v>
      </c>
      <c r="S3627" t="s">
        <v>3194</v>
      </c>
      <c r="T3627" t="s">
        <v>3473</v>
      </c>
      <c r="U3627" t="s">
        <v>3842</v>
      </c>
      <c r="V3627">
        <v>67</v>
      </c>
      <c r="W3627">
        <v>54</v>
      </c>
      <c r="Y3627" t="s">
        <v>176</v>
      </c>
      <c r="Z3627">
        <v>1</v>
      </c>
      <c r="AA3627">
        <f t="shared" si="512"/>
        <v>13</v>
      </c>
      <c r="AB3627">
        <f t="shared" ca="1" si="508"/>
        <v>9</v>
      </c>
      <c r="AC3627">
        <f t="shared" ca="1" si="509"/>
        <v>4</v>
      </c>
      <c r="AD3627">
        <f t="shared" ca="1" si="510"/>
        <v>-4</v>
      </c>
      <c r="AE3627" s="2">
        <v>0</v>
      </c>
      <c r="AF3627" s="7">
        <f>VLOOKUP(R3627,Weights!$A$2:$B$120,2,0)*AE3627</f>
        <v>0</v>
      </c>
      <c r="AG3627">
        <f t="shared" ca="1" si="511"/>
        <v>16</v>
      </c>
      <c r="AI3627" t="str">
        <f t="shared" ca="1" si="513"/>
        <v>Oregon St</v>
      </c>
      <c r="AJ3627" t="str">
        <f t="shared" si="514"/>
        <v>Oregon St</v>
      </c>
      <c r="AK3627">
        <f t="shared" si="515"/>
        <v>0</v>
      </c>
    </row>
    <row r="3628" spans="17:37" x14ac:dyDescent="0.25">
      <c r="Q3628" t="s">
        <v>3379</v>
      </c>
      <c r="R3628" s="6">
        <v>41961</v>
      </c>
      <c r="S3628" t="s">
        <v>3194</v>
      </c>
      <c r="T3628" t="s">
        <v>3839</v>
      </c>
      <c r="U3628" t="s">
        <v>3842</v>
      </c>
      <c r="V3628">
        <v>86</v>
      </c>
      <c r="W3628">
        <v>62</v>
      </c>
      <c r="Y3628" t="s">
        <v>258</v>
      </c>
      <c r="Z3628">
        <v>1</v>
      </c>
      <c r="AA3628">
        <f t="shared" si="512"/>
        <v>24</v>
      </c>
      <c r="AB3628">
        <f t="shared" ca="1" si="508"/>
        <v>33.199999800000001</v>
      </c>
      <c r="AC3628">
        <f t="shared" ca="1" si="509"/>
        <v>-9.1999998000000005</v>
      </c>
      <c r="AD3628">
        <f t="shared" ca="1" si="510"/>
        <v>9.1999998000000005</v>
      </c>
      <c r="AE3628" s="2">
        <v>0</v>
      </c>
      <c r="AF3628" s="7">
        <f>VLOOKUP(R3628,Weights!$A$2:$B$120,2,0)*AE3628</f>
        <v>0</v>
      </c>
      <c r="AG3628">
        <f t="shared" ca="1" si="511"/>
        <v>84.639996320000051</v>
      </c>
      <c r="AI3628" t="str">
        <f t="shared" ca="1" si="513"/>
        <v>Oregon St</v>
      </c>
      <c r="AJ3628" t="str">
        <f t="shared" si="514"/>
        <v>Oregon St</v>
      </c>
      <c r="AK3628">
        <f t="shared" si="515"/>
        <v>0</v>
      </c>
    </row>
    <row r="3629" spans="17:37" x14ac:dyDescent="0.25">
      <c r="Q3629" t="s">
        <v>3379</v>
      </c>
      <c r="R3629" s="6">
        <v>41964</v>
      </c>
      <c r="S3629" t="s">
        <v>3194</v>
      </c>
      <c r="T3629" t="s">
        <v>3280</v>
      </c>
      <c r="U3629" t="s">
        <v>3842</v>
      </c>
      <c r="V3629">
        <v>55</v>
      </c>
      <c r="W3629">
        <v>42</v>
      </c>
      <c r="Y3629" t="s">
        <v>259</v>
      </c>
      <c r="Z3629">
        <v>1</v>
      </c>
      <c r="AA3629">
        <f t="shared" si="512"/>
        <v>13</v>
      </c>
      <c r="AB3629">
        <f t="shared" ca="1" si="508"/>
        <v>7.8</v>
      </c>
      <c r="AC3629">
        <f t="shared" ca="1" si="509"/>
        <v>5.2</v>
      </c>
      <c r="AD3629">
        <f t="shared" ca="1" si="510"/>
        <v>-5.2</v>
      </c>
      <c r="AE3629" s="2">
        <v>0</v>
      </c>
      <c r="AF3629" s="7">
        <f>VLOOKUP(R3629,Weights!$A$2:$B$120,2,0)*AE3629</f>
        <v>0</v>
      </c>
      <c r="AG3629">
        <f t="shared" ca="1" si="511"/>
        <v>27.040000000000003</v>
      </c>
      <c r="AI3629" t="str">
        <f t="shared" ca="1" si="513"/>
        <v>Oregon St</v>
      </c>
      <c r="AJ3629" t="str">
        <f t="shared" si="514"/>
        <v>Oregon St</v>
      </c>
      <c r="AK3629">
        <f t="shared" si="515"/>
        <v>0</v>
      </c>
    </row>
    <row r="3630" spans="17:37" x14ac:dyDescent="0.25">
      <c r="Q3630" t="s">
        <v>3379</v>
      </c>
      <c r="R3630" s="6">
        <v>41969</v>
      </c>
      <c r="S3630" t="s">
        <v>3195</v>
      </c>
      <c r="T3630" t="s">
        <v>3381</v>
      </c>
      <c r="U3630" t="s">
        <v>3841</v>
      </c>
      <c r="V3630">
        <v>71</v>
      </c>
      <c r="W3630">
        <v>69</v>
      </c>
      <c r="Y3630" t="s">
        <v>150</v>
      </c>
      <c r="Z3630">
        <v>1</v>
      </c>
      <c r="AA3630">
        <f t="shared" si="512"/>
        <v>-2</v>
      </c>
      <c r="AB3630">
        <f t="shared" ca="1" si="508"/>
        <v>0.79999997999999994</v>
      </c>
      <c r="AC3630">
        <f t="shared" ca="1" si="509"/>
        <v>-2.7999999799999999</v>
      </c>
      <c r="AD3630">
        <f t="shared" ca="1" si="510"/>
        <v>2.7999999799999999</v>
      </c>
      <c r="AE3630" s="2">
        <v>0</v>
      </c>
      <c r="AF3630" s="7">
        <f>VLOOKUP(R3630,Weights!$A$2:$B$120,2,0)*AE3630</f>
        <v>0</v>
      </c>
      <c r="AG3630">
        <f t="shared" ca="1" si="511"/>
        <v>7.8399998880000004</v>
      </c>
      <c r="AI3630" t="str">
        <f t="shared" ca="1" si="513"/>
        <v>Oregon St</v>
      </c>
      <c r="AJ3630" t="str">
        <f t="shared" si="514"/>
        <v>Auburn</v>
      </c>
      <c r="AK3630" t="str">
        <f t="shared" si="515"/>
        <v>Auburn</v>
      </c>
    </row>
    <row r="3631" spans="17:37" x14ac:dyDescent="0.25">
      <c r="Q3631" t="s">
        <v>3379</v>
      </c>
      <c r="R3631" s="6">
        <v>41976</v>
      </c>
      <c r="S3631" t="s">
        <v>3194</v>
      </c>
      <c r="T3631" t="s">
        <v>3515</v>
      </c>
      <c r="U3631" t="s">
        <v>3842</v>
      </c>
      <c r="V3631">
        <v>74</v>
      </c>
      <c r="W3631">
        <v>50</v>
      </c>
      <c r="Y3631" t="s">
        <v>151</v>
      </c>
      <c r="Z3631">
        <v>1</v>
      </c>
      <c r="AA3631">
        <f t="shared" si="512"/>
        <v>24</v>
      </c>
      <c r="AB3631">
        <f t="shared" ca="1" si="508"/>
        <v>23.999999800000001</v>
      </c>
      <c r="AC3631">
        <f t="shared" ca="1" si="509"/>
        <v>1.9999999878450581E-7</v>
      </c>
      <c r="AD3631">
        <f t="shared" ca="1" si="510"/>
        <v>-1.9999999878450581E-7</v>
      </c>
      <c r="AE3631" s="2">
        <v>0</v>
      </c>
      <c r="AF3631" s="7">
        <f>VLOOKUP(R3631,Weights!$A$2:$B$120,2,0)*AE3631</f>
        <v>0</v>
      </c>
      <c r="AG3631">
        <f t="shared" ca="1" si="511"/>
        <v>3.9999999513802324E-14</v>
      </c>
      <c r="AI3631" t="str">
        <f t="shared" ca="1" si="513"/>
        <v>Oregon St</v>
      </c>
      <c r="AJ3631" t="str">
        <f t="shared" si="514"/>
        <v>Oregon St</v>
      </c>
      <c r="AK3631">
        <f t="shared" si="515"/>
        <v>0</v>
      </c>
    </row>
    <row r="3632" spans="17:37" x14ac:dyDescent="0.25">
      <c r="Q3632" t="s">
        <v>3379</v>
      </c>
      <c r="R3632" s="6">
        <v>41986</v>
      </c>
      <c r="S3632" t="s">
        <v>3194</v>
      </c>
      <c r="T3632" t="s">
        <v>3323</v>
      </c>
      <c r="U3632" t="s">
        <v>3842</v>
      </c>
      <c r="V3632">
        <v>59</v>
      </c>
      <c r="W3632">
        <v>49</v>
      </c>
      <c r="Y3632" t="s">
        <v>196</v>
      </c>
      <c r="Z3632">
        <v>1</v>
      </c>
      <c r="AA3632">
        <f t="shared" si="512"/>
        <v>10</v>
      </c>
      <c r="AB3632">
        <f t="shared" ca="1" si="508"/>
        <v>2</v>
      </c>
      <c r="AC3632">
        <f t="shared" ca="1" si="509"/>
        <v>8</v>
      </c>
      <c r="AD3632">
        <f t="shared" ca="1" si="510"/>
        <v>-8</v>
      </c>
      <c r="AE3632" s="2">
        <v>0</v>
      </c>
      <c r="AF3632" s="7">
        <f>VLOOKUP(R3632,Weights!$A$2:$B$120,2,0)*AE3632</f>
        <v>0</v>
      </c>
      <c r="AG3632">
        <f t="shared" ca="1" si="511"/>
        <v>64</v>
      </c>
      <c r="AI3632" t="str">
        <f t="shared" ca="1" si="513"/>
        <v>Oregon St</v>
      </c>
      <c r="AJ3632" t="str">
        <f t="shared" si="514"/>
        <v>Oregon St</v>
      </c>
      <c r="AK3632">
        <f t="shared" si="515"/>
        <v>0</v>
      </c>
    </row>
    <row r="3633" spans="17:37" x14ac:dyDescent="0.25">
      <c r="Q3633" t="s">
        <v>3379</v>
      </c>
      <c r="R3633" s="6">
        <v>41988</v>
      </c>
      <c r="S3633" t="s">
        <v>3194</v>
      </c>
      <c r="T3633" t="s">
        <v>3536</v>
      </c>
      <c r="U3633" t="s">
        <v>3842</v>
      </c>
      <c r="V3633">
        <v>71</v>
      </c>
      <c r="W3633">
        <v>43</v>
      </c>
      <c r="Y3633" t="s">
        <v>264</v>
      </c>
      <c r="Z3633">
        <v>1</v>
      </c>
      <c r="AA3633">
        <f t="shared" si="512"/>
        <v>28</v>
      </c>
      <c r="AB3633">
        <f t="shared" ca="1" si="508"/>
        <v>30.3999998</v>
      </c>
      <c r="AC3633">
        <f t="shared" ca="1" si="509"/>
        <v>-2.3999997999999998</v>
      </c>
      <c r="AD3633">
        <f t="shared" ca="1" si="510"/>
        <v>2.3999997999999998</v>
      </c>
      <c r="AE3633" s="2">
        <v>0</v>
      </c>
      <c r="AF3633" s="7">
        <f>VLOOKUP(R3633,Weights!$A$2:$B$120,2,0)*AE3633</f>
        <v>0</v>
      </c>
      <c r="AG3633">
        <f t="shared" ca="1" si="511"/>
        <v>5.7599990400000394</v>
      </c>
      <c r="AI3633" t="str">
        <f t="shared" ca="1" si="513"/>
        <v>Oregon St</v>
      </c>
      <c r="AJ3633" t="str">
        <f t="shared" si="514"/>
        <v>Oregon St</v>
      </c>
      <c r="AK3633">
        <f t="shared" si="515"/>
        <v>0</v>
      </c>
    </row>
    <row r="3634" spans="17:37" x14ac:dyDescent="0.25">
      <c r="Q3634" t="s">
        <v>3379</v>
      </c>
      <c r="R3634" s="6">
        <v>41991</v>
      </c>
      <c r="S3634" t="s">
        <v>3194</v>
      </c>
      <c r="T3634" t="s">
        <v>3376</v>
      </c>
      <c r="U3634" t="s">
        <v>3842</v>
      </c>
      <c r="V3634">
        <v>90</v>
      </c>
      <c r="W3634">
        <v>59</v>
      </c>
      <c r="Y3634" t="s">
        <v>464</v>
      </c>
      <c r="Z3634">
        <v>1</v>
      </c>
      <c r="AA3634">
        <f t="shared" si="512"/>
        <v>31</v>
      </c>
      <c r="AB3634">
        <f t="shared" ca="1" si="508"/>
        <v>-1.4000000000000004</v>
      </c>
      <c r="AC3634">
        <f t="shared" ca="1" si="509"/>
        <v>32.4</v>
      </c>
      <c r="AD3634">
        <f t="shared" ca="1" si="510"/>
        <v>-32.4</v>
      </c>
      <c r="AE3634" s="2">
        <v>0</v>
      </c>
      <c r="AF3634" s="7">
        <f>VLOOKUP(R3634,Weights!$A$2:$B$120,2,0)*AE3634</f>
        <v>0</v>
      </c>
      <c r="AG3634">
        <f t="shared" ca="1" si="511"/>
        <v>1049.76</v>
      </c>
      <c r="AI3634" t="str">
        <f t="shared" ca="1" si="513"/>
        <v>DePaul</v>
      </c>
      <c r="AJ3634" t="str">
        <f t="shared" si="514"/>
        <v>Oregon St</v>
      </c>
      <c r="AK3634">
        <f t="shared" si="515"/>
        <v>0</v>
      </c>
    </row>
    <row r="3635" spans="17:37" x14ac:dyDescent="0.25">
      <c r="Q3635" t="s">
        <v>3379</v>
      </c>
      <c r="R3635" s="6">
        <v>42003</v>
      </c>
      <c r="S3635" t="s">
        <v>3194</v>
      </c>
      <c r="T3635" t="s">
        <v>3254</v>
      </c>
      <c r="U3635" t="s">
        <v>3842</v>
      </c>
      <c r="V3635">
        <v>76</v>
      </c>
      <c r="W3635">
        <v>64</v>
      </c>
      <c r="Y3635" t="s">
        <v>267</v>
      </c>
      <c r="Z3635">
        <v>1</v>
      </c>
      <c r="AA3635">
        <f t="shared" si="512"/>
        <v>12</v>
      </c>
      <c r="AB3635">
        <f t="shared" ca="1" si="508"/>
        <v>-1.4000000000000004</v>
      </c>
      <c r="AC3635">
        <f t="shared" ca="1" si="509"/>
        <v>13.4</v>
      </c>
      <c r="AD3635">
        <f t="shared" ca="1" si="510"/>
        <v>-13.4</v>
      </c>
      <c r="AE3635" s="2">
        <v>0</v>
      </c>
      <c r="AF3635" s="7">
        <f>VLOOKUP(R3635,Weights!$A$2:$B$120,2,0)*AE3635</f>
        <v>0</v>
      </c>
      <c r="AG3635">
        <f t="shared" ca="1" si="511"/>
        <v>179.56</v>
      </c>
      <c r="AI3635" t="str">
        <f t="shared" ca="1" si="513"/>
        <v>UC Santa Barbara</v>
      </c>
      <c r="AJ3635" t="str">
        <f t="shared" si="514"/>
        <v>Oregon St</v>
      </c>
      <c r="AK3635">
        <f t="shared" si="515"/>
        <v>0</v>
      </c>
    </row>
    <row r="3636" spans="17:37" x14ac:dyDescent="0.25">
      <c r="Q3636" t="s">
        <v>3379</v>
      </c>
      <c r="R3636" s="6">
        <v>42012</v>
      </c>
      <c r="S3636" t="s">
        <v>3194</v>
      </c>
      <c r="T3636" t="s">
        <v>3493</v>
      </c>
      <c r="U3636" t="s">
        <v>3842</v>
      </c>
      <c r="V3636">
        <v>55</v>
      </c>
      <c r="W3636">
        <v>47</v>
      </c>
      <c r="Y3636" t="s">
        <v>370</v>
      </c>
      <c r="Z3636">
        <v>1</v>
      </c>
      <c r="AA3636">
        <f t="shared" si="512"/>
        <v>8</v>
      </c>
      <c r="AB3636">
        <f t="shared" ca="1" si="508"/>
        <v>-2.8</v>
      </c>
      <c r="AC3636">
        <f t="shared" ca="1" si="509"/>
        <v>10.8</v>
      </c>
      <c r="AD3636">
        <f t="shared" ca="1" si="510"/>
        <v>-10.8</v>
      </c>
      <c r="AE3636" s="2">
        <v>0</v>
      </c>
      <c r="AF3636" s="7">
        <f>VLOOKUP(R3636,Weights!$A$2:$B$120,2,0)*AE3636</f>
        <v>0</v>
      </c>
      <c r="AG3636">
        <f t="shared" ca="1" si="511"/>
        <v>116.64000000000001</v>
      </c>
      <c r="AI3636" t="str">
        <f t="shared" ca="1" si="513"/>
        <v>Arizona St</v>
      </c>
      <c r="AJ3636" t="str">
        <f t="shared" si="514"/>
        <v>Oregon St</v>
      </c>
      <c r="AK3636">
        <f t="shared" si="515"/>
        <v>0</v>
      </c>
    </row>
    <row r="3637" spans="17:37" x14ac:dyDescent="0.25">
      <c r="Q3637" t="s">
        <v>3379</v>
      </c>
      <c r="R3637" s="6">
        <v>42015</v>
      </c>
      <c r="S3637" t="s">
        <v>3194</v>
      </c>
      <c r="T3637" t="s">
        <v>3836</v>
      </c>
      <c r="U3637" t="s">
        <v>3842</v>
      </c>
      <c r="V3637">
        <v>58</v>
      </c>
      <c r="W3637">
        <v>56</v>
      </c>
      <c r="Y3637" t="s">
        <v>270</v>
      </c>
      <c r="Z3637">
        <v>1</v>
      </c>
      <c r="AA3637">
        <f t="shared" si="512"/>
        <v>2</v>
      </c>
      <c r="AB3637">
        <f t="shared" ca="1" si="508"/>
        <v>-16.6000002</v>
      </c>
      <c r="AC3637">
        <f t="shared" ca="1" si="509"/>
        <v>18.6000002</v>
      </c>
      <c r="AD3637">
        <f t="shared" ca="1" si="510"/>
        <v>-18.6000002</v>
      </c>
      <c r="AE3637" s="2">
        <v>0</v>
      </c>
      <c r="AF3637" s="7">
        <f>VLOOKUP(R3637,Weights!$A$2:$B$120,2,0)*AE3637</f>
        <v>0</v>
      </c>
      <c r="AG3637">
        <f t="shared" ca="1" si="511"/>
        <v>345.96000744000003</v>
      </c>
      <c r="AI3637" t="str">
        <f t="shared" ca="1" si="513"/>
        <v>Arizona</v>
      </c>
      <c r="AJ3637" t="str">
        <f t="shared" si="514"/>
        <v>Oregon St</v>
      </c>
      <c r="AK3637">
        <f t="shared" si="515"/>
        <v>0</v>
      </c>
    </row>
    <row r="3638" spans="17:37" x14ac:dyDescent="0.25">
      <c r="Q3638" t="s">
        <v>3379</v>
      </c>
      <c r="R3638" s="6">
        <v>42026</v>
      </c>
      <c r="S3638" t="s">
        <v>3194</v>
      </c>
      <c r="T3638" t="s">
        <v>3403</v>
      </c>
      <c r="U3638" t="s">
        <v>3842</v>
      </c>
      <c r="V3638">
        <v>66</v>
      </c>
      <c r="W3638">
        <v>55</v>
      </c>
      <c r="Y3638" t="s">
        <v>275</v>
      </c>
      <c r="Z3638">
        <v>1</v>
      </c>
      <c r="AA3638">
        <f t="shared" si="512"/>
        <v>11</v>
      </c>
      <c r="AB3638">
        <f t="shared" ca="1" si="508"/>
        <v>-6.2000001999999999</v>
      </c>
      <c r="AC3638">
        <f t="shared" ca="1" si="509"/>
        <v>17.200000199999998</v>
      </c>
      <c r="AD3638">
        <f t="shared" ca="1" si="510"/>
        <v>-17.200000199999998</v>
      </c>
      <c r="AE3638" s="2">
        <v>0</v>
      </c>
      <c r="AF3638" s="7">
        <f>VLOOKUP(R3638,Weights!$A$2:$B$120,2,0)*AE3638</f>
        <v>0</v>
      </c>
      <c r="AG3638">
        <f t="shared" ca="1" si="511"/>
        <v>295.84000687999998</v>
      </c>
      <c r="AI3638" t="str">
        <f t="shared" ca="1" si="513"/>
        <v>UCLA</v>
      </c>
      <c r="AJ3638" t="str">
        <f t="shared" si="514"/>
        <v>Oregon St</v>
      </c>
      <c r="AK3638">
        <f t="shared" si="515"/>
        <v>0</v>
      </c>
    </row>
    <row r="3639" spans="17:37" x14ac:dyDescent="0.25">
      <c r="Q3639" t="s">
        <v>3379</v>
      </c>
      <c r="R3639" s="6">
        <v>42028</v>
      </c>
      <c r="S3639" t="s">
        <v>3194</v>
      </c>
      <c r="T3639" t="s">
        <v>3253</v>
      </c>
      <c r="U3639" t="s">
        <v>3842</v>
      </c>
      <c r="V3639">
        <v>59</v>
      </c>
      <c r="W3639">
        <v>55</v>
      </c>
      <c r="Y3639" t="s">
        <v>276</v>
      </c>
      <c r="Z3639">
        <v>1</v>
      </c>
      <c r="AA3639">
        <f t="shared" si="512"/>
        <v>4</v>
      </c>
      <c r="AB3639">
        <f t="shared" ca="1" si="508"/>
        <v>1.6</v>
      </c>
      <c r="AC3639">
        <f t="shared" ca="1" si="509"/>
        <v>2.4</v>
      </c>
      <c r="AD3639">
        <f t="shared" ca="1" si="510"/>
        <v>-2.4</v>
      </c>
      <c r="AE3639" s="2">
        <v>0</v>
      </c>
      <c r="AF3639" s="7">
        <f>VLOOKUP(R3639,Weights!$A$2:$B$120,2,0)*AE3639</f>
        <v>0</v>
      </c>
      <c r="AG3639">
        <f t="shared" ca="1" si="511"/>
        <v>5.76</v>
      </c>
      <c r="AI3639" t="str">
        <f t="shared" ca="1" si="513"/>
        <v>Oregon St</v>
      </c>
      <c r="AJ3639" t="str">
        <f t="shared" si="514"/>
        <v>Oregon St</v>
      </c>
      <c r="AK3639">
        <f t="shared" si="515"/>
        <v>0</v>
      </c>
    </row>
    <row r="3640" spans="17:37" x14ac:dyDescent="0.25">
      <c r="Q3640" t="s">
        <v>3379</v>
      </c>
      <c r="R3640" s="6">
        <v>42040</v>
      </c>
      <c r="S3640" t="s">
        <v>3194</v>
      </c>
      <c r="T3640" t="s">
        <v>3392</v>
      </c>
      <c r="U3640" t="s">
        <v>3842</v>
      </c>
      <c r="V3640">
        <v>55</v>
      </c>
      <c r="W3640">
        <v>50</v>
      </c>
      <c r="Y3640" t="s">
        <v>975</v>
      </c>
      <c r="Z3640">
        <v>1</v>
      </c>
      <c r="AA3640">
        <f t="shared" si="512"/>
        <v>5</v>
      </c>
      <c r="AB3640">
        <f t="shared" ca="1" si="508"/>
        <v>4.9999999800000001</v>
      </c>
      <c r="AC3640">
        <f t="shared" ca="1" si="509"/>
        <v>1.9999999878450581E-8</v>
      </c>
      <c r="AD3640">
        <f t="shared" ca="1" si="510"/>
        <v>-1.9999999878450581E-8</v>
      </c>
      <c r="AE3640" s="2">
        <v>0</v>
      </c>
      <c r="AF3640" s="7">
        <f>VLOOKUP(R3640,Weights!$A$2:$B$120,2,0)*AE3640</f>
        <v>0</v>
      </c>
      <c r="AG3640">
        <f t="shared" ca="1" si="511"/>
        <v>3.9999999513802324E-16</v>
      </c>
      <c r="AI3640" t="str">
        <f t="shared" ca="1" si="513"/>
        <v>Oregon St</v>
      </c>
      <c r="AJ3640" t="str">
        <f t="shared" si="514"/>
        <v>Oregon St</v>
      </c>
      <c r="AK3640">
        <f t="shared" si="515"/>
        <v>0</v>
      </c>
    </row>
    <row r="3641" spans="17:37" x14ac:dyDescent="0.25">
      <c r="Q3641" t="s">
        <v>3379</v>
      </c>
      <c r="R3641" s="6">
        <v>42043</v>
      </c>
      <c r="S3641" t="s">
        <v>3194</v>
      </c>
      <c r="T3641" t="s">
        <v>3516</v>
      </c>
      <c r="U3641" t="s">
        <v>3842</v>
      </c>
      <c r="V3641">
        <v>64</v>
      </c>
      <c r="W3641">
        <v>50</v>
      </c>
      <c r="Y3641" t="s">
        <v>976</v>
      </c>
      <c r="Z3641">
        <v>1</v>
      </c>
      <c r="AA3641">
        <f t="shared" si="512"/>
        <v>14</v>
      </c>
      <c r="AB3641">
        <f t="shared" ca="1" si="508"/>
        <v>1</v>
      </c>
      <c r="AC3641">
        <f t="shared" ca="1" si="509"/>
        <v>13</v>
      </c>
      <c r="AD3641">
        <f t="shared" ca="1" si="510"/>
        <v>-13</v>
      </c>
      <c r="AE3641" s="2">
        <v>0</v>
      </c>
      <c r="AF3641" s="7">
        <f>VLOOKUP(R3641,Weights!$A$2:$B$120,2,0)*AE3641</f>
        <v>0</v>
      </c>
      <c r="AG3641">
        <f t="shared" ca="1" si="511"/>
        <v>169</v>
      </c>
      <c r="AI3641" t="str">
        <f t="shared" ca="1" si="513"/>
        <v>Oregon St</v>
      </c>
      <c r="AJ3641" t="str">
        <f t="shared" si="514"/>
        <v>Oregon St</v>
      </c>
      <c r="AK3641">
        <f t="shared" si="515"/>
        <v>0</v>
      </c>
    </row>
    <row r="3642" spans="17:37" x14ac:dyDescent="0.25">
      <c r="Q3642" t="s">
        <v>3379</v>
      </c>
      <c r="R3642" s="6">
        <v>42054</v>
      </c>
      <c r="S3642" t="s">
        <v>3194</v>
      </c>
      <c r="T3642" t="s">
        <v>3408</v>
      </c>
      <c r="U3642" t="s">
        <v>3841</v>
      </c>
      <c r="V3642">
        <v>47</v>
      </c>
      <c r="W3642">
        <v>37</v>
      </c>
      <c r="Y3642" t="s">
        <v>1105</v>
      </c>
      <c r="Z3642">
        <v>1</v>
      </c>
      <c r="AA3642">
        <f t="shared" si="512"/>
        <v>-10</v>
      </c>
      <c r="AB3642">
        <f t="shared" ca="1" si="508"/>
        <v>-13.800000199999999</v>
      </c>
      <c r="AC3642">
        <f t="shared" ca="1" si="509"/>
        <v>3.8000001999999995</v>
      </c>
      <c r="AD3642">
        <f t="shared" ca="1" si="510"/>
        <v>-3.8000001999999995</v>
      </c>
      <c r="AE3642" s="2">
        <v>0</v>
      </c>
      <c r="AF3642" s="7">
        <f>VLOOKUP(R3642,Weights!$A$2:$B$120,2,0)*AE3642</f>
        <v>0</v>
      </c>
      <c r="AG3642">
        <f t="shared" ca="1" si="511"/>
        <v>14.440001520000036</v>
      </c>
      <c r="AI3642" t="str">
        <f t="shared" ca="1" si="513"/>
        <v>Utah</v>
      </c>
      <c r="AJ3642" t="str">
        <f t="shared" si="514"/>
        <v>Utah</v>
      </c>
      <c r="AK3642" t="str">
        <f t="shared" si="515"/>
        <v>Utah</v>
      </c>
    </row>
    <row r="3643" spans="17:37" x14ac:dyDescent="0.25">
      <c r="Q3643" t="s">
        <v>3379</v>
      </c>
      <c r="R3643" s="6">
        <v>42056</v>
      </c>
      <c r="S3643" t="s">
        <v>3194</v>
      </c>
      <c r="T3643" t="s">
        <v>3352</v>
      </c>
      <c r="U3643" t="s">
        <v>3842</v>
      </c>
      <c r="V3643">
        <v>72</v>
      </c>
      <c r="W3643">
        <v>58</v>
      </c>
      <c r="Y3643" t="s">
        <v>2500</v>
      </c>
      <c r="Z3643">
        <v>1</v>
      </c>
      <c r="AA3643">
        <f t="shared" si="512"/>
        <v>14</v>
      </c>
      <c r="AB3643">
        <f t="shared" ca="1" si="508"/>
        <v>-1.2000000000000002</v>
      </c>
      <c r="AC3643">
        <f t="shared" ca="1" si="509"/>
        <v>15.2</v>
      </c>
      <c r="AD3643">
        <f t="shared" ca="1" si="510"/>
        <v>-15.2</v>
      </c>
      <c r="AE3643" s="2">
        <v>0</v>
      </c>
      <c r="AF3643" s="7">
        <f>VLOOKUP(R3643,Weights!$A$2:$B$120,2,0)*AE3643</f>
        <v>0</v>
      </c>
      <c r="AG3643">
        <f t="shared" ca="1" si="511"/>
        <v>231.04</v>
      </c>
      <c r="AI3643" t="str">
        <f t="shared" ca="1" si="513"/>
        <v>Colorado</v>
      </c>
      <c r="AJ3643" t="str">
        <f t="shared" si="514"/>
        <v>Oregon St</v>
      </c>
      <c r="AK3643">
        <f t="shared" si="515"/>
        <v>0</v>
      </c>
    </row>
    <row r="3644" spans="17:37" x14ac:dyDescent="0.25">
      <c r="Q3644" t="s">
        <v>3379</v>
      </c>
      <c r="R3644" s="6">
        <v>42067</v>
      </c>
      <c r="S3644" t="s">
        <v>3194</v>
      </c>
      <c r="T3644" t="s">
        <v>3416</v>
      </c>
      <c r="U3644" t="s">
        <v>3841</v>
      </c>
      <c r="V3644">
        <v>65</v>
      </c>
      <c r="W3644">
        <v>62</v>
      </c>
      <c r="Y3644" t="s">
        <v>2501</v>
      </c>
      <c r="Z3644">
        <v>1</v>
      </c>
      <c r="AA3644">
        <f t="shared" si="512"/>
        <v>-3</v>
      </c>
      <c r="AB3644">
        <f t="shared" ca="1" si="508"/>
        <v>-3.2</v>
      </c>
      <c r="AC3644">
        <f t="shared" ca="1" si="509"/>
        <v>0.20000000000000018</v>
      </c>
      <c r="AD3644">
        <f t="shared" ca="1" si="510"/>
        <v>-0.20000000000000018</v>
      </c>
      <c r="AE3644" s="2">
        <v>0</v>
      </c>
      <c r="AF3644" s="7">
        <f>VLOOKUP(R3644,Weights!$A$2:$B$120,2,0)*AE3644</f>
        <v>0</v>
      </c>
      <c r="AG3644">
        <f t="shared" ca="1" si="511"/>
        <v>4.000000000000007E-2</v>
      </c>
      <c r="AI3644" t="str">
        <f t="shared" ca="1" si="513"/>
        <v>Oregon</v>
      </c>
      <c r="AJ3644" t="str">
        <f t="shared" si="514"/>
        <v>Oregon</v>
      </c>
      <c r="AK3644" t="str">
        <f t="shared" si="515"/>
        <v>Oregon</v>
      </c>
    </row>
    <row r="3645" spans="17:37" x14ac:dyDescent="0.25">
      <c r="Q3645" t="s">
        <v>3511</v>
      </c>
      <c r="R3645" s="6">
        <v>41963</v>
      </c>
      <c r="S3645" t="s">
        <v>3194</v>
      </c>
      <c r="T3645" t="s">
        <v>3839</v>
      </c>
      <c r="U3645" t="s">
        <v>3842</v>
      </c>
      <c r="V3645">
        <v>81</v>
      </c>
      <c r="W3645">
        <v>56</v>
      </c>
      <c r="Y3645" t="s">
        <v>99</v>
      </c>
      <c r="Z3645">
        <v>1</v>
      </c>
      <c r="AA3645">
        <f t="shared" si="512"/>
        <v>25</v>
      </c>
      <c r="AB3645">
        <f t="shared" ca="1" si="508"/>
        <v>28.199999800000001</v>
      </c>
      <c r="AC3645">
        <f t="shared" ca="1" si="509"/>
        <v>-3.1999998000000005</v>
      </c>
      <c r="AD3645">
        <f t="shared" ca="1" si="510"/>
        <v>3.1999998000000005</v>
      </c>
      <c r="AE3645" s="2">
        <v>0</v>
      </c>
      <c r="AF3645" s="7">
        <f>VLOOKUP(R3645,Weights!$A$2:$B$120,2,0)*AE3645</f>
        <v>0</v>
      </c>
      <c r="AG3645">
        <f t="shared" ca="1" si="511"/>
        <v>10.239998720000044</v>
      </c>
      <c r="AI3645" t="str">
        <f t="shared" ca="1" si="513"/>
        <v>Pacific</v>
      </c>
      <c r="AJ3645" t="str">
        <f t="shared" si="514"/>
        <v>Pacific</v>
      </c>
      <c r="AK3645">
        <f t="shared" si="515"/>
        <v>0</v>
      </c>
    </row>
    <row r="3646" spans="17:37" x14ac:dyDescent="0.25">
      <c r="Q3646" t="s">
        <v>3511</v>
      </c>
      <c r="R3646" s="6">
        <v>41969</v>
      </c>
      <c r="S3646" t="s">
        <v>3193</v>
      </c>
      <c r="T3646" t="s">
        <v>3839</v>
      </c>
      <c r="U3646" t="s">
        <v>3842</v>
      </c>
      <c r="V3646">
        <v>71</v>
      </c>
      <c r="W3646">
        <v>62</v>
      </c>
      <c r="Y3646" t="s">
        <v>150</v>
      </c>
      <c r="Z3646">
        <v>1</v>
      </c>
      <c r="AA3646">
        <f t="shared" si="512"/>
        <v>9</v>
      </c>
      <c r="AB3646">
        <f t="shared" ca="1" si="508"/>
        <v>21.799999800000002</v>
      </c>
      <c r="AC3646">
        <f t="shared" ca="1" si="509"/>
        <v>-12.799999800000002</v>
      </c>
      <c r="AD3646">
        <f t="shared" ca="1" si="510"/>
        <v>12.799999800000002</v>
      </c>
      <c r="AE3646" s="2">
        <v>0</v>
      </c>
      <c r="AF3646" s="7">
        <f>VLOOKUP(R3646,Weights!$A$2:$B$120,2,0)*AE3646</f>
        <v>0</v>
      </c>
      <c r="AG3646">
        <f t="shared" ca="1" si="511"/>
        <v>163.83999488000009</v>
      </c>
      <c r="AI3646" t="str">
        <f t="shared" ca="1" si="513"/>
        <v>Pacific</v>
      </c>
      <c r="AJ3646" t="str">
        <f t="shared" si="514"/>
        <v>Pacific</v>
      </c>
      <c r="AK3646">
        <f t="shared" si="515"/>
        <v>0</v>
      </c>
    </row>
    <row r="3647" spans="17:37" x14ac:dyDescent="0.25">
      <c r="Q3647" t="s">
        <v>3511</v>
      </c>
      <c r="R3647" s="6">
        <v>41976</v>
      </c>
      <c r="S3647" t="s">
        <v>3194</v>
      </c>
      <c r="T3647" t="s">
        <v>3839</v>
      </c>
      <c r="U3647" t="s">
        <v>3842</v>
      </c>
      <c r="V3647">
        <v>80</v>
      </c>
      <c r="W3647">
        <v>51</v>
      </c>
      <c r="Y3647" t="s">
        <v>152</v>
      </c>
      <c r="Z3647">
        <v>1</v>
      </c>
      <c r="AA3647">
        <f t="shared" si="512"/>
        <v>29</v>
      </c>
      <c r="AB3647">
        <f t="shared" ca="1" si="508"/>
        <v>28.199999800000001</v>
      </c>
      <c r="AC3647">
        <f t="shared" ca="1" si="509"/>
        <v>0.8000001999999995</v>
      </c>
      <c r="AD3647">
        <f t="shared" ca="1" si="510"/>
        <v>-0.8000001999999995</v>
      </c>
      <c r="AE3647" s="2">
        <v>0</v>
      </c>
      <c r="AF3647" s="7">
        <f>VLOOKUP(R3647,Weights!$A$2:$B$120,2,0)*AE3647</f>
        <v>0</v>
      </c>
      <c r="AG3647">
        <f t="shared" ca="1" si="511"/>
        <v>0.64000032000003915</v>
      </c>
      <c r="AI3647" t="str">
        <f t="shared" ca="1" si="513"/>
        <v>Pacific</v>
      </c>
      <c r="AJ3647" t="str">
        <f t="shared" si="514"/>
        <v>Pacific</v>
      </c>
      <c r="AK3647">
        <f t="shared" si="515"/>
        <v>0</v>
      </c>
    </row>
    <row r="3648" spans="17:37" x14ac:dyDescent="0.25">
      <c r="Q3648" t="s">
        <v>3511</v>
      </c>
      <c r="R3648" s="6">
        <v>41987</v>
      </c>
      <c r="S3648" t="s">
        <v>3194</v>
      </c>
      <c r="T3648" t="s">
        <v>3231</v>
      </c>
      <c r="U3648" t="s">
        <v>3841</v>
      </c>
      <c r="V3648">
        <v>80</v>
      </c>
      <c r="W3648">
        <v>72</v>
      </c>
      <c r="Y3648" t="s">
        <v>154</v>
      </c>
      <c r="Z3648">
        <v>1</v>
      </c>
      <c r="AA3648">
        <f t="shared" si="512"/>
        <v>-8</v>
      </c>
      <c r="AB3648">
        <f t="shared" ca="1" si="508"/>
        <v>-1.2000000200000001</v>
      </c>
      <c r="AC3648">
        <f t="shared" ca="1" si="509"/>
        <v>-6.7999999799999999</v>
      </c>
      <c r="AD3648">
        <f t="shared" ca="1" si="510"/>
        <v>6.7999999799999999</v>
      </c>
      <c r="AE3648" s="2">
        <v>0</v>
      </c>
      <c r="AF3648" s="7">
        <f>VLOOKUP(R3648,Weights!$A$2:$B$120,2,0)*AE3648</f>
        <v>0</v>
      </c>
      <c r="AG3648">
        <f t="shared" ca="1" si="511"/>
        <v>46.239999728000001</v>
      </c>
      <c r="AI3648" t="str">
        <f t="shared" ca="1" si="513"/>
        <v>Western Michigan</v>
      </c>
      <c r="AJ3648" t="str">
        <f t="shared" si="514"/>
        <v>Western Michigan</v>
      </c>
      <c r="AK3648" t="str">
        <f t="shared" si="515"/>
        <v>Western Michigan</v>
      </c>
    </row>
    <row r="3649" spans="17:37" x14ac:dyDescent="0.25">
      <c r="Q3649" t="s">
        <v>3511</v>
      </c>
      <c r="R3649" s="6">
        <v>41991</v>
      </c>
      <c r="S3649" t="s">
        <v>3194</v>
      </c>
      <c r="T3649" t="s">
        <v>3449</v>
      </c>
      <c r="U3649" t="s">
        <v>3842</v>
      </c>
      <c r="V3649">
        <v>69</v>
      </c>
      <c r="W3649">
        <v>65</v>
      </c>
      <c r="Y3649" t="s">
        <v>332</v>
      </c>
      <c r="Z3649">
        <v>1</v>
      </c>
      <c r="AA3649">
        <f t="shared" si="512"/>
        <v>4</v>
      </c>
      <c r="AB3649">
        <f t="shared" ca="1" si="508"/>
        <v>7.8000000000000007</v>
      </c>
      <c r="AC3649">
        <f t="shared" ca="1" si="509"/>
        <v>-3.8000000000000007</v>
      </c>
      <c r="AD3649">
        <f t="shared" ca="1" si="510"/>
        <v>3.8000000000000007</v>
      </c>
      <c r="AE3649" s="2">
        <v>0</v>
      </c>
      <c r="AF3649" s="7">
        <f>VLOOKUP(R3649,Weights!$A$2:$B$120,2,0)*AE3649</f>
        <v>0</v>
      </c>
      <c r="AG3649">
        <f t="shared" ca="1" si="511"/>
        <v>14.440000000000005</v>
      </c>
      <c r="AI3649" t="str">
        <f t="shared" ca="1" si="513"/>
        <v>Pacific</v>
      </c>
      <c r="AJ3649" t="str">
        <f t="shared" si="514"/>
        <v>Pacific</v>
      </c>
      <c r="AK3649">
        <f t="shared" si="515"/>
        <v>0</v>
      </c>
    </row>
    <row r="3650" spans="17:37" x14ac:dyDescent="0.25">
      <c r="Q3650" t="s">
        <v>3511</v>
      </c>
      <c r="R3650" s="6">
        <v>41993</v>
      </c>
      <c r="S3650" t="s">
        <v>3194</v>
      </c>
      <c r="T3650" t="s">
        <v>3450</v>
      </c>
      <c r="U3650" t="s">
        <v>3842</v>
      </c>
      <c r="V3650">
        <v>71</v>
      </c>
      <c r="W3650">
        <v>68</v>
      </c>
      <c r="Y3650" t="s">
        <v>398</v>
      </c>
      <c r="Z3650">
        <v>1</v>
      </c>
      <c r="AA3650">
        <f t="shared" si="512"/>
        <v>3</v>
      </c>
      <c r="AB3650">
        <f t="shared" ref="AB3650:AB3713" ca="1" si="516">Z3650*(IF(S3650="A",-HomeEdge,IF(S3650="H",HomeEdge,0))+VLOOKUP(Q3650,TmList,2,0)-VLOOKUP(T3650,TmList,2,0))</f>
        <v>3</v>
      </c>
      <c r="AC3650">
        <f t="shared" ref="AC3650:AC3713" ca="1" si="517">AA3650-AB3650</f>
        <v>0</v>
      </c>
      <c r="AD3650">
        <f t="shared" ref="AD3650:AD3713" ca="1" si="518">-AC3650</f>
        <v>0</v>
      </c>
      <c r="AE3650" s="2">
        <v>0</v>
      </c>
      <c r="AF3650" s="7">
        <f>VLOOKUP(R3650,Weights!$A$2:$B$120,2,0)*AE3650</f>
        <v>0</v>
      </c>
      <c r="AG3650">
        <f t="shared" ref="AG3650:AG3713" ca="1" si="519">AC3650^2</f>
        <v>0</v>
      </c>
      <c r="AI3650" t="str">
        <f t="shared" ca="1" si="513"/>
        <v>Pacific</v>
      </c>
      <c r="AJ3650" t="str">
        <f t="shared" si="514"/>
        <v>Pacific</v>
      </c>
      <c r="AK3650">
        <f t="shared" si="515"/>
        <v>0</v>
      </c>
    </row>
    <row r="3651" spans="17:37" x14ac:dyDescent="0.25">
      <c r="Q3651" t="s">
        <v>3511</v>
      </c>
      <c r="R3651" s="6">
        <v>42000</v>
      </c>
      <c r="S3651" t="s">
        <v>3194</v>
      </c>
      <c r="T3651" t="s">
        <v>3383</v>
      </c>
      <c r="U3651" t="s">
        <v>3841</v>
      </c>
      <c r="V3651">
        <v>77</v>
      </c>
      <c r="W3651">
        <v>71</v>
      </c>
      <c r="Y3651" t="s">
        <v>656</v>
      </c>
      <c r="Z3651">
        <v>1</v>
      </c>
      <c r="AA3651">
        <f t="shared" ref="AA3651:AA3714" si="520">Z3651*IF(U3651="W",(V3651-W3651),W3651-V3651)</f>
        <v>-6</v>
      </c>
      <c r="AB3651">
        <f t="shared" ca="1" si="516"/>
        <v>-2.8</v>
      </c>
      <c r="AC3651">
        <f t="shared" ca="1" si="517"/>
        <v>-3.2</v>
      </c>
      <c r="AD3651">
        <f t="shared" ca="1" si="518"/>
        <v>3.2</v>
      </c>
      <c r="AE3651" s="2">
        <v>0</v>
      </c>
      <c r="AF3651" s="7">
        <f>VLOOKUP(R3651,Weights!$A$2:$B$120,2,0)*AE3651</f>
        <v>0</v>
      </c>
      <c r="AG3651">
        <f t="shared" ca="1" si="519"/>
        <v>10.240000000000002</v>
      </c>
      <c r="AI3651" t="str">
        <f t="shared" ref="AI3651:AI3714" ca="1" si="521">IF(AB3651&gt;0,Q3651,T3651)</f>
        <v>San Francisco</v>
      </c>
      <c r="AJ3651" t="str">
        <f t="shared" ref="AJ3651:AJ3714" si="522">IF(AA3651&gt;0,Q3651,T3651)</f>
        <v>San Francisco</v>
      </c>
      <c r="AK3651" t="str">
        <f t="shared" ref="AK3651:AK3714" si="523">IF(AA3651&lt;0,T3651,0)</f>
        <v>San Francisco</v>
      </c>
    </row>
    <row r="3652" spans="17:37" x14ac:dyDescent="0.25">
      <c r="Q3652" t="s">
        <v>3511</v>
      </c>
      <c r="R3652" s="6">
        <v>42002</v>
      </c>
      <c r="S3652" t="s">
        <v>3194</v>
      </c>
      <c r="T3652" t="s">
        <v>3451</v>
      </c>
      <c r="U3652" t="s">
        <v>3841</v>
      </c>
      <c r="V3652">
        <v>57</v>
      </c>
      <c r="W3652">
        <v>40</v>
      </c>
      <c r="Y3652" t="s">
        <v>657</v>
      </c>
      <c r="Z3652">
        <v>1</v>
      </c>
      <c r="AA3652">
        <f t="shared" si="520"/>
        <v>-17</v>
      </c>
      <c r="AB3652">
        <f t="shared" ca="1" si="516"/>
        <v>1</v>
      </c>
      <c r="AC3652">
        <f t="shared" ca="1" si="517"/>
        <v>-18</v>
      </c>
      <c r="AD3652">
        <f t="shared" ca="1" si="518"/>
        <v>18</v>
      </c>
      <c r="AE3652" s="2">
        <v>0</v>
      </c>
      <c r="AF3652" s="7">
        <f>VLOOKUP(R3652,Weights!$A$2:$B$120,2,0)*AE3652</f>
        <v>0</v>
      </c>
      <c r="AG3652">
        <f t="shared" ca="1" si="519"/>
        <v>324</v>
      </c>
      <c r="AI3652" t="str">
        <f t="shared" ca="1" si="521"/>
        <v>Pacific</v>
      </c>
      <c r="AJ3652" t="str">
        <f t="shared" si="522"/>
        <v>Santa Clara</v>
      </c>
      <c r="AK3652" t="str">
        <f t="shared" si="523"/>
        <v>Santa Clara</v>
      </c>
    </row>
    <row r="3653" spans="17:37" x14ac:dyDescent="0.25">
      <c r="Q3653" t="s">
        <v>3511</v>
      </c>
      <c r="R3653" s="6">
        <v>42014</v>
      </c>
      <c r="S3653" t="s">
        <v>3194</v>
      </c>
      <c r="T3653" t="s">
        <v>3412</v>
      </c>
      <c r="U3653" t="s">
        <v>3841</v>
      </c>
      <c r="V3653">
        <v>54</v>
      </c>
      <c r="W3653">
        <v>47</v>
      </c>
      <c r="Y3653" t="s">
        <v>2507</v>
      </c>
      <c r="Z3653">
        <v>1</v>
      </c>
      <c r="AA3653">
        <f t="shared" si="520"/>
        <v>-7</v>
      </c>
      <c r="AB3653">
        <f t="shared" ca="1" si="516"/>
        <v>-9.4</v>
      </c>
      <c r="AC3653">
        <f t="shared" ca="1" si="517"/>
        <v>2.4000000000000004</v>
      </c>
      <c r="AD3653">
        <f t="shared" ca="1" si="518"/>
        <v>-2.4000000000000004</v>
      </c>
      <c r="AE3653" s="2">
        <v>0</v>
      </c>
      <c r="AF3653" s="7">
        <f>VLOOKUP(R3653,Weights!$A$2:$B$120,2,0)*AE3653</f>
        <v>0</v>
      </c>
      <c r="AG3653">
        <f t="shared" ca="1" si="519"/>
        <v>5.7600000000000016</v>
      </c>
      <c r="AI3653" t="str">
        <f t="shared" ca="1" si="521"/>
        <v>Saint Mary's</v>
      </c>
      <c r="AJ3653" t="str">
        <f t="shared" si="522"/>
        <v>Saint Mary's</v>
      </c>
      <c r="AK3653" t="str">
        <f t="shared" si="523"/>
        <v>Saint Mary's</v>
      </c>
    </row>
    <row r="3654" spans="17:37" x14ac:dyDescent="0.25">
      <c r="Q3654" t="s">
        <v>3511</v>
      </c>
      <c r="R3654" s="6">
        <v>42019</v>
      </c>
      <c r="S3654" t="s">
        <v>3194</v>
      </c>
      <c r="T3654" t="s">
        <v>3305</v>
      </c>
      <c r="U3654" t="s">
        <v>3841</v>
      </c>
      <c r="V3654">
        <v>93</v>
      </c>
      <c r="W3654">
        <v>80</v>
      </c>
      <c r="Y3654" t="s">
        <v>647</v>
      </c>
      <c r="Z3654">
        <v>1</v>
      </c>
      <c r="AA3654">
        <f t="shared" si="520"/>
        <v>-13</v>
      </c>
      <c r="AB3654">
        <f t="shared" ca="1" si="516"/>
        <v>-11.6000002</v>
      </c>
      <c r="AC3654">
        <f t="shared" ca="1" si="517"/>
        <v>-1.3999997999999998</v>
      </c>
      <c r="AD3654">
        <f t="shared" ca="1" si="518"/>
        <v>1.3999997999999998</v>
      </c>
      <c r="AE3654" s="2">
        <v>0</v>
      </c>
      <c r="AF3654" s="7">
        <f>VLOOKUP(R3654,Weights!$A$2:$B$120,2,0)*AE3654</f>
        <v>0</v>
      </c>
      <c r="AG3654">
        <f t="shared" ca="1" si="519"/>
        <v>1.9599994400000393</v>
      </c>
      <c r="AI3654" t="str">
        <f t="shared" ca="1" si="521"/>
        <v>BYU</v>
      </c>
      <c r="AJ3654" t="str">
        <f t="shared" si="522"/>
        <v>BYU</v>
      </c>
      <c r="AK3654" t="str">
        <f t="shared" si="523"/>
        <v>BYU</v>
      </c>
    </row>
    <row r="3655" spans="17:37" x14ac:dyDescent="0.25">
      <c r="Q3655" t="s">
        <v>3511</v>
      </c>
      <c r="R3655" s="6">
        <v>42021</v>
      </c>
      <c r="S3655" t="s">
        <v>3194</v>
      </c>
      <c r="T3655" t="s">
        <v>3510</v>
      </c>
      <c r="U3655" t="s">
        <v>3842</v>
      </c>
      <c r="V3655">
        <v>59</v>
      </c>
      <c r="W3655">
        <v>57</v>
      </c>
      <c r="Y3655" t="s">
        <v>1064</v>
      </c>
      <c r="Z3655">
        <v>1</v>
      </c>
      <c r="AA3655">
        <f t="shared" si="520"/>
        <v>2</v>
      </c>
      <c r="AB3655">
        <f t="shared" ca="1" si="516"/>
        <v>-5</v>
      </c>
      <c r="AC3655">
        <f t="shared" ca="1" si="517"/>
        <v>7</v>
      </c>
      <c r="AD3655">
        <f t="shared" ca="1" si="518"/>
        <v>-7</v>
      </c>
      <c r="AE3655" s="2">
        <v>0</v>
      </c>
      <c r="AF3655" s="7">
        <f>VLOOKUP(R3655,Weights!$A$2:$B$120,2,0)*AE3655</f>
        <v>0</v>
      </c>
      <c r="AG3655">
        <f t="shared" ca="1" si="519"/>
        <v>49</v>
      </c>
      <c r="AI3655" t="str">
        <f t="shared" ca="1" si="521"/>
        <v>San Diego</v>
      </c>
      <c r="AJ3655" t="str">
        <f t="shared" si="522"/>
        <v>Pacific</v>
      </c>
      <c r="AK3655">
        <f t="shared" si="523"/>
        <v>0</v>
      </c>
    </row>
    <row r="3656" spans="17:37" x14ac:dyDescent="0.25">
      <c r="Q3656" t="s">
        <v>3511</v>
      </c>
      <c r="R3656" s="6">
        <v>42033</v>
      </c>
      <c r="S3656" t="s">
        <v>3194</v>
      </c>
      <c r="T3656" t="s">
        <v>3455</v>
      </c>
      <c r="U3656" t="s">
        <v>3841</v>
      </c>
      <c r="V3656">
        <v>50</v>
      </c>
      <c r="W3656">
        <v>43</v>
      </c>
      <c r="Y3656" t="s">
        <v>1067</v>
      </c>
      <c r="Z3656">
        <v>1</v>
      </c>
      <c r="AA3656">
        <f t="shared" si="520"/>
        <v>-7</v>
      </c>
      <c r="AB3656">
        <f t="shared" ca="1" si="516"/>
        <v>-4.8</v>
      </c>
      <c r="AC3656">
        <f t="shared" ca="1" si="517"/>
        <v>-2.2000000000000002</v>
      </c>
      <c r="AD3656">
        <f t="shared" ca="1" si="518"/>
        <v>2.2000000000000002</v>
      </c>
      <c r="AE3656" s="2">
        <v>0</v>
      </c>
      <c r="AF3656" s="7">
        <f>VLOOKUP(R3656,Weights!$A$2:$B$120,2,0)*AE3656</f>
        <v>0</v>
      </c>
      <c r="AG3656">
        <f t="shared" ca="1" si="519"/>
        <v>4.8400000000000007</v>
      </c>
      <c r="AI3656" t="str">
        <f t="shared" ca="1" si="521"/>
        <v>Pepperdine</v>
      </c>
      <c r="AJ3656" t="str">
        <f t="shared" si="522"/>
        <v>Pepperdine</v>
      </c>
      <c r="AK3656" t="str">
        <f t="shared" si="523"/>
        <v>Pepperdine</v>
      </c>
    </row>
    <row r="3657" spans="17:37" x14ac:dyDescent="0.25">
      <c r="Q3657" t="s">
        <v>3511</v>
      </c>
      <c r="R3657" s="6">
        <v>42035</v>
      </c>
      <c r="S3657" t="s">
        <v>3194</v>
      </c>
      <c r="T3657" t="s">
        <v>3461</v>
      </c>
      <c r="U3657" t="s">
        <v>3841</v>
      </c>
      <c r="V3657">
        <v>76</v>
      </c>
      <c r="W3657">
        <v>71</v>
      </c>
      <c r="X3657" t="s">
        <v>3843</v>
      </c>
      <c r="Y3657" t="s">
        <v>3039</v>
      </c>
      <c r="Z3657">
        <v>1</v>
      </c>
      <c r="AA3657">
        <f t="shared" si="520"/>
        <v>-5</v>
      </c>
      <c r="AB3657">
        <f t="shared" ca="1" si="516"/>
        <v>1.4</v>
      </c>
      <c r="AC3657">
        <f t="shared" ca="1" si="517"/>
        <v>-6.4</v>
      </c>
      <c r="AD3657">
        <f t="shared" ca="1" si="518"/>
        <v>6.4</v>
      </c>
      <c r="AE3657" s="2">
        <v>0</v>
      </c>
      <c r="AF3657" s="7">
        <f>VLOOKUP(R3657,Weights!$A$2:$B$120,2,0)*AE3657</f>
        <v>0</v>
      </c>
      <c r="AG3657">
        <f t="shared" ca="1" si="519"/>
        <v>40.960000000000008</v>
      </c>
      <c r="AI3657" t="str">
        <f t="shared" ca="1" si="521"/>
        <v>Pacific</v>
      </c>
      <c r="AJ3657" t="str">
        <f t="shared" si="522"/>
        <v>Loyola Marymount</v>
      </c>
      <c r="AK3657" t="str">
        <f t="shared" si="523"/>
        <v>Loyola Marymount</v>
      </c>
    </row>
    <row r="3658" spans="17:37" x14ac:dyDescent="0.25">
      <c r="Q3658" t="s">
        <v>3511</v>
      </c>
      <c r="R3658" s="6">
        <v>42054</v>
      </c>
      <c r="S3658" t="s">
        <v>3194</v>
      </c>
      <c r="T3658" t="s">
        <v>3828</v>
      </c>
      <c r="U3658" t="s">
        <v>3841</v>
      </c>
      <c r="V3658">
        <v>86</v>
      </c>
      <c r="W3658">
        <v>74</v>
      </c>
      <c r="Y3658" t="s">
        <v>2509</v>
      </c>
      <c r="Z3658">
        <v>1</v>
      </c>
      <c r="AA3658">
        <f t="shared" si="520"/>
        <v>-12</v>
      </c>
      <c r="AB3658">
        <f t="shared" ca="1" si="516"/>
        <v>-21.800000199999999</v>
      </c>
      <c r="AC3658">
        <f t="shared" ca="1" si="517"/>
        <v>9.8000001999999995</v>
      </c>
      <c r="AD3658">
        <f t="shared" ca="1" si="518"/>
        <v>-9.8000001999999995</v>
      </c>
      <c r="AE3658" s="2">
        <v>0</v>
      </c>
      <c r="AF3658" s="7">
        <f>VLOOKUP(R3658,Weights!$A$2:$B$120,2,0)*AE3658</f>
        <v>0</v>
      </c>
      <c r="AG3658">
        <f t="shared" ca="1" si="519"/>
        <v>96.040003920000032</v>
      </c>
      <c r="AI3658" t="str">
        <f t="shared" ca="1" si="521"/>
        <v>Gonzaga</v>
      </c>
      <c r="AJ3658" t="str">
        <f t="shared" si="522"/>
        <v>Gonzaga</v>
      </c>
      <c r="AK3658" t="str">
        <f t="shared" si="523"/>
        <v>Gonzaga</v>
      </c>
    </row>
    <row r="3659" spans="17:37" x14ac:dyDescent="0.25">
      <c r="Q3659" t="s">
        <v>3511</v>
      </c>
      <c r="R3659" s="6">
        <v>42056</v>
      </c>
      <c r="S3659" t="s">
        <v>3194</v>
      </c>
      <c r="T3659" t="s">
        <v>3407</v>
      </c>
      <c r="U3659" t="s">
        <v>3842</v>
      </c>
      <c r="V3659">
        <v>79</v>
      </c>
      <c r="W3659">
        <v>77</v>
      </c>
      <c r="X3659" t="s">
        <v>3843</v>
      </c>
      <c r="Y3659" t="s">
        <v>1070</v>
      </c>
      <c r="Z3659">
        <v>1</v>
      </c>
      <c r="AA3659">
        <f t="shared" si="520"/>
        <v>2</v>
      </c>
      <c r="AB3659">
        <f t="shared" ca="1" si="516"/>
        <v>-4</v>
      </c>
      <c r="AC3659">
        <f t="shared" ca="1" si="517"/>
        <v>6</v>
      </c>
      <c r="AD3659">
        <f t="shared" ca="1" si="518"/>
        <v>-6</v>
      </c>
      <c r="AE3659" s="2">
        <v>0</v>
      </c>
      <c r="AF3659" s="7">
        <f>VLOOKUP(R3659,Weights!$A$2:$B$120,2,0)*AE3659</f>
        <v>0</v>
      </c>
      <c r="AG3659">
        <f t="shared" ca="1" si="519"/>
        <v>36</v>
      </c>
      <c r="AI3659" t="str">
        <f t="shared" ca="1" si="521"/>
        <v>Portland</v>
      </c>
      <c r="AJ3659" t="str">
        <f t="shared" si="522"/>
        <v>Pacific</v>
      </c>
      <c r="AK3659">
        <f t="shared" si="523"/>
        <v>0</v>
      </c>
    </row>
    <row r="3660" spans="17:37" x14ac:dyDescent="0.25">
      <c r="Q3660" t="s">
        <v>3511</v>
      </c>
      <c r="R3660" s="6">
        <v>42069</v>
      </c>
      <c r="S3660" t="s">
        <v>3195</v>
      </c>
      <c r="T3660" t="s">
        <v>3383</v>
      </c>
      <c r="U3660" t="s">
        <v>3841</v>
      </c>
      <c r="V3660">
        <v>62</v>
      </c>
      <c r="W3660">
        <v>58</v>
      </c>
      <c r="Y3660" t="s">
        <v>2601</v>
      </c>
      <c r="Z3660">
        <v>1</v>
      </c>
      <c r="AA3660">
        <f t="shared" si="520"/>
        <v>-4</v>
      </c>
      <c r="AB3660">
        <f t="shared" ca="1" si="516"/>
        <v>-6</v>
      </c>
      <c r="AC3660">
        <f t="shared" ca="1" si="517"/>
        <v>2</v>
      </c>
      <c r="AD3660">
        <f t="shared" ca="1" si="518"/>
        <v>-2</v>
      </c>
      <c r="AE3660" s="2">
        <v>0</v>
      </c>
      <c r="AF3660" s="7">
        <f>VLOOKUP(R3660,Weights!$A$2:$B$120,2,0)*AE3660</f>
        <v>0</v>
      </c>
      <c r="AG3660">
        <f t="shared" ca="1" si="519"/>
        <v>4</v>
      </c>
      <c r="AI3660" t="str">
        <f t="shared" ca="1" si="521"/>
        <v>San Francisco</v>
      </c>
      <c r="AJ3660" t="str">
        <f t="shared" si="522"/>
        <v>San Francisco</v>
      </c>
      <c r="AK3660" t="str">
        <f t="shared" si="523"/>
        <v>San Francisco</v>
      </c>
    </row>
    <row r="3661" spans="17:37" x14ac:dyDescent="0.25">
      <c r="Q3661" t="s">
        <v>3295</v>
      </c>
      <c r="R3661" s="6">
        <v>41957</v>
      </c>
      <c r="S3661" t="s">
        <v>3194</v>
      </c>
      <c r="T3661" t="s">
        <v>3462</v>
      </c>
      <c r="U3661" t="s">
        <v>3842</v>
      </c>
      <c r="V3661">
        <v>61</v>
      </c>
      <c r="W3661">
        <v>48</v>
      </c>
      <c r="Y3661" t="s">
        <v>176</v>
      </c>
      <c r="Z3661">
        <v>1</v>
      </c>
      <c r="AA3661">
        <f t="shared" si="520"/>
        <v>13</v>
      </c>
      <c r="AB3661">
        <f t="shared" ca="1" si="516"/>
        <v>22.999999800000001</v>
      </c>
      <c r="AC3661">
        <f t="shared" ca="1" si="517"/>
        <v>-9.9999998000000012</v>
      </c>
      <c r="AD3661">
        <f t="shared" ca="1" si="518"/>
        <v>9.9999998000000012</v>
      </c>
      <c r="AE3661" s="2">
        <v>0</v>
      </c>
      <c r="AF3661" s="7">
        <f>VLOOKUP(R3661,Weights!$A$2:$B$120,2,0)*AE3661</f>
        <v>0</v>
      </c>
      <c r="AG3661">
        <f t="shared" ca="1" si="519"/>
        <v>99.999996000000067</v>
      </c>
      <c r="AI3661" t="str">
        <f t="shared" ca="1" si="521"/>
        <v>Penn State</v>
      </c>
      <c r="AJ3661" t="str">
        <f t="shared" si="522"/>
        <v>Penn State</v>
      </c>
      <c r="AK3661">
        <f t="shared" si="523"/>
        <v>0</v>
      </c>
    </row>
    <row r="3662" spans="17:37" x14ac:dyDescent="0.25">
      <c r="Q3662" t="s">
        <v>3295</v>
      </c>
      <c r="R3662" s="6">
        <v>41959</v>
      </c>
      <c r="S3662" t="s">
        <v>3194</v>
      </c>
      <c r="T3662" t="s">
        <v>3239</v>
      </c>
      <c r="U3662" t="s">
        <v>3842</v>
      </c>
      <c r="V3662">
        <v>73</v>
      </c>
      <c r="W3662">
        <v>54</v>
      </c>
      <c r="Y3662" t="s">
        <v>258</v>
      </c>
      <c r="Z3662">
        <v>1</v>
      </c>
      <c r="AA3662">
        <f t="shared" si="520"/>
        <v>19</v>
      </c>
      <c r="AB3662">
        <f t="shared" ca="1" si="516"/>
        <v>14.2</v>
      </c>
      <c r="AC3662">
        <f t="shared" ca="1" si="517"/>
        <v>4.8000000000000007</v>
      </c>
      <c r="AD3662">
        <f t="shared" ca="1" si="518"/>
        <v>-4.8000000000000007</v>
      </c>
      <c r="AE3662" s="2">
        <v>0</v>
      </c>
      <c r="AF3662" s="7">
        <f>VLOOKUP(R3662,Weights!$A$2:$B$120,2,0)*AE3662</f>
        <v>0</v>
      </c>
      <c r="AG3662">
        <f t="shared" ca="1" si="519"/>
        <v>23.040000000000006</v>
      </c>
      <c r="AI3662" t="str">
        <f t="shared" ca="1" si="521"/>
        <v>Penn State</v>
      </c>
      <c r="AJ3662" t="str">
        <f t="shared" si="522"/>
        <v>Penn State</v>
      </c>
      <c r="AK3662">
        <f t="shared" si="523"/>
        <v>0</v>
      </c>
    </row>
    <row r="3663" spans="17:37" x14ac:dyDescent="0.25">
      <c r="Q3663" t="s">
        <v>3295</v>
      </c>
      <c r="R3663" s="6">
        <v>41963</v>
      </c>
      <c r="S3663" t="s">
        <v>3195</v>
      </c>
      <c r="T3663" t="s">
        <v>3326</v>
      </c>
      <c r="U3663" t="s">
        <v>3841</v>
      </c>
      <c r="V3663">
        <v>106</v>
      </c>
      <c r="W3663">
        <v>97</v>
      </c>
      <c r="X3663" t="s">
        <v>3844</v>
      </c>
      <c r="Y3663" t="s">
        <v>99</v>
      </c>
      <c r="Z3663">
        <v>1</v>
      </c>
      <c r="AA3663">
        <f t="shared" si="520"/>
        <v>-9</v>
      </c>
      <c r="AB3663">
        <f t="shared" ca="1" si="516"/>
        <v>5.4</v>
      </c>
      <c r="AC3663">
        <f t="shared" ca="1" si="517"/>
        <v>-14.4</v>
      </c>
      <c r="AD3663">
        <f t="shared" ca="1" si="518"/>
        <v>14.4</v>
      </c>
      <c r="AE3663" s="2">
        <v>0</v>
      </c>
      <c r="AF3663" s="7">
        <f>VLOOKUP(R3663,Weights!$A$2:$B$120,2,0)*AE3663</f>
        <v>0</v>
      </c>
      <c r="AG3663">
        <f t="shared" ca="1" si="519"/>
        <v>207.36</v>
      </c>
      <c r="AI3663" t="str">
        <f t="shared" ca="1" si="521"/>
        <v>Penn State</v>
      </c>
      <c r="AJ3663" t="str">
        <f t="shared" si="522"/>
        <v>Charlotte</v>
      </c>
      <c r="AK3663" t="str">
        <f t="shared" si="523"/>
        <v>Charlotte</v>
      </c>
    </row>
    <row r="3664" spans="17:37" x14ac:dyDescent="0.25">
      <c r="Q3664" t="s">
        <v>3295</v>
      </c>
      <c r="R3664" s="6">
        <v>41964</v>
      </c>
      <c r="S3664" t="s">
        <v>3195</v>
      </c>
      <c r="T3664" t="s">
        <v>3240</v>
      </c>
      <c r="U3664" t="s">
        <v>3842</v>
      </c>
      <c r="V3664">
        <v>72</v>
      </c>
      <c r="W3664">
        <v>71</v>
      </c>
      <c r="Y3664" t="s">
        <v>100</v>
      </c>
      <c r="Z3664">
        <v>1</v>
      </c>
      <c r="AA3664">
        <f t="shared" si="520"/>
        <v>1</v>
      </c>
      <c r="AB3664">
        <f t="shared" ca="1" si="516"/>
        <v>7.5999999799999998</v>
      </c>
      <c r="AC3664">
        <f t="shared" ca="1" si="517"/>
        <v>-6.5999999799999998</v>
      </c>
      <c r="AD3664">
        <f t="shared" ca="1" si="518"/>
        <v>6.5999999799999998</v>
      </c>
      <c r="AE3664" s="2">
        <v>0</v>
      </c>
      <c r="AF3664" s="7">
        <f>VLOOKUP(R3664,Weights!$A$2:$B$120,2,0)*AE3664</f>
        <v>0</v>
      </c>
      <c r="AG3664">
        <f t="shared" ca="1" si="519"/>
        <v>43.559999735999995</v>
      </c>
      <c r="AI3664" t="str">
        <f t="shared" ca="1" si="521"/>
        <v>Penn State</v>
      </c>
      <c r="AJ3664" t="str">
        <f t="shared" si="522"/>
        <v>Penn State</v>
      </c>
      <c r="AK3664">
        <f t="shared" si="523"/>
        <v>0</v>
      </c>
    </row>
    <row r="3665" spans="17:37" x14ac:dyDescent="0.25">
      <c r="Q3665" t="s">
        <v>3295</v>
      </c>
      <c r="R3665" s="6">
        <v>41966</v>
      </c>
      <c r="S3665" t="s">
        <v>3195</v>
      </c>
      <c r="T3665" t="s">
        <v>3253</v>
      </c>
      <c r="U3665" t="s">
        <v>3842</v>
      </c>
      <c r="V3665">
        <v>63</v>
      </c>
      <c r="W3665">
        <v>61</v>
      </c>
      <c r="Y3665" t="s">
        <v>101</v>
      </c>
      <c r="Z3665">
        <v>1</v>
      </c>
      <c r="AA3665">
        <f t="shared" si="520"/>
        <v>2</v>
      </c>
      <c r="AB3665">
        <f t="shared" ca="1" si="516"/>
        <v>3.8000000000000003</v>
      </c>
      <c r="AC3665">
        <f t="shared" ca="1" si="517"/>
        <v>-1.8000000000000003</v>
      </c>
      <c r="AD3665">
        <f t="shared" ca="1" si="518"/>
        <v>1.8000000000000003</v>
      </c>
      <c r="AE3665" s="2">
        <v>0</v>
      </c>
      <c r="AF3665" s="7">
        <f>VLOOKUP(R3665,Weights!$A$2:$B$120,2,0)*AE3665</f>
        <v>0</v>
      </c>
      <c r="AG3665">
        <f t="shared" ca="1" si="519"/>
        <v>3.2400000000000011</v>
      </c>
      <c r="AI3665" t="str">
        <f t="shared" ca="1" si="521"/>
        <v>Penn State</v>
      </c>
      <c r="AJ3665" t="str">
        <f t="shared" si="522"/>
        <v>Penn State</v>
      </c>
      <c r="AK3665">
        <f t="shared" si="523"/>
        <v>0</v>
      </c>
    </row>
    <row r="3666" spans="17:37" x14ac:dyDescent="0.25">
      <c r="Q3666" t="s">
        <v>3295</v>
      </c>
      <c r="R3666" s="6">
        <v>41968</v>
      </c>
      <c r="S3666" t="s">
        <v>3194</v>
      </c>
      <c r="T3666" t="s">
        <v>3243</v>
      </c>
      <c r="U3666" t="s">
        <v>3842</v>
      </c>
      <c r="V3666">
        <v>78</v>
      </c>
      <c r="W3666">
        <v>72</v>
      </c>
      <c r="Y3666" t="s">
        <v>103</v>
      </c>
      <c r="Z3666">
        <v>1</v>
      </c>
      <c r="AA3666">
        <f t="shared" si="520"/>
        <v>6</v>
      </c>
      <c r="AB3666">
        <f t="shared" ca="1" si="516"/>
        <v>6</v>
      </c>
      <c r="AC3666">
        <f t="shared" ca="1" si="517"/>
        <v>0</v>
      </c>
      <c r="AD3666">
        <f t="shared" ca="1" si="518"/>
        <v>0</v>
      </c>
      <c r="AE3666" s="2">
        <v>0</v>
      </c>
      <c r="AF3666" s="7">
        <f>VLOOKUP(R3666,Weights!$A$2:$B$120,2,0)*AE3666</f>
        <v>0</v>
      </c>
      <c r="AG3666">
        <f t="shared" ca="1" si="519"/>
        <v>0</v>
      </c>
      <c r="AI3666" t="str">
        <f t="shared" ca="1" si="521"/>
        <v>Penn State</v>
      </c>
      <c r="AJ3666" t="str">
        <f t="shared" si="522"/>
        <v>Penn State</v>
      </c>
      <c r="AK3666">
        <f t="shared" si="523"/>
        <v>0</v>
      </c>
    </row>
    <row r="3667" spans="17:37" x14ac:dyDescent="0.25">
      <c r="Q3667" t="s">
        <v>3295</v>
      </c>
      <c r="R3667" s="6">
        <v>41976</v>
      </c>
      <c r="S3667" t="s">
        <v>3194</v>
      </c>
      <c r="T3667" t="s">
        <v>3319</v>
      </c>
      <c r="U3667" t="s">
        <v>3842</v>
      </c>
      <c r="V3667">
        <v>61</v>
      </c>
      <c r="W3667">
        <v>58</v>
      </c>
      <c r="Y3667" t="s">
        <v>415</v>
      </c>
      <c r="Z3667">
        <v>1</v>
      </c>
      <c r="AA3667">
        <f t="shared" si="520"/>
        <v>3</v>
      </c>
      <c r="AB3667">
        <f t="shared" ca="1" si="516"/>
        <v>6.4</v>
      </c>
      <c r="AC3667">
        <f t="shared" ca="1" si="517"/>
        <v>-3.4000000000000004</v>
      </c>
      <c r="AD3667">
        <f t="shared" ca="1" si="518"/>
        <v>3.4000000000000004</v>
      </c>
      <c r="AE3667" s="2">
        <v>0</v>
      </c>
      <c r="AF3667" s="7">
        <f>VLOOKUP(R3667,Weights!$A$2:$B$120,2,0)*AE3667</f>
        <v>0</v>
      </c>
      <c r="AG3667">
        <f t="shared" ca="1" si="519"/>
        <v>11.560000000000002</v>
      </c>
      <c r="AI3667" t="str">
        <f t="shared" ca="1" si="521"/>
        <v>Penn State</v>
      </c>
      <c r="AJ3667" t="str">
        <f t="shared" si="522"/>
        <v>Penn State</v>
      </c>
      <c r="AK3667">
        <f t="shared" si="523"/>
        <v>0</v>
      </c>
    </row>
    <row r="3668" spans="17:37" x14ac:dyDescent="0.25">
      <c r="Q3668" t="s">
        <v>3295</v>
      </c>
      <c r="R3668" s="6">
        <v>41983</v>
      </c>
      <c r="S3668" t="s">
        <v>3194</v>
      </c>
      <c r="T3668" t="s">
        <v>3241</v>
      </c>
      <c r="U3668" t="s">
        <v>3842</v>
      </c>
      <c r="V3668">
        <v>64</v>
      </c>
      <c r="W3668">
        <v>62</v>
      </c>
      <c r="Y3668" t="s">
        <v>418</v>
      </c>
      <c r="Z3668">
        <v>1</v>
      </c>
      <c r="AA3668">
        <f t="shared" si="520"/>
        <v>2</v>
      </c>
      <c r="AB3668">
        <f t="shared" ca="1" si="516"/>
        <v>9.799999982000001</v>
      </c>
      <c r="AC3668">
        <f t="shared" ca="1" si="517"/>
        <v>-7.799999982000001</v>
      </c>
      <c r="AD3668">
        <f t="shared" ca="1" si="518"/>
        <v>7.799999982000001</v>
      </c>
      <c r="AE3668" s="2">
        <v>0</v>
      </c>
      <c r="AF3668" s="7">
        <f>VLOOKUP(R3668,Weights!$A$2:$B$120,2,0)*AE3668</f>
        <v>0</v>
      </c>
      <c r="AG3668">
        <f t="shared" ca="1" si="519"/>
        <v>60.839999719200016</v>
      </c>
      <c r="AI3668" t="str">
        <f t="shared" ca="1" si="521"/>
        <v>Penn State</v>
      </c>
      <c r="AJ3668" t="str">
        <f t="shared" si="522"/>
        <v>Penn State</v>
      </c>
      <c r="AK3668">
        <f t="shared" si="523"/>
        <v>0</v>
      </c>
    </row>
    <row r="3669" spans="17:37" x14ac:dyDescent="0.25">
      <c r="Q3669" t="s">
        <v>3295</v>
      </c>
      <c r="R3669" s="6">
        <v>41987</v>
      </c>
      <c r="S3669" t="s">
        <v>3194</v>
      </c>
      <c r="T3669" t="s">
        <v>3247</v>
      </c>
      <c r="U3669" t="s">
        <v>3842</v>
      </c>
      <c r="V3669">
        <v>64</v>
      </c>
      <c r="W3669">
        <v>51</v>
      </c>
      <c r="Y3669" t="s">
        <v>930</v>
      </c>
      <c r="Z3669">
        <v>1</v>
      </c>
      <c r="AA3669">
        <f t="shared" si="520"/>
        <v>13</v>
      </c>
      <c r="AB3669">
        <f t="shared" ca="1" si="516"/>
        <v>1.2000000000000011</v>
      </c>
      <c r="AC3669">
        <f t="shared" ca="1" si="517"/>
        <v>11.799999999999999</v>
      </c>
      <c r="AD3669">
        <f t="shared" ca="1" si="518"/>
        <v>-11.799999999999999</v>
      </c>
      <c r="AE3669" s="2">
        <v>0</v>
      </c>
      <c r="AF3669" s="7">
        <f>VLOOKUP(R3669,Weights!$A$2:$B$120,2,0)*AE3669</f>
        <v>0</v>
      </c>
      <c r="AG3669">
        <f t="shared" ca="1" si="519"/>
        <v>139.23999999999998</v>
      </c>
      <c r="AI3669" t="str">
        <f t="shared" ca="1" si="521"/>
        <v>Penn State</v>
      </c>
      <c r="AJ3669" t="str">
        <f t="shared" si="522"/>
        <v>Penn State</v>
      </c>
      <c r="AK3669">
        <f t="shared" si="523"/>
        <v>0</v>
      </c>
    </row>
    <row r="3670" spans="17:37" x14ac:dyDescent="0.25">
      <c r="Q3670" t="s">
        <v>3295</v>
      </c>
      <c r="R3670" s="6">
        <v>41993</v>
      </c>
      <c r="S3670" t="s">
        <v>3195</v>
      </c>
      <c r="T3670" t="s">
        <v>3302</v>
      </c>
      <c r="U3670" t="s">
        <v>3842</v>
      </c>
      <c r="V3670">
        <v>73</v>
      </c>
      <c r="W3670">
        <v>68</v>
      </c>
      <c r="Y3670" t="s">
        <v>715</v>
      </c>
      <c r="Z3670">
        <v>1</v>
      </c>
      <c r="AA3670">
        <f t="shared" si="520"/>
        <v>5</v>
      </c>
      <c r="AB3670">
        <f t="shared" ca="1" si="516"/>
        <v>10.8</v>
      </c>
      <c r="AC3670">
        <f t="shared" ca="1" si="517"/>
        <v>-5.8000000000000007</v>
      </c>
      <c r="AD3670">
        <f t="shared" ca="1" si="518"/>
        <v>5.8000000000000007</v>
      </c>
      <c r="AE3670" s="2">
        <v>0</v>
      </c>
      <c r="AF3670" s="7">
        <f>VLOOKUP(R3670,Weights!$A$2:$B$120,2,0)*AE3670</f>
        <v>0</v>
      </c>
      <c r="AG3670">
        <f t="shared" ca="1" si="519"/>
        <v>33.640000000000008</v>
      </c>
      <c r="AI3670" t="str">
        <f t="shared" ca="1" si="521"/>
        <v>Penn State</v>
      </c>
      <c r="AJ3670" t="str">
        <f t="shared" si="522"/>
        <v>Penn State</v>
      </c>
      <c r="AK3670">
        <f t="shared" si="523"/>
        <v>0</v>
      </c>
    </row>
    <row r="3671" spans="17:37" x14ac:dyDescent="0.25">
      <c r="Q3671" t="s">
        <v>3295</v>
      </c>
      <c r="R3671" s="6">
        <v>41995</v>
      </c>
      <c r="S3671" t="s">
        <v>3194</v>
      </c>
      <c r="T3671" t="s">
        <v>3225</v>
      </c>
      <c r="U3671" t="s">
        <v>3842</v>
      </c>
      <c r="V3671">
        <v>69</v>
      </c>
      <c r="W3671">
        <v>49</v>
      </c>
      <c r="Y3671" t="s">
        <v>716</v>
      </c>
      <c r="Z3671">
        <v>1</v>
      </c>
      <c r="AA3671">
        <f t="shared" si="520"/>
        <v>20</v>
      </c>
      <c r="AB3671">
        <f t="shared" ca="1" si="516"/>
        <v>14</v>
      </c>
      <c r="AC3671">
        <f t="shared" ca="1" si="517"/>
        <v>6</v>
      </c>
      <c r="AD3671">
        <f t="shared" ca="1" si="518"/>
        <v>-6</v>
      </c>
      <c r="AE3671" s="2">
        <v>0</v>
      </c>
      <c r="AF3671" s="7">
        <f>VLOOKUP(R3671,Weights!$A$2:$B$120,2,0)*AE3671</f>
        <v>0</v>
      </c>
      <c r="AG3671">
        <f t="shared" ca="1" si="519"/>
        <v>36</v>
      </c>
      <c r="AI3671" t="str">
        <f t="shared" ca="1" si="521"/>
        <v>Penn State</v>
      </c>
      <c r="AJ3671" t="str">
        <f t="shared" si="522"/>
        <v>Penn State</v>
      </c>
      <c r="AK3671">
        <f t="shared" si="523"/>
        <v>0</v>
      </c>
    </row>
    <row r="3672" spans="17:37" x14ac:dyDescent="0.25">
      <c r="Q3672" t="s">
        <v>3295</v>
      </c>
      <c r="R3672" s="6">
        <v>42010</v>
      </c>
      <c r="S3672" t="s">
        <v>3194</v>
      </c>
      <c r="T3672" t="s">
        <v>3274</v>
      </c>
      <c r="U3672" t="s">
        <v>3841</v>
      </c>
      <c r="V3672">
        <v>73</v>
      </c>
      <c r="W3672">
        <v>64</v>
      </c>
      <c r="Y3672" t="s">
        <v>1410</v>
      </c>
      <c r="Z3672">
        <v>1</v>
      </c>
      <c r="AA3672">
        <f t="shared" si="520"/>
        <v>-9</v>
      </c>
      <c r="AB3672">
        <f t="shared" ca="1" si="516"/>
        <v>2.2000000000000002</v>
      </c>
      <c r="AC3672">
        <f t="shared" ca="1" si="517"/>
        <v>-11.2</v>
      </c>
      <c r="AD3672">
        <f t="shared" ca="1" si="518"/>
        <v>11.2</v>
      </c>
      <c r="AE3672" s="2">
        <v>0</v>
      </c>
      <c r="AF3672" s="7">
        <f>VLOOKUP(R3672,Weights!$A$2:$B$120,2,0)*AE3672</f>
        <v>0</v>
      </c>
      <c r="AG3672">
        <f t="shared" ca="1" si="519"/>
        <v>125.43999999999998</v>
      </c>
      <c r="AI3672" t="str">
        <f t="shared" ca="1" si="521"/>
        <v>Penn State</v>
      </c>
      <c r="AJ3672" t="str">
        <f t="shared" si="522"/>
        <v>Michigan</v>
      </c>
      <c r="AK3672" t="str">
        <f t="shared" si="523"/>
        <v>Michigan</v>
      </c>
    </row>
    <row r="3673" spans="17:37" x14ac:dyDescent="0.25">
      <c r="Q3673" t="s">
        <v>3295</v>
      </c>
      <c r="R3673" s="6">
        <v>42021</v>
      </c>
      <c r="S3673" t="s">
        <v>3194</v>
      </c>
      <c r="T3673" t="s">
        <v>3327</v>
      </c>
      <c r="U3673" t="s">
        <v>3841</v>
      </c>
      <c r="V3673">
        <v>84</v>
      </c>
      <c r="W3673">
        <v>77</v>
      </c>
      <c r="X3673" t="s">
        <v>3843</v>
      </c>
      <c r="Y3673" t="s">
        <v>1411</v>
      </c>
      <c r="Z3673">
        <v>1</v>
      </c>
      <c r="AA3673">
        <f t="shared" si="520"/>
        <v>-7</v>
      </c>
      <c r="AB3673">
        <f t="shared" ca="1" si="516"/>
        <v>-4.8000001999999995</v>
      </c>
      <c r="AC3673">
        <f t="shared" ca="1" si="517"/>
        <v>-2.1999998000000005</v>
      </c>
      <c r="AD3673">
        <f t="shared" ca="1" si="518"/>
        <v>2.1999998000000005</v>
      </c>
      <c r="AE3673" s="2">
        <v>0</v>
      </c>
      <c r="AF3673" s="7">
        <f>VLOOKUP(R3673,Weights!$A$2:$B$120,2,0)*AE3673</f>
        <v>0</v>
      </c>
      <c r="AG3673">
        <f t="shared" ca="1" si="519"/>
        <v>4.8399991200000425</v>
      </c>
      <c r="AI3673" t="str">
        <f t="shared" ca="1" si="521"/>
        <v>Purdue</v>
      </c>
      <c r="AJ3673" t="str">
        <f t="shared" si="522"/>
        <v>Purdue</v>
      </c>
      <c r="AK3673" t="str">
        <f t="shared" si="523"/>
        <v>Purdue</v>
      </c>
    </row>
    <row r="3674" spans="17:37" x14ac:dyDescent="0.25">
      <c r="Q3674" t="s">
        <v>3295</v>
      </c>
      <c r="R3674" s="6">
        <v>42028</v>
      </c>
      <c r="S3674" t="s">
        <v>3194</v>
      </c>
      <c r="T3674" t="s">
        <v>3229</v>
      </c>
      <c r="U3674" t="s">
        <v>3842</v>
      </c>
      <c r="V3674">
        <v>79</v>
      </c>
      <c r="W3674">
        <v>51</v>
      </c>
      <c r="Y3674" t="s">
        <v>1412</v>
      </c>
      <c r="Z3674">
        <v>1</v>
      </c>
      <c r="AA3674">
        <f t="shared" si="520"/>
        <v>28</v>
      </c>
      <c r="AB3674">
        <f t="shared" ca="1" si="516"/>
        <v>9.3999999800000005</v>
      </c>
      <c r="AC3674">
        <f t="shared" ca="1" si="517"/>
        <v>18.60000002</v>
      </c>
      <c r="AD3674">
        <f t="shared" ca="1" si="518"/>
        <v>-18.60000002</v>
      </c>
      <c r="AE3674" s="2">
        <v>0</v>
      </c>
      <c r="AF3674" s="7">
        <f>VLOOKUP(R3674,Weights!$A$2:$B$120,2,0)*AE3674</f>
        <v>0</v>
      </c>
      <c r="AG3674">
        <f t="shared" ca="1" si="519"/>
        <v>345.96000074399996</v>
      </c>
      <c r="AI3674" t="str">
        <f t="shared" ca="1" si="521"/>
        <v>Penn State</v>
      </c>
      <c r="AJ3674" t="str">
        <f t="shared" si="522"/>
        <v>Penn State</v>
      </c>
      <c r="AK3674">
        <f t="shared" si="523"/>
        <v>0</v>
      </c>
    </row>
    <row r="3675" spans="17:37" x14ac:dyDescent="0.25">
      <c r="Q3675" t="s">
        <v>3295</v>
      </c>
      <c r="R3675" s="6">
        <v>42032</v>
      </c>
      <c r="S3675" t="s">
        <v>3194</v>
      </c>
      <c r="T3675" t="s">
        <v>3245</v>
      </c>
      <c r="U3675" t="s">
        <v>3842</v>
      </c>
      <c r="V3675">
        <v>63</v>
      </c>
      <c r="W3675">
        <v>58</v>
      </c>
      <c r="Y3675" t="s">
        <v>1413</v>
      </c>
      <c r="Z3675">
        <v>1</v>
      </c>
      <c r="AA3675">
        <f t="shared" si="520"/>
        <v>5</v>
      </c>
      <c r="AB3675">
        <f t="shared" ca="1" si="516"/>
        <v>-2.6000002000000002</v>
      </c>
      <c r="AC3675">
        <f t="shared" ca="1" si="517"/>
        <v>7.6000002000000002</v>
      </c>
      <c r="AD3675">
        <f t="shared" ca="1" si="518"/>
        <v>-7.6000002000000002</v>
      </c>
      <c r="AE3675" s="2">
        <v>0</v>
      </c>
      <c r="AF3675" s="7">
        <f>VLOOKUP(R3675,Weights!$A$2:$B$120,2,0)*AE3675</f>
        <v>0</v>
      </c>
      <c r="AG3675">
        <f t="shared" ca="1" si="519"/>
        <v>57.760003040000043</v>
      </c>
      <c r="AI3675" t="str">
        <f t="shared" ca="1" si="521"/>
        <v>Minnesota</v>
      </c>
      <c r="AJ3675" t="str">
        <f t="shared" si="522"/>
        <v>Penn State</v>
      </c>
      <c r="AK3675">
        <f t="shared" si="523"/>
        <v>0</v>
      </c>
    </row>
    <row r="3676" spans="17:37" x14ac:dyDescent="0.25">
      <c r="Q3676" t="s">
        <v>3295</v>
      </c>
      <c r="R3676" s="6">
        <v>42042</v>
      </c>
      <c r="S3676" t="s">
        <v>3194</v>
      </c>
      <c r="T3676" t="s">
        <v>3255</v>
      </c>
      <c r="U3676" t="s">
        <v>3842</v>
      </c>
      <c r="V3676">
        <v>56</v>
      </c>
      <c r="W3676">
        <v>43</v>
      </c>
      <c r="Y3676" t="s">
        <v>1414</v>
      </c>
      <c r="Z3676">
        <v>1</v>
      </c>
      <c r="AA3676">
        <f t="shared" si="520"/>
        <v>13</v>
      </c>
      <c r="AB3676">
        <f t="shared" ca="1" si="516"/>
        <v>3.8000000000000007</v>
      </c>
      <c r="AC3676">
        <f t="shared" ca="1" si="517"/>
        <v>9.1999999999999993</v>
      </c>
      <c r="AD3676">
        <f t="shared" ca="1" si="518"/>
        <v>-9.1999999999999993</v>
      </c>
      <c r="AE3676" s="2">
        <v>0</v>
      </c>
      <c r="AF3676" s="7">
        <f>VLOOKUP(R3676,Weights!$A$2:$B$120,2,0)*AE3676</f>
        <v>0</v>
      </c>
      <c r="AG3676">
        <f t="shared" ca="1" si="519"/>
        <v>84.639999999999986</v>
      </c>
      <c r="AI3676" t="str">
        <f t="shared" ca="1" si="521"/>
        <v>Penn State</v>
      </c>
      <c r="AJ3676" t="str">
        <f t="shared" si="522"/>
        <v>Penn State</v>
      </c>
      <c r="AK3676">
        <f t="shared" si="523"/>
        <v>0</v>
      </c>
    </row>
    <row r="3677" spans="17:37" x14ac:dyDescent="0.25">
      <c r="Q3677" t="s">
        <v>3295</v>
      </c>
      <c r="R3677" s="6">
        <v>42049</v>
      </c>
      <c r="S3677" t="s">
        <v>3194</v>
      </c>
      <c r="T3677" t="s">
        <v>3298</v>
      </c>
      <c r="U3677" t="s">
        <v>3841</v>
      </c>
      <c r="V3677">
        <v>76</v>
      </c>
      <c r="W3677">
        <v>73</v>
      </c>
      <c r="Y3677" t="s">
        <v>1415</v>
      </c>
      <c r="Z3677">
        <v>1</v>
      </c>
      <c r="AA3677">
        <f t="shared" si="520"/>
        <v>-3</v>
      </c>
      <c r="AB3677">
        <f t="shared" ca="1" si="516"/>
        <v>-2.4000001999999991</v>
      </c>
      <c r="AC3677">
        <f t="shared" ca="1" si="517"/>
        <v>-0.59999980000000086</v>
      </c>
      <c r="AD3677">
        <f t="shared" ca="1" si="518"/>
        <v>0.59999980000000086</v>
      </c>
      <c r="AE3677" s="2">
        <v>0</v>
      </c>
      <c r="AF3677" s="7">
        <f>VLOOKUP(R3677,Weights!$A$2:$B$120,2,0)*AE3677</f>
        <v>0</v>
      </c>
      <c r="AG3677">
        <f t="shared" ca="1" si="519"/>
        <v>0.35999976000004102</v>
      </c>
      <c r="AI3677" t="str">
        <f t="shared" ca="1" si="521"/>
        <v>Maryland</v>
      </c>
      <c r="AJ3677" t="str">
        <f t="shared" si="522"/>
        <v>Maryland</v>
      </c>
      <c r="AK3677" t="str">
        <f t="shared" si="523"/>
        <v>Maryland</v>
      </c>
    </row>
    <row r="3678" spans="17:37" x14ac:dyDescent="0.25">
      <c r="Q3678" t="s">
        <v>3295</v>
      </c>
      <c r="R3678" s="6">
        <v>42053</v>
      </c>
      <c r="S3678" t="s">
        <v>3194</v>
      </c>
      <c r="T3678" t="s">
        <v>3833</v>
      </c>
      <c r="U3678" t="s">
        <v>3841</v>
      </c>
      <c r="V3678">
        <v>55</v>
      </c>
      <c r="W3678">
        <v>47</v>
      </c>
      <c r="Y3678" t="s">
        <v>1416</v>
      </c>
      <c r="Z3678">
        <v>1</v>
      </c>
      <c r="AA3678">
        <f t="shared" si="520"/>
        <v>-8</v>
      </c>
      <c r="AB3678">
        <f t="shared" ca="1" si="516"/>
        <v>-10.600000199999998</v>
      </c>
      <c r="AC3678">
        <f t="shared" ca="1" si="517"/>
        <v>2.6000001999999984</v>
      </c>
      <c r="AD3678">
        <f t="shared" ca="1" si="518"/>
        <v>-2.6000001999999984</v>
      </c>
      <c r="AE3678" s="2">
        <v>0</v>
      </c>
      <c r="AF3678" s="7">
        <f>VLOOKUP(R3678,Weights!$A$2:$B$120,2,0)*AE3678</f>
        <v>0</v>
      </c>
      <c r="AG3678">
        <f t="shared" ca="1" si="519"/>
        <v>6.7600010400000317</v>
      </c>
      <c r="AI3678" t="str">
        <f t="shared" ca="1" si="521"/>
        <v>Wisconsin</v>
      </c>
      <c r="AJ3678" t="str">
        <f t="shared" si="522"/>
        <v>Wisconsin</v>
      </c>
      <c r="AK3678" t="str">
        <f t="shared" si="523"/>
        <v>Wisconsin</v>
      </c>
    </row>
    <row r="3679" spans="17:37" x14ac:dyDescent="0.25">
      <c r="Q3679" t="s">
        <v>3295</v>
      </c>
      <c r="R3679" s="6">
        <v>42063</v>
      </c>
      <c r="S3679" t="s">
        <v>3194</v>
      </c>
      <c r="T3679" t="s">
        <v>3248</v>
      </c>
      <c r="U3679" t="s">
        <v>3841</v>
      </c>
      <c r="V3679">
        <v>81</v>
      </c>
      <c r="W3679">
        <v>77</v>
      </c>
      <c r="X3679" t="s">
        <v>3843</v>
      </c>
      <c r="Y3679" t="s">
        <v>1417</v>
      </c>
      <c r="Z3679">
        <v>1</v>
      </c>
      <c r="AA3679">
        <f t="shared" si="520"/>
        <v>-4</v>
      </c>
      <c r="AB3679">
        <f t="shared" ca="1" si="516"/>
        <v>-4.0000001999999988</v>
      </c>
      <c r="AC3679">
        <f t="shared" ca="1" si="517"/>
        <v>1.9999999878450581E-7</v>
      </c>
      <c r="AD3679">
        <f t="shared" ca="1" si="518"/>
        <v>-1.9999999878450581E-7</v>
      </c>
      <c r="AE3679" s="2">
        <v>0</v>
      </c>
      <c r="AF3679" s="7">
        <f>VLOOKUP(R3679,Weights!$A$2:$B$120,2,0)*AE3679</f>
        <v>0</v>
      </c>
      <c r="AG3679">
        <f t="shared" ca="1" si="519"/>
        <v>3.9999999513802324E-14</v>
      </c>
      <c r="AI3679" t="str">
        <f t="shared" ca="1" si="521"/>
        <v>Iowa</v>
      </c>
      <c r="AJ3679" t="str">
        <f t="shared" si="522"/>
        <v>Iowa</v>
      </c>
      <c r="AK3679" t="str">
        <f t="shared" si="523"/>
        <v>Iowa</v>
      </c>
    </row>
    <row r="3680" spans="17:37" x14ac:dyDescent="0.25">
      <c r="Q3680" t="s">
        <v>3295</v>
      </c>
      <c r="R3680" s="6">
        <v>42067</v>
      </c>
      <c r="S3680" t="s">
        <v>3194</v>
      </c>
      <c r="T3680" t="s">
        <v>3445</v>
      </c>
      <c r="U3680" t="s">
        <v>3841</v>
      </c>
      <c r="V3680">
        <v>77</v>
      </c>
      <c r="W3680">
        <v>67</v>
      </c>
      <c r="Y3680" t="s">
        <v>1418</v>
      </c>
      <c r="Z3680">
        <v>1</v>
      </c>
      <c r="AA3680">
        <f t="shared" si="520"/>
        <v>-10</v>
      </c>
      <c r="AB3680">
        <f t="shared" ca="1" si="516"/>
        <v>-7.8000002000000013</v>
      </c>
      <c r="AC3680">
        <f t="shared" ca="1" si="517"/>
        <v>-2.1999997999999987</v>
      </c>
      <c r="AD3680">
        <f t="shared" ca="1" si="518"/>
        <v>2.1999997999999987</v>
      </c>
      <c r="AE3680" s="2">
        <v>0</v>
      </c>
      <c r="AF3680" s="7">
        <f>VLOOKUP(R3680,Weights!$A$2:$B$120,2,0)*AE3680</f>
        <v>0</v>
      </c>
      <c r="AG3680">
        <f t="shared" ca="1" si="519"/>
        <v>4.8399991200000345</v>
      </c>
      <c r="AI3680" t="str">
        <f t="shared" ca="1" si="521"/>
        <v>Ohio State</v>
      </c>
      <c r="AJ3680" t="str">
        <f t="shared" si="522"/>
        <v>Ohio State</v>
      </c>
      <c r="AK3680" t="str">
        <f t="shared" si="523"/>
        <v>Ohio State</v>
      </c>
    </row>
    <row r="3681" spans="17:37" x14ac:dyDescent="0.25">
      <c r="Q3681" t="s">
        <v>3295</v>
      </c>
      <c r="R3681" s="6">
        <v>42076</v>
      </c>
      <c r="S3681" t="s">
        <v>3195</v>
      </c>
      <c r="T3681" t="s">
        <v>3327</v>
      </c>
      <c r="U3681" t="s">
        <v>3191</v>
      </c>
      <c r="Y3681" t="s">
        <v>3191</v>
      </c>
      <c r="Z3681">
        <v>0</v>
      </c>
      <c r="AA3681">
        <f t="shared" si="520"/>
        <v>0</v>
      </c>
      <c r="AB3681">
        <f t="shared" ca="1" si="516"/>
        <v>0</v>
      </c>
      <c r="AC3681">
        <f t="shared" ca="1" si="517"/>
        <v>0</v>
      </c>
      <c r="AD3681">
        <f t="shared" ca="1" si="518"/>
        <v>0</v>
      </c>
      <c r="AE3681" s="2">
        <v>0</v>
      </c>
      <c r="AF3681" s="7">
        <f>VLOOKUP(R3681,Weights!$A$2:$B$120,2,0)*AE3681</f>
        <v>0</v>
      </c>
      <c r="AG3681">
        <f t="shared" ca="1" si="519"/>
        <v>0</v>
      </c>
      <c r="AI3681" t="str">
        <f t="shared" ca="1" si="521"/>
        <v>Purdue</v>
      </c>
      <c r="AJ3681" t="str">
        <f t="shared" si="522"/>
        <v>Purdue</v>
      </c>
      <c r="AK3681">
        <f t="shared" si="523"/>
        <v>0</v>
      </c>
    </row>
    <row r="3682" spans="17:37" x14ac:dyDescent="0.25">
      <c r="Q3682" t="s">
        <v>3380</v>
      </c>
      <c r="R3682" s="6">
        <v>41958</v>
      </c>
      <c r="S3682" t="s">
        <v>3194</v>
      </c>
      <c r="T3682" t="s">
        <v>3421</v>
      </c>
      <c r="U3682" t="s">
        <v>3841</v>
      </c>
      <c r="V3682">
        <v>77</v>
      </c>
      <c r="W3682">
        <v>75</v>
      </c>
      <c r="X3682" t="s">
        <v>3843</v>
      </c>
      <c r="Y3682" t="s">
        <v>9</v>
      </c>
      <c r="Z3682">
        <v>1</v>
      </c>
      <c r="AA3682">
        <f t="shared" si="520"/>
        <v>-2</v>
      </c>
      <c r="AB3682">
        <f t="shared" ca="1" si="516"/>
        <v>0.20000000000000018</v>
      </c>
      <c r="AC3682">
        <f t="shared" ca="1" si="517"/>
        <v>-2.2000000000000002</v>
      </c>
      <c r="AD3682">
        <f t="shared" ca="1" si="518"/>
        <v>2.2000000000000002</v>
      </c>
      <c r="AE3682" s="2">
        <v>0</v>
      </c>
      <c r="AF3682" s="7">
        <f>VLOOKUP(R3682,Weights!$A$2:$B$120,2,0)*AE3682</f>
        <v>0</v>
      </c>
      <c r="AG3682">
        <f t="shared" ca="1" si="519"/>
        <v>4.8400000000000007</v>
      </c>
      <c r="AI3682" t="str">
        <f t="shared" ca="1" si="521"/>
        <v>Pennsylvania</v>
      </c>
      <c r="AJ3682" t="str">
        <f t="shared" si="522"/>
        <v>Delaware St</v>
      </c>
      <c r="AK3682" t="str">
        <f t="shared" si="523"/>
        <v>Delaware St</v>
      </c>
    </row>
    <row r="3683" spans="17:37" x14ac:dyDescent="0.25">
      <c r="Q3683" t="s">
        <v>3380</v>
      </c>
      <c r="R3683" s="6">
        <v>41961</v>
      </c>
      <c r="S3683" t="s">
        <v>3194</v>
      </c>
      <c r="T3683" t="s">
        <v>3504</v>
      </c>
      <c r="U3683" t="s">
        <v>3841</v>
      </c>
      <c r="V3683">
        <v>73</v>
      </c>
      <c r="W3683">
        <v>57</v>
      </c>
      <c r="Y3683" t="s">
        <v>66</v>
      </c>
      <c r="Z3683">
        <v>1</v>
      </c>
      <c r="AA3683">
        <f t="shared" si="520"/>
        <v>-16</v>
      </c>
      <c r="AB3683">
        <f t="shared" ca="1" si="516"/>
        <v>-3.2000000199999996</v>
      </c>
      <c r="AC3683">
        <f t="shared" ca="1" si="517"/>
        <v>-12.799999980000001</v>
      </c>
      <c r="AD3683">
        <f t="shared" ca="1" si="518"/>
        <v>12.799999980000001</v>
      </c>
      <c r="AE3683" s="2">
        <v>0</v>
      </c>
      <c r="AF3683" s="7">
        <f>VLOOKUP(R3683,Weights!$A$2:$B$120,2,0)*AE3683</f>
        <v>0</v>
      </c>
      <c r="AG3683">
        <f t="shared" ca="1" si="519"/>
        <v>163.83999948800002</v>
      </c>
      <c r="AI3683" t="str">
        <f t="shared" ca="1" si="521"/>
        <v>Rider</v>
      </c>
      <c r="AJ3683" t="str">
        <f t="shared" si="522"/>
        <v>Rider</v>
      </c>
      <c r="AK3683" t="str">
        <f t="shared" si="523"/>
        <v>Rider</v>
      </c>
    </row>
    <row r="3684" spans="17:37" x14ac:dyDescent="0.25">
      <c r="Q3684" t="s">
        <v>3380</v>
      </c>
      <c r="R3684" s="6">
        <v>41965</v>
      </c>
      <c r="S3684" t="s">
        <v>3194</v>
      </c>
      <c r="T3684" t="s">
        <v>3487</v>
      </c>
      <c r="U3684" t="s">
        <v>3841</v>
      </c>
      <c r="V3684">
        <v>83</v>
      </c>
      <c r="W3684">
        <v>77</v>
      </c>
      <c r="Y3684" t="s">
        <v>129</v>
      </c>
      <c r="Z3684">
        <v>1</v>
      </c>
      <c r="AA3684">
        <f t="shared" si="520"/>
        <v>-6</v>
      </c>
      <c r="AB3684">
        <f t="shared" ca="1" si="516"/>
        <v>-3.6000000199999995</v>
      </c>
      <c r="AC3684">
        <f t="shared" ca="1" si="517"/>
        <v>-2.3999999800000005</v>
      </c>
      <c r="AD3684">
        <f t="shared" ca="1" si="518"/>
        <v>2.3999999800000005</v>
      </c>
      <c r="AE3684" s="2">
        <v>0</v>
      </c>
      <c r="AF3684" s="7">
        <f>VLOOKUP(R3684,Weights!$A$2:$B$120,2,0)*AE3684</f>
        <v>0</v>
      </c>
      <c r="AG3684">
        <f t="shared" ca="1" si="519"/>
        <v>5.7599999040000025</v>
      </c>
      <c r="AI3684" t="str">
        <f t="shared" ca="1" si="521"/>
        <v>Lafayette</v>
      </c>
      <c r="AJ3684" t="str">
        <f t="shared" si="522"/>
        <v>Lafayette</v>
      </c>
      <c r="AK3684" t="str">
        <f t="shared" si="523"/>
        <v>Lafayette</v>
      </c>
    </row>
    <row r="3685" spans="17:37" x14ac:dyDescent="0.25">
      <c r="Q3685" t="s">
        <v>3380</v>
      </c>
      <c r="R3685" s="6">
        <v>41982</v>
      </c>
      <c r="S3685" t="s">
        <v>3194</v>
      </c>
      <c r="T3685" t="s">
        <v>3309</v>
      </c>
      <c r="U3685" t="s">
        <v>3842</v>
      </c>
      <c r="V3685">
        <v>59</v>
      </c>
      <c r="W3685">
        <v>42</v>
      </c>
      <c r="Y3685" t="s">
        <v>484</v>
      </c>
      <c r="Z3685">
        <v>1</v>
      </c>
      <c r="AA3685">
        <f t="shared" si="520"/>
        <v>17</v>
      </c>
      <c r="AB3685">
        <f t="shared" ca="1" si="516"/>
        <v>6.799999800000001</v>
      </c>
      <c r="AC3685">
        <f t="shared" ca="1" si="517"/>
        <v>10.200000199999998</v>
      </c>
      <c r="AD3685">
        <f t="shared" ca="1" si="518"/>
        <v>-10.200000199999998</v>
      </c>
      <c r="AE3685" s="2">
        <v>0</v>
      </c>
      <c r="AF3685" s="7">
        <f>VLOOKUP(R3685,Weights!$A$2:$B$120,2,0)*AE3685</f>
        <v>0</v>
      </c>
      <c r="AG3685">
        <f t="shared" ca="1" si="519"/>
        <v>104.04000408</v>
      </c>
      <c r="AI3685" t="str">
        <f t="shared" ca="1" si="521"/>
        <v>Pennsylvania</v>
      </c>
      <c r="AJ3685" t="str">
        <f t="shared" si="522"/>
        <v>Pennsylvania</v>
      </c>
      <c r="AK3685">
        <f t="shared" si="523"/>
        <v>0</v>
      </c>
    </row>
    <row r="3686" spans="17:37" x14ac:dyDescent="0.25">
      <c r="Q3686" t="s">
        <v>3380</v>
      </c>
      <c r="R3686" s="6">
        <v>42021</v>
      </c>
      <c r="S3686" t="s">
        <v>3194</v>
      </c>
      <c r="T3686" t="s">
        <v>3829</v>
      </c>
      <c r="U3686" t="s">
        <v>3841</v>
      </c>
      <c r="V3686">
        <v>62</v>
      </c>
      <c r="W3686">
        <v>47</v>
      </c>
      <c r="Y3686" t="s">
        <v>1864</v>
      </c>
      <c r="Z3686">
        <v>1</v>
      </c>
      <c r="AA3686">
        <f t="shared" si="520"/>
        <v>-15</v>
      </c>
      <c r="AB3686">
        <f t="shared" ca="1" si="516"/>
        <v>-26.800000199999999</v>
      </c>
      <c r="AC3686">
        <f t="shared" ca="1" si="517"/>
        <v>11.800000199999999</v>
      </c>
      <c r="AD3686">
        <f t="shared" ca="1" si="518"/>
        <v>-11.800000199999999</v>
      </c>
      <c r="AE3686" s="2">
        <v>0</v>
      </c>
      <c r="AF3686" s="7">
        <f>VLOOKUP(R3686,Weights!$A$2:$B$120,2,0)*AE3686</f>
        <v>0</v>
      </c>
      <c r="AG3686">
        <f t="shared" ca="1" si="519"/>
        <v>139.24000472000003</v>
      </c>
      <c r="AI3686" t="str">
        <f t="shared" ca="1" si="521"/>
        <v>Villanova</v>
      </c>
      <c r="AJ3686" t="str">
        <f t="shared" si="522"/>
        <v>Villanova</v>
      </c>
      <c r="AK3686" t="str">
        <f t="shared" si="523"/>
        <v>Villanova</v>
      </c>
    </row>
    <row r="3687" spans="17:37" x14ac:dyDescent="0.25">
      <c r="Q3687" t="s">
        <v>3380</v>
      </c>
      <c r="R3687" s="6">
        <v>42025</v>
      </c>
      <c r="S3687" t="s">
        <v>3194</v>
      </c>
      <c r="T3687" t="s">
        <v>3448</v>
      </c>
      <c r="U3687" t="s">
        <v>3841</v>
      </c>
      <c r="V3687">
        <v>71</v>
      </c>
      <c r="W3687">
        <v>56</v>
      </c>
      <c r="Y3687" t="s">
        <v>1300</v>
      </c>
      <c r="Z3687">
        <v>1</v>
      </c>
      <c r="AA3687">
        <f t="shared" si="520"/>
        <v>-15</v>
      </c>
      <c r="AB3687">
        <f t="shared" ca="1" si="516"/>
        <v>-2.3999999999999995</v>
      </c>
      <c r="AC3687">
        <f t="shared" ca="1" si="517"/>
        <v>-12.600000000000001</v>
      </c>
      <c r="AD3687">
        <f t="shared" ca="1" si="518"/>
        <v>12.600000000000001</v>
      </c>
      <c r="AE3687" s="2">
        <v>0</v>
      </c>
      <c r="AF3687" s="7">
        <f>VLOOKUP(R3687,Weights!$A$2:$B$120,2,0)*AE3687</f>
        <v>0</v>
      </c>
      <c r="AG3687">
        <f t="shared" ca="1" si="519"/>
        <v>158.76000000000005</v>
      </c>
      <c r="AI3687" t="str">
        <f t="shared" ca="1" si="521"/>
        <v>Monmouth</v>
      </c>
      <c r="AJ3687" t="str">
        <f t="shared" si="522"/>
        <v>Monmouth</v>
      </c>
      <c r="AK3687" t="str">
        <f t="shared" si="523"/>
        <v>Monmouth</v>
      </c>
    </row>
    <row r="3688" spans="17:37" x14ac:dyDescent="0.25">
      <c r="Q3688" t="s">
        <v>3380</v>
      </c>
      <c r="R3688" s="6">
        <v>42034</v>
      </c>
      <c r="S3688" t="s">
        <v>3194</v>
      </c>
      <c r="T3688" t="s">
        <v>3225</v>
      </c>
      <c r="U3688" t="s">
        <v>3842</v>
      </c>
      <c r="V3688">
        <v>58</v>
      </c>
      <c r="W3688">
        <v>51</v>
      </c>
      <c r="Y3688" t="s">
        <v>1865</v>
      </c>
      <c r="Z3688">
        <v>1</v>
      </c>
      <c r="AA3688">
        <f t="shared" si="520"/>
        <v>7</v>
      </c>
      <c r="AB3688">
        <f t="shared" ca="1" si="516"/>
        <v>0.20000000000000018</v>
      </c>
      <c r="AC3688">
        <f t="shared" ca="1" si="517"/>
        <v>6.8</v>
      </c>
      <c r="AD3688">
        <f t="shared" ca="1" si="518"/>
        <v>-6.8</v>
      </c>
      <c r="AE3688" s="2">
        <v>0</v>
      </c>
      <c r="AF3688" s="7">
        <f>VLOOKUP(R3688,Weights!$A$2:$B$120,2,0)*AE3688</f>
        <v>0</v>
      </c>
      <c r="AG3688">
        <f t="shared" ca="1" si="519"/>
        <v>46.239999999999995</v>
      </c>
      <c r="AI3688" t="str">
        <f t="shared" ca="1" si="521"/>
        <v>Pennsylvania</v>
      </c>
      <c r="AJ3688" t="str">
        <f t="shared" si="522"/>
        <v>Pennsylvania</v>
      </c>
      <c r="AK3688">
        <f t="shared" si="523"/>
        <v>0</v>
      </c>
    </row>
    <row r="3689" spans="17:37" x14ac:dyDescent="0.25">
      <c r="Q3689" t="s">
        <v>3380</v>
      </c>
      <c r="R3689" s="6">
        <v>42035</v>
      </c>
      <c r="S3689" t="s">
        <v>3194</v>
      </c>
      <c r="T3689" t="s">
        <v>3272</v>
      </c>
      <c r="U3689" t="s">
        <v>3841</v>
      </c>
      <c r="V3689">
        <v>63</v>
      </c>
      <c r="W3689">
        <v>38</v>
      </c>
      <c r="Y3689" t="s">
        <v>1866</v>
      </c>
      <c r="Z3689">
        <v>1</v>
      </c>
      <c r="AA3689">
        <f t="shared" si="520"/>
        <v>-25</v>
      </c>
      <c r="AB3689">
        <f t="shared" ca="1" si="516"/>
        <v>-11</v>
      </c>
      <c r="AC3689">
        <f t="shared" ca="1" si="517"/>
        <v>-14</v>
      </c>
      <c r="AD3689">
        <f t="shared" ca="1" si="518"/>
        <v>14</v>
      </c>
      <c r="AE3689" s="2">
        <v>0</v>
      </c>
      <c r="AF3689" s="7">
        <f>VLOOKUP(R3689,Weights!$A$2:$B$120,2,0)*AE3689</f>
        <v>0</v>
      </c>
      <c r="AG3689">
        <f t="shared" ca="1" si="519"/>
        <v>196</v>
      </c>
      <c r="AI3689" t="str">
        <f t="shared" ca="1" si="521"/>
        <v>Harvard</v>
      </c>
      <c r="AJ3689" t="str">
        <f t="shared" si="522"/>
        <v>Harvard</v>
      </c>
      <c r="AK3689" t="str">
        <f t="shared" si="523"/>
        <v>Harvard</v>
      </c>
    </row>
    <row r="3690" spans="17:37" x14ac:dyDescent="0.25">
      <c r="Q3690" t="s">
        <v>3380</v>
      </c>
      <c r="R3690" s="6">
        <v>42048</v>
      </c>
      <c r="S3690" t="s">
        <v>3194</v>
      </c>
      <c r="T3690" t="s">
        <v>3202</v>
      </c>
      <c r="U3690" t="s">
        <v>3841</v>
      </c>
      <c r="V3690">
        <v>75</v>
      </c>
      <c r="W3690">
        <v>48</v>
      </c>
      <c r="Y3690" t="s">
        <v>1763</v>
      </c>
      <c r="Z3690">
        <v>1</v>
      </c>
      <c r="AA3690">
        <f t="shared" si="520"/>
        <v>-27</v>
      </c>
      <c r="AB3690">
        <f t="shared" ca="1" si="516"/>
        <v>-10.8</v>
      </c>
      <c r="AC3690">
        <f t="shared" ca="1" si="517"/>
        <v>-16.2</v>
      </c>
      <c r="AD3690">
        <f t="shared" ca="1" si="518"/>
        <v>16.2</v>
      </c>
      <c r="AE3690" s="2">
        <v>0</v>
      </c>
      <c r="AF3690" s="7">
        <f>VLOOKUP(R3690,Weights!$A$2:$B$120,2,0)*AE3690</f>
        <v>0</v>
      </c>
      <c r="AG3690">
        <f t="shared" ca="1" si="519"/>
        <v>262.44</v>
      </c>
      <c r="AI3690" t="str">
        <f t="shared" ca="1" si="521"/>
        <v>Yale</v>
      </c>
      <c r="AJ3690" t="str">
        <f t="shared" si="522"/>
        <v>Yale</v>
      </c>
      <c r="AK3690" t="str">
        <f t="shared" si="523"/>
        <v>Yale</v>
      </c>
    </row>
    <row r="3691" spans="17:37" x14ac:dyDescent="0.25">
      <c r="Q3691" t="s">
        <v>3380</v>
      </c>
      <c r="R3691" s="6">
        <v>42049</v>
      </c>
      <c r="S3691" t="s">
        <v>3194</v>
      </c>
      <c r="T3691" t="s">
        <v>3242</v>
      </c>
      <c r="U3691" t="s">
        <v>3841</v>
      </c>
      <c r="V3691">
        <v>71</v>
      </c>
      <c r="W3691">
        <v>55</v>
      </c>
      <c r="Y3691" t="s">
        <v>1764</v>
      </c>
      <c r="Z3691">
        <v>1</v>
      </c>
      <c r="AA3691">
        <f t="shared" si="520"/>
        <v>-16</v>
      </c>
      <c r="AB3691">
        <f t="shared" ca="1" si="516"/>
        <v>0.40000000000000036</v>
      </c>
      <c r="AC3691">
        <f t="shared" ca="1" si="517"/>
        <v>-16.399999999999999</v>
      </c>
      <c r="AD3691">
        <f t="shared" ca="1" si="518"/>
        <v>16.399999999999999</v>
      </c>
      <c r="AE3691" s="2">
        <v>0</v>
      </c>
      <c r="AF3691" s="7">
        <f>VLOOKUP(R3691,Weights!$A$2:$B$120,2,0)*AE3691</f>
        <v>0</v>
      </c>
      <c r="AG3691">
        <f t="shared" ca="1" si="519"/>
        <v>268.95999999999998</v>
      </c>
      <c r="AI3691" t="str">
        <f t="shared" ca="1" si="521"/>
        <v>Pennsylvania</v>
      </c>
      <c r="AJ3691" t="str">
        <f t="shared" si="522"/>
        <v>Brown</v>
      </c>
      <c r="AK3691" t="str">
        <f t="shared" si="523"/>
        <v>Brown</v>
      </c>
    </row>
    <row r="3692" spans="17:37" x14ac:dyDescent="0.25">
      <c r="Q3692" t="s">
        <v>3380</v>
      </c>
      <c r="R3692" s="6">
        <v>42069</v>
      </c>
      <c r="S3692" t="s">
        <v>3194</v>
      </c>
      <c r="T3692" t="s">
        <v>3237</v>
      </c>
      <c r="U3692" t="s">
        <v>3842</v>
      </c>
      <c r="V3692">
        <v>54</v>
      </c>
      <c r="W3692">
        <v>46</v>
      </c>
      <c r="Y3692" t="s">
        <v>1871</v>
      </c>
      <c r="Z3692">
        <v>1</v>
      </c>
      <c r="AA3692">
        <f t="shared" si="520"/>
        <v>8</v>
      </c>
      <c r="AB3692">
        <f t="shared" ca="1" si="516"/>
        <v>-6</v>
      </c>
      <c r="AC3692">
        <f t="shared" ca="1" si="517"/>
        <v>14</v>
      </c>
      <c r="AD3692">
        <f t="shared" ca="1" si="518"/>
        <v>-14</v>
      </c>
      <c r="AE3692" s="2">
        <v>0</v>
      </c>
      <c r="AF3692" s="7">
        <f>VLOOKUP(R3692,Weights!$A$2:$B$120,2,0)*AE3692</f>
        <v>0</v>
      </c>
      <c r="AG3692">
        <f t="shared" ca="1" si="519"/>
        <v>196</v>
      </c>
      <c r="AI3692" t="str">
        <f t="shared" ca="1" si="521"/>
        <v>Columbia</v>
      </c>
      <c r="AJ3692" t="str">
        <f t="shared" si="522"/>
        <v>Pennsylvania</v>
      </c>
      <c r="AK3692">
        <f t="shared" si="523"/>
        <v>0</v>
      </c>
    </row>
    <row r="3693" spans="17:37" x14ac:dyDescent="0.25">
      <c r="Q3693" t="s">
        <v>3380</v>
      </c>
      <c r="R3693" s="6">
        <v>42070</v>
      </c>
      <c r="S3693" t="s">
        <v>3194</v>
      </c>
      <c r="T3693" t="s">
        <v>3240</v>
      </c>
      <c r="U3693" t="s">
        <v>3842</v>
      </c>
      <c r="V3693">
        <v>79</v>
      </c>
      <c r="W3693">
        <v>72</v>
      </c>
      <c r="Y3693" t="s">
        <v>1872</v>
      </c>
      <c r="Z3693">
        <v>1</v>
      </c>
      <c r="AA3693">
        <f t="shared" si="520"/>
        <v>7</v>
      </c>
      <c r="AB3693">
        <f t="shared" ca="1" si="516"/>
        <v>-3.0000000199999994</v>
      </c>
      <c r="AC3693">
        <f t="shared" ca="1" si="517"/>
        <v>10.00000002</v>
      </c>
      <c r="AD3693">
        <f t="shared" ca="1" si="518"/>
        <v>-10.00000002</v>
      </c>
      <c r="AE3693" s="2">
        <v>0</v>
      </c>
      <c r="AF3693" s="7">
        <f>VLOOKUP(R3693,Weights!$A$2:$B$120,2,0)*AE3693</f>
        <v>0</v>
      </c>
      <c r="AG3693">
        <f t="shared" ca="1" si="519"/>
        <v>100.0000004</v>
      </c>
      <c r="AI3693" t="str">
        <f t="shared" ca="1" si="521"/>
        <v>Cornell</v>
      </c>
      <c r="AJ3693" t="str">
        <f t="shared" si="522"/>
        <v>Pennsylvania</v>
      </c>
      <c r="AK3693">
        <f t="shared" si="523"/>
        <v>0</v>
      </c>
    </row>
    <row r="3694" spans="17:37" x14ac:dyDescent="0.25">
      <c r="Q3694" t="s">
        <v>3380</v>
      </c>
      <c r="R3694" s="6">
        <v>42073</v>
      </c>
      <c r="S3694" t="s">
        <v>3194</v>
      </c>
      <c r="T3694" t="s">
        <v>3235</v>
      </c>
      <c r="U3694" t="s">
        <v>3841</v>
      </c>
      <c r="V3694">
        <v>73</v>
      </c>
      <c r="W3694">
        <v>52</v>
      </c>
      <c r="Y3694" t="s">
        <v>1873</v>
      </c>
      <c r="Z3694">
        <v>1</v>
      </c>
      <c r="AA3694">
        <f t="shared" si="520"/>
        <v>-21</v>
      </c>
      <c r="AB3694">
        <f t="shared" ca="1" si="516"/>
        <v>-4.8000000199999997</v>
      </c>
      <c r="AC3694">
        <f t="shared" ca="1" si="517"/>
        <v>-16.199999980000001</v>
      </c>
      <c r="AD3694">
        <f t="shared" ca="1" si="518"/>
        <v>16.199999980000001</v>
      </c>
      <c r="AE3694" s="2">
        <v>0</v>
      </c>
      <c r="AF3694" s="7">
        <f>VLOOKUP(R3694,Weights!$A$2:$B$120,2,0)*AE3694</f>
        <v>0</v>
      </c>
      <c r="AG3694">
        <f t="shared" ca="1" si="519"/>
        <v>262.43999935200003</v>
      </c>
      <c r="AI3694" t="str">
        <f t="shared" ca="1" si="521"/>
        <v>Princeton</v>
      </c>
      <c r="AJ3694" t="str">
        <f t="shared" si="522"/>
        <v>Princeton</v>
      </c>
      <c r="AK3694" t="str">
        <f t="shared" si="523"/>
        <v>Princeton</v>
      </c>
    </row>
    <row r="3695" spans="17:37" x14ac:dyDescent="0.25">
      <c r="Q3695" t="s">
        <v>3455</v>
      </c>
      <c r="R3695" s="6">
        <v>41957</v>
      </c>
      <c r="S3695" t="s">
        <v>3194</v>
      </c>
      <c r="T3695" t="s">
        <v>3450</v>
      </c>
      <c r="U3695" t="s">
        <v>3842</v>
      </c>
      <c r="V3695">
        <v>89</v>
      </c>
      <c r="W3695">
        <v>74</v>
      </c>
      <c r="Y3695" t="s">
        <v>176</v>
      </c>
      <c r="Z3695">
        <v>1</v>
      </c>
      <c r="AA3695">
        <f t="shared" si="520"/>
        <v>15</v>
      </c>
      <c r="AB3695">
        <f t="shared" ca="1" si="516"/>
        <v>11</v>
      </c>
      <c r="AC3695">
        <f t="shared" ca="1" si="517"/>
        <v>4</v>
      </c>
      <c r="AD3695">
        <f t="shared" ca="1" si="518"/>
        <v>-4</v>
      </c>
      <c r="AE3695" s="2">
        <v>0</v>
      </c>
      <c r="AF3695" s="7">
        <f>VLOOKUP(R3695,Weights!$A$2:$B$120,2,0)*AE3695</f>
        <v>0</v>
      </c>
      <c r="AG3695">
        <f t="shared" ca="1" si="519"/>
        <v>16</v>
      </c>
      <c r="AI3695" t="str">
        <f t="shared" ca="1" si="521"/>
        <v>Pepperdine</v>
      </c>
      <c r="AJ3695" t="str">
        <f t="shared" si="522"/>
        <v>Pepperdine</v>
      </c>
      <c r="AK3695">
        <f t="shared" si="523"/>
        <v>0</v>
      </c>
    </row>
    <row r="3696" spans="17:37" x14ac:dyDescent="0.25">
      <c r="Q3696" t="s">
        <v>3455</v>
      </c>
      <c r="R3696" s="6">
        <v>41960</v>
      </c>
      <c r="S3696" t="s">
        <v>3194</v>
      </c>
      <c r="T3696" t="s">
        <v>3839</v>
      </c>
      <c r="U3696" t="s">
        <v>3842</v>
      </c>
      <c r="V3696">
        <v>76</v>
      </c>
      <c r="W3696">
        <v>61</v>
      </c>
      <c r="Y3696" t="s">
        <v>258</v>
      </c>
      <c r="Z3696">
        <v>1</v>
      </c>
      <c r="AA3696">
        <f t="shared" si="520"/>
        <v>15</v>
      </c>
      <c r="AB3696">
        <f t="shared" ca="1" si="516"/>
        <v>36.199999800000001</v>
      </c>
      <c r="AC3696">
        <f t="shared" ca="1" si="517"/>
        <v>-21.199999800000001</v>
      </c>
      <c r="AD3696">
        <f t="shared" ca="1" si="518"/>
        <v>21.199999800000001</v>
      </c>
      <c r="AE3696" s="2">
        <v>0</v>
      </c>
      <c r="AF3696" s="7">
        <f>VLOOKUP(R3696,Weights!$A$2:$B$120,2,0)*AE3696</f>
        <v>0</v>
      </c>
      <c r="AG3696">
        <f t="shared" ca="1" si="519"/>
        <v>449.43999152000004</v>
      </c>
      <c r="AI3696" t="str">
        <f t="shared" ca="1" si="521"/>
        <v>Pepperdine</v>
      </c>
      <c r="AJ3696" t="str">
        <f t="shared" si="522"/>
        <v>Pepperdine</v>
      </c>
      <c r="AK3696">
        <f t="shared" si="523"/>
        <v>0</v>
      </c>
    </row>
    <row r="3697" spans="17:37" x14ac:dyDescent="0.25">
      <c r="Q3697" t="s">
        <v>3455</v>
      </c>
      <c r="R3697" s="6">
        <v>41977</v>
      </c>
      <c r="S3697" t="s">
        <v>3194</v>
      </c>
      <c r="T3697" t="s">
        <v>3404</v>
      </c>
      <c r="U3697" t="s">
        <v>3842</v>
      </c>
      <c r="V3697">
        <v>66</v>
      </c>
      <c r="W3697">
        <v>56</v>
      </c>
      <c r="Y3697" t="s">
        <v>101</v>
      </c>
      <c r="Z3697">
        <v>1</v>
      </c>
      <c r="AA3697">
        <f t="shared" si="520"/>
        <v>10</v>
      </c>
      <c r="AB3697">
        <f t="shared" ca="1" si="516"/>
        <v>13.8</v>
      </c>
      <c r="AC3697">
        <f t="shared" ca="1" si="517"/>
        <v>-3.8000000000000007</v>
      </c>
      <c r="AD3697">
        <f t="shared" ca="1" si="518"/>
        <v>3.8000000000000007</v>
      </c>
      <c r="AE3697" s="2">
        <v>0</v>
      </c>
      <c r="AF3697" s="7">
        <f>VLOOKUP(R3697,Weights!$A$2:$B$120,2,0)*AE3697</f>
        <v>0</v>
      </c>
      <c r="AG3697">
        <f t="shared" ca="1" si="519"/>
        <v>14.440000000000005</v>
      </c>
      <c r="AI3697" t="str">
        <f t="shared" ca="1" si="521"/>
        <v>Pepperdine</v>
      </c>
      <c r="AJ3697" t="str">
        <f t="shared" si="522"/>
        <v>Pepperdine</v>
      </c>
      <c r="AK3697">
        <f t="shared" si="523"/>
        <v>0</v>
      </c>
    </row>
    <row r="3698" spans="17:37" x14ac:dyDescent="0.25">
      <c r="Q3698" t="s">
        <v>3455</v>
      </c>
      <c r="R3698" s="6">
        <v>41988</v>
      </c>
      <c r="S3698" t="s">
        <v>3194</v>
      </c>
      <c r="T3698" t="s">
        <v>3481</v>
      </c>
      <c r="U3698" t="s">
        <v>3842</v>
      </c>
      <c r="V3698">
        <v>78</v>
      </c>
      <c r="W3698">
        <v>68</v>
      </c>
      <c r="Y3698" t="s">
        <v>196</v>
      </c>
      <c r="Z3698">
        <v>1</v>
      </c>
      <c r="AA3698">
        <f t="shared" si="520"/>
        <v>10</v>
      </c>
      <c r="AB3698">
        <f t="shared" ca="1" si="516"/>
        <v>14</v>
      </c>
      <c r="AC3698">
        <f t="shared" ca="1" si="517"/>
        <v>-4</v>
      </c>
      <c r="AD3698">
        <f t="shared" ca="1" si="518"/>
        <v>4</v>
      </c>
      <c r="AE3698" s="2">
        <v>0</v>
      </c>
      <c r="AF3698" s="7">
        <f>VLOOKUP(R3698,Weights!$A$2:$B$120,2,0)*AE3698</f>
        <v>0</v>
      </c>
      <c r="AG3698">
        <f t="shared" ca="1" si="519"/>
        <v>16</v>
      </c>
      <c r="AI3698" t="str">
        <f t="shared" ca="1" si="521"/>
        <v>Pepperdine</v>
      </c>
      <c r="AJ3698" t="str">
        <f t="shared" si="522"/>
        <v>Pepperdine</v>
      </c>
      <c r="AK3698">
        <f t="shared" si="523"/>
        <v>0</v>
      </c>
    </row>
    <row r="3699" spans="17:37" x14ac:dyDescent="0.25">
      <c r="Q3699" t="s">
        <v>3455</v>
      </c>
      <c r="R3699" s="6">
        <v>41990</v>
      </c>
      <c r="S3699" t="s">
        <v>3194</v>
      </c>
      <c r="T3699" t="s">
        <v>3514</v>
      </c>
      <c r="U3699" t="s">
        <v>3842</v>
      </c>
      <c r="V3699">
        <v>53</v>
      </c>
      <c r="W3699">
        <v>45</v>
      </c>
      <c r="Y3699" t="s">
        <v>264</v>
      </c>
      <c r="Z3699">
        <v>1</v>
      </c>
      <c r="AA3699">
        <f t="shared" si="520"/>
        <v>8</v>
      </c>
      <c r="AB3699">
        <f t="shared" ca="1" si="516"/>
        <v>14.2</v>
      </c>
      <c r="AC3699">
        <f t="shared" ca="1" si="517"/>
        <v>-6.1999999999999993</v>
      </c>
      <c r="AD3699">
        <f t="shared" ca="1" si="518"/>
        <v>6.1999999999999993</v>
      </c>
      <c r="AE3699" s="2">
        <v>0</v>
      </c>
      <c r="AF3699" s="7">
        <f>VLOOKUP(R3699,Weights!$A$2:$B$120,2,0)*AE3699</f>
        <v>0</v>
      </c>
      <c r="AG3699">
        <f t="shared" ca="1" si="519"/>
        <v>38.439999999999991</v>
      </c>
      <c r="AI3699" t="str">
        <f t="shared" ca="1" si="521"/>
        <v>Pepperdine</v>
      </c>
      <c r="AJ3699" t="str">
        <f t="shared" si="522"/>
        <v>Pepperdine</v>
      </c>
      <c r="AK3699">
        <f t="shared" si="523"/>
        <v>0</v>
      </c>
    </row>
    <row r="3700" spans="17:37" x14ac:dyDescent="0.25">
      <c r="Q3700" t="s">
        <v>3455</v>
      </c>
      <c r="R3700" s="6">
        <v>42000</v>
      </c>
      <c r="S3700" t="s">
        <v>3194</v>
      </c>
      <c r="T3700" t="s">
        <v>3507</v>
      </c>
      <c r="U3700" t="s">
        <v>3841</v>
      </c>
      <c r="V3700">
        <v>55</v>
      </c>
      <c r="W3700">
        <v>53</v>
      </c>
      <c r="Y3700" t="s">
        <v>332</v>
      </c>
      <c r="Z3700">
        <v>1</v>
      </c>
      <c r="AA3700">
        <f t="shared" si="520"/>
        <v>-2</v>
      </c>
      <c r="AB3700">
        <f t="shared" ca="1" si="516"/>
        <v>14.4</v>
      </c>
      <c r="AC3700">
        <f t="shared" ca="1" si="517"/>
        <v>-16.399999999999999</v>
      </c>
      <c r="AD3700">
        <f t="shared" ca="1" si="518"/>
        <v>16.399999999999999</v>
      </c>
      <c r="AE3700" s="2">
        <v>0</v>
      </c>
      <c r="AF3700" s="7">
        <f>VLOOKUP(R3700,Weights!$A$2:$B$120,2,0)*AE3700</f>
        <v>0</v>
      </c>
      <c r="AG3700">
        <f t="shared" ca="1" si="519"/>
        <v>268.95999999999998</v>
      </c>
      <c r="AI3700" t="str">
        <f t="shared" ca="1" si="521"/>
        <v>Pepperdine</v>
      </c>
      <c r="AJ3700" t="str">
        <f t="shared" si="522"/>
        <v>IUPUI</v>
      </c>
      <c r="AK3700" t="str">
        <f t="shared" si="523"/>
        <v>IUPUI</v>
      </c>
    </row>
    <row r="3701" spans="17:37" x14ac:dyDescent="0.25">
      <c r="Q3701" t="s">
        <v>3455</v>
      </c>
      <c r="R3701" s="6">
        <v>42005</v>
      </c>
      <c r="S3701" t="s">
        <v>3194</v>
      </c>
      <c r="T3701" t="s">
        <v>3412</v>
      </c>
      <c r="U3701" t="s">
        <v>3841</v>
      </c>
      <c r="V3701">
        <v>68</v>
      </c>
      <c r="W3701">
        <v>59</v>
      </c>
      <c r="Y3701" t="s">
        <v>293</v>
      </c>
      <c r="Z3701">
        <v>1</v>
      </c>
      <c r="AA3701">
        <f t="shared" si="520"/>
        <v>-9</v>
      </c>
      <c r="AB3701">
        <f t="shared" ca="1" si="516"/>
        <v>-1.4000000000000004</v>
      </c>
      <c r="AC3701">
        <f t="shared" ca="1" si="517"/>
        <v>-7.6</v>
      </c>
      <c r="AD3701">
        <f t="shared" ca="1" si="518"/>
        <v>7.6</v>
      </c>
      <c r="AE3701" s="2">
        <v>0</v>
      </c>
      <c r="AF3701" s="7">
        <f>VLOOKUP(R3701,Weights!$A$2:$B$120,2,0)*AE3701</f>
        <v>0</v>
      </c>
      <c r="AG3701">
        <f t="shared" ca="1" si="519"/>
        <v>57.76</v>
      </c>
      <c r="AI3701" t="str">
        <f t="shared" ca="1" si="521"/>
        <v>Saint Mary's</v>
      </c>
      <c r="AJ3701" t="str">
        <f t="shared" si="522"/>
        <v>Saint Mary's</v>
      </c>
      <c r="AK3701" t="str">
        <f t="shared" si="523"/>
        <v>Saint Mary's</v>
      </c>
    </row>
    <row r="3702" spans="17:37" x14ac:dyDescent="0.25">
      <c r="Q3702" t="s">
        <v>3455</v>
      </c>
      <c r="R3702" s="6">
        <v>42007</v>
      </c>
      <c r="S3702" t="s">
        <v>3194</v>
      </c>
      <c r="T3702" t="s">
        <v>3511</v>
      </c>
      <c r="U3702" t="s">
        <v>3842</v>
      </c>
      <c r="V3702">
        <v>71</v>
      </c>
      <c r="W3702">
        <v>61</v>
      </c>
      <c r="Y3702" t="s">
        <v>294</v>
      </c>
      <c r="Z3702">
        <v>1</v>
      </c>
      <c r="AA3702">
        <f t="shared" si="520"/>
        <v>10</v>
      </c>
      <c r="AB3702">
        <f t="shared" ca="1" si="516"/>
        <v>11.2</v>
      </c>
      <c r="AC3702">
        <f t="shared" ca="1" si="517"/>
        <v>-1.1999999999999993</v>
      </c>
      <c r="AD3702">
        <f t="shared" ca="1" si="518"/>
        <v>1.1999999999999993</v>
      </c>
      <c r="AE3702" s="2">
        <v>0</v>
      </c>
      <c r="AF3702" s="7">
        <f>VLOOKUP(R3702,Weights!$A$2:$B$120,2,0)*AE3702</f>
        <v>0</v>
      </c>
      <c r="AG3702">
        <f t="shared" ca="1" si="519"/>
        <v>1.4399999999999984</v>
      </c>
      <c r="AI3702" t="str">
        <f t="shared" ca="1" si="521"/>
        <v>Pepperdine</v>
      </c>
      <c r="AJ3702" t="str">
        <f t="shared" si="522"/>
        <v>Pepperdine</v>
      </c>
      <c r="AK3702">
        <f t="shared" si="523"/>
        <v>0</v>
      </c>
    </row>
    <row r="3703" spans="17:37" x14ac:dyDescent="0.25">
      <c r="Q3703" t="s">
        <v>3455</v>
      </c>
      <c r="R3703" s="6">
        <v>42019</v>
      </c>
      <c r="S3703" t="s">
        <v>3194</v>
      </c>
      <c r="T3703" t="s">
        <v>3828</v>
      </c>
      <c r="U3703" t="s">
        <v>3841</v>
      </c>
      <c r="V3703">
        <v>78</v>
      </c>
      <c r="W3703">
        <v>76</v>
      </c>
      <c r="Y3703" t="s">
        <v>355</v>
      </c>
      <c r="Z3703">
        <v>1</v>
      </c>
      <c r="AA3703">
        <f t="shared" si="520"/>
        <v>-2</v>
      </c>
      <c r="AB3703">
        <f t="shared" ca="1" si="516"/>
        <v>-13.800000199999999</v>
      </c>
      <c r="AC3703">
        <f t="shared" ca="1" si="517"/>
        <v>11.800000199999999</v>
      </c>
      <c r="AD3703">
        <f t="shared" ca="1" si="518"/>
        <v>-11.800000199999999</v>
      </c>
      <c r="AE3703" s="2">
        <v>0</v>
      </c>
      <c r="AF3703" s="7">
        <f>VLOOKUP(R3703,Weights!$A$2:$B$120,2,0)*AE3703</f>
        <v>0</v>
      </c>
      <c r="AG3703">
        <f t="shared" ca="1" si="519"/>
        <v>139.24000472000003</v>
      </c>
      <c r="AI3703" t="str">
        <f t="shared" ca="1" si="521"/>
        <v>Gonzaga</v>
      </c>
      <c r="AJ3703" t="str">
        <f t="shared" si="522"/>
        <v>Gonzaga</v>
      </c>
      <c r="AK3703" t="str">
        <f t="shared" si="523"/>
        <v>Gonzaga</v>
      </c>
    </row>
    <row r="3704" spans="17:37" x14ac:dyDescent="0.25">
      <c r="Q3704" t="s">
        <v>3455</v>
      </c>
      <c r="R3704" s="6">
        <v>42021</v>
      </c>
      <c r="S3704" t="s">
        <v>3194</v>
      </c>
      <c r="T3704" t="s">
        <v>3407</v>
      </c>
      <c r="U3704" t="s">
        <v>3842</v>
      </c>
      <c r="V3704">
        <v>67</v>
      </c>
      <c r="W3704">
        <v>63</v>
      </c>
      <c r="Y3704" t="s">
        <v>3041</v>
      </c>
      <c r="Z3704">
        <v>1</v>
      </c>
      <c r="AA3704">
        <f t="shared" si="520"/>
        <v>4</v>
      </c>
      <c r="AB3704">
        <f t="shared" ca="1" si="516"/>
        <v>4</v>
      </c>
      <c r="AC3704">
        <f t="shared" ca="1" si="517"/>
        <v>0</v>
      </c>
      <c r="AD3704">
        <f t="shared" ca="1" si="518"/>
        <v>0</v>
      </c>
      <c r="AE3704" s="2">
        <v>0</v>
      </c>
      <c r="AF3704" s="7">
        <f>VLOOKUP(R3704,Weights!$A$2:$B$120,2,0)*AE3704</f>
        <v>0</v>
      </c>
      <c r="AG3704">
        <f t="shared" ca="1" si="519"/>
        <v>0</v>
      </c>
      <c r="AI3704" t="str">
        <f t="shared" ca="1" si="521"/>
        <v>Pepperdine</v>
      </c>
      <c r="AJ3704" t="str">
        <f t="shared" si="522"/>
        <v>Pepperdine</v>
      </c>
      <c r="AK3704">
        <f t="shared" si="523"/>
        <v>0</v>
      </c>
    </row>
    <row r="3705" spans="17:37" x14ac:dyDescent="0.25">
      <c r="Q3705" t="s">
        <v>3455</v>
      </c>
      <c r="R3705" s="6">
        <v>42040</v>
      </c>
      <c r="S3705" t="s">
        <v>3194</v>
      </c>
      <c r="T3705" t="s">
        <v>3305</v>
      </c>
      <c r="U3705" t="s">
        <v>3842</v>
      </c>
      <c r="V3705">
        <v>80</v>
      </c>
      <c r="W3705">
        <v>74</v>
      </c>
      <c r="Y3705" t="s">
        <v>2973</v>
      </c>
      <c r="Z3705">
        <v>1</v>
      </c>
      <c r="AA3705">
        <f t="shared" si="520"/>
        <v>6</v>
      </c>
      <c r="AB3705">
        <f t="shared" ca="1" si="516"/>
        <v>-3.6000002000000002</v>
      </c>
      <c r="AC3705">
        <f t="shared" ca="1" si="517"/>
        <v>9.6000002000000002</v>
      </c>
      <c r="AD3705">
        <f t="shared" ca="1" si="518"/>
        <v>-9.6000002000000002</v>
      </c>
      <c r="AE3705" s="2">
        <v>0</v>
      </c>
      <c r="AF3705" s="7">
        <f>VLOOKUP(R3705,Weights!$A$2:$B$120,2,0)*AE3705</f>
        <v>0</v>
      </c>
      <c r="AG3705">
        <f t="shared" ca="1" si="519"/>
        <v>92.160003840000044</v>
      </c>
      <c r="AI3705" t="str">
        <f t="shared" ca="1" si="521"/>
        <v>BYU</v>
      </c>
      <c r="AJ3705" t="str">
        <f t="shared" si="522"/>
        <v>Pepperdine</v>
      </c>
      <c r="AK3705">
        <f t="shared" si="523"/>
        <v>0</v>
      </c>
    </row>
    <row r="3706" spans="17:37" x14ac:dyDescent="0.25">
      <c r="Q3706" t="s">
        <v>3455</v>
      </c>
      <c r="R3706" s="6">
        <v>42042</v>
      </c>
      <c r="S3706" t="s">
        <v>3194</v>
      </c>
      <c r="T3706" t="s">
        <v>3510</v>
      </c>
      <c r="U3706" t="s">
        <v>3841</v>
      </c>
      <c r="V3706">
        <v>72</v>
      </c>
      <c r="W3706">
        <v>50</v>
      </c>
      <c r="Y3706" t="s">
        <v>3042</v>
      </c>
      <c r="Z3706">
        <v>1</v>
      </c>
      <c r="AA3706">
        <f t="shared" si="520"/>
        <v>-22</v>
      </c>
      <c r="AB3706">
        <f t="shared" ca="1" si="516"/>
        <v>3</v>
      </c>
      <c r="AC3706">
        <f t="shared" ca="1" si="517"/>
        <v>-25</v>
      </c>
      <c r="AD3706">
        <f t="shared" ca="1" si="518"/>
        <v>25</v>
      </c>
      <c r="AE3706" s="2">
        <v>0</v>
      </c>
      <c r="AF3706" s="7">
        <f>VLOOKUP(R3706,Weights!$A$2:$B$120,2,0)*AE3706</f>
        <v>0</v>
      </c>
      <c r="AG3706">
        <f t="shared" ca="1" si="519"/>
        <v>625</v>
      </c>
      <c r="AI3706" t="str">
        <f t="shared" ca="1" si="521"/>
        <v>Pepperdine</v>
      </c>
      <c r="AJ3706" t="str">
        <f t="shared" si="522"/>
        <v>San Diego</v>
      </c>
      <c r="AK3706" t="str">
        <f t="shared" si="523"/>
        <v>San Diego</v>
      </c>
    </row>
    <row r="3707" spans="17:37" x14ac:dyDescent="0.25">
      <c r="Q3707" t="s">
        <v>3455</v>
      </c>
      <c r="R3707" s="6">
        <v>42054</v>
      </c>
      <c r="S3707" t="s">
        <v>3194</v>
      </c>
      <c r="T3707" t="s">
        <v>3451</v>
      </c>
      <c r="U3707" t="s">
        <v>3842</v>
      </c>
      <c r="V3707">
        <v>64</v>
      </c>
      <c r="W3707">
        <v>55</v>
      </c>
      <c r="Y3707" t="s">
        <v>3043</v>
      </c>
      <c r="Z3707">
        <v>1</v>
      </c>
      <c r="AA3707">
        <f t="shared" si="520"/>
        <v>9</v>
      </c>
      <c r="AB3707">
        <f t="shared" ca="1" si="516"/>
        <v>9</v>
      </c>
      <c r="AC3707">
        <f t="shared" ca="1" si="517"/>
        <v>0</v>
      </c>
      <c r="AD3707">
        <f t="shared" ca="1" si="518"/>
        <v>0</v>
      </c>
      <c r="AE3707" s="2">
        <v>0</v>
      </c>
      <c r="AF3707" s="7">
        <f>VLOOKUP(R3707,Weights!$A$2:$B$120,2,0)*AE3707</f>
        <v>0</v>
      </c>
      <c r="AG3707">
        <f t="shared" ca="1" si="519"/>
        <v>0</v>
      </c>
      <c r="AI3707" t="str">
        <f t="shared" ca="1" si="521"/>
        <v>Pepperdine</v>
      </c>
      <c r="AJ3707" t="str">
        <f t="shared" si="522"/>
        <v>Pepperdine</v>
      </c>
      <c r="AK3707">
        <f t="shared" si="523"/>
        <v>0</v>
      </c>
    </row>
    <row r="3708" spans="17:37" x14ac:dyDescent="0.25">
      <c r="Q3708" t="s">
        <v>3455</v>
      </c>
      <c r="R3708" s="6">
        <v>42056</v>
      </c>
      <c r="S3708" t="s">
        <v>3194</v>
      </c>
      <c r="T3708" t="s">
        <v>3383</v>
      </c>
      <c r="U3708" t="s">
        <v>3841</v>
      </c>
      <c r="V3708">
        <v>56</v>
      </c>
      <c r="W3708">
        <v>54</v>
      </c>
      <c r="Y3708" t="s">
        <v>629</v>
      </c>
      <c r="Z3708">
        <v>1</v>
      </c>
      <c r="AA3708">
        <f t="shared" si="520"/>
        <v>-2</v>
      </c>
      <c r="AB3708">
        <f t="shared" ca="1" si="516"/>
        <v>5.2</v>
      </c>
      <c r="AC3708">
        <f t="shared" ca="1" si="517"/>
        <v>-7.2</v>
      </c>
      <c r="AD3708">
        <f t="shared" ca="1" si="518"/>
        <v>7.2</v>
      </c>
      <c r="AE3708" s="2">
        <v>0</v>
      </c>
      <c r="AF3708" s="7">
        <f>VLOOKUP(R3708,Weights!$A$2:$B$120,2,0)*AE3708</f>
        <v>0</v>
      </c>
      <c r="AG3708">
        <f t="shared" ca="1" si="519"/>
        <v>51.84</v>
      </c>
      <c r="AI3708" t="str">
        <f t="shared" ca="1" si="521"/>
        <v>Pepperdine</v>
      </c>
      <c r="AJ3708" t="str">
        <f t="shared" si="522"/>
        <v>San Francisco</v>
      </c>
      <c r="AK3708" t="str">
        <f t="shared" si="523"/>
        <v>San Francisco</v>
      </c>
    </row>
    <row r="3709" spans="17:37" x14ac:dyDescent="0.25">
      <c r="Q3709" t="s">
        <v>3455</v>
      </c>
      <c r="R3709" s="6">
        <v>42063</v>
      </c>
      <c r="S3709" t="s">
        <v>3194</v>
      </c>
      <c r="T3709" t="s">
        <v>3461</v>
      </c>
      <c r="U3709" t="s">
        <v>3842</v>
      </c>
      <c r="V3709">
        <v>65</v>
      </c>
      <c r="W3709">
        <v>49</v>
      </c>
      <c r="Y3709" t="s">
        <v>630</v>
      </c>
      <c r="Z3709">
        <v>1</v>
      </c>
      <c r="AA3709">
        <f t="shared" si="520"/>
        <v>16</v>
      </c>
      <c r="AB3709">
        <f t="shared" ca="1" si="516"/>
        <v>9.4</v>
      </c>
      <c r="AC3709">
        <f t="shared" ca="1" si="517"/>
        <v>6.6</v>
      </c>
      <c r="AD3709">
        <f t="shared" ca="1" si="518"/>
        <v>-6.6</v>
      </c>
      <c r="AE3709" s="2">
        <v>0</v>
      </c>
      <c r="AF3709" s="7">
        <f>VLOOKUP(R3709,Weights!$A$2:$B$120,2,0)*AE3709</f>
        <v>0</v>
      </c>
      <c r="AG3709">
        <f t="shared" ca="1" si="519"/>
        <v>43.559999999999995</v>
      </c>
      <c r="AI3709" t="str">
        <f t="shared" ca="1" si="521"/>
        <v>Pepperdine</v>
      </c>
      <c r="AJ3709" t="str">
        <f t="shared" si="522"/>
        <v>Pepperdine</v>
      </c>
      <c r="AK3709">
        <f t="shared" si="523"/>
        <v>0</v>
      </c>
    </row>
    <row r="3710" spans="17:37" x14ac:dyDescent="0.25">
      <c r="Q3710" t="s">
        <v>3455</v>
      </c>
      <c r="R3710" s="6">
        <v>42070</v>
      </c>
      <c r="S3710" t="s">
        <v>3195</v>
      </c>
      <c r="T3710" t="s">
        <v>3510</v>
      </c>
      <c r="U3710" t="s">
        <v>3842</v>
      </c>
      <c r="V3710">
        <v>50</v>
      </c>
      <c r="W3710">
        <v>47</v>
      </c>
      <c r="Y3710" t="s">
        <v>3044</v>
      </c>
      <c r="Z3710">
        <v>1</v>
      </c>
      <c r="AA3710">
        <f t="shared" si="520"/>
        <v>3</v>
      </c>
      <c r="AB3710">
        <f t="shared" ca="1" si="516"/>
        <v>-0.20000000000000018</v>
      </c>
      <c r="AC3710">
        <f t="shared" ca="1" si="517"/>
        <v>3.2</v>
      </c>
      <c r="AD3710">
        <f t="shared" ca="1" si="518"/>
        <v>-3.2</v>
      </c>
      <c r="AE3710" s="2">
        <v>0</v>
      </c>
      <c r="AF3710" s="7">
        <f>VLOOKUP(R3710,Weights!$A$2:$B$120,2,0)*AE3710</f>
        <v>0</v>
      </c>
      <c r="AG3710">
        <f t="shared" ca="1" si="519"/>
        <v>10.240000000000002</v>
      </c>
      <c r="AI3710" t="str">
        <f t="shared" ca="1" si="521"/>
        <v>San Diego</v>
      </c>
      <c r="AJ3710" t="str">
        <f t="shared" si="522"/>
        <v>Pepperdine</v>
      </c>
      <c r="AK3710">
        <f t="shared" si="523"/>
        <v>0</v>
      </c>
    </row>
    <row r="3711" spans="17:37" x14ac:dyDescent="0.25">
      <c r="Q3711" t="s">
        <v>3313</v>
      </c>
      <c r="R3711" s="6">
        <v>41957</v>
      </c>
      <c r="S3711" t="s">
        <v>3194</v>
      </c>
      <c r="T3711" t="s">
        <v>3203</v>
      </c>
      <c r="U3711" t="s">
        <v>3842</v>
      </c>
      <c r="V3711">
        <v>78</v>
      </c>
      <c r="W3711">
        <v>45</v>
      </c>
      <c r="Y3711" t="s">
        <v>176</v>
      </c>
      <c r="Z3711">
        <v>1</v>
      </c>
      <c r="AA3711">
        <f t="shared" si="520"/>
        <v>33</v>
      </c>
      <c r="AB3711">
        <f t="shared" ca="1" si="516"/>
        <v>21.599999799999999</v>
      </c>
      <c r="AC3711">
        <f t="shared" ca="1" si="517"/>
        <v>11.400000200000001</v>
      </c>
      <c r="AD3711">
        <f t="shared" ca="1" si="518"/>
        <v>-11.400000200000001</v>
      </c>
      <c r="AE3711" s="2">
        <v>0</v>
      </c>
      <c r="AF3711" s="7">
        <f>VLOOKUP(R3711,Weights!$A$2:$B$120,2,0)*AE3711</f>
        <v>0</v>
      </c>
      <c r="AG3711">
        <f t="shared" ca="1" si="519"/>
        <v>129.96000456000007</v>
      </c>
      <c r="AI3711" t="str">
        <f t="shared" ca="1" si="521"/>
        <v>Pittsburgh</v>
      </c>
      <c r="AJ3711" t="str">
        <f t="shared" si="522"/>
        <v>Pittsburgh</v>
      </c>
      <c r="AK3711">
        <f t="shared" si="523"/>
        <v>0</v>
      </c>
    </row>
    <row r="3712" spans="17:37" x14ac:dyDescent="0.25">
      <c r="Q3712" t="s">
        <v>3313</v>
      </c>
      <c r="R3712" s="6">
        <v>41959</v>
      </c>
      <c r="S3712" t="s">
        <v>3194</v>
      </c>
      <c r="T3712" t="s">
        <v>3339</v>
      </c>
      <c r="U3712" t="s">
        <v>3842</v>
      </c>
      <c r="V3712">
        <v>63</v>
      </c>
      <c r="W3712">
        <v>56</v>
      </c>
      <c r="Y3712" t="s">
        <v>258</v>
      </c>
      <c r="Z3712">
        <v>1</v>
      </c>
      <c r="AA3712">
        <f t="shared" si="520"/>
        <v>7</v>
      </c>
      <c r="AB3712">
        <f t="shared" ca="1" si="516"/>
        <v>13.8</v>
      </c>
      <c r="AC3712">
        <f t="shared" ca="1" si="517"/>
        <v>-6.8000000000000007</v>
      </c>
      <c r="AD3712">
        <f t="shared" ca="1" si="518"/>
        <v>6.8000000000000007</v>
      </c>
      <c r="AE3712" s="2">
        <v>0</v>
      </c>
      <c r="AF3712" s="7">
        <f>VLOOKUP(R3712,Weights!$A$2:$B$120,2,0)*AE3712</f>
        <v>0</v>
      </c>
      <c r="AG3712">
        <f t="shared" ca="1" si="519"/>
        <v>46.240000000000009</v>
      </c>
      <c r="AI3712" t="str">
        <f t="shared" ca="1" si="521"/>
        <v>Pittsburgh</v>
      </c>
      <c r="AJ3712" t="str">
        <f t="shared" si="522"/>
        <v>Pittsburgh</v>
      </c>
      <c r="AK3712">
        <f t="shared" si="523"/>
        <v>0</v>
      </c>
    </row>
    <row r="3713" spans="17:37" x14ac:dyDescent="0.25">
      <c r="Q3713" t="s">
        <v>3313</v>
      </c>
      <c r="R3713" s="6">
        <v>41967</v>
      </c>
      <c r="S3713" t="s">
        <v>3195</v>
      </c>
      <c r="T3713" t="s">
        <v>3839</v>
      </c>
      <c r="U3713" t="s">
        <v>3842</v>
      </c>
      <c r="V3713">
        <v>81</v>
      </c>
      <c r="W3713">
        <v>68</v>
      </c>
      <c r="Y3713" t="s">
        <v>100</v>
      </c>
      <c r="Z3713">
        <v>1</v>
      </c>
      <c r="AA3713">
        <f t="shared" si="520"/>
        <v>13</v>
      </c>
      <c r="AB3713">
        <f t="shared" ca="1" si="516"/>
        <v>34.999999799999998</v>
      </c>
      <c r="AC3713">
        <f t="shared" ca="1" si="517"/>
        <v>-21.999999799999998</v>
      </c>
      <c r="AD3713">
        <f t="shared" ca="1" si="518"/>
        <v>21.999999799999998</v>
      </c>
      <c r="AE3713" s="2">
        <v>0</v>
      </c>
      <c r="AF3713" s="7">
        <f>VLOOKUP(R3713,Weights!$A$2:$B$120,2,0)*AE3713</f>
        <v>0</v>
      </c>
      <c r="AG3713">
        <f t="shared" ca="1" si="519"/>
        <v>483.99999119999995</v>
      </c>
      <c r="AI3713" t="str">
        <f t="shared" ca="1" si="521"/>
        <v>Pittsburgh</v>
      </c>
      <c r="AJ3713" t="str">
        <f t="shared" si="522"/>
        <v>Pittsburgh</v>
      </c>
      <c r="AK3713">
        <f t="shared" si="523"/>
        <v>0</v>
      </c>
    </row>
    <row r="3714" spans="17:37" x14ac:dyDescent="0.25">
      <c r="Q3714" t="s">
        <v>3313</v>
      </c>
      <c r="R3714" s="6">
        <v>41968</v>
      </c>
      <c r="S3714" t="s">
        <v>3195</v>
      </c>
      <c r="T3714" t="s">
        <v>3464</v>
      </c>
      <c r="U3714" t="s">
        <v>3841</v>
      </c>
      <c r="V3714">
        <v>74</v>
      </c>
      <c r="W3714">
        <v>57</v>
      </c>
      <c r="Y3714" t="s">
        <v>150</v>
      </c>
      <c r="Z3714">
        <v>1</v>
      </c>
      <c r="AA3714">
        <f t="shared" si="520"/>
        <v>-17</v>
      </c>
      <c r="AB3714">
        <f t="shared" ref="AB3714:AB3777" ca="1" si="524">Z3714*(IF(S3714="A",-HomeEdge,IF(S3714="H",HomeEdge,0))+VLOOKUP(Q3714,TmList,2,0)-VLOOKUP(T3714,TmList,2,0))</f>
        <v>-4.2000002000000007</v>
      </c>
      <c r="AC3714">
        <f t="shared" ref="AC3714:AC3777" ca="1" si="525">AA3714-AB3714</f>
        <v>-12.799999799999998</v>
      </c>
      <c r="AD3714">
        <f t="shared" ref="AD3714:AD3777" ca="1" si="526">-AC3714</f>
        <v>12.799999799999998</v>
      </c>
      <c r="AE3714" s="2">
        <v>0</v>
      </c>
      <c r="AF3714" s="7">
        <f>VLOOKUP(R3714,Weights!$A$2:$B$120,2,0)*AE3714</f>
        <v>0</v>
      </c>
      <c r="AG3714">
        <f t="shared" ref="AG3714:AG3777" ca="1" si="527">AC3714^2</f>
        <v>163.83999488000001</v>
      </c>
      <c r="AI3714" t="str">
        <f t="shared" ca="1" si="521"/>
        <v>San Diego St</v>
      </c>
      <c r="AJ3714" t="str">
        <f t="shared" si="522"/>
        <v>San Diego St</v>
      </c>
      <c r="AK3714" t="str">
        <f t="shared" si="523"/>
        <v>San Diego St</v>
      </c>
    </row>
    <row r="3715" spans="17:37" x14ac:dyDescent="0.25">
      <c r="Q3715" t="s">
        <v>3313</v>
      </c>
      <c r="R3715" s="6">
        <v>41969</v>
      </c>
      <c r="S3715" t="s">
        <v>3195</v>
      </c>
      <c r="T3715" t="s">
        <v>3366</v>
      </c>
      <c r="U3715" t="s">
        <v>3842</v>
      </c>
      <c r="V3715">
        <v>70</v>
      </c>
      <c r="W3715">
        <v>47</v>
      </c>
      <c r="Y3715" t="s">
        <v>151</v>
      </c>
      <c r="Z3715">
        <v>1</v>
      </c>
      <c r="AA3715">
        <f t="shared" ref="AA3715:AA3778" si="528">Z3715*IF(U3715="W",(V3715-W3715),W3715-V3715)</f>
        <v>23</v>
      </c>
      <c r="AB3715">
        <f t="shared" ca="1" si="524"/>
        <v>-2.8</v>
      </c>
      <c r="AC3715">
        <f t="shared" ca="1" si="525"/>
        <v>25.8</v>
      </c>
      <c r="AD3715">
        <f t="shared" ca="1" si="526"/>
        <v>-25.8</v>
      </c>
      <c r="AE3715" s="2">
        <v>0</v>
      </c>
      <c r="AF3715" s="7">
        <f>VLOOKUP(R3715,Weights!$A$2:$B$120,2,0)*AE3715</f>
        <v>0</v>
      </c>
      <c r="AG3715">
        <f t="shared" ca="1" si="527"/>
        <v>665.64</v>
      </c>
      <c r="AI3715" t="str">
        <f t="shared" ref="AI3715:AI3778" ca="1" si="529">IF(AB3715&gt;0,Q3715,T3715)</f>
        <v>Kansas St</v>
      </c>
      <c r="AJ3715" t="str">
        <f t="shared" ref="AJ3715:AJ3778" si="530">IF(AA3715&gt;0,Q3715,T3715)</f>
        <v>Pittsburgh</v>
      </c>
      <c r="AK3715">
        <f t="shared" ref="AK3715:AK3778" si="531">IF(AA3715&lt;0,T3715,0)</f>
        <v>0</v>
      </c>
    </row>
    <row r="3716" spans="17:37" x14ac:dyDescent="0.25">
      <c r="Q3716" t="s">
        <v>3313</v>
      </c>
      <c r="R3716" s="6">
        <v>41986</v>
      </c>
      <c r="S3716" t="s">
        <v>3194</v>
      </c>
      <c r="T3716" t="s">
        <v>3292</v>
      </c>
      <c r="U3716" t="s">
        <v>3842</v>
      </c>
      <c r="V3716">
        <v>58</v>
      </c>
      <c r="W3716">
        <v>54</v>
      </c>
      <c r="Y3716" t="s">
        <v>153</v>
      </c>
      <c r="Z3716">
        <v>1</v>
      </c>
      <c r="AA3716">
        <f t="shared" si="528"/>
        <v>4</v>
      </c>
      <c r="AB3716">
        <f t="shared" ca="1" si="524"/>
        <v>3.2</v>
      </c>
      <c r="AC3716">
        <f t="shared" ca="1" si="525"/>
        <v>0.79999999999999982</v>
      </c>
      <c r="AD3716">
        <f t="shared" ca="1" si="526"/>
        <v>-0.79999999999999982</v>
      </c>
      <c r="AE3716" s="2">
        <v>0</v>
      </c>
      <c r="AF3716" s="7">
        <f>VLOOKUP(R3716,Weights!$A$2:$B$120,2,0)*AE3716</f>
        <v>0</v>
      </c>
      <c r="AG3716">
        <f t="shared" ca="1" si="527"/>
        <v>0.63999999999999968</v>
      </c>
      <c r="AI3716" t="str">
        <f t="shared" ca="1" si="529"/>
        <v>Pittsburgh</v>
      </c>
      <c r="AJ3716" t="str">
        <f t="shared" si="530"/>
        <v>Pittsburgh</v>
      </c>
      <c r="AK3716">
        <f t="shared" si="531"/>
        <v>0</v>
      </c>
    </row>
    <row r="3717" spans="17:37" x14ac:dyDescent="0.25">
      <c r="Q3717" t="s">
        <v>3313</v>
      </c>
      <c r="R3717" s="6">
        <v>41990</v>
      </c>
      <c r="S3717" t="s">
        <v>3194</v>
      </c>
      <c r="T3717" t="s">
        <v>3505</v>
      </c>
      <c r="U3717" t="s">
        <v>3842</v>
      </c>
      <c r="V3717">
        <v>65</v>
      </c>
      <c r="W3717">
        <v>56</v>
      </c>
      <c r="Y3717" t="s">
        <v>265</v>
      </c>
      <c r="Z3717">
        <v>1</v>
      </c>
      <c r="AA3717">
        <f t="shared" si="528"/>
        <v>9</v>
      </c>
      <c r="AB3717">
        <f t="shared" ca="1" si="524"/>
        <v>9.9999999800000001</v>
      </c>
      <c r="AC3717">
        <f t="shared" ca="1" si="525"/>
        <v>-0.99999998000000012</v>
      </c>
      <c r="AD3717">
        <f t="shared" ca="1" si="526"/>
        <v>0.99999998000000012</v>
      </c>
      <c r="AE3717" s="2">
        <v>0</v>
      </c>
      <c r="AF3717" s="7">
        <f>VLOOKUP(R3717,Weights!$A$2:$B$120,2,0)*AE3717</f>
        <v>0</v>
      </c>
      <c r="AG3717">
        <f t="shared" ca="1" si="527"/>
        <v>0.99999996000000069</v>
      </c>
      <c r="AI3717" t="str">
        <f t="shared" ca="1" si="529"/>
        <v>Pittsburgh</v>
      </c>
      <c r="AJ3717" t="str">
        <f t="shared" si="530"/>
        <v>Pittsburgh</v>
      </c>
      <c r="AK3717">
        <f t="shared" si="531"/>
        <v>0</v>
      </c>
    </row>
    <row r="3718" spans="17:37" x14ac:dyDescent="0.25">
      <c r="Q3718" t="s">
        <v>3313</v>
      </c>
      <c r="R3718" s="6">
        <v>41993</v>
      </c>
      <c r="S3718" t="s">
        <v>3194</v>
      </c>
      <c r="T3718" t="s">
        <v>3490</v>
      </c>
      <c r="U3718" t="s">
        <v>3842</v>
      </c>
      <c r="V3718">
        <v>81</v>
      </c>
      <c r="W3718">
        <v>77</v>
      </c>
      <c r="X3718" t="s">
        <v>3843</v>
      </c>
      <c r="Y3718" t="s">
        <v>266</v>
      </c>
      <c r="Z3718">
        <v>1</v>
      </c>
      <c r="AA3718">
        <f t="shared" si="528"/>
        <v>4</v>
      </c>
      <c r="AB3718">
        <f t="shared" ca="1" si="524"/>
        <v>9.1999999799999994</v>
      </c>
      <c r="AC3718">
        <f t="shared" ca="1" si="525"/>
        <v>-5.1999999799999994</v>
      </c>
      <c r="AD3718">
        <f t="shared" ca="1" si="526"/>
        <v>5.1999999799999994</v>
      </c>
      <c r="AE3718" s="2">
        <v>0</v>
      </c>
      <c r="AF3718" s="7">
        <f>VLOOKUP(R3718,Weights!$A$2:$B$120,2,0)*AE3718</f>
        <v>0</v>
      </c>
      <c r="AG3718">
        <f t="shared" ca="1" si="527"/>
        <v>27.039999791999993</v>
      </c>
      <c r="AI3718" t="str">
        <f t="shared" ca="1" si="529"/>
        <v>Pittsburgh</v>
      </c>
      <c r="AJ3718" t="str">
        <f t="shared" si="530"/>
        <v>Pittsburgh</v>
      </c>
      <c r="AK3718">
        <f t="shared" si="531"/>
        <v>0</v>
      </c>
    </row>
    <row r="3719" spans="17:37" x14ac:dyDescent="0.25">
      <c r="Q3719" t="s">
        <v>3313</v>
      </c>
      <c r="R3719" s="6">
        <v>41996</v>
      </c>
      <c r="S3719" t="s">
        <v>3194</v>
      </c>
      <c r="T3719" t="s">
        <v>3220</v>
      </c>
      <c r="U3719" t="s">
        <v>3842</v>
      </c>
      <c r="V3719">
        <v>58</v>
      </c>
      <c r="W3719">
        <v>39</v>
      </c>
      <c r="Y3719" t="s">
        <v>267</v>
      </c>
      <c r="Z3719">
        <v>1</v>
      </c>
      <c r="AA3719">
        <f t="shared" si="528"/>
        <v>19</v>
      </c>
      <c r="AB3719">
        <f t="shared" ca="1" si="524"/>
        <v>14.6</v>
      </c>
      <c r="AC3719">
        <f t="shared" ca="1" si="525"/>
        <v>4.4000000000000004</v>
      </c>
      <c r="AD3719">
        <f t="shared" ca="1" si="526"/>
        <v>-4.4000000000000004</v>
      </c>
      <c r="AE3719" s="2">
        <v>0</v>
      </c>
      <c r="AF3719" s="7">
        <f>VLOOKUP(R3719,Weights!$A$2:$B$120,2,0)*AE3719</f>
        <v>0</v>
      </c>
      <c r="AG3719">
        <f t="shared" ca="1" si="527"/>
        <v>19.360000000000003</v>
      </c>
      <c r="AI3719" t="str">
        <f t="shared" ca="1" si="529"/>
        <v>Pittsburgh</v>
      </c>
      <c r="AJ3719" t="str">
        <f t="shared" si="530"/>
        <v>Pittsburgh</v>
      </c>
      <c r="AK3719">
        <f t="shared" si="531"/>
        <v>0</v>
      </c>
    </row>
    <row r="3720" spans="17:37" x14ac:dyDescent="0.25">
      <c r="Q3720" t="s">
        <v>3313</v>
      </c>
      <c r="R3720" s="6">
        <v>42003</v>
      </c>
      <c r="S3720" t="s">
        <v>3194</v>
      </c>
      <c r="T3720" t="s">
        <v>3342</v>
      </c>
      <c r="U3720" t="s">
        <v>3842</v>
      </c>
      <c r="V3720">
        <v>71</v>
      </c>
      <c r="W3720">
        <v>54</v>
      </c>
      <c r="Y3720" t="s">
        <v>528</v>
      </c>
      <c r="Z3720">
        <v>1</v>
      </c>
      <c r="AA3720">
        <f t="shared" si="528"/>
        <v>17</v>
      </c>
      <c r="AB3720">
        <f t="shared" ca="1" si="524"/>
        <v>11.2</v>
      </c>
      <c r="AC3720">
        <f t="shared" ca="1" si="525"/>
        <v>5.8000000000000007</v>
      </c>
      <c r="AD3720">
        <f t="shared" ca="1" si="526"/>
        <v>-5.8000000000000007</v>
      </c>
      <c r="AE3720" s="2">
        <v>0</v>
      </c>
      <c r="AF3720" s="7">
        <f>VLOOKUP(R3720,Weights!$A$2:$B$120,2,0)*AE3720</f>
        <v>0</v>
      </c>
      <c r="AG3720">
        <f t="shared" ca="1" si="527"/>
        <v>33.640000000000008</v>
      </c>
      <c r="AI3720" t="str">
        <f t="shared" ca="1" si="529"/>
        <v>Pittsburgh</v>
      </c>
      <c r="AJ3720" t="str">
        <f t="shared" si="530"/>
        <v>Pittsburgh</v>
      </c>
      <c r="AK3720">
        <f t="shared" si="531"/>
        <v>0</v>
      </c>
    </row>
    <row r="3721" spans="17:37" x14ac:dyDescent="0.25">
      <c r="Q3721" t="s">
        <v>3313</v>
      </c>
      <c r="R3721" s="6">
        <v>42014</v>
      </c>
      <c r="S3721" t="s">
        <v>3194</v>
      </c>
      <c r="T3721" t="s">
        <v>3318</v>
      </c>
      <c r="U3721" t="s">
        <v>3841</v>
      </c>
      <c r="V3721">
        <v>71</v>
      </c>
      <c r="W3721">
        <v>62</v>
      </c>
      <c r="Y3721" t="s">
        <v>782</v>
      </c>
      <c r="Z3721">
        <v>1</v>
      </c>
      <c r="AA3721">
        <f t="shared" si="528"/>
        <v>-9</v>
      </c>
      <c r="AB3721">
        <f t="shared" ca="1" si="524"/>
        <v>3.8</v>
      </c>
      <c r="AC3721">
        <f t="shared" ca="1" si="525"/>
        <v>-12.8</v>
      </c>
      <c r="AD3721">
        <f t="shared" ca="1" si="526"/>
        <v>12.8</v>
      </c>
      <c r="AE3721" s="2">
        <v>0</v>
      </c>
      <c r="AF3721" s="7">
        <f>VLOOKUP(R3721,Weights!$A$2:$B$120,2,0)*AE3721</f>
        <v>0</v>
      </c>
      <c r="AG3721">
        <f t="shared" ca="1" si="527"/>
        <v>163.84000000000003</v>
      </c>
      <c r="AI3721" t="str">
        <f t="shared" ca="1" si="529"/>
        <v>Pittsburgh</v>
      </c>
      <c r="AJ3721" t="str">
        <f t="shared" si="530"/>
        <v>Clemson</v>
      </c>
      <c r="AK3721" t="str">
        <f t="shared" si="531"/>
        <v>Clemson</v>
      </c>
    </row>
    <row r="3722" spans="17:37" x14ac:dyDescent="0.25">
      <c r="Q3722" t="s">
        <v>3313</v>
      </c>
      <c r="R3722" s="6">
        <v>42018</v>
      </c>
      <c r="S3722" t="s">
        <v>3194</v>
      </c>
      <c r="T3722" t="s">
        <v>3282</v>
      </c>
      <c r="U3722" t="s">
        <v>3842</v>
      </c>
      <c r="V3722">
        <v>73</v>
      </c>
      <c r="W3722">
        <v>64</v>
      </c>
      <c r="Y3722" t="s">
        <v>735</v>
      </c>
      <c r="Z3722">
        <v>1</v>
      </c>
      <c r="AA3722">
        <f t="shared" si="528"/>
        <v>9</v>
      </c>
      <c r="AB3722">
        <f t="shared" ca="1" si="524"/>
        <v>1.7999999999999998</v>
      </c>
      <c r="AC3722">
        <f t="shared" ca="1" si="525"/>
        <v>7.2</v>
      </c>
      <c r="AD3722">
        <f t="shared" ca="1" si="526"/>
        <v>-7.2</v>
      </c>
      <c r="AE3722" s="2">
        <v>0</v>
      </c>
      <c r="AF3722" s="7">
        <f>VLOOKUP(R3722,Weights!$A$2:$B$120,2,0)*AE3722</f>
        <v>0</v>
      </c>
      <c r="AG3722">
        <f t="shared" ca="1" si="527"/>
        <v>51.84</v>
      </c>
      <c r="AI3722" t="str">
        <f t="shared" ca="1" si="529"/>
        <v>Pittsburgh</v>
      </c>
      <c r="AJ3722" t="str">
        <f t="shared" si="530"/>
        <v>Pittsburgh</v>
      </c>
      <c r="AK3722">
        <f t="shared" si="531"/>
        <v>0</v>
      </c>
    </row>
    <row r="3723" spans="17:37" x14ac:dyDescent="0.25">
      <c r="Q3723" t="s">
        <v>3313</v>
      </c>
      <c r="R3723" s="6">
        <v>42021</v>
      </c>
      <c r="S3723" t="s">
        <v>3194</v>
      </c>
      <c r="T3723" t="s">
        <v>3317</v>
      </c>
      <c r="U3723" t="s">
        <v>3842</v>
      </c>
      <c r="V3723">
        <v>70</v>
      </c>
      <c r="W3723">
        <v>65</v>
      </c>
      <c r="Y3723" t="s">
        <v>736</v>
      </c>
      <c r="Z3723">
        <v>1</v>
      </c>
      <c r="AA3723">
        <f t="shared" si="528"/>
        <v>5</v>
      </c>
      <c r="AB3723">
        <f t="shared" ca="1" si="524"/>
        <v>4.8</v>
      </c>
      <c r="AC3723">
        <f t="shared" ca="1" si="525"/>
        <v>0.20000000000000018</v>
      </c>
      <c r="AD3723">
        <f t="shared" ca="1" si="526"/>
        <v>-0.20000000000000018</v>
      </c>
      <c r="AE3723" s="2">
        <v>0</v>
      </c>
      <c r="AF3723" s="7">
        <f>VLOOKUP(R3723,Weights!$A$2:$B$120,2,0)*AE3723</f>
        <v>0</v>
      </c>
      <c r="AG3723">
        <f t="shared" ca="1" si="527"/>
        <v>4.000000000000007E-2</v>
      </c>
      <c r="AI3723" t="str">
        <f t="shared" ca="1" si="529"/>
        <v>Pittsburgh</v>
      </c>
      <c r="AJ3723" t="str">
        <f t="shared" si="530"/>
        <v>Pittsburgh</v>
      </c>
      <c r="AK3723">
        <f t="shared" si="531"/>
        <v>0</v>
      </c>
    </row>
    <row r="3724" spans="17:37" x14ac:dyDescent="0.25">
      <c r="Q3724" t="s">
        <v>3313</v>
      </c>
      <c r="R3724" s="6">
        <v>42029</v>
      </c>
      <c r="S3724" t="s">
        <v>3194</v>
      </c>
      <c r="T3724" t="s">
        <v>3832</v>
      </c>
      <c r="U3724" t="s">
        <v>3841</v>
      </c>
      <c r="V3724">
        <v>80</v>
      </c>
      <c r="W3724">
        <v>68</v>
      </c>
      <c r="Y3724" t="s">
        <v>784</v>
      </c>
      <c r="Z3724">
        <v>1</v>
      </c>
      <c r="AA3724">
        <f t="shared" si="528"/>
        <v>-12</v>
      </c>
      <c r="AB3724">
        <f t="shared" ca="1" si="524"/>
        <v>-5.8000001999999995</v>
      </c>
      <c r="AC3724">
        <f t="shared" ca="1" si="525"/>
        <v>-6.1999998000000005</v>
      </c>
      <c r="AD3724">
        <f t="shared" ca="1" si="526"/>
        <v>6.1999998000000005</v>
      </c>
      <c r="AE3724" s="2">
        <v>0</v>
      </c>
      <c r="AF3724" s="7">
        <f>VLOOKUP(R3724,Weights!$A$2:$B$120,2,0)*AE3724</f>
        <v>0</v>
      </c>
      <c r="AG3724">
        <f t="shared" ca="1" si="527"/>
        <v>38.439997520000048</v>
      </c>
      <c r="AI3724" t="str">
        <f t="shared" ca="1" si="529"/>
        <v>Louisville</v>
      </c>
      <c r="AJ3724" t="str">
        <f t="shared" si="530"/>
        <v>Louisville</v>
      </c>
      <c r="AK3724" t="str">
        <f t="shared" si="531"/>
        <v>Louisville</v>
      </c>
    </row>
    <row r="3725" spans="17:37" x14ac:dyDescent="0.25">
      <c r="Q3725" t="s">
        <v>3313</v>
      </c>
      <c r="R3725" s="6">
        <v>42035</v>
      </c>
      <c r="S3725" t="s">
        <v>3194</v>
      </c>
      <c r="T3725" t="s">
        <v>3213</v>
      </c>
      <c r="U3725" t="s">
        <v>3842</v>
      </c>
      <c r="V3725">
        <v>76</v>
      </c>
      <c r="W3725">
        <v>72</v>
      </c>
      <c r="Y3725" t="s">
        <v>739</v>
      </c>
      <c r="Z3725">
        <v>1</v>
      </c>
      <c r="AA3725">
        <f t="shared" si="528"/>
        <v>4</v>
      </c>
      <c r="AB3725">
        <f t="shared" ca="1" si="524"/>
        <v>-8.4000002000000009</v>
      </c>
      <c r="AC3725">
        <f t="shared" ca="1" si="525"/>
        <v>12.400000200000001</v>
      </c>
      <c r="AD3725">
        <f t="shared" ca="1" si="526"/>
        <v>-12.400000200000001</v>
      </c>
      <c r="AE3725" s="2">
        <v>0</v>
      </c>
      <c r="AF3725" s="7">
        <f>VLOOKUP(R3725,Weights!$A$2:$B$120,2,0)*AE3725</f>
        <v>0</v>
      </c>
      <c r="AG3725">
        <f t="shared" ca="1" si="527"/>
        <v>153.76000496000006</v>
      </c>
      <c r="AI3725" t="str">
        <f t="shared" ca="1" si="529"/>
        <v>Notre Dame</v>
      </c>
      <c r="AJ3725" t="str">
        <f t="shared" si="530"/>
        <v>Pittsburgh</v>
      </c>
      <c r="AK3725">
        <f t="shared" si="531"/>
        <v>0</v>
      </c>
    </row>
    <row r="3726" spans="17:37" x14ac:dyDescent="0.25">
      <c r="Q3726" t="s">
        <v>3313</v>
      </c>
      <c r="R3726" s="6">
        <v>42037</v>
      </c>
      <c r="S3726" t="s">
        <v>3194</v>
      </c>
      <c r="T3726" t="s">
        <v>3227</v>
      </c>
      <c r="U3726" t="s">
        <v>3842</v>
      </c>
      <c r="V3726">
        <v>72</v>
      </c>
      <c r="W3726">
        <v>67</v>
      </c>
      <c r="Y3726" t="s">
        <v>785</v>
      </c>
      <c r="Z3726">
        <v>1</v>
      </c>
      <c r="AA3726">
        <f t="shared" si="528"/>
        <v>5</v>
      </c>
      <c r="AB3726">
        <f t="shared" ca="1" si="524"/>
        <v>12.8</v>
      </c>
      <c r="AC3726">
        <f t="shared" ca="1" si="525"/>
        <v>-7.8000000000000007</v>
      </c>
      <c r="AD3726">
        <f t="shared" ca="1" si="526"/>
        <v>7.8000000000000007</v>
      </c>
      <c r="AE3726" s="2">
        <v>0</v>
      </c>
      <c r="AF3726" s="7">
        <f>VLOOKUP(R3726,Weights!$A$2:$B$120,2,0)*AE3726</f>
        <v>0</v>
      </c>
      <c r="AG3726">
        <f t="shared" ca="1" si="527"/>
        <v>60.840000000000011</v>
      </c>
      <c r="AI3726" t="str">
        <f t="shared" ca="1" si="529"/>
        <v>Pittsburgh</v>
      </c>
      <c r="AJ3726" t="str">
        <f t="shared" si="530"/>
        <v>Pittsburgh</v>
      </c>
      <c r="AK3726">
        <f t="shared" si="531"/>
        <v>0</v>
      </c>
    </row>
    <row r="3727" spans="17:37" x14ac:dyDescent="0.25">
      <c r="Q3727" t="s">
        <v>3313</v>
      </c>
      <c r="R3727" s="6">
        <v>42042</v>
      </c>
      <c r="S3727" t="s">
        <v>3194</v>
      </c>
      <c r="T3727" t="s">
        <v>3316</v>
      </c>
      <c r="U3727" t="s">
        <v>3842</v>
      </c>
      <c r="V3727">
        <v>83</v>
      </c>
      <c r="W3727">
        <v>77</v>
      </c>
      <c r="Y3727" t="s">
        <v>786</v>
      </c>
      <c r="Z3727">
        <v>1</v>
      </c>
      <c r="AA3727">
        <f t="shared" si="528"/>
        <v>6</v>
      </c>
      <c r="AB3727">
        <f t="shared" ca="1" si="524"/>
        <v>0.59999999999999964</v>
      </c>
      <c r="AC3727">
        <f t="shared" ca="1" si="525"/>
        <v>5.4</v>
      </c>
      <c r="AD3727">
        <f t="shared" ca="1" si="526"/>
        <v>-5.4</v>
      </c>
      <c r="AE3727" s="2">
        <v>0</v>
      </c>
      <c r="AF3727" s="7">
        <f>VLOOKUP(R3727,Weights!$A$2:$B$120,2,0)*AE3727</f>
        <v>0</v>
      </c>
      <c r="AG3727">
        <f t="shared" ca="1" si="527"/>
        <v>29.160000000000004</v>
      </c>
      <c r="AI3727" t="str">
        <f t="shared" ca="1" si="529"/>
        <v>Pittsburgh</v>
      </c>
      <c r="AJ3727" t="str">
        <f t="shared" si="530"/>
        <v>Pittsburgh</v>
      </c>
      <c r="AK3727">
        <f t="shared" si="531"/>
        <v>0</v>
      </c>
    </row>
    <row r="3728" spans="17:37" x14ac:dyDescent="0.25">
      <c r="Q3728" t="s">
        <v>3313</v>
      </c>
      <c r="R3728" s="6">
        <v>42049</v>
      </c>
      <c r="S3728" t="s">
        <v>3194</v>
      </c>
      <c r="T3728" t="s">
        <v>3826</v>
      </c>
      <c r="U3728" t="s">
        <v>3842</v>
      </c>
      <c r="V3728">
        <v>89</v>
      </c>
      <c r="W3728">
        <v>76</v>
      </c>
      <c r="Y3728" t="s">
        <v>787</v>
      </c>
      <c r="Z3728">
        <v>1</v>
      </c>
      <c r="AA3728">
        <f t="shared" si="528"/>
        <v>13</v>
      </c>
      <c r="AB3728">
        <f t="shared" ca="1" si="524"/>
        <v>-9.6000002000000002</v>
      </c>
      <c r="AC3728">
        <f t="shared" ca="1" si="525"/>
        <v>22.6000002</v>
      </c>
      <c r="AD3728">
        <f t="shared" ca="1" si="526"/>
        <v>-22.6000002</v>
      </c>
      <c r="AE3728" s="2">
        <v>0</v>
      </c>
      <c r="AF3728" s="7">
        <f>VLOOKUP(R3728,Weights!$A$2:$B$120,2,0)*AE3728</f>
        <v>0</v>
      </c>
      <c r="AG3728">
        <f t="shared" ca="1" si="527"/>
        <v>510.76000904000006</v>
      </c>
      <c r="AI3728" t="str">
        <f t="shared" ca="1" si="529"/>
        <v>North Carolina</v>
      </c>
      <c r="AJ3728" t="str">
        <f t="shared" si="530"/>
        <v>Pittsburgh</v>
      </c>
      <c r="AK3728">
        <f t="shared" si="531"/>
        <v>0</v>
      </c>
    </row>
    <row r="3729" spans="17:37" x14ac:dyDescent="0.25">
      <c r="Q3729" t="s">
        <v>3313</v>
      </c>
      <c r="R3729" s="6">
        <v>42059</v>
      </c>
      <c r="S3729" t="s">
        <v>3194</v>
      </c>
      <c r="T3729" t="s">
        <v>3216</v>
      </c>
      <c r="U3729" t="s">
        <v>3842</v>
      </c>
      <c r="V3729">
        <v>71</v>
      </c>
      <c r="W3729">
        <v>65</v>
      </c>
      <c r="Y3729" t="s">
        <v>788</v>
      </c>
      <c r="Z3729">
        <v>1</v>
      </c>
      <c r="AA3729">
        <f t="shared" si="528"/>
        <v>6</v>
      </c>
      <c r="AB3729">
        <f t="shared" ca="1" si="524"/>
        <v>5.4</v>
      </c>
      <c r="AC3729">
        <f t="shared" ca="1" si="525"/>
        <v>0.59999999999999964</v>
      </c>
      <c r="AD3729">
        <f t="shared" ca="1" si="526"/>
        <v>-0.59999999999999964</v>
      </c>
      <c r="AE3729" s="2">
        <v>0</v>
      </c>
      <c r="AF3729" s="7">
        <f>VLOOKUP(R3729,Weights!$A$2:$B$120,2,0)*AE3729</f>
        <v>0</v>
      </c>
      <c r="AG3729">
        <f t="shared" ca="1" si="527"/>
        <v>0.3599999999999996</v>
      </c>
      <c r="AI3729" t="str">
        <f t="shared" ca="1" si="529"/>
        <v>Pittsburgh</v>
      </c>
      <c r="AJ3729" t="str">
        <f t="shared" si="530"/>
        <v>Pittsburgh</v>
      </c>
      <c r="AK3729">
        <f t="shared" si="531"/>
        <v>0</v>
      </c>
    </row>
    <row r="3730" spans="17:37" x14ac:dyDescent="0.25">
      <c r="Q3730" t="s">
        <v>3313</v>
      </c>
      <c r="R3730" s="6">
        <v>42067</v>
      </c>
      <c r="S3730" t="s">
        <v>3194</v>
      </c>
      <c r="T3730" t="s">
        <v>3315</v>
      </c>
      <c r="U3730" t="s">
        <v>3841</v>
      </c>
      <c r="V3730">
        <v>67</v>
      </c>
      <c r="W3730">
        <v>63</v>
      </c>
      <c r="Y3730" t="s">
        <v>789</v>
      </c>
      <c r="Z3730">
        <v>1</v>
      </c>
      <c r="AA3730">
        <f t="shared" si="528"/>
        <v>-4</v>
      </c>
      <c r="AB3730">
        <f t="shared" ca="1" si="524"/>
        <v>-4.0000002000000006</v>
      </c>
      <c r="AC3730">
        <f t="shared" ca="1" si="525"/>
        <v>2.0000000056086265E-7</v>
      </c>
      <c r="AD3730">
        <f t="shared" ca="1" si="526"/>
        <v>-2.0000000056086265E-7</v>
      </c>
      <c r="AE3730" s="2">
        <v>0</v>
      </c>
      <c r="AF3730" s="7">
        <f>VLOOKUP(R3730,Weights!$A$2:$B$120,2,0)*AE3730</f>
        <v>0</v>
      </c>
      <c r="AG3730">
        <f t="shared" ca="1" si="527"/>
        <v>4.0000000224345055E-14</v>
      </c>
      <c r="AI3730" t="str">
        <f t="shared" ca="1" si="529"/>
        <v>Miami (FL)</v>
      </c>
      <c r="AJ3730" t="str">
        <f t="shared" si="530"/>
        <v>Miami (FL)</v>
      </c>
      <c r="AK3730" t="str">
        <f t="shared" si="531"/>
        <v>Miami (FL)</v>
      </c>
    </row>
    <row r="3731" spans="17:37" x14ac:dyDescent="0.25">
      <c r="Q3731" t="s">
        <v>3407</v>
      </c>
      <c r="R3731" s="6">
        <v>41957</v>
      </c>
      <c r="S3731" t="s">
        <v>3194</v>
      </c>
      <c r="T3731" t="s">
        <v>3839</v>
      </c>
      <c r="U3731" t="s">
        <v>3842</v>
      </c>
      <c r="V3731">
        <v>87</v>
      </c>
      <c r="W3731">
        <v>59</v>
      </c>
      <c r="Y3731" t="s">
        <v>176</v>
      </c>
      <c r="Z3731">
        <v>1</v>
      </c>
      <c r="AA3731">
        <f t="shared" si="528"/>
        <v>28</v>
      </c>
      <c r="AB3731">
        <f t="shared" ca="1" si="524"/>
        <v>35.399999800000003</v>
      </c>
      <c r="AC3731">
        <f t="shared" ca="1" si="525"/>
        <v>-7.3999998000000033</v>
      </c>
      <c r="AD3731">
        <f t="shared" ca="1" si="526"/>
        <v>7.3999998000000033</v>
      </c>
      <c r="AE3731" s="2">
        <v>0</v>
      </c>
      <c r="AF3731" s="7">
        <f>VLOOKUP(R3731,Weights!$A$2:$B$120,2,0)*AE3731</f>
        <v>0</v>
      </c>
      <c r="AG3731">
        <f t="shared" ca="1" si="527"/>
        <v>54.759997040000087</v>
      </c>
      <c r="AI3731" t="str">
        <f t="shared" ca="1" si="529"/>
        <v>Portland</v>
      </c>
      <c r="AJ3731" t="str">
        <f t="shared" si="530"/>
        <v>Portland</v>
      </c>
      <c r="AK3731">
        <f t="shared" si="531"/>
        <v>0</v>
      </c>
    </row>
    <row r="3732" spans="17:37" x14ac:dyDescent="0.25">
      <c r="Q3732" t="s">
        <v>3407</v>
      </c>
      <c r="R3732" s="6">
        <v>41965</v>
      </c>
      <c r="S3732" t="s">
        <v>3194</v>
      </c>
      <c r="T3732" t="s">
        <v>3495</v>
      </c>
      <c r="U3732" t="s">
        <v>3842</v>
      </c>
      <c r="V3732">
        <v>75</v>
      </c>
      <c r="W3732">
        <v>53</v>
      </c>
      <c r="Y3732" t="s">
        <v>259</v>
      </c>
      <c r="Z3732">
        <v>1</v>
      </c>
      <c r="AA3732">
        <f t="shared" si="528"/>
        <v>22</v>
      </c>
      <c r="AB3732">
        <f t="shared" ca="1" si="524"/>
        <v>11.8</v>
      </c>
      <c r="AC3732">
        <f t="shared" ca="1" si="525"/>
        <v>10.199999999999999</v>
      </c>
      <c r="AD3732">
        <f t="shared" ca="1" si="526"/>
        <v>-10.199999999999999</v>
      </c>
      <c r="AE3732" s="2">
        <v>0</v>
      </c>
      <c r="AF3732" s="7">
        <f>VLOOKUP(R3732,Weights!$A$2:$B$120,2,0)*AE3732</f>
        <v>0</v>
      </c>
      <c r="AG3732">
        <f t="shared" ca="1" si="527"/>
        <v>104.03999999999999</v>
      </c>
      <c r="AI3732" t="str">
        <f t="shared" ca="1" si="529"/>
        <v>Portland</v>
      </c>
      <c r="AJ3732" t="str">
        <f t="shared" si="530"/>
        <v>Portland</v>
      </c>
      <c r="AK3732">
        <f t="shared" si="531"/>
        <v>0</v>
      </c>
    </row>
    <row r="3733" spans="17:37" x14ac:dyDescent="0.25">
      <c r="Q3733" t="s">
        <v>3407</v>
      </c>
      <c r="R3733" s="6">
        <v>41976</v>
      </c>
      <c r="S3733" t="s">
        <v>3194</v>
      </c>
      <c r="T3733" t="s">
        <v>3385</v>
      </c>
      <c r="U3733" t="s">
        <v>3842</v>
      </c>
      <c r="V3733">
        <v>83</v>
      </c>
      <c r="W3733">
        <v>71</v>
      </c>
      <c r="Y3733" t="s">
        <v>262</v>
      </c>
      <c r="Z3733">
        <v>1</v>
      </c>
      <c r="AA3733">
        <f t="shared" si="528"/>
        <v>12</v>
      </c>
      <c r="AB3733">
        <f t="shared" ca="1" si="524"/>
        <v>12</v>
      </c>
      <c r="AC3733">
        <f t="shared" ca="1" si="525"/>
        <v>0</v>
      </c>
      <c r="AD3733">
        <f t="shared" ca="1" si="526"/>
        <v>0</v>
      </c>
      <c r="AE3733" s="2">
        <v>0</v>
      </c>
      <c r="AF3733" s="7">
        <f>VLOOKUP(R3733,Weights!$A$2:$B$120,2,0)*AE3733</f>
        <v>0</v>
      </c>
      <c r="AG3733">
        <f t="shared" ca="1" si="527"/>
        <v>0</v>
      </c>
      <c r="AI3733" t="str">
        <f t="shared" ca="1" si="529"/>
        <v>Portland</v>
      </c>
      <c r="AJ3733" t="str">
        <f t="shared" si="530"/>
        <v>Portland</v>
      </c>
      <c r="AK3733">
        <f t="shared" si="531"/>
        <v>0</v>
      </c>
    </row>
    <row r="3734" spans="17:37" x14ac:dyDescent="0.25">
      <c r="Q3734" t="s">
        <v>3407</v>
      </c>
      <c r="R3734" s="6">
        <v>41979</v>
      </c>
      <c r="S3734" t="s">
        <v>3194</v>
      </c>
      <c r="T3734" t="s">
        <v>3379</v>
      </c>
      <c r="U3734" t="s">
        <v>3841</v>
      </c>
      <c r="V3734">
        <v>65</v>
      </c>
      <c r="W3734">
        <v>58</v>
      </c>
      <c r="X3734" t="s">
        <v>3843</v>
      </c>
      <c r="Y3734" t="s">
        <v>196</v>
      </c>
      <c r="Z3734">
        <v>1</v>
      </c>
      <c r="AA3734">
        <f t="shared" si="528"/>
        <v>-7</v>
      </c>
      <c r="AB3734">
        <f t="shared" ca="1" si="524"/>
        <v>5.4</v>
      </c>
      <c r="AC3734">
        <f t="shared" ca="1" si="525"/>
        <v>-12.4</v>
      </c>
      <c r="AD3734">
        <f t="shared" ca="1" si="526"/>
        <v>12.4</v>
      </c>
      <c r="AE3734" s="2">
        <v>0</v>
      </c>
      <c r="AF3734" s="7">
        <f>VLOOKUP(R3734,Weights!$A$2:$B$120,2,0)*AE3734</f>
        <v>0</v>
      </c>
      <c r="AG3734">
        <f t="shared" ca="1" si="527"/>
        <v>153.76000000000002</v>
      </c>
      <c r="AI3734" t="str">
        <f t="shared" ca="1" si="529"/>
        <v>Portland</v>
      </c>
      <c r="AJ3734" t="str">
        <f t="shared" si="530"/>
        <v>Oregon St</v>
      </c>
      <c r="AK3734" t="str">
        <f t="shared" si="531"/>
        <v>Oregon St</v>
      </c>
    </row>
    <row r="3735" spans="17:37" x14ac:dyDescent="0.25">
      <c r="Q3735" t="s">
        <v>3407</v>
      </c>
      <c r="R3735" s="6">
        <v>41993</v>
      </c>
      <c r="S3735" t="s">
        <v>3194</v>
      </c>
      <c r="T3735" t="s">
        <v>3387</v>
      </c>
      <c r="U3735" t="s">
        <v>3842</v>
      </c>
      <c r="V3735">
        <v>87</v>
      </c>
      <c r="W3735">
        <v>60</v>
      </c>
      <c r="Y3735" t="s">
        <v>266</v>
      </c>
      <c r="Z3735">
        <v>1</v>
      </c>
      <c r="AA3735">
        <f t="shared" si="528"/>
        <v>27</v>
      </c>
      <c r="AB3735">
        <f t="shared" ca="1" si="524"/>
        <v>18.999999800000001</v>
      </c>
      <c r="AC3735">
        <f t="shared" ca="1" si="525"/>
        <v>8.0000001999999988</v>
      </c>
      <c r="AD3735">
        <f t="shared" ca="1" si="526"/>
        <v>-8.0000001999999988</v>
      </c>
      <c r="AE3735" s="2">
        <v>0</v>
      </c>
      <c r="AF3735" s="7">
        <f>VLOOKUP(R3735,Weights!$A$2:$B$120,2,0)*AE3735</f>
        <v>0</v>
      </c>
      <c r="AG3735">
        <f t="shared" ca="1" si="527"/>
        <v>64.000003200000023</v>
      </c>
      <c r="AI3735" t="str">
        <f t="shared" ca="1" si="529"/>
        <v>Portland</v>
      </c>
      <c r="AJ3735" t="str">
        <f t="shared" si="530"/>
        <v>Portland</v>
      </c>
      <c r="AK3735">
        <f t="shared" si="531"/>
        <v>0</v>
      </c>
    </row>
    <row r="3736" spans="17:37" x14ac:dyDescent="0.25">
      <c r="Q3736" t="s">
        <v>3407</v>
      </c>
      <c r="R3736" s="6">
        <v>41995</v>
      </c>
      <c r="S3736" t="s">
        <v>3194</v>
      </c>
      <c r="T3736" t="s">
        <v>3839</v>
      </c>
      <c r="U3736" t="s">
        <v>3842</v>
      </c>
      <c r="V3736">
        <v>71</v>
      </c>
      <c r="W3736">
        <v>49</v>
      </c>
      <c r="Y3736" t="s">
        <v>267</v>
      </c>
      <c r="Z3736">
        <v>1</v>
      </c>
      <c r="AA3736">
        <f t="shared" si="528"/>
        <v>22</v>
      </c>
      <c r="AB3736">
        <f t="shared" ca="1" si="524"/>
        <v>35.399999800000003</v>
      </c>
      <c r="AC3736">
        <f t="shared" ca="1" si="525"/>
        <v>-13.399999800000003</v>
      </c>
      <c r="AD3736">
        <f t="shared" ca="1" si="526"/>
        <v>13.399999800000003</v>
      </c>
      <c r="AE3736" s="2">
        <v>0</v>
      </c>
      <c r="AF3736" s="7">
        <f>VLOOKUP(R3736,Weights!$A$2:$B$120,2,0)*AE3736</f>
        <v>0</v>
      </c>
      <c r="AG3736">
        <f t="shared" ca="1" si="527"/>
        <v>179.55999464000013</v>
      </c>
      <c r="AI3736" t="str">
        <f t="shared" ca="1" si="529"/>
        <v>Portland</v>
      </c>
      <c r="AJ3736" t="str">
        <f t="shared" si="530"/>
        <v>Portland</v>
      </c>
      <c r="AK3736">
        <f t="shared" si="531"/>
        <v>0</v>
      </c>
    </row>
    <row r="3737" spans="17:37" x14ac:dyDescent="0.25">
      <c r="Q3737" t="s">
        <v>3407</v>
      </c>
      <c r="R3737" s="6">
        <v>42007</v>
      </c>
      <c r="S3737" t="s">
        <v>3194</v>
      </c>
      <c r="T3737" t="s">
        <v>3828</v>
      </c>
      <c r="U3737" t="s">
        <v>3841</v>
      </c>
      <c r="V3737">
        <v>87</v>
      </c>
      <c r="W3737">
        <v>75</v>
      </c>
      <c r="Y3737" t="s">
        <v>2605</v>
      </c>
      <c r="Z3737">
        <v>1</v>
      </c>
      <c r="AA3737">
        <f t="shared" si="528"/>
        <v>-12</v>
      </c>
      <c r="AB3737">
        <f t="shared" ca="1" si="524"/>
        <v>-14.6000002</v>
      </c>
      <c r="AC3737">
        <f t="shared" ca="1" si="525"/>
        <v>2.6000002000000002</v>
      </c>
      <c r="AD3737">
        <f t="shared" ca="1" si="526"/>
        <v>-2.6000002000000002</v>
      </c>
      <c r="AE3737" s="2">
        <v>0</v>
      </c>
      <c r="AF3737" s="7">
        <f>VLOOKUP(R3737,Weights!$A$2:$B$120,2,0)*AE3737</f>
        <v>0</v>
      </c>
      <c r="AG3737">
        <f t="shared" ca="1" si="527"/>
        <v>6.7600010400000414</v>
      </c>
      <c r="AI3737" t="str">
        <f t="shared" ca="1" si="529"/>
        <v>Gonzaga</v>
      </c>
      <c r="AJ3737" t="str">
        <f t="shared" si="530"/>
        <v>Gonzaga</v>
      </c>
      <c r="AK3737" t="str">
        <f t="shared" si="531"/>
        <v>Gonzaga</v>
      </c>
    </row>
    <row r="3738" spans="17:37" x14ac:dyDescent="0.25">
      <c r="Q3738" t="s">
        <v>3407</v>
      </c>
      <c r="R3738" s="6">
        <v>42012</v>
      </c>
      <c r="S3738" t="s">
        <v>3194</v>
      </c>
      <c r="T3738" t="s">
        <v>3451</v>
      </c>
      <c r="U3738" t="s">
        <v>3842</v>
      </c>
      <c r="V3738">
        <v>78</v>
      </c>
      <c r="W3738">
        <v>61</v>
      </c>
      <c r="Y3738" t="s">
        <v>272</v>
      </c>
      <c r="Z3738">
        <v>1</v>
      </c>
      <c r="AA3738">
        <f t="shared" si="528"/>
        <v>17</v>
      </c>
      <c r="AB3738">
        <f t="shared" ca="1" si="524"/>
        <v>8.1999999999999993</v>
      </c>
      <c r="AC3738">
        <f t="shared" ca="1" si="525"/>
        <v>8.8000000000000007</v>
      </c>
      <c r="AD3738">
        <f t="shared" ca="1" si="526"/>
        <v>-8.8000000000000007</v>
      </c>
      <c r="AE3738" s="2">
        <v>0</v>
      </c>
      <c r="AF3738" s="7">
        <f>VLOOKUP(R3738,Weights!$A$2:$B$120,2,0)*AE3738</f>
        <v>0</v>
      </c>
      <c r="AG3738">
        <f t="shared" ca="1" si="527"/>
        <v>77.440000000000012</v>
      </c>
      <c r="AI3738" t="str">
        <f t="shared" ca="1" si="529"/>
        <v>Portland</v>
      </c>
      <c r="AJ3738" t="str">
        <f t="shared" si="530"/>
        <v>Portland</v>
      </c>
      <c r="AK3738">
        <f t="shared" si="531"/>
        <v>0</v>
      </c>
    </row>
    <row r="3739" spans="17:37" x14ac:dyDescent="0.25">
      <c r="Q3739" t="s">
        <v>3407</v>
      </c>
      <c r="R3739" s="6">
        <v>42014</v>
      </c>
      <c r="S3739" t="s">
        <v>3194</v>
      </c>
      <c r="T3739" t="s">
        <v>3383</v>
      </c>
      <c r="U3739" t="s">
        <v>3841</v>
      </c>
      <c r="V3739">
        <v>89</v>
      </c>
      <c r="W3739">
        <v>77</v>
      </c>
      <c r="Y3739" t="s">
        <v>1101</v>
      </c>
      <c r="Z3739">
        <v>1</v>
      </c>
      <c r="AA3739">
        <f t="shared" si="528"/>
        <v>-12</v>
      </c>
      <c r="AB3739">
        <f t="shared" ca="1" si="524"/>
        <v>4.4000000000000004</v>
      </c>
      <c r="AC3739">
        <f t="shared" ca="1" si="525"/>
        <v>-16.399999999999999</v>
      </c>
      <c r="AD3739">
        <f t="shared" ca="1" si="526"/>
        <v>16.399999999999999</v>
      </c>
      <c r="AE3739" s="2">
        <v>0</v>
      </c>
      <c r="AF3739" s="7">
        <f>VLOOKUP(R3739,Weights!$A$2:$B$120,2,0)*AE3739</f>
        <v>0</v>
      </c>
      <c r="AG3739">
        <f t="shared" ca="1" si="527"/>
        <v>268.95999999999998</v>
      </c>
      <c r="AI3739" t="str">
        <f t="shared" ca="1" si="529"/>
        <v>Portland</v>
      </c>
      <c r="AJ3739" t="str">
        <f t="shared" si="530"/>
        <v>San Francisco</v>
      </c>
      <c r="AK3739" t="str">
        <f t="shared" si="531"/>
        <v>San Francisco</v>
      </c>
    </row>
    <row r="3740" spans="17:37" x14ac:dyDescent="0.25">
      <c r="Q3740" t="s">
        <v>3407</v>
      </c>
      <c r="R3740" s="6">
        <v>42026</v>
      </c>
      <c r="S3740" t="s">
        <v>3194</v>
      </c>
      <c r="T3740" t="s">
        <v>3511</v>
      </c>
      <c r="U3740" t="s">
        <v>3842</v>
      </c>
      <c r="V3740">
        <v>72</v>
      </c>
      <c r="W3740">
        <v>69</v>
      </c>
      <c r="Y3740" t="s">
        <v>3046</v>
      </c>
      <c r="Z3740">
        <v>1</v>
      </c>
      <c r="AA3740">
        <f t="shared" si="528"/>
        <v>3</v>
      </c>
      <c r="AB3740">
        <f t="shared" ca="1" si="524"/>
        <v>10.4</v>
      </c>
      <c r="AC3740">
        <f t="shared" ca="1" si="525"/>
        <v>-7.4</v>
      </c>
      <c r="AD3740">
        <f t="shared" ca="1" si="526"/>
        <v>7.4</v>
      </c>
      <c r="AE3740" s="2">
        <v>0</v>
      </c>
      <c r="AF3740" s="7">
        <f>VLOOKUP(R3740,Weights!$A$2:$B$120,2,0)*AE3740</f>
        <v>0</v>
      </c>
      <c r="AG3740">
        <f t="shared" ca="1" si="527"/>
        <v>54.760000000000005</v>
      </c>
      <c r="AI3740" t="str">
        <f t="shared" ca="1" si="529"/>
        <v>Portland</v>
      </c>
      <c r="AJ3740" t="str">
        <f t="shared" si="530"/>
        <v>Portland</v>
      </c>
      <c r="AK3740">
        <f t="shared" si="531"/>
        <v>0</v>
      </c>
    </row>
    <row r="3741" spans="17:37" x14ac:dyDescent="0.25">
      <c r="Q3741" t="s">
        <v>3407</v>
      </c>
      <c r="R3741" s="6">
        <v>42028</v>
      </c>
      <c r="S3741" t="s">
        <v>3194</v>
      </c>
      <c r="T3741" t="s">
        <v>3412</v>
      </c>
      <c r="U3741" t="s">
        <v>3841</v>
      </c>
      <c r="V3741">
        <v>74</v>
      </c>
      <c r="W3741">
        <v>64</v>
      </c>
      <c r="Y3741" t="s">
        <v>3047</v>
      </c>
      <c r="Z3741">
        <v>1</v>
      </c>
      <c r="AA3741">
        <f t="shared" si="528"/>
        <v>-10</v>
      </c>
      <c r="AB3741">
        <f t="shared" ca="1" si="524"/>
        <v>-2.2000000000000002</v>
      </c>
      <c r="AC3741">
        <f t="shared" ca="1" si="525"/>
        <v>-7.8</v>
      </c>
      <c r="AD3741">
        <f t="shared" ca="1" si="526"/>
        <v>7.8</v>
      </c>
      <c r="AE3741" s="2">
        <v>0</v>
      </c>
      <c r="AF3741" s="7">
        <f>VLOOKUP(R3741,Weights!$A$2:$B$120,2,0)*AE3741</f>
        <v>0</v>
      </c>
      <c r="AG3741">
        <f t="shared" ca="1" si="527"/>
        <v>60.839999999999996</v>
      </c>
      <c r="AI3741" t="str">
        <f t="shared" ca="1" si="529"/>
        <v>Saint Mary's</v>
      </c>
      <c r="AJ3741" t="str">
        <f t="shared" si="530"/>
        <v>Saint Mary's</v>
      </c>
      <c r="AK3741" t="str">
        <f t="shared" si="531"/>
        <v>Saint Mary's</v>
      </c>
    </row>
    <row r="3742" spans="17:37" x14ac:dyDescent="0.25">
      <c r="Q3742" t="s">
        <v>3407</v>
      </c>
      <c r="R3742" s="6">
        <v>42047</v>
      </c>
      <c r="S3742" t="s">
        <v>3194</v>
      </c>
      <c r="T3742" t="s">
        <v>3455</v>
      </c>
      <c r="U3742" t="s">
        <v>3842</v>
      </c>
      <c r="V3742">
        <v>69</v>
      </c>
      <c r="W3742">
        <v>52</v>
      </c>
      <c r="Y3742" t="s">
        <v>3048</v>
      </c>
      <c r="Z3742">
        <v>1</v>
      </c>
      <c r="AA3742">
        <f t="shared" si="528"/>
        <v>17</v>
      </c>
      <c r="AB3742">
        <f t="shared" ca="1" si="524"/>
        <v>2.4000000000000004</v>
      </c>
      <c r="AC3742">
        <f t="shared" ca="1" si="525"/>
        <v>14.6</v>
      </c>
      <c r="AD3742">
        <f t="shared" ca="1" si="526"/>
        <v>-14.6</v>
      </c>
      <c r="AE3742" s="2">
        <v>0</v>
      </c>
      <c r="AF3742" s="7">
        <f>VLOOKUP(R3742,Weights!$A$2:$B$120,2,0)*AE3742</f>
        <v>0</v>
      </c>
      <c r="AG3742">
        <f t="shared" ca="1" si="527"/>
        <v>213.16</v>
      </c>
      <c r="AI3742" t="str">
        <f t="shared" ca="1" si="529"/>
        <v>Portland</v>
      </c>
      <c r="AJ3742" t="str">
        <f t="shared" si="530"/>
        <v>Portland</v>
      </c>
      <c r="AK3742">
        <f t="shared" si="531"/>
        <v>0</v>
      </c>
    </row>
    <row r="3743" spans="17:37" x14ac:dyDescent="0.25">
      <c r="Q3743" t="s">
        <v>3407</v>
      </c>
      <c r="R3743" s="6">
        <v>42049</v>
      </c>
      <c r="S3743" t="s">
        <v>3194</v>
      </c>
      <c r="T3743" t="s">
        <v>3461</v>
      </c>
      <c r="U3743" t="s">
        <v>3842</v>
      </c>
      <c r="V3743">
        <v>66</v>
      </c>
      <c r="W3743">
        <v>63</v>
      </c>
      <c r="Y3743" t="s">
        <v>1105</v>
      </c>
      <c r="Z3743">
        <v>1</v>
      </c>
      <c r="AA3743">
        <f t="shared" si="528"/>
        <v>3</v>
      </c>
      <c r="AB3743">
        <f t="shared" ca="1" si="524"/>
        <v>8.6</v>
      </c>
      <c r="AC3743">
        <f t="shared" ca="1" si="525"/>
        <v>-5.6</v>
      </c>
      <c r="AD3743">
        <f t="shared" ca="1" si="526"/>
        <v>5.6</v>
      </c>
      <c r="AE3743" s="2">
        <v>0</v>
      </c>
      <c r="AF3743" s="7">
        <f>VLOOKUP(R3743,Weights!$A$2:$B$120,2,0)*AE3743</f>
        <v>0</v>
      </c>
      <c r="AG3743">
        <f t="shared" ca="1" si="527"/>
        <v>31.359999999999996</v>
      </c>
      <c r="AI3743" t="str">
        <f t="shared" ca="1" si="529"/>
        <v>Portland</v>
      </c>
      <c r="AJ3743" t="str">
        <f t="shared" si="530"/>
        <v>Portland</v>
      </c>
      <c r="AK3743">
        <f t="shared" si="531"/>
        <v>0</v>
      </c>
    </row>
    <row r="3744" spans="17:37" x14ac:dyDescent="0.25">
      <c r="Q3744" t="s">
        <v>3407</v>
      </c>
      <c r="R3744" s="6">
        <v>42061</v>
      </c>
      <c r="S3744" t="s">
        <v>3194</v>
      </c>
      <c r="T3744" t="s">
        <v>3305</v>
      </c>
      <c r="U3744" t="s">
        <v>3841</v>
      </c>
      <c r="V3744">
        <v>82</v>
      </c>
      <c r="W3744">
        <v>69</v>
      </c>
      <c r="Y3744" t="s">
        <v>3049</v>
      </c>
      <c r="Z3744">
        <v>1</v>
      </c>
      <c r="AA3744">
        <f t="shared" si="528"/>
        <v>-13</v>
      </c>
      <c r="AB3744">
        <f t="shared" ca="1" si="524"/>
        <v>-4.4000002</v>
      </c>
      <c r="AC3744">
        <f t="shared" ca="1" si="525"/>
        <v>-8.5999997999999991</v>
      </c>
      <c r="AD3744">
        <f t="shared" ca="1" si="526"/>
        <v>8.5999997999999991</v>
      </c>
      <c r="AE3744" s="2">
        <v>0</v>
      </c>
      <c r="AF3744" s="7">
        <f>VLOOKUP(R3744,Weights!$A$2:$B$120,2,0)*AE3744</f>
        <v>0</v>
      </c>
      <c r="AG3744">
        <f t="shared" ca="1" si="527"/>
        <v>73.959996560000022</v>
      </c>
      <c r="AI3744" t="str">
        <f t="shared" ca="1" si="529"/>
        <v>BYU</v>
      </c>
      <c r="AJ3744" t="str">
        <f t="shared" si="530"/>
        <v>BYU</v>
      </c>
      <c r="AK3744" t="str">
        <f t="shared" si="531"/>
        <v>BYU</v>
      </c>
    </row>
    <row r="3745" spans="17:37" x14ac:dyDescent="0.25">
      <c r="Q3745" t="s">
        <v>3407</v>
      </c>
      <c r="R3745" s="6">
        <v>42063</v>
      </c>
      <c r="S3745" t="s">
        <v>3194</v>
      </c>
      <c r="T3745" t="s">
        <v>3510</v>
      </c>
      <c r="U3745" t="s">
        <v>3841</v>
      </c>
      <c r="V3745">
        <v>78</v>
      </c>
      <c r="W3745">
        <v>66</v>
      </c>
      <c r="Y3745" t="s">
        <v>3050</v>
      </c>
      <c r="Z3745">
        <v>1</v>
      </c>
      <c r="AA3745">
        <f t="shared" si="528"/>
        <v>-12</v>
      </c>
      <c r="AB3745">
        <f t="shared" ca="1" si="524"/>
        <v>2.2000000000000002</v>
      </c>
      <c r="AC3745">
        <f t="shared" ca="1" si="525"/>
        <v>-14.2</v>
      </c>
      <c r="AD3745">
        <f t="shared" ca="1" si="526"/>
        <v>14.2</v>
      </c>
      <c r="AE3745" s="2">
        <v>0</v>
      </c>
      <c r="AF3745" s="7">
        <f>VLOOKUP(R3745,Weights!$A$2:$B$120,2,0)*AE3745</f>
        <v>0</v>
      </c>
      <c r="AG3745">
        <f t="shared" ca="1" si="527"/>
        <v>201.64</v>
      </c>
      <c r="AI3745" t="str">
        <f t="shared" ca="1" si="529"/>
        <v>Portland</v>
      </c>
      <c r="AJ3745" t="str">
        <f t="shared" si="530"/>
        <v>San Diego</v>
      </c>
      <c r="AK3745" t="str">
        <f t="shared" si="531"/>
        <v>San Diego</v>
      </c>
    </row>
    <row r="3746" spans="17:37" x14ac:dyDescent="0.25">
      <c r="Q3746" t="s">
        <v>3407</v>
      </c>
      <c r="R3746" s="6">
        <v>42070</v>
      </c>
      <c r="S3746" t="s">
        <v>3195</v>
      </c>
      <c r="T3746" t="s">
        <v>3412</v>
      </c>
      <c r="U3746" t="s">
        <v>3842</v>
      </c>
      <c r="V3746">
        <v>69</v>
      </c>
      <c r="W3746">
        <v>52</v>
      </c>
      <c r="Y3746" t="s">
        <v>2491</v>
      </c>
      <c r="Z3746">
        <v>1</v>
      </c>
      <c r="AA3746">
        <f t="shared" si="528"/>
        <v>17</v>
      </c>
      <c r="AB3746">
        <f t="shared" ca="1" si="524"/>
        <v>-5.4</v>
      </c>
      <c r="AC3746">
        <f t="shared" ca="1" si="525"/>
        <v>22.4</v>
      </c>
      <c r="AD3746">
        <f t="shared" ca="1" si="526"/>
        <v>-22.4</v>
      </c>
      <c r="AE3746" s="2">
        <v>0</v>
      </c>
      <c r="AF3746" s="7">
        <f>VLOOKUP(R3746,Weights!$A$2:$B$120,2,0)*AE3746</f>
        <v>0</v>
      </c>
      <c r="AG3746">
        <f t="shared" ca="1" si="527"/>
        <v>501.75999999999993</v>
      </c>
      <c r="AI3746" t="str">
        <f t="shared" ca="1" si="529"/>
        <v>Saint Mary's</v>
      </c>
      <c r="AJ3746" t="str">
        <f t="shared" si="530"/>
        <v>Portland</v>
      </c>
      <c r="AK3746">
        <f t="shared" si="531"/>
        <v>0</v>
      </c>
    </row>
    <row r="3747" spans="17:37" x14ac:dyDescent="0.25">
      <c r="Q3747" t="s">
        <v>3385</v>
      </c>
      <c r="R3747" s="6">
        <v>41961</v>
      </c>
      <c r="S3747" t="s">
        <v>3194</v>
      </c>
      <c r="T3747" t="s">
        <v>3839</v>
      </c>
      <c r="U3747" t="s">
        <v>3842</v>
      </c>
      <c r="V3747">
        <v>84</v>
      </c>
      <c r="W3747">
        <v>63</v>
      </c>
      <c r="Y3747" t="s">
        <v>258</v>
      </c>
      <c r="Z3747">
        <v>1</v>
      </c>
      <c r="AA3747">
        <f t="shared" si="528"/>
        <v>21</v>
      </c>
      <c r="AB3747">
        <f t="shared" ca="1" si="524"/>
        <v>26.599999799999999</v>
      </c>
      <c r="AC3747">
        <f t="shared" ca="1" si="525"/>
        <v>-5.5999997999999991</v>
      </c>
      <c r="AD3747">
        <f t="shared" ca="1" si="526"/>
        <v>5.5999997999999991</v>
      </c>
      <c r="AE3747" s="2">
        <v>0</v>
      </c>
      <c r="AF3747" s="7">
        <f>VLOOKUP(R3747,Weights!$A$2:$B$120,2,0)*AE3747</f>
        <v>0</v>
      </c>
      <c r="AG3747">
        <f t="shared" ca="1" si="527"/>
        <v>31.359997760000031</v>
      </c>
      <c r="AI3747" t="str">
        <f t="shared" ca="1" si="529"/>
        <v>Portland St</v>
      </c>
      <c r="AJ3747" t="str">
        <f t="shared" si="530"/>
        <v>Portland St</v>
      </c>
      <c r="AK3747">
        <f t="shared" si="531"/>
        <v>0</v>
      </c>
    </row>
    <row r="3748" spans="17:37" x14ac:dyDescent="0.25">
      <c r="Q3748" t="s">
        <v>3385</v>
      </c>
      <c r="R3748" s="6">
        <v>41967</v>
      </c>
      <c r="S3748" t="s">
        <v>3194</v>
      </c>
      <c r="T3748" t="s">
        <v>3495</v>
      </c>
      <c r="U3748" t="s">
        <v>3842</v>
      </c>
      <c r="V3748">
        <v>90</v>
      </c>
      <c r="W3748">
        <v>87</v>
      </c>
      <c r="X3748" t="s">
        <v>3843</v>
      </c>
      <c r="Y3748" t="s">
        <v>259</v>
      </c>
      <c r="Z3748">
        <v>1</v>
      </c>
      <c r="AA3748">
        <f t="shared" si="528"/>
        <v>3</v>
      </c>
      <c r="AB3748">
        <f t="shared" ca="1" si="524"/>
        <v>3</v>
      </c>
      <c r="AC3748">
        <f t="shared" ca="1" si="525"/>
        <v>0</v>
      </c>
      <c r="AD3748">
        <f t="shared" ca="1" si="526"/>
        <v>0</v>
      </c>
      <c r="AE3748" s="2">
        <v>0</v>
      </c>
      <c r="AF3748" s="7">
        <f>VLOOKUP(R3748,Weights!$A$2:$B$120,2,0)*AE3748</f>
        <v>0</v>
      </c>
      <c r="AG3748">
        <f t="shared" ca="1" si="527"/>
        <v>0</v>
      </c>
      <c r="AI3748" t="str">
        <f t="shared" ca="1" si="529"/>
        <v>Portland St</v>
      </c>
      <c r="AJ3748" t="str">
        <f t="shared" si="530"/>
        <v>Portland St</v>
      </c>
      <c r="AK3748">
        <f t="shared" si="531"/>
        <v>0</v>
      </c>
    </row>
    <row r="3749" spans="17:37" x14ac:dyDescent="0.25">
      <c r="Q3749" t="s">
        <v>3385</v>
      </c>
      <c r="R3749" s="6">
        <v>41986</v>
      </c>
      <c r="S3749" t="s">
        <v>3194</v>
      </c>
      <c r="T3749" t="s">
        <v>3463</v>
      </c>
      <c r="U3749" t="s">
        <v>3842</v>
      </c>
      <c r="V3749">
        <v>65</v>
      </c>
      <c r="W3749">
        <v>59</v>
      </c>
      <c r="Y3749" t="s">
        <v>152</v>
      </c>
      <c r="Z3749">
        <v>1</v>
      </c>
      <c r="AA3749">
        <f t="shared" si="528"/>
        <v>6</v>
      </c>
      <c r="AB3749">
        <f t="shared" ca="1" si="524"/>
        <v>4.6000000000000005</v>
      </c>
      <c r="AC3749">
        <f t="shared" ca="1" si="525"/>
        <v>1.3999999999999995</v>
      </c>
      <c r="AD3749">
        <f t="shared" ca="1" si="526"/>
        <v>-1.3999999999999995</v>
      </c>
      <c r="AE3749" s="2">
        <v>0</v>
      </c>
      <c r="AF3749" s="7">
        <f>VLOOKUP(R3749,Weights!$A$2:$B$120,2,0)*AE3749</f>
        <v>0</v>
      </c>
      <c r="AG3749">
        <f t="shared" ca="1" si="527"/>
        <v>1.9599999999999984</v>
      </c>
      <c r="AI3749" t="str">
        <f t="shared" ca="1" si="529"/>
        <v>Portland St</v>
      </c>
      <c r="AJ3749" t="str">
        <f t="shared" si="530"/>
        <v>Portland St</v>
      </c>
      <c r="AK3749">
        <f t="shared" si="531"/>
        <v>0</v>
      </c>
    </row>
    <row r="3750" spans="17:37" x14ac:dyDescent="0.25">
      <c r="Q3750" t="s">
        <v>3385</v>
      </c>
      <c r="R3750" s="6">
        <v>41995</v>
      </c>
      <c r="S3750" t="s">
        <v>3194</v>
      </c>
      <c r="T3750" t="s">
        <v>3839</v>
      </c>
      <c r="U3750" t="s">
        <v>3842</v>
      </c>
      <c r="V3750">
        <v>94</v>
      </c>
      <c r="W3750">
        <v>52</v>
      </c>
      <c r="Y3750" t="s">
        <v>154</v>
      </c>
      <c r="Z3750">
        <v>1</v>
      </c>
      <c r="AA3750">
        <f t="shared" si="528"/>
        <v>42</v>
      </c>
      <c r="AB3750">
        <f t="shared" ca="1" si="524"/>
        <v>26.599999799999999</v>
      </c>
      <c r="AC3750">
        <f t="shared" ca="1" si="525"/>
        <v>15.400000200000001</v>
      </c>
      <c r="AD3750">
        <f t="shared" ca="1" si="526"/>
        <v>-15.400000200000001</v>
      </c>
      <c r="AE3750" s="2">
        <v>0</v>
      </c>
      <c r="AF3750" s="7">
        <f>VLOOKUP(R3750,Weights!$A$2:$B$120,2,0)*AE3750</f>
        <v>0</v>
      </c>
      <c r="AG3750">
        <f t="shared" ca="1" si="527"/>
        <v>237.16000616000008</v>
      </c>
      <c r="AI3750" t="str">
        <f t="shared" ca="1" si="529"/>
        <v>Portland St</v>
      </c>
      <c r="AJ3750" t="str">
        <f t="shared" si="530"/>
        <v>Portland St</v>
      </c>
      <c r="AK3750">
        <f t="shared" si="531"/>
        <v>0</v>
      </c>
    </row>
    <row r="3751" spans="17:37" x14ac:dyDescent="0.25">
      <c r="Q3751" t="s">
        <v>3385</v>
      </c>
      <c r="R3751" s="6">
        <v>42005</v>
      </c>
      <c r="S3751" t="s">
        <v>3194</v>
      </c>
      <c r="T3751" t="s">
        <v>3388</v>
      </c>
      <c r="U3751" t="s">
        <v>3842</v>
      </c>
      <c r="V3751">
        <v>71</v>
      </c>
      <c r="W3751">
        <v>68</v>
      </c>
      <c r="Y3751" t="s">
        <v>1205</v>
      </c>
      <c r="Z3751">
        <v>1</v>
      </c>
      <c r="AA3751">
        <f t="shared" si="528"/>
        <v>3</v>
      </c>
      <c r="AB3751">
        <f t="shared" ca="1" si="524"/>
        <v>6.4</v>
      </c>
      <c r="AC3751">
        <f t="shared" ca="1" si="525"/>
        <v>-3.4000000000000004</v>
      </c>
      <c r="AD3751">
        <f t="shared" ca="1" si="526"/>
        <v>3.4000000000000004</v>
      </c>
      <c r="AE3751" s="2">
        <v>0</v>
      </c>
      <c r="AF3751" s="7">
        <f>VLOOKUP(R3751,Weights!$A$2:$B$120,2,0)*AE3751</f>
        <v>0</v>
      </c>
      <c r="AG3751">
        <f t="shared" ca="1" si="527"/>
        <v>11.560000000000002</v>
      </c>
      <c r="AI3751" t="str">
        <f t="shared" ca="1" si="529"/>
        <v>Portland St</v>
      </c>
      <c r="AJ3751" t="str">
        <f t="shared" si="530"/>
        <v>Portland St</v>
      </c>
      <c r="AK3751">
        <f t="shared" si="531"/>
        <v>0</v>
      </c>
    </row>
    <row r="3752" spans="17:37" x14ac:dyDescent="0.25">
      <c r="Q3752" t="s">
        <v>3385</v>
      </c>
      <c r="R3752" s="6">
        <v>42007</v>
      </c>
      <c r="S3752" t="s">
        <v>3194</v>
      </c>
      <c r="T3752" t="s">
        <v>3389</v>
      </c>
      <c r="U3752" t="s">
        <v>3841</v>
      </c>
      <c r="V3752">
        <v>73</v>
      </c>
      <c r="W3752">
        <v>60</v>
      </c>
      <c r="Y3752" t="s">
        <v>1206</v>
      </c>
      <c r="Z3752">
        <v>1</v>
      </c>
      <c r="AA3752">
        <f t="shared" si="528"/>
        <v>-13</v>
      </c>
      <c r="AB3752">
        <f t="shared" ca="1" si="524"/>
        <v>1.0000000000000004</v>
      </c>
      <c r="AC3752">
        <f t="shared" ca="1" si="525"/>
        <v>-14</v>
      </c>
      <c r="AD3752">
        <f t="shared" ca="1" si="526"/>
        <v>14</v>
      </c>
      <c r="AE3752" s="2">
        <v>0</v>
      </c>
      <c r="AF3752" s="7">
        <f>VLOOKUP(R3752,Weights!$A$2:$B$120,2,0)*AE3752</f>
        <v>0</v>
      </c>
      <c r="AG3752">
        <f t="shared" ca="1" si="527"/>
        <v>196</v>
      </c>
      <c r="AI3752" t="str">
        <f t="shared" ca="1" si="529"/>
        <v>Portland St</v>
      </c>
      <c r="AJ3752" t="str">
        <f t="shared" si="530"/>
        <v>Northern Arizona</v>
      </c>
      <c r="AK3752" t="str">
        <f t="shared" si="531"/>
        <v>Northern Arizona</v>
      </c>
    </row>
    <row r="3753" spans="17:37" x14ac:dyDescent="0.25">
      <c r="Q3753" t="s">
        <v>3385</v>
      </c>
      <c r="R3753" s="6">
        <v>42019</v>
      </c>
      <c r="S3753" t="s">
        <v>3194</v>
      </c>
      <c r="T3753" t="s">
        <v>3357</v>
      </c>
      <c r="U3753" t="s">
        <v>3841</v>
      </c>
      <c r="V3753">
        <v>92</v>
      </c>
      <c r="W3753">
        <v>85</v>
      </c>
      <c r="Y3753" t="s">
        <v>1208</v>
      </c>
      <c r="Z3753">
        <v>1</v>
      </c>
      <c r="AA3753">
        <f t="shared" si="528"/>
        <v>-7</v>
      </c>
      <c r="AB3753">
        <f t="shared" ca="1" si="524"/>
        <v>-3.1999999999999997</v>
      </c>
      <c r="AC3753">
        <f t="shared" ca="1" si="525"/>
        <v>-3.8000000000000003</v>
      </c>
      <c r="AD3753">
        <f t="shared" ca="1" si="526"/>
        <v>3.8000000000000003</v>
      </c>
      <c r="AE3753" s="2">
        <v>0</v>
      </c>
      <c r="AF3753" s="7">
        <f>VLOOKUP(R3753,Weights!$A$2:$B$120,2,0)*AE3753</f>
        <v>0</v>
      </c>
      <c r="AG3753">
        <f t="shared" ca="1" si="527"/>
        <v>14.440000000000001</v>
      </c>
      <c r="AI3753" t="str">
        <f t="shared" ca="1" si="529"/>
        <v>Eastern Washington</v>
      </c>
      <c r="AJ3753" t="str">
        <f t="shared" si="530"/>
        <v>Eastern Washington</v>
      </c>
      <c r="AK3753" t="str">
        <f t="shared" si="531"/>
        <v>Eastern Washington</v>
      </c>
    </row>
    <row r="3754" spans="17:37" x14ac:dyDescent="0.25">
      <c r="Q3754" t="s">
        <v>3385</v>
      </c>
      <c r="R3754" s="6">
        <v>42021</v>
      </c>
      <c r="S3754" t="s">
        <v>3194</v>
      </c>
      <c r="T3754" t="s">
        <v>3358</v>
      </c>
      <c r="U3754" t="s">
        <v>3842</v>
      </c>
      <c r="V3754">
        <v>85</v>
      </c>
      <c r="W3754">
        <v>73</v>
      </c>
      <c r="Y3754" t="s">
        <v>1209</v>
      </c>
      <c r="Z3754">
        <v>1</v>
      </c>
      <c r="AA3754">
        <f t="shared" si="528"/>
        <v>12</v>
      </c>
      <c r="AB3754">
        <f t="shared" ca="1" si="524"/>
        <v>4.8000000000000007</v>
      </c>
      <c r="AC3754">
        <f t="shared" ca="1" si="525"/>
        <v>7.1999999999999993</v>
      </c>
      <c r="AD3754">
        <f t="shared" ca="1" si="526"/>
        <v>-7.1999999999999993</v>
      </c>
      <c r="AE3754" s="2">
        <v>0</v>
      </c>
      <c r="AF3754" s="7">
        <f>VLOOKUP(R3754,Weights!$A$2:$B$120,2,0)*AE3754</f>
        <v>0</v>
      </c>
      <c r="AG3754">
        <f t="shared" ca="1" si="527"/>
        <v>51.839999999999989</v>
      </c>
      <c r="AI3754" t="str">
        <f t="shared" ca="1" si="529"/>
        <v>Portland St</v>
      </c>
      <c r="AJ3754" t="str">
        <f t="shared" si="530"/>
        <v>Portland St</v>
      </c>
      <c r="AK3754">
        <f t="shared" si="531"/>
        <v>0</v>
      </c>
    </row>
    <row r="3755" spans="17:37" x14ac:dyDescent="0.25">
      <c r="Q3755" t="s">
        <v>3385</v>
      </c>
      <c r="R3755" s="6">
        <v>42033</v>
      </c>
      <c r="S3755" t="s">
        <v>3194</v>
      </c>
      <c r="T3755" t="s">
        <v>3284</v>
      </c>
      <c r="U3755" t="s">
        <v>3841</v>
      </c>
      <c r="V3755">
        <v>73</v>
      </c>
      <c r="W3755">
        <v>54</v>
      </c>
      <c r="Y3755" t="s">
        <v>1211</v>
      </c>
      <c r="Z3755">
        <v>1</v>
      </c>
      <c r="AA3755">
        <f t="shared" si="528"/>
        <v>-19</v>
      </c>
      <c r="AB3755">
        <f t="shared" ca="1" si="524"/>
        <v>-2.4000000199999998</v>
      </c>
      <c r="AC3755">
        <f t="shared" ca="1" si="525"/>
        <v>-16.59999998</v>
      </c>
      <c r="AD3755">
        <f t="shared" ca="1" si="526"/>
        <v>16.59999998</v>
      </c>
      <c r="AE3755" s="2">
        <v>0</v>
      </c>
      <c r="AF3755" s="7">
        <f>VLOOKUP(R3755,Weights!$A$2:$B$120,2,0)*AE3755</f>
        <v>0</v>
      </c>
      <c r="AG3755">
        <f t="shared" ca="1" si="527"/>
        <v>275.55999933599998</v>
      </c>
      <c r="AI3755" t="str">
        <f t="shared" ca="1" si="529"/>
        <v>Montana</v>
      </c>
      <c r="AJ3755" t="str">
        <f t="shared" si="530"/>
        <v>Montana</v>
      </c>
      <c r="AK3755" t="str">
        <f t="shared" si="531"/>
        <v>Montana</v>
      </c>
    </row>
    <row r="3756" spans="17:37" x14ac:dyDescent="0.25">
      <c r="Q3756" t="s">
        <v>3385</v>
      </c>
      <c r="R3756" s="6">
        <v>42035</v>
      </c>
      <c r="S3756" t="s">
        <v>3194</v>
      </c>
      <c r="T3756" t="s">
        <v>3387</v>
      </c>
      <c r="U3756" t="s">
        <v>3842</v>
      </c>
      <c r="V3756">
        <v>80</v>
      </c>
      <c r="W3756">
        <v>62</v>
      </c>
      <c r="Y3756" t="s">
        <v>1212</v>
      </c>
      <c r="Z3756">
        <v>1</v>
      </c>
      <c r="AA3756">
        <f t="shared" si="528"/>
        <v>18</v>
      </c>
      <c r="AB3756">
        <f t="shared" ca="1" si="524"/>
        <v>10.199999800000001</v>
      </c>
      <c r="AC3756">
        <f t="shared" ca="1" si="525"/>
        <v>7.8000001999999995</v>
      </c>
      <c r="AD3756">
        <f t="shared" ca="1" si="526"/>
        <v>-7.8000001999999995</v>
      </c>
      <c r="AE3756" s="2">
        <v>0</v>
      </c>
      <c r="AF3756" s="7">
        <f>VLOOKUP(R3756,Weights!$A$2:$B$120,2,0)*AE3756</f>
        <v>0</v>
      </c>
      <c r="AG3756">
        <f t="shared" ca="1" si="527"/>
        <v>60.840003120000034</v>
      </c>
      <c r="AI3756" t="str">
        <f t="shared" ca="1" si="529"/>
        <v>Portland St</v>
      </c>
      <c r="AJ3756" t="str">
        <f t="shared" si="530"/>
        <v>Portland St</v>
      </c>
      <c r="AK3756">
        <f t="shared" si="531"/>
        <v>0</v>
      </c>
    </row>
    <row r="3757" spans="17:37" x14ac:dyDescent="0.25">
      <c r="Q3757" t="s">
        <v>3385</v>
      </c>
      <c r="R3757" s="6">
        <v>42054</v>
      </c>
      <c r="S3757" t="s">
        <v>3194</v>
      </c>
      <c r="T3757" t="s">
        <v>3399</v>
      </c>
      <c r="U3757" t="s">
        <v>3842</v>
      </c>
      <c r="V3757">
        <v>80</v>
      </c>
      <c r="W3757">
        <v>70</v>
      </c>
      <c r="Y3757" t="s">
        <v>1213</v>
      </c>
      <c r="Z3757">
        <v>1</v>
      </c>
      <c r="AA3757">
        <f t="shared" si="528"/>
        <v>10</v>
      </c>
      <c r="AB3757">
        <f t="shared" ca="1" si="524"/>
        <v>5</v>
      </c>
      <c r="AC3757">
        <f t="shared" ca="1" si="525"/>
        <v>5</v>
      </c>
      <c r="AD3757">
        <f t="shared" ca="1" si="526"/>
        <v>-5</v>
      </c>
      <c r="AE3757" s="2">
        <v>0</v>
      </c>
      <c r="AF3757" s="7">
        <f>VLOOKUP(R3757,Weights!$A$2:$B$120,2,0)*AE3757</f>
        <v>0</v>
      </c>
      <c r="AG3757">
        <f t="shared" ca="1" si="527"/>
        <v>25</v>
      </c>
      <c r="AI3757" t="str">
        <f t="shared" ca="1" si="529"/>
        <v>Portland St</v>
      </c>
      <c r="AJ3757" t="str">
        <f t="shared" si="530"/>
        <v>Portland St</v>
      </c>
      <c r="AK3757">
        <f t="shared" si="531"/>
        <v>0</v>
      </c>
    </row>
    <row r="3758" spans="17:37" x14ac:dyDescent="0.25">
      <c r="Q3758" t="s">
        <v>3385</v>
      </c>
      <c r="R3758" s="6">
        <v>42056</v>
      </c>
      <c r="S3758" t="s">
        <v>3194</v>
      </c>
      <c r="T3758" t="s">
        <v>3364</v>
      </c>
      <c r="U3758" t="s">
        <v>3842</v>
      </c>
      <c r="V3758">
        <v>91</v>
      </c>
      <c r="W3758">
        <v>75</v>
      </c>
      <c r="Y3758" t="s">
        <v>1214</v>
      </c>
      <c r="Z3758">
        <v>1</v>
      </c>
      <c r="AA3758">
        <f t="shared" si="528"/>
        <v>16</v>
      </c>
      <c r="AB3758">
        <f t="shared" ca="1" si="524"/>
        <v>2.8000000000000007</v>
      </c>
      <c r="AC3758">
        <f t="shared" ca="1" si="525"/>
        <v>13.2</v>
      </c>
      <c r="AD3758">
        <f t="shared" ca="1" si="526"/>
        <v>-13.2</v>
      </c>
      <c r="AE3758" s="2">
        <v>0</v>
      </c>
      <c r="AF3758" s="7">
        <f>VLOOKUP(R3758,Weights!$A$2:$B$120,2,0)*AE3758</f>
        <v>0</v>
      </c>
      <c r="AG3758">
        <f t="shared" ca="1" si="527"/>
        <v>174.23999999999998</v>
      </c>
      <c r="AI3758" t="str">
        <f t="shared" ca="1" si="529"/>
        <v>Portland St</v>
      </c>
      <c r="AJ3758" t="str">
        <f t="shared" si="530"/>
        <v>Portland St</v>
      </c>
      <c r="AK3758">
        <f t="shared" si="531"/>
        <v>0</v>
      </c>
    </row>
    <row r="3759" spans="17:37" x14ac:dyDescent="0.25">
      <c r="Q3759" t="s">
        <v>3385</v>
      </c>
      <c r="R3759" s="6">
        <v>42063</v>
      </c>
      <c r="S3759" t="s">
        <v>3194</v>
      </c>
      <c r="T3759" t="s">
        <v>3386</v>
      </c>
      <c r="U3759" t="s">
        <v>3841</v>
      </c>
      <c r="V3759">
        <v>73</v>
      </c>
      <c r="W3759">
        <v>60</v>
      </c>
      <c r="Y3759" t="s">
        <v>1215</v>
      </c>
      <c r="Z3759">
        <v>1</v>
      </c>
      <c r="AA3759">
        <f t="shared" si="528"/>
        <v>-13</v>
      </c>
      <c r="AB3759">
        <f t="shared" ca="1" si="524"/>
        <v>-0.19999999999999973</v>
      </c>
      <c r="AC3759">
        <f t="shared" ca="1" si="525"/>
        <v>-12.8</v>
      </c>
      <c r="AD3759">
        <f t="shared" ca="1" si="526"/>
        <v>12.8</v>
      </c>
      <c r="AE3759" s="2">
        <v>0</v>
      </c>
      <c r="AF3759" s="7">
        <f>VLOOKUP(R3759,Weights!$A$2:$B$120,2,0)*AE3759</f>
        <v>0</v>
      </c>
      <c r="AG3759">
        <f t="shared" ca="1" si="527"/>
        <v>163.84000000000003</v>
      </c>
      <c r="AI3759" t="str">
        <f t="shared" ca="1" si="529"/>
        <v>Sacramento St</v>
      </c>
      <c r="AJ3759" t="str">
        <f t="shared" si="530"/>
        <v>Sacramento St</v>
      </c>
      <c r="AK3759" t="str">
        <f t="shared" si="531"/>
        <v>Sacramento St</v>
      </c>
    </row>
    <row r="3760" spans="17:37" x14ac:dyDescent="0.25">
      <c r="Q3760" t="s">
        <v>3385</v>
      </c>
      <c r="R3760" s="6">
        <v>42075</v>
      </c>
      <c r="S3760" t="s">
        <v>3195</v>
      </c>
      <c r="T3760" t="s">
        <v>3386</v>
      </c>
      <c r="U3760" t="s">
        <v>3841</v>
      </c>
      <c r="V3760">
        <v>70</v>
      </c>
      <c r="W3760">
        <v>60</v>
      </c>
      <c r="Y3760" t="s">
        <v>2396</v>
      </c>
      <c r="Z3760">
        <v>1</v>
      </c>
      <c r="AA3760">
        <f t="shared" si="528"/>
        <v>-10</v>
      </c>
      <c r="AB3760">
        <f t="shared" ca="1" si="524"/>
        <v>-3.4</v>
      </c>
      <c r="AC3760">
        <f t="shared" ca="1" si="525"/>
        <v>-6.6</v>
      </c>
      <c r="AD3760">
        <f t="shared" ca="1" si="526"/>
        <v>6.6</v>
      </c>
      <c r="AE3760" s="2">
        <v>0</v>
      </c>
      <c r="AF3760" s="7">
        <f>VLOOKUP(R3760,Weights!$A$2:$B$120,2,0)*AE3760</f>
        <v>0</v>
      </c>
      <c r="AG3760">
        <f t="shared" ca="1" si="527"/>
        <v>43.559999999999995</v>
      </c>
      <c r="AI3760" t="str">
        <f t="shared" ca="1" si="529"/>
        <v>Sacramento St</v>
      </c>
      <c r="AJ3760" t="str">
        <f t="shared" si="530"/>
        <v>Sacramento St</v>
      </c>
      <c r="AK3760" t="str">
        <f t="shared" si="531"/>
        <v>Sacramento St</v>
      </c>
    </row>
    <row r="3761" spans="17:37" x14ac:dyDescent="0.25">
      <c r="Q3761" t="s">
        <v>3534</v>
      </c>
      <c r="R3761" s="6">
        <v>41976</v>
      </c>
      <c r="S3761" t="s">
        <v>3194</v>
      </c>
      <c r="T3761" t="s">
        <v>3839</v>
      </c>
      <c r="U3761" t="s">
        <v>3842</v>
      </c>
      <c r="V3761">
        <v>64</v>
      </c>
      <c r="W3761">
        <v>48</v>
      </c>
      <c r="Y3761" t="s">
        <v>73</v>
      </c>
      <c r="Z3761">
        <v>1</v>
      </c>
      <c r="AA3761">
        <f t="shared" si="528"/>
        <v>16</v>
      </c>
      <c r="AB3761">
        <f t="shared" ca="1" si="524"/>
        <v>25.999999800000001</v>
      </c>
      <c r="AC3761">
        <f t="shared" ca="1" si="525"/>
        <v>-9.9999998000000012</v>
      </c>
      <c r="AD3761">
        <f t="shared" ca="1" si="526"/>
        <v>9.9999998000000012</v>
      </c>
      <c r="AE3761" s="2">
        <v>0</v>
      </c>
      <c r="AF3761" s="7">
        <f>VLOOKUP(R3761,Weights!$A$2:$B$120,2,0)*AE3761</f>
        <v>0</v>
      </c>
      <c r="AG3761">
        <f t="shared" ca="1" si="527"/>
        <v>99.999996000000067</v>
      </c>
      <c r="AI3761" t="str">
        <f t="shared" ca="1" si="529"/>
        <v>Prairie View</v>
      </c>
      <c r="AJ3761" t="str">
        <f t="shared" si="530"/>
        <v>Prairie View</v>
      </c>
      <c r="AK3761">
        <f t="shared" si="531"/>
        <v>0</v>
      </c>
    </row>
    <row r="3762" spans="17:37" x14ac:dyDescent="0.25">
      <c r="Q3762" t="s">
        <v>3534</v>
      </c>
      <c r="R3762" s="6">
        <v>42014</v>
      </c>
      <c r="S3762" t="s">
        <v>3194</v>
      </c>
      <c r="T3762" t="s">
        <v>3530</v>
      </c>
      <c r="U3762" t="s">
        <v>3841</v>
      </c>
      <c r="V3762">
        <v>81</v>
      </c>
      <c r="W3762">
        <v>77</v>
      </c>
      <c r="Y3762" t="s">
        <v>226</v>
      </c>
      <c r="Z3762">
        <v>1</v>
      </c>
      <c r="AA3762">
        <f t="shared" si="528"/>
        <v>-4</v>
      </c>
      <c r="AB3762">
        <f t="shared" ca="1" si="524"/>
        <v>1.1999999999999997</v>
      </c>
      <c r="AC3762">
        <f t="shared" ca="1" si="525"/>
        <v>-5.1999999999999993</v>
      </c>
      <c r="AD3762">
        <f t="shared" ca="1" si="526"/>
        <v>5.1999999999999993</v>
      </c>
      <c r="AE3762" s="2">
        <v>0</v>
      </c>
      <c r="AF3762" s="7">
        <f>VLOOKUP(R3762,Weights!$A$2:$B$120,2,0)*AE3762</f>
        <v>0</v>
      </c>
      <c r="AG3762">
        <f t="shared" ca="1" si="527"/>
        <v>27.039999999999992</v>
      </c>
      <c r="AI3762" t="str">
        <f t="shared" ca="1" si="529"/>
        <v>Prairie View</v>
      </c>
      <c r="AJ3762" t="str">
        <f t="shared" si="530"/>
        <v>Texas Southern</v>
      </c>
      <c r="AK3762" t="str">
        <f t="shared" si="531"/>
        <v>Texas Southern</v>
      </c>
    </row>
    <row r="3763" spans="17:37" x14ac:dyDescent="0.25">
      <c r="Q3763" t="s">
        <v>3534</v>
      </c>
      <c r="R3763" s="6">
        <v>42021</v>
      </c>
      <c r="S3763" t="s">
        <v>3194</v>
      </c>
      <c r="T3763" t="s">
        <v>3469</v>
      </c>
      <c r="U3763" t="s">
        <v>3842</v>
      </c>
      <c r="V3763">
        <v>70</v>
      </c>
      <c r="W3763">
        <v>55</v>
      </c>
      <c r="Y3763" t="s">
        <v>2855</v>
      </c>
      <c r="Z3763">
        <v>1</v>
      </c>
      <c r="AA3763">
        <f t="shared" si="528"/>
        <v>15</v>
      </c>
      <c r="AB3763">
        <f t="shared" ca="1" si="524"/>
        <v>9.1999998000000005</v>
      </c>
      <c r="AC3763">
        <f t="shared" ca="1" si="525"/>
        <v>5.8000001999999995</v>
      </c>
      <c r="AD3763">
        <f t="shared" ca="1" si="526"/>
        <v>-5.8000001999999995</v>
      </c>
      <c r="AE3763" s="2">
        <v>0</v>
      </c>
      <c r="AF3763" s="7">
        <f>VLOOKUP(R3763,Weights!$A$2:$B$120,2,0)*AE3763</f>
        <v>0</v>
      </c>
      <c r="AG3763">
        <f t="shared" ca="1" si="527"/>
        <v>33.640002320000036</v>
      </c>
      <c r="AI3763" t="str">
        <f t="shared" ca="1" si="529"/>
        <v>Prairie View</v>
      </c>
      <c r="AJ3763" t="str">
        <f t="shared" si="530"/>
        <v>Prairie View</v>
      </c>
      <c r="AK3763">
        <f t="shared" si="531"/>
        <v>0</v>
      </c>
    </row>
    <row r="3764" spans="17:37" x14ac:dyDescent="0.25">
      <c r="Q3764" t="s">
        <v>3534</v>
      </c>
      <c r="R3764" s="6">
        <v>42023</v>
      </c>
      <c r="S3764" t="s">
        <v>3194</v>
      </c>
      <c r="T3764" t="s">
        <v>3536</v>
      </c>
      <c r="U3764" t="s">
        <v>3842</v>
      </c>
      <c r="V3764">
        <v>74</v>
      </c>
      <c r="W3764">
        <v>60</v>
      </c>
      <c r="Y3764" t="s">
        <v>2840</v>
      </c>
      <c r="Z3764">
        <v>1</v>
      </c>
      <c r="AA3764">
        <f t="shared" si="528"/>
        <v>14</v>
      </c>
      <c r="AB3764">
        <f t="shared" ca="1" si="524"/>
        <v>23.199999800000001</v>
      </c>
      <c r="AC3764">
        <f t="shared" ca="1" si="525"/>
        <v>-9.1999998000000005</v>
      </c>
      <c r="AD3764">
        <f t="shared" ca="1" si="526"/>
        <v>9.1999998000000005</v>
      </c>
      <c r="AE3764" s="2">
        <v>0</v>
      </c>
      <c r="AF3764" s="7">
        <f>VLOOKUP(R3764,Weights!$A$2:$B$120,2,0)*AE3764</f>
        <v>0</v>
      </c>
      <c r="AG3764">
        <f t="shared" ca="1" si="527"/>
        <v>84.639996320000051</v>
      </c>
      <c r="AI3764" t="str">
        <f t="shared" ca="1" si="529"/>
        <v>Prairie View</v>
      </c>
      <c r="AJ3764" t="str">
        <f t="shared" si="530"/>
        <v>Prairie View</v>
      </c>
      <c r="AK3764">
        <f t="shared" si="531"/>
        <v>0</v>
      </c>
    </row>
    <row r="3765" spans="17:37" x14ac:dyDescent="0.25">
      <c r="Q3765" t="s">
        <v>3534</v>
      </c>
      <c r="R3765" s="6">
        <v>42035</v>
      </c>
      <c r="S3765" t="s">
        <v>3194</v>
      </c>
      <c r="T3765" t="s">
        <v>3521</v>
      </c>
      <c r="U3765" t="s">
        <v>3842</v>
      </c>
      <c r="V3765">
        <v>89</v>
      </c>
      <c r="W3765">
        <v>63</v>
      </c>
      <c r="Y3765" t="s">
        <v>2856</v>
      </c>
      <c r="Z3765">
        <v>1</v>
      </c>
      <c r="AA3765">
        <f t="shared" si="528"/>
        <v>26</v>
      </c>
      <c r="AB3765">
        <f t="shared" ca="1" si="524"/>
        <v>9.3999997999999998</v>
      </c>
      <c r="AC3765">
        <f t="shared" ca="1" si="525"/>
        <v>16.6000002</v>
      </c>
      <c r="AD3765">
        <f t="shared" ca="1" si="526"/>
        <v>-16.6000002</v>
      </c>
      <c r="AE3765" s="2">
        <v>0</v>
      </c>
      <c r="AF3765" s="7">
        <f>VLOOKUP(R3765,Weights!$A$2:$B$120,2,0)*AE3765</f>
        <v>0</v>
      </c>
      <c r="AG3765">
        <f t="shared" ca="1" si="527"/>
        <v>275.56000664000004</v>
      </c>
      <c r="AI3765" t="str">
        <f t="shared" ca="1" si="529"/>
        <v>Prairie View</v>
      </c>
      <c r="AJ3765" t="str">
        <f t="shared" si="530"/>
        <v>Prairie View</v>
      </c>
      <c r="AK3765">
        <f t="shared" si="531"/>
        <v>0</v>
      </c>
    </row>
    <row r="3766" spans="17:37" x14ac:dyDescent="0.25">
      <c r="Q3766" t="s">
        <v>3534</v>
      </c>
      <c r="R3766" s="6">
        <v>42037</v>
      </c>
      <c r="S3766" t="s">
        <v>3194</v>
      </c>
      <c r="T3766" t="s">
        <v>3522</v>
      </c>
      <c r="U3766" t="s">
        <v>3841</v>
      </c>
      <c r="V3766">
        <v>73</v>
      </c>
      <c r="W3766">
        <v>71</v>
      </c>
      <c r="Y3766" t="s">
        <v>2841</v>
      </c>
      <c r="Z3766">
        <v>1</v>
      </c>
      <c r="AA3766">
        <f t="shared" si="528"/>
        <v>-2</v>
      </c>
      <c r="AB3766">
        <f t="shared" ca="1" si="524"/>
        <v>4.5999999999999996</v>
      </c>
      <c r="AC3766">
        <f t="shared" ca="1" si="525"/>
        <v>-6.6</v>
      </c>
      <c r="AD3766">
        <f t="shared" ca="1" si="526"/>
        <v>6.6</v>
      </c>
      <c r="AE3766" s="2">
        <v>0</v>
      </c>
      <c r="AF3766" s="7">
        <f>VLOOKUP(R3766,Weights!$A$2:$B$120,2,0)*AE3766</f>
        <v>0</v>
      </c>
      <c r="AG3766">
        <f t="shared" ca="1" si="527"/>
        <v>43.559999999999995</v>
      </c>
      <c r="AI3766" t="str">
        <f t="shared" ca="1" si="529"/>
        <v>Prairie View</v>
      </c>
      <c r="AJ3766" t="str">
        <f t="shared" si="530"/>
        <v>Alabama St</v>
      </c>
      <c r="AK3766" t="str">
        <f t="shared" si="531"/>
        <v>Alabama St</v>
      </c>
    </row>
    <row r="3767" spans="17:37" x14ac:dyDescent="0.25">
      <c r="Q3767" t="s">
        <v>3534</v>
      </c>
      <c r="R3767" s="6">
        <v>42056</v>
      </c>
      <c r="S3767" t="s">
        <v>3194</v>
      </c>
      <c r="T3767" t="s">
        <v>3515</v>
      </c>
      <c r="U3767" t="s">
        <v>3842</v>
      </c>
      <c r="V3767">
        <v>84</v>
      </c>
      <c r="W3767">
        <v>74</v>
      </c>
      <c r="Y3767" t="s">
        <v>2857</v>
      </c>
      <c r="Z3767">
        <v>1</v>
      </c>
      <c r="AA3767">
        <f t="shared" si="528"/>
        <v>10</v>
      </c>
      <c r="AB3767">
        <f t="shared" ca="1" si="524"/>
        <v>16.799999800000002</v>
      </c>
      <c r="AC3767">
        <f t="shared" ca="1" si="525"/>
        <v>-6.7999998000000019</v>
      </c>
      <c r="AD3767">
        <f t="shared" ca="1" si="526"/>
        <v>6.7999998000000019</v>
      </c>
      <c r="AE3767" s="2">
        <v>0</v>
      </c>
      <c r="AF3767" s="7">
        <f>VLOOKUP(R3767,Weights!$A$2:$B$120,2,0)*AE3767</f>
        <v>0</v>
      </c>
      <c r="AG3767">
        <f t="shared" ca="1" si="527"/>
        <v>46.239997280000068</v>
      </c>
      <c r="AI3767" t="str">
        <f t="shared" ca="1" si="529"/>
        <v>Prairie View</v>
      </c>
      <c r="AJ3767" t="str">
        <f t="shared" si="530"/>
        <v>Prairie View</v>
      </c>
      <c r="AK3767">
        <f t="shared" si="531"/>
        <v>0</v>
      </c>
    </row>
    <row r="3768" spans="17:37" x14ac:dyDescent="0.25">
      <c r="Q3768" t="s">
        <v>3534</v>
      </c>
      <c r="R3768" s="6">
        <v>42058</v>
      </c>
      <c r="S3768" t="s">
        <v>3194</v>
      </c>
      <c r="T3768" t="s">
        <v>3533</v>
      </c>
      <c r="U3768" t="s">
        <v>3842</v>
      </c>
      <c r="V3768">
        <v>79</v>
      </c>
      <c r="W3768">
        <v>58</v>
      </c>
      <c r="Y3768" t="s">
        <v>2858</v>
      </c>
      <c r="Z3768">
        <v>1</v>
      </c>
      <c r="AA3768">
        <f t="shared" si="528"/>
        <v>21</v>
      </c>
      <c r="AB3768">
        <f t="shared" ca="1" si="524"/>
        <v>10.799999799999998</v>
      </c>
      <c r="AC3768">
        <f t="shared" ca="1" si="525"/>
        <v>10.200000200000002</v>
      </c>
      <c r="AD3768">
        <f t="shared" ca="1" si="526"/>
        <v>-10.200000200000002</v>
      </c>
      <c r="AE3768" s="2">
        <v>0</v>
      </c>
      <c r="AF3768" s="7">
        <f>VLOOKUP(R3768,Weights!$A$2:$B$120,2,0)*AE3768</f>
        <v>0</v>
      </c>
      <c r="AG3768">
        <f t="shared" ca="1" si="527"/>
        <v>104.04000408000007</v>
      </c>
      <c r="AI3768" t="str">
        <f t="shared" ca="1" si="529"/>
        <v>Prairie View</v>
      </c>
      <c r="AJ3768" t="str">
        <f t="shared" si="530"/>
        <v>Prairie View</v>
      </c>
      <c r="AK3768">
        <f t="shared" si="531"/>
        <v>0</v>
      </c>
    </row>
    <row r="3769" spans="17:37" x14ac:dyDescent="0.25">
      <c r="Q3769" t="s">
        <v>3534</v>
      </c>
      <c r="R3769" s="6">
        <v>42068</v>
      </c>
      <c r="S3769" t="s">
        <v>3194</v>
      </c>
      <c r="T3769" t="s">
        <v>3477</v>
      </c>
      <c r="U3769" t="s">
        <v>3841</v>
      </c>
      <c r="V3769">
        <v>77</v>
      </c>
      <c r="W3769">
        <v>73</v>
      </c>
      <c r="Y3769" t="s">
        <v>2859</v>
      </c>
      <c r="Z3769">
        <v>1</v>
      </c>
      <c r="AA3769">
        <f t="shared" si="528"/>
        <v>-4</v>
      </c>
      <c r="AB3769">
        <f t="shared" ca="1" si="524"/>
        <v>5.3999999999999995</v>
      </c>
      <c r="AC3769">
        <f t="shared" ca="1" si="525"/>
        <v>-9.3999999999999986</v>
      </c>
      <c r="AD3769">
        <f t="shared" ca="1" si="526"/>
        <v>9.3999999999999986</v>
      </c>
      <c r="AE3769" s="2">
        <v>0</v>
      </c>
      <c r="AF3769" s="7">
        <f>VLOOKUP(R3769,Weights!$A$2:$B$120,2,0)*AE3769</f>
        <v>0</v>
      </c>
      <c r="AG3769">
        <f t="shared" ca="1" si="527"/>
        <v>88.359999999999971</v>
      </c>
      <c r="AI3769" t="str">
        <f t="shared" ca="1" si="529"/>
        <v>Prairie View</v>
      </c>
      <c r="AJ3769" t="str">
        <f t="shared" si="530"/>
        <v>Southern</v>
      </c>
      <c r="AK3769" t="str">
        <f t="shared" si="531"/>
        <v>Southern</v>
      </c>
    </row>
    <row r="3770" spans="17:37" x14ac:dyDescent="0.25">
      <c r="Q3770" t="s">
        <v>3534</v>
      </c>
      <c r="R3770" s="6">
        <v>42070</v>
      </c>
      <c r="S3770" t="s">
        <v>3194</v>
      </c>
      <c r="T3770" t="s">
        <v>3535</v>
      </c>
      <c r="U3770" t="s">
        <v>3842</v>
      </c>
      <c r="V3770">
        <v>83</v>
      </c>
      <c r="W3770">
        <v>80</v>
      </c>
      <c r="Y3770" t="s">
        <v>2860</v>
      </c>
      <c r="Z3770">
        <v>1</v>
      </c>
      <c r="AA3770">
        <f t="shared" si="528"/>
        <v>3</v>
      </c>
      <c r="AB3770">
        <f t="shared" ca="1" si="524"/>
        <v>16.199999800000001</v>
      </c>
      <c r="AC3770">
        <f t="shared" ca="1" si="525"/>
        <v>-13.199999800000001</v>
      </c>
      <c r="AD3770">
        <f t="shared" ca="1" si="526"/>
        <v>13.199999800000001</v>
      </c>
      <c r="AE3770" s="2">
        <v>0</v>
      </c>
      <c r="AF3770" s="7">
        <f>VLOOKUP(R3770,Weights!$A$2:$B$120,2,0)*AE3770</f>
        <v>0</v>
      </c>
      <c r="AG3770">
        <f t="shared" ca="1" si="527"/>
        <v>174.23999472000006</v>
      </c>
      <c r="AI3770" t="str">
        <f t="shared" ca="1" si="529"/>
        <v>Prairie View</v>
      </c>
      <c r="AJ3770" t="str">
        <f t="shared" si="530"/>
        <v>Prairie View</v>
      </c>
      <c r="AK3770">
        <f t="shared" si="531"/>
        <v>0</v>
      </c>
    </row>
    <row r="3771" spans="17:37" x14ac:dyDescent="0.25">
      <c r="Q3771" t="s">
        <v>3534</v>
      </c>
      <c r="R3771" s="6">
        <v>42076</v>
      </c>
      <c r="S3771" t="s">
        <v>3195</v>
      </c>
      <c r="T3771" t="s">
        <v>3530</v>
      </c>
      <c r="U3771" t="s">
        <v>3191</v>
      </c>
      <c r="Y3771" t="s">
        <v>3191</v>
      </c>
      <c r="Z3771">
        <v>0</v>
      </c>
      <c r="AA3771">
        <f t="shared" si="528"/>
        <v>0</v>
      </c>
      <c r="AB3771">
        <f t="shared" ca="1" si="524"/>
        <v>0</v>
      </c>
      <c r="AC3771">
        <f t="shared" ca="1" si="525"/>
        <v>0</v>
      </c>
      <c r="AD3771">
        <f t="shared" ca="1" si="526"/>
        <v>0</v>
      </c>
      <c r="AE3771" s="2">
        <v>0</v>
      </c>
      <c r="AF3771" s="7">
        <f>VLOOKUP(R3771,Weights!$A$2:$B$120,2,0)*AE3771</f>
        <v>0</v>
      </c>
      <c r="AG3771">
        <f t="shared" ca="1" si="527"/>
        <v>0</v>
      </c>
      <c r="AI3771" t="str">
        <f t="shared" ca="1" si="529"/>
        <v>Texas Southern</v>
      </c>
      <c r="AJ3771" t="str">
        <f t="shared" si="530"/>
        <v>Texas Southern</v>
      </c>
      <c r="AK3771">
        <f t="shared" si="531"/>
        <v>0</v>
      </c>
    </row>
    <row r="3772" spans="17:37" x14ac:dyDescent="0.25">
      <c r="Q3772" t="s">
        <v>3424</v>
      </c>
      <c r="R3772" s="6">
        <v>41961</v>
      </c>
      <c r="S3772" t="s">
        <v>3194</v>
      </c>
      <c r="T3772" t="s">
        <v>3839</v>
      </c>
      <c r="U3772" t="s">
        <v>3842</v>
      </c>
      <c r="V3772">
        <v>82</v>
      </c>
      <c r="W3772">
        <v>72</v>
      </c>
      <c r="Y3772" t="s">
        <v>11</v>
      </c>
      <c r="Z3772">
        <v>1</v>
      </c>
      <c r="AA3772">
        <f t="shared" si="528"/>
        <v>10</v>
      </c>
      <c r="AB3772">
        <f t="shared" ca="1" si="524"/>
        <v>18.400000000000002</v>
      </c>
      <c r="AC3772">
        <f t="shared" ca="1" si="525"/>
        <v>-8.4000000000000021</v>
      </c>
      <c r="AD3772">
        <f t="shared" ca="1" si="526"/>
        <v>8.4000000000000021</v>
      </c>
      <c r="AE3772" s="2">
        <v>0</v>
      </c>
      <c r="AF3772" s="7">
        <f>VLOOKUP(R3772,Weights!$A$2:$B$120,2,0)*AE3772</f>
        <v>0</v>
      </c>
      <c r="AG3772">
        <f t="shared" ca="1" si="527"/>
        <v>70.560000000000031</v>
      </c>
      <c r="AI3772" t="str">
        <f t="shared" ca="1" si="529"/>
        <v>Presbyterian</v>
      </c>
      <c r="AJ3772" t="str">
        <f t="shared" si="530"/>
        <v>Presbyterian</v>
      </c>
      <c r="AK3772">
        <f t="shared" si="531"/>
        <v>0</v>
      </c>
    </row>
    <row r="3773" spans="17:37" x14ac:dyDescent="0.25">
      <c r="Q3773" t="s">
        <v>3424</v>
      </c>
      <c r="R3773" s="6">
        <v>41964</v>
      </c>
      <c r="S3773" t="s">
        <v>3195</v>
      </c>
      <c r="T3773" t="s">
        <v>3520</v>
      </c>
      <c r="U3773" t="s">
        <v>3841</v>
      </c>
      <c r="V3773">
        <v>63</v>
      </c>
      <c r="W3773">
        <v>38</v>
      </c>
      <c r="Y3773" t="s">
        <v>13</v>
      </c>
      <c r="Z3773">
        <v>1</v>
      </c>
      <c r="AA3773">
        <f t="shared" si="528"/>
        <v>-25</v>
      </c>
      <c r="AB3773">
        <f t="shared" ca="1" si="524"/>
        <v>-10.3999998</v>
      </c>
      <c r="AC3773">
        <f t="shared" ca="1" si="525"/>
        <v>-14.6000002</v>
      </c>
      <c r="AD3773">
        <f t="shared" ca="1" si="526"/>
        <v>14.6000002</v>
      </c>
      <c r="AE3773" s="2">
        <v>0</v>
      </c>
      <c r="AF3773" s="7">
        <f>VLOOKUP(R3773,Weights!$A$2:$B$120,2,0)*AE3773</f>
        <v>0</v>
      </c>
      <c r="AG3773">
        <f t="shared" ca="1" si="527"/>
        <v>213.16000584000005</v>
      </c>
      <c r="AI3773" t="str">
        <f t="shared" ca="1" si="529"/>
        <v>American</v>
      </c>
      <c r="AJ3773" t="str">
        <f t="shared" si="530"/>
        <v>American</v>
      </c>
      <c r="AK3773" t="str">
        <f t="shared" si="531"/>
        <v>American</v>
      </c>
    </row>
    <row r="3774" spans="17:37" x14ac:dyDescent="0.25">
      <c r="Q3774" t="s">
        <v>3424</v>
      </c>
      <c r="R3774" s="6">
        <v>41965</v>
      </c>
      <c r="S3774" t="s">
        <v>3195</v>
      </c>
      <c r="T3774" t="s">
        <v>3359</v>
      </c>
      <c r="U3774" t="s">
        <v>3841</v>
      </c>
      <c r="V3774">
        <v>69</v>
      </c>
      <c r="W3774">
        <v>49</v>
      </c>
      <c r="Y3774" t="s">
        <v>67</v>
      </c>
      <c r="Z3774">
        <v>1</v>
      </c>
      <c r="AA3774">
        <f t="shared" si="528"/>
        <v>-20</v>
      </c>
      <c r="AB3774">
        <f t="shared" ca="1" si="524"/>
        <v>-14.599999799999999</v>
      </c>
      <c r="AC3774">
        <f t="shared" ca="1" si="525"/>
        <v>-5.4000002000000009</v>
      </c>
      <c r="AD3774">
        <f t="shared" ca="1" si="526"/>
        <v>5.4000002000000009</v>
      </c>
      <c r="AE3774" s="2">
        <v>0</v>
      </c>
      <c r="AF3774" s="7">
        <f>VLOOKUP(R3774,Weights!$A$2:$B$120,2,0)*AE3774</f>
        <v>0</v>
      </c>
      <c r="AG3774">
        <f t="shared" ca="1" si="527"/>
        <v>29.160002160000051</v>
      </c>
      <c r="AI3774" t="str">
        <f t="shared" ca="1" si="529"/>
        <v>Morehead St</v>
      </c>
      <c r="AJ3774" t="str">
        <f t="shared" si="530"/>
        <v>Morehead St</v>
      </c>
      <c r="AK3774" t="str">
        <f t="shared" si="531"/>
        <v>Morehead St</v>
      </c>
    </row>
    <row r="3775" spans="17:37" x14ac:dyDescent="0.25">
      <c r="Q3775" t="s">
        <v>3424</v>
      </c>
      <c r="R3775" s="6">
        <v>41968</v>
      </c>
      <c r="S3775" t="s">
        <v>3194</v>
      </c>
      <c r="T3775" t="s">
        <v>3839</v>
      </c>
      <c r="U3775" t="s">
        <v>3842</v>
      </c>
      <c r="V3775">
        <v>63</v>
      </c>
      <c r="W3775">
        <v>40</v>
      </c>
      <c r="Y3775" t="s">
        <v>19</v>
      </c>
      <c r="Z3775">
        <v>1</v>
      </c>
      <c r="AA3775">
        <f t="shared" si="528"/>
        <v>23</v>
      </c>
      <c r="AB3775">
        <f t="shared" ca="1" si="524"/>
        <v>18.400000000000002</v>
      </c>
      <c r="AC3775">
        <f t="shared" ca="1" si="525"/>
        <v>4.5999999999999979</v>
      </c>
      <c r="AD3775">
        <f t="shared" ca="1" si="526"/>
        <v>-4.5999999999999979</v>
      </c>
      <c r="AE3775" s="2">
        <v>0</v>
      </c>
      <c r="AF3775" s="7">
        <f>VLOOKUP(R3775,Weights!$A$2:$B$120,2,0)*AE3775</f>
        <v>0</v>
      </c>
      <c r="AG3775">
        <f t="shared" ca="1" si="527"/>
        <v>21.159999999999979</v>
      </c>
      <c r="AI3775" t="str">
        <f t="shared" ca="1" si="529"/>
        <v>Presbyterian</v>
      </c>
      <c r="AJ3775" t="str">
        <f t="shared" si="530"/>
        <v>Presbyterian</v>
      </c>
      <c r="AK3775">
        <f t="shared" si="531"/>
        <v>0</v>
      </c>
    </row>
    <row r="3776" spans="17:37" x14ac:dyDescent="0.25">
      <c r="Q3776" t="s">
        <v>3424</v>
      </c>
      <c r="R3776" s="6">
        <v>41972</v>
      </c>
      <c r="S3776" t="s">
        <v>3194</v>
      </c>
      <c r="T3776" t="s">
        <v>3839</v>
      </c>
      <c r="U3776" t="s">
        <v>3842</v>
      </c>
      <c r="V3776">
        <v>88</v>
      </c>
      <c r="W3776">
        <v>39</v>
      </c>
      <c r="Y3776" t="s">
        <v>350</v>
      </c>
      <c r="Z3776">
        <v>1</v>
      </c>
      <c r="AA3776">
        <f t="shared" si="528"/>
        <v>49</v>
      </c>
      <c r="AB3776">
        <f t="shared" ca="1" si="524"/>
        <v>18.400000000000002</v>
      </c>
      <c r="AC3776">
        <f t="shared" ca="1" si="525"/>
        <v>30.599999999999998</v>
      </c>
      <c r="AD3776">
        <f t="shared" ca="1" si="526"/>
        <v>-30.599999999999998</v>
      </c>
      <c r="AE3776" s="2">
        <v>0</v>
      </c>
      <c r="AF3776" s="7">
        <f>VLOOKUP(R3776,Weights!$A$2:$B$120,2,0)*AE3776</f>
        <v>0</v>
      </c>
      <c r="AG3776">
        <f t="shared" ca="1" si="527"/>
        <v>936.3599999999999</v>
      </c>
      <c r="AI3776" t="str">
        <f t="shared" ca="1" si="529"/>
        <v>Presbyterian</v>
      </c>
      <c r="AJ3776" t="str">
        <f t="shared" si="530"/>
        <v>Presbyterian</v>
      </c>
      <c r="AK3776">
        <f t="shared" si="531"/>
        <v>0</v>
      </c>
    </row>
    <row r="3777" spans="17:37" x14ac:dyDescent="0.25">
      <c r="Q3777" t="s">
        <v>3424</v>
      </c>
      <c r="R3777" s="6">
        <v>41979</v>
      </c>
      <c r="S3777" t="s">
        <v>3194</v>
      </c>
      <c r="T3777" t="s">
        <v>3328</v>
      </c>
      <c r="U3777" t="s">
        <v>3841</v>
      </c>
      <c r="V3777">
        <v>55</v>
      </c>
      <c r="W3777">
        <v>53</v>
      </c>
      <c r="Y3777" t="s">
        <v>25</v>
      </c>
      <c r="Z3777">
        <v>1</v>
      </c>
      <c r="AA3777">
        <f t="shared" si="528"/>
        <v>-2</v>
      </c>
      <c r="AB3777">
        <f t="shared" ca="1" si="524"/>
        <v>-1.9999997999999977</v>
      </c>
      <c r="AC3777">
        <f t="shared" ca="1" si="525"/>
        <v>-2.0000000233721948E-7</v>
      </c>
      <c r="AD3777">
        <f t="shared" ca="1" si="526"/>
        <v>2.0000000233721948E-7</v>
      </c>
      <c r="AE3777" s="2">
        <v>0</v>
      </c>
      <c r="AF3777" s="7">
        <f>VLOOKUP(R3777,Weights!$A$2:$B$120,2,0)*AE3777</f>
        <v>0</v>
      </c>
      <c r="AG3777">
        <f t="shared" ca="1" si="527"/>
        <v>4.0000000934887799E-14</v>
      </c>
      <c r="AI3777" t="str">
        <f t="shared" ca="1" si="529"/>
        <v>UNC Greensboro</v>
      </c>
      <c r="AJ3777" t="str">
        <f t="shared" si="530"/>
        <v>UNC Greensboro</v>
      </c>
      <c r="AK3777" t="str">
        <f t="shared" si="531"/>
        <v>UNC Greensboro</v>
      </c>
    </row>
    <row r="3778" spans="17:37" x14ac:dyDescent="0.25">
      <c r="Q3778" t="s">
        <v>3424</v>
      </c>
      <c r="R3778" s="6">
        <v>41986</v>
      </c>
      <c r="S3778" t="s">
        <v>3194</v>
      </c>
      <c r="T3778" t="s">
        <v>3839</v>
      </c>
      <c r="U3778" t="s">
        <v>3842</v>
      </c>
      <c r="V3778">
        <v>79</v>
      </c>
      <c r="W3778">
        <v>68</v>
      </c>
      <c r="Y3778" t="s">
        <v>27</v>
      </c>
      <c r="Z3778">
        <v>1</v>
      </c>
      <c r="AA3778">
        <f t="shared" si="528"/>
        <v>11</v>
      </c>
      <c r="AB3778">
        <f t="shared" ref="AB3778:AB3841" ca="1" si="532">Z3778*(IF(S3778="A",-HomeEdge,IF(S3778="H",HomeEdge,0))+VLOOKUP(Q3778,TmList,2,0)-VLOOKUP(T3778,TmList,2,0))</f>
        <v>18.400000000000002</v>
      </c>
      <c r="AC3778">
        <f t="shared" ref="AC3778:AC3841" ca="1" si="533">AA3778-AB3778</f>
        <v>-7.4000000000000021</v>
      </c>
      <c r="AD3778">
        <f t="shared" ref="AD3778:AD3841" ca="1" si="534">-AC3778</f>
        <v>7.4000000000000021</v>
      </c>
      <c r="AE3778" s="2">
        <v>0</v>
      </c>
      <c r="AF3778" s="7">
        <f>VLOOKUP(R3778,Weights!$A$2:$B$120,2,0)*AE3778</f>
        <v>0</v>
      </c>
      <c r="AG3778">
        <f t="shared" ref="AG3778:AG3841" ca="1" si="535">AC3778^2</f>
        <v>54.760000000000034</v>
      </c>
      <c r="AI3778" t="str">
        <f t="shared" ca="1" si="529"/>
        <v>Presbyterian</v>
      </c>
      <c r="AJ3778" t="str">
        <f t="shared" si="530"/>
        <v>Presbyterian</v>
      </c>
      <c r="AK3778">
        <f t="shared" si="531"/>
        <v>0</v>
      </c>
    </row>
    <row r="3779" spans="17:37" x14ac:dyDescent="0.25">
      <c r="Q3779" t="s">
        <v>3424</v>
      </c>
      <c r="R3779" s="6">
        <v>41989</v>
      </c>
      <c r="S3779" t="s">
        <v>3194</v>
      </c>
      <c r="T3779" t="s">
        <v>3339</v>
      </c>
      <c r="U3779" t="s">
        <v>3841</v>
      </c>
      <c r="V3779">
        <v>81</v>
      </c>
      <c r="W3779">
        <v>71</v>
      </c>
      <c r="Y3779" t="s">
        <v>857</v>
      </c>
      <c r="Z3779">
        <v>1</v>
      </c>
      <c r="AA3779">
        <f t="shared" ref="AA3779:AA3842" si="536">Z3779*IF(U3779="W",(V3779-W3779),W3779-V3779)</f>
        <v>-10</v>
      </c>
      <c r="AB3779">
        <f t="shared" ca="1" si="532"/>
        <v>-5.9999997999999986</v>
      </c>
      <c r="AC3779">
        <f t="shared" ca="1" si="533"/>
        <v>-4.0000002000000014</v>
      </c>
      <c r="AD3779">
        <f t="shared" ca="1" si="534"/>
        <v>4.0000002000000014</v>
      </c>
      <c r="AE3779" s="2">
        <v>0</v>
      </c>
      <c r="AF3779" s="7">
        <f>VLOOKUP(R3779,Weights!$A$2:$B$120,2,0)*AE3779</f>
        <v>0</v>
      </c>
      <c r="AG3779">
        <f t="shared" ca="1" si="535"/>
        <v>16.000001600000051</v>
      </c>
      <c r="AI3779" t="str">
        <f t="shared" ref="AI3779:AI3842" ca="1" si="537">IF(AB3779&gt;0,Q3779,T3779)</f>
        <v>Samford</v>
      </c>
      <c r="AJ3779" t="str">
        <f t="shared" ref="AJ3779:AJ3842" si="538">IF(AA3779&gt;0,Q3779,T3779)</f>
        <v>Samford</v>
      </c>
      <c r="AK3779" t="str">
        <f t="shared" ref="AK3779:AK3842" si="539">IF(AA3779&lt;0,T3779,0)</f>
        <v>Samford</v>
      </c>
    </row>
    <row r="3780" spans="17:37" x14ac:dyDescent="0.25">
      <c r="Q3780" t="s">
        <v>3424</v>
      </c>
      <c r="R3780" s="6">
        <v>42004</v>
      </c>
      <c r="S3780" t="s">
        <v>3194</v>
      </c>
      <c r="T3780" t="s">
        <v>3427</v>
      </c>
      <c r="U3780" t="s">
        <v>3841</v>
      </c>
      <c r="V3780">
        <v>81</v>
      </c>
      <c r="W3780">
        <v>64</v>
      </c>
      <c r="Y3780" t="s">
        <v>1300</v>
      </c>
      <c r="Z3780">
        <v>1</v>
      </c>
      <c r="AA3780">
        <f t="shared" si="536"/>
        <v>-17</v>
      </c>
      <c r="AB3780">
        <f t="shared" ca="1" si="532"/>
        <v>-7.1999997999999987</v>
      </c>
      <c r="AC3780">
        <f t="shared" ca="1" si="533"/>
        <v>-9.8000002000000013</v>
      </c>
      <c r="AD3780">
        <f t="shared" ca="1" si="534"/>
        <v>9.8000002000000013</v>
      </c>
      <c r="AE3780" s="2">
        <v>0</v>
      </c>
      <c r="AF3780" s="7">
        <f>VLOOKUP(R3780,Weights!$A$2:$B$120,2,0)*AE3780</f>
        <v>0</v>
      </c>
      <c r="AG3780">
        <f t="shared" ca="1" si="535"/>
        <v>96.040003920000061</v>
      </c>
      <c r="AI3780" t="str">
        <f t="shared" ca="1" si="537"/>
        <v>Gardner-Webb</v>
      </c>
      <c r="AJ3780" t="str">
        <f t="shared" si="538"/>
        <v>Gardner-Webb</v>
      </c>
      <c r="AK3780" t="str">
        <f t="shared" si="539"/>
        <v>Gardner-Webb</v>
      </c>
    </row>
    <row r="3781" spans="17:37" x14ac:dyDescent="0.25">
      <c r="Q3781" t="s">
        <v>3424</v>
      </c>
      <c r="R3781" s="6">
        <v>42012</v>
      </c>
      <c r="S3781" t="s">
        <v>3194</v>
      </c>
      <c r="T3781" t="s">
        <v>3425</v>
      </c>
      <c r="U3781" t="s">
        <v>3841</v>
      </c>
      <c r="V3781">
        <v>57</v>
      </c>
      <c r="W3781">
        <v>56</v>
      </c>
      <c r="Y3781" t="s">
        <v>1302</v>
      </c>
      <c r="Z3781">
        <v>1</v>
      </c>
      <c r="AA3781">
        <f t="shared" si="536"/>
        <v>-1</v>
      </c>
      <c r="AB3781">
        <f t="shared" ca="1" si="532"/>
        <v>-6.5999997999999982</v>
      </c>
      <c r="AC3781">
        <f t="shared" ca="1" si="533"/>
        <v>5.5999997999999982</v>
      </c>
      <c r="AD3781">
        <f t="shared" ca="1" si="534"/>
        <v>-5.5999997999999982</v>
      </c>
      <c r="AE3781" s="2">
        <v>0</v>
      </c>
      <c r="AF3781" s="7">
        <f>VLOOKUP(R3781,Weights!$A$2:$B$120,2,0)*AE3781</f>
        <v>0</v>
      </c>
      <c r="AG3781">
        <f t="shared" ca="1" si="535"/>
        <v>31.35999776000002</v>
      </c>
      <c r="AI3781" t="str">
        <f t="shared" ca="1" si="537"/>
        <v>Winthrop</v>
      </c>
      <c r="AJ3781" t="str">
        <f t="shared" si="538"/>
        <v>Winthrop</v>
      </c>
      <c r="AK3781" t="str">
        <f t="shared" si="539"/>
        <v>Winthrop</v>
      </c>
    </row>
    <row r="3782" spans="17:37" x14ac:dyDescent="0.25">
      <c r="Q3782" t="s">
        <v>3424</v>
      </c>
      <c r="R3782" s="6">
        <v>42021</v>
      </c>
      <c r="S3782" t="s">
        <v>3194</v>
      </c>
      <c r="T3782" t="s">
        <v>3422</v>
      </c>
      <c r="U3782" t="s">
        <v>3841</v>
      </c>
      <c r="V3782">
        <v>73</v>
      </c>
      <c r="W3782">
        <v>65</v>
      </c>
      <c r="Y3782" t="s">
        <v>1304</v>
      </c>
      <c r="Z3782">
        <v>1</v>
      </c>
      <c r="AA3782">
        <f t="shared" si="536"/>
        <v>-8</v>
      </c>
      <c r="AB3782">
        <f t="shared" ca="1" si="532"/>
        <v>-9.9999998199999975</v>
      </c>
      <c r="AC3782">
        <f t="shared" ca="1" si="533"/>
        <v>1.9999998199999975</v>
      </c>
      <c r="AD3782">
        <f t="shared" ca="1" si="534"/>
        <v>-1.9999998199999975</v>
      </c>
      <c r="AE3782" s="2">
        <v>0</v>
      </c>
      <c r="AF3782" s="7">
        <f>VLOOKUP(R3782,Weights!$A$2:$B$120,2,0)*AE3782</f>
        <v>0</v>
      </c>
      <c r="AG3782">
        <f t="shared" ca="1" si="535"/>
        <v>3.9999992800000226</v>
      </c>
      <c r="AI3782" t="str">
        <f t="shared" ca="1" si="537"/>
        <v>Charleston Southern</v>
      </c>
      <c r="AJ3782" t="str">
        <f t="shared" si="538"/>
        <v>Charleston Southern</v>
      </c>
      <c r="AK3782" t="str">
        <f t="shared" si="539"/>
        <v>Charleston Southern</v>
      </c>
    </row>
    <row r="3783" spans="17:37" x14ac:dyDescent="0.25">
      <c r="Q3783" t="s">
        <v>3424</v>
      </c>
      <c r="R3783" s="6">
        <v>42026</v>
      </c>
      <c r="S3783" t="s">
        <v>3194</v>
      </c>
      <c r="T3783" t="s">
        <v>3433</v>
      </c>
      <c r="U3783" t="s">
        <v>3842</v>
      </c>
      <c r="V3783">
        <v>72</v>
      </c>
      <c r="W3783">
        <v>70</v>
      </c>
      <c r="Y3783" t="s">
        <v>1316</v>
      </c>
      <c r="Z3783">
        <v>1</v>
      </c>
      <c r="AA3783">
        <f t="shared" si="536"/>
        <v>2</v>
      </c>
      <c r="AB3783">
        <f t="shared" ca="1" si="532"/>
        <v>-2.399999799999998</v>
      </c>
      <c r="AC3783">
        <f t="shared" ca="1" si="533"/>
        <v>4.399999799999998</v>
      </c>
      <c r="AD3783">
        <f t="shared" ca="1" si="534"/>
        <v>-4.399999799999998</v>
      </c>
      <c r="AE3783" s="2">
        <v>0</v>
      </c>
      <c r="AF3783" s="7">
        <f>VLOOKUP(R3783,Weights!$A$2:$B$120,2,0)*AE3783</f>
        <v>0</v>
      </c>
      <c r="AG3783">
        <f t="shared" ca="1" si="535"/>
        <v>19.359998240000021</v>
      </c>
      <c r="AI3783" t="str">
        <f t="shared" ca="1" si="537"/>
        <v>Campbell</v>
      </c>
      <c r="AJ3783" t="str">
        <f t="shared" si="538"/>
        <v>Presbyterian</v>
      </c>
      <c r="AK3783">
        <f t="shared" si="539"/>
        <v>0</v>
      </c>
    </row>
    <row r="3784" spans="17:37" x14ac:dyDescent="0.25">
      <c r="Q3784" t="s">
        <v>3424</v>
      </c>
      <c r="R3784" s="6">
        <v>42030</v>
      </c>
      <c r="S3784" t="s">
        <v>3194</v>
      </c>
      <c r="T3784" t="s">
        <v>3423</v>
      </c>
      <c r="U3784" t="s">
        <v>3841</v>
      </c>
      <c r="V3784">
        <v>63</v>
      </c>
      <c r="W3784">
        <v>54</v>
      </c>
      <c r="Y3784" t="s">
        <v>1317</v>
      </c>
      <c r="Z3784">
        <v>1</v>
      </c>
      <c r="AA3784">
        <f t="shared" si="536"/>
        <v>-9</v>
      </c>
      <c r="AB3784">
        <f t="shared" ca="1" si="532"/>
        <v>-12.799999799999998</v>
      </c>
      <c r="AC3784">
        <f t="shared" ca="1" si="533"/>
        <v>3.7999997999999984</v>
      </c>
      <c r="AD3784">
        <f t="shared" ca="1" si="534"/>
        <v>-3.7999997999999984</v>
      </c>
      <c r="AE3784" s="2">
        <v>0</v>
      </c>
      <c r="AF3784" s="7">
        <f>VLOOKUP(R3784,Weights!$A$2:$B$120,2,0)*AE3784</f>
        <v>0</v>
      </c>
      <c r="AG3784">
        <f t="shared" ca="1" si="535"/>
        <v>14.439998480000028</v>
      </c>
      <c r="AI3784" t="str">
        <f t="shared" ca="1" si="537"/>
        <v>High Point</v>
      </c>
      <c r="AJ3784" t="str">
        <f t="shared" si="538"/>
        <v>High Point</v>
      </c>
      <c r="AK3784" t="str">
        <f t="shared" si="539"/>
        <v>High Point</v>
      </c>
    </row>
    <row r="3785" spans="17:37" x14ac:dyDescent="0.25">
      <c r="Q3785" t="s">
        <v>3424</v>
      </c>
      <c r="R3785" s="6">
        <v>42035</v>
      </c>
      <c r="S3785" t="s">
        <v>3194</v>
      </c>
      <c r="T3785" t="s">
        <v>3430</v>
      </c>
      <c r="U3785" t="s">
        <v>3841</v>
      </c>
      <c r="V3785">
        <v>71</v>
      </c>
      <c r="W3785">
        <v>67</v>
      </c>
      <c r="Y3785" t="s">
        <v>1306</v>
      </c>
      <c r="Z3785">
        <v>1</v>
      </c>
      <c r="AA3785">
        <f t="shared" si="536"/>
        <v>-4</v>
      </c>
      <c r="AB3785">
        <f t="shared" ca="1" si="532"/>
        <v>0.20000000000000107</v>
      </c>
      <c r="AC3785">
        <f t="shared" ca="1" si="533"/>
        <v>-4.2000000000000011</v>
      </c>
      <c r="AD3785">
        <f t="shared" ca="1" si="534"/>
        <v>4.2000000000000011</v>
      </c>
      <c r="AE3785" s="2">
        <v>0</v>
      </c>
      <c r="AF3785" s="7">
        <f>VLOOKUP(R3785,Weights!$A$2:$B$120,2,0)*AE3785</f>
        <v>0</v>
      </c>
      <c r="AG3785">
        <f t="shared" ca="1" si="535"/>
        <v>17.640000000000008</v>
      </c>
      <c r="AI3785" t="str">
        <f t="shared" ca="1" si="537"/>
        <v>Presbyterian</v>
      </c>
      <c r="AJ3785" t="str">
        <f t="shared" si="538"/>
        <v>Longwood</v>
      </c>
      <c r="AK3785" t="str">
        <f t="shared" si="539"/>
        <v>Longwood</v>
      </c>
    </row>
    <row r="3786" spans="17:37" x14ac:dyDescent="0.25">
      <c r="Q3786" t="s">
        <v>3424</v>
      </c>
      <c r="R3786" s="6">
        <v>42041</v>
      </c>
      <c r="S3786" t="s">
        <v>3194</v>
      </c>
      <c r="T3786" t="s">
        <v>3428</v>
      </c>
      <c r="U3786" t="s">
        <v>3842</v>
      </c>
      <c r="V3786">
        <v>69</v>
      </c>
      <c r="W3786">
        <v>61</v>
      </c>
      <c r="Y3786" t="s">
        <v>1318</v>
      </c>
      <c r="Z3786">
        <v>1</v>
      </c>
      <c r="AA3786">
        <f t="shared" si="536"/>
        <v>8</v>
      </c>
      <c r="AB3786">
        <f t="shared" ca="1" si="532"/>
        <v>3.6000000000000014</v>
      </c>
      <c r="AC3786">
        <f t="shared" ca="1" si="533"/>
        <v>4.3999999999999986</v>
      </c>
      <c r="AD3786">
        <f t="shared" ca="1" si="534"/>
        <v>-4.3999999999999986</v>
      </c>
      <c r="AE3786" s="2">
        <v>0</v>
      </c>
      <c r="AF3786" s="7">
        <f>VLOOKUP(R3786,Weights!$A$2:$B$120,2,0)*AE3786</f>
        <v>0</v>
      </c>
      <c r="AG3786">
        <f t="shared" ca="1" si="535"/>
        <v>19.359999999999989</v>
      </c>
      <c r="AI3786" t="str">
        <f t="shared" ca="1" si="537"/>
        <v>Presbyterian</v>
      </c>
      <c r="AJ3786" t="str">
        <f t="shared" si="538"/>
        <v>Presbyterian</v>
      </c>
      <c r="AK3786">
        <f t="shared" si="539"/>
        <v>0</v>
      </c>
    </row>
    <row r="3787" spans="17:37" x14ac:dyDescent="0.25">
      <c r="Q3787" t="s">
        <v>3424</v>
      </c>
      <c r="R3787" s="6">
        <v>42049</v>
      </c>
      <c r="S3787" t="s">
        <v>3194</v>
      </c>
      <c r="T3787" t="s">
        <v>3432</v>
      </c>
      <c r="U3787" t="s">
        <v>3841</v>
      </c>
      <c r="V3787">
        <v>62</v>
      </c>
      <c r="W3787">
        <v>56</v>
      </c>
      <c r="Y3787" t="s">
        <v>1319</v>
      </c>
      <c r="Z3787">
        <v>1</v>
      </c>
      <c r="AA3787">
        <f t="shared" si="536"/>
        <v>-6</v>
      </c>
      <c r="AB3787">
        <f t="shared" ca="1" si="532"/>
        <v>-8.5999997999999991</v>
      </c>
      <c r="AC3787">
        <f t="shared" ca="1" si="533"/>
        <v>2.5999997999999991</v>
      </c>
      <c r="AD3787">
        <f t="shared" ca="1" si="534"/>
        <v>-2.5999997999999991</v>
      </c>
      <c r="AE3787" s="2">
        <v>0</v>
      </c>
      <c r="AF3787" s="7">
        <f>VLOOKUP(R3787,Weights!$A$2:$B$120,2,0)*AE3787</f>
        <v>0</v>
      </c>
      <c r="AG3787">
        <f t="shared" ca="1" si="535"/>
        <v>6.7599989600000354</v>
      </c>
      <c r="AI3787" t="str">
        <f t="shared" ca="1" si="537"/>
        <v>Radford</v>
      </c>
      <c r="AJ3787" t="str">
        <f t="shared" si="538"/>
        <v>Radford</v>
      </c>
      <c r="AK3787" t="str">
        <f t="shared" si="539"/>
        <v>Radford</v>
      </c>
    </row>
    <row r="3788" spans="17:37" x14ac:dyDescent="0.25">
      <c r="Q3788" t="s">
        <v>3424</v>
      </c>
      <c r="R3788" s="6">
        <v>42061</v>
      </c>
      <c r="S3788" t="s">
        <v>3194</v>
      </c>
      <c r="T3788" t="s">
        <v>3429</v>
      </c>
      <c r="U3788" t="s">
        <v>3842</v>
      </c>
      <c r="V3788">
        <v>80</v>
      </c>
      <c r="W3788">
        <v>69</v>
      </c>
      <c r="Y3788" t="s">
        <v>1321</v>
      </c>
      <c r="Z3788">
        <v>1</v>
      </c>
      <c r="AA3788">
        <f t="shared" si="536"/>
        <v>11</v>
      </c>
      <c r="AB3788">
        <f t="shared" ca="1" si="532"/>
        <v>-14.599999799999999</v>
      </c>
      <c r="AC3788">
        <f t="shared" ca="1" si="533"/>
        <v>25.599999799999999</v>
      </c>
      <c r="AD3788">
        <f t="shared" ca="1" si="534"/>
        <v>-25.599999799999999</v>
      </c>
      <c r="AE3788" s="2">
        <v>0</v>
      </c>
      <c r="AF3788" s="7">
        <f>VLOOKUP(R3788,Weights!$A$2:$B$120,2,0)*AE3788</f>
        <v>0</v>
      </c>
      <c r="AG3788">
        <f t="shared" ca="1" si="535"/>
        <v>655.35998975999996</v>
      </c>
      <c r="AI3788" t="str">
        <f t="shared" ca="1" si="537"/>
        <v>Coastal Carolina</v>
      </c>
      <c r="AJ3788" t="str">
        <f t="shared" si="538"/>
        <v>Presbyterian</v>
      </c>
      <c r="AK3788">
        <f t="shared" si="539"/>
        <v>0</v>
      </c>
    </row>
    <row r="3789" spans="17:37" x14ac:dyDescent="0.25">
      <c r="Q3789" t="s">
        <v>3235</v>
      </c>
      <c r="R3789" s="6">
        <v>41957</v>
      </c>
      <c r="S3789" t="s">
        <v>3194</v>
      </c>
      <c r="T3789" t="s">
        <v>3504</v>
      </c>
      <c r="U3789" t="s">
        <v>3842</v>
      </c>
      <c r="V3789">
        <v>64</v>
      </c>
      <c r="W3789">
        <v>58</v>
      </c>
      <c r="Y3789" t="s">
        <v>176</v>
      </c>
      <c r="Z3789">
        <v>1</v>
      </c>
      <c r="AA3789">
        <f t="shared" si="536"/>
        <v>6</v>
      </c>
      <c r="AB3789">
        <f t="shared" ca="1" si="532"/>
        <v>4.8000000000000007</v>
      </c>
      <c r="AC3789">
        <f t="shared" ca="1" si="533"/>
        <v>1.1999999999999993</v>
      </c>
      <c r="AD3789">
        <f t="shared" ca="1" si="534"/>
        <v>-1.1999999999999993</v>
      </c>
      <c r="AE3789" s="2">
        <v>0</v>
      </c>
      <c r="AF3789" s="7">
        <f>VLOOKUP(R3789,Weights!$A$2:$B$120,2,0)*AE3789</f>
        <v>0</v>
      </c>
      <c r="AG3789">
        <f t="shared" ca="1" si="535"/>
        <v>1.4399999999999984</v>
      </c>
      <c r="AI3789" t="str">
        <f t="shared" ca="1" si="537"/>
        <v>Princeton</v>
      </c>
      <c r="AJ3789" t="str">
        <f t="shared" si="538"/>
        <v>Princeton</v>
      </c>
      <c r="AK3789">
        <f t="shared" si="539"/>
        <v>0</v>
      </c>
    </row>
    <row r="3790" spans="17:37" x14ac:dyDescent="0.25">
      <c r="Q3790" t="s">
        <v>3235</v>
      </c>
      <c r="R3790" s="6">
        <v>41965</v>
      </c>
      <c r="S3790" t="s">
        <v>3194</v>
      </c>
      <c r="T3790" t="s">
        <v>3527</v>
      </c>
      <c r="U3790" t="s">
        <v>3841</v>
      </c>
      <c r="V3790">
        <v>79</v>
      </c>
      <c r="W3790">
        <v>68</v>
      </c>
      <c r="Y3790" t="s">
        <v>67</v>
      </c>
      <c r="Z3790">
        <v>1</v>
      </c>
      <c r="AA3790">
        <f t="shared" si="536"/>
        <v>-11</v>
      </c>
      <c r="AB3790">
        <f t="shared" ca="1" si="532"/>
        <v>8.0000000199999999</v>
      </c>
      <c r="AC3790">
        <f t="shared" ca="1" si="533"/>
        <v>-19.000000020000002</v>
      </c>
      <c r="AD3790">
        <f t="shared" ca="1" si="534"/>
        <v>19.000000020000002</v>
      </c>
      <c r="AE3790" s="2">
        <v>0</v>
      </c>
      <c r="AF3790" s="7">
        <f>VLOOKUP(R3790,Weights!$A$2:$B$120,2,0)*AE3790</f>
        <v>0</v>
      </c>
      <c r="AG3790">
        <f t="shared" ca="1" si="535"/>
        <v>361.00000076000009</v>
      </c>
      <c r="AI3790" t="str">
        <f t="shared" ca="1" si="537"/>
        <v>Princeton</v>
      </c>
      <c r="AJ3790" t="str">
        <f t="shared" si="538"/>
        <v>Incarnate Word</v>
      </c>
      <c r="AK3790" t="str">
        <f t="shared" si="539"/>
        <v>Incarnate Word</v>
      </c>
    </row>
    <row r="3791" spans="17:37" x14ac:dyDescent="0.25">
      <c r="Q3791" t="s">
        <v>3235</v>
      </c>
      <c r="R3791" s="6">
        <v>41971</v>
      </c>
      <c r="S3791" t="s">
        <v>3195</v>
      </c>
      <c r="T3791" t="s">
        <v>3510</v>
      </c>
      <c r="U3791" t="s">
        <v>3841</v>
      </c>
      <c r="V3791">
        <v>75</v>
      </c>
      <c r="W3791">
        <v>65</v>
      </c>
      <c r="Y3791" t="s">
        <v>71</v>
      </c>
      <c r="Z3791">
        <v>1</v>
      </c>
      <c r="AA3791">
        <f t="shared" si="536"/>
        <v>-10</v>
      </c>
      <c r="AB3791">
        <f t="shared" ca="1" si="532"/>
        <v>-3.5999999799999998</v>
      </c>
      <c r="AC3791">
        <f t="shared" ca="1" si="533"/>
        <v>-6.4000000200000002</v>
      </c>
      <c r="AD3791">
        <f t="shared" ca="1" si="534"/>
        <v>6.4000000200000002</v>
      </c>
      <c r="AE3791" s="2">
        <v>0</v>
      </c>
      <c r="AF3791" s="7">
        <f>VLOOKUP(R3791,Weights!$A$2:$B$120,2,0)*AE3791</f>
        <v>0</v>
      </c>
      <c r="AG3791">
        <f t="shared" ca="1" si="535"/>
        <v>40.960000256000001</v>
      </c>
      <c r="AI3791" t="str">
        <f t="shared" ca="1" si="537"/>
        <v>San Diego</v>
      </c>
      <c r="AJ3791" t="str">
        <f t="shared" si="538"/>
        <v>San Diego</v>
      </c>
      <c r="AK3791" t="str">
        <f t="shared" si="539"/>
        <v>San Diego</v>
      </c>
    </row>
    <row r="3792" spans="17:37" x14ac:dyDescent="0.25">
      <c r="Q3792" t="s">
        <v>3235</v>
      </c>
      <c r="R3792" s="6">
        <v>41973</v>
      </c>
      <c r="S3792" t="s">
        <v>3195</v>
      </c>
      <c r="T3792" t="s">
        <v>3838</v>
      </c>
      <c r="U3792" t="s">
        <v>3842</v>
      </c>
      <c r="V3792">
        <v>69</v>
      </c>
      <c r="W3792">
        <v>54</v>
      </c>
      <c r="Y3792" t="s">
        <v>21</v>
      </c>
      <c r="Z3792">
        <v>1</v>
      </c>
      <c r="AA3792">
        <f t="shared" si="536"/>
        <v>15</v>
      </c>
      <c r="AB3792">
        <f t="shared" ca="1" si="532"/>
        <v>18.599999820000001</v>
      </c>
      <c r="AC3792">
        <f t="shared" ca="1" si="533"/>
        <v>-3.5999998200000007</v>
      </c>
      <c r="AD3792">
        <f t="shared" ca="1" si="534"/>
        <v>3.5999998200000007</v>
      </c>
      <c r="AE3792" s="2">
        <v>0</v>
      </c>
      <c r="AF3792" s="7">
        <f>VLOOKUP(R3792,Weights!$A$2:$B$120,2,0)*AE3792</f>
        <v>0</v>
      </c>
      <c r="AG3792">
        <f t="shared" ca="1" si="535"/>
        <v>12.959998704000038</v>
      </c>
      <c r="AI3792" t="str">
        <f t="shared" ca="1" si="537"/>
        <v>Princeton</v>
      </c>
      <c r="AJ3792" t="str">
        <f t="shared" si="538"/>
        <v>Princeton</v>
      </c>
      <c r="AK3792">
        <f t="shared" si="539"/>
        <v>0</v>
      </c>
    </row>
    <row r="3793" spans="17:37" x14ac:dyDescent="0.25">
      <c r="Q3793" t="s">
        <v>3235</v>
      </c>
      <c r="R3793" s="6">
        <v>41979</v>
      </c>
      <c r="S3793" t="s">
        <v>3194</v>
      </c>
      <c r="T3793" t="s">
        <v>3206</v>
      </c>
      <c r="U3793" t="s">
        <v>3842</v>
      </c>
      <c r="V3793">
        <v>77</v>
      </c>
      <c r="W3793">
        <v>64</v>
      </c>
      <c r="Y3793" t="s">
        <v>25</v>
      </c>
      <c r="Z3793">
        <v>1</v>
      </c>
      <c r="AA3793">
        <f t="shared" si="536"/>
        <v>13</v>
      </c>
      <c r="AB3793">
        <f t="shared" ca="1" si="532"/>
        <v>1.0000000200000003</v>
      </c>
      <c r="AC3793">
        <f t="shared" ca="1" si="533"/>
        <v>11.99999998</v>
      </c>
      <c r="AD3793">
        <f t="shared" ca="1" si="534"/>
        <v>-11.99999998</v>
      </c>
      <c r="AE3793" s="2">
        <v>0</v>
      </c>
      <c r="AF3793" s="7">
        <f>VLOOKUP(R3793,Weights!$A$2:$B$120,2,0)*AE3793</f>
        <v>0</v>
      </c>
      <c r="AG3793">
        <f t="shared" ca="1" si="535"/>
        <v>143.99999952000002</v>
      </c>
      <c r="AI3793" t="str">
        <f t="shared" ca="1" si="537"/>
        <v>Princeton</v>
      </c>
      <c r="AJ3793" t="str">
        <f t="shared" si="538"/>
        <v>Princeton</v>
      </c>
      <c r="AK3793">
        <f t="shared" si="539"/>
        <v>0</v>
      </c>
    </row>
    <row r="3794" spans="17:37" x14ac:dyDescent="0.25">
      <c r="Q3794" t="s">
        <v>3235</v>
      </c>
      <c r="R3794" s="6">
        <v>41992</v>
      </c>
      <c r="S3794" t="s">
        <v>3194</v>
      </c>
      <c r="T3794" t="s">
        <v>3336</v>
      </c>
      <c r="U3794" t="s">
        <v>3842</v>
      </c>
      <c r="V3794">
        <v>77</v>
      </c>
      <c r="W3794">
        <v>55</v>
      </c>
      <c r="Y3794" t="s">
        <v>858</v>
      </c>
      <c r="Z3794">
        <v>1</v>
      </c>
      <c r="AA3794">
        <f t="shared" si="536"/>
        <v>22</v>
      </c>
      <c r="AB3794">
        <f t="shared" ca="1" si="532"/>
        <v>14.199999820000002</v>
      </c>
      <c r="AC3794">
        <f t="shared" ca="1" si="533"/>
        <v>7.8000001799999978</v>
      </c>
      <c r="AD3794">
        <f t="shared" ca="1" si="534"/>
        <v>-7.8000001799999978</v>
      </c>
      <c r="AE3794" s="2">
        <v>0</v>
      </c>
      <c r="AF3794" s="7">
        <f>VLOOKUP(R3794,Weights!$A$2:$B$120,2,0)*AE3794</f>
        <v>0</v>
      </c>
      <c r="AG3794">
        <f t="shared" ca="1" si="535"/>
        <v>60.840002808000001</v>
      </c>
      <c r="AI3794" t="str">
        <f t="shared" ca="1" si="537"/>
        <v>Princeton</v>
      </c>
      <c r="AJ3794" t="str">
        <f t="shared" si="538"/>
        <v>Princeton</v>
      </c>
      <c r="AK3794">
        <f t="shared" si="539"/>
        <v>0</v>
      </c>
    </row>
    <row r="3795" spans="17:37" x14ac:dyDescent="0.25">
      <c r="Q3795" t="s">
        <v>3235</v>
      </c>
      <c r="R3795" s="6">
        <v>41995</v>
      </c>
      <c r="S3795" t="s">
        <v>3194</v>
      </c>
      <c r="T3795" t="s">
        <v>3428</v>
      </c>
      <c r="U3795" t="s">
        <v>3842</v>
      </c>
      <c r="V3795">
        <v>65</v>
      </c>
      <c r="W3795">
        <v>47</v>
      </c>
      <c r="Y3795" t="s">
        <v>869</v>
      </c>
      <c r="Z3795">
        <v>1</v>
      </c>
      <c r="AA3795">
        <f t="shared" si="536"/>
        <v>18</v>
      </c>
      <c r="AB3795">
        <f t="shared" ca="1" si="532"/>
        <v>17.999999819999999</v>
      </c>
      <c r="AC3795">
        <f t="shared" ca="1" si="533"/>
        <v>1.8000000068241206E-7</v>
      </c>
      <c r="AD3795">
        <f t="shared" ca="1" si="534"/>
        <v>-1.8000000068241206E-7</v>
      </c>
      <c r="AE3795" s="2">
        <v>0</v>
      </c>
      <c r="AF3795" s="7">
        <f>VLOOKUP(R3795,Weights!$A$2:$B$120,2,0)*AE3795</f>
        <v>0</v>
      </c>
      <c r="AG3795">
        <f t="shared" ca="1" si="535"/>
        <v>3.2400000245668344E-14</v>
      </c>
      <c r="AI3795" t="str">
        <f t="shared" ca="1" si="537"/>
        <v>Princeton</v>
      </c>
      <c r="AJ3795" t="str">
        <f t="shared" si="538"/>
        <v>Princeton</v>
      </c>
      <c r="AK3795">
        <f t="shared" si="539"/>
        <v>0</v>
      </c>
    </row>
    <row r="3796" spans="17:37" x14ac:dyDescent="0.25">
      <c r="Q3796" t="s">
        <v>3235</v>
      </c>
      <c r="R3796" s="6">
        <v>42010</v>
      </c>
      <c r="S3796" t="s">
        <v>3194</v>
      </c>
      <c r="T3796" t="s">
        <v>3413</v>
      </c>
      <c r="U3796" t="s">
        <v>3842</v>
      </c>
      <c r="V3796">
        <v>71</v>
      </c>
      <c r="W3796">
        <v>61</v>
      </c>
      <c r="Y3796" t="s">
        <v>871</v>
      </c>
      <c r="Z3796">
        <v>1</v>
      </c>
      <c r="AA3796">
        <f t="shared" si="536"/>
        <v>10</v>
      </c>
      <c r="AB3796">
        <f t="shared" ca="1" si="532"/>
        <v>1.4000000200000002</v>
      </c>
      <c r="AC3796">
        <f t="shared" ca="1" si="533"/>
        <v>8.5999999799999998</v>
      </c>
      <c r="AD3796">
        <f t="shared" ca="1" si="534"/>
        <v>-8.5999999799999998</v>
      </c>
      <c r="AE3796" s="2">
        <v>0</v>
      </c>
      <c r="AF3796" s="7">
        <f>VLOOKUP(R3796,Weights!$A$2:$B$120,2,0)*AE3796</f>
        <v>0</v>
      </c>
      <c r="AG3796">
        <f t="shared" ca="1" si="535"/>
        <v>73.959999655999994</v>
      </c>
      <c r="AI3796" t="str">
        <f t="shared" ca="1" si="537"/>
        <v>Princeton</v>
      </c>
      <c r="AJ3796" t="str">
        <f t="shared" si="538"/>
        <v>Princeton</v>
      </c>
      <c r="AK3796">
        <f t="shared" si="539"/>
        <v>0</v>
      </c>
    </row>
    <row r="3797" spans="17:37" x14ac:dyDescent="0.25">
      <c r="Q3797" t="s">
        <v>3235</v>
      </c>
      <c r="R3797" s="6">
        <v>42014</v>
      </c>
      <c r="S3797" t="s">
        <v>3194</v>
      </c>
      <c r="T3797" t="s">
        <v>3380</v>
      </c>
      <c r="U3797" t="s">
        <v>3842</v>
      </c>
      <c r="V3797">
        <v>78</v>
      </c>
      <c r="W3797">
        <v>74</v>
      </c>
      <c r="Y3797" t="s">
        <v>872</v>
      </c>
      <c r="Z3797">
        <v>1</v>
      </c>
      <c r="AA3797">
        <f t="shared" si="536"/>
        <v>4</v>
      </c>
      <c r="AB3797">
        <f t="shared" ca="1" si="532"/>
        <v>11.200000020000001</v>
      </c>
      <c r="AC3797">
        <f t="shared" ca="1" si="533"/>
        <v>-7.2000000200000009</v>
      </c>
      <c r="AD3797">
        <f t="shared" ca="1" si="534"/>
        <v>7.2000000200000009</v>
      </c>
      <c r="AE3797" s="2">
        <v>0</v>
      </c>
      <c r="AF3797" s="7">
        <f>VLOOKUP(R3797,Weights!$A$2:$B$120,2,0)*AE3797</f>
        <v>0</v>
      </c>
      <c r="AG3797">
        <f t="shared" ca="1" si="535"/>
        <v>51.840000288000013</v>
      </c>
      <c r="AI3797" t="str">
        <f t="shared" ca="1" si="537"/>
        <v>Princeton</v>
      </c>
      <c r="AJ3797" t="str">
        <f t="shared" si="538"/>
        <v>Princeton</v>
      </c>
      <c r="AK3797">
        <f t="shared" si="539"/>
        <v>0</v>
      </c>
    </row>
    <row r="3798" spans="17:37" x14ac:dyDescent="0.25">
      <c r="Q3798" t="s">
        <v>3235</v>
      </c>
      <c r="R3798" s="6">
        <v>42029</v>
      </c>
      <c r="S3798" t="s">
        <v>3194</v>
      </c>
      <c r="T3798" t="s">
        <v>3839</v>
      </c>
      <c r="U3798" t="s">
        <v>3842</v>
      </c>
      <c r="V3798">
        <v>96</v>
      </c>
      <c r="W3798">
        <v>48</v>
      </c>
      <c r="Y3798" t="s">
        <v>1875</v>
      </c>
      <c r="Z3798">
        <v>1</v>
      </c>
      <c r="AA3798">
        <f t="shared" si="536"/>
        <v>48</v>
      </c>
      <c r="AB3798">
        <f t="shared" ca="1" si="532"/>
        <v>32.799999820000004</v>
      </c>
      <c r="AC3798">
        <f t="shared" ca="1" si="533"/>
        <v>15.200000179999996</v>
      </c>
      <c r="AD3798">
        <f t="shared" ca="1" si="534"/>
        <v>-15.200000179999996</v>
      </c>
      <c r="AE3798" s="2">
        <v>0</v>
      </c>
      <c r="AF3798" s="7">
        <f>VLOOKUP(R3798,Weights!$A$2:$B$120,2,0)*AE3798</f>
        <v>0</v>
      </c>
      <c r="AG3798">
        <f t="shared" ca="1" si="535"/>
        <v>231.04000547199993</v>
      </c>
      <c r="AI3798" t="str">
        <f t="shared" ca="1" si="537"/>
        <v>Princeton</v>
      </c>
      <c r="AJ3798" t="str">
        <f t="shared" si="538"/>
        <v>Princeton</v>
      </c>
      <c r="AK3798">
        <f t="shared" si="539"/>
        <v>0</v>
      </c>
    </row>
    <row r="3799" spans="17:37" x14ac:dyDescent="0.25">
      <c r="Q3799" t="s">
        <v>3235</v>
      </c>
      <c r="R3799" s="6">
        <v>42034</v>
      </c>
      <c r="S3799" t="s">
        <v>3194</v>
      </c>
      <c r="T3799" t="s">
        <v>3272</v>
      </c>
      <c r="U3799" t="s">
        <v>3841</v>
      </c>
      <c r="V3799">
        <v>75</v>
      </c>
      <c r="W3799">
        <v>72</v>
      </c>
      <c r="Y3799" t="s">
        <v>1876</v>
      </c>
      <c r="Z3799">
        <v>1</v>
      </c>
      <c r="AA3799">
        <f t="shared" si="536"/>
        <v>-3</v>
      </c>
      <c r="AB3799">
        <f t="shared" ca="1" si="532"/>
        <v>-2.9999999799999992</v>
      </c>
      <c r="AC3799">
        <f t="shared" ca="1" si="533"/>
        <v>-2.0000000766629E-8</v>
      </c>
      <c r="AD3799">
        <f t="shared" ca="1" si="534"/>
        <v>2.0000000766629E-8</v>
      </c>
      <c r="AE3799" s="2">
        <v>0</v>
      </c>
      <c r="AF3799" s="7">
        <f>VLOOKUP(R3799,Weights!$A$2:$B$120,2,0)*AE3799</f>
        <v>0</v>
      </c>
      <c r="AG3799">
        <f t="shared" ca="1" si="535"/>
        <v>4.000000306651606E-16</v>
      </c>
      <c r="AI3799" t="str">
        <f t="shared" ca="1" si="537"/>
        <v>Harvard</v>
      </c>
      <c r="AJ3799" t="str">
        <f t="shared" si="538"/>
        <v>Harvard</v>
      </c>
      <c r="AK3799" t="str">
        <f t="shared" si="539"/>
        <v>Harvard</v>
      </c>
    </row>
    <row r="3800" spans="17:37" x14ac:dyDescent="0.25">
      <c r="Q3800" t="s">
        <v>3235</v>
      </c>
      <c r="R3800" s="6">
        <v>42035</v>
      </c>
      <c r="S3800" t="s">
        <v>3194</v>
      </c>
      <c r="T3800" t="s">
        <v>3225</v>
      </c>
      <c r="U3800" t="s">
        <v>3842</v>
      </c>
      <c r="V3800">
        <v>64</v>
      </c>
      <c r="W3800">
        <v>53</v>
      </c>
      <c r="Y3800" t="s">
        <v>1877</v>
      </c>
      <c r="Z3800">
        <v>1</v>
      </c>
      <c r="AA3800">
        <f t="shared" si="536"/>
        <v>11</v>
      </c>
      <c r="AB3800">
        <f t="shared" ca="1" si="532"/>
        <v>8.2000000200000009</v>
      </c>
      <c r="AC3800">
        <f t="shared" ca="1" si="533"/>
        <v>2.7999999799999991</v>
      </c>
      <c r="AD3800">
        <f t="shared" ca="1" si="534"/>
        <v>-2.7999999799999991</v>
      </c>
      <c r="AE3800" s="2">
        <v>0</v>
      </c>
      <c r="AF3800" s="7">
        <f>VLOOKUP(R3800,Weights!$A$2:$B$120,2,0)*AE3800</f>
        <v>0</v>
      </c>
      <c r="AG3800">
        <f t="shared" ca="1" si="535"/>
        <v>7.839999887999995</v>
      </c>
      <c r="AI3800" t="str">
        <f t="shared" ca="1" si="537"/>
        <v>Princeton</v>
      </c>
      <c r="AJ3800" t="str">
        <f t="shared" si="538"/>
        <v>Princeton</v>
      </c>
      <c r="AK3800">
        <f t="shared" si="539"/>
        <v>0</v>
      </c>
    </row>
    <row r="3801" spans="17:37" x14ac:dyDescent="0.25">
      <c r="Q3801" t="s">
        <v>3235</v>
      </c>
      <c r="R3801" s="6">
        <v>42048</v>
      </c>
      <c r="S3801" t="s">
        <v>3194</v>
      </c>
      <c r="T3801" t="s">
        <v>3242</v>
      </c>
      <c r="U3801" t="s">
        <v>3842</v>
      </c>
      <c r="V3801">
        <v>75</v>
      </c>
      <c r="W3801">
        <v>64</v>
      </c>
      <c r="Y3801" t="s">
        <v>1878</v>
      </c>
      <c r="Z3801">
        <v>1</v>
      </c>
      <c r="AA3801">
        <f t="shared" si="536"/>
        <v>11</v>
      </c>
      <c r="AB3801">
        <f t="shared" ca="1" si="532"/>
        <v>8.4000000200000002</v>
      </c>
      <c r="AC3801">
        <f t="shared" ca="1" si="533"/>
        <v>2.5999999799999998</v>
      </c>
      <c r="AD3801">
        <f t="shared" ca="1" si="534"/>
        <v>-2.5999999799999998</v>
      </c>
      <c r="AE3801" s="2">
        <v>0</v>
      </c>
      <c r="AF3801" s="7">
        <f>VLOOKUP(R3801,Weights!$A$2:$B$120,2,0)*AE3801</f>
        <v>0</v>
      </c>
      <c r="AG3801">
        <f t="shared" ca="1" si="535"/>
        <v>6.7599998959999992</v>
      </c>
      <c r="AI3801" t="str">
        <f t="shared" ca="1" si="537"/>
        <v>Princeton</v>
      </c>
      <c r="AJ3801" t="str">
        <f t="shared" si="538"/>
        <v>Princeton</v>
      </c>
      <c r="AK3801">
        <f t="shared" si="539"/>
        <v>0</v>
      </c>
    </row>
    <row r="3802" spans="17:37" x14ac:dyDescent="0.25">
      <c r="Q3802" t="s">
        <v>3235</v>
      </c>
      <c r="R3802" s="6">
        <v>42049</v>
      </c>
      <c r="S3802" t="s">
        <v>3194</v>
      </c>
      <c r="T3802" t="s">
        <v>3202</v>
      </c>
      <c r="U3802" t="s">
        <v>3841</v>
      </c>
      <c r="V3802">
        <v>81</v>
      </c>
      <c r="W3802">
        <v>73</v>
      </c>
      <c r="Y3802" t="s">
        <v>1879</v>
      </c>
      <c r="Z3802">
        <v>1</v>
      </c>
      <c r="AA3802">
        <f t="shared" si="536"/>
        <v>-8</v>
      </c>
      <c r="AB3802">
        <f t="shared" ca="1" si="532"/>
        <v>-2.7999999799999999</v>
      </c>
      <c r="AC3802">
        <f t="shared" ca="1" si="533"/>
        <v>-5.2000000200000001</v>
      </c>
      <c r="AD3802">
        <f t="shared" ca="1" si="534"/>
        <v>5.2000000200000001</v>
      </c>
      <c r="AE3802" s="2">
        <v>0</v>
      </c>
      <c r="AF3802" s="7">
        <f>VLOOKUP(R3802,Weights!$A$2:$B$120,2,0)*AE3802</f>
        <v>0</v>
      </c>
      <c r="AG3802">
        <f t="shared" ca="1" si="535"/>
        <v>27.040000208000002</v>
      </c>
      <c r="AI3802" t="str">
        <f t="shared" ca="1" si="537"/>
        <v>Yale</v>
      </c>
      <c r="AJ3802" t="str">
        <f t="shared" si="538"/>
        <v>Yale</v>
      </c>
      <c r="AK3802" t="str">
        <f t="shared" si="539"/>
        <v>Yale</v>
      </c>
    </row>
    <row r="3803" spans="17:37" x14ac:dyDescent="0.25">
      <c r="Q3803" t="s">
        <v>3235</v>
      </c>
      <c r="R3803" s="6">
        <v>42069</v>
      </c>
      <c r="S3803" t="s">
        <v>3194</v>
      </c>
      <c r="T3803" t="s">
        <v>3240</v>
      </c>
      <c r="U3803" t="s">
        <v>3842</v>
      </c>
      <c r="V3803">
        <v>66</v>
      </c>
      <c r="W3803">
        <v>53</v>
      </c>
      <c r="Y3803" t="s">
        <v>1880</v>
      </c>
      <c r="Z3803">
        <v>1</v>
      </c>
      <c r="AA3803">
        <f t="shared" si="536"/>
        <v>13</v>
      </c>
      <c r="AB3803">
        <f t="shared" ca="1" si="532"/>
        <v>5</v>
      </c>
      <c r="AC3803">
        <f t="shared" ca="1" si="533"/>
        <v>8</v>
      </c>
      <c r="AD3803">
        <f t="shared" ca="1" si="534"/>
        <v>-8</v>
      </c>
      <c r="AE3803" s="2">
        <v>0</v>
      </c>
      <c r="AF3803" s="7">
        <f>VLOOKUP(R3803,Weights!$A$2:$B$120,2,0)*AE3803</f>
        <v>0</v>
      </c>
      <c r="AG3803">
        <f t="shared" ca="1" si="535"/>
        <v>64</v>
      </c>
      <c r="AI3803" t="str">
        <f t="shared" ca="1" si="537"/>
        <v>Princeton</v>
      </c>
      <c r="AJ3803" t="str">
        <f t="shared" si="538"/>
        <v>Princeton</v>
      </c>
      <c r="AK3803">
        <f t="shared" si="539"/>
        <v>0</v>
      </c>
    </row>
    <row r="3804" spans="17:37" x14ac:dyDescent="0.25">
      <c r="Q3804" t="s">
        <v>3235</v>
      </c>
      <c r="R3804" s="6">
        <v>42070</v>
      </c>
      <c r="S3804" t="s">
        <v>3194</v>
      </c>
      <c r="T3804" t="s">
        <v>3237</v>
      </c>
      <c r="U3804" t="s">
        <v>3842</v>
      </c>
      <c r="V3804">
        <v>85</v>
      </c>
      <c r="W3804">
        <v>83</v>
      </c>
      <c r="Y3804" t="s">
        <v>1881</v>
      </c>
      <c r="Z3804">
        <v>1</v>
      </c>
      <c r="AA3804">
        <f t="shared" si="536"/>
        <v>2</v>
      </c>
      <c r="AB3804">
        <f t="shared" ca="1" si="532"/>
        <v>2.0000000200000003</v>
      </c>
      <c r="AC3804">
        <f t="shared" ca="1" si="533"/>
        <v>-2.000000032253979E-8</v>
      </c>
      <c r="AD3804">
        <f t="shared" ca="1" si="534"/>
        <v>2.000000032253979E-8</v>
      </c>
      <c r="AE3804" s="2">
        <v>0</v>
      </c>
      <c r="AF3804" s="7">
        <f>VLOOKUP(R3804,Weights!$A$2:$B$120,2,0)*AE3804</f>
        <v>0</v>
      </c>
      <c r="AG3804">
        <f t="shared" ca="1" si="535"/>
        <v>4.0000001290159172E-16</v>
      </c>
      <c r="AI3804" t="str">
        <f t="shared" ca="1" si="537"/>
        <v>Princeton</v>
      </c>
      <c r="AJ3804" t="str">
        <f t="shared" si="538"/>
        <v>Princeton</v>
      </c>
      <c r="AK3804">
        <f t="shared" si="539"/>
        <v>0</v>
      </c>
    </row>
    <row r="3805" spans="17:37" x14ac:dyDescent="0.25">
      <c r="Q3805" t="s">
        <v>3196</v>
      </c>
      <c r="R3805" s="6">
        <v>41958</v>
      </c>
      <c r="S3805" t="s">
        <v>3194</v>
      </c>
      <c r="T3805" t="s">
        <v>3218</v>
      </c>
      <c r="U3805" t="s">
        <v>3842</v>
      </c>
      <c r="V3805">
        <v>64</v>
      </c>
      <c r="W3805">
        <v>60</v>
      </c>
      <c r="Y3805" t="s">
        <v>176</v>
      </c>
      <c r="Z3805">
        <v>1</v>
      </c>
      <c r="AA3805">
        <f t="shared" si="536"/>
        <v>4</v>
      </c>
      <c r="AB3805">
        <f t="shared" ca="1" si="532"/>
        <v>12.000000200000001</v>
      </c>
      <c r="AC3805">
        <f t="shared" ca="1" si="533"/>
        <v>-8.0000002000000006</v>
      </c>
      <c r="AD3805">
        <f t="shared" ca="1" si="534"/>
        <v>8.0000002000000006</v>
      </c>
      <c r="AE3805" s="2">
        <v>0</v>
      </c>
      <c r="AF3805" s="7">
        <f>VLOOKUP(R3805,Weights!$A$2:$B$120,2,0)*AE3805</f>
        <v>0</v>
      </c>
      <c r="AG3805">
        <f t="shared" ca="1" si="535"/>
        <v>64.000003200000052</v>
      </c>
      <c r="AI3805" t="str">
        <f t="shared" ca="1" si="537"/>
        <v>Providence</v>
      </c>
      <c r="AJ3805" t="str">
        <f t="shared" si="538"/>
        <v>Providence</v>
      </c>
      <c r="AK3805">
        <f t="shared" si="539"/>
        <v>0</v>
      </c>
    </row>
    <row r="3806" spans="17:37" x14ac:dyDescent="0.25">
      <c r="Q3806" t="s">
        <v>3196</v>
      </c>
      <c r="R3806" s="6">
        <v>41960</v>
      </c>
      <c r="S3806" t="s">
        <v>3194</v>
      </c>
      <c r="T3806" t="s">
        <v>3210</v>
      </c>
      <c r="U3806" t="s">
        <v>3842</v>
      </c>
      <c r="V3806">
        <v>66</v>
      </c>
      <c r="W3806">
        <v>45</v>
      </c>
      <c r="Y3806" t="s">
        <v>258</v>
      </c>
      <c r="Z3806">
        <v>1</v>
      </c>
      <c r="AA3806">
        <f t="shared" si="536"/>
        <v>21</v>
      </c>
      <c r="AB3806">
        <f t="shared" ca="1" si="532"/>
        <v>27.4</v>
      </c>
      <c r="AC3806">
        <f t="shared" ca="1" si="533"/>
        <v>-6.3999999999999986</v>
      </c>
      <c r="AD3806">
        <f t="shared" ca="1" si="534"/>
        <v>6.3999999999999986</v>
      </c>
      <c r="AE3806" s="2">
        <v>0</v>
      </c>
      <c r="AF3806" s="7">
        <f>VLOOKUP(R3806,Weights!$A$2:$B$120,2,0)*AE3806</f>
        <v>0</v>
      </c>
      <c r="AG3806">
        <f t="shared" ca="1" si="535"/>
        <v>40.95999999999998</v>
      </c>
      <c r="AI3806" t="str">
        <f t="shared" ca="1" si="537"/>
        <v>Providence</v>
      </c>
      <c r="AJ3806" t="str">
        <f t="shared" si="538"/>
        <v>Providence</v>
      </c>
      <c r="AK3806">
        <f t="shared" si="539"/>
        <v>0</v>
      </c>
    </row>
    <row r="3807" spans="17:37" x14ac:dyDescent="0.25">
      <c r="Q3807" t="s">
        <v>3196</v>
      </c>
      <c r="R3807" s="6">
        <v>41963</v>
      </c>
      <c r="S3807" t="s">
        <v>3194</v>
      </c>
      <c r="T3807" t="s">
        <v>3446</v>
      </c>
      <c r="U3807" t="s">
        <v>3842</v>
      </c>
      <c r="V3807">
        <v>88</v>
      </c>
      <c r="W3807">
        <v>51</v>
      </c>
      <c r="Y3807" t="s">
        <v>259</v>
      </c>
      <c r="Z3807">
        <v>1</v>
      </c>
      <c r="AA3807">
        <f t="shared" si="536"/>
        <v>37</v>
      </c>
      <c r="AB3807">
        <f t="shared" ca="1" si="532"/>
        <v>23.400000200000001</v>
      </c>
      <c r="AC3807">
        <f t="shared" ca="1" si="533"/>
        <v>13.599999799999999</v>
      </c>
      <c r="AD3807">
        <f t="shared" ca="1" si="534"/>
        <v>-13.599999799999999</v>
      </c>
      <c r="AE3807" s="2">
        <v>0</v>
      </c>
      <c r="AF3807" s="7">
        <f>VLOOKUP(R3807,Weights!$A$2:$B$120,2,0)*AE3807</f>
        <v>0</v>
      </c>
      <c r="AG3807">
        <f t="shared" ca="1" si="535"/>
        <v>184.95999456000001</v>
      </c>
      <c r="AI3807" t="str">
        <f t="shared" ca="1" si="537"/>
        <v>Providence</v>
      </c>
      <c r="AJ3807" t="str">
        <f t="shared" si="538"/>
        <v>Providence</v>
      </c>
      <c r="AK3807">
        <f t="shared" si="539"/>
        <v>0</v>
      </c>
    </row>
    <row r="3808" spans="17:37" x14ac:dyDescent="0.25">
      <c r="Q3808" t="s">
        <v>3196</v>
      </c>
      <c r="R3808" s="6">
        <v>41971</v>
      </c>
      <c r="S3808" t="s">
        <v>3194</v>
      </c>
      <c r="T3808" t="s">
        <v>3202</v>
      </c>
      <c r="U3808" t="s">
        <v>3842</v>
      </c>
      <c r="V3808">
        <v>72</v>
      </c>
      <c r="W3808">
        <v>66</v>
      </c>
      <c r="Y3808" t="s">
        <v>673</v>
      </c>
      <c r="Z3808">
        <v>1</v>
      </c>
      <c r="AA3808">
        <f t="shared" si="536"/>
        <v>6</v>
      </c>
      <c r="AB3808">
        <f t="shared" ca="1" si="532"/>
        <v>10.000000200000001</v>
      </c>
      <c r="AC3808">
        <f t="shared" ca="1" si="533"/>
        <v>-4.0000002000000006</v>
      </c>
      <c r="AD3808">
        <f t="shared" ca="1" si="534"/>
        <v>4.0000002000000006</v>
      </c>
      <c r="AE3808" s="2">
        <v>0</v>
      </c>
      <c r="AF3808" s="7">
        <f>VLOOKUP(R3808,Weights!$A$2:$B$120,2,0)*AE3808</f>
        <v>0</v>
      </c>
      <c r="AG3808">
        <f t="shared" ca="1" si="535"/>
        <v>16.000001600000044</v>
      </c>
      <c r="AI3808" t="str">
        <f t="shared" ca="1" si="537"/>
        <v>Providence</v>
      </c>
      <c r="AJ3808" t="str">
        <f t="shared" si="538"/>
        <v>Providence</v>
      </c>
      <c r="AK3808">
        <f t="shared" si="539"/>
        <v>0</v>
      </c>
    </row>
    <row r="3809" spans="17:37" x14ac:dyDescent="0.25">
      <c r="Q3809" t="s">
        <v>3196</v>
      </c>
      <c r="R3809" s="6">
        <v>41981</v>
      </c>
      <c r="S3809" t="s">
        <v>3194</v>
      </c>
      <c r="T3809" t="s">
        <v>3242</v>
      </c>
      <c r="U3809" t="s">
        <v>3841</v>
      </c>
      <c r="V3809">
        <v>77</v>
      </c>
      <c r="W3809">
        <v>67</v>
      </c>
      <c r="Y3809" t="s">
        <v>153</v>
      </c>
      <c r="Z3809">
        <v>1</v>
      </c>
      <c r="AA3809">
        <f t="shared" si="536"/>
        <v>-10</v>
      </c>
      <c r="AB3809">
        <f t="shared" ca="1" si="532"/>
        <v>21.200000200000002</v>
      </c>
      <c r="AC3809">
        <f t="shared" ca="1" si="533"/>
        <v>-31.200000200000002</v>
      </c>
      <c r="AD3809">
        <f t="shared" ca="1" si="534"/>
        <v>31.200000200000002</v>
      </c>
      <c r="AE3809" s="2">
        <v>0</v>
      </c>
      <c r="AF3809" s="7">
        <f>VLOOKUP(R3809,Weights!$A$2:$B$120,2,0)*AE3809</f>
        <v>0</v>
      </c>
      <c r="AG3809">
        <f t="shared" ca="1" si="535"/>
        <v>973.44001248000018</v>
      </c>
      <c r="AI3809" t="str">
        <f t="shared" ca="1" si="537"/>
        <v>Providence</v>
      </c>
      <c r="AJ3809" t="str">
        <f t="shared" si="538"/>
        <v>Brown</v>
      </c>
      <c r="AK3809" t="str">
        <f t="shared" si="539"/>
        <v>Brown</v>
      </c>
    </row>
    <row r="3810" spans="17:37" x14ac:dyDescent="0.25">
      <c r="Q3810" t="s">
        <v>3196</v>
      </c>
      <c r="R3810" s="6">
        <v>41983</v>
      </c>
      <c r="S3810" t="s">
        <v>3194</v>
      </c>
      <c r="T3810" t="s">
        <v>3238</v>
      </c>
      <c r="U3810" t="s">
        <v>3842</v>
      </c>
      <c r="V3810">
        <v>68</v>
      </c>
      <c r="W3810">
        <v>60</v>
      </c>
      <c r="Y3810" t="s">
        <v>265</v>
      </c>
      <c r="Z3810">
        <v>1</v>
      </c>
      <c r="AA3810">
        <f t="shared" si="536"/>
        <v>8</v>
      </c>
      <c r="AB3810">
        <f t="shared" ca="1" si="532"/>
        <v>8.8000002000000013</v>
      </c>
      <c r="AC3810">
        <f t="shared" ca="1" si="533"/>
        <v>-0.80000020000000127</v>
      </c>
      <c r="AD3810">
        <f t="shared" ca="1" si="534"/>
        <v>0.80000020000000127</v>
      </c>
      <c r="AE3810" s="2">
        <v>0</v>
      </c>
      <c r="AF3810" s="7">
        <f>VLOOKUP(R3810,Weights!$A$2:$B$120,2,0)*AE3810</f>
        <v>0</v>
      </c>
      <c r="AG3810">
        <f t="shared" ca="1" si="535"/>
        <v>0.64000032000004203</v>
      </c>
      <c r="AI3810" t="str">
        <f t="shared" ca="1" si="537"/>
        <v>Providence</v>
      </c>
      <c r="AJ3810" t="str">
        <f t="shared" si="538"/>
        <v>Providence</v>
      </c>
      <c r="AK3810">
        <f t="shared" si="539"/>
        <v>0</v>
      </c>
    </row>
    <row r="3811" spans="17:37" x14ac:dyDescent="0.25">
      <c r="Q3811" t="s">
        <v>3196</v>
      </c>
      <c r="R3811" s="6">
        <v>41986</v>
      </c>
      <c r="S3811" t="s">
        <v>3194</v>
      </c>
      <c r="T3811" t="s">
        <v>3206</v>
      </c>
      <c r="U3811" t="s">
        <v>3842</v>
      </c>
      <c r="V3811">
        <v>79</v>
      </c>
      <c r="W3811">
        <v>61</v>
      </c>
      <c r="Y3811" t="s">
        <v>266</v>
      </c>
      <c r="Z3811">
        <v>1</v>
      </c>
      <c r="AA3811">
        <f t="shared" si="536"/>
        <v>18</v>
      </c>
      <c r="AB3811">
        <f t="shared" ca="1" si="532"/>
        <v>13.800000200000001</v>
      </c>
      <c r="AC3811">
        <f t="shared" ca="1" si="533"/>
        <v>4.1999997999999987</v>
      </c>
      <c r="AD3811">
        <f t="shared" ca="1" si="534"/>
        <v>-4.1999997999999987</v>
      </c>
      <c r="AE3811" s="2">
        <v>0</v>
      </c>
      <c r="AF3811" s="7">
        <f>VLOOKUP(R3811,Weights!$A$2:$B$120,2,0)*AE3811</f>
        <v>0</v>
      </c>
      <c r="AG3811">
        <f t="shared" ca="1" si="535"/>
        <v>17.639998320000029</v>
      </c>
      <c r="AI3811" t="str">
        <f t="shared" ca="1" si="537"/>
        <v>Providence</v>
      </c>
      <c r="AJ3811" t="str">
        <f t="shared" si="538"/>
        <v>Providence</v>
      </c>
      <c r="AK3811">
        <f t="shared" si="539"/>
        <v>0</v>
      </c>
    </row>
    <row r="3812" spans="17:37" x14ac:dyDescent="0.25">
      <c r="Q3812" t="s">
        <v>3196</v>
      </c>
      <c r="R3812" s="6">
        <v>41993</v>
      </c>
      <c r="S3812" t="s">
        <v>3194</v>
      </c>
      <c r="T3812" t="s">
        <v>3286</v>
      </c>
      <c r="U3812" t="s">
        <v>3842</v>
      </c>
      <c r="V3812">
        <v>85</v>
      </c>
      <c r="W3812">
        <v>65</v>
      </c>
      <c r="Y3812" t="s">
        <v>267</v>
      </c>
      <c r="Z3812">
        <v>1</v>
      </c>
      <c r="AA3812">
        <f t="shared" si="536"/>
        <v>20</v>
      </c>
      <c r="AB3812">
        <f t="shared" ca="1" si="532"/>
        <v>12.000000200000001</v>
      </c>
      <c r="AC3812">
        <f t="shared" ca="1" si="533"/>
        <v>7.9999997999999994</v>
      </c>
      <c r="AD3812">
        <f t="shared" ca="1" si="534"/>
        <v>-7.9999997999999994</v>
      </c>
      <c r="AE3812" s="2">
        <v>0</v>
      </c>
      <c r="AF3812" s="7">
        <f>VLOOKUP(R3812,Weights!$A$2:$B$120,2,0)*AE3812</f>
        <v>0</v>
      </c>
      <c r="AG3812">
        <f t="shared" ca="1" si="535"/>
        <v>63.999996800000034</v>
      </c>
      <c r="AI3812" t="str">
        <f t="shared" ca="1" si="537"/>
        <v>Providence</v>
      </c>
      <c r="AJ3812" t="str">
        <f t="shared" si="538"/>
        <v>Providence</v>
      </c>
      <c r="AK3812">
        <f t="shared" si="539"/>
        <v>0</v>
      </c>
    </row>
    <row r="3813" spans="17:37" x14ac:dyDescent="0.25">
      <c r="Q3813" t="s">
        <v>3196</v>
      </c>
      <c r="R3813" s="6">
        <v>42004</v>
      </c>
      <c r="S3813" t="s">
        <v>3194</v>
      </c>
      <c r="T3813" t="s">
        <v>3373</v>
      </c>
      <c r="U3813" t="s">
        <v>3842</v>
      </c>
      <c r="V3813">
        <v>65</v>
      </c>
      <c r="W3813">
        <v>53</v>
      </c>
      <c r="Y3813" t="s">
        <v>529</v>
      </c>
      <c r="Z3813">
        <v>1</v>
      </c>
      <c r="AA3813">
        <f t="shared" si="536"/>
        <v>12</v>
      </c>
      <c r="AB3813">
        <f t="shared" ca="1" si="532"/>
        <v>9.0000002000000006</v>
      </c>
      <c r="AC3813">
        <f t="shared" ca="1" si="533"/>
        <v>2.9999997999999994</v>
      </c>
      <c r="AD3813">
        <f t="shared" ca="1" si="534"/>
        <v>-2.9999997999999994</v>
      </c>
      <c r="AE3813" s="2">
        <v>0</v>
      </c>
      <c r="AF3813" s="7">
        <f>VLOOKUP(R3813,Weights!$A$2:$B$120,2,0)*AE3813</f>
        <v>0</v>
      </c>
      <c r="AG3813">
        <f t="shared" ca="1" si="535"/>
        <v>8.9999988000000375</v>
      </c>
      <c r="AI3813" t="str">
        <f t="shared" ca="1" si="537"/>
        <v>Providence</v>
      </c>
      <c r="AJ3813" t="str">
        <f t="shared" si="538"/>
        <v>Providence</v>
      </c>
      <c r="AK3813">
        <f t="shared" si="539"/>
        <v>0</v>
      </c>
    </row>
    <row r="3814" spans="17:37" x14ac:dyDescent="0.25">
      <c r="Q3814" t="s">
        <v>3196</v>
      </c>
      <c r="R3814" s="6">
        <v>42014</v>
      </c>
      <c r="S3814" t="s">
        <v>3194</v>
      </c>
      <c r="T3814" t="s">
        <v>3370</v>
      </c>
      <c r="U3814" t="s">
        <v>3842</v>
      </c>
      <c r="V3814">
        <v>60</v>
      </c>
      <c r="W3814">
        <v>57</v>
      </c>
      <c r="X3814" t="s">
        <v>3843</v>
      </c>
      <c r="Y3814" t="s">
        <v>532</v>
      </c>
      <c r="Z3814">
        <v>1</v>
      </c>
      <c r="AA3814">
        <f t="shared" si="536"/>
        <v>3</v>
      </c>
      <c r="AB3814">
        <f t="shared" ca="1" si="532"/>
        <v>3.0000000000000018</v>
      </c>
      <c r="AC3814">
        <f t="shared" ca="1" si="533"/>
        <v>0</v>
      </c>
      <c r="AD3814">
        <f t="shared" ca="1" si="534"/>
        <v>0</v>
      </c>
      <c r="AE3814" s="2">
        <v>0</v>
      </c>
      <c r="AF3814" s="7">
        <f>VLOOKUP(R3814,Weights!$A$2:$B$120,2,0)*AE3814</f>
        <v>0</v>
      </c>
      <c r="AG3814">
        <f t="shared" ca="1" si="535"/>
        <v>0</v>
      </c>
      <c r="AI3814" t="str">
        <f t="shared" ca="1" si="537"/>
        <v>Providence</v>
      </c>
      <c r="AJ3814" t="str">
        <f t="shared" si="538"/>
        <v>Providence</v>
      </c>
      <c r="AK3814">
        <f t="shared" si="539"/>
        <v>0</v>
      </c>
    </row>
    <row r="3815" spans="17:37" x14ac:dyDescent="0.25">
      <c r="Q3815" t="s">
        <v>3196</v>
      </c>
      <c r="R3815" s="6">
        <v>42018</v>
      </c>
      <c r="S3815" t="s">
        <v>3194</v>
      </c>
      <c r="T3815" t="s">
        <v>3322</v>
      </c>
      <c r="U3815" t="s">
        <v>3841</v>
      </c>
      <c r="V3815">
        <v>83</v>
      </c>
      <c r="W3815">
        <v>70</v>
      </c>
      <c r="Y3815" t="s">
        <v>736</v>
      </c>
      <c r="Z3815">
        <v>1</v>
      </c>
      <c r="AA3815">
        <f t="shared" si="536"/>
        <v>-13</v>
      </c>
      <c r="AB3815">
        <f t="shared" ca="1" si="532"/>
        <v>5.2000000000000011</v>
      </c>
      <c r="AC3815">
        <f t="shared" ca="1" si="533"/>
        <v>-18.200000000000003</v>
      </c>
      <c r="AD3815">
        <f t="shared" ca="1" si="534"/>
        <v>18.200000000000003</v>
      </c>
      <c r="AE3815" s="2">
        <v>0</v>
      </c>
      <c r="AF3815" s="7">
        <f>VLOOKUP(R3815,Weights!$A$2:$B$120,2,0)*AE3815</f>
        <v>0</v>
      </c>
      <c r="AG3815">
        <f t="shared" ca="1" si="535"/>
        <v>331.24000000000012</v>
      </c>
      <c r="AI3815" t="str">
        <f t="shared" ca="1" si="537"/>
        <v>Providence</v>
      </c>
      <c r="AJ3815" t="str">
        <f t="shared" si="538"/>
        <v>St. John's</v>
      </c>
      <c r="AK3815" t="str">
        <f t="shared" si="539"/>
        <v>St. John's</v>
      </c>
    </row>
    <row r="3816" spans="17:37" x14ac:dyDescent="0.25">
      <c r="Q3816" t="s">
        <v>3196</v>
      </c>
      <c r="R3816" s="6">
        <v>42026</v>
      </c>
      <c r="S3816" t="s">
        <v>3194</v>
      </c>
      <c r="T3816" t="s">
        <v>3331</v>
      </c>
      <c r="U3816" t="s">
        <v>3842</v>
      </c>
      <c r="V3816">
        <v>69</v>
      </c>
      <c r="W3816">
        <v>66</v>
      </c>
      <c r="X3816" t="s">
        <v>3843</v>
      </c>
      <c r="Y3816" t="s">
        <v>1072</v>
      </c>
      <c r="Z3816">
        <v>1</v>
      </c>
      <c r="AA3816">
        <f t="shared" si="536"/>
        <v>3</v>
      </c>
      <c r="AB3816">
        <f t="shared" ca="1" si="532"/>
        <v>3.0000000000000018</v>
      </c>
      <c r="AC3816">
        <f t="shared" ca="1" si="533"/>
        <v>0</v>
      </c>
      <c r="AD3816">
        <f t="shared" ca="1" si="534"/>
        <v>0</v>
      </c>
      <c r="AE3816" s="2">
        <v>0</v>
      </c>
      <c r="AF3816" s="7">
        <f>VLOOKUP(R3816,Weights!$A$2:$B$120,2,0)*AE3816</f>
        <v>0</v>
      </c>
      <c r="AG3816">
        <f t="shared" ca="1" si="535"/>
        <v>0</v>
      </c>
      <c r="AI3816" t="str">
        <f t="shared" ca="1" si="537"/>
        <v>Providence</v>
      </c>
      <c r="AJ3816" t="str">
        <f t="shared" si="538"/>
        <v>Providence</v>
      </c>
      <c r="AK3816">
        <f t="shared" si="539"/>
        <v>0</v>
      </c>
    </row>
    <row r="3817" spans="17:37" x14ac:dyDescent="0.25">
      <c r="Q3817" t="s">
        <v>3196</v>
      </c>
      <c r="R3817" s="6">
        <v>42031</v>
      </c>
      <c r="S3817" t="s">
        <v>3194</v>
      </c>
      <c r="T3817" t="s">
        <v>3376</v>
      </c>
      <c r="U3817" t="s">
        <v>3191</v>
      </c>
      <c r="Y3817" t="s">
        <v>3191</v>
      </c>
      <c r="Z3817">
        <v>0</v>
      </c>
      <c r="AA3817">
        <f t="shared" si="536"/>
        <v>0</v>
      </c>
      <c r="AB3817">
        <f t="shared" ca="1" si="532"/>
        <v>0</v>
      </c>
      <c r="AC3817">
        <f t="shared" ca="1" si="533"/>
        <v>0</v>
      </c>
      <c r="AD3817">
        <f t="shared" ca="1" si="534"/>
        <v>0</v>
      </c>
      <c r="AE3817" s="2">
        <v>0</v>
      </c>
      <c r="AF3817" s="7">
        <f>VLOOKUP(R3817,Weights!$A$2:$B$120,2,0)*AE3817</f>
        <v>0</v>
      </c>
      <c r="AG3817">
        <f t="shared" ca="1" si="535"/>
        <v>0</v>
      </c>
      <c r="AI3817" t="str">
        <f t="shared" ca="1" si="537"/>
        <v>DePaul</v>
      </c>
      <c r="AJ3817" t="str">
        <f t="shared" si="538"/>
        <v>DePaul</v>
      </c>
      <c r="AK3817">
        <f t="shared" si="539"/>
        <v>0</v>
      </c>
    </row>
    <row r="3818" spans="17:37" x14ac:dyDescent="0.25">
      <c r="Q3818" t="s">
        <v>3196</v>
      </c>
      <c r="R3818" s="6">
        <v>42033</v>
      </c>
      <c r="S3818" t="s">
        <v>3194</v>
      </c>
      <c r="T3818" t="s">
        <v>3376</v>
      </c>
      <c r="U3818" t="s">
        <v>3842</v>
      </c>
      <c r="V3818">
        <v>83</v>
      </c>
      <c r="W3818">
        <v>72</v>
      </c>
      <c r="Y3818" t="s">
        <v>536</v>
      </c>
      <c r="Z3818">
        <v>1</v>
      </c>
      <c r="AA3818">
        <f t="shared" si="536"/>
        <v>11</v>
      </c>
      <c r="AB3818">
        <f t="shared" ca="1" si="532"/>
        <v>11.000000200000001</v>
      </c>
      <c r="AC3818">
        <f t="shared" ca="1" si="533"/>
        <v>-2.0000000056086265E-7</v>
      </c>
      <c r="AD3818">
        <f t="shared" ca="1" si="534"/>
        <v>2.0000000056086265E-7</v>
      </c>
      <c r="AE3818" s="2">
        <v>0</v>
      </c>
      <c r="AF3818" s="7">
        <f>VLOOKUP(R3818,Weights!$A$2:$B$120,2,0)*AE3818</f>
        <v>0</v>
      </c>
      <c r="AG3818">
        <f t="shared" ca="1" si="535"/>
        <v>4.0000000224345055E-14</v>
      </c>
      <c r="AI3818" t="str">
        <f t="shared" ca="1" si="537"/>
        <v>Providence</v>
      </c>
      <c r="AJ3818" t="str">
        <f t="shared" si="538"/>
        <v>Providence</v>
      </c>
      <c r="AK3818">
        <f t="shared" si="539"/>
        <v>0</v>
      </c>
    </row>
    <row r="3819" spans="17:37" x14ac:dyDescent="0.25">
      <c r="Q3819" t="s">
        <v>3196</v>
      </c>
      <c r="R3819" s="6">
        <v>42046</v>
      </c>
      <c r="S3819" t="s">
        <v>3194</v>
      </c>
      <c r="T3819" t="s">
        <v>3829</v>
      </c>
      <c r="U3819" t="s">
        <v>3841</v>
      </c>
      <c r="V3819">
        <v>74</v>
      </c>
      <c r="W3819">
        <v>68</v>
      </c>
      <c r="Y3819" t="s">
        <v>540</v>
      </c>
      <c r="Z3819">
        <v>1</v>
      </c>
      <c r="AA3819">
        <f t="shared" si="536"/>
        <v>-6</v>
      </c>
      <c r="AB3819">
        <f t="shared" ca="1" si="532"/>
        <v>-6</v>
      </c>
      <c r="AC3819">
        <f t="shared" ca="1" si="533"/>
        <v>0</v>
      </c>
      <c r="AD3819">
        <f t="shared" ca="1" si="534"/>
        <v>0</v>
      </c>
      <c r="AE3819" s="2">
        <v>0</v>
      </c>
      <c r="AF3819" s="7">
        <f>VLOOKUP(R3819,Weights!$A$2:$B$120,2,0)*AE3819</f>
        <v>0</v>
      </c>
      <c r="AG3819">
        <f t="shared" ca="1" si="535"/>
        <v>0</v>
      </c>
      <c r="AI3819" t="str">
        <f t="shared" ca="1" si="537"/>
        <v>Villanova</v>
      </c>
      <c r="AJ3819" t="str">
        <f t="shared" si="538"/>
        <v>Villanova</v>
      </c>
      <c r="AK3819" t="str">
        <f t="shared" si="539"/>
        <v>Villanova</v>
      </c>
    </row>
    <row r="3820" spans="17:37" x14ac:dyDescent="0.25">
      <c r="Q3820" t="s">
        <v>3196</v>
      </c>
      <c r="R3820" s="6">
        <v>42049</v>
      </c>
      <c r="S3820" t="s">
        <v>3194</v>
      </c>
      <c r="T3820" t="s">
        <v>3226</v>
      </c>
      <c r="U3820" t="s">
        <v>3842</v>
      </c>
      <c r="V3820">
        <v>69</v>
      </c>
      <c r="W3820">
        <v>62</v>
      </c>
      <c r="Y3820" t="s">
        <v>763</v>
      </c>
      <c r="Z3820">
        <v>1</v>
      </c>
      <c r="AA3820">
        <f t="shared" si="536"/>
        <v>7</v>
      </c>
      <c r="AB3820">
        <f t="shared" ca="1" si="532"/>
        <v>7.4000002000000009</v>
      </c>
      <c r="AC3820">
        <f t="shared" ca="1" si="533"/>
        <v>-0.40000020000000092</v>
      </c>
      <c r="AD3820">
        <f t="shared" ca="1" si="534"/>
        <v>0.40000020000000092</v>
      </c>
      <c r="AE3820" s="2">
        <v>0</v>
      </c>
      <c r="AF3820" s="7">
        <f>VLOOKUP(R3820,Weights!$A$2:$B$120,2,0)*AE3820</f>
        <v>0</v>
      </c>
      <c r="AG3820">
        <f t="shared" ca="1" si="535"/>
        <v>0.16000016000004072</v>
      </c>
      <c r="AI3820" t="str">
        <f t="shared" ca="1" si="537"/>
        <v>Providence</v>
      </c>
      <c r="AJ3820" t="str">
        <f t="shared" si="538"/>
        <v>Providence</v>
      </c>
      <c r="AK3820">
        <f t="shared" si="539"/>
        <v>0</v>
      </c>
    </row>
    <row r="3821" spans="17:37" x14ac:dyDescent="0.25">
      <c r="Q3821" t="s">
        <v>3196</v>
      </c>
      <c r="R3821" s="6">
        <v>42064</v>
      </c>
      <c r="S3821" t="s">
        <v>3194</v>
      </c>
      <c r="T3821" t="s">
        <v>3375</v>
      </c>
      <c r="U3821" t="s">
        <v>3842</v>
      </c>
      <c r="V3821">
        <v>77</v>
      </c>
      <c r="W3821">
        <v>66</v>
      </c>
      <c r="Y3821" t="s">
        <v>766</v>
      </c>
      <c r="Z3821">
        <v>1</v>
      </c>
      <c r="AA3821">
        <f t="shared" si="536"/>
        <v>11</v>
      </c>
      <c r="AB3821">
        <f t="shared" ca="1" si="532"/>
        <v>8.8000002000000013</v>
      </c>
      <c r="AC3821">
        <f t="shared" ca="1" si="533"/>
        <v>2.1999997999999987</v>
      </c>
      <c r="AD3821">
        <f t="shared" ca="1" si="534"/>
        <v>-2.1999997999999987</v>
      </c>
      <c r="AE3821" s="2">
        <v>0</v>
      </c>
      <c r="AF3821" s="7">
        <f>VLOOKUP(R3821,Weights!$A$2:$B$120,2,0)*AE3821</f>
        <v>0</v>
      </c>
      <c r="AG3821">
        <f t="shared" ca="1" si="535"/>
        <v>4.8399991200000345</v>
      </c>
      <c r="AI3821" t="str">
        <f t="shared" ca="1" si="537"/>
        <v>Providence</v>
      </c>
      <c r="AJ3821" t="str">
        <f t="shared" si="538"/>
        <v>Providence</v>
      </c>
      <c r="AK3821">
        <f t="shared" si="539"/>
        <v>0</v>
      </c>
    </row>
    <row r="3822" spans="17:37" x14ac:dyDescent="0.25">
      <c r="Q3822" t="s">
        <v>3196</v>
      </c>
      <c r="R3822" s="6">
        <v>42070</v>
      </c>
      <c r="S3822" t="s">
        <v>3194</v>
      </c>
      <c r="T3822" t="s">
        <v>3222</v>
      </c>
      <c r="U3822" t="s">
        <v>3841</v>
      </c>
      <c r="V3822">
        <v>68</v>
      </c>
      <c r="W3822">
        <v>64</v>
      </c>
      <c r="Y3822" t="s">
        <v>767</v>
      </c>
      <c r="Z3822">
        <v>1</v>
      </c>
      <c r="AA3822">
        <f t="shared" si="536"/>
        <v>-4</v>
      </c>
      <c r="AB3822">
        <f t="shared" ca="1" si="532"/>
        <v>0.19999999999999929</v>
      </c>
      <c r="AC3822">
        <f t="shared" ca="1" si="533"/>
        <v>-4.1999999999999993</v>
      </c>
      <c r="AD3822">
        <f t="shared" ca="1" si="534"/>
        <v>4.1999999999999993</v>
      </c>
      <c r="AE3822" s="2">
        <v>0</v>
      </c>
      <c r="AF3822" s="7">
        <f>VLOOKUP(R3822,Weights!$A$2:$B$120,2,0)*AE3822</f>
        <v>0</v>
      </c>
      <c r="AG3822">
        <f t="shared" ca="1" si="535"/>
        <v>17.639999999999993</v>
      </c>
      <c r="AI3822" t="str">
        <f t="shared" ca="1" si="537"/>
        <v>Providence</v>
      </c>
      <c r="AJ3822" t="str">
        <f t="shared" si="538"/>
        <v>Butler</v>
      </c>
      <c r="AK3822" t="str">
        <f t="shared" si="539"/>
        <v>Butler</v>
      </c>
    </row>
    <row r="3823" spans="17:37" x14ac:dyDescent="0.25">
      <c r="Q3823" t="s">
        <v>3196</v>
      </c>
      <c r="R3823" s="6">
        <v>42075</v>
      </c>
      <c r="S3823" t="s">
        <v>3195</v>
      </c>
      <c r="T3823" t="s">
        <v>3322</v>
      </c>
      <c r="U3823" t="s">
        <v>3842</v>
      </c>
      <c r="V3823">
        <v>74</v>
      </c>
      <c r="W3823">
        <v>57</v>
      </c>
      <c r="Y3823" t="s">
        <v>3142</v>
      </c>
      <c r="Z3823">
        <v>1</v>
      </c>
      <c r="AA3823">
        <f t="shared" si="536"/>
        <v>17</v>
      </c>
      <c r="AB3823">
        <f t="shared" ca="1" si="532"/>
        <v>2</v>
      </c>
      <c r="AC3823">
        <f t="shared" ca="1" si="533"/>
        <v>15</v>
      </c>
      <c r="AD3823">
        <f t="shared" ca="1" si="534"/>
        <v>-15</v>
      </c>
      <c r="AE3823" s="2">
        <v>0</v>
      </c>
      <c r="AF3823" s="7">
        <f>VLOOKUP(R3823,Weights!$A$2:$B$120,2,0)*AE3823</f>
        <v>0</v>
      </c>
      <c r="AG3823">
        <f t="shared" ca="1" si="535"/>
        <v>225</v>
      </c>
      <c r="AI3823" t="str">
        <f t="shared" ca="1" si="537"/>
        <v>Providence</v>
      </c>
      <c r="AJ3823" t="str">
        <f t="shared" si="538"/>
        <v>Providence</v>
      </c>
      <c r="AK3823">
        <f t="shared" si="539"/>
        <v>0</v>
      </c>
    </row>
    <row r="3824" spans="17:37" x14ac:dyDescent="0.25">
      <c r="Q3824" t="s">
        <v>3196</v>
      </c>
      <c r="R3824" s="6">
        <v>42076</v>
      </c>
      <c r="S3824" t="s">
        <v>3195</v>
      </c>
      <c r="T3824" t="s">
        <v>3829</v>
      </c>
      <c r="U3824" t="s">
        <v>3191</v>
      </c>
      <c r="Y3824" t="s">
        <v>3191</v>
      </c>
      <c r="Z3824">
        <v>0</v>
      </c>
      <c r="AA3824">
        <f t="shared" si="536"/>
        <v>0</v>
      </c>
      <c r="AB3824">
        <f t="shared" ca="1" si="532"/>
        <v>0</v>
      </c>
      <c r="AC3824">
        <f t="shared" ca="1" si="533"/>
        <v>0</v>
      </c>
      <c r="AD3824">
        <f t="shared" ca="1" si="534"/>
        <v>0</v>
      </c>
      <c r="AE3824" s="2">
        <v>0</v>
      </c>
      <c r="AF3824" s="7">
        <f>VLOOKUP(R3824,Weights!$A$2:$B$120,2,0)*AE3824</f>
        <v>0</v>
      </c>
      <c r="AG3824">
        <f t="shared" ca="1" si="535"/>
        <v>0</v>
      </c>
      <c r="AI3824" t="str">
        <f t="shared" ca="1" si="537"/>
        <v>Villanova</v>
      </c>
      <c r="AJ3824" t="str">
        <f t="shared" si="538"/>
        <v>Villanova</v>
      </c>
      <c r="AK3824">
        <f t="shared" si="539"/>
        <v>0</v>
      </c>
    </row>
    <row r="3825" spans="17:37" x14ac:dyDescent="0.25">
      <c r="Q3825" t="s">
        <v>3327</v>
      </c>
      <c r="R3825" s="6">
        <v>41957</v>
      </c>
      <c r="S3825" t="s">
        <v>3194</v>
      </c>
      <c r="T3825" t="s">
        <v>3339</v>
      </c>
      <c r="U3825" t="s">
        <v>3842</v>
      </c>
      <c r="V3825">
        <v>80</v>
      </c>
      <c r="W3825">
        <v>40</v>
      </c>
      <c r="Y3825" t="s">
        <v>176</v>
      </c>
      <c r="Z3825">
        <v>1</v>
      </c>
      <c r="AA3825">
        <f t="shared" si="536"/>
        <v>40</v>
      </c>
      <c r="AB3825">
        <f t="shared" ca="1" si="532"/>
        <v>22.200000200000002</v>
      </c>
      <c r="AC3825">
        <f t="shared" ca="1" si="533"/>
        <v>17.799999799999998</v>
      </c>
      <c r="AD3825">
        <f t="shared" ca="1" si="534"/>
        <v>-17.799999799999998</v>
      </c>
      <c r="AE3825" s="2">
        <v>0</v>
      </c>
      <c r="AF3825" s="7">
        <f>VLOOKUP(R3825,Weights!$A$2:$B$120,2,0)*AE3825</f>
        <v>0</v>
      </c>
      <c r="AG3825">
        <f t="shared" ca="1" si="535"/>
        <v>316.83999287999995</v>
      </c>
      <c r="AI3825" t="str">
        <f t="shared" ca="1" si="537"/>
        <v>Purdue</v>
      </c>
      <c r="AJ3825" t="str">
        <f t="shared" si="538"/>
        <v>Purdue</v>
      </c>
      <c r="AK3825">
        <f t="shared" si="539"/>
        <v>0</v>
      </c>
    </row>
    <row r="3826" spans="17:37" x14ac:dyDescent="0.25">
      <c r="Q3826" t="s">
        <v>3327</v>
      </c>
      <c r="R3826" s="6">
        <v>41959</v>
      </c>
      <c r="S3826" t="s">
        <v>3194</v>
      </c>
      <c r="T3826" t="s">
        <v>3507</v>
      </c>
      <c r="U3826" t="s">
        <v>3842</v>
      </c>
      <c r="V3826">
        <v>77</v>
      </c>
      <c r="W3826">
        <v>57</v>
      </c>
      <c r="Y3826" t="s">
        <v>258</v>
      </c>
      <c r="Z3826">
        <v>1</v>
      </c>
      <c r="AA3826">
        <f t="shared" si="536"/>
        <v>20</v>
      </c>
      <c r="AB3826">
        <f t="shared" ca="1" si="532"/>
        <v>24.800000199999999</v>
      </c>
      <c r="AC3826">
        <f t="shared" ca="1" si="533"/>
        <v>-4.8000001999999995</v>
      </c>
      <c r="AD3826">
        <f t="shared" ca="1" si="534"/>
        <v>4.8000001999999995</v>
      </c>
      <c r="AE3826" s="2">
        <v>0</v>
      </c>
      <c r="AF3826" s="7">
        <f>VLOOKUP(R3826,Weights!$A$2:$B$120,2,0)*AE3826</f>
        <v>0</v>
      </c>
      <c r="AG3826">
        <f t="shared" ca="1" si="535"/>
        <v>23.040001920000034</v>
      </c>
      <c r="AI3826" t="str">
        <f t="shared" ca="1" si="537"/>
        <v>Purdue</v>
      </c>
      <c r="AJ3826" t="str">
        <f t="shared" si="538"/>
        <v>Purdue</v>
      </c>
      <c r="AK3826">
        <f t="shared" si="539"/>
        <v>0</v>
      </c>
    </row>
    <row r="3827" spans="17:37" x14ac:dyDescent="0.25">
      <c r="Q3827" t="s">
        <v>3327</v>
      </c>
      <c r="R3827" s="6">
        <v>41963</v>
      </c>
      <c r="S3827" t="s">
        <v>3194</v>
      </c>
      <c r="T3827" t="s">
        <v>3536</v>
      </c>
      <c r="U3827" t="s">
        <v>3842</v>
      </c>
      <c r="V3827">
        <v>82</v>
      </c>
      <c r="W3827">
        <v>30</v>
      </c>
      <c r="Y3827" t="s">
        <v>259</v>
      </c>
      <c r="Z3827">
        <v>1</v>
      </c>
      <c r="AA3827">
        <f t="shared" si="536"/>
        <v>52</v>
      </c>
      <c r="AB3827">
        <f t="shared" ca="1" si="532"/>
        <v>43.8</v>
      </c>
      <c r="AC3827">
        <f t="shared" ca="1" si="533"/>
        <v>8.2000000000000028</v>
      </c>
      <c r="AD3827">
        <f t="shared" ca="1" si="534"/>
        <v>-8.2000000000000028</v>
      </c>
      <c r="AE3827" s="2">
        <v>0</v>
      </c>
      <c r="AF3827" s="7">
        <f>VLOOKUP(R3827,Weights!$A$2:$B$120,2,0)*AE3827</f>
        <v>0</v>
      </c>
      <c r="AG3827">
        <f t="shared" ca="1" si="535"/>
        <v>67.240000000000052</v>
      </c>
      <c r="AI3827" t="str">
        <f t="shared" ca="1" si="537"/>
        <v>Purdue</v>
      </c>
      <c r="AJ3827" t="str">
        <f t="shared" si="538"/>
        <v>Purdue</v>
      </c>
      <c r="AK3827">
        <f t="shared" si="539"/>
        <v>0</v>
      </c>
    </row>
    <row r="3828" spans="17:37" x14ac:dyDescent="0.25">
      <c r="Q3828" t="s">
        <v>3327</v>
      </c>
      <c r="R3828" s="6">
        <v>41968</v>
      </c>
      <c r="S3828" t="s">
        <v>3195</v>
      </c>
      <c r="T3828" t="s">
        <v>3356</v>
      </c>
      <c r="U3828" t="s">
        <v>3842</v>
      </c>
      <c r="V3828">
        <v>82</v>
      </c>
      <c r="W3828">
        <v>61</v>
      </c>
      <c r="Y3828" t="s">
        <v>101</v>
      </c>
      <c r="Z3828">
        <v>1</v>
      </c>
      <c r="AA3828">
        <f t="shared" si="536"/>
        <v>21</v>
      </c>
      <c r="AB3828">
        <f t="shared" ca="1" si="532"/>
        <v>17.000000199999999</v>
      </c>
      <c r="AC3828">
        <f t="shared" ca="1" si="533"/>
        <v>3.9999998000000012</v>
      </c>
      <c r="AD3828">
        <f t="shared" ca="1" si="534"/>
        <v>-3.9999998000000012</v>
      </c>
      <c r="AE3828" s="2">
        <v>0</v>
      </c>
      <c r="AF3828" s="7">
        <f>VLOOKUP(R3828,Weights!$A$2:$B$120,2,0)*AE3828</f>
        <v>0</v>
      </c>
      <c r="AG3828">
        <f t="shared" ca="1" si="535"/>
        <v>15.999998400000051</v>
      </c>
      <c r="AI3828" t="str">
        <f t="shared" ca="1" si="537"/>
        <v>Purdue</v>
      </c>
      <c r="AJ3828" t="str">
        <f t="shared" si="538"/>
        <v>Purdue</v>
      </c>
      <c r="AK3828">
        <f t="shared" si="539"/>
        <v>0</v>
      </c>
    </row>
    <row r="3829" spans="17:37" x14ac:dyDescent="0.25">
      <c r="Q3829" t="s">
        <v>3327</v>
      </c>
      <c r="R3829" s="6">
        <v>41969</v>
      </c>
      <c r="S3829" t="s">
        <v>3195</v>
      </c>
      <c r="T3829" t="s">
        <v>3305</v>
      </c>
      <c r="U3829" t="s">
        <v>3842</v>
      </c>
      <c r="V3829">
        <v>87</v>
      </c>
      <c r="W3829">
        <v>85</v>
      </c>
      <c r="X3829" t="s">
        <v>3843</v>
      </c>
      <c r="Y3829" t="s">
        <v>103</v>
      </c>
      <c r="Z3829">
        <v>1</v>
      </c>
      <c r="AA3829">
        <f t="shared" si="536"/>
        <v>2</v>
      </c>
      <c r="AB3829">
        <f t="shared" ca="1" si="532"/>
        <v>3.5999999999999996</v>
      </c>
      <c r="AC3829">
        <f t="shared" ca="1" si="533"/>
        <v>-1.5999999999999996</v>
      </c>
      <c r="AD3829">
        <f t="shared" ca="1" si="534"/>
        <v>1.5999999999999996</v>
      </c>
      <c r="AE3829" s="2">
        <v>0</v>
      </c>
      <c r="AF3829" s="7">
        <f>VLOOKUP(R3829,Weights!$A$2:$B$120,2,0)*AE3829</f>
        <v>0</v>
      </c>
      <c r="AG3829">
        <f t="shared" ca="1" si="535"/>
        <v>2.5599999999999987</v>
      </c>
      <c r="AI3829" t="str">
        <f t="shared" ca="1" si="537"/>
        <v>Purdue</v>
      </c>
      <c r="AJ3829" t="str">
        <f t="shared" si="538"/>
        <v>Purdue</v>
      </c>
      <c r="AK3829">
        <f t="shared" si="539"/>
        <v>0</v>
      </c>
    </row>
    <row r="3830" spans="17:37" x14ac:dyDescent="0.25">
      <c r="Q3830" t="s">
        <v>3327</v>
      </c>
      <c r="R3830" s="6">
        <v>41975</v>
      </c>
      <c r="S3830" t="s">
        <v>3194</v>
      </c>
      <c r="T3830" t="s">
        <v>3256</v>
      </c>
      <c r="U3830" t="s">
        <v>3842</v>
      </c>
      <c r="V3830">
        <v>66</v>
      </c>
      <c r="W3830">
        <v>61</v>
      </c>
      <c r="Y3830" t="s">
        <v>262</v>
      </c>
      <c r="Z3830">
        <v>1</v>
      </c>
      <c r="AA3830">
        <f t="shared" si="536"/>
        <v>5</v>
      </c>
      <c r="AB3830">
        <f t="shared" ca="1" si="532"/>
        <v>4.0000000000000018</v>
      </c>
      <c r="AC3830">
        <f t="shared" ca="1" si="533"/>
        <v>0.99999999999999822</v>
      </c>
      <c r="AD3830">
        <f t="shared" ca="1" si="534"/>
        <v>-0.99999999999999822</v>
      </c>
      <c r="AE3830" s="2">
        <v>0</v>
      </c>
      <c r="AF3830" s="7">
        <f>VLOOKUP(R3830,Weights!$A$2:$B$120,2,0)*AE3830</f>
        <v>0</v>
      </c>
      <c r="AG3830">
        <f t="shared" ca="1" si="535"/>
        <v>0.99999999999999645</v>
      </c>
      <c r="AI3830" t="str">
        <f t="shared" ca="1" si="537"/>
        <v>Purdue</v>
      </c>
      <c r="AJ3830" t="str">
        <f t="shared" si="538"/>
        <v>Purdue</v>
      </c>
      <c r="AK3830">
        <f t="shared" si="539"/>
        <v>0</v>
      </c>
    </row>
    <row r="3831" spans="17:37" x14ac:dyDescent="0.25">
      <c r="Q3831" t="s">
        <v>3327</v>
      </c>
      <c r="R3831" s="6">
        <v>41979</v>
      </c>
      <c r="S3831" t="s">
        <v>3194</v>
      </c>
      <c r="T3831" t="s">
        <v>3332</v>
      </c>
      <c r="U3831" t="s">
        <v>3841</v>
      </c>
      <c r="V3831">
        <v>73</v>
      </c>
      <c r="W3831">
        <v>70</v>
      </c>
      <c r="Y3831" t="s">
        <v>196</v>
      </c>
      <c r="Z3831">
        <v>1</v>
      </c>
      <c r="AA3831">
        <f t="shared" si="536"/>
        <v>-3</v>
      </c>
      <c r="AB3831">
        <f t="shared" ca="1" si="532"/>
        <v>16.200000200000002</v>
      </c>
      <c r="AC3831">
        <f t="shared" ca="1" si="533"/>
        <v>-19.200000200000002</v>
      </c>
      <c r="AD3831">
        <f t="shared" ca="1" si="534"/>
        <v>19.200000200000002</v>
      </c>
      <c r="AE3831" s="2">
        <v>0</v>
      </c>
      <c r="AF3831" s="7">
        <f>VLOOKUP(R3831,Weights!$A$2:$B$120,2,0)*AE3831</f>
        <v>0</v>
      </c>
      <c r="AG3831">
        <f t="shared" ca="1" si="535"/>
        <v>368.64000768000011</v>
      </c>
      <c r="AI3831" t="str">
        <f t="shared" ca="1" si="537"/>
        <v>Purdue</v>
      </c>
      <c r="AJ3831" t="str">
        <f t="shared" si="538"/>
        <v>North Florida</v>
      </c>
      <c r="AK3831" t="str">
        <f t="shared" si="539"/>
        <v>North Florida</v>
      </c>
    </row>
    <row r="3832" spans="17:37" x14ac:dyDescent="0.25">
      <c r="Q3832" t="s">
        <v>3327</v>
      </c>
      <c r="R3832" s="6">
        <v>41981</v>
      </c>
      <c r="S3832" t="s">
        <v>3194</v>
      </c>
      <c r="T3832" t="s">
        <v>3338</v>
      </c>
      <c r="U3832" t="s">
        <v>3842</v>
      </c>
      <c r="V3832">
        <v>63</v>
      </c>
      <c r="W3832">
        <v>43</v>
      </c>
      <c r="Y3832" t="s">
        <v>264</v>
      </c>
      <c r="Z3832">
        <v>1</v>
      </c>
      <c r="AA3832">
        <f t="shared" si="536"/>
        <v>20</v>
      </c>
      <c r="AB3832">
        <f t="shared" ca="1" si="532"/>
        <v>19.800000199999999</v>
      </c>
      <c r="AC3832">
        <f t="shared" ca="1" si="533"/>
        <v>0.1999998000000005</v>
      </c>
      <c r="AD3832">
        <f t="shared" ca="1" si="534"/>
        <v>-0.1999998000000005</v>
      </c>
      <c r="AE3832" s="2">
        <v>0</v>
      </c>
      <c r="AF3832" s="7">
        <f>VLOOKUP(R3832,Weights!$A$2:$B$120,2,0)*AE3832</f>
        <v>0</v>
      </c>
      <c r="AG3832">
        <f t="shared" ca="1" si="535"/>
        <v>3.9999920000040205E-2</v>
      </c>
      <c r="AI3832" t="str">
        <f t="shared" ca="1" si="537"/>
        <v>Purdue</v>
      </c>
      <c r="AJ3832" t="str">
        <f t="shared" si="538"/>
        <v>Purdue</v>
      </c>
      <c r="AK3832">
        <f t="shared" si="539"/>
        <v>0</v>
      </c>
    </row>
    <row r="3833" spans="17:37" x14ac:dyDescent="0.25">
      <c r="Q3833" t="s">
        <v>3327</v>
      </c>
      <c r="R3833" s="6">
        <v>41983</v>
      </c>
      <c r="S3833" t="s">
        <v>3194</v>
      </c>
      <c r="T3833" t="s">
        <v>3480</v>
      </c>
      <c r="U3833" t="s">
        <v>3842</v>
      </c>
      <c r="V3833">
        <v>87</v>
      </c>
      <c r="W3833">
        <v>46</v>
      </c>
      <c r="Y3833" t="s">
        <v>464</v>
      </c>
      <c r="Z3833">
        <v>1</v>
      </c>
      <c r="AA3833">
        <f t="shared" si="536"/>
        <v>41</v>
      </c>
      <c r="AB3833">
        <f t="shared" ca="1" si="532"/>
        <v>24.800000199999999</v>
      </c>
      <c r="AC3833">
        <f t="shared" ca="1" si="533"/>
        <v>16.199999800000001</v>
      </c>
      <c r="AD3833">
        <f t="shared" ca="1" si="534"/>
        <v>-16.199999800000001</v>
      </c>
      <c r="AE3833" s="2">
        <v>0</v>
      </c>
      <c r="AF3833" s="7">
        <f>VLOOKUP(R3833,Weights!$A$2:$B$120,2,0)*AE3833</f>
        <v>0</v>
      </c>
      <c r="AG3833">
        <f t="shared" ca="1" si="535"/>
        <v>262.43999352000003</v>
      </c>
      <c r="AI3833" t="str">
        <f t="shared" ca="1" si="537"/>
        <v>Purdue</v>
      </c>
      <c r="AJ3833" t="str">
        <f t="shared" si="538"/>
        <v>Purdue</v>
      </c>
      <c r="AK3833">
        <f t="shared" si="539"/>
        <v>0</v>
      </c>
    </row>
    <row r="3834" spans="17:37" x14ac:dyDescent="0.25">
      <c r="Q3834" t="s">
        <v>3327</v>
      </c>
      <c r="R3834" s="6">
        <v>41995</v>
      </c>
      <c r="S3834" t="s">
        <v>3194</v>
      </c>
      <c r="T3834" t="s">
        <v>3427</v>
      </c>
      <c r="U3834" t="s">
        <v>3841</v>
      </c>
      <c r="V3834">
        <v>89</v>
      </c>
      <c r="W3834">
        <v>84</v>
      </c>
      <c r="Y3834" t="s">
        <v>548</v>
      </c>
      <c r="Z3834">
        <v>1</v>
      </c>
      <c r="AA3834">
        <f t="shared" si="536"/>
        <v>-5</v>
      </c>
      <c r="AB3834">
        <f t="shared" ca="1" si="532"/>
        <v>21.000000200000002</v>
      </c>
      <c r="AC3834">
        <f t="shared" ca="1" si="533"/>
        <v>-26.000000200000002</v>
      </c>
      <c r="AD3834">
        <f t="shared" ca="1" si="534"/>
        <v>26.000000200000002</v>
      </c>
      <c r="AE3834" s="2">
        <v>0</v>
      </c>
      <c r="AF3834" s="7">
        <f>VLOOKUP(R3834,Weights!$A$2:$B$120,2,0)*AE3834</f>
        <v>0</v>
      </c>
      <c r="AG3834">
        <f t="shared" ca="1" si="535"/>
        <v>676.00001040000018</v>
      </c>
      <c r="AI3834" t="str">
        <f t="shared" ca="1" si="537"/>
        <v>Purdue</v>
      </c>
      <c r="AJ3834" t="str">
        <f t="shared" si="538"/>
        <v>Gardner-Webb</v>
      </c>
      <c r="AK3834" t="str">
        <f t="shared" si="539"/>
        <v>Gardner-Webb</v>
      </c>
    </row>
    <row r="3835" spans="17:37" x14ac:dyDescent="0.25">
      <c r="Q3835" t="s">
        <v>3327</v>
      </c>
      <c r="R3835" s="6">
        <v>42004</v>
      </c>
      <c r="S3835" t="s">
        <v>3194</v>
      </c>
      <c r="T3835" t="s">
        <v>3245</v>
      </c>
      <c r="U3835" t="s">
        <v>3842</v>
      </c>
      <c r="V3835">
        <v>72</v>
      </c>
      <c r="W3835">
        <v>68</v>
      </c>
      <c r="Y3835" t="s">
        <v>1275</v>
      </c>
      <c r="Z3835">
        <v>1</v>
      </c>
      <c r="AA3835">
        <f t="shared" si="536"/>
        <v>4</v>
      </c>
      <c r="AB3835">
        <f t="shared" ca="1" si="532"/>
        <v>5.4</v>
      </c>
      <c r="AC3835">
        <f t="shared" ca="1" si="533"/>
        <v>-1.4000000000000004</v>
      </c>
      <c r="AD3835">
        <f t="shared" ca="1" si="534"/>
        <v>1.4000000000000004</v>
      </c>
      <c r="AE3835" s="2">
        <v>0</v>
      </c>
      <c r="AF3835" s="7">
        <f>VLOOKUP(R3835,Weights!$A$2:$B$120,2,0)*AE3835</f>
        <v>0</v>
      </c>
      <c r="AG3835">
        <f t="shared" ca="1" si="535"/>
        <v>1.9600000000000011</v>
      </c>
      <c r="AI3835" t="str">
        <f t="shared" ca="1" si="537"/>
        <v>Purdue</v>
      </c>
      <c r="AJ3835" t="str">
        <f t="shared" si="538"/>
        <v>Purdue</v>
      </c>
      <c r="AK3835">
        <f t="shared" si="539"/>
        <v>0</v>
      </c>
    </row>
    <row r="3836" spans="17:37" x14ac:dyDescent="0.25">
      <c r="Q3836" t="s">
        <v>3327</v>
      </c>
      <c r="R3836" s="6">
        <v>42007</v>
      </c>
      <c r="S3836" t="s">
        <v>3194</v>
      </c>
      <c r="T3836" t="s">
        <v>3274</v>
      </c>
      <c r="U3836" t="s">
        <v>3842</v>
      </c>
      <c r="V3836">
        <v>64</v>
      </c>
      <c r="W3836">
        <v>51</v>
      </c>
      <c r="Y3836" t="s">
        <v>1420</v>
      </c>
      <c r="Z3836">
        <v>1</v>
      </c>
      <c r="AA3836">
        <f t="shared" si="536"/>
        <v>13</v>
      </c>
      <c r="AB3836">
        <f t="shared" ca="1" si="532"/>
        <v>10.200000200000002</v>
      </c>
      <c r="AC3836">
        <f t="shared" ca="1" si="533"/>
        <v>2.7999997999999984</v>
      </c>
      <c r="AD3836">
        <f t="shared" ca="1" si="534"/>
        <v>-2.7999997999999984</v>
      </c>
      <c r="AE3836" s="2">
        <v>0</v>
      </c>
      <c r="AF3836" s="7">
        <f>VLOOKUP(R3836,Weights!$A$2:$B$120,2,0)*AE3836</f>
        <v>0</v>
      </c>
      <c r="AG3836">
        <f t="shared" ca="1" si="535"/>
        <v>7.8399988800000306</v>
      </c>
      <c r="AI3836" t="str">
        <f t="shared" ca="1" si="537"/>
        <v>Purdue</v>
      </c>
      <c r="AJ3836" t="str">
        <f t="shared" si="538"/>
        <v>Purdue</v>
      </c>
      <c r="AK3836">
        <f t="shared" si="539"/>
        <v>0</v>
      </c>
    </row>
    <row r="3837" spans="17:37" x14ac:dyDescent="0.25">
      <c r="Q3837" t="s">
        <v>3327</v>
      </c>
      <c r="R3837" s="6">
        <v>42014</v>
      </c>
      <c r="S3837" t="s">
        <v>3194</v>
      </c>
      <c r="T3837" t="s">
        <v>3298</v>
      </c>
      <c r="U3837" t="s">
        <v>3841</v>
      </c>
      <c r="V3837">
        <v>69</v>
      </c>
      <c r="W3837">
        <v>60</v>
      </c>
      <c r="Y3837" t="s">
        <v>1421</v>
      </c>
      <c r="Z3837">
        <v>1</v>
      </c>
      <c r="AA3837">
        <f t="shared" si="536"/>
        <v>-9</v>
      </c>
      <c r="AB3837">
        <f t="shared" ca="1" si="532"/>
        <v>5.6000000000000014</v>
      </c>
      <c r="AC3837">
        <f t="shared" ca="1" si="533"/>
        <v>-14.600000000000001</v>
      </c>
      <c r="AD3837">
        <f t="shared" ca="1" si="534"/>
        <v>14.600000000000001</v>
      </c>
      <c r="AE3837" s="2">
        <v>0</v>
      </c>
      <c r="AF3837" s="7">
        <f>VLOOKUP(R3837,Weights!$A$2:$B$120,2,0)*AE3837</f>
        <v>0</v>
      </c>
      <c r="AG3837">
        <f t="shared" ca="1" si="535"/>
        <v>213.16000000000005</v>
      </c>
      <c r="AI3837" t="str">
        <f t="shared" ca="1" si="537"/>
        <v>Purdue</v>
      </c>
      <c r="AJ3837" t="str">
        <f t="shared" si="538"/>
        <v>Maryland</v>
      </c>
      <c r="AK3837" t="str">
        <f t="shared" si="539"/>
        <v>Maryland</v>
      </c>
    </row>
    <row r="3838" spans="17:37" x14ac:dyDescent="0.25">
      <c r="Q3838" t="s">
        <v>3327</v>
      </c>
      <c r="R3838" s="6">
        <v>42028</v>
      </c>
      <c r="S3838" t="s">
        <v>3194</v>
      </c>
      <c r="T3838" t="s">
        <v>3248</v>
      </c>
      <c r="U3838" t="s">
        <v>3842</v>
      </c>
      <c r="V3838">
        <v>67</v>
      </c>
      <c r="W3838">
        <v>63</v>
      </c>
      <c r="Y3838" t="s">
        <v>1423</v>
      </c>
      <c r="Z3838">
        <v>1</v>
      </c>
      <c r="AA3838">
        <f t="shared" si="536"/>
        <v>4</v>
      </c>
      <c r="AB3838">
        <f t="shared" ca="1" si="532"/>
        <v>4.0000000000000018</v>
      </c>
      <c r="AC3838">
        <f t="shared" ca="1" si="533"/>
        <v>0</v>
      </c>
      <c r="AD3838">
        <f t="shared" ca="1" si="534"/>
        <v>0</v>
      </c>
      <c r="AE3838" s="2">
        <v>0</v>
      </c>
      <c r="AF3838" s="7">
        <f>VLOOKUP(R3838,Weights!$A$2:$B$120,2,0)*AE3838</f>
        <v>0</v>
      </c>
      <c r="AG3838">
        <f t="shared" ca="1" si="535"/>
        <v>0</v>
      </c>
      <c r="AI3838" t="str">
        <f t="shared" ca="1" si="537"/>
        <v>Purdue</v>
      </c>
      <c r="AJ3838" t="str">
        <f t="shared" si="538"/>
        <v>Purdue</v>
      </c>
      <c r="AK3838">
        <f t="shared" si="539"/>
        <v>0</v>
      </c>
    </row>
    <row r="3839" spans="17:37" x14ac:dyDescent="0.25">
      <c r="Q3839" t="s">
        <v>3327</v>
      </c>
      <c r="R3839" s="6">
        <v>42032</v>
      </c>
      <c r="S3839" t="s">
        <v>3194</v>
      </c>
      <c r="T3839" t="s">
        <v>3273</v>
      </c>
      <c r="U3839" t="s">
        <v>3842</v>
      </c>
      <c r="V3839">
        <v>83</v>
      </c>
      <c r="W3839">
        <v>67</v>
      </c>
      <c r="Y3839" t="s">
        <v>1281</v>
      </c>
      <c r="Z3839">
        <v>1</v>
      </c>
      <c r="AA3839">
        <f t="shared" si="536"/>
        <v>16</v>
      </c>
      <c r="AB3839">
        <f t="shared" ca="1" si="532"/>
        <v>6.4</v>
      </c>
      <c r="AC3839">
        <f t="shared" ca="1" si="533"/>
        <v>9.6</v>
      </c>
      <c r="AD3839">
        <f t="shared" ca="1" si="534"/>
        <v>-9.6</v>
      </c>
      <c r="AE3839" s="2">
        <v>0</v>
      </c>
      <c r="AF3839" s="7">
        <f>VLOOKUP(R3839,Weights!$A$2:$B$120,2,0)*AE3839</f>
        <v>0</v>
      </c>
      <c r="AG3839">
        <f t="shared" ca="1" si="535"/>
        <v>92.16</v>
      </c>
      <c r="AI3839" t="str">
        <f t="shared" ca="1" si="537"/>
        <v>Purdue</v>
      </c>
      <c r="AJ3839" t="str">
        <f t="shared" si="538"/>
        <v>Purdue</v>
      </c>
      <c r="AK3839">
        <f t="shared" si="539"/>
        <v>0</v>
      </c>
    </row>
    <row r="3840" spans="17:37" x14ac:dyDescent="0.25">
      <c r="Q3840" t="s">
        <v>3327</v>
      </c>
      <c r="R3840" s="6">
        <v>42039</v>
      </c>
      <c r="S3840" t="s">
        <v>3194</v>
      </c>
      <c r="T3840" t="s">
        <v>3445</v>
      </c>
      <c r="U3840" t="s">
        <v>3842</v>
      </c>
      <c r="V3840">
        <v>60</v>
      </c>
      <c r="W3840">
        <v>58</v>
      </c>
      <c r="Y3840" t="s">
        <v>1424</v>
      </c>
      <c r="Z3840">
        <v>1</v>
      </c>
      <c r="AA3840">
        <f t="shared" si="536"/>
        <v>2</v>
      </c>
      <c r="AB3840">
        <f t="shared" ca="1" si="532"/>
        <v>0.19999999999999929</v>
      </c>
      <c r="AC3840">
        <f t="shared" ca="1" si="533"/>
        <v>1.8000000000000007</v>
      </c>
      <c r="AD3840">
        <f t="shared" ca="1" si="534"/>
        <v>-1.8000000000000007</v>
      </c>
      <c r="AE3840" s="2">
        <v>0</v>
      </c>
      <c r="AF3840" s="7">
        <f>VLOOKUP(R3840,Weights!$A$2:$B$120,2,0)*AE3840</f>
        <v>0</v>
      </c>
      <c r="AG3840">
        <f t="shared" ca="1" si="535"/>
        <v>3.2400000000000024</v>
      </c>
      <c r="AI3840" t="str">
        <f t="shared" ca="1" si="537"/>
        <v>Purdue</v>
      </c>
      <c r="AJ3840" t="str">
        <f t="shared" si="538"/>
        <v>Purdue</v>
      </c>
      <c r="AK3840">
        <f t="shared" si="539"/>
        <v>0</v>
      </c>
    </row>
    <row r="3841" spans="17:37" x14ac:dyDescent="0.25">
      <c r="Q3841" t="s">
        <v>3327</v>
      </c>
      <c r="R3841" s="6">
        <v>42050</v>
      </c>
      <c r="S3841" t="s">
        <v>3194</v>
      </c>
      <c r="T3841" t="s">
        <v>3255</v>
      </c>
      <c r="U3841" t="s">
        <v>3842</v>
      </c>
      <c r="V3841">
        <v>66</v>
      </c>
      <c r="W3841">
        <v>54</v>
      </c>
      <c r="Y3841" t="s">
        <v>1425</v>
      </c>
      <c r="Z3841">
        <v>1</v>
      </c>
      <c r="AA3841">
        <f t="shared" si="536"/>
        <v>12</v>
      </c>
      <c r="AB3841">
        <f t="shared" ca="1" si="532"/>
        <v>11.800000200000001</v>
      </c>
      <c r="AC3841">
        <f t="shared" ca="1" si="533"/>
        <v>0.19999979999999873</v>
      </c>
      <c r="AD3841">
        <f t="shared" ca="1" si="534"/>
        <v>-0.19999979999999873</v>
      </c>
      <c r="AE3841" s="2">
        <v>0</v>
      </c>
      <c r="AF3841" s="7">
        <f>VLOOKUP(R3841,Weights!$A$2:$B$120,2,0)*AE3841</f>
        <v>0</v>
      </c>
      <c r="AG3841">
        <f t="shared" ca="1" si="535"/>
        <v>3.9999920000039491E-2</v>
      </c>
      <c r="AI3841" t="str">
        <f t="shared" ca="1" si="537"/>
        <v>Purdue</v>
      </c>
      <c r="AJ3841" t="str">
        <f t="shared" si="538"/>
        <v>Purdue</v>
      </c>
      <c r="AK3841">
        <f t="shared" si="539"/>
        <v>0</v>
      </c>
    </row>
    <row r="3842" spans="17:37" x14ac:dyDescent="0.25">
      <c r="Q3842" t="s">
        <v>3327</v>
      </c>
      <c r="R3842" s="6">
        <v>42061</v>
      </c>
      <c r="S3842" t="s">
        <v>3194</v>
      </c>
      <c r="T3842" t="s">
        <v>3229</v>
      </c>
      <c r="U3842" t="s">
        <v>3842</v>
      </c>
      <c r="V3842">
        <v>92</v>
      </c>
      <c r="W3842">
        <v>85</v>
      </c>
      <c r="Y3842" t="s">
        <v>1426</v>
      </c>
      <c r="Z3842">
        <v>1</v>
      </c>
      <c r="AA3842">
        <f t="shared" si="536"/>
        <v>7</v>
      </c>
      <c r="AB3842">
        <f t="shared" ref="AB3842:AB3905" ca="1" si="540">Z3842*(IF(S3842="A",-HomeEdge,IF(S3842="H",HomeEdge,0))+VLOOKUP(Q3842,TmList,2,0)-VLOOKUP(T3842,TmList,2,0))</f>
        <v>17.400000179999999</v>
      </c>
      <c r="AC3842">
        <f t="shared" ref="AC3842:AC3905" ca="1" si="541">AA3842-AB3842</f>
        <v>-10.400000179999999</v>
      </c>
      <c r="AD3842">
        <f t="shared" ref="AD3842:AD3905" ca="1" si="542">-AC3842</f>
        <v>10.400000179999999</v>
      </c>
      <c r="AE3842" s="2">
        <v>0</v>
      </c>
      <c r="AF3842" s="7">
        <f>VLOOKUP(R3842,Weights!$A$2:$B$120,2,0)*AE3842</f>
        <v>0</v>
      </c>
      <c r="AG3842">
        <f t="shared" ref="AG3842:AG3905" ca="1" si="543">AC3842^2</f>
        <v>108.16000374400002</v>
      </c>
      <c r="AI3842" t="str">
        <f t="shared" ca="1" si="537"/>
        <v>Purdue</v>
      </c>
      <c r="AJ3842" t="str">
        <f t="shared" si="538"/>
        <v>Purdue</v>
      </c>
      <c r="AK3842">
        <f t="shared" si="539"/>
        <v>0</v>
      </c>
    </row>
    <row r="3843" spans="17:37" x14ac:dyDescent="0.25">
      <c r="Q3843" t="s">
        <v>3327</v>
      </c>
      <c r="R3843" s="6">
        <v>42070</v>
      </c>
      <c r="S3843" t="s">
        <v>3194</v>
      </c>
      <c r="T3843" t="s">
        <v>3348</v>
      </c>
      <c r="U3843" t="s">
        <v>3842</v>
      </c>
      <c r="V3843">
        <v>63</v>
      </c>
      <c r="W3843">
        <v>58</v>
      </c>
      <c r="Y3843" t="s">
        <v>1428</v>
      </c>
      <c r="Z3843">
        <v>1</v>
      </c>
      <c r="AA3843">
        <f t="shared" ref="AA3843:AA3906" si="544">Z3843*IF(U3843="W",(V3843-W3843),W3843-V3843)</f>
        <v>5</v>
      </c>
      <c r="AB3843">
        <f t="shared" ca="1" si="540"/>
        <v>8.8000002000000013</v>
      </c>
      <c r="AC3843">
        <f t="shared" ca="1" si="541"/>
        <v>-3.8000002000000013</v>
      </c>
      <c r="AD3843">
        <f t="shared" ca="1" si="542"/>
        <v>3.8000002000000013</v>
      </c>
      <c r="AE3843" s="2">
        <v>0</v>
      </c>
      <c r="AF3843" s="7">
        <f>VLOOKUP(R3843,Weights!$A$2:$B$120,2,0)*AE3843</f>
        <v>0</v>
      </c>
      <c r="AG3843">
        <f t="shared" ca="1" si="543"/>
        <v>14.440001520000049</v>
      </c>
      <c r="AI3843" t="str">
        <f t="shared" ref="AI3843:AI3906" ca="1" si="545">IF(AB3843&gt;0,Q3843,T3843)</f>
        <v>Purdue</v>
      </c>
      <c r="AJ3843" t="str">
        <f t="shared" ref="AJ3843:AJ3906" si="546">IF(AA3843&gt;0,Q3843,T3843)</f>
        <v>Purdue</v>
      </c>
      <c r="AK3843">
        <f t="shared" ref="AK3843:AK3906" si="547">IF(AA3843&lt;0,T3843,0)</f>
        <v>0</v>
      </c>
    </row>
    <row r="3844" spans="17:37" x14ac:dyDescent="0.25">
      <c r="Q3844" t="s">
        <v>3219</v>
      </c>
      <c r="R3844" s="6">
        <v>41957</v>
      </c>
      <c r="S3844" t="s">
        <v>3194</v>
      </c>
      <c r="T3844" t="s">
        <v>3202</v>
      </c>
      <c r="U3844" t="s">
        <v>3842</v>
      </c>
      <c r="V3844">
        <v>88</v>
      </c>
      <c r="W3844">
        <v>85</v>
      </c>
      <c r="X3844" t="s">
        <v>3844</v>
      </c>
      <c r="Y3844" t="s">
        <v>176</v>
      </c>
      <c r="Z3844">
        <v>1</v>
      </c>
      <c r="AA3844">
        <f t="shared" si="544"/>
        <v>3</v>
      </c>
      <c r="AB3844">
        <f t="shared" ca="1" si="540"/>
        <v>-5.4</v>
      </c>
      <c r="AC3844">
        <f t="shared" ca="1" si="541"/>
        <v>8.4</v>
      </c>
      <c r="AD3844">
        <f t="shared" ca="1" si="542"/>
        <v>-8.4</v>
      </c>
      <c r="AE3844" s="2">
        <v>0</v>
      </c>
      <c r="AF3844" s="7">
        <f>VLOOKUP(R3844,Weights!$A$2:$B$120,2,0)*AE3844</f>
        <v>0</v>
      </c>
      <c r="AG3844">
        <f t="shared" ca="1" si="543"/>
        <v>70.56</v>
      </c>
      <c r="AI3844" t="str">
        <f t="shared" ca="1" si="545"/>
        <v>Yale</v>
      </c>
      <c r="AJ3844" t="str">
        <f t="shared" si="546"/>
        <v>Quinnipiac</v>
      </c>
      <c r="AK3844">
        <f t="shared" si="547"/>
        <v>0</v>
      </c>
    </row>
    <row r="3845" spans="17:37" x14ac:dyDescent="0.25">
      <c r="Q3845" t="s">
        <v>3219</v>
      </c>
      <c r="R3845" s="6">
        <v>41961</v>
      </c>
      <c r="S3845" t="s">
        <v>3194</v>
      </c>
      <c r="T3845" t="s">
        <v>3289</v>
      </c>
      <c r="U3845" t="s">
        <v>3841</v>
      </c>
      <c r="V3845">
        <v>60</v>
      </c>
      <c r="W3845">
        <v>58</v>
      </c>
      <c r="Y3845" t="s">
        <v>11</v>
      </c>
      <c r="Z3845">
        <v>1</v>
      </c>
      <c r="AA3845">
        <f t="shared" si="544"/>
        <v>-2</v>
      </c>
      <c r="AB3845">
        <f t="shared" ca="1" si="540"/>
        <v>-1.9999999999999998</v>
      </c>
      <c r="AC3845">
        <f t="shared" ca="1" si="541"/>
        <v>0</v>
      </c>
      <c r="AD3845">
        <f t="shared" ca="1" si="542"/>
        <v>0</v>
      </c>
      <c r="AE3845" s="2">
        <v>0</v>
      </c>
      <c r="AF3845" s="7">
        <f>VLOOKUP(R3845,Weights!$A$2:$B$120,2,0)*AE3845</f>
        <v>0</v>
      </c>
      <c r="AG3845">
        <f t="shared" ca="1" si="543"/>
        <v>0</v>
      </c>
      <c r="AI3845" t="str">
        <f t="shared" ca="1" si="545"/>
        <v>La Salle</v>
      </c>
      <c r="AJ3845" t="str">
        <f t="shared" si="546"/>
        <v>La Salle</v>
      </c>
      <c r="AK3845" t="str">
        <f t="shared" si="547"/>
        <v>La Salle</v>
      </c>
    </row>
    <row r="3846" spans="17:37" x14ac:dyDescent="0.25">
      <c r="Q3846" t="s">
        <v>3219</v>
      </c>
      <c r="R3846" s="6">
        <v>41968</v>
      </c>
      <c r="S3846" t="s">
        <v>3194</v>
      </c>
      <c r="T3846" t="s">
        <v>3207</v>
      </c>
      <c r="U3846" t="s">
        <v>3841</v>
      </c>
      <c r="V3846">
        <v>54</v>
      </c>
      <c r="W3846">
        <v>50</v>
      </c>
      <c r="Y3846" t="s">
        <v>15</v>
      </c>
      <c r="Z3846">
        <v>1</v>
      </c>
      <c r="AA3846">
        <f t="shared" si="544"/>
        <v>-4</v>
      </c>
      <c r="AB3846">
        <f t="shared" ca="1" si="540"/>
        <v>7.4</v>
      </c>
      <c r="AC3846">
        <f t="shared" ca="1" si="541"/>
        <v>-11.4</v>
      </c>
      <c r="AD3846">
        <f t="shared" ca="1" si="542"/>
        <v>11.4</v>
      </c>
      <c r="AE3846" s="2">
        <v>0</v>
      </c>
      <c r="AF3846" s="7">
        <f>VLOOKUP(R3846,Weights!$A$2:$B$120,2,0)*AE3846</f>
        <v>0</v>
      </c>
      <c r="AG3846">
        <f t="shared" ca="1" si="543"/>
        <v>129.96</v>
      </c>
      <c r="AI3846" t="str">
        <f t="shared" ca="1" si="545"/>
        <v>Quinnipiac</v>
      </c>
      <c r="AJ3846" t="str">
        <f t="shared" si="546"/>
        <v>Hartford</v>
      </c>
      <c r="AK3846" t="str">
        <f t="shared" si="547"/>
        <v>Hartford</v>
      </c>
    </row>
    <row r="3847" spans="17:37" x14ac:dyDescent="0.25">
      <c r="Q3847" t="s">
        <v>3219</v>
      </c>
      <c r="R3847" s="6">
        <v>41973</v>
      </c>
      <c r="S3847" t="s">
        <v>3194</v>
      </c>
      <c r="T3847" t="s">
        <v>3208</v>
      </c>
      <c r="U3847" t="s">
        <v>3842</v>
      </c>
      <c r="V3847">
        <v>89</v>
      </c>
      <c r="W3847">
        <v>73</v>
      </c>
      <c r="Y3847" t="s">
        <v>150</v>
      </c>
      <c r="Z3847">
        <v>1</v>
      </c>
      <c r="AA3847">
        <f t="shared" si="544"/>
        <v>16</v>
      </c>
      <c r="AB3847">
        <f t="shared" ca="1" si="540"/>
        <v>-0.59999999999999987</v>
      </c>
      <c r="AC3847">
        <f t="shared" ca="1" si="541"/>
        <v>16.600000000000001</v>
      </c>
      <c r="AD3847">
        <f t="shared" ca="1" si="542"/>
        <v>-16.600000000000001</v>
      </c>
      <c r="AE3847" s="2">
        <v>0</v>
      </c>
      <c r="AF3847" s="7">
        <f>VLOOKUP(R3847,Weights!$A$2:$B$120,2,0)*AE3847</f>
        <v>0</v>
      </c>
      <c r="AG3847">
        <f t="shared" ca="1" si="543"/>
        <v>275.56000000000006</v>
      </c>
      <c r="AI3847" t="str">
        <f t="shared" ca="1" si="545"/>
        <v>Vermont</v>
      </c>
      <c r="AJ3847" t="str">
        <f t="shared" si="546"/>
        <v>Quinnipiac</v>
      </c>
      <c r="AK3847">
        <f t="shared" si="547"/>
        <v>0</v>
      </c>
    </row>
    <row r="3848" spans="17:37" x14ac:dyDescent="0.25">
      <c r="Q3848" t="s">
        <v>3219</v>
      </c>
      <c r="R3848" s="6">
        <v>41980</v>
      </c>
      <c r="S3848" t="s">
        <v>3194</v>
      </c>
      <c r="T3848" t="s">
        <v>3503</v>
      </c>
      <c r="U3848" t="s">
        <v>3841</v>
      </c>
      <c r="V3848">
        <v>56</v>
      </c>
      <c r="W3848">
        <v>52</v>
      </c>
      <c r="X3848" t="s">
        <v>3843</v>
      </c>
      <c r="Y3848" t="s">
        <v>1995</v>
      </c>
      <c r="Z3848">
        <v>1</v>
      </c>
      <c r="AA3848">
        <f t="shared" si="544"/>
        <v>-4</v>
      </c>
      <c r="AB3848">
        <f t="shared" ca="1" si="540"/>
        <v>11.2</v>
      </c>
      <c r="AC3848">
        <f t="shared" ca="1" si="541"/>
        <v>-15.2</v>
      </c>
      <c r="AD3848">
        <f t="shared" ca="1" si="542"/>
        <v>15.2</v>
      </c>
      <c r="AE3848" s="2">
        <v>0</v>
      </c>
      <c r="AF3848" s="7">
        <f>VLOOKUP(R3848,Weights!$A$2:$B$120,2,0)*AE3848</f>
        <v>0</v>
      </c>
      <c r="AG3848">
        <f t="shared" ca="1" si="543"/>
        <v>231.04</v>
      </c>
      <c r="AI3848" t="str">
        <f t="shared" ca="1" si="545"/>
        <v>Quinnipiac</v>
      </c>
      <c r="AJ3848" t="str">
        <f t="shared" si="546"/>
        <v>Fairfield</v>
      </c>
      <c r="AK3848" t="str">
        <f t="shared" si="547"/>
        <v>Fairfield</v>
      </c>
    </row>
    <row r="3849" spans="17:37" x14ac:dyDescent="0.25">
      <c r="Q3849" t="s">
        <v>3219</v>
      </c>
      <c r="R3849" s="6">
        <v>41991</v>
      </c>
      <c r="S3849" t="s">
        <v>3194</v>
      </c>
      <c r="T3849" t="s">
        <v>3500</v>
      </c>
      <c r="U3849" t="s">
        <v>3842</v>
      </c>
      <c r="V3849">
        <v>80</v>
      </c>
      <c r="W3849">
        <v>65</v>
      </c>
      <c r="Y3849" t="s">
        <v>1996</v>
      </c>
      <c r="Z3849">
        <v>1</v>
      </c>
      <c r="AA3849">
        <f t="shared" si="544"/>
        <v>15</v>
      </c>
      <c r="AB3849">
        <f t="shared" ca="1" si="540"/>
        <v>4.8</v>
      </c>
      <c r="AC3849">
        <f t="shared" ca="1" si="541"/>
        <v>10.199999999999999</v>
      </c>
      <c r="AD3849">
        <f t="shared" ca="1" si="542"/>
        <v>-10.199999999999999</v>
      </c>
      <c r="AE3849" s="2">
        <v>0</v>
      </c>
      <c r="AF3849" s="7">
        <f>VLOOKUP(R3849,Weights!$A$2:$B$120,2,0)*AE3849</f>
        <v>0</v>
      </c>
      <c r="AG3849">
        <f t="shared" ca="1" si="543"/>
        <v>104.03999999999999</v>
      </c>
      <c r="AI3849" t="str">
        <f t="shared" ca="1" si="545"/>
        <v>Quinnipiac</v>
      </c>
      <c r="AJ3849" t="str">
        <f t="shared" si="546"/>
        <v>Quinnipiac</v>
      </c>
      <c r="AK3849">
        <f t="shared" si="547"/>
        <v>0</v>
      </c>
    </row>
    <row r="3850" spans="17:37" x14ac:dyDescent="0.25">
      <c r="Q3850" t="s">
        <v>3219</v>
      </c>
      <c r="R3850" s="6">
        <v>41994</v>
      </c>
      <c r="S3850" t="s">
        <v>3194</v>
      </c>
      <c r="T3850" t="s">
        <v>3379</v>
      </c>
      <c r="U3850" t="s">
        <v>3842</v>
      </c>
      <c r="V3850">
        <v>60</v>
      </c>
      <c r="W3850">
        <v>52</v>
      </c>
      <c r="Y3850" t="s">
        <v>1997</v>
      </c>
      <c r="Z3850">
        <v>1</v>
      </c>
      <c r="AA3850">
        <f t="shared" si="544"/>
        <v>8</v>
      </c>
      <c r="AB3850">
        <f t="shared" ca="1" si="540"/>
        <v>0.20000000000000018</v>
      </c>
      <c r="AC3850">
        <f t="shared" ca="1" si="541"/>
        <v>7.8</v>
      </c>
      <c r="AD3850">
        <f t="shared" ca="1" si="542"/>
        <v>-7.8</v>
      </c>
      <c r="AE3850" s="2">
        <v>0</v>
      </c>
      <c r="AF3850" s="7">
        <f>VLOOKUP(R3850,Weights!$A$2:$B$120,2,0)*AE3850</f>
        <v>0</v>
      </c>
      <c r="AG3850">
        <f t="shared" ca="1" si="543"/>
        <v>60.839999999999996</v>
      </c>
      <c r="AI3850" t="str">
        <f t="shared" ca="1" si="545"/>
        <v>Quinnipiac</v>
      </c>
      <c r="AJ3850" t="str">
        <f t="shared" si="546"/>
        <v>Quinnipiac</v>
      </c>
      <c r="AK3850">
        <f t="shared" si="547"/>
        <v>0</v>
      </c>
    </row>
    <row r="3851" spans="17:37" x14ac:dyDescent="0.25">
      <c r="Q3851" t="s">
        <v>3219</v>
      </c>
      <c r="R3851" s="6">
        <v>42002</v>
      </c>
      <c r="S3851" t="s">
        <v>3194</v>
      </c>
      <c r="T3851" t="s">
        <v>3209</v>
      </c>
      <c r="U3851" t="s">
        <v>3842</v>
      </c>
      <c r="V3851">
        <v>81</v>
      </c>
      <c r="W3851">
        <v>64</v>
      </c>
      <c r="Y3851" t="s">
        <v>1998</v>
      </c>
      <c r="Z3851">
        <v>1</v>
      </c>
      <c r="AA3851">
        <f t="shared" si="544"/>
        <v>17</v>
      </c>
      <c r="AB3851">
        <f t="shared" ca="1" si="540"/>
        <v>16.599999800000003</v>
      </c>
      <c r="AC3851">
        <f t="shared" ca="1" si="541"/>
        <v>0.40000019999999736</v>
      </c>
      <c r="AD3851">
        <f t="shared" ca="1" si="542"/>
        <v>-0.40000019999999736</v>
      </c>
      <c r="AE3851" s="2">
        <v>0</v>
      </c>
      <c r="AF3851" s="7">
        <f>VLOOKUP(R3851,Weights!$A$2:$B$120,2,0)*AE3851</f>
        <v>0</v>
      </c>
      <c r="AG3851">
        <f t="shared" ca="1" si="543"/>
        <v>0.16000016000003789</v>
      </c>
      <c r="AI3851" t="str">
        <f t="shared" ca="1" si="545"/>
        <v>Quinnipiac</v>
      </c>
      <c r="AJ3851" t="str">
        <f t="shared" si="546"/>
        <v>Quinnipiac</v>
      </c>
      <c r="AK3851">
        <f t="shared" si="547"/>
        <v>0</v>
      </c>
    </row>
    <row r="3852" spans="17:37" x14ac:dyDescent="0.25">
      <c r="Q3852" t="s">
        <v>3219</v>
      </c>
      <c r="R3852" s="6">
        <v>42006</v>
      </c>
      <c r="S3852" t="s">
        <v>3194</v>
      </c>
      <c r="T3852" t="s">
        <v>3502</v>
      </c>
      <c r="U3852" t="s">
        <v>3841</v>
      </c>
      <c r="V3852">
        <v>66</v>
      </c>
      <c r="W3852">
        <v>60</v>
      </c>
      <c r="Y3852" t="s">
        <v>1999</v>
      </c>
      <c r="Z3852">
        <v>1</v>
      </c>
      <c r="AA3852">
        <f t="shared" si="544"/>
        <v>-6</v>
      </c>
      <c r="AB3852">
        <f t="shared" ca="1" si="540"/>
        <v>3.8</v>
      </c>
      <c r="AC3852">
        <f t="shared" ca="1" si="541"/>
        <v>-9.8000000000000007</v>
      </c>
      <c r="AD3852">
        <f t="shared" ca="1" si="542"/>
        <v>9.8000000000000007</v>
      </c>
      <c r="AE3852" s="2">
        <v>0</v>
      </c>
      <c r="AF3852" s="7">
        <f>VLOOKUP(R3852,Weights!$A$2:$B$120,2,0)*AE3852</f>
        <v>0</v>
      </c>
      <c r="AG3852">
        <f t="shared" ca="1" si="543"/>
        <v>96.04000000000002</v>
      </c>
      <c r="AI3852" t="str">
        <f t="shared" ca="1" si="545"/>
        <v>Quinnipiac</v>
      </c>
      <c r="AJ3852" t="str">
        <f t="shared" si="546"/>
        <v>Saint Peter's</v>
      </c>
      <c r="AK3852" t="str">
        <f t="shared" si="547"/>
        <v>Saint Peter's</v>
      </c>
    </row>
    <row r="3853" spans="17:37" x14ac:dyDescent="0.25">
      <c r="Q3853" t="s">
        <v>3219</v>
      </c>
      <c r="R3853" s="6">
        <v>42015</v>
      </c>
      <c r="S3853" t="s">
        <v>3194</v>
      </c>
      <c r="T3853" t="s">
        <v>3309</v>
      </c>
      <c r="U3853" t="s">
        <v>3842</v>
      </c>
      <c r="V3853">
        <v>66</v>
      </c>
      <c r="W3853">
        <v>54</v>
      </c>
      <c r="Y3853" t="s">
        <v>2000</v>
      </c>
      <c r="Z3853">
        <v>1</v>
      </c>
      <c r="AA3853">
        <f t="shared" si="544"/>
        <v>12</v>
      </c>
      <c r="AB3853">
        <f t="shared" ca="1" si="540"/>
        <v>12.199999800000001</v>
      </c>
      <c r="AC3853">
        <f t="shared" ca="1" si="541"/>
        <v>-0.1999998000000005</v>
      </c>
      <c r="AD3853">
        <f t="shared" ca="1" si="542"/>
        <v>0.1999998000000005</v>
      </c>
      <c r="AE3853" s="2">
        <v>0</v>
      </c>
      <c r="AF3853" s="7">
        <f>VLOOKUP(R3853,Weights!$A$2:$B$120,2,0)*AE3853</f>
        <v>0</v>
      </c>
      <c r="AG3853">
        <f t="shared" ca="1" si="543"/>
        <v>3.9999920000040205E-2</v>
      </c>
      <c r="AI3853" t="str">
        <f t="shared" ca="1" si="545"/>
        <v>Quinnipiac</v>
      </c>
      <c r="AJ3853" t="str">
        <f t="shared" si="546"/>
        <v>Quinnipiac</v>
      </c>
      <c r="AK3853">
        <f t="shared" si="547"/>
        <v>0</v>
      </c>
    </row>
    <row r="3854" spans="17:37" x14ac:dyDescent="0.25">
      <c r="Q3854" t="s">
        <v>3219</v>
      </c>
      <c r="R3854" s="6">
        <v>42019</v>
      </c>
      <c r="S3854" t="s">
        <v>3194</v>
      </c>
      <c r="T3854" t="s">
        <v>3504</v>
      </c>
      <c r="U3854" t="s">
        <v>3841</v>
      </c>
      <c r="V3854">
        <v>56</v>
      </c>
      <c r="W3854">
        <v>53</v>
      </c>
      <c r="Y3854" t="s">
        <v>2001</v>
      </c>
      <c r="Z3854">
        <v>1</v>
      </c>
      <c r="AA3854">
        <f t="shared" si="544"/>
        <v>-3</v>
      </c>
      <c r="AB3854">
        <f t="shared" ca="1" si="540"/>
        <v>2.1999999800000003</v>
      </c>
      <c r="AC3854">
        <f t="shared" ca="1" si="541"/>
        <v>-5.1999999800000003</v>
      </c>
      <c r="AD3854">
        <f t="shared" ca="1" si="542"/>
        <v>5.1999999800000003</v>
      </c>
      <c r="AE3854" s="2">
        <v>0</v>
      </c>
      <c r="AF3854" s="7">
        <f>VLOOKUP(R3854,Weights!$A$2:$B$120,2,0)*AE3854</f>
        <v>0</v>
      </c>
      <c r="AG3854">
        <f t="shared" ca="1" si="543"/>
        <v>27.039999792000003</v>
      </c>
      <c r="AI3854" t="str">
        <f t="shared" ca="1" si="545"/>
        <v>Quinnipiac</v>
      </c>
      <c r="AJ3854" t="str">
        <f t="shared" si="546"/>
        <v>Rider</v>
      </c>
      <c r="AK3854" t="str">
        <f t="shared" si="547"/>
        <v>Rider</v>
      </c>
    </row>
    <row r="3855" spans="17:37" x14ac:dyDescent="0.25">
      <c r="Q3855" t="s">
        <v>3219</v>
      </c>
      <c r="R3855" s="6">
        <v>42027</v>
      </c>
      <c r="S3855" t="s">
        <v>3194</v>
      </c>
      <c r="T3855" t="s">
        <v>3505</v>
      </c>
      <c r="U3855" t="s">
        <v>3842</v>
      </c>
      <c r="V3855">
        <v>73</v>
      </c>
      <c r="W3855">
        <v>59</v>
      </c>
      <c r="Y3855" t="s">
        <v>2003</v>
      </c>
      <c r="Z3855">
        <v>1</v>
      </c>
      <c r="AA3855">
        <f t="shared" si="544"/>
        <v>14</v>
      </c>
      <c r="AB3855">
        <f t="shared" ca="1" si="540"/>
        <v>1.9999999800000001</v>
      </c>
      <c r="AC3855">
        <f t="shared" ca="1" si="541"/>
        <v>12.00000002</v>
      </c>
      <c r="AD3855">
        <f t="shared" ca="1" si="542"/>
        <v>-12.00000002</v>
      </c>
      <c r="AE3855" s="2">
        <v>0</v>
      </c>
      <c r="AF3855" s="7">
        <f>VLOOKUP(R3855,Weights!$A$2:$B$120,2,0)*AE3855</f>
        <v>0</v>
      </c>
      <c r="AG3855">
        <f t="shared" ca="1" si="543"/>
        <v>144.00000048000001</v>
      </c>
      <c r="AI3855" t="str">
        <f t="shared" ca="1" si="545"/>
        <v>Quinnipiac</v>
      </c>
      <c r="AJ3855" t="str">
        <f t="shared" si="546"/>
        <v>Quinnipiac</v>
      </c>
      <c r="AK3855">
        <f t="shared" si="547"/>
        <v>0</v>
      </c>
    </row>
    <row r="3856" spans="17:37" x14ac:dyDescent="0.25">
      <c r="Q3856" t="s">
        <v>3219</v>
      </c>
      <c r="R3856" s="6">
        <v>42040</v>
      </c>
      <c r="S3856" t="s">
        <v>3194</v>
      </c>
      <c r="T3856" t="s">
        <v>3448</v>
      </c>
      <c r="U3856" t="s">
        <v>3842</v>
      </c>
      <c r="V3856">
        <v>72</v>
      </c>
      <c r="W3856">
        <v>52</v>
      </c>
      <c r="Y3856" t="s">
        <v>2004</v>
      </c>
      <c r="Z3856">
        <v>1</v>
      </c>
      <c r="AA3856">
        <f t="shared" si="544"/>
        <v>20</v>
      </c>
      <c r="AB3856">
        <f t="shared" ca="1" si="540"/>
        <v>3</v>
      </c>
      <c r="AC3856">
        <f t="shared" ca="1" si="541"/>
        <v>17</v>
      </c>
      <c r="AD3856">
        <f t="shared" ca="1" si="542"/>
        <v>-17</v>
      </c>
      <c r="AE3856" s="2">
        <v>0</v>
      </c>
      <c r="AF3856" s="7">
        <f>VLOOKUP(R3856,Weights!$A$2:$B$120,2,0)*AE3856</f>
        <v>0</v>
      </c>
      <c r="AG3856">
        <f t="shared" ca="1" si="543"/>
        <v>289</v>
      </c>
      <c r="AI3856" t="str">
        <f t="shared" ca="1" si="545"/>
        <v>Quinnipiac</v>
      </c>
      <c r="AJ3856" t="str">
        <f t="shared" si="546"/>
        <v>Quinnipiac</v>
      </c>
      <c r="AK3856">
        <f t="shared" si="547"/>
        <v>0</v>
      </c>
    </row>
    <row r="3857" spans="17:37" x14ac:dyDescent="0.25">
      <c r="Q3857" t="s">
        <v>3219</v>
      </c>
      <c r="R3857" s="6">
        <v>42043</v>
      </c>
      <c r="S3857" t="s">
        <v>3194</v>
      </c>
      <c r="T3857" t="s">
        <v>3203</v>
      </c>
      <c r="U3857" t="s">
        <v>3842</v>
      </c>
      <c r="V3857">
        <v>91</v>
      </c>
      <c r="W3857">
        <v>69</v>
      </c>
      <c r="Y3857" t="s">
        <v>2005</v>
      </c>
      <c r="Z3857">
        <v>1</v>
      </c>
      <c r="AA3857">
        <f t="shared" si="544"/>
        <v>22</v>
      </c>
      <c r="AB3857">
        <f t="shared" ca="1" si="540"/>
        <v>13.599999800000001</v>
      </c>
      <c r="AC3857">
        <f t="shared" ca="1" si="541"/>
        <v>8.4000001999999991</v>
      </c>
      <c r="AD3857">
        <f t="shared" ca="1" si="542"/>
        <v>-8.4000001999999991</v>
      </c>
      <c r="AE3857" s="2">
        <v>0</v>
      </c>
      <c r="AF3857" s="7">
        <f>VLOOKUP(R3857,Weights!$A$2:$B$120,2,0)*AE3857</f>
        <v>0</v>
      </c>
      <c r="AG3857">
        <f t="shared" ca="1" si="543"/>
        <v>70.560003360000024</v>
      </c>
      <c r="AI3857" t="str">
        <f t="shared" ca="1" si="545"/>
        <v>Quinnipiac</v>
      </c>
      <c r="AJ3857" t="str">
        <f t="shared" si="546"/>
        <v>Quinnipiac</v>
      </c>
      <c r="AK3857">
        <f t="shared" si="547"/>
        <v>0</v>
      </c>
    </row>
    <row r="3858" spans="17:37" x14ac:dyDescent="0.25">
      <c r="Q3858" t="s">
        <v>3219</v>
      </c>
      <c r="R3858" s="6">
        <v>42050</v>
      </c>
      <c r="S3858" t="s">
        <v>3194</v>
      </c>
      <c r="T3858" t="s">
        <v>3330</v>
      </c>
      <c r="U3858" t="s">
        <v>3841</v>
      </c>
      <c r="V3858">
        <v>60</v>
      </c>
      <c r="W3858">
        <v>57</v>
      </c>
      <c r="Y3858" t="s">
        <v>2006</v>
      </c>
      <c r="Z3858">
        <v>1</v>
      </c>
      <c r="AA3858">
        <f t="shared" si="544"/>
        <v>-3</v>
      </c>
      <c r="AB3858">
        <f t="shared" ca="1" si="540"/>
        <v>-1.5999999999999999</v>
      </c>
      <c r="AC3858">
        <f t="shared" ca="1" si="541"/>
        <v>-1.4000000000000001</v>
      </c>
      <c r="AD3858">
        <f t="shared" ca="1" si="542"/>
        <v>1.4000000000000001</v>
      </c>
      <c r="AE3858" s="2">
        <v>0</v>
      </c>
      <c r="AF3858" s="7">
        <f>VLOOKUP(R3858,Weights!$A$2:$B$120,2,0)*AE3858</f>
        <v>0</v>
      </c>
      <c r="AG3858">
        <f t="shared" ca="1" si="543"/>
        <v>1.9600000000000004</v>
      </c>
      <c r="AI3858" t="str">
        <f t="shared" ca="1" si="545"/>
        <v>Iona</v>
      </c>
      <c r="AJ3858" t="str">
        <f t="shared" si="546"/>
        <v>Iona</v>
      </c>
      <c r="AK3858" t="str">
        <f t="shared" si="547"/>
        <v>Iona</v>
      </c>
    </row>
    <row r="3859" spans="17:37" x14ac:dyDescent="0.25">
      <c r="Q3859" t="s">
        <v>3219</v>
      </c>
      <c r="R3859" s="6">
        <v>42056</v>
      </c>
      <c r="S3859" t="s">
        <v>3194</v>
      </c>
      <c r="T3859" t="s">
        <v>3236</v>
      </c>
      <c r="U3859" t="s">
        <v>3841</v>
      </c>
      <c r="V3859">
        <v>65</v>
      </c>
      <c r="W3859">
        <v>63</v>
      </c>
      <c r="Y3859" t="s">
        <v>2007</v>
      </c>
      <c r="Z3859">
        <v>1</v>
      </c>
      <c r="AA3859">
        <f t="shared" si="544"/>
        <v>-2</v>
      </c>
      <c r="AB3859">
        <f t="shared" ca="1" si="540"/>
        <v>0.40000000000000013</v>
      </c>
      <c r="AC3859">
        <f t="shared" ca="1" si="541"/>
        <v>-2.4000000000000004</v>
      </c>
      <c r="AD3859">
        <f t="shared" ca="1" si="542"/>
        <v>2.4000000000000004</v>
      </c>
      <c r="AE3859" s="2">
        <v>0</v>
      </c>
      <c r="AF3859" s="7">
        <f>VLOOKUP(R3859,Weights!$A$2:$B$120,2,0)*AE3859</f>
        <v>0</v>
      </c>
      <c r="AG3859">
        <f t="shared" ca="1" si="543"/>
        <v>5.7600000000000016</v>
      </c>
      <c r="AI3859" t="str">
        <f t="shared" ca="1" si="545"/>
        <v>Quinnipiac</v>
      </c>
      <c r="AJ3859" t="str">
        <f t="shared" si="546"/>
        <v>Canisius</v>
      </c>
      <c r="AK3859" t="str">
        <f t="shared" si="547"/>
        <v>Canisius</v>
      </c>
    </row>
    <row r="3860" spans="17:37" x14ac:dyDescent="0.25">
      <c r="Q3860" t="s">
        <v>3219</v>
      </c>
      <c r="R3860" s="6">
        <v>42062</v>
      </c>
      <c r="S3860" t="s">
        <v>3194</v>
      </c>
      <c r="T3860" t="s">
        <v>3201</v>
      </c>
      <c r="U3860" t="s">
        <v>3842</v>
      </c>
      <c r="V3860">
        <v>73</v>
      </c>
      <c r="W3860">
        <v>63</v>
      </c>
      <c r="Y3860" t="s">
        <v>2008</v>
      </c>
      <c r="Z3860">
        <v>1</v>
      </c>
      <c r="AA3860">
        <f t="shared" si="544"/>
        <v>10</v>
      </c>
      <c r="AB3860">
        <f t="shared" ca="1" si="540"/>
        <v>7</v>
      </c>
      <c r="AC3860">
        <f t="shared" ca="1" si="541"/>
        <v>3</v>
      </c>
      <c r="AD3860">
        <f t="shared" ca="1" si="542"/>
        <v>-3</v>
      </c>
      <c r="AE3860" s="2">
        <v>0</v>
      </c>
      <c r="AF3860" s="7">
        <f>VLOOKUP(R3860,Weights!$A$2:$B$120,2,0)*AE3860</f>
        <v>0</v>
      </c>
      <c r="AG3860">
        <f t="shared" ca="1" si="543"/>
        <v>9</v>
      </c>
      <c r="AI3860" t="str">
        <f t="shared" ca="1" si="545"/>
        <v>Quinnipiac</v>
      </c>
      <c r="AJ3860" t="str">
        <f t="shared" si="546"/>
        <v>Quinnipiac</v>
      </c>
      <c r="AK3860">
        <f t="shared" si="547"/>
        <v>0</v>
      </c>
    </row>
    <row r="3861" spans="17:37" x14ac:dyDescent="0.25">
      <c r="Q3861" t="s">
        <v>3432</v>
      </c>
      <c r="R3861" s="6">
        <v>41963</v>
      </c>
      <c r="S3861" t="s">
        <v>3194</v>
      </c>
      <c r="T3861" t="s">
        <v>3514</v>
      </c>
      <c r="U3861" t="s">
        <v>3842</v>
      </c>
      <c r="V3861">
        <v>61</v>
      </c>
      <c r="W3861">
        <v>52</v>
      </c>
      <c r="Y3861" t="s">
        <v>13</v>
      </c>
      <c r="Z3861">
        <v>1</v>
      </c>
      <c r="AA3861">
        <f t="shared" si="544"/>
        <v>9</v>
      </c>
      <c r="AB3861">
        <f t="shared" ca="1" si="540"/>
        <v>8.2000000000000011</v>
      </c>
      <c r="AC3861">
        <f t="shared" ca="1" si="541"/>
        <v>0.79999999999999893</v>
      </c>
      <c r="AD3861">
        <f t="shared" ca="1" si="542"/>
        <v>-0.79999999999999893</v>
      </c>
      <c r="AE3861" s="2">
        <v>0</v>
      </c>
      <c r="AF3861" s="7">
        <f>VLOOKUP(R3861,Weights!$A$2:$B$120,2,0)*AE3861</f>
        <v>0</v>
      </c>
      <c r="AG3861">
        <f t="shared" ca="1" si="543"/>
        <v>0.63999999999999835</v>
      </c>
      <c r="AI3861" t="str">
        <f t="shared" ca="1" si="545"/>
        <v>Radford</v>
      </c>
      <c r="AJ3861" t="str">
        <f t="shared" si="546"/>
        <v>Radford</v>
      </c>
      <c r="AK3861">
        <f t="shared" si="547"/>
        <v>0</v>
      </c>
    </row>
    <row r="3862" spans="17:37" x14ac:dyDescent="0.25">
      <c r="Q3862" t="s">
        <v>3432</v>
      </c>
      <c r="R3862" s="6">
        <v>41966</v>
      </c>
      <c r="S3862" t="s">
        <v>3194</v>
      </c>
      <c r="T3862" t="s">
        <v>3839</v>
      </c>
      <c r="U3862" t="s">
        <v>3842</v>
      </c>
      <c r="V3862">
        <v>88</v>
      </c>
      <c r="W3862">
        <v>52</v>
      </c>
      <c r="Y3862" t="s">
        <v>15</v>
      </c>
      <c r="Z3862">
        <v>1</v>
      </c>
      <c r="AA3862">
        <f t="shared" si="544"/>
        <v>36</v>
      </c>
      <c r="AB3862">
        <f t="shared" ca="1" si="540"/>
        <v>30.199999800000001</v>
      </c>
      <c r="AC3862">
        <f t="shared" ca="1" si="541"/>
        <v>5.8000001999999995</v>
      </c>
      <c r="AD3862">
        <f t="shared" ca="1" si="542"/>
        <v>-5.8000001999999995</v>
      </c>
      <c r="AE3862" s="2">
        <v>0</v>
      </c>
      <c r="AF3862" s="7">
        <f>VLOOKUP(R3862,Weights!$A$2:$B$120,2,0)*AE3862</f>
        <v>0</v>
      </c>
      <c r="AG3862">
        <f t="shared" ca="1" si="543"/>
        <v>33.640002320000036</v>
      </c>
      <c r="AI3862" t="str">
        <f t="shared" ca="1" si="545"/>
        <v>Radford</v>
      </c>
      <c r="AJ3862" t="str">
        <f t="shared" si="546"/>
        <v>Radford</v>
      </c>
      <c r="AK3862">
        <f t="shared" si="547"/>
        <v>0</v>
      </c>
    </row>
    <row r="3863" spans="17:37" x14ac:dyDescent="0.25">
      <c r="Q3863" t="s">
        <v>3432</v>
      </c>
      <c r="R3863" s="6">
        <v>41971</v>
      </c>
      <c r="S3863" t="s">
        <v>3195</v>
      </c>
      <c r="T3863" t="s">
        <v>3360</v>
      </c>
      <c r="U3863" t="s">
        <v>3842</v>
      </c>
      <c r="V3863">
        <v>65</v>
      </c>
      <c r="W3863">
        <v>57</v>
      </c>
      <c r="Y3863" t="s">
        <v>235</v>
      </c>
      <c r="Z3863">
        <v>1</v>
      </c>
      <c r="AA3863">
        <f t="shared" si="544"/>
        <v>8</v>
      </c>
      <c r="AB3863">
        <f t="shared" ca="1" si="540"/>
        <v>9.7999998000000001</v>
      </c>
      <c r="AC3863">
        <f t="shared" ca="1" si="541"/>
        <v>-1.7999998000000001</v>
      </c>
      <c r="AD3863">
        <f t="shared" ca="1" si="542"/>
        <v>1.7999998000000001</v>
      </c>
      <c r="AE3863" s="2">
        <v>0</v>
      </c>
      <c r="AF3863" s="7">
        <f>VLOOKUP(R3863,Weights!$A$2:$B$120,2,0)*AE3863</f>
        <v>0</v>
      </c>
      <c r="AG3863">
        <f t="shared" ca="1" si="543"/>
        <v>3.2399992800000406</v>
      </c>
      <c r="AI3863" t="str">
        <f t="shared" ca="1" si="545"/>
        <v>Radford</v>
      </c>
      <c r="AJ3863" t="str">
        <f t="shared" si="546"/>
        <v>Radford</v>
      </c>
      <c r="AK3863">
        <f t="shared" si="547"/>
        <v>0</v>
      </c>
    </row>
    <row r="3864" spans="17:37" x14ac:dyDescent="0.25">
      <c r="Q3864" t="s">
        <v>3432</v>
      </c>
      <c r="R3864" s="6">
        <v>41972</v>
      </c>
      <c r="S3864" t="s">
        <v>3195</v>
      </c>
      <c r="T3864" t="s">
        <v>3485</v>
      </c>
      <c r="U3864" t="s">
        <v>3842</v>
      </c>
      <c r="V3864">
        <v>57</v>
      </c>
      <c r="W3864">
        <v>46</v>
      </c>
      <c r="Y3864" t="s">
        <v>290</v>
      </c>
      <c r="Z3864">
        <v>1</v>
      </c>
      <c r="AA3864">
        <f t="shared" si="544"/>
        <v>11</v>
      </c>
      <c r="AB3864">
        <f t="shared" ca="1" si="540"/>
        <v>3.5999999999999996</v>
      </c>
      <c r="AC3864">
        <f t="shared" ca="1" si="541"/>
        <v>7.4</v>
      </c>
      <c r="AD3864">
        <f t="shared" ca="1" si="542"/>
        <v>-7.4</v>
      </c>
      <c r="AE3864" s="2">
        <v>0</v>
      </c>
      <c r="AF3864" s="7">
        <f>VLOOKUP(R3864,Weights!$A$2:$B$120,2,0)*AE3864</f>
        <v>0</v>
      </c>
      <c r="AG3864">
        <f t="shared" ca="1" si="543"/>
        <v>54.760000000000005</v>
      </c>
      <c r="AI3864" t="str">
        <f t="shared" ca="1" si="545"/>
        <v>Radford</v>
      </c>
      <c r="AJ3864" t="str">
        <f t="shared" si="546"/>
        <v>Radford</v>
      </c>
      <c r="AK3864">
        <f t="shared" si="547"/>
        <v>0</v>
      </c>
    </row>
    <row r="3865" spans="17:37" x14ac:dyDescent="0.25">
      <c r="Q3865" t="s">
        <v>3432</v>
      </c>
      <c r="R3865" s="6">
        <v>41989</v>
      </c>
      <c r="S3865" t="s">
        <v>3194</v>
      </c>
      <c r="T3865" t="s">
        <v>3839</v>
      </c>
      <c r="U3865" t="s">
        <v>3842</v>
      </c>
      <c r="V3865">
        <v>92</v>
      </c>
      <c r="W3865">
        <v>54</v>
      </c>
      <c r="Y3865" t="s">
        <v>154</v>
      </c>
      <c r="Z3865">
        <v>1</v>
      </c>
      <c r="AA3865">
        <f t="shared" si="544"/>
        <v>38</v>
      </c>
      <c r="AB3865">
        <f t="shared" ca="1" si="540"/>
        <v>30.199999800000001</v>
      </c>
      <c r="AC3865">
        <f t="shared" ca="1" si="541"/>
        <v>7.8000001999999995</v>
      </c>
      <c r="AD3865">
        <f t="shared" ca="1" si="542"/>
        <v>-7.8000001999999995</v>
      </c>
      <c r="AE3865" s="2">
        <v>0</v>
      </c>
      <c r="AF3865" s="7">
        <f>VLOOKUP(R3865,Weights!$A$2:$B$120,2,0)*AE3865</f>
        <v>0</v>
      </c>
      <c r="AG3865">
        <f t="shared" ca="1" si="543"/>
        <v>60.840003120000034</v>
      </c>
      <c r="AI3865" t="str">
        <f t="shared" ca="1" si="545"/>
        <v>Radford</v>
      </c>
      <c r="AJ3865" t="str">
        <f t="shared" si="546"/>
        <v>Radford</v>
      </c>
      <c r="AK3865">
        <f t="shared" si="547"/>
        <v>0</v>
      </c>
    </row>
    <row r="3866" spans="17:37" x14ac:dyDescent="0.25">
      <c r="Q3866" t="s">
        <v>3432</v>
      </c>
      <c r="R3866" s="6">
        <v>41992</v>
      </c>
      <c r="S3866" t="s">
        <v>3194</v>
      </c>
      <c r="T3866" t="s">
        <v>3201</v>
      </c>
      <c r="U3866" t="s">
        <v>3842</v>
      </c>
      <c r="V3866">
        <v>76</v>
      </c>
      <c r="W3866">
        <v>66</v>
      </c>
      <c r="Y3866" t="s">
        <v>332</v>
      </c>
      <c r="Z3866">
        <v>1</v>
      </c>
      <c r="AA3866">
        <f t="shared" si="544"/>
        <v>10</v>
      </c>
      <c r="AB3866">
        <f t="shared" ca="1" si="540"/>
        <v>7</v>
      </c>
      <c r="AC3866">
        <f t="shared" ca="1" si="541"/>
        <v>3</v>
      </c>
      <c r="AD3866">
        <f t="shared" ca="1" si="542"/>
        <v>-3</v>
      </c>
      <c r="AE3866" s="2">
        <v>0</v>
      </c>
      <c r="AF3866" s="7">
        <f>VLOOKUP(R3866,Weights!$A$2:$B$120,2,0)*AE3866</f>
        <v>0</v>
      </c>
      <c r="AG3866">
        <f t="shared" ca="1" si="543"/>
        <v>9</v>
      </c>
      <c r="AI3866" t="str">
        <f t="shared" ca="1" si="545"/>
        <v>Radford</v>
      </c>
      <c r="AJ3866" t="str">
        <f t="shared" si="546"/>
        <v>Radford</v>
      </c>
      <c r="AK3866">
        <f t="shared" si="547"/>
        <v>0</v>
      </c>
    </row>
    <row r="3867" spans="17:37" x14ac:dyDescent="0.25">
      <c r="Q3867" t="s">
        <v>3432</v>
      </c>
      <c r="R3867" s="6">
        <v>41994</v>
      </c>
      <c r="S3867" t="s">
        <v>3194</v>
      </c>
      <c r="T3867" t="s">
        <v>3240</v>
      </c>
      <c r="U3867" t="s">
        <v>3842</v>
      </c>
      <c r="V3867">
        <v>74</v>
      </c>
      <c r="W3867">
        <v>61</v>
      </c>
      <c r="Y3867" t="s">
        <v>398</v>
      </c>
      <c r="Z3867">
        <v>1</v>
      </c>
      <c r="AA3867">
        <f t="shared" si="544"/>
        <v>13</v>
      </c>
      <c r="AB3867">
        <f t="shared" ca="1" si="540"/>
        <v>2.3999999800000005</v>
      </c>
      <c r="AC3867">
        <f t="shared" ca="1" si="541"/>
        <v>10.60000002</v>
      </c>
      <c r="AD3867">
        <f t="shared" ca="1" si="542"/>
        <v>-10.60000002</v>
      </c>
      <c r="AE3867" s="2">
        <v>0</v>
      </c>
      <c r="AF3867" s="7">
        <f>VLOOKUP(R3867,Weights!$A$2:$B$120,2,0)*AE3867</f>
        <v>0</v>
      </c>
      <c r="AG3867">
        <f t="shared" ca="1" si="543"/>
        <v>112.36000042399999</v>
      </c>
      <c r="AI3867" t="str">
        <f t="shared" ca="1" si="545"/>
        <v>Radford</v>
      </c>
      <c r="AJ3867" t="str">
        <f t="shared" si="546"/>
        <v>Radford</v>
      </c>
      <c r="AK3867">
        <f t="shared" si="547"/>
        <v>0</v>
      </c>
    </row>
    <row r="3868" spans="17:37" x14ac:dyDescent="0.25">
      <c r="Q3868" t="s">
        <v>3432</v>
      </c>
      <c r="R3868" s="6">
        <v>42001</v>
      </c>
      <c r="S3868" t="s">
        <v>3194</v>
      </c>
      <c r="T3868" t="s">
        <v>3839</v>
      </c>
      <c r="U3868" t="s">
        <v>3842</v>
      </c>
      <c r="V3868">
        <v>119</v>
      </c>
      <c r="W3868">
        <v>69</v>
      </c>
      <c r="Y3868" t="s">
        <v>399</v>
      </c>
      <c r="Z3868">
        <v>1</v>
      </c>
      <c r="AA3868">
        <f t="shared" si="544"/>
        <v>50</v>
      </c>
      <c r="AB3868">
        <f t="shared" ca="1" si="540"/>
        <v>30.199999800000001</v>
      </c>
      <c r="AC3868">
        <f t="shared" ca="1" si="541"/>
        <v>19.800000199999999</v>
      </c>
      <c r="AD3868">
        <f t="shared" ca="1" si="542"/>
        <v>-19.800000199999999</v>
      </c>
      <c r="AE3868" s="2">
        <v>0</v>
      </c>
      <c r="AF3868" s="7">
        <f>VLOOKUP(R3868,Weights!$A$2:$B$120,2,0)*AE3868</f>
        <v>0</v>
      </c>
      <c r="AG3868">
        <f t="shared" ca="1" si="543"/>
        <v>392.04000791999999</v>
      </c>
      <c r="AI3868" t="str">
        <f t="shared" ca="1" si="545"/>
        <v>Radford</v>
      </c>
      <c r="AJ3868" t="str">
        <f t="shared" si="546"/>
        <v>Radford</v>
      </c>
      <c r="AK3868">
        <f t="shared" si="547"/>
        <v>0</v>
      </c>
    </row>
    <row r="3869" spans="17:37" x14ac:dyDescent="0.25">
      <c r="Q3869" t="s">
        <v>3432</v>
      </c>
      <c r="R3869" s="6">
        <v>42004</v>
      </c>
      <c r="S3869" t="s">
        <v>3194</v>
      </c>
      <c r="T3869" t="s">
        <v>3426</v>
      </c>
      <c r="U3869" t="s">
        <v>3841</v>
      </c>
      <c r="V3869">
        <v>62</v>
      </c>
      <c r="W3869">
        <v>60</v>
      </c>
      <c r="Y3869" t="s">
        <v>1033</v>
      </c>
      <c r="Z3869">
        <v>1</v>
      </c>
      <c r="AA3869">
        <f t="shared" si="544"/>
        <v>-2</v>
      </c>
      <c r="AB3869">
        <f t="shared" ca="1" si="540"/>
        <v>5.6</v>
      </c>
      <c r="AC3869">
        <f t="shared" ca="1" si="541"/>
        <v>-7.6</v>
      </c>
      <c r="AD3869">
        <f t="shared" ca="1" si="542"/>
        <v>7.6</v>
      </c>
      <c r="AE3869" s="2">
        <v>0</v>
      </c>
      <c r="AF3869" s="7">
        <f>VLOOKUP(R3869,Weights!$A$2:$B$120,2,0)*AE3869</f>
        <v>0</v>
      </c>
      <c r="AG3869">
        <f t="shared" ca="1" si="543"/>
        <v>57.76</v>
      </c>
      <c r="AI3869" t="str">
        <f t="shared" ca="1" si="545"/>
        <v>Radford</v>
      </c>
      <c r="AJ3869" t="str">
        <f t="shared" si="546"/>
        <v>UNC Asheville</v>
      </c>
      <c r="AK3869" t="str">
        <f t="shared" si="547"/>
        <v>UNC Asheville</v>
      </c>
    </row>
    <row r="3870" spans="17:37" x14ac:dyDescent="0.25">
      <c r="Q3870" t="s">
        <v>3432</v>
      </c>
      <c r="R3870" s="6">
        <v>42014</v>
      </c>
      <c r="S3870" t="s">
        <v>3194</v>
      </c>
      <c r="T3870" t="s">
        <v>3424</v>
      </c>
      <c r="U3870" t="s">
        <v>3842</v>
      </c>
      <c r="V3870">
        <v>95</v>
      </c>
      <c r="W3870">
        <v>82</v>
      </c>
      <c r="Y3870" t="s">
        <v>1324</v>
      </c>
      <c r="Z3870">
        <v>1</v>
      </c>
      <c r="AA3870">
        <f t="shared" si="544"/>
        <v>13</v>
      </c>
      <c r="AB3870">
        <f t="shared" ca="1" si="540"/>
        <v>14.999999799999999</v>
      </c>
      <c r="AC3870">
        <f t="shared" ca="1" si="541"/>
        <v>-1.9999997999999994</v>
      </c>
      <c r="AD3870">
        <f t="shared" ca="1" si="542"/>
        <v>1.9999997999999994</v>
      </c>
      <c r="AE3870" s="2">
        <v>0</v>
      </c>
      <c r="AF3870" s="7">
        <f>VLOOKUP(R3870,Weights!$A$2:$B$120,2,0)*AE3870</f>
        <v>0</v>
      </c>
      <c r="AG3870">
        <f t="shared" ca="1" si="543"/>
        <v>3.9999992000000377</v>
      </c>
      <c r="AI3870" t="str">
        <f t="shared" ca="1" si="545"/>
        <v>Radford</v>
      </c>
      <c r="AJ3870" t="str">
        <f t="shared" si="546"/>
        <v>Radford</v>
      </c>
      <c r="AK3870">
        <f t="shared" si="547"/>
        <v>0</v>
      </c>
    </row>
    <row r="3871" spans="17:37" x14ac:dyDescent="0.25">
      <c r="Q3871" t="s">
        <v>3432</v>
      </c>
      <c r="R3871" s="6">
        <v>42026</v>
      </c>
      <c r="S3871" t="s">
        <v>3194</v>
      </c>
      <c r="T3871" t="s">
        <v>3423</v>
      </c>
      <c r="U3871" t="s">
        <v>3842</v>
      </c>
      <c r="V3871">
        <v>73</v>
      </c>
      <c r="W3871">
        <v>66</v>
      </c>
      <c r="Y3871" t="s">
        <v>406</v>
      </c>
      <c r="Z3871">
        <v>1</v>
      </c>
      <c r="AA3871">
        <f t="shared" si="544"/>
        <v>7</v>
      </c>
      <c r="AB3871">
        <f t="shared" ca="1" si="540"/>
        <v>-0.99999999999999978</v>
      </c>
      <c r="AC3871">
        <f t="shared" ca="1" si="541"/>
        <v>8</v>
      </c>
      <c r="AD3871">
        <f t="shared" ca="1" si="542"/>
        <v>-8</v>
      </c>
      <c r="AE3871" s="2">
        <v>0</v>
      </c>
      <c r="AF3871" s="7">
        <f>VLOOKUP(R3871,Weights!$A$2:$B$120,2,0)*AE3871</f>
        <v>0</v>
      </c>
      <c r="AG3871">
        <f t="shared" ca="1" si="543"/>
        <v>64</v>
      </c>
      <c r="AI3871" t="str">
        <f t="shared" ca="1" si="545"/>
        <v>High Point</v>
      </c>
      <c r="AJ3871" t="str">
        <f t="shared" si="546"/>
        <v>Radford</v>
      </c>
      <c r="AK3871">
        <f t="shared" si="547"/>
        <v>0</v>
      </c>
    </row>
    <row r="3872" spans="17:37" x14ac:dyDescent="0.25">
      <c r="Q3872" t="s">
        <v>3432</v>
      </c>
      <c r="R3872" s="6">
        <v>42028</v>
      </c>
      <c r="S3872" t="s">
        <v>3194</v>
      </c>
      <c r="T3872" t="s">
        <v>3428</v>
      </c>
      <c r="U3872" t="s">
        <v>3842</v>
      </c>
      <c r="V3872">
        <v>84</v>
      </c>
      <c r="W3872">
        <v>76</v>
      </c>
      <c r="Y3872" t="s">
        <v>407</v>
      </c>
      <c r="Z3872">
        <v>1</v>
      </c>
      <c r="AA3872">
        <f t="shared" si="544"/>
        <v>8</v>
      </c>
      <c r="AB3872">
        <f t="shared" ca="1" si="540"/>
        <v>15.3999998</v>
      </c>
      <c r="AC3872">
        <f t="shared" ca="1" si="541"/>
        <v>-7.3999997999999998</v>
      </c>
      <c r="AD3872">
        <f t="shared" ca="1" si="542"/>
        <v>7.3999997999999998</v>
      </c>
      <c r="AE3872" s="2">
        <v>0</v>
      </c>
      <c r="AF3872" s="7">
        <f>VLOOKUP(R3872,Weights!$A$2:$B$120,2,0)*AE3872</f>
        <v>0</v>
      </c>
      <c r="AG3872">
        <f t="shared" ca="1" si="543"/>
        <v>54.759997040000037</v>
      </c>
      <c r="AI3872" t="str">
        <f t="shared" ca="1" si="545"/>
        <v>Radford</v>
      </c>
      <c r="AJ3872" t="str">
        <f t="shared" si="546"/>
        <v>Radford</v>
      </c>
      <c r="AK3872">
        <f t="shared" si="547"/>
        <v>0</v>
      </c>
    </row>
    <row r="3873" spans="17:37" x14ac:dyDescent="0.25">
      <c r="Q3873" t="s">
        <v>3432</v>
      </c>
      <c r="R3873" s="6">
        <v>42035</v>
      </c>
      <c r="S3873" t="s">
        <v>3194</v>
      </c>
      <c r="T3873" t="s">
        <v>3425</v>
      </c>
      <c r="U3873" t="s">
        <v>3842</v>
      </c>
      <c r="V3873">
        <v>73</v>
      </c>
      <c r="W3873">
        <v>66</v>
      </c>
      <c r="Y3873" t="s">
        <v>409</v>
      </c>
      <c r="Z3873">
        <v>1</v>
      </c>
      <c r="AA3873">
        <f t="shared" si="544"/>
        <v>7</v>
      </c>
      <c r="AB3873">
        <f t="shared" ca="1" si="540"/>
        <v>5.2</v>
      </c>
      <c r="AC3873">
        <f t="shared" ca="1" si="541"/>
        <v>1.7999999999999998</v>
      </c>
      <c r="AD3873">
        <f t="shared" ca="1" si="542"/>
        <v>-1.7999999999999998</v>
      </c>
      <c r="AE3873" s="2">
        <v>0</v>
      </c>
      <c r="AF3873" s="7">
        <f>VLOOKUP(R3873,Weights!$A$2:$B$120,2,0)*AE3873</f>
        <v>0</v>
      </c>
      <c r="AG3873">
        <f t="shared" ca="1" si="543"/>
        <v>3.2399999999999993</v>
      </c>
      <c r="AI3873" t="str">
        <f t="shared" ca="1" si="545"/>
        <v>Radford</v>
      </c>
      <c r="AJ3873" t="str">
        <f t="shared" si="546"/>
        <v>Radford</v>
      </c>
      <c r="AK3873">
        <f t="shared" si="547"/>
        <v>0</v>
      </c>
    </row>
    <row r="3874" spans="17:37" x14ac:dyDescent="0.25">
      <c r="Q3874" t="s">
        <v>3432</v>
      </c>
      <c r="R3874" s="6">
        <v>42041</v>
      </c>
      <c r="S3874" t="s">
        <v>3194</v>
      </c>
      <c r="T3874" t="s">
        <v>3422</v>
      </c>
      <c r="U3874" t="s">
        <v>3841</v>
      </c>
      <c r="V3874">
        <v>79</v>
      </c>
      <c r="W3874">
        <v>71</v>
      </c>
      <c r="Y3874" t="s">
        <v>1325</v>
      </c>
      <c r="Z3874">
        <v>1</v>
      </c>
      <c r="AA3874">
        <f t="shared" si="544"/>
        <v>-8</v>
      </c>
      <c r="AB3874">
        <f t="shared" ca="1" si="540"/>
        <v>1.7999999800000002</v>
      </c>
      <c r="AC3874">
        <f t="shared" ca="1" si="541"/>
        <v>-9.7999999800000008</v>
      </c>
      <c r="AD3874">
        <f t="shared" ca="1" si="542"/>
        <v>9.7999999800000008</v>
      </c>
      <c r="AE3874" s="2">
        <v>0</v>
      </c>
      <c r="AF3874" s="7">
        <f>VLOOKUP(R3874,Weights!$A$2:$B$120,2,0)*AE3874</f>
        <v>0</v>
      </c>
      <c r="AG3874">
        <f t="shared" ca="1" si="543"/>
        <v>96.039999608000016</v>
      </c>
      <c r="AI3874" t="str">
        <f t="shared" ca="1" si="545"/>
        <v>Radford</v>
      </c>
      <c r="AJ3874" t="str">
        <f t="shared" si="546"/>
        <v>Charleston Southern</v>
      </c>
      <c r="AK3874" t="str">
        <f t="shared" si="547"/>
        <v>Charleston Southern</v>
      </c>
    </row>
    <row r="3875" spans="17:37" x14ac:dyDescent="0.25">
      <c r="Q3875" t="s">
        <v>3432</v>
      </c>
      <c r="R3875" s="6">
        <v>42046</v>
      </c>
      <c r="S3875" t="s">
        <v>3194</v>
      </c>
      <c r="T3875" t="s">
        <v>3430</v>
      </c>
      <c r="U3875" t="s">
        <v>3842</v>
      </c>
      <c r="V3875">
        <v>80</v>
      </c>
      <c r="W3875">
        <v>75</v>
      </c>
      <c r="Y3875" t="s">
        <v>1326</v>
      </c>
      <c r="Z3875">
        <v>1</v>
      </c>
      <c r="AA3875">
        <f t="shared" si="544"/>
        <v>5</v>
      </c>
      <c r="AB3875">
        <f t="shared" ca="1" si="540"/>
        <v>11.999999799999999</v>
      </c>
      <c r="AC3875">
        <f t="shared" ca="1" si="541"/>
        <v>-6.9999997999999994</v>
      </c>
      <c r="AD3875">
        <f t="shared" ca="1" si="542"/>
        <v>6.9999997999999994</v>
      </c>
      <c r="AE3875" s="2">
        <v>0</v>
      </c>
      <c r="AF3875" s="7">
        <f>VLOOKUP(R3875,Weights!$A$2:$B$120,2,0)*AE3875</f>
        <v>0</v>
      </c>
      <c r="AG3875">
        <f t="shared" ca="1" si="543"/>
        <v>48.999997200000031</v>
      </c>
      <c r="AI3875" t="str">
        <f t="shared" ca="1" si="545"/>
        <v>Radford</v>
      </c>
      <c r="AJ3875" t="str">
        <f t="shared" si="546"/>
        <v>Radford</v>
      </c>
      <c r="AK3875">
        <f t="shared" si="547"/>
        <v>0</v>
      </c>
    </row>
    <row r="3876" spans="17:37" x14ac:dyDescent="0.25">
      <c r="Q3876" t="s">
        <v>3432</v>
      </c>
      <c r="R3876" s="6">
        <v>42051</v>
      </c>
      <c r="S3876" t="s">
        <v>3194</v>
      </c>
      <c r="T3876" t="s">
        <v>3429</v>
      </c>
      <c r="U3876" t="s">
        <v>3841</v>
      </c>
      <c r="V3876">
        <v>65</v>
      </c>
      <c r="W3876">
        <v>59</v>
      </c>
      <c r="Y3876" t="s">
        <v>285</v>
      </c>
      <c r="Z3876">
        <v>1</v>
      </c>
      <c r="AA3876">
        <f t="shared" si="544"/>
        <v>-6</v>
      </c>
      <c r="AB3876">
        <f t="shared" ca="1" si="540"/>
        <v>-2.8</v>
      </c>
      <c r="AC3876">
        <f t="shared" ca="1" si="541"/>
        <v>-3.2</v>
      </c>
      <c r="AD3876">
        <f t="shared" ca="1" si="542"/>
        <v>3.2</v>
      </c>
      <c r="AE3876" s="2">
        <v>0</v>
      </c>
      <c r="AF3876" s="7">
        <f>VLOOKUP(R3876,Weights!$A$2:$B$120,2,0)*AE3876</f>
        <v>0</v>
      </c>
      <c r="AG3876">
        <f t="shared" ca="1" si="543"/>
        <v>10.240000000000002</v>
      </c>
      <c r="AI3876" t="str">
        <f t="shared" ca="1" si="545"/>
        <v>Coastal Carolina</v>
      </c>
      <c r="AJ3876" t="str">
        <f t="shared" si="546"/>
        <v>Coastal Carolina</v>
      </c>
      <c r="AK3876" t="str">
        <f t="shared" si="547"/>
        <v>Coastal Carolina</v>
      </c>
    </row>
    <row r="3877" spans="17:37" x14ac:dyDescent="0.25">
      <c r="Q3877" t="s">
        <v>3432</v>
      </c>
      <c r="R3877" s="6">
        <v>42063</v>
      </c>
      <c r="S3877" t="s">
        <v>3194</v>
      </c>
      <c r="T3877" t="s">
        <v>3427</v>
      </c>
      <c r="U3877" t="s">
        <v>3842</v>
      </c>
      <c r="V3877">
        <v>72</v>
      </c>
      <c r="W3877">
        <v>62</v>
      </c>
      <c r="Y3877" t="s">
        <v>1328</v>
      </c>
      <c r="Z3877">
        <v>1</v>
      </c>
      <c r="AA3877">
        <f t="shared" si="544"/>
        <v>10</v>
      </c>
      <c r="AB3877">
        <f t="shared" ca="1" si="540"/>
        <v>4.6000000000000005</v>
      </c>
      <c r="AC3877">
        <f t="shared" ca="1" si="541"/>
        <v>5.3999999999999995</v>
      </c>
      <c r="AD3877">
        <f t="shared" ca="1" si="542"/>
        <v>-5.3999999999999995</v>
      </c>
      <c r="AE3877" s="2">
        <v>0</v>
      </c>
      <c r="AF3877" s="7">
        <f>VLOOKUP(R3877,Weights!$A$2:$B$120,2,0)*AE3877</f>
        <v>0</v>
      </c>
      <c r="AG3877">
        <f t="shared" ca="1" si="543"/>
        <v>29.159999999999993</v>
      </c>
      <c r="AI3877" t="str">
        <f t="shared" ca="1" si="545"/>
        <v>Radford</v>
      </c>
      <c r="AJ3877" t="str">
        <f t="shared" si="546"/>
        <v>Radford</v>
      </c>
      <c r="AK3877">
        <f t="shared" si="547"/>
        <v>0</v>
      </c>
    </row>
    <row r="3878" spans="17:37" x14ac:dyDescent="0.25">
      <c r="Q3878" t="s">
        <v>3432</v>
      </c>
      <c r="R3878" s="6">
        <v>42069</v>
      </c>
      <c r="S3878" t="s">
        <v>3195</v>
      </c>
      <c r="T3878" t="s">
        <v>3425</v>
      </c>
      <c r="U3878" t="s">
        <v>3841</v>
      </c>
      <c r="V3878">
        <v>67</v>
      </c>
      <c r="W3878">
        <v>66</v>
      </c>
      <c r="Y3878" t="s">
        <v>1329</v>
      </c>
      <c r="Z3878">
        <v>1</v>
      </c>
      <c r="AA3878">
        <f t="shared" si="544"/>
        <v>-1</v>
      </c>
      <c r="AB3878">
        <f t="shared" ca="1" si="540"/>
        <v>2</v>
      </c>
      <c r="AC3878">
        <f t="shared" ca="1" si="541"/>
        <v>-3</v>
      </c>
      <c r="AD3878">
        <f t="shared" ca="1" si="542"/>
        <v>3</v>
      </c>
      <c r="AE3878" s="2">
        <v>0</v>
      </c>
      <c r="AF3878" s="7">
        <f>VLOOKUP(R3878,Weights!$A$2:$B$120,2,0)*AE3878</f>
        <v>0</v>
      </c>
      <c r="AG3878">
        <f t="shared" ca="1" si="543"/>
        <v>9</v>
      </c>
      <c r="AI3878" t="str">
        <f t="shared" ca="1" si="545"/>
        <v>Radford</v>
      </c>
      <c r="AJ3878" t="str">
        <f t="shared" si="546"/>
        <v>Winthrop</v>
      </c>
      <c r="AK3878" t="str">
        <f t="shared" si="547"/>
        <v>Winthrop</v>
      </c>
    </row>
    <row r="3879" spans="17:37" x14ac:dyDescent="0.25">
      <c r="Q3879" t="s">
        <v>3238</v>
      </c>
      <c r="R3879" s="6">
        <v>41957</v>
      </c>
      <c r="S3879" t="s">
        <v>3194</v>
      </c>
      <c r="T3879" t="s">
        <v>3839</v>
      </c>
      <c r="U3879" t="s">
        <v>3842</v>
      </c>
      <c r="V3879">
        <v>94</v>
      </c>
      <c r="W3879">
        <v>54</v>
      </c>
      <c r="Y3879" t="s">
        <v>176</v>
      </c>
      <c r="Z3879">
        <v>1</v>
      </c>
      <c r="AA3879">
        <f t="shared" si="544"/>
        <v>40</v>
      </c>
      <c r="AB3879">
        <f t="shared" ca="1" si="540"/>
        <v>39.999999799999998</v>
      </c>
      <c r="AC3879">
        <f t="shared" ca="1" si="541"/>
        <v>2.0000000233721948E-7</v>
      </c>
      <c r="AD3879">
        <f t="shared" ca="1" si="542"/>
        <v>-2.0000000233721948E-7</v>
      </c>
      <c r="AE3879" s="2">
        <v>0</v>
      </c>
      <c r="AF3879" s="7">
        <f>VLOOKUP(R3879,Weights!$A$2:$B$120,2,0)*AE3879</f>
        <v>0</v>
      </c>
      <c r="AG3879">
        <f t="shared" ca="1" si="543"/>
        <v>4.0000000934887799E-14</v>
      </c>
      <c r="AI3879" t="str">
        <f t="shared" ca="1" si="545"/>
        <v>Rhode Island</v>
      </c>
      <c r="AJ3879" t="str">
        <f t="shared" si="546"/>
        <v>Rhode Island</v>
      </c>
      <c r="AK3879">
        <f t="shared" si="547"/>
        <v>0</v>
      </c>
    </row>
    <row r="3880" spans="17:37" x14ac:dyDescent="0.25">
      <c r="Q3880" t="s">
        <v>3238</v>
      </c>
      <c r="R3880" s="6">
        <v>41959</v>
      </c>
      <c r="S3880" t="s">
        <v>3194</v>
      </c>
      <c r="T3880" t="s">
        <v>3205</v>
      </c>
      <c r="U3880" t="s">
        <v>3842</v>
      </c>
      <c r="V3880">
        <v>72</v>
      </c>
      <c r="W3880">
        <v>56</v>
      </c>
      <c r="Y3880" t="s">
        <v>258</v>
      </c>
      <c r="Z3880">
        <v>1</v>
      </c>
      <c r="AA3880">
        <f t="shared" si="544"/>
        <v>16</v>
      </c>
      <c r="AB3880">
        <f t="shared" ca="1" si="540"/>
        <v>20</v>
      </c>
      <c r="AC3880">
        <f t="shared" ca="1" si="541"/>
        <v>-4</v>
      </c>
      <c r="AD3880">
        <f t="shared" ca="1" si="542"/>
        <v>4</v>
      </c>
      <c r="AE3880" s="2">
        <v>0</v>
      </c>
      <c r="AF3880" s="7">
        <f>VLOOKUP(R3880,Weights!$A$2:$B$120,2,0)*AE3880</f>
        <v>0</v>
      </c>
      <c r="AG3880">
        <f t="shared" ca="1" si="543"/>
        <v>16</v>
      </c>
      <c r="AI3880" t="str">
        <f t="shared" ca="1" si="545"/>
        <v>Rhode Island</v>
      </c>
      <c r="AJ3880" t="str">
        <f t="shared" si="546"/>
        <v>Rhode Island</v>
      </c>
      <c r="AK3880">
        <f t="shared" si="547"/>
        <v>0</v>
      </c>
    </row>
    <row r="3881" spans="17:37" x14ac:dyDescent="0.25">
      <c r="Q3881" t="s">
        <v>3238</v>
      </c>
      <c r="R3881" s="6">
        <v>41965</v>
      </c>
      <c r="S3881" t="s">
        <v>3194</v>
      </c>
      <c r="T3881" t="s">
        <v>3255</v>
      </c>
      <c r="U3881" t="s">
        <v>3842</v>
      </c>
      <c r="V3881">
        <v>66</v>
      </c>
      <c r="W3881">
        <v>62</v>
      </c>
      <c r="X3881" t="s">
        <v>3843</v>
      </c>
      <c r="Y3881" t="s">
        <v>259</v>
      </c>
      <c r="Z3881">
        <v>1</v>
      </c>
      <c r="AA3881">
        <f t="shared" si="544"/>
        <v>4</v>
      </c>
      <c r="AB3881">
        <f t="shared" ca="1" si="540"/>
        <v>5.2000000000000011</v>
      </c>
      <c r="AC3881">
        <f t="shared" ca="1" si="541"/>
        <v>-1.2000000000000011</v>
      </c>
      <c r="AD3881">
        <f t="shared" ca="1" si="542"/>
        <v>1.2000000000000011</v>
      </c>
      <c r="AE3881" s="2">
        <v>0</v>
      </c>
      <c r="AF3881" s="7">
        <f>VLOOKUP(R3881,Weights!$A$2:$B$120,2,0)*AE3881</f>
        <v>0</v>
      </c>
      <c r="AG3881">
        <f t="shared" ca="1" si="543"/>
        <v>1.4400000000000026</v>
      </c>
      <c r="AI3881" t="str">
        <f t="shared" ca="1" si="545"/>
        <v>Rhode Island</v>
      </c>
      <c r="AJ3881" t="str">
        <f t="shared" si="546"/>
        <v>Rhode Island</v>
      </c>
      <c r="AK3881">
        <f t="shared" si="547"/>
        <v>0</v>
      </c>
    </row>
    <row r="3882" spans="17:37" x14ac:dyDescent="0.25">
      <c r="Q3882" t="s">
        <v>3238</v>
      </c>
      <c r="R3882" s="6">
        <v>41970</v>
      </c>
      <c r="S3882" t="s">
        <v>3195</v>
      </c>
      <c r="T3882" t="s">
        <v>3830</v>
      </c>
      <c r="U3882" t="s">
        <v>3841</v>
      </c>
      <c r="V3882">
        <v>76</v>
      </c>
      <c r="W3882">
        <v>60</v>
      </c>
      <c r="Y3882" t="s">
        <v>100</v>
      </c>
      <c r="Z3882">
        <v>1</v>
      </c>
      <c r="AA3882">
        <f t="shared" si="544"/>
        <v>-16</v>
      </c>
      <c r="AB3882">
        <f t="shared" ca="1" si="540"/>
        <v>-12.400000199999999</v>
      </c>
      <c r="AC3882">
        <f t="shared" ca="1" si="541"/>
        <v>-3.5999998000000009</v>
      </c>
      <c r="AD3882">
        <f t="shared" ca="1" si="542"/>
        <v>3.5999998000000009</v>
      </c>
      <c r="AE3882" s="2">
        <v>0</v>
      </c>
      <c r="AF3882" s="7">
        <f>VLOOKUP(R3882,Weights!$A$2:$B$120,2,0)*AE3882</f>
        <v>0</v>
      </c>
      <c r="AG3882">
        <f t="shared" ca="1" si="543"/>
        <v>12.959998560000047</v>
      </c>
      <c r="AI3882" t="str">
        <f t="shared" ca="1" si="545"/>
        <v>Kansas</v>
      </c>
      <c r="AJ3882" t="str">
        <f t="shared" si="546"/>
        <v>Kansas</v>
      </c>
      <c r="AK3882" t="str">
        <f t="shared" si="547"/>
        <v>Kansas</v>
      </c>
    </row>
    <row r="3883" spans="17:37" x14ac:dyDescent="0.25">
      <c r="Q3883" t="s">
        <v>3238</v>
      </c>
      <c r="R3883" s="6">
        <v>41971</v>
      </c>
      <c r="S3883" t="s">
        <v>3195</v>
      </c>
      <c r="T3883" t="s">
        <v>3451</v>
      </c>
      <c r="U3883" t="s">
        <v>3842</v>
      </c>
      <c r="V3883">
        <v>66</v>
      </c>
      <c r="W3883">
        <v>44</v>
      </c>
      <c r="Y3883" t="s">
        <v>101</v>
      </c>
      <c r="Z3883">
        <v>1</v>
      </c>
      <c r="AA3883">
        <f t="shared" si="544"/>
        <v>22</v>
      </c>
      <c r="AB3883">
        <f t="shared" ca="1" si="540"/>
        <v>9.6</v>
      </c>
      <c r="AC3883">
        <f t="shared" ca="1" si="541"/>
        <v>12.4</v>
      </c>
      <c r="AD3883">
        <f t="shared" ca="1" si="542"/>
        <v>-12.4</v>
      </c>
      <c r="AE3883" s="2">
        <v>0</v>
      </c>
      <c r="AF3883" s="7">
        <f>VLOOKUP(R3883,Weights!$A$2:$B$120,2,0)*AE3883</f>
        <v>0</v>
      </c>
      <c r="AG3883">
        <f t="shared" ca="1" si="543"/>
        <v>153.76000000000002</v>
      </c>
      <c r="AI3883" t="str">
        <f t="shared" ca="1" si="545"/>
        <v>Rhode Island</v>
      </c>
      <c r="AJ3883" t="str">
        <f t="shared" si="546"/>
        <v>Rhode Island</v>
      </c>
      <c r="AK3883">
        <f t="shared" si="547"/>
        <v>0</v>
      </c>
    </row>
    <row r="3884" spans="17:37" x14ac:dyDescent="0.25">
      <c r="Q3884" t="s">
        <v>3238</v>
      </c>
      <c r="R3884" s="6">
        <v>41973</v>
      </c>
      <c r="S3884" t="s">
        <v>3195</v>
      </c>
      <c r="T3884" t="s">
        <v>3317</v>
      </c>
      <c r="U3884" t="s">
        <v>3841</v>
      </c>
      <c r="V3884">
        <v>64</v>
      </c>
      <c r="W3884">
        <v>61</v>
      </c>
      <c r="Y3884" t="s">
        <v>151</v>
      </c>
      <c r="Z3884">
        <v>1</v>
      </c>
      <c r="AA3884">
        <f t="shared" si="544"/>
        <v>-3</v>
      </c>
      <c r="AB3884">
        <f t="shared" ca="1" si="540"/>
        <v>3.3999999999999995</v>
      </c>
      <c r="AC3884">
        <f t="shared" ca="1" si="541"/>
        <v>-6.3999999999999995</v>
      </c>
      <c r="AD3884">
        <f t="shared" ca="1" si="542"/>
        <v>6.3999999999999995</v>
      </c>
      <c r="AE3884" s="2">
        <v>0</v>
      </c>
      <c r="AF3884" s="7">
        <f>VLOOKUP(R3884,Weights!$A$2:$B$120,2,0)*AE3884</f>
        <v>0</v>
      </c>
      <c r="AG3884">
        <f t="shared" ca="1" si="543"/>
        <v>40.959999999999994</v>
      </c>
      <c r="AI3884" t="str">
        <f t="shared" ca="1" si="545"/>
        <v>Rhode Island</v>
      </c>
      <c r="AJ3884" t="str">
        <f t="shared" si="546"/>
        <v>Georgia Tech</v>
      </c>
      <c r="AK3884" t="str">
        <f t="shared" si="547"/>
        <v>Georgia Tech</v>
      </c>
    </row>
    <row r="3885" spans="17:37" x14ac:dyDescent="0.25">
      <c r="Q3885" t="s">
        <v>3238</v>
      </c>
      <c r="R3885" s="6">
        <v>41986</v>
      </c>
      <c r="S3885" t="s">
        <v>3194</v>
      </c>
      <c r="T3885" t="s">
        <v>3421</v>
      </c>
      <c r="U3885" t="s">
        <v>3842</v>
      </c>
      <c r="V3885">
        <v>83</v>
      </c>
      <c r="W3885">
        <v>44</v>
      </c>
      <c r="Y3885" t="s">
        <v>153</v>
      </c>
      <c r="Z3885">
        <v>1</v>
      </c>
      <c r="AA3885">
        <f t="shared" si="544"/>
        <v>39</v>
      </c>
      <c r="AB3885">
        <f t="shared" ca="1" si="540"/>
        <v>15.4</v>
      </c>
      <c r="AC3885">
        <f t="shared" ca="1" si="541"/>
        <v>23.6</v>
      </c>
      <c r="AD3885">
        <f t="shared" ca="1" si="542"/>
        <v>-23.6</v>
      </c>
      <c r="AE3885" s="2">
        <v>0</v>
      </c>
      <c r="AF3885" s="7">
        <f>VLOOKUP(R3885,Weights!$A$2:$B$120,2,0)*AE3885</f>
        <v>0</v>
      </c>
      <c r="AG3885">
        <f t="shared" ca="1" si="543"/>
        <v>556.96</v>
      </c>
      <c r="AI3885" t="str">
        <f t="shared" ca="1" si="545"/>
        <v>Rhode Island</v>
      </c>
      <c r="AJ3885" t="str">
        <f t="shared" si="546"/>
        <v>Rhode Island</v>
      </c>
      <c r="AK3885">
        <f t="shared" si="547"/>
        <v>0</v>
      </c>
    </row>
    <row r="3886" spans="17:37" x14ac:dyDescent="0.25">
      <c r="Q3886" t="s">
        <v>3238</v>
      </c>
      <c r="R3886" s="6">
        <v>41993</v>
      </c>
      <c r="S3886" t="s">
        <v>3194</v>
      </c>
      <c r="T3886" t="s">
        <v>3277</v>
      </c>
      <c r="U3886" t="s">
        <v>3842</v>
      </c>
      <c r="V3886">
        <v>69</v>
      </c>
      <c r="W3886">
        <v>55</v>
      </c>
      <c r="Y3886" t="s">
        <v>265</v>
      </c>
      <c r="Z3886">
        <v>1</v>
      </c>
      <c r="AA3886">
        <f t="shared" si="544"/>
        <v>14</v>
      </c>
      <c r="AB3886">
        <f t="shared" ca="1" si="540"/>
        <v>12.199999980000001</v>
      </c>
      <c r="AC3886">
        <f t="shared" ca="1" si="541"/>
        <v>1.8000000199999988</v>
      </c>
      <c r="AD3886">
        <f t="shared" ca="1" si="542"/>
        <v>-1.8000000199999988</v>
      </c>
      <c r="AE3886" s="2">
        <v>0</v>
      </c>
      <c r="AF3886" s="7">
        <f>VLOOKUP(R3886,Weights!$A$2:$B$120,2,0)*AE3886</f>
        <v>0</v>
      </c>
      <c r="AG3886">
        <f t="shared" ca="1" si="543"/>
        <v>3.240000071999996</v>
      </c>
      <c r="AI3886" t="str">
        <f t="shared" ca="1" si="545"/>
        <v>Rhode Island</v>
      </c>
      <c r="AJ3886" t="str">
        <f t="shared" si="546"/>
        <v>Rhode Island</v>
      </c>
      <c r="AK3886">
        <f t="shared" si="547"/>
        <v>0</v>
      </c>
    </row>
    <row r="3887" spans="17:37" x14ac:dyDescent="0.25">
      <c r="Q3887" t="s">
        <v>3238</v>
      </c>
      <c r="R3887" s="6">
        <v>42004</v>
      </c>
      <c r="S3887" t="s">
        <v>3194</v>
      </c>
      <c r="T3887" t="s">
        <v>3242</v>
      </c>
      <c r="U3887" t="s">
        <v>3842</v>
      </c>
      <c r="V3887">
        <v>80</v>
      </c>
      <c r="W3887">
        <v>60</v>
      </c>
      <c r="Y3887" t="s">
        <v>266</v>
      </c>
      <c r="Z3887">
        <v>1</v>
      </c>
      <c r="AA3887">
        <f t="shared" si="544"/>
        <v>20</v>
      </c>
      <c r="AB3887">
        <f t="shared" ca="1" si="540"/>
        <v>15.600000000000001</v>
      </c>
      <c r="AC3887">
        <f t="shared" ca="1" si="541"/>
        <v>4.3999999999999986</v>
      </c>
      <c r="AD3887">
        <f t="shared" ca="1" si="542"/>
        <v>-4.3999999999999986</v>
      </c>
      <c r="AE3887" s="2">
        <v>0</v>
      </c>
      <c r="AF3887" s="7">
        <f>VLOOKUP(R3887,Weights!$A$2:$B$120,2,0)*AE3887</f>
        <v>0</v>
      </c>
      <c r="AG3887">
        <f t="shared" ca="1" si="543"/>
        <v>19.359999999999989</v>
      </c>
      <c r="AI3887" t="str">
        <f t="shared" ca="1" si="545"/>
        <v>Rhode Island</v>
      </c>
      <c r="AJ3887" t="str">
        <f t="shared" si="546"/>
        <v>Rhode Island</v>
      </c>
      <c r="AK3887">
        <f t="shared" si="547"/>
        <v>0</v>
      </c>
    </row>
    <row r="3888" spans="17:37" x14ac:dyDescent="0.25">
      <c r="Q3888" t="s">
        <v>3238</v>
      </c>
      <c r="R3888" s="6">
        <v>42011</v>
      </c>
      <c r="S3888" t="s">
        <v>3194</v>
      </c>
      <c r="T3888" t="s">
        <v>3239</v>
      </c>
      <c r="U3888" t="s">
        <v>3842</v>
      </c>
      <c r="V3888">
        <v>68</v>
      </c>
      <c r="W3888">
        <v>65</v>
      </c>
      <c r="Y3888" t="s">
        <v>574</v>
      </c>
      <c r="Z3888">
        <v>1</v>
      </c>
      <c r="AA3888">
        <f t="shared" si="544"/>
        <v>3</v>
      </c>
      <c r="AB3888">
        <f t="shared" ca="1" si="540"/>
        <v>15.600000000000001</v>
      </c>
      <c r="AC3888">
        <f t="shared" ca="1" si="541"/>
        <v>-12.600000000000001</v>
      </c>
      <c r="AD3888">
        <f t="shared" ca="1" si="542"/>
        <v>12.600000000000001</v>
      </c>
      <c r="AE3888" s="2">
        <v>0</v>
      </c>
      <c r="AF3888" s="7">
        <f>VLOOKUP(R3888,Weights!$A$2:$B$120,2,0)*AE3888</f>
        <v>0</v>
      </c>
      <c r="AG3888">
        <f t="shared" ca="1" si="543"/>
        <v>158.76000000000005</v>
      </c>
      <c r="AI3888" t="str">
        <f t="shared" ca="1" si="545"/>
        <v>Rhode Island</v>
      </c>
      <c r="AJ3888" t="str">
        <f t="shared" si="546"/>
        <v>Rhode Island</v>
      </c>
      <c r="AK3888">
        <f t="shared" si="547"/>
        <v>0</v>
      </c>
    </row>
    <row r="3889" spans="17:37" x14ac:dyDescent="0.25">
      <c r="Q3889" t="s">
        <v>3238</v>
      </c>
      <c r="R3889" s="6">
        <v>42017</v>
      </c>
      <c r="S3889" t="s">
        <v>3194</v>
      </c>
      <c r="T3889" t="s">
        <v>3301</v>
      </c>
      <c r="U3889" t="s">
        <v>3841</v>
      </c>
      <c r="V3889">
        <v>65</v>
      </c>
      <c r="W3889">
        <v>60</v>
      </c>
      <c r="Y3889" t="s">
        <v>575</v>
      </c>
      <c r="Z3889">
        <v>1</v>
      </c>
      <c r="AA3889">
        <f t="shared" si="544"/>
        <v>-5</v>
      </c>
      <c r="AB3889">
        <f t="shared" ca="1" si="540"/>
        <v>-0.20000019999999985</v>
      </c>
      <c r="AC3889">
        <f t="shared" ca="1" si="541"/>
        <v>-4.7999998000000001</v>
      </c>
      <c r="AD3889">
        <f t="shared" ca="1" si="542"/>
        <v>4.7999998000000001</v>
      </c>
      <c r="AE3889" s="2">
        <v>0</v>
      </c>
      <c r="AF3889" s="7">
        <f>VLOOKUP(R3889,Weights!$A$2:$B$120,2,0)*AE3889</f>
        <v>0</v>
      </c>
      <c r="AG3889">
        <f t="shared" ca="1" si="543"/>
        <v>23.039998080000043</v>
      </c>
      <c r="AI3889" t="str">
        <f t="shared" ca="1" si="545"/>
        <v>Virginia Commonwealth</v>
      </c>
      <c r="AJ3889" t="str">
        <f t="shared" si="546"/>
        <v>Virginia Commonwealth</v>
      </c>
      <c r="AK3889" t="str">
        <f t="shared" si="547"/>
        <v>Virginia Commonwealth</v>
      </c>
    </row>
    <row r="3890" spans="17:37" x14ac:dyDescent="0.25">
      <c r="Q3890" t="s">
        <v>3238</v>
      </c>
      <c r="R3890" s="6">
        <v>42026</v>
      </c>
      <c r="S3890" t="s">
        <v>3194</v>
      </c>
      <c r="T3890" t="s">
        <v>3289</v>
      </c>
      <c r="U3890" t="s">
        <v>3842</v>
      </c>
      <c r="V3890">
        <v>59</v>
      </c>
      <c r="W3890">
        <v>47</v>
      </c>
      <c r="Y3890" t="s">
        <v>577</v>
      </c>
      <c r="Z3890">
        <v>1</v>
      </c>
      <c r="AA3890">
        <f t="shared" si="544"/>
        <v>12</v>
      </c>
      <c r="AB3890">
        <f t="shared" ca="1" si="540"/>
        <v>7.8000000000000007</v>
      </c>
      <c r="AC3890">
        <f t="shared" ca="1" si="541"/>
        <v>4.1999999999999993</v>
      </c>
      <c r="AD3890">
        <f t="shared" ca="1" si="542"/>
        <v>-4.1999999999999993</v>
      </c>
      <c r="AE3890" s="2">
        <v>0</v>
      </c>
      <c r="AF3890" s="7">
        <f>VLOOKUP(R3890,Weights!$A$2:$B$120,2,0)*AE3890</f>
        <v>0</v>
      </c>
      <c r="AG3890">
        <f t="shared" ca="1" si="543"/>
        <v>17.639999999999993</v>
      </c>
      <c r="AI3890" t="str">
        <f t="shared" ca="1" si="545"/>
        <v>Rhode Island</v>
      </c>
      <c r="AJ3890" t="str">
        <f t="shared" si="546"/>
        <v>Rhode Island</v>
      </c>
      <c r="AK3890">
        <f t="shared" si="547"/>
        <v>0</v>
      </c>
    </row>
    <row r="3891" spans="17:37" x14ac:dyDescent="0.25">
      <c r="Q3891" t="s">
        <v>3238</v>
      </c>
      <c r="R3891" s="6">
        <v>42029</v>
      </c>
      <c r="S3891" t="s">
        <v>3194</v>
      </c>
      <c r="T3891" t="s">
        <v>3292</v>
      </c>
      <c r="U3891" t="s">
        <v>3842</v>
      </c>
      <c r="V3891">
        <v>53</v>
      </c>
      <c r="W3891">
        <v>48</v>
      </c>
      <c r="Y3891" t="s">
        <v>578</v>
      </c>
      <c r="Z3891">
        <v>1</v>
      </c>
      <c r="AA3891">
        <f t="shared" si="544"/>
        <v>5</v>
      </c>
      <c r="AB3891">
        <f t="shared" ca="1" si="540"/>
        <v>5.0000000000000009</v>
      </c>
      <c r="AC3891">
        <f t="shared" ca="1" si="541"/>
        <v>0</v>
      </c>
      <c r="AD3891">
        <f t="shared" ca="1" si="542"/>
        <v>0</v>
      </c>
      <c r="AE3891" s="2">
        <v>0</v>
      </c>
      <c r="AF3891" s="7">
        <f>VLOOKUP(R3891,Weights!$A$2:$B$120,2,0)*AE3891</f>
        <v>0</v>
      </c>
      <c r="AG3891">
        <f t="shared" ca="1" si="543"/>
        <v>0</v>
      </c>
      <c r="AI3891" t="str">
        <f t="shared" ca="1" si="545"/>
        <v>Rhode Island</v>
      </c>
      <c r="AJ3891" t="str">
        <f t="shared" si="546"/>
        <v>Rhode Island</v>
      </c>
      <c r="AK3891">
        <f t="shared" si="547"/>
        <v>0</v>
      </c>
    </row>
    <row r="3892" spans="17:37" x14ac:dyDescent="0.25">
      <c r="Q3892" t="s">
        <v>3238</v>
      </c>
      <c r="R3892" s="6">
        <v>42035</v>
      </c>
      <c r="S3892" t="s">
        <v>3194</v>
      </c>
      <c r="T3892" t="s">
        <v>3247</v>
      </c>
      <c r="U3892" t="s">
        <v>3842</v>
      </c>
      <c r="V3892">
        <v>59</v>
      </c>
      <c r="W3892">
        <v>55</v>
      </c>
      <c r="Y3892" t="s">
        <v>579</v>
      </c>
      <c r="Z3892">
        <v>1</v>
      </c>
      <c r="AA3892">
        <f t="shared" si="544"/>
        <v>4</v>
      </c>
      <c r="AB3892">
        <f t="shared" ca="1" si="540"/>
        <v>2.6000000000000014</v>
      </c>
      <c r="AC3892">
        <f t="shared" ca="1" si="541"/>
        <v>1.3999999999999986</v>
      </c>
      <c r="AD3892">
        <f t="shared" ca="1" si="542"/>
        <v>-1.3999999999999986</v>
      </c>
      <c r="AE3892" s="2">
        <v>0</v>
      </c>
      <c r="AF3892" s="7">
        <f>VLOOKUP(R3892,Weights!$A$2:$B$120,2,0)*AE3892</f>
        <v>0</v>
      </c>
      <c r="AG3892">
        <f t="shared" ca="1" si="543"/>
        <v>1.959999999999996</v>
      </c>
      <c r="AI3892" t="str">
        <f t="shared" ca="1" si="545"/>
        <v>Rhode Island</v>
      </c>
      <c r="AJ3892" t="str">
        <f t="shared" si="546"/>
        <v>Rhode Island</v>
      </c>
      <c r="AK3892">
        <f t="shared" si="547"/>
        <v>0</v>
      </c>
    </row>
    <row r="3893" spans="17:37" x14ac:dyDescent="0.25">
      <c r="Q3893" t="s">
        <v>3238</v>
      </c>
      <c r="R3893" s="6">
        <v>42049</v>
      </c>
      <c r="S3893" t="s">
        <v>3194</v>
      </c>
      <c r="T3893" t="s">
        <v>3252</v>
      </c>
      <c r="U3893" t="s">
        <v>3842</v>
      </c>
      <c r="V3893">
        <v>81</v>
      </c>
      <c r="W3893">
        <v>68</v>
      </c>
      <c r="Y3893" t="s">
        <v>581</v>
      </c>
      <c r="Z3893">
        <v>1</v>
      </c>
      <c r="AA3893">
        <f t="shared" si="544"/>
        <v>13</v>
      </c>
      <c r="AB3893">
        <f t="shared" ca="1" si="540"/>
        <v>16.600000000000001</v>
      </c>
      <c r="AC3893">
        <f t="shared" ca="1" si="541"/>
        <v>-3.6000000000000014</v>
      </c>
      <c r="AD3893">
        <f t="shared" ca="1" si="542"/>
        <v>3.6000000000000014</v>
      </c>
      <c r="AE3893" s="2">
        <v>0</v>
      </c>
      <c r="AF3893" s="7">
        <f>VLOOKUP(R3893,Weights!$A$2:$B$120,2,0)*AE3893</f>
        <v>0</v>
      </c>
      <c r="AG3893">
        <f t="shared" ca="1" si="543"/>
        <v>12.96000000000001</v>
      </c>
      <c r="AI3893" t="str">
        <f t="shared" ca="1" si="545"/>
        <v>Rhode Island</v>
      </c>
      <c r="AJ3893" t="str">
        <f t="shared" si="546"/>
        <v>Rhode Island</v>
      </c>
      <c r="AK3893">
        <f t="shared" si="547"/>
        <v>0</v>
      </c>
    </row>
    <row r="3894" spans="17:37" x14ac:dyDescent="0.25">
      <c r="Q3894" t="s">
        <v>3238</v>
      </c>
      <c r="R3894" s="6">
        <v>42053</v>
      </c>
      <c r="S3894" t="s">
        <v>3194</v>
      </c>
      <c r="T3894" t="s">
        <v>3286</v>
      </c>
      <c r="U3894" t="s">
        <v>3842</v>
      </c>
      <c r="V3894">
        <v>75</v>
      </c>
      <c r="W3894">
        <v>59</v>
      </c>
      <c r="Y3894" t="s">
        <v>582</v>
      </c>
      <c r="Z3894">
        <v>1</v>
      </c>
      <c r="AA3894">
        <f t="shared" si="544"/>
        <v>16</v>
      </c>
      <c r="AB3894">
        <f t="shared" ca="1" si="540"/>
        <v>6.4</v>
      </c>
      <c r="AC3894">
        <f t="shared" ca="1" si="541"/>
        <v>9.6</v>
      </c>
      <c r="AD3894">
        <f t="shared" ca="1" si="542"/>
        <v>-9.6</v>
      </c>
      <c r="AE3894" s="2">
        <v>0</v>
      </c>
      <c r="AF3894" s="7">
        <f>VLOOKUP(R3894,Weights!$A$2:$B$120,2,0)*AE3894</f>
        <v>0</v>
      </c>
      <c r="AG3894">
        <f t="shared" ca="1" si="543"/>
        <v>92.16</v>
      </c>
      <c r="AI3894" t="str">
        <f t="shared" ca="1" si="545"/>
        <v>Rhode Island</v>
      </c>
      <c r="AJ3894" t="str">
        <f t="shared" si="546"/>
        <v>Rhode Island</v>
      </c>
      <c r="AK3894">
        <f t="shared" si="547"/>
        <v>0</v>
      </c>
    </row>
    <row r="3895" spans="17:37" x14ac:dyDescent="0.25">
      <c r="Q3895" t="s">
        <v>3238</v>
      </c>
      <c r="R3895" s="6">
        <v>42060</v>
      </c>
      <c r="S3895" t="s">
        <v>3194</v>
      </c>
      <c r="T3895" t="s">
        <v>3293</v>
      </c>
      <c r="U3895" t="s">
        <v>3841</v>
      </c>
      <c r="V3895">
        <v>60</v>
      </c>
      <c r="W3895">
        <v>59</v>
      </c>
      <c r="Y3895" t="s">
        <v>583</v>
      </c>
      <c r="Z3895">
        <v>1</v>
      </c>
      <c r="AA3895">
        <f t="shared" si="544"/>
        <v>-1</v>
      </c>
      <c r="AB3895">
        <f t="shared" ca="1" si="540"/>
        <v>-2.6000001999999984</v>
      </c>
      <c r="AC3895">
        <f t="shared" ca="1" si="541"/>
        <v>1.6000001999999984</v>
      </c>
      <c r="AD3895">
        <f t="shared" ca="1" si="542"/>
        <v>-1.6000001999999984</v>
      </c>
      <c r="AE3895" s="2">
        <v>0</v>
      </c>
      <c r="AF3895" s="7">
        <f>VLOOKUP(R3895,Weights!$A$2:$B$120,2,0)*AE3895</f>
        <v>0</v>
      </c>
      <c r="AG3895">
        <f t="shared" ca="1" si="543"/>
        <v>2.5600006400000348</v>
      </c>
      <c r="AI3895" t="str">
        <f t="shared" ca="1" si="545"/>
        <v>Davidson</v>
      </c>
      <c r="AJ3895" t="str">
        <f t="shared" si="546"/>
        <v>Davidson</v>
      </c>
      <c r="AK3895" t="str">
        <f t="shared" si="547"/>
        <v>Davidson</v>
      </c>
    </row>
    <row r="3896" spans="17:37" x14ac:dyDescent="0.25">
      <c r="Q3896" t="s">
        <v>3238</v>
      </c>
      <c r="R3896" s="6">
        <v>42070</v>
      </c>
      <c r="S3896" t="s">
        <v>3194</v>
      </c>
      <c r="T3896" t="s">
        <v>3251</v>
      </c>
      <c r="U3896" t="s">
        <v>3842</v>
      </c>
      <c r="V3896">
        <v>78</v>
      </c>
      <c r="W3896">
        <v>68</v>
      </c>
      <c r="Y3896" t="s">
        <v>585</v>
      </c>
      <c r="Z3896">
        <v>1</v>
      </c>
      <c r="AA3896">
        <f t="shared" si="544"/>
        <v>10</v>
      </c>
      <c r="AB3896">
        <f t="shared" ca="1" si="540"/>
        <v>10.799999980000001</v>
      </c>
      <c r="AC3896">
        <f t="shared" ca="1" si="541"/>
        <v>-0.79999998000000083</v>
      </c>
      <c r="AD3896">
        <f t="shared" ca="1" si="542"/>
        <v>0.79999998000000083</v>
      </c>
      <c r="AE3896" s="2">
        <v>0</v>
      </c>
      <c r="AF3896" s="7">
        <f>VLOOKUP(R3896,Weights!$A$2:$B$120,2,0)*AE3896</f>
        <v>0</v>
      </c>
      <c r="AG3896">
        <f t="shared" ca="1" si="543"/>
        <v>0.6399999680000017</v>
      </c>
      <c r="AI3896" t="str">
        <f t="shared" ca="1" si="545"/>
        <v>Rhode Island</v>
      </c>
      <c r="AJ3896" t="str">
        <f t="shared" si="546"/>
        <v>Rhode Island</v>
      </c>
      <c r="AK3896">
        <f t="shared" si="547"/>
        <v>0</v>
      </c>
    </row>
    <row r="3897" spans="17:37" x14ac:dyDescent="0.25">
      <c r="Q3897" t="s">
        <v>3473</v>
      </c>
      <c r="R3897" s="6">
        <v>41962</v>
      </c>
      <c r="S3897" t="s">
        <v>3194</v>
      </c>
      <c r="T3897" t="s">
        <v>3534</v>
      </c>
      <c r="U3897" t="s">
        <v>3842</v>
      </c>
      <c r="V3897">
        <v>68</v>
      </c>
      <c r="W3897">
        <v>64</v>
      </c>
      <c r="Y3897" t="s">
        <v>11</v>
      </c>
      <c r="Z3897">
        <v>1</v>
      </c>
      <c r="AA3897">
        <f t="shared" si="544"/>
        <v>4</v>
      </c>
      <c r="AB3897">
        <f t="shared" ca="1" si="540"/>
        <v>4.6000000000000005</v>
      </c>
      <c r="AC3897">
        <f t="shared" ca="1" si="541"/>
        <v>-0.60000000000000053</v>
      </c>
      <c r="AD3897">
        <f t="shared" ca="1" si="542"/>
        <v>0.60000000000000053</v>
      </c>
      <c r="AE3897" s="2">
        <v>0</v>
      </c>
      <c r="AF3897" s="7">
        <f>VLOOKUP(R3897,Weights!$A$2:$B$120,2,0)*AE3897</f>
        <v>0</v>
      </c>
      <c r="AG3897">
        <f t="shared" ca="1" si="543"/>
        <v>0.36000000000000065</v>
      </c>
      <c r="AI3897" t="str">
        <f t="shared" ca="1" si="545"/>
        <v>Rice</v>
      </c>
      <c r="AJ3897" t="str">
        <f t="shared" si="546"/>
        <v>Rice</v>
      </c>
      <c r="AK3897">
        <f t="shared" si="547"/>
        <v>0</v>
      </c>
    </row>
    <row r="3898" spans="17:37" x14ac:dyDescent="0.25">
      <c r="Q3898" t="s">
        <v>3473</v>
      </c>
      <c r="R3898" s="6">
        <v>41965</v>
      </c>
      <c r="S3898" t="s">
        <v>3194</v>
      </c>
      <c r="T3898" t="s">
        <v>3465</v>
      </c>
      <c r="U3898" t="s">
        <v>3841</v>
      </c>
      <c r="V3898">
        <v>69</v>
      </c>
      <c r="W3898">
        <v>65</v>
      </c>
      <c r="Y3898" t="s">
        <v>13</v>
      </c>
      <c r="Z3898">
        <v>1</v>
      </c>
      <c r="AA3898">
        <f t="shared" si="544"/>
        <v>-4</v>
      </c>
      <c r="AB3898">
        <f t="shared" ca="1" si="540"/>
        <v>-6</v>
      </c>
      <c r="AC3898">
        <f t="shared" ca="1" si="541"/>
        <v>2</v>
      </c>
      <c r="AD3898">
        <f t="shared" ca="1" si="542"/>
        <v>-2</v>
      </c>
      <c r="AE3898" s="2">
        <v>0</v>
      </c>
      <c r="AF3898" s="7">
        <f>VLOOKUP(R3898,Weights!$A$2:$B$120,2,0)*AE3898</f>
        <v>0</v>
      </c>
      <c r="AG3898">
        <f t="shared" ca="1" si="543"/>
        <v>4</v>
      </c>
      <c r="AI3898" t="str">
        <f t="shared" ca="1" si="545"/>
        <v>William &amp; Mary</v>
      </c>
      <c r="AJ3898" t="str">
        <f t="shared" si="546"/>
        <v>William &amp; Mary</v>
      </c>
      <c r="AK3898" t="str">
        <f t="shared" si="547"/>
        <v>William &amp; Mary</v>
      </c>
    </row>
    <row r="3899" spans="17:37" x14ac:dyDescent="0.25">
      <c r="Q3899" t="s">
        <v>3473</v>
      </c>
      <c r="R3899" s="6">
        <v>41970</v>
      </c>
      <c r="S3899" t="s">
        <v>3195</v>
      </c>
      <c r="T3899" t="s">
        <v>3344</v>
      </c>
      <c r="U3899" t="s">
        <v>3841</v>
      </c>
      <c r="V3899">
        <v>77</v>
      </c>
      <c r="W3899">
        <v>71</v>
      </c>
      <c r="X3899" t="s">
        <v>3843</v>
      </c>
      <c r="Y3899" t="s">
        <v>67</v>
      </c>
      <c r="Z3899">
        <v>1</v>
      </c>
      <c r="AA3899">
        <f t="shared" si="544"/>
        <v>-6</v>
      </c>
      <c r="AB3899">
        <f t="shared" ca="1" si="540"/>
        <v>-4.4000000200000002</v>
      </c>
      <c r="AC3899">
        <f t="shared" ca="1" si="541"/>
        <v>-1.5999999799999998</v>
      </c>
      <c r="AD3899">
        <f t="shared" ca="1" si="542"/>
        <v>1.5999999799999998</v>
      </c>
      <c r="AE3899" s="2">
        <v>0</v>
      </c>
      <c r="AF3899" s="7">
        <f>VLOOKUP(R3899,Weights!$A$2:$B$120,2,0)*AE3899</f>
        <v>0</v>
      </c>
      <c r="AG3899">
        <f t="shared" ca="1" si="543"/>
        <v>2.5599999359999996</v>
      </c>
      <c r="AI3899" t="str">
        <f t="shared" ca="1" si="545"/>
        <v>Mercer</v>
      </c>
      <c r="AJ3899" t="str">
        <f t="shared" si="546"/>
        <v>Mercer</v>
      </c>
      <c r="AK3899" t="str">
        <f t="shared" si="547"/>
        <v>Mercer</v>
      </c>
    </row>
    <row r="3900" spans="17:37" x14ac:dyDescent="0.25">
      <c r="Q3900" t="s">
        <v>3473</v>
      </c>
      <c r="R3900" s="6">
        <v>41971</v>
      </c>
      <c r="S3900" t="s">
        <v>3195</v>
      </c>
      <c r="T3900" t="s">
        <v>3392</v>
      </c>
      <c r="U3900" t="s">
        <v>3841</v>
      </c>
      <c r="V3900">
        <v>76</v>
      </c>
      <c r="W3900">
        <v>74</v>
      </c>
      <c r="Y3900" t="s">
        <v>69</v>
      </c>
      <c r="Z3900">
        <v>1</v>
      </c>
      <c r="AA3900">
        <f t="shared" si="544"/>
        <v>-2</v>
      </c>
      <c r="AB3900">
        <f t="shared" ca="1" si="540"/>
        <v>-4.0000000199999999</v>
      </c>
      <c r="AC3900">
        <f t="shared" ca="1" si="541"/>
        <v>2.0000000199999999</v>
      </c>
      <c r="AD3900">
        <f t="shared" ca="1" si="542"/>
        <v>-2.0000000199999999</v>
      </c>
      <c r="AE3900" s="2">
        <v>0</v>
      </c>
      <c r="AF3900" s="7">
        <f>VLOOKUP(R3900,Weights!$A$2:$B$120,2,0)*AE3900</f>
        <v>0</v>
      </c>
      <c r="AG3900">
        <f t="shared" ca="1" si="543"/>
        <v>4.0000000799999995</v>
      </c>
      <c r="AI3900" t="str">
        <f t="shared" ca="1" si="545"/>
        <v>Washington St</v>
      </c>
      <c r="AJ3900" t="str">
        <f t="shared" si="546"/>
        <v>Washington St</v>
      </c>
      <c r="AK3900" t="str">
        <f t="shared" si="547"/>
        <v>Washington St</v>
      </c>
    </row>
    <row r="3901" spans="17:37" x14ac:dyDescent="0.25">
      <c r="Q3901" t="s">
        <v>3473</v>
      </c>
      <c r="R3901" s="6">
        <v>41972</v>
      </c>
      <c r="S3901" t="s">
        <v>3193</v>
      </c>
      <c r="T3901" t="s">
        <v>3839</v>
      </c>
      <c r="U3901" t="s">
        <v>3841</v>
      </c>
      <c r="V3901">
        <v>65</v>
      </c>
      <c r="W3901">
        <v>54</v>
      </c>
      <c r="Y3901" t="s">
        <v>71</v>
      </c>
      <c r="Z3901">
        <v>1</v>
      </c>
      <c r="AA3901">
        <f t="shared" si="544"/>
        <v>-11</v>
      </c>
      <c r="AB3901">
        <f t="shared" ca="1" si="540"/>
        <v>20.999999800000001</v>
      </c>
      <c r="AC3901">
        <f t="shared" ca="1" si="541"/>
        <v>-31.999999800000001</v>
      </c>
      <c r="AD3901">
        <f t="shared" ca="1" si="542"/>
        <v>31.999999800000001</v>
      </c>
      <c r="AE3901" s="2">
        <v>0</v>
      </c>
      <c r="AF3901" s="7">
        <f>VLOOKUP(R3901,Weights!$A$2:$B$120,2,0)*AE3901</f>
        <v>0</v>
      </c>
      <c r="AG3901">
        <f t="shared" ca="1" si="543"/>
        <v>1023.9999872000001</v>
      </c>
      <c r="AI3901" t="str">
        <f t="shared" ca="1" si="545"/>
        <v>Rice</v>
      </c>
      <c r="AJ3901" t="str">
        <f t="shared" si="546"/>
        <v>Other</v>
      </c>
      <c r="AK3901" t="str">
        <f t="shared" si="547"/>
        <v>Other</v>
      </c>
    </row>
    <row r="3902" spans="17:37" x14ac:dyDescent="0.25">
      <c r="Q3902" t="s">
        <v>3473</v>
      </c>
      <c r="R3902" s="6">
        <v>41976</v>
      </c>
      <c r="S3902" t="s">
        <v>3194</v>
      </c>
      <c r="T3902" t="s">
        <v>3525</v>
      </c>
      <c r="U3902" t="s">
        <v>3841</v>
      </c>
      <c r="V3902">
        <v>58</v>
      </c>
      <c r="W3902">
        <v>55</v>
      </c>
      <c r="Y3902" t="s">
        <v>72</v>
      </c>
      <c r="Z3902">
        <v>1</v>
      </c>
      <c r="AA3902">
        <f t="shared" si="544"/>
        <v>-3</v>
      </c>
      <c r="AB3902">
        <f t="shared" ca="1" si="540"/>
        <v>9.1999998000000005</v>
      </c>
      <c r="AC3902">
        <f t="shared" ca="1" si="541"/>
        <v>-12.199999800000001</v>
      </c>
      <c r="AD3902">
        <f t="shared" ca="1" si="542"/>
        <v>12.199999800000001</v>
      </c>
      <c r="AE3902" s="2">
        <v>0</v>
      </c>
      <c r="AF3902" s="7">
        <f>VLOOKUP(R3902,Weights!$A$2:$B$120,2,0)*AE3902</f>
        <v>0</v>
      </c>
      <c r="AG3902">
        <f t="shared" ca="1" si="543"/>
        <v>148.83999512000005</v>
      </c>
      <c r="AI3902" t="str">
        <f t="shared" ca="1" si="545"/>
        <v>Rice</v>
      </c>
      <c r="AJ3902" t="str">
        <f t="shared" si="546"/>
        <v>Houston Baptist</v>
      </c>
      <c r="AK3902" t="str">
        <f t="shared" si="547"/>
        <v>Houston Baptist</v>
      </c>
    </row>
    <row r="3903" spans="17:37" x14ac:dyDescent="0.25">
      <c r="Q3903" t="s">
        <v>3473</v>
      </c>
      <c r="R3903" s="6">
        <v>41979</v>
      </c>
      <c r="S3903" t="s">
        <v>3194</v>
      </c>
      <c r="T3903" t="s">
        <v>3839</v>
      </c>
      <c r="U3903" t="s">
        <v>3842</v>
      </c>
      <c r="V3903">
        <v>54</v>
      </c>
      <c r="W3903">
        <v>49</v>
      </c>
      <c r="Y3903" t="s">
        <v>23</v>
      </c>
      <c r="Z3903">
        <v>1</v>
      </c>
      <c r="AA3903">
        <f t="shared" si="544"/>
        <v>5</v>
      </c>
      <c r="AB3903">
        <f t="shared" ca="1" si="540"/>
        <v>27.3999998</v>
      </c>
      <c r="AC3903">
        <f t="shared" ca="1" si="541"/>
        <v>-22.3999998</v>
      </c>
      <c r="AD3903">
        <f t="shared" ca="1" si="542"/>
        <v>22.3999998</v>
      </c>
      <c r="AE3903" s="2">
        <v>0</v>
      </c>
      <c r="AF3903" s="7">
        <f>VLOOKUP(R3903,Weights!$A$2:$B$120,2,0)*AE3903</f>
        <v>0</v>
      </c>
      <c r="AG3903">
        <f t="shared" ca="1" si="543"/>
        <v>501.75999104000005</v>
      </c>
      <c r="AI3903" t="str">
        <f t="shared" ca="1" si="545"/>
        <v>Rice</v>
      </c>
      <c r="AJ3903" t="str">
        <f t="shared" si="546"/>
        <v>Rice</v>
      </c>
      <c r="AK3903">
        <f t="shared" si="547"/>
        <v>0</v>
      </c>
    </row>
    <row r="3904" spans="17:37" x14ac:dyDescent="0.25">
      <c r="Q3904" t="s">
        <v>3473</v>
      </c>
      <c r="R3904" s="6">
        <v>41991</v>
      </c>
      <c r="S3904" t="s">
        <v>3194</v>
      </c>
      <c r="T3904" t="s">
        <v>3839</v>
      </c>
      <c r="U3904" t="s">
        <v>3842</v>
      </c>
      <c r="V3904">
        <v>72</v>
      </c>
      <c r="W3904">
        <v>61</v>
      </c>
      <c r="Y3904" t="s">
        <v>25</v>
      </c>
      <c r="Z3904">
        <v>1</v>
      </c>
      <c r="AA3904">
        <f t="shared" si="544"/>
        <v>11</v>
      </c>
      <c r="AB3904">
        <f t="shared" ca="1" si="540"/>
        <v>27.3999998</v>
      </c>
      <c r="AC3904">
        <f t="shared" ca="1" si="541"/>
        <v>-16.3999998</v>
      </c>
      <c r="AD3904">
        <f t="shared" ca="1" si="542"/>
        <v>16.3999998</v>
      </c>
      <c r="AE3904" s="2">
        <v>0</v>
      </c>
      <c r="AF3904" s="7">
        <f>VLOOKUP(R3904,Weights!$A$2:$B$120,2,0)*AE3904</f>
        <v>0</v>
      </c>
      <c r="AG3904">
        <f t="shared" ca="1" si="543"/>
        <v>268.95999344000001</v>
      </c>
      <c r="AI3904" t="str">
        <f t="shared" ca="1" si="545"/>
        <v>Rice</v>
      </c>
      <c r="AJ3904" t="str">
        <f t="shared" si="546"/>
        <v>Rice</v>
      </c>
      <c r="AK3904">
        <f t="shared" si="547"/>
        <v>0</v>
      </c>
    </row>
    <row r="3905" spans="17:37" x14ac:dyDescent="0.25">
      <c r="Q3905" t="s">
        <v>3473</v>
      </c>
      <c r="R3905" s="6">
        <v>42006</v>
      </c>
      <c r="S3905" t="s">
        <v>3194</v>
      </c>
      <c r="T3905" t="s">
        <v>3419</v>
      </c>
      <c r="U3905" t="s">
        <v>3842</v>
      </c>
      <c r="V3905">
        <v>67</v>
      </c>
      <c r="W3905">
        <v>52</v>
      </c>
      <c r="Y3905" t="s">
        <v>1654</v>
      </c>
      <c r="Z3905">
        <v>1</v>
      </c>
      <c r="AA3905">
        <f t="shared" si="544"/>
        <v>15</v>
      </c>
      <c r="AB3905">
        <f t="shared" ca="1" si="540"/>
        <v>8.3999999999999986</v>
      </c>
      <c r="AC3905">
        <f t="shared" ca="1" si="541"/>
        <v>6.6000000000000014</v>
      </c>
      <c r="AD3905">
        <f t="shared" ca="1" si="542"/>
        <v>-6.6000000000000014</v>
      </c>
      <c r="AE3905" s="2">
        <v>0</v>
      </c>
      <c r="AF3905" s="7">
        <f>VLOOKUP(R3905,Weights!$A$2:$B$120,2,0)*AE3905</f>
        <v>0</v>
      </c>
      <c r="AG3905">
        <f t="shared" ca="1" si="543"/>
        <v>43.560000000000016</v>
      </c>
      <c r="AI3905" t="str">
        <f t="shared" ca="1" si="545"/>
        <v>Rice</v>
      </c>
      <c r="AJ3905" t="str">
        <f t="shared" si="546"/>
        <v>Rice</v>
      </c>
      <c r="AK3905">
        <f t="shared" si="547"/>
        <v>0</v>
      </c>
    </row>
    <row r="3906" spans="17:37" x14ac:dyDescent="0.25">
      <c r="Q3906" t="s">
        <v>3473</v>
      </c>
      <c r="R3906" s="6">
        <v>42008</v>
      </c>
      <c r="S3906" t="s">
        <v>3194</v>
      </c>
      <c r="T3906" t="s">
        <v>3474</v>
      </c>
      <c r="U3906" t="s">
        <v>3841</v>
      </c>
      <c r="V3906">
        <v>66</v>
      </c>
      <c r="W3906">
        <v>57</v>
      </c>
      <c r="Y3906" t="s">
        <v>1655</v>
      </c>
      <c r="Z3906">
        <v>1</v>
      </c>
      <c r="AA3906">
        <f t="shared" si="544"/>
        <v>-9</v>
      </c>
      <c r="AB3906">
        <f t="shared" ref="AB3906:AB3969" ca="1" si="548">Z3906*(IF(S3906="A",-HomeEdge,IF(S3906="H",HomeEdge,0))+VLOOKUP(Q3906,TmList,2,0)-VLOOKUP(T3906,TmList,2,0))</f>
        <v>-5.1999999999999993</v>
      </c>
      <c r="AC3906">
        <f t="shared" ref="AC3906:AC3969" ca="1" si="549">AA3906-AB3906</f>
        <v>-3.8000000000000007</v>
      </c>
      <c r="AD3906">
        <f t="shared" ref="AD3906:AD3969" ca="1" si="550">-AC3906</f>
        <v>3.8000000000000007</v>
      </c>
      <c r="AE3906" s="2">
        <v>0</v>
      </c>
      <c r="AF3906" s="7">
        <f>VLOOKUP(R3906,Weights!$A$2:$B$120,2,0)*AE3906</f>
        <v>0</v>
      </c>
      <c r="AG3906">
        <f t="shared" ref="AG3906:AG3969" ca="1" si="551">AC3906^2</f>
        <v>14.440000000000005</v>
      </c>
      <c r="AI3906" t="str">
        <f t="shared" ca="1" si="545"/>
        <v>UTEP</v>
      </c>
      <c r="AJ3906" t="str">
        <f t="shared" si="546"/>
        <v>UTEP</v>
      </c>
      <c r="AK3906" t="str">
        <f t="shared" si="547"/>
        <v>UTEP</v>
      </c>
    </row>
    <row r="3907" spans="17:37" x14ac:dyDescent="0.25">
      <c r="Q3907" t="s">
        <v>3473</v>
      </c>
      <c r="R3907" s="6">
        <v>42014</v>
      </c>
      <c r="S3907" t="s">
        <v>3194</v>
      </c>
      <c r="T3907" t="s">
        <v>3377</v>
      </c>
      <c r="U3907" t="s">
        <v>3841</v>
      </c>
      <c r="V3907">
        <v>66</v>
      </c>
      <c r="W3907">
        <v>63</v>
      </c>
      <c r="Y3907" t="s">
        <v>1656</v>
      </c>
      <c r="Z3907">
        <v>1</v>
      </c>
      <c r="AA3907">
        <f t="shared" ref="AA3907:AA3970" si="552">Z3907*IF(U3907="W",(V3907-W3907),W3907-V3907)</f>
        <v>-3</v>
      </c>
      <c r="AB3907">
        <f t="shared" ca="1" si="548"/>
        <v>6.2</v>
      </c>
      <c r="AC3907">
        <f t="shared" ca="1" si="549"/>
        <v>-9.1999999999999993</v>
      </c>
      <c r="AD3907">
        <f t="shared" ca="1" si="550"/>
        <v>9.1999999999999993</v>
      </c>
      <c r="AE3907" s="2">
        <v>0</v>
      </c>
      <c r="AF3907" s="7">
        <f>VLOOKUP(R3907,Weights!$A$2:$B$120,2,0)*AE3907</f>
        <v>0</v>
      </c>
      <c r="AG3907">
        <f t="shared" ca="1" si="551"/>
        <v>84.639999999999986</v>
      </c>
      <c r="AI3907" t="str">
        <f t="shared" ref="AI3907:AI3970" ca="1" si="553">IF(AB3907&gt;0,Q3907,T3907)</f>
        <v>Rice</v>
      </c>
      <c r="AJ3907" t="str">
        <f t="shared" ref="AJ3907:AJ3970" si="554">IF(AA3907&gt;0,Q3907,T3907)</f>
        <v>North Texas</v>
      </c>
      <c r="AK3907" t="str">
        <f t="shared" ref="AK3907:AK3970" si="555">IF(AA3907&lt;0,T3907,0)</f>
        <v>North Texas</v>
      </c>
    </row>
    <row r="3908" spans="17:37" x14ac:dyDescent="0.25">
      <c r="Q3908" t="s">
        <v>3473</v>
      </c>
      <c r="R3908" s="6">
        <v>42026</v>
      </c>
      <c r="S3908" t="s">
        <v>3194</v>
      </c>
      <c r="T3908" t="s">
        <v>3306</v>
      </c>
      <c r="U3908" t="s">
        <v>3842</v>
      </c>
      <c r="V3908">
        <v>58</v>
      </c>
      <c r="W3908">
        <v>56</v>
      </c>
      <c r="Y3908" t="s">
        <v>1657</v>
      </c>
      <c r="Z3908">
        <v>1</v>
      </c>
      <c r="AA3908">
        <f t="shared" si="552"/>
        <v>2</v>
      </c>
      <c r="AB3908">
        <f t="shared" ca="1" si="548"/>
        <v>7.6000000000000005</v>
      </c>
      <c r="AC3908">
        <f t="shared" ca="1" si="549"/>
        <v>-5.6000000000000005</v>
      </c>
      <c r="AD3908">
        <f t="shared" ca="1" si="550"/>
        <v>5.6000000000000005</v>
      </c>
      <c r="AE3908" s="2">
        <v>0</v>
      </c>
      <c r="AF3908" s="7">
        <f>VLOOKUP(R3908,Weights!$A$2:$B$120,2,0)*AE3908</f>
        <v>0</v>
      </c>
      <c r="AG3908">
        <f t="shared" ca="1" si="551"/>
        <v>31.360000000000007</v>
      </c>
      <c r="AI3908" t="str">
        <f t="shared" ca="1" si="553"/>
        <v>Rice</v>
      </c>
      <c r="AJ3908" t="str">
        <f t="shared" si="554"/>
        <v>Rice</v>
      </c>
      <c r="AK3908">
        <f t="shared" si="555"/>
        <v>0</v>
      </c>
    </row>
    <row r="3909" spans="17:37" x14ac:dyDescent="0.25">
      <c r="Q3909" t="s">
        <v>3473</v>
      </c>
      <c r="R3909" s="6">
        <v>42028</v>
      </c>
      <c r="S3909" t="s">
        <v>3194</v>
      </c>
      <c r="T3909" t="s">
        <v>3438</v>
      </c>
      <c r="U3909" t="s">
        <v>3841</v>
      </c>
      <c r="V3909">
        <v>58</v>
      </c>
      <c r="W3909">
        <v>45</v>
      </c>
      <c r="Y3909" t="s">
        <v>1658</v>
      </c>
      <c r="Z3909">
        <v>1</v>
      </c>
      <c r="AA3909">
        <f t="shared" si="552"/>
        <v>-13</v>
      </c>
      <c r="AB3909">
        <f t="shared" ca="1" si="548"/>
        <v>-6.8</v>
      </c>
      <c r="AC3909">
        <f t="shared" ca="1" si="549"/>
        <v>-6.2</v>
      </c>
      <c r="AD3909">
        <f t="shared" ca="1" si="550"/>
        <v>6.2</v>
      </c>
      <c r="AE3909" s="2">
        <v>0</v>
      </c>
      <c r="AF3909" s="7">
        <f>VLOOKUP(R3909,Weights!$A$2:$B$120,2,0)*AE3909</f>
        <v>0</v>
      </c>
      <c r="AG3909">
        <f t="shared" ca="1" si="551"/>
        <v>38.440000000000005</v>
      </c>
      <c r="AI3909" t="str">
        <f t="shared" ca="1" si="553"/>
        <v>Louisiana Tech</v>
      </c>
      <c r="AJ3909" t="str">
        <f t="shared" si="554"/>
        <v>Louisiana Tech</v>
      </c>
      <c r="AK3909" t="str">
        <f t="shared" si="555"/>
        <v>Louisiana Tech</v>
      </c>
    </row>
    <row r="3910" spans="17:37" x14ac:dyDescent="0.25">
      <c r="Q3910" t="s">
        <v>3473</v>
      </c>
      <c r="R3910" s="6">
        <v>42047</v>
      </c>
      <c r="S3910" t="s">
        <v>3194</v>
      </c>
      <c r="T3910" t="s">
        <v>3411</v>
      </c>
      <c r="U3910" t="s">
        <v>3842</v>
      </c>
      <c r="V3910">
        <v>71</v>
      </c>
      <c r="W3910">
        <v>68</v>
      </c>
      <c r="X3910" t="s">
        <v>3844</v>
      </c>
      <c r="Y3910" t="s">
        <v>1659</v>
      </c>
      <c r="Z3910">
        <v>1</v>
      </c>
      <c r="AA3910">
        <f t="shared" si="552"/>
        <v>3</v>
      </c>
      <c r="AB3910">
        <f t="shared" ca="1" si="548"/>
        <v>0.80000000000000027</v>
      </c>
      <c r="AC3910">
        <f t="shared" ca="1" si="549"/>
        <v>2.1999999999999997</v>
      </c>
      <c r="AD3910">
        <f t="shared" ca="1" si="550"/>
        <v>-2.1999999999999997</v>
      </c>
      <c r="AE3910" s="2">
        <v>0</v>
      </c>
      <c r="AF3910" s="7">
        <f>VLOOKUP(R3910,Weights!$A$2:$B$120,2,0)*AE3910</f>
        <v>0</v>
      </c>
      <c r="AG3910">
        <f t="shared" ca="1" si="551"/>
        <v>4.839999999999999</v>
      </c>
      <c r="AI3910" t="str">
        <f t="shared" ca="1" si="553"/>
        <v>Rice</v>
      </c>
      <c r="AJ3910" t="str">
        <f t="shared" si="554"/>
        <v>Rice</v>
      </c>
      <c r="AK3910">
        <f t="shared" si="555"/>
        <v>0</v>
      </c>
    </row>
    <row r="3911" spans="17:37" x14ac:dyDescent="0.25">
      <c r="Q3911" t="s">
        <v>3473</v>
      </c>
      <c r="R3911" s="6">
        <v>42049</v>
      </c>
      <c r="S3911" t="s">
        <v>3194</v>
      </c>
      <c r="T3911" t="s">
        <v>3275</v>
      </c>
      <c r="U3911" t="s">
        <v>3842</v>
      </c>
      <c r="V3911">
        <v>82</v>
      </c>
      <c r="W3911">
        <v>73</v>
      </c>
      <c r="X3911" t="s">
        <v>3844</v>
      </c>
      <c r="Y3911" t="s">
        <v>1660</v>
      </c>
      <c r="Z3911">
        <v>1</v>
      </c>
      <c r="AA3911">
        <f t="shared" si="552"/>
        <v>9</v>
      </c>
      <c r="AB3911">
        <f t="shared" ca="1" si="548"/>
        <v>-0.19999999999999973</v>
      </c>
      <c r="AC3911">
        <f t="shared" ca="1" si="549"/>
        <v>9.1999999999999993</v>
      </c>
      <c r="AD3911">
        <f t="shared" ca="1" si="550"/>
        <v>-9.1999999999999993</v>
      </c>
      <c r="AE3911" s="2">
        <v>0</v>
      </c>
      <c r="AF3911" s="7">
        <f>VLOOKUP(R3911,Weights!$A$2:$B$120,2,0)*AE3911</f>
        <v>0</v>
      </c>
      <c r="AG3911">
        <f t="shared" ca="1" si="551"/>
        <v>84.639999999999986</v>
      </c>
      <c r="AI3911" t="str">
        <f t="shared" ca="1" si="553"/>
        <v>UAB</v>
      </c>
      <c r="AJ3911" t="str">
        <f t="shared" si="554"/>
        <v>Rice</v>
      </c>
      <c r="AK3911">
        <f t="shared" si="555"/>
        <v>0</v>
      </c>
    </row>
    <row r="3912" spans="17:37" x14ac:dyDescent="0.25">
      <c r="Q3912" t="s">
        <v>3473</v>
      </c>
      <c r="R3912" s="6">
        <v>42061</v>
      </c>
      <c r="S3912" t="s">
        <v>3194</v>
      </c>
      <c r="T3912" t="s">
        <v>3307</v>
      </c>
      <c r="U3912" t="s">
        <v>3841</v>
      </c>
      <c r="V3912">
        <v>63</v>
      </c>
      <c r="W3912">
        <v>54</v>
      </c>
      <c r="Y3912" t="s">
        <v>1661</v>
      </c>
      <c r="Z3912">
        <v>1</v>
      </c>
      <c r="AA3912">
        <f t="shared" si="552"/>
        <v>-9</v>
      </c>
      <c r="AB3912">
        <f t="shared" ca="1" si="548"/>
        <v>-9.8000000000000007</v>
      </c>
      <c r="AC3912">
        <f t="shared" ca="1" si="549"/>
        <v>0.80000000000000071</v>
      </c>
      <c r="AD3912">
        <f t="shared" ca="1" si="550"/>
        <v>-0.80000000000000071</v>
      </c>
      <c r="AE3912" s="2">
        <v>0</v>
      </c>
      <c r="AF3912" s="7">
        <f>VLOOKUP(R3912,Weights!$A$2:$B$120,2,0)*AE3912</f>
        <v>0</v>
      </c>
      <c r="AG3912">
        <f t="shared" ca="1" si="551"/>
        <v>0.64000000000000112</v>
      </c>
      <c r="AI3912" t="str">
        <f t="shared" ca="1" si="553"/>
        <v>Old Dominion</v>
      </c>
      <c r="AJ3912" t="str">
        <f t="shared" si="554"/>
        <v>Old Dominion</v>
      </c>
      <c r="AK3912" t="str">
        <f t="shared" si="555"/>
        <v>Old Dominion</v>
      </c>
    </row>
    <row r="3913" spans="17:37" x14ac:dyDescent="0.25">
      <c r="Q3913" t="s">
        <v>3473</v>
      </c>
      <c r="R3913" s="6">
        <v>42063</v>
      </c>
      <c r="S3913" t="s">
        <v>3194</v>
      </c>
      <c r="T3913" t="s">
        <v>3326</v>
      </c>
      <c r="U3913" t="s">
        <v>3841</v>
      </c>
      <c r="V3913">
        <v>77</v>
      </c>
      <c r="W3913">
        <v>76</v>
      </c>
      <c r="Y3913" t="s">
        <v>1662</v>
      </c>
      <c r="Z3913">
        <v>1</v>
      </c>
      <c r="AA3913">
        <f t="shared" si="552"/>
        <v>-1</v>
      </c>
      <c r="AB3913">
        <f t="shared" ca="1" si="548"/>
        <v>-2.5999999999999996</v>
      </c>
      <c r="AC3913">
        <f t="shared" ca="1" si="549"/>
        <v>1.5999999999999996</v>
      </c>
      <c r="AD3913">
        <f t="shared" ca="1" si="550"/>
        <v>-1.5999999999999996</v>
      </c>
      <c r="AE3913" s="2">
        <v>0</v>
      </c>
      <c r="AF3913" s="7">
        <f>VLOOKUP(R3913,Weights!$A$2:$B$120,2,0)*AE3913</f>
        <v>0</v>
      </c>
      <c r="AG3913">
        <f t="shared" ca="1" si="551"/>
        <v>2.5599999999999987</v>
      </c>
      <c r="AI3913" t="str">
        <f t="shared" ca="1" si="553"/>
        <v>Charlotte</v>
      </c>
      <c r="AJ3913" t="str">
        <f t="shared" si="554"/>
        <v>Charlotte</v>
      </c>
      <c r="AK3913" t="str">
        <f t="shared" si="555"/>
        <v>Charlotte</v>
      </c>
    </row>
    <row r="3914" spans="17:37" x14ac:dyDescent="0.25">
      <c r="Q3914" t="s">
        <v>3287</v>
      </c>
      <c r="R3914" s="6">
        <v>41957</v>
      </c>
      <c r="S3914" t="s">
        <v>3194</v>
      </c>
      <c r="T3914" t="s">
        <v>3432</v>
      </c>
      <c r="U3914" t="s">
        <v>3842</v>
      </c>
      <c r="V3914">
        <v>64</v>
      </c>
      <c r="W3914">
        <v>46</v>
      </c>
      <c r="Y3914" t="s">
        <v>176</v>
      </c>
      <c r="Z3914">
        <v>1</v>
      </c>
      <c r="AA3914">
        <f t="shared" si="552"/>
        <v>18</v>
      </c>
      <c r="AB3914">
        <f t="shared" ca="1" si="548"/>
        <v>11.2</v>
      </c>
      <c r="AC3914">
        <f t="shared" ca="1" si="549"/>
        <v>6.8000000000000007</v>
      </c>
      <c r="AD3914">
        <f t="shared" ca="1" si="550"/>
        <v>-6.8000000000000007</v>
      </c>
      <c r="AE3914" s="2">
        <v>0</v>
      </c>
      <c r="AF3914" s="7">
        <f>VLOOKUP(R3914,Weights!$A$2:$B$120,2,0)*AE3914</f>
        <v>0</v>
      </c>
      <c r="AG3914">
        <f t="shared" ca="1" si="551"/>
        <v>46.240000000000009</v>
      </c>
      <c r="AI3914" t="str">
        <f t="shared" ca="1" si="553"/>
        <v>Richmond</v>
      </c>
      <c r="AJ3914" t="str">
        <f t="shared" si="554"/>
        <v>Richmond</v>
      </c>
      <c r="AK3914">
        <f t="shared" si="555"/>
        <v>0</v>
      </c>
    </row>
    <row r="3915" spans="17:37" x14ac:dyDescent="0.25">
      <c r="Q3915" t="s">
        <v>3287</v>
      </c>
      <c r="R3915" s="6">
        <v>41965</v>
      </c>
      <c r="S3915" t="s">
        <v>3194</v>
      </c>
      <c r="T3915" t="s">
        <v>3423</v>
      </c>
      <c r="U3915" t="s">
        <v>3842</v>
      </c>
      <c r="V3915">
        <v>80</v>
      </c>
      <c r="W3915">
        <v>56</v>
      </c>
      <c r="Y3915" t="s">
        <v>99</v>
      </c>
      <c r="Z3915">
        <v>1</v>
      </c>
      <c r="AA3915">
        <f t="shared" si="552"/>
        <v>24</v>
      </c>
      <c r="AB3915">
        <f t="shared" ca="1" si="548"/>
        <v>7</v>
      </c>
      <c r="AC3915">
        <f t="shared" ca="1" si="549"/>
        <v>17</v>
      </c>
      <c r="AD3915">
        <f t="shared" ca="1" si="550"/>
        <v>-17</v>
      </c>
      <c r="AE3915" s="2">
        <v>0</v>
      </c>
      <c r="AF3915" s="7">
        <f>VLOOKUP(R3915,Weights!$A$2:$B$120,2,0)*AE3915</f>
        <v>0</v>
      </c>
      <c r="AG3915">
        <f t="shared" ca="1" si="551"/>
        <v>289</v>
      </c>
      <c r="AI3915" t="str">
        <f t="shared" ca="1" si="553"/>
        <v>Richmond</v>
      </c>
      <c r="AJ3915" t="str">
        <f t="shared" si="554"/>
        <v>Richmond</v>
      </c>
      <c r="AK3915">
        <f t="shared" si="555"/>
        <v>0</v>
      </c>
    </row>
    <row r="3916" spans="17:37" x14ac:dyDescent="0.25">
      <c r="Q3916" t="s">
        <v>3287</v>
      </c>
      <c r="R3916" s="6">
        <v>41976</v>
      </c>
      <c r="S3916" t="s">
        <v>3194</v>
      </c>
      <c r="T3916" t="s">
        <v>3465</v>
      </c>
      <c r="U3916" t="s">
        <v>3842</v>
      </c>
      <c r="V3916">
        <v>68</v>
      </c>
      <c r="W3916">
        <v>67</v>
      </c>
      <c r="Y3916" t="s">
        <v>235</v>
      </c>
      <c r="Z3916">
        <v>1</v>
      </c>
      <c r="AA3916">
        <f t="shared" si="552"/>
        <v>1</v>
      </c>
      <c r="AB3916">
        <f t="shared" ca="1" si="548"/>
        <v>4.8</v>
      </c>
      <c r="AC3916">
        <f t="shared" ca="1" si="549"/>
        <v>-3.8</v>
      </c>
      <c r="AD3916">
        <f t="shared" ca="1" si="550"/>
        <v>3.8</v>
      </c>
      <c r="AE3916" s="2">
        <v>0</v>
      </c>
      <c r="AF3916" s="7">
        <f>VLOOKUP(R3916,Weights!$A$2:$B$120,2,0)*AE3916</f>
        <v>0</v>
      </c>
      <c r="AG3916">
        <f t="shared" ca="1" si="551"/>
        <v>14.44</v>
      </c>
      <c r="AI3916" t="str">
        <f t="shared" ca="1" si="553"/>
        <v>Richmond</v>
      </c>
      <c r="AJ3916" t="str">
        <f t="shared" si="554"/>
        <v>Richmond</v>
      </c>
      <c r="AK3916">
        <f t="shared" si="555"/>
        <v>0</v>
      </c>
    </row>
    <row r="3917" spans="17:37" x14ac:dyDescent="0.25">
      <c r="Q3917" t="s">
        <v>3287</v>
      </c>
      <c r="R3917" s="6">
        <v>41986</v>
      </c>
      <c r="S3917" t="s">
        <v>3194</v>
      </c>
      <c r="T3917" t="s">
        <v>3514</v>
      </c>
      <c r="U3917" t="s">
        <v>3842</v>
      </c>
      <c r="V3917">
        <v>54</v>
      </c>
      <c r="W3917">
        <v>41</v>
      </c>
      <c r="Y3917" t="s">
        <v>291</v>
      </c>
      <c r="Z3917">
        <v>1</v>
      </c>
      <c r="AA3917">
        <f t="shared" si="552"/>
        <v>13</v>
      </c>
      <c r="AB3917">
        <f t="shared" ca="1" si="548"/>
        <v>16.2</v>
      </c>
      <c r="AC3917">
        <f t="shared" ca="1" si="549"/>
        <v>-3.1999999999999993</v>
      </c>
      <c r="AD3917">
        <f t="shared" ca="1" si="550"/>
        <v>3.1999999999999993</v>
      </c>
      <c r="AE3917" s="2">
        <v>0</v>
      </c>
      <c r="AF3917" s="7">
        <f>VLOOKUP(R3917,Weights!$A$2:$B$120,2,0)*AE3917</f>
        <v>0</v>
      </c>
      <c r="AG3917">
        <f t="shared" ca="1" si="551"/>
        <v>10.239999999999995</v>
      </c>
      <c r="AI3917" t="str">
        <f t="shared" ca="1" si="553"/>
        <v>Richmond</v>
      </c>
      <c r="AJ3917" t="str">
        <f t="shared" si="554"/>
        <v>Richmond</v>
      </c>
      <c r="AK3917">
        <f t="shared" si="555"/>
        <v>0</v>
      </c>
    </row>
    <row r="3918" spans="17:37" x14ac:dyDescent="0.25">
      <c r="Q3918" t="s">
        <v>3287</v>
      </c>
      <c r="R3918" s="6">
        <v>41991</v>
      </c>
      <c r="S3918" t="s">
        <v>3194</v>
      </c>
      <c r="T3918" t="s">
        <v>3481</v>
      </c>
      <c r="U3918" t="s">
        <v>3842</v>
      </c>
      <c r="V3918">
        <v>65</v>
      </c>
      <c r="W3918">
        <v>54</v>
      </c>
      <c r="Y3918" t="s">
        <v>178</v>
      </c>
      <c r="Z3918">
        <v>1</v>
      </c>
      <c r="AA3918">
        <f t="shared" si="552"/>
        <v>11</v>
      </c>
      <c r="AB3918">
        <f t="shared" ca="1" si="548"/>
        <v>16</v>
      </c>
      <c r="AC3918">
        <f t="shared" ca="1" si="549"/>
        <v>-5</v>
      </c>
      <c r="AD3918">
        <f t="shared" ca="1" si="550"/>
        <v>5</v>
      </c>
      <c r="AE3918" s="2">
        <v>0</v>
      </c>
      <c r="AF3918" s="7">
        <f>VLOOKUP(R3918,Weights!$A$2:$B$120,2,0)*AE3918</f>
        <v>0</v>
      </c>
      <c r="AG3918">
        <f t="shared" ca="1" si="551"/>
        <v>25</v>
      </c>
      <c r="AI3918" t="str">
        <f t="shared" ca="1" si="553"/>
        <v>Richmond</v>
      </c>
      <c r="AJ3918" t="str">
        <f t="shared" si="554"/>
        <v>Richmond</v>
      </c>
      <c r="AK3918">
        <f t="shared" si="555"/>
        <v>0</v>
      </c>
    </row>
    <row r="3919" spans="17:37" x14ac:dyDescent="0.25">
      <c r="Q3919" t="s">
        <v>3287</v>
      </c>
      <c r="R3919" s="6">
        <v>41993</v>
      </c>
      <c r="S3919" t="s">
        <v>3195</v>
      </c>
      <c r="T3919" t="s">
        <v>3455</v>
      </c>
      <c r="U3919" t="s">
        <v>3842</v>
      </c>
      <c r="V3919">
        <v>65</v>
      </c>
      <c r="W3919">
        <v>63</v>
      </c>
      <c r="Y3919" t="s">
        <v>154</v>
      </c>
      <c r="Z3919">
        <v>1</v>
      </c>
      <c r="AA3919">
        <f t="shared" si="552"/>
        <v>2</v>
      </c>
      <c r="AB3919">
        <f t="shared" ca="1" si="548"/>
        <v>2</v>
      </c>
      <c r="AC3919">
        <f t="shared" ca="1" si="549"/>
        <v>0</v>
      </c>
      <c r="AD3919">
        <f t="shared" ca="1" si="550"/>
        <v>0</v>
      </c>
      <c r="AE3919" s="2">
        <v>0</v>
      </c>
      <c r="AF3919" s="7">
        <f>VLOOKUP(R3919,Weights!$A$2:$B$120,2,0)*AE3919</f>
        <v>0</v>
      </c>
      <c r="AG3919">
        <f t="shared" ca="1" si="551"/>
        <v>0</v>
      </c>
      <c r="AI3919" t="str">
        <f t="shared" ca="1" si="553"/>
        <v>Richmond</v>
      </c>
      <c r="AJ3919" t="str">
        <f t="shared" si="554"/>
        <v>Richmond</v>
      </c>
      <c r="AK3919">
        <f t="shared" si="555"/>
        <v>0</v>
      </c>
    </row>
    <row r="3920" spans="17:37" x14ac:dyDescent="0.25">
      <c r="Q3920" t="s">
        <v>3287</v>
      </c>
      <c r="R3920" s="6">
        <v>41996</v>
      </c>
      <c r="S3920" t="s">
        <v>3194</v>
      </c>
      <c r="T3920" t="s">
        <v>3507</v>
      </c>
      <c r="U3920" t="s">
        <v>3842</v>
      </c>
      <c r="V3920">
        <v>57</v>
      </c>
      <c r="W3920">
        <v>53</v>
      </c>
      <c r="Y3920" t="s">
        <v>332</v>
      </c>
      <c r="Z3920">
        <v>1</v>
      </c>
      <c r="AA3920">
        <f t="shared" si="552"/>
        <v>4</v>
      </c>
      <c r="AB3920">
        <f t="shared" ca="1" si="548"/>
        <v>16.399999999999999</v>
      </c>
      <c r="AC3920">
        <f t="shared" ca="1" si="549"/>
        <v>-12.399999999999999</v>
      </c>
      <c r="AD3920">
        <f t="shared" ca="1" si="550"/>
        <v>12.399999999999999</v>
      </c>
      <c r="AE3920" s="2">
        <v>0</v>
      </c>
      <c r="AF3920" s="7">
        <f>VLOOKUP(R3920,Weights!$A$2:$B$120,2,0)*AE3920</f>
        <v>0</v>
      </c>
      <c r="AG3920">
        <f t="shared" ca="1" si="551"/>
        <v>153.75999999999996</v>
      </c>
      <c r="AI3920" t="str">
        <f t="shared" ca="1" si="553"/>
        <v>Richmond</v>
      </c>
      <c r="AJ3920" t="str">
        <f t="shared" si="554"/>
        <v>Richmond</v>
      </c>
      <c r="AK3920">
        <f t="shared" si="555"/>
        <v>0</v>
      </c>
    </row>
    <row r="3921" spans="17:37" x14ac:dyDescent="0.25">
      <c r="Q3921" t="s">
        <v>3287</v>
      </c>
      <c r="R3921" s="6">
        <v>42001</v>
      </c>
      <c r="S3921" t="s">
        <v>3194</v>
      </c>
      <c r="T3921" t="s">
        <v>3321</v>
      </c>
      <c r="U3921" t="s">
        <v>3841</v>
      </c>
      <c r="V3921">
        <v>65</v>
      </c>
      <c r="W3921">
        <v>63</v>
      </c>
      <c r="Y3921" t="s">
        <v>429</v>
      </c>
      <c r="Z3921">
        <v>1</v>
      </c>
      <c r="AA3921">
        <f t="shared" si="552"/>
        <v>-2</v>
      </c>
      <c r="AB3921">
        <f t="shared" ca="1" si="548"/>
        <v>5.4</v>
      </c>
      <c r="AC3921">
        <f t="shared" ca="1" si="549"/>
        <v>-7.4</v>
      </c>
      <c r="AD3921">
        <f t="shared" ca="1" si="550"/>
        <v>7.4</v>
      </c>
      <c r="AE3921" s="2">
        <v>0</v>
      </c>
      <c r="AF3921" s="7">
        <f>VLOOKUP(R3921,Weights!$A$2:$B$120,2,0)*AE3921</f>
        <v>0</v>
      </c>
      <c r="AG3921">
        <f t="shared" ca="1" si="551"/>
        <v>54.760000000000005</v>
      </c>
      <c r="AI3921" t="str">
        <f t="shared" ca="1" si="553"/>
        <v>Richmond</v>
      </c>
      <c r="AJ3921" t="str">
        <f t="shared" si="554"/>
        <v>Wake Forest</v>
      </c>
      <c r="AK3921" t="str">
        <f t="shared" si="555"/>
        <v>Wake Forest</v>
      </c>
    </row>
    <row r="3922" spans="17:37" x14ac:dyDescent="0.25">
      <c r="Q3922" t="s">
        <v>3287</v>
      </c>
      <c r="R3922" s="6">
        <v>42004</v>
      </c>
      <c r="S3922" t="s">
        <v>3194</v>
      </c>
      <c r="T3922" t="s">
        <v>3467</v>
      </c>
      <c r="U3922" t="s">
        <v>3841</v>
      </c>
      <c r="V3922">
        <v>58</v>
      </c>
      <c r="W3922">
        <v>57</v>
      </c>
      <c r="Y3922" t="s">
        <v>182</v>
      </c>
      <c r="Z3922">
        <v>1</v>
      </c>
      <c r="AA3922">
        <f t="shared" si="552"/>
        <v>-1</v>
      </c>
      <c r="AB3922">
        <f t="shared" ca="1" si="548"/>
        <v>6.8</v>
      </c>
      <c r="AC3922">
        <f t="shared" ca="1" si="549"/>
        <v>-7.8</v>
      </c>
      <c r="AD3922">
        <f t="shared" ca="1" si="550"/>
        <v>7.8</v>
      </c>
      <c r="AE3922" s="2">
        <v>0</v>
      </c>
      <c r="AF3922" s="7">
        <f>VLOOKUP(R3922,Weights!$A$2:$B$120,2,0)*AE3922</f>
        <v>0</v>
      </c>
      <c r="AG3922">
        <f t="shared" ca="1" si="551"/>
        <v>60.839999999999996</v>
      </c>
      <c r="AI3922" t="str">
        <f t="shared" ca="1" si="553"/>
        <v>Richmond</v>
      </c>
      <c r="AJ3922" t="str">
        <f t="shared" si="554"/>
        <v>Northeastern</v>
      </c>
      <c r="AK3922" t="str">
        <f t="shared" si="555"/>
        <v>Northeastern</v>
      </c>
    </row>
    <row r="3923" spans="17:37" x14ac:dyDescent="0.25">
      <c r="Q3923" t="s">
        <v>3287</v>
      </c>
      <c r="R3923" s="6">
        <v>42012</v>
      </c>
      <c r="S3923" t="s">
        <v>3194</v>
      </c>
      <c r="T3923" t="s">
        <v>3288</v>
      </c>
      <c r="U3923" t="s">
        <v>3842</v>
      </c>
      <c r="V3923">
        <v>75</v>
      </c>
      <c r="W3923">
        <v>65</v>
      </c>
      <c r="Y3923" t="s">
        <v>113</v>
      </c>
      <c r="Z3923">
        <v>1</v>
      </c>
      <c r="AA3923">
        <f t="shared" si="552"/>
        <v>10</v>
      </c>
      <c r="AB3923">
        <f t="shared" ca="1" si="548"/>
        <v>10.199999979999999</v>
      </c>
      <c r="AC3923">
        <f t="shared" ca="1" si="549"/>
        <v>-0.19999997999999941</v>
      </c>
      <c r="AD3923">
        <f t="shared" ca="1" si="550"/>
        <v>0.19999997999999941</v>
      </c>
      <c r="AE3923" s="2">
        <v>0</v>
      </c>
      <c r="AF3923" s="7">
        <f>VLOOKUP(R3923,Weights!$A$2:$B$120,2,0)*AE3923</f>
        <v>0</v>
      </c>
      <c r="AG3923">
        <f t="shared" ca="1" si="551"/>
        <v>3.9999992000000165E-2</v>
      </c>
      <c r="AI3923" t="str">
        <f t="shared" ca="1" si="553"/>
        <v>Richmond</v>
      </c>
      <c r="AJ3923" t="str">
        <f t="shared" si="554"/>
        <v>Richmond</v>
      </c>
      <c r="AK3923">
        <f t="shared" si="555"/>
        <v>0</v>
      </c>
    </row>
    <row r="3924" spans="17:37" x14ac:dyDescent="0.25">
      <c r="Q3924" t="s">
        <v>3287</v>
      </c>
      <c r="R3924" s="6">
        <v>42015</v>
      </c>
      <c r="S3924" t="s">
        <v>3194</v>
      </c>
      <c r="T3924" t="s">
        <v>3292</v>
      </c>
      <c r="U3924" t="s">
        <v>3842</v>
      </c>
      <c r="V3924">
        <v>60</v>
      </c>
      <c r="W3924">
        <v>41</v>
      </c>
      <c r="Y3924" t="s">
        <v>114</v>
      </c>
      <c r="Z3924">
        <v>1</v>
      </c>
      <c r="AA3924">
        <f t="shared" si="552"/>
        <v>19</v>
      </c>
      <c r="AB3924">
        <f t="shared" ca="1" si="548"/>
        <v>3.2</v>
      </c>
      <c r="AC3924">
        <f t="shared" ca="1" si="549"/>
        <v>15.8</v>
      </c>
      <c r="AD3924">
        <f t="shared" ca="1" si="550"/>
        <v>-15.8</v>
      </c>
      <c r="AE3924" s="2">
        <v>0</v>
      </c>
      <c r="AF3924" s="7">
        <f>VLOOKUP(R3924,Weights!$A$2:$B$120,2,0)*AE3924</f>
        <v>0</v>
      </c>
      <c r="AG3924">
        <f t="shared" ca="1" si="551"/>
        <v>249.64000000000001</v>
      </c>
      <c r="AI3924" t="str">
        <f t="shared" ca="1" si="553"/>
        <v>Richmond</v>
      </c>
      <c r="AJ3924" t="str">
        <f t="shared" si="554"/>
        <v>Richmond</v>
      </c>
      <c r="AK3924">
        <f t="shared" si="555"/>
        <v>0</v>
      </c>
    </row>
    <row r="3925" spans="17:37" x14ac:dyDescent="0.25">
      <c r="Q3925" t="s">
        <v>3287</v>
      </c>
      <c r="R3925" s="6">
        <v>42021</v>
      </c>
      <c r="S3925" t="s">
        <v>3194</v>
      </c>
      <c r="T3925" t="s">
        <v>3293</v>
      </c>
      <c r="U3925" t="s">
        <v>3842</v>
      </c>
      <c r="V3925">
        <v>89</v>
      </c>
      <c r="W3925">
        <v>63</v>
      </c>
      <c r="Y3925" t="s">
        <v>566</v>
      </c>
      <c r="Z3925">
        <v>1</v>
      </c>
      <c r="AA3925">
        <f t="shared" si="552"/>
        <v>26</v>
      </c>
      <c r="AB3925">
        <f t="shared" ca="1" si="548"/>
        <v>-4.4000001999999991</v>
      </c>
      <c r="AC3925">
        <f t="shared" ca="1" si="549"/>
        <v>30.400000200000001</v>
      </c>
      <c r="AD3925">
        <f t="shared" ca="1" si="550"/>
        <v>-30.400000200000001</v>
      </c>
      <c r="AE3925" s="2">
        <v>0</v>
      </c>
      <c r="AF3925" s="7">
        <f>VLOOKUP(R3925,Weights!$A$2:$B$120,2,0)*AE3925</f>
        <v>0</v>
      </c>
      <c r="AG3925">
        <f t="shared" ca="1" si="551"/>
        <v>924.16001216000006</v>
      </c>
      <c r="AI3925" t="str">
        <f t="shared" ca="1" si="553"/>
        <v>Davidson</v>
      </c>
      <c r="AJ3925" t="str">
        <f t="shared" si="554"/>
        <v>Richmond</v>
      </c>
      <c r="AK3925">
        <f t="shared" si="555"/>
        <v>0</v>
      </c>
    </row>
    <row r="3926" spans="17:37" x14ac:dyDescent="0.25">
      <c r="Q3926" t="s">
        <v>3287</v>
      </c>
      <c r="R3926" s="6">
        <v>42032</v>
      </c>
      <c r="S3926" t="s">
        <v>3194</v>
      </c>
      <c r="T3926" t="s">
        <v>3241</v>
      </c>
      <c r="U3926" t="s">
        <v>3842</v>
      </c>
      <c r="V3926">
        <v>86</v>
      </c>
      <c r="W3926">
        <v>55</v>
      </c>
      <c r="Y3926" t="s">
        <v>118</v>
      </c>
      <c r="Z3926">
        <v>1</v>
      </c>
      <c r="AA3926">
        <f t="shared" si="552"/>
        <v>31</v>
      </c>
      <c r="AB3926">
        <f t="shared" ca="1" si="548"/>
        <v>9.3999999820000006</v>
      </c>
      <c r="AC3926">
        <f t="shared" ca="1" si="549"/>
        <v>21.600000017999999</v>
      </c>
      <c r="AD3926">
        <f t="shared" ca="1" si="550"/>
        <v>-21.600000017999999</v>
      </c>
      <c r="AE3926" s="2">
        <v>0</v>
      </c>
      <c r="AF3926" s="7">
        <f>VLOOKUP(R3926,Weights!$A$2:$B$120,2,0)*AE3926</f>
        <v>0</v>
      </c>
      <c r="AG3926">
        <f t="shared" ca="1" si="551"/>
        <v>466.56000077759995</v>
      </c>
      <c r="AI3926" t="str">
        <f t="shared" ca="1" si="553"/>
        <v>Richmond</v>
      </c>
      <c r="AJ3926" t="str">
        <f t="shared" si="554"/>
        <v>Richmond</v>
      </c>
      <c r="AK3926">
        <f t="shared" si="555"/>
        <v>0</v>
      </c>
    </row>
    <row r="3927" spans="17:37" x14ac:dyDescent="0.25">
      <c r="Q3927" t="s">
        <v>3287</v>
      </c>
      <c r="R3927" s="6">
        <v>42043</v>
      </c>
      <c r="S3927" t="s">
        <v>3194</v>
      </c>
      <c r="T3927" t="s">
        <v>3238</v>
      </c>
      <c r="U3927" t="s">
        <v>3841</v>
      </c>
      <c r="V3927">
        <v>79</v>
      </c>
      <c r="W3927">
        <v>74</v>
      </c>
      <c r="Y3927" t="s">
        <v>121</v>
      </c>
      <c r="Z3927">
        <v>1</v>
      </c>
      <c r="AA3927">
        <f t="shared" si="552"/>
        <v>-5</v>
      </c>
      <c r="AB3927">
        <f t="shared" ca="1" si="548"/>
        <v>1.4000000000000004</v>
      </c>
      <c r="AC3927">
        <f t="shared" ca="1" si="549"/>
        <v>-6.4</v>
      </c>
      <c r="AD3927">
        <f t="shared" ca="1" si="550"/>
        <v>6.4</v>
      </c>
      <c r="AE3927" s="2">
        <v>0</v>
      </c>
      <c r="AF3927" s="7">
        <f>VLOOKUP(R3927,Weights!$A$2:$B$120,2,0)*AE3927</f>
        <v>0</v>
      </c>
      <c r="AG3927">
        <f t="shared" ca="1" si="551"/>
        <v>40.960000000000008</v>
      </c>
      <c r="AI3927" t="str">
        <f t="shared" ca="1" si="553"/>
        <v>Richmond</v>
      </c>
      <c r="AJ3927" t="str">
        <f t="shared" si="554"/>
        <v>Rhode Island</v>
      </c>
      <c r="AK3927" t="str">
        <f t="shared" si="555"/>
        <v>Rhode Island</v>
      </c>
    </row>
    <row r="3928" spans="17:37" x14ac:dyDescent="0.25">
      <c r="Q3928" t="s">
        <v>3287</v>
      </c>
      <c r="R3928" s="6">
        <v>42046</v>
      </c>
      <c r="S3928" t="s">
        <v>3194</v>
      </c>
      <c r="T3928" t="s">
        <v>3239</v>
      </c>
      <c r="U3928" t="s">
        <v>3842</v>
      </c>
      <c r="V3928">
        <v>73</v>
      </c>
      <c r="W3928">
        <v>71</v>
      </c>
      <c r="Y3928" t="s">
        <v>587</v>
      </c>
      <c r="Z3928">
        <v>1</v>
      </c>
      <c r="AA3928">
        <f t="shared" si="552"/>
        <v>2</v>
      </c>
      <c r="AB3928">
        <f t="shared" ca="1" si="548"/>
        <v>13.8</v>
      </c>
      <c r="AC3928">
        <f t="shared" ca="1" si="549"/>
        <v>-11.8</v>
      </c>
      <c r="AD3928">
        <f t="shared" ca="1" si="550"/>
        <v>11.8</v>
      </c>
      <c r="AE3928" s="2">
        <v>0</v>
      </c>
      <c r="AF3928" s="7">
        <f>VLOOKUP(R3928,Weights!$A$2:$B$120,2,0)*AE3928</f>
        <v>0</v>
      </c>
      <c r="AG3928">
        <f t="shared" ca="1" si="551"/>
        <v>139.24</v>
      </c>
      <c r="AI3928" t="str">
        <f t="shared" ca="1" si="553"/>
        <v>Richmond</v>
      </c>
      <c r="AJ3928" t="str">
        <f t="shared" si="554"/>
        <v>Richmond</v>
      </c>
      <c r="AK3928">
        <f t="shared" si="555"/>
        <v>0</v>
      </c>
    </row>
    <row r="3929" spans="17:37" x14ac:dyDescent="0.25">
      <c r="Q3929" t="s">
        <v>3287</v>
      </c>
      <c r="R3929" s="6">
        <v>42056</v>
      </c>
      <c r="S3929" t="s">
        <v>3194</v>
      </c>
      <c r="T3929" t="s">
        <v>3247</v>
      </c>
      <c r="U3929" t="s">
        <v>3842</v>
      </c>
      <c r="V3929">
        <v>56</v>
      </c>
      <c r="W3929">
        <v>48</v>
      </c>
      <c r="Y3929" t="s">
        <v>588</v>
      </c>
      <c r="Z3929">
        <v>1</v>
      </c>
      <c r="AA3929">
        <f t="shared" si="552"/>
        <v>8</v>
      </c>
      <c r="AB3929">
        <f t="shared" ca="1" si="548"/>
        <v>0.80000000000000071</v>
      </c>
      <c r="AC3929">
        <f t="shared" ca="1" si="549"/>
        <v>7.1999999999999993</v>
      </c>
      <c r="AD3929">
        <f t="shared" ca="1" si="550"/>
        <v>-7.1999999999999993</v>
      </c>
      <c r="AE3929" s="2">
        <v>0</v>
      </c>
      <c r="AF3929" s="7">
        <f>VLOOKUP(R3929,Weights!$A$2:$B$120,2,0)*AE3929</f>
        <v>0</v>
      </c>
      <c r="AG3929">
        <f t="shared" ca="1" si="551"/>
        <v>51.839999999999989</v>
      </c>
      <c r="AI3929" t="str">
        <f t="shared" ca="1" si="553"/>
        <v>Richmond</v>
      </c>
      <c r="AJ3929" t="str">
        <f t="shared" si="554"/>
        <v>Richmond</v>
      </c>
      <c r="AK3929">
        <f t="shared" si="555"/>
        <v>0</v>
      </c>
    </row>
    <row r="3930" spans="17:37" x14ac:dyDescent="0.25">
      <c r="Q3930" t="s">
        <v>3287</v>
      </c>
      <c r="R3930" s="6">
        <v>42060</v>
      </c>
      <c r="S3930" t="s">
        <v>3194</v>
      </c>
      <c r="T3930" t="s">
        <v>3301</v>
      </c>
      <c r="U3930" t="s">
        <v>3842</v>
      </c>
      <c r="V3930">
        <v>67</v>
      </c>
      <c r="W3930">
        <v>63</v>
      </c>
      <c r="X3930" t="s">
        <v>3844</v>
      </c>
      <c r="Y3930" t="s">
        <v>569</v>
      </c>
      <c r="Z3930">
        <v>1</v>
      </c>
      <c r="AA3930">
        <f t="shared" si="552"/>
        <v>4</v>
      </c>
      <c r="AB3930">
        <f t="shared" ca="1" si="548"/>
        <v>-2.0000002000000006</v>
      </c>
      <c r="AC3930">
        <f t="shared" ca="1" si="549"/>
        <v>6.0000002000000006</v>
      </c>
      <c r="AD3930">
        <f t="shared" ca="1" si="550"/>
        <v>-6.0000002000000006</v>
      </c>
      <c r="AE3930" s="2">
        <v>0</v>
      </c>
      <c r="AF3930" s="7">
        <f>VLOOKUP(R3930,Weights!$A$2:$B$120,2,0)*AE3930</f>
        <v>0</v>
      </c>
      <c r="AG3930">
        <f t="shared" ca="1" si="551"/>
        <v>36.000002400000049</v>
      </c>
      <c r="AI3930" t="str">
        <f t="shared" ca="1" si="553"/>
        <v>Virginia Commonwealth</v>
      </c>
      <c r="AJ3930" t="str">
        <f t="shared" si="554"/>
        <v>Richmond</v>
      </c>
      <c r="AK3930">
        <f t="shared" si="555"/>
        <v>0</v>
      </c>
    </row>
    <row r="3931" spans="17:37" x14ac:dyDescent="0.25">
      <c r="Q3931" t="s">
        <v>3287</v>
      </c>
      <c r="R3931" s="6">
        <v>42070</v>
      </c>
      <c r="S3931" t="s">
        <v>3194</v>
      </c>
      <c r="T3931" t="s">
        <v>3252</v>
      </c>
      <c r="U3931" t="s">
        <v>3842</v>
      </c>
      <c r="V3931">
        <v>67</v>
      </c>
      <c r="W3931">
        <v>51</v>
      </c>
      <c r="Y3931" t="s">
        <v>589</v>
      </c>
      <c r="Z3931">
        <v>1</v>
      </c>
      <c r="AA3931">
        <f t="shared" si="552"/>
        <v>16</v>
      </c>
      <c r="AB3931">
        <f t="shared" ca="1" si="548"/>
        <v>14.8</v>
      </c>
      <c r="AC3931">
        <f t="shared" ca="1" si="549"/>
        <v>1.1999999999999993</v>
      </c>
      <c r="AD3931">
        <f t="shared" ca="1" si="550"/>
        <v>-1.1999999999999993</v>
      </c>
      <c r="AE3931" s="2">
        <v>0</v>
      </c>
      <c r="AF3931" s="7">
        <f>VLOOKUP(R3931,Weights!$A$2:$B$120,2,0)*AE3931</f>
        <v>0</v>
      </c>
      <c r="AG3931">
        <f t="shared" ca="1" si="551"/>
        <v>1.4399999999999984</v>
      </c>
      <c r="AI3931" t="str">
        <f t="shared" ca="1" si="553"/>
        <v>Richmond</v>
      </c>
      <c r="AJ3931" t="str">
        <f t="shared" si="554"/>
        <v>Richmond</v>
      </c>
      <c r="AK3931">
        <f t="shared" si="555"/>
        <v>0</v>
      </c>
    </row>
    <row r="3932" spans="17:37" x14ac:dyDescent="0.25">
      <c r="Q3932" t="s">
        <v>3287</v>
      </c>
      <c r="R3932" s="6">
        <v>42076</v>
      </c>
      <c r="S3932" t="s">
        <v>3195</v>
      </c>
      <c r="T3932" t="s">
        <v>3301</v>
      </c>
      <c r="U3932" t="s">
        <v>3191</v>
      </c>
      <c r="Y3932" t="s">
        <v>3191</v>
      </c>
      <c r="Z3932">
        <v>0</v>
      </c>
      <c r="AA3932">
        <f t="shared" si="552"/>
        <v>0</v>
      </c>
      <c r="AB3932">
        <f t="shared" ca="1" si="548"/>
        <v>0</v>
      </c>
      <c r="AC3932">
        <f t="shared" ca="1" si="549"/>
        <v>0</v>
      </c>
      <c r="AD3932">
        <f t="shared" ca="1" si="550"/>
        <v>0</v>
      </c>
      <c r="AE3932" s="2">
        <v>0</v>
      </c>
      <c r="AF3932" s="7">
        <f>VLOOKUP(R3932,Weights!$A$2:$B$120,2,0)*AE3932</f>
        <v>0</v>
      </c>
      <c r="AG3932">
        <f t="shared" ca="1" si="551"/>
        <v>0</v>
      </c>
      <c r="AI3932" t="str">
        <f t="shared" ca="1" si="553"/>
        <v>Virginia Commonwealth</v>
      </c>
      <c r="AJ3932" t="str">
        <f t="shared" si="554"/>
        <v>Virginia Commonwealth</v>
      </c>
      <c r="AK3932">
        <f t="shared" si="555"/>
        <v>0</v>
      </c>
    </row>
    <row r="3933" spans="17:37" x14ac:dyDescent="0.25">
      <c r="Q3933" t="s">
        <v>3504</v>
      </c>
      <c r="R3933" s="6">
        <v>41964</v>
      </c>
      <c r="S3933" t="s">
        <v>3194</v>
      </c>
      <c r="T3933" t="s">
        <v>3500</v>
      </c>
      <c r="U3933" t="s">
        <v>3842</v>
      </c>
      <c r="V3933">
        <v>78</v>
      </c>
      <c r="W3933">
        <v>74</v>
      </c>
      <c r="Y3933" t="s">
        <v>99</v>
      </c>
      <c r="Z3933">
        <v>1</v>
      </c>
      <c r="AA3933">
        <f t="shared" si="552"/>
        <v>4</v>
      </c>
      <c r="AB3933">
        <f t="shared" ca="1" si="548"/>
        <v>5.8000000200000006</v>
      </c>
      <c r="AC3933">
        <f t="shared" ca="1" si="549"/>
        <v>-1.8000000200000006</v>
      </c>
      <c r="AD3933">
        <f t="shared" ca="1" si="550"/>
        <v>1.8000000200000006</v>
      </c>
      <c r="AE3933" s="2">
        <v>0</v>
      </c>
      <c r="AF3933" s="7">
        <f>VLOOKUP(R3933,Weights!$A$2:$B$120,2,0)*AE3933</f>
        <v>0</v>
      </c>
      <c r="AG3933">
        <f t="shared" ca="1" si="551"/>
        <v>3.2400000720000026</v>
      </c>
      <c r="AI3933" t="str">
        <f t="shared" ca="1" si="553"/>
        <v>Rider</v>
      </c>
      <c r="AJ3933" t="str">
        <f t="shared" si="554"/>
        <v>Rider</v>
      </c>
      <c r="AK3933">
        <f t="shared" si="555"/>
        <v>0</v>
      </c>
    </row>
    <row r="3934" spans="17:37" x14ac:dyDescent="0.25">
      <c r="Q3934" t="s">
        <v>3504</v>
      </c>
      <c r="R3934" s="6">
        <v>41973</v>
      </c>
      <c r="S3934" t="s">
        <v>3195</v>
      </c>
      <c r="T3934" t="s">
        <v>3451</v>
      </c>
      <c r="U3934" t="s">
        <v>3841</v>
      </c>
      <c r="V3934">
        <v>68</v>
      </c>
      <c r="W3934">
        <v>60</v>
      </c>
      <c r="Y3934" t="s">
        <v>21</v>
      </c>
      <c r="Z3934">
        <v>1</v>
      </c>
      <c r="AA3934">
        <f t="shared" si="552"/>
        <v>-8</v>
      </c>
      <c r="AB3934">
        <f t="shared" ca="1" si="548"/>
        <v>0.80000002000000003</v>
      </c>
      <c r="AC3934">
        <f t="shared" ca="1" si="549"/>
        <v>-8.8000000200000006</v>
      </c>
      <c r="AD3934">
        <f t="shared" ca="1" si="550"/>
        <v>8.8000000200000006</v>
      </c>
      <c r="AE3934" s="2">
        <v>0</v>
      </c>
      <c r="AF3934" s="7">
        <f>VLOOKUP(R3934,Weights!$A$2:$B$120,2,0)*AE3934</f>
        <v>0</v>
      </c>
      <c r="AG3934">
        <f t="shared" ca="1" si="551"/>
        <v>77.440000352000013</v>
      </c>
      <c r="AI3934" t="str">
        <f t="shared" ca="1" si="553"/>
        <v>Rider</v>
      </c>
      <c r="AJ3934" t="str">
        <f t="shared" si="554"/>
        <v>Santa Clara</v>
      </c>
      <c r="AK3934" t="str">
        <f t="shared" si="555"/>
        <v>Santa Clara</v>
      </c>
    </row>
    <row r="3935" spans="17:37" x14ac:dyDescent="0.25">
      <c r="Q3935" t="s">
        <v>3504</v>
      </c>
      <c r="R3935" s="6">
        <v>41976</v>
      </c>
      <c r="S3935" t="s">
        <v>3194</v>
      </c>
      <c r="T3935" t="s">
        <v>3249</v>
      </c>
      <c r="U3935" t="s">
        <v>3842</v>
      </c>
      <c r="V3935">
        <v>69</v>
      </c>
      <c r="W3935">
        <v>56</v>
      </c>
      <c r="Y3935" t="s">
        <v>484</v>
      </c>
      <c r="Z3935">
        <v>1</v>
      </c>
      <c r="AA3935">
        <f t="shared" si="552"/>
        <v>13</v>
      </c>
      <c r="AB3935">
        <f t="shared" ca="1" si="548"/>
        <v>15.79999982</v>
      </c>
      <c r="AC3935">
        <f t="shared" ca="1" si="549"/>
        <v>-2.79999982</v>
      </c>
      <c r="AD3935">
        <f t="shared" ca="1" si="550"/>
        <v>2.79999982</v>
      </c>
      <c r="AE3935" s="2">
        <v>0</v>
      </c>
      <c r="AF3935" s="7">
        <f>VLOOKUP(R3935,Weights!$A$2:$B$120,2,0)*AE3935</f>
        <v>0</v>
      </c>
      <c r="AG3935">
        <f t="shared" ca="1" si="551"/>
        <v>7.8399989920000328</v>
      </c>
      <c r="AI3935" t="str">
        <f t="shared" ca="1" si="553"/>
        <v>Rider</v>
      </c>
      <c r="AJ3935" t="str">
        <f t="shared" si="554"/>
        <v>Rider</v>
      </c>
      <c r="AK3935">
        <f t="shared" si="555"/>
        <v>0</v>
      </c>
    </row>
    <row r="3936" spans="17:37" x14ac:dyDescent="0.25">
      <c r="Q3936" t="s">
        <v>3504</v>
      </c>
      <c r="R3936" s="6">
        <v>41980</v>
      </c>
      <c r="S3936" t="s">
        <v>3194</v>
      </c>
      <c r="T3936" t="s">
        <v>3201</v>
      </c>
      <c r="U3936" t="s">
        <v>3842</v>
      </c>
      <c r="V3936">
        <v>80</v>
      </c>
      <c r="W3936">
        <v>68</v>
      </c>
      <c r="Y3936" t="s">
        <v>2010</v>
      </c>
      <c r="Z3936">
        <v>1</v>
      </c>
      <c r="AA3936">
        <f t="shared" si="552"/>
        <v>12</v>
      </c>
      <c r="AB3936">
        <f t="shared" ca="1" si="548"/>
        <v>8.0000000199999999</v>
      </c>
      <c r="AC3936">
        <f t="shared" ca="1" si="549"/>
        <v>3.9999999800000001</v>
      </c>
      <c r="AD3936">
        <f t="shared" ca="1" si="550"/>
        <v>-3.9999999800000001</v>
      </c>
      <c r="AE3936" s="2">
        <v>0</v>
      </c>
      <c r="AF3936" s="7">
        <f>VLOOKUP(R3936,Weights!$A$2:$B$120,2,0)*AE3936</f>
        <v>0</v>
      </c>
      <c r="AG3936">
        <f t="shared" ca="1" si="551"/>
        <v>15.999999840000001</v>
      </c>
      <c r="AI3936" t="str">
        <f t="shared" ca="1" si="553"/>
        <v>Rider</v>
      </c>
      <c r="AJ3936" t="str">
        <f t="shared" si="554"/>
        <v>Rider</v>
      </c>
      <c r="AK3936">
        <f t="shared" si="555"/>
        <v>0</v>
      </c>
    </row>
    <row r="3937" spans="17:37" x14ac:dyDescent="0.25">
      <c r="Q3937" t="s">
        <v>3504</v>
      </c>
      <c r="R3937" s="6">
        <v>41991</v>
      </c>
      <c r="S3937" t="s">
        <v>3194</v>
      </c>
      <c r="T3937" t="s">
        <v>3462</v>
      </c>
      <c r="U3937" t="s">
        <v>3842</v>
      </c>
      <c r="V3937">
        <v>62</v>
      </c>
      <c r="W3937">
        <v>48</v>
      </c>
      <c r="Y3937" t="s">
        <v>1681</v>
      </c>
      <c r="Z3937">
        <v>1</v>
      </c>
      <c r="AA3937">
        <f t="shared" si="552"/>
        <v>14</v>
      </c>
      <c r="AB3937">
        <f t="shared" ca="1" si="548"/>
        <v>15.599999820000001</v>
      </c>
      <c r="AC3937">
        <f t="shared" ca="1" si="549"/>
        <v>-1.5999998200000007</v>
      </c>
      <c r="AD3937">
        <f t="shared" ca="1" si="550"/>
        <v>1.5999998200000007</v>
      </c>
      <c r="AE3937" s="2">
        <v>0</v>
      </c>
      <c r="AF3937" s="7">
        <f>VLOOKUP(R3937,Weights!$A$2:$B$120,2,0)*AE3937</f>
        <v>0</v>
      </c>
      <c r="AG3937">
        <f t="shared" ca="1" si="551"/>
        <v>2.5599994240000346</v>
      </c>
      <c r="AI3937" t="str">
        <f t="shared" ca="1" si="553"/>
        <v>Rider</v>
      </c>
      <c r="AJ3937" t="str">
        <f t="shared" si="554"/>
        <v>Rider</v>
      </c>
      <c r="AK3937">
        <f t="shared" si="555"/>
        <v>0</v>
      </c>
    </row>
    <row r="3938" spans="17:37" x14ac:dyDescent="0.25">
      <c r="Q3938" t="s">
        <v>3504</v>
      </c>
      <c r="R3938" s="6">
        <v>42014</v>
      </c>
      <c r="S3938" t="s">
        <v>3194</v>
      </c>
      <c r="T3938" t="s">
        <v>3502</v>
      </c>
      <c r="U3938" t="s">
        <v>3842</v>
      </c>
      <c r="V3938">
        <v>68</v>
      </c>
      <c r="W3938">
        <v>55</v>
      </c>
      <c r="Y3938" t="s">
        <v>1220</v>
      </c>
      <c r="Z3938">
        <v>1</v>
      </c>
      <c r="AA3938">
        <f t="shared" si="552"/>
        <v>13</v>
      </c>
      <c r="AB3938">
        <f t="shared" ca="1" si="548"/>
        <v>4.8000000200000006</v>
      </c>
      <c r="AC3938">
        <f t="shared" ca="1" si="549"/>
        <v>8.1999999799999994</v>
      </c>
      <c r="AD3938">
        <f t="shared" ca="1" si="550"/>
        <v>-8.1999999799999994</v>
      </c>
      <c r="AE3938" s="2">
        <v>0</v>
      </c>
      <c r="AF3938" s="7">
        <f>VLOOKUP(R3938,Weights!$A$2:$B$120,2,0)*AE3938</f>
        <v>0</v>
      </c>
      <c r="AG3938">
        <f t="shared" ca="1" si="551"/>
        <v>67.239999671999996</v>
      </c>
      <c r="AI3938" t="str">
        <f t="shared" ca="1" si="553"/>
        <v>Rider</v>
      </c>
      <c r="AJ3938" t="str">
        <f t="shared" si="554"/>
        <v>Rider</v>
      </c>
      <c r="AK3938">
        <f t="shared" si="555"/>
        <v>0</v>
      </c>
    </row>
    <row r="3939" spans="17:37" x14ac:dyDescent="0.25">
      <c r="Q3939" t="s">
        <v>3504</v>
      </c>
      <c r="R3939" s="6">
        <v>42016</v>
      </c>
      <c r="S3939" t="s">
        <v>3194</v>
      </c>
      <c r="T3939" t="s">
        <v>3448</v>
      </c>
      <c r="U3939" t="s">
        <v>3841</v>
      </c>
      <c r="V3939">
        <v>55</v>
      </c>
      <c r="W3939">
        <v>54</v>
      </c>
      <c r="Y3939" t="s">
        <v>1260</v>
      </c>
      <c r="Z3939">
        <v>1</v>
      </c>
      <c r="AA3939">
        <f t="shared" si="552"/>
        <v>-1</v>
      </c>
      <c r="AB3939">
        <f t="shared" ca="1" si="548"/>
        <v>4.0000000199999999</v>
      </c>
      <c r="AC3939">
        <f t="shared" ca="1" si="549"/>
        <v>-5.0000000199999999</v>
      </c>
      <c r="AD3939">
        <f t="shared" ca="1" si="550"/>
        <v>5.0000000199999999</v>
      </c>
      <c r="AE3939" s="2">
        <v>0</v>
      </c>
      <c r="AF3939" s="7">
        <f>VLOOKUP(R3939,Weights!$A$2:$B$120,2,0)*AE3939</f>
        <v>0</v>
      </c>
      <c r="AG3939">
        <f t="shared" ca="1" si="551"/>
        <v>25.000000199999999</v>
      </c>
      <c r="AI3939" t="str">
        <f t="shared" ca="1" si="553"/>
        <v>Rider</v>
      </c>
      <c r="AJ3939" t="str">
        <f t="shared" si="554"/>
        <v>Monmouth</v>
      </c>
      <c r="AK3939" t="str">
        <f t="shared" si="555"/>
        <v>Monmouth</v>
      </c>
    </row>
    <row r="3940" spans="17:37" x14ac:dyDescent="0.25">
      <c r="Q3940" t="s">
        <v>3504</v>
      </c>
      <c r="R3940" s="6">
        <v>42026</v>
      </c>
      <c r="S3940" t="s">
        <v>3194</v>
      </c>
      <c r="T3940" t="s">
        <v>3330</v>
      </c>
      <c r="U3940" t="s">
        <v>3841</v>
      </c>
      <c r="V3940">
        <v>78</v>
      </c>
      <c r="W3940">
        <v>68</v>
      </c>
      <c r="Y3940" t="s">
        <v>1263</v>
      </c>
      <c r="Z3940">
        <v>1</v>
      </c>
      <c r="AA3940">
        <f t="shared" si="552"/>
        <v>-10</v>
      </c>
      <c r="AB3940">
        <f t="shared" ca="1" si="548"/>
        <v>-0.59999997999999977</v>
      </c>
      <c r="AC3940">
        <f t="shared" ca="1" si="549"/>
        <v>-9.4000000200000002</v>
      </c>
      <c r="AD3940">
        <f t="shared" ca="1" si="550"/>
        <v>9.4000000200000002</v>
      </c>
      <c r="AE3940" s="2">
        <v>0</v>
      </c>
      <c r="AF3940" s="7">
        <f>VLOOKUP(R3940,Weights!$A$2:$B$120,2,0)*AE3940</f>
        <v>0</v>
      </c>
      <c r="AG3940">
        <f t="shared" ca="1" si="551"/>
        <v>88.360000376000002</v>
      </c>
      <c r="AI3940" t="str">
        <f t="shared" ca="1" si="553"/>
        <v>Iona</v>
      </c>
      <c r="AJ3940" t="str">
        <f t="shared" si="554"/>
        <v>Iona</v>
      </c>
      <c r="AK3940" t="str">
        <f t="shared" si="555"/>
        <v>Iona</v>
      </c>
    </row>
    <row r="3941" spans="17:37" x14ac:dyDescent="0.25">
      <c r="Q3941" t="s">
        <v>3504</v>
      </c>
      <c r="R3941" s="6">
        <v>42028</v>
      </c>
      <c r="S3941" t="s">
        <v>3194</v>
      </c>
      <c r="T3941" t="s">
        <v>3236</v>
      </c>
      <c r="U3941" t="s">
        <v>3842</v>
      </c>
      <c r="V3941">
        <v>59</v>
      </c>
      <c r="W3941">
        <v>46</v>
      </c>
      <c r="Y3941" t="s">
        <v>1264</v>
      </c>
      <c r="Z3941">
        <v>1</v>
      </c>
      <c r="AA3941">
        <f t="shared" si="552"/>
        <v>13</v>
      </c>
      <c r="AB3941">
        <f t="shared" ca="1" si="548"/>
        <v>1.4000000200000002</v>
      </c>
      <c r="AC3941">
        <f t="shared" ca="1" si="549"/>
        <v>11.59999998</v>
      </c>
      <c r="AD3941">
        <f t="shared" ca="1" si="550"/>
        <v>-11.59999998</v>
      </c>
      <c r="AE3941" s="2">
        <v>0</v>
      </c>
      <c r="AF3941" s="7">
        <f>VLOOKUP(R3941,Weights!$A$2:$B$120,2,0)*AE3941</f>
        <v>0</v>
      </c>
      <c r="AG3941">
        <f t="shared" ca="1" si="551"/>
        <v>134.55999953599999</v>
      </c>
      <c r="AI3941" t="str">
        <f t="shared" ca="1" si="553"/>
        <v>Rider</v>
      </c>
      <c r="AJ3941" t="str">
        <f t="shared" si="554"/>
        <v>Rider</v>
      </c>
      <c r="AK3941">
        <f t="shared" si="555"/>
        <v>0</v>
      </c>
    </row>
    <row r="3942" spans="17:37" x14ac:dyDescent="0.25">
      <c r="Q3942" t="s">
        <v>3504</v>
      </c>
      <c r="R3942" s="6">
        <v>42040</v>
      </c>
      <c r="S3942" t="s">
        <v>3194</v>
      </c>
      <c r="T3942" t="s">
        <v>3503</v>
      </c>
      <c r="U3942" t="s">
        <v>3842</v>
      </c>
      <c r="V3942">
        <v>54</v>
      </c>
      <c r="W3942">
        <v>52</v>
      </c>
      <c r="X3942" t="s">
        <v>3843</v>
      </c>
      <c r="Y3942" t="s">
        <v>1265</v>
      </c>
      <c r="Z3942">
        <v>1</v>
      </c>
      <c r="AA3942">
        <f t="shared" si="552"/>
        <v>2</v>
      </c>
      <c r="AB3942">
        <f t="shared" ca="1" si="548"/>
        <v>12.200000019999999</v>
      </c>
      <c r="AC3942">
        <f t="shared" ca="1" si="549"/>
        <v>-10.200000019999999</v>
      </c>
      <c r="AD3942">
        <f t="shared" ca="1" si="550"/>
        <v>10.200000019999999</v>
      </c>
      <c r="AE3942" s="2">
        <v>0</v>
      </c>
      <c r="AF3942" s="7">
        <f>VLOOKUP(R3942,Weights!$A$2:$B$120,2,0)*AE3942</f>
        <v>0</v>
      </c>
      <c r="AG3942">
        <f t="shared" ca="1" si="551"/>
        <v>104.04000040799998</v>
      </c>
      <c r="AI3942" t="str">
        <f t="shared" ca="1" si="553"/>
        <v>Rider</v>
      </c>
      <c r="AJ3942" t="str">
        <f t="shared" si="554"/>
        <v>Rider</v>
      </c>
      <c r="AK3942">
        <f t="shared" si="555"/>
        <v>0</v>
      </c>
    </row>
    <row r="3943" spans="17:37" x14ac:dyDescent="0.25">
      <c r="Q3943" t="s">
        <v>3504</v>
      </c>
      <c r="R3943" s="6">
        <v>42043</v>
      </c>
      <c r="S3943" t="s">
        <v>3194</v>
      </c>
      <c r="T3943" t="s">
        <v>3505</v>
      </c>
      <c r="U3943" t="s">
        <v>3842</v>
      </c>
      <c r="V3943">
        <v>85</v>
      </c>
      <c r="W3943">
        <v>77</v>
      </c>
      <c r="X3943" t="s">
        <v>3843</v>
      </c>
      <c r="Y3943" t="s">
        <v>1266</v>
      </c>
      <c r="Z3943">
        <v>1</v>
      </c>
      <c r="AA3943">
        <f t="shared" si="552"/>
        <v>8</v>
      </c>
      <c r="AB3943">
        <f t="shared" ca="1" si="548"/>
        <v>3.0000000000000004</v>
      </c>
      <c r="AC3943">
        <f t="shared" ca="1" si="549"/>
        <v>5</v>
      </c>
      <c r="AD3943">
        <f t="shared" ca="1" si="550"/>
        <v>-5</v>
      </c>
      <c r="AE3943" s="2">
        <v>0</v>
      </c>
      <c r="AF3943" s="7">
        <f>VLOOKUP(R3943,Weights!$A$2:$B$120,2,0)*AE3943</f>
        <v>0</v>
      </c>
      <c r="AG3943">
        <f t="shared" ca="1" si="551"/>
        <v>25</v>
      </c>
      <c r="AI3943" t="str">
        <f t="shared" ca="1" si="553"/>
        <v>Rider</v>
      </c>
      <c r="AJ3943" t="str">
        <f t="shared" si="554"/>
        <v>Rider</v>
      </c>
      <c r="AK3943">
        <f t="shared" si="555"/>
        <v>0</v>
      </c>
    </row>
    <row r="3944" spans="17:37" x14ac:dyDescent="0.25">
      <c r="Q3944" t="s">
        <v>3504</v>
      </c>
      <c r="R3944" s="6">
        <v>42054</v>
      </c>
      <c r="S3944" t="s">
        <v>3194</v>
      </c>
      <c r="T3944" t="s">
        <v>3219</v>
      </c>
      <c r="U3944" t="s">
        <v>3842</v>
      </c>
      <c r="V3944">
        <v>94</v>
      </c>
      <c r="W3944">
        <v>83</v>
      </c>
      <c r="Y3944" t="s">
        <v>1228</v>
      </c>
      <c r="Z3944">
        <v>1</v>
      </c>
      <c r="AA3944">
        <f t="shared" si="552"/>
        <v>11</v>
      </c>
      <c r="AB3944">
        <f t="shared" ca="1" si="548"/>
        <v>4.2000000200000001</v>
      </c>
      <c r="AC3944">
        <f t="shared" ca="1" si="549"/>
        <v>6.7999999799999999</v>
      </c>
      <c r="AD3944">
        <f t="shared" ca="1" si="550"/>
        <v>-6.7999999799999999</v>
      </c>
      <c r="AE3944" s="2">
        <v>0</v>
      </c>
      <c r="AF3944" s="7">
        <f>VLOOKUP(R3944,Weights!$A$2:$B$120,2,0)*AE3944</f>
        <v>0</v>
      </c>
      <c r="AG3944">
        <f t="shared" ca="1" si="551"/>
        <v>46.239999728000001</v>
      </c>
      <c r="AI3944" t="str">
        <f t="shared" ca="1" si="553"/>
        <v>Rider</v>
      </c>
      <c r="AJ3944" t="str">
        <f t="shared" si="554"/>
        <v>Rider</v>
      </c>
      <c r="AK3944">
        <f t="shared" si="555"/>
        <v>0</v>
      </c>
    </row>
    <row r="3945" spans="17:37" x14ac:dyDescent="0.25">
      <c r="Q3945" t="s">
        <v>3504</v>
      </c>
      <c r="R3945" s="6">
        <v>42056</v>
      </c>
      <c r="S3945" t="s">
        <v>3194</v>
      </c>
      <c r="T3945" t="s">
        <v>3203</v>
      </c>
      <c r="U3945" t="s">
        <v>3841</v>
      </c>
      <c r="V3945">
        <v>65</v>
      </c>
      <c r="W3945">
        <v>61</v>
      </c>
      <c r="Y3945" t="s">
        <v>1229</v>
      </c>
      <c r="Z3945">
        <v>1</v>
      </c>
      <c r="AA3945">
        <f t="shared" si="552"/>
        <v>-4</v>
      </c>
      <c r="AB3945">
        <f t="shared" ca="1" si="548"/>
        <v>14.599999820000001</v>
      </c>
      <c r="AC3945">
        <f t="shared" ca="1" si="549"/>
        <v>-18.599999820000001</v>
      </c>
      <c r="AD3945">
        <f t="shared" ca="1" si="550"/>
        <v>18.599999820000001</v>
      </c>
      <c r="AE3945" s="2">
        <v>0</v>
      </c>
      <c r="AF3945" s="7">
        <f>VLOOKUP(R3945,Weights!$A$2:$B$120,2,0)*AE3945</f>
        <v>0</v>
      </c>
      <c r="AG3945">
        <f t="shared" ca="1" si="551"/>
        <v>345.95999330400008</v>
      </c>
      <c r="AI3945" t="str">
        <f t="shared" ca="1" si="553"/>
        <v>Rider</v>
      </c>
      <c r="AJ3945" t="str">
        <f t="shared" si="554"/>
        <v>Niagara</v>
      </c>
      <c r="AK3945" t="str">
        <f t="shared" si="555"/>
        <v>Niagara</v>
      </c>
    </row>
    <row r="3946" spans="17:37" x14ac:dyDescent="0.25">
      <c r="Q3946" t="s">
        <v>3504</v>
      </c>
      <c r="R3946" s="6">
        <v>42064</v>
      </c>
      <c r="S3946" t="s">
        <v>3194</v>
      </c>
      <c r="T3946" t="s">
        <v>3309</v>
      </c>
      <c r="U3946" t="s">
        <v>3842</v>
      </c>
      <c r="V3946">
        <v>59</v>
      </c>
      <c r="W3946">
        <v>49</v>
      </c>
      <c r="Y3946" t="s">
        <v>2012</v>
      </c>
      <c r="Z3946">
        <v>1</v>
      </c>
      <c r="AA3946">
        <f t="shared" si="552"/>
        <v>10</v>
      </c>
      <c r="AB3946">
        <f t="shared" ca="1" si="548"/>
        <v>13.19999982</v>
      </c>
      <c r="AC3946">
        <f t="shared" ca="1" si="549"/>
        <v>-3.1999998200000004</v>
      </c>
      <c r="AD3946">
        <f t="shared" ca="1" si="550"/>
        <v>3.1999998200000004</v>
      </c>
      <c r="AE3946" s="2">
        <v>0</v>
      </c>
      <c r="AF3946" s="7">
        <f>VLOOKUP(R3946,Weights!$A$2:$B$120,2,0)*AE3946</f>
        <v>0</v>
      </c>
      <c r="AG3946">
        <f t="shared" ca="1" si="551"/>
        <v>10.239998848000035</v>
      </c>
      <c r="AI3946" t="str">
        <f t="shared" ca="1" si="553"/>
        <v>Rider</v>
      </c>
      <c r="AJ3946" t="str">
        <f t="shared" si="554"/>
        <v>Rider</v>
      </c>
      <c r="AK3946">
        <f t="shared" si="555"/>
        <v>0</v>
      </c>
    </row>
    <row r="3947" spans="17:37" x14ac:dyDescent="0.25">
      <c r="Q3947" t="s">
        <v>3504</v>
      </c>
      <c r="R3947" s="6">
        <v>42070</v>
      </c>
      <c r="S3947" t="s">
        <v>3195</v>
      </c>
      <c r="T3947" t="s">
        <v>3502</v>
      </c>
      <c r="U3947" t="s">
        <v>3841</v>
      </c>
      <c r="V3947">
        <v>68</v>
      </c>
      <c r="W3947">
        <v>59</v>
      </c>
      <c r="Y3947" t="s">
        <v>2013</v>
      </c>
      <c r="Z3947">
        <v>1</v>
      </c>
      <c r="AA3947">
        <f t="shared" si="552"/>
        <v>-9</v>
      </c>
      <c r="AB3947">
        <f t="shared" ca="1" si="548"/>
        <v>1.60000002</v>
      </c>
      <c r="AC3947">
        <f t="shared" ca="1" si="549"/>
        <v>-10.60000002</v>
      </c>
      <c r="AD3947">
        <f t="shared" ca="1" si="550"/>
        <v>10.60000002</v>
      </c>
      <c r="AE3947" s="2">
        <v>0</v>
      </c>
      <c r="AF3947" s="7">
        <f>VLOOKUP(R3947,Weights!$A$2:$B$120,2,0)*AE3947</f>
        <v>0</v>
      </c>
      <c r="AG3947">
        <f t="shared" ca="1" si="551"/>
        <v>112.36000042399999</v>
      </c>
      <c r="AI3947" t="str">
        <f t="shared" ca="1" si="553"/>
        <v>Rider</v>
      </c>
      <c r="AJ3947" t="str">
        <f t="shared" si="554"/>
        <v>Saint Peter's</v>
      </c>
      <c r="AK3947" t="str">
        <f t="shared" si="555"/>
        <v>Saint Peter's</v>
      </c>
    </row>
    <row r="3948" spans="17:37" x14ac:dyDescent="0.25">
      <c r="Q3948" t="s">
        <v>3296</v>
      </c>
      <c r="R3948" s="6">
        <v>41957</v>
      </c>
      <c r="S3948" t="s">
        <v>3194</v>
      </c>
      <c r="T3948" t="s">
        <v>3487</v>
      </c>
      <c r="U3948" t="s">
        <v>3841</v>
      </c>
      <c r="V3948">
        <v>77</v>
      </c>
      <c r="W3948">
        <v>50</v>
      </c>
      <c r="Y3948" t="s">
        <v>9</v>
      </c>
      <c r="Z3948">
        <v>1</v>
      </c>
      <c r="AA3948">
        <f t="shared" si="552"/>
        <v>-27</v>
      </c>
      <c r="AB3948">
        <f t="shared" ca="1" si="548"/>
        <v>5.3999999799999996</v>
      </c>
      <c r="AC3948">
        <f t="shared" ca="1" si="549"/>
        <v>-32.399999979999997</v>
      </c>
      <c r="AD3948">
        <f t="shared" ca="1" si="550"/>
        <v>32.399999979999997</v>
      </c>
      <c r="AE3948" s="2">
        <v>0</v>
      </c>
      <c r="AF3948" s="7">
        <f>VLOOKUP(R3948,Weights!$A$2:$B$120,2,0)*AE3948</f>
        <v>0</v>
      </c>
      <c r="AG3948">
        <f t="shared" ca="1" si="551"/>
        <v>1049.7599987039998</v>
      </c>
      <c r="AI3948" t="str">
        <f t="shared" ca="1" si="553"/>
        <v>Robert Morris</v>
      </c>
      <c r="AJ3948" t="str">
        <f t="shared" si="554"/>
        <v>Lafayette</v>
      </c>
      <c r="AK3948" t="str">
        <f t="shared" si="555"/>
        <v>Lafayette</v>
      </c>
    </row>
    <row r="3949" spans="17:37" x14ac:dyDescent="0.25">
      <c r="Q3949" t="s">
        <v>3296</v>
      </c>
      <c r="R3949" s="6">
        <v>41970</v>
      </c>
      <c r="S3949" t="s">
        <v>3195</v>
      </c>
      <c r="T3949" t="s">
        <v>3532</v>
      </c>
      <c r="U3949" t="s">
        <v>3842</v>
      </c>
      <c r="V3949">
        <v>71</v>
      </c>
      <c r="W3949">
        <v>54</v>
      </c>
      <c r="Y3949" t="s">
        <v>19</v>
      </c>
      <c r="Z3949">
        <v>1</v>
      </c>
      <c r="AA3949">
        <f t="shared" si="552"/>
        <v>17</v>
      </c>
      <c r="AB3949">
        <f t="shared" ca="1" si="548"/>
        <v>3.8</v>
      </c>
      <c r="AC3949">
        <f t="shared" ca="1" si="549"/>
        <v>13.2</v>
      </c>
      <c r="AD3949">
        <f t="shared" ca="1" si="550"/>
        <v>-13.2</v>
      </c>
      <c r="AE3949" s="2">
        <v>0</v>
      </c>
      <c r="AF3949" s="7">
        <f>VLOOKUP(R3949,Weights!$A$2:$B$120,2,0)*AE3949</f>
        <v>0</v>
      </c>
      <c r="AG3949">
        <f t="shared" ca="1" si="551"/>
        <v>174.23999999999998</v>
      </c>
      <c r="AI3949" t="str">
        <f t="shared" ca="1" si="553"/>
        <v>Robert Morris</v>
      </c>
      <c r="AJ3949" t="str">
        <f t="shared" si="554"/>
        <v>Robert Morris</v>
      </c>
      <c r="AK3949">
        <f t="shared" si="555"/>
        <v>0</v>
      </c>
    </row>
    <row r="3950" spans="17:37" x14ac:dyDescent="0.25">
      <c r="Q3950" t="s">
        <v>3296</v>
      </c>
      <c r="R3950" s="6">
        <v>41975</v>
      </c>
      <c r="S3950" t="s">
        <v>3194</v>
      </c>
      <c r="T3950" t="s">
        <v>3347</v>
      </c>
      <c r="U3950" t="s">
        <v>3841</v>
      </c>
      <c r="V3950">
        <v>89</v>
      </c>
      <c r="W3950">
        <v>81</v>
      </c>
      <c r="Y3950" t="s">
        <v>21</v>
      </c>
      <c r="Z3950">
        <v>1</v>
      </c>
      <c r="AA3950">
        <f t="shared" si="552"/>
        <v>-8</v>
      </c>
      <c r="AB3950">
        <f t="shared" ca="1" si="548"/>
        <v>12.6</v>
      </c>
      <c r="AC3950">
        <f t="shared" ca="1" si="549"/>
        <v>-20.6</v>
      </c>
      <c r="AD3950">
        <f t="shared" ca="1" si="550"/>
        <v>20.6</v>
      </c>
      <c r="AE3950" s="2">
        <v>0</v>
      </c>
      <c r="AF3950" s="7">
        <f>VLOOKUP(R3950,Weights!$A$2:$B$120,2,0)*AE3950</f>
        <v>0</v>
      </c>
      <c r="AG3950">
        <f t="shared" ca="1" si="551"/>
        <v>424.36000000000007</v>
      </c>
      <c r="AI3950" t="str">
        <f t="shared" ca="1" si="553"/>
        <v>Robert Morris</v>
      </c>
      <c r="AJ3950" t="str">
        <f t="shared" si="554"/>
        <v>Youngstown St</v>
      </c>
      <c r="AK3950" t="str">
        <f t="shared" si="555"/>
        <v>Youngstown St</v>
      </c>
    </row>
    <row r="3951" spans="17:37" x14ac:dyDescent="0.25">
      <c r="Q3951" t="s">
        <v>3296</v>
      </c>
      <c r="R3951" s="6">
        <v>41980</v>
      </c>
      <c r="S3951" t="s">
        <v>3194</v>
      </c>
      <c r="T3951" t="s">
        <v>3405</v>
      </c>
      <c r="U3951" t="s">
        <v>3841</v>
      </c>
      <c r="V3951">
        <v>74</v>
      </c>
      <c r="W3951">
        <v>59</v>
      </c>
      <c r="Y3951" t="s">
        <v>23</v>
      </c>
      <c r="Z3951">
        <v>1</v>
      </c>
      <c r="AA3951">
        <f t="shared" si="552"/>
        <v>-15</v>
      </c>
      <c r="AB3951">
        <f t="shared" ca="1" si="548"/>
        <v>-1.8000000000000007</v>
      </c>
      <c r="AC3951">
        <f t="shared" ca="1" si="549"/>
        <v>-13.2</v>
      </c>
      <c r="AD3951">
        <f t="shared" ca="1" si="550"/>
        <v>13.2</v>
      </c>
      <c r="AE3951" s="2">
        <v>0</v>
      </c>
      <c r="AF3951" s="7">
        <f>VLOOKUP(R3951,Weights!$A$2:$B$120,2,0)*AE3951</f>
        <v>0</v>
      </c>
      <c r="AG3951">
        <f t="shared" ca="1" si="551"/>
        <v>174.23999999999998</v>
      </c>
      <c r="AI3951" t="str">
        <f t="shared" ca="1" si="553"/>
        <v>Buffalo</v>
      </c>
      <c r="AJ3951" t="str">
        <f t="shared" si="554"/>
        <v>Buffalo</v>
      </c>
      <c r="AK3951" t="str">
        <f t="shared" si="555"/>
        <v>Buffalo</v>
      </c>
    </row>
    <row r="3952" spans="17:37" x14ac:dyDescent="0.25">
      <c r="Q3952" t="s">
        <v>3296</v>
      </c>
      <c r="R3952" s="6">
        <v>41986</v>
      </c>
      <c r="S3952" t="s">
        <v>3194</v>
      </c>
      <c r="T3952" t="s">
        <v>3241</v>
      </c>
      <c r="U3952" t="s">
        <v>3842</v>
      </c>
      <c r="V3952">
        <v>75</v>
      </c>
      <c r="W3952">
        <v>59</v>
      </c>
      <c r="Y3952" t="s">
        <v>25</v>
      </c>
      <c r="Z3952">
        <v>1</v>
      </c>
      <c r="AA3952">
        <f t="shared" si="552"/>
        <v>16</v>
      </c>
      <c r="AB3952">
        <f t="shared" ca="1" si="548"/>
        <v>4.9999999819999994</v>
      </c>
      <c r="AC3952">
        <f t="shared" ca="1" si="549"/>
        <v>11.000000018000001</v>
      </c>
      <c r="AD3952">
        <f t="shared" ca="1" si="550"/>
        <v>-11.000000018000001</v>
      </c>
      <c r="AE3952" s="2">
        <v>0</v>
      </c>
      <c r="AF3952" s="7">
        <f>VLOOKUP(R3952,Weights!$A$2:$B$120,2,0)*AE3952</f>
        <v>0</v>
      </c>
      <c r="AG3952">
        <f t="shared" ca="1" si="551"/>
        <v>121.00000039600003</v>
      </c>
      <c r="AI3952" t="str">
        <f t="shared" ca="1" si="553"/>
        <v>Robert Morris</v>
      </c>
      <c r="AJ3952" t="str">
        <f t="shared" si="554"/>
        <v>Robert Morris</v>
      </c>
      <c r="AK3952">
        <f t="shared" si="555"/>
        <v>0</v>
      </c>
    </row>
    <row r="3953" spans="17:37" x14ac:dyDescent="0.25">
      <c r="Q3953" t="s">
        <v>3296</v>
      </c>
      <c r="R3953" s="6">
        <v>41995</v>
      </c>
      <c r="S3953" t="s">
        <v>3194</v>
      </c>
      <c r="T3953" t="s">
        <v>3278</v>
      </c>
      <c r="U3953" t="s">
        <v>3842</v>
      </c>
      <c r="V3953">
        <v>84</v>
      </c>
      <c r="W3953">
        <v>81</v>
      </c>
      <c r="Y3953" t="s">
        <v>857</v>
      </c>
      <c r="Z3953">
        <v>1</v>
      </c>
      <c r="AA3953">
        <f t="shared" si="552"/>
        <v>3</v>
      </c>
      <c r="AB3953">
        <f t="shared" ca="1" si="548"/>
        <v>11</v>
      </c>
      <c r="AC3953">
        <f t="shared" ca="1" si="549"/>
        <v>-8</v>
      </c>
      <c r="AD3953">
        <f t="shared" ca="1" si="550"/>
        <v>8</v>
      </c>
      <c r="AE3953" s="2">
        <v>0</v>
      </c>
      <c r="AF3953" s="7">
        <f>VLOOKUP(R3953,Weights!$A$2:$B$120,2,0)*AE3953</f>
        <v>0</v>
      </c>
      <c r="AG3953">
        <f t="shared" ca="1" si="551"/>
        <v>64</v>
      </c>
      <c r="AI3953" t="str">
        <f t="shared" ca="1" si="553"/>
        <v>Robert Morris</v>
      </c>
      <c r="AJ3953" t="str">
        <f t="shared" si="554"/>
        <v>Robert Morris</v>
      </c>
      <c r="AK3953">
        <f t="shared" si="555"/>
        <v>0</v>
      </c>
    </row>
    <row r="3954" spans="17:37" x14ac:dyDescent="0.25">
      <c r="Q3954" t="s">
        <v>3296</v>
      </c>
      <c r="R3954" s="6">
        <v>42007</v>
      </c>
      <c r="S3954" t="s">
        <v>3194</v>
      </c>
      <c r="T3954" t="s">
        <v>3217</v>
      </c>
      <c r="U3954" t="s">
        <v>3842</v>
      </c>
      <c r="V3954">
        <v>70</v>
      </c>
      <c r="W3954">
        <v>45</v>
      </c>
      <c r="Y3954" t="s">
        <v>241</v>
      </c>
      <c r="Z3954">
        <v>1</v>
      </c>
      <c r="AA3954">
        <f t="shared" si="552"/>
        <v>25</v>
      </c>
      <c r="AB3954">
        <f t="shared" ca="1" si="548"/>
        <v>7</v>
      </c>
      <c r="AC3954">
        <f t="shared" ca="1" si="549"/>
        <v>18</v>
      </c>
      <c r="AD3954">
        <f t="shared" ca="1" si="550"/>
        <v>-18</v>
      </c>
      <c r="AE3954" s="2">
        <v>0</v>
      </c>
      <c r="AF3954" s="7">
        <f>VLOOKUP(R3954,Weights!$A$2:$B$120,2,0)*AE3954</f>
        <v>0</v>
      </c>
      <c r="AG3954">
        <f t="shared" ca="1" si="551"/>
        <v>324</v>
      </c>
      <c r="AI3954" t="str">
        <f t="shared" ca="1" si="553"/>
        <v>Robert Morris</v>
      </c>
      <c r="AJ3954" t="str">
        <f t="shared" si="554"/>
        <v>Robert Morris</v>
      </c>
      <c r="AK3954">
        <f t="shared" si="555"/>
        <v>0</v>
      </c>
    </row>
    <row r="3955" spans="17:37" x14ac:dyDescent="0.25">
      <c r="Q3955" t="s">
        <v>3296</v>
      </c>
      <c r="R3955" s="6">
        <v>42020</v>
      </c>
      <c r="S3955" t="s">
        <v>3194</v>
      </c>
      <c r="T3955" t="s">
        <v>3475</v>
      </c>
      <c r="U3955" t="s">
        <v>3841</v>
      </c>
      <c r="V3955">
        <v>68</v>
      </c>
      <c r="W3955">
        <v>63</v>
      </c>
      <c r="Y3955" t="s">
        <v>2376</v>
      </c>
      <c r="Z3955">
        <v>1</v>
      </c>
      <c r="AA3955">
        <f t="shared" si="552"/>
        <v>-5</v>
      </c>
      <c r="AB3955">
        <f t="shared" ca="1" si="548"/>
        <v>4.3999999799999996</v>
      </c>
      <c r="AC3955">
        <f t="shared" ca="1" si="549"/>
        <v>-9.3999999800000005</v>
      </c>
      <c r="AD3955">
        <f t="shared" ca="1" si="550"/>
        <v>9.3999999800000005</v>
      </c>
      <c r="AE3955" s="2">
        <v>0</v>
      </c>
      <c r="AF3955" s="7">
        <f>VLOOKUP(R3955,Weights!$A$2:$B$120,2,0)*AE3955</f>
        <v>0</v>
      </c>
      <c r="AG3955">
        <f t="shared" ca="1" si="551"/>
        <v>88.359999624000011</v>
      </c>
      <c r="AI3955" t="str">
        <f t="shared" ca="1" si="553"/>
        <v>Robert Morris</v>
      </c>
      <c r="AJ3955" t="str">
        <f t="shared" si="554"/>
        <v>St. Francis BRK</v>
      </c>
      <c r="AK3955" t="str">
        <f t="shared" si="555"/>
        <v>St. Francis BRK</v>
      </c>
    </row>
    <row r="3956" spans="17:37" x14ac:dyDescent="0.25">
      <c r="Q3956" t="s">
        <v>3296</v>
      </c>
      <c r="R3956" s="6">
        <v>42022</v>
      </c>
      <c r="S3956" t="s">
        <v>3194</v>
      </c>
      <c r="T3956" t="s">
        <v>3230</v>
      </c>
      <c r="U3956" t="s">
        <v>3842</v>
      </c>
      <c r="V3956">
        <v>85</v>
      </c>
      <c r="W3956">
        <v>65</v>
      </c>
      <c r="Y3956" t="s">
        <v>2135</v>
      </c>
      <c r="Z3956">
        <v>1</v>
      </c>
      <c r="AA3956">
        <f t="shared" si="552"/>
        <v>20</v>
      </c>
      <c r="AB3956">
        <f t="shared" ca="1" si="548"/>
        <v>8</v>
      </c>
      <c r="AC3956">
        <f t="shared" ca="1" si="549"/>
        <v>12</v>
      </c>
      <c r="AD3956">
        <f t="shared" ca="1" si="550"/>
        <v>-12</v>
      </c>
      <c r="AE3956" s="2">
        <v>0</v>
      </c>
      <c r="AF3956" s="7">
        <f>VLOOKUP(R3956,Weights!$A$2:$B$120,2,0)*AE3956</f>
        <v>0</v>
      </c>
      <c r="AG3956">
        <f t="shared" ca="1" si="551"/>
        <v>144</v>
      </c>
      <c r="AI3956" t="str">
        <f t="shared" ca="1" si="553"/>
        <v>Robert Morris</v>
      </c>
      <c r="AJ3956" t="str">
        <f t="shared" si="554"/>
        <v>Robert Morris</v>
      </c>
      <c r="AK3956">
        <f t="shared" si="555"/>
        <v>0</v>
      </c>
    </row>
    <row r="3957" spans="17:37" x14ac:dyDescent="0.25">
      <c r="Q3957" t="s">
        <v>3296</v>
      </c>
      <c r="R3957" s="6">
        <v>42033</v>
      </c>
      <c r="S3957" t="s">
        <v>3194</v>
      </c>
      <c r="T3957" t="s">
        <v>3468</v>
      </c>
      <c r="U3957" t="s">
        <v>3842</v>
      </c>
      <c r="V3957">
        <v>87</v>
      </c>
      <c r="W3957">
        <v>65</v>
      </c>
      <c r="Y3957" t="s">
        <v>2377</v>
      </c>
      <c r="Z3957">
        <v>1</v>
      </c>
      <c r="AA3957">
        <f t="shared" si="552"/>
        <v>22</v>
      </c>
      <c r="AB3957">
        <f t="shared" ca="1" si="548"/>
        <v>14.6</v>
      </c>
      <c r="AC3957">
        <f t="shared" ca="1" si="549"/>
        <v>7.4</v>
      </c>
      <c r="AD3957">
        <f t="shared" ca="1" si="550"/>
        <v>-7.4</v>
      </c>
      <c r="AE3957" s="2">
        <v>0</v>
      </c>
      <c r="AF3957" s="7">
        <f>VLOOKUP(R3957,Weights!$A$2:$B$120,2,0)*AE3957</f>
        <v>0</v>
      </c>
      <c r="AG3957">
        <f t="shared" ca="1" si="551"/>
        <v>54.760000000000005</v>
      </c>
      <c r="AI3957" t="str">
        <f t="shared" ca="1" si="553"/>
        <v>Robert Morris</v>
      </c>
      <c r="AJ3957" t="str">
        <f t="shared" si="554"/>
        <v>Robert Morris</v>
      </c>
      <c r="AK3957">
        <f t="shared" si="555"/>
        <v>0</v>
      </c>
    </row>
    <row r="3958" spans="17:37" x14ac:dyDescent="0.25">
      <c r="Q3958" t="s">
        <v>3296</v>
      </c>
      <c r="R3958" s="6">
        <v>42035</v>
      </c>
      <c r="S3958" t="s">
        <v>3194</v>
      </c>
      <c r="T3958" t="s">
        <v>3227</v>
      </c>
      <c r="U3958" t="s">
        <v>3841</v>
      </c>
      <c r="V3958">
        <v>71</v>
      </c>
      <c r="W3958">
        <v>68</v>
      </c>
      <c r="Y3958" t="s">
        <v>2241</v>
      </c>
      <c r="Z3958">
        <v>1</v>
      </c>
      <c r="AA3958">
        <f t="shared" si="552"/>
        <v>-3</v>
      </c>
      <c r="AB3958">
        <f t="shared" ca="1" si="548"/>
        <v>8.3999999999999986</v>
      </c>
      <c r="AC3958">
        <f t="shared" ca="1" si="549"/>
        <v>-11.399999999999999</v>
      </c>
      <c r="AD3958">
        <f t="shared" ca="1" si="550"/>
        <v>11.399999999999999</v>
      </c>
      <c r="AE3958" s="2">
        <v>0</v>
      </c>
      <c r="AF3958" s="7">
        <f>VLOOKUP(R3958,Weights!$A$2:$B$120,2,0)*AE3958</f>
        <v>0</v>
      </c>
      <c r="AG3958">
        <f t="shared" ca="1" si="551"/>
        <v>129.95999999999998</v>
      </c>
      <c r="AI3958" t="str">
        <f t="shared" ca="1" si="553"/>
        <v>Robert Morris</v>
      </c>
      <c r="AJ3958" t="str">
        <f t="shared" si="554"/>
        <v>Bryant</v>
      </c>
      <c r="AK3958" t="str">
        <f t="shared" si="555"/>
        <v>Bryant</v>
      </c>
    </row>
    <row r="3959" spans="17:37" x14ac:dyDescent="0.25">
      <c r="Q3959" t="s">
        <v>3296</v>
      </c>
      <c r="R3959" s="6">
        <v>42047</v>
      </c>
      <c r="S3959" t="s">
        <v>3194</v>
      </c>
      <c r="T3959" t="s">
        <v>3228</v>
      </c>
      <c r="U3959" t="s">
        <v>3841</v>
      </c>
      <c r="V3959">
        <v>63</v>
      </c>
      <c r="W3959">
        <v>62</v>
      </c>
      <c r="Y3959" t="s">
        <v>2243</v>
      </c>
      <c r="Z3959">
        <v>1</v>
      </c>
      <c r="AA3959">
        <f t="shared" si="552"/>
        <v>-1</v>
      </c>
      <c r="AB3959">
        <f t="shared" ca="1" si="548"/>
        <v>10.199999999999999</v>
      </c>
      <c r="AC3959">
        <f t="shared" ca="1" si="549"/>
        <v>-11.2</v>
      </c>
      <c r="AD3959">
        <f t="shared" ca="1" si="550"/>
        <v>11.2</v>
      </c>
      <c r="AE3959" s="2">
        <v>0</v>
      </c>
      <c r="AF3959" s="7">
        <f>VLOOKUP(R3959,Weights!$A$2:$B$120,2,0)*AE3959</f>
        <v>0</v>
      </c>
      <c r="AG3959">
        <f t="shared" ca="1" si="551"/>
        <v>125.43999999999998</v>
      </c>
      <c r="AI3959" t="str">
        <f t="shared" ca="1" si="553"/>
        <v>Robert Morris</v>
      </c>
      <c r="AJ3959" t="str">
        <f t="shared" si="554"/>
        <v>LIU Brooklyn</v>
      </c>
      <c r="AK3959" t="str">
        <f t="shared" si="555"/>
        <v>LIU Brooklyn</v>
      </c>
    </row>
    <row r="3960" spans="17:37" x14ac:dyDescent="0.25">
      <c r="Q3960" t="s">
        <v>3296</v>
      </c>
      <c r="R3960" s="6">
        <v>42049</v>
      </c>
      <c r="S3960" t="s">
        <v>3194</v>
      </c>
      <c r="T3960" t="s">
        <v>3249</v>
      </c>
      <c r="U3960" t="s">
        <v>3842</v>
      </c>
      <c r="V3960">
        <v>53</v>
      </c>
      <c r="W3960">
        <v>52</v>
      </c>
      <c r="Y3960" t="s">
        <v>2244</v>
      </c>
      <c r="Z3960">
        <v>1</v>
      </c>
      <c r="AA3960">
        <f t="shared" si="552"/>
        <v>1</v>
      </c>
      <c r="AB3960">
        <f t="shared" ca="1" si="548"/>
        <v>18.3999998</v>
      </c>
      <c r="AC3960">
        <f t="shared" ca="1" si="549"/>
        <v>-17.3999998</v>
      </c>
      <c r="AD3960">
        <f t="shared" ca="1" si="550"/>
        <v>17.3999998</v>
      </c>
      <c r="AE3960" s="2">
        <v>0</v>
      </c>
      <c r="AF3960" s="7">
        <f>VLOOKUP(R3960,Weights!$A$2:$B$120,2,0)*AE3960</f>
        <v>0</v>
      </c>
      <c r="AG3960">
        <f t="shared" ca="1" si="551"/>
        <v>302.75999304000004</v>
      </c>
      <c r="AI3960" t="str">
        <f t="shared" ca="1" si="553"/>
        <v>Robert Morris</v>
      </c>
      <c r="AJ3960" t="str">
        <f t="shared" si="554"/>
        <v>Robert Morris</v>
      </c>
      <c r="AK3960">
        <f t="shared" si="555"/>
        <v>0</v>
      </c>
    </row>
    <row r="3961" spans="17:37" x14ac:dyDescent="0.25">
      <c r="Q3961" t="s">
        <v>3296</v>
      </c>
      <c r="R3961" s="6">
        <v>42061</v>
      </c>
      <c r="S3961" t="s">
        <v>3194</v>
      </c>
      <c r="T3961" t="s">
        <v>3501</v>
      </c>
      <c r="U3961" t="s">
        <v>3842</v>
      </c>
      <c r="V3961">
        <v>91</v>
      </c>
      <c r="W3961">
        <v>59</v>
      </c>
      <c r="Y3961" t="s">
        <v>2378</v>
      </c>
      <c r="Z3961">
        <v>1</v>
      </c>
      <c r="AA3961">
        <f t="shared" si="552"/>
        <v>32</v>
      </c>
      <c r="AB3961">
        <f t="shared" ca="1" si="548"/>
        <v>13.799999999999999</v>
      </c>
      <c r="AC3961">
        <f t="shared" ca="1" si="549"/>
        <v>18.200000000000003</v>
      </c>
      <c r="AD3961">
        <f t="shared" ca="1" si="550"/>
        <v>-18.200000000000003</v>
      </c>
      <c r="AE3961" s="2">
        <v>0</v>
      </c>
      <c r="AF3961" s="7">
        <f>VLOOKUP(R3961,Weights!$A$2:$B$120,2,0)*AE3961</f>
        <v>0</v>
      </c>
      <c r="AG3961">
        <f t="shared" ca="1" si="551"/>
        <v>331.24000000000012</v>
      </c>
      <c r="AI3961" t="str">
        <f t="shared" ca="1" si="553"/>
        <v>Robert Morris</v>
      </c>
      <c r="AJ3961" t="str">
        <f t="shared" si="554"/>
        <v>Robert Morris</v>
      </c>
      <c r="AK3961">
        <f t="shared" si="555"/>
        <v>0</v>
      </c>
    </row>
    <row r="3962" spans="17:37" x14ac:dyDescent="0.25">
      <c r="Q3962" t="s">
        <v>3296</v>
      </c>
      <c r="R3962" s="6">
        <v>42063</v>
      </c>
      <c r="S3962" t="s">
        <v>3194</v>
      </c>
      <c r="T3962" t="s">
        <v>3199</v>
      </c>
      <c r="U3962" t="s">
        <v>3842</v>
      </c>
      <c r="V3962">
        <v>71</v>
      </c>
      <c r="W3962">
        <v>70</v>
      </c>
      <c r="X3962" t="s">
        <v>3843</v>
      </c>
      <c r="Y3962" t="s">
        <v>2352</v>
      </c>
      <c r="Z3962">
        <v>1</v>
      </c>
      <c r="AA3962">
        <f t="shared" si="552"/>
        <v>1</v>
      </c>
      <c r="AB3962">
        <f t="shared" ca="1" si="548"/>
        <v>8</v>
      </c>
      <c r="AC3962">
        <f t="shared" ca="1" si="549"/>
        <v>-7</v>
      </c>
      <c r="AD3962">
        <f t="shared" ca="1" si="550"/>
        <v>7</v>
      </c>
      <c r="AE3962" s="2">
        <v>0</v>
      </c>
      <c r="AF3962" s="7">
        <f>VLOOKUP(R3962,Weights!$A$2:$B$120,2,0)*AE3962</f>
        <v>0</v>
      </c>
      <c r="AG3962">
        <f t="shared" ca="1" si="551"/>
        <v>49</v>
      </c>
      <c r="AI3962" t="str">
        <f t="shared" ca="1" si="553"/>
        <v>Robert Morris</v>
      </c>
      <c r="AJ3962" t="str">
        <f t="shared" si="554"/>
        <v>Robert Morris</v>
      </c>
      <c r="AK3962">
        <f t="shared" si="555"/>
        <v>0</v>
      </c>
    </row>
    <row r="3963" spans="17:37" x14ac:dyDescent="0.25">
      <c r="Q3963" t="s">
        <v>3296</v>
      </c>
      <c r="R3963" s="6">
        <v>42067</v>
      </c>
      <c r="S3963" t="s">
        <v>3194</v>
      </c>
      <c r="T3963" t="s">
        <v>3501</v>
      </c>
      <c r="U3963" t="s">
        <v>3842</v>
      </c>
      <c r="V3963">
        <v>91</v>
      </c>
      <c r="W3963">
        <v>68</v>
      </c>
      <c r="Y3963" t="s">
        <v>2379</v>
      </c>
      <c r="Z3963">
        <v>1</v>
      </c>
      <c r="AA3963">
        <f t="shared" si="552"/>
        <v>23</v>
      </c>
      <c r="AB3963">
        <f t="shared" ca="1" si="548"/>
        <v>13.799999999999999</v>
      </c>
      <c r="AC3963">
        <f t="shared" ca="1" si="549"/>
        <v>9.2000000000000011</v>
      </c>
      <c r="AD3963">
        <f t="shared" ca="1" si="550"/>
        <v>-9.2000000000000011</v>
      </c>
      <c r="AE3963" s="2">
        <v>0</v>
      </c>
      <c r="AF3963" s="7">
        <f>VLOOKUP(R3963,Weights!$A$2:$B$120,2,0)*AE3963</f>
        <v>0</v>
      </c>
      <c r="AG3963">
        <f t="shared" ca="1" si="551"/>
        <v>84.640000000000015</v>
      </c>
      <c r="AI3963" t="str">
        <f t="shared" ca="1" si="553"/>
        <v>Robert Morris</v>
      </c>
      <c r="AJ3963" t="str">
        <f t="shared" si="554"/>
        <v>Robert Morris</v>
      </c>
      <c r="AK3963">
        <f t="shared" si="555"/>
        <v>0</v>
      </c>
    </row>
    <row r="3964" spans="17:37" x14ac:dyDescent="0.25">
      <c r="Q3964" t="s">
        <v>3296</v>
      </c>
      <c r="R3964" s="6">
        <v>42070</v>
      </c>
      <c r="S3964" t="s">
        <v>3194</v>
      </c>
      <c r="T3964" t="s">
        <v>3227</v>
      </c>
      <c r="U3964" t="s">
        <v>3842</v>
      </c>
      <c r="V3964">
        <v>66</v>
      </c>
      <c r="W3964">
        <v>53</v>
      </c>
      <c r="Y3964" t="s">
        <v>2380</v>
      </c>
      <c r="Z3964">
        <v>1</v>
      </c>
      <c r="AA3964">
        <f t="shared" si="552"/>
        <v>13</v>
      </c>
      <c r="AB3964">
        <f t="shared" ca="1" si="548"/>
        <v>8.3999999999999986</v>
      </c>
      <c r="AC3964">
        <f t="shared" ca="1" si="549"/>
        <v>4.6000000000000014</v>
      </c>
      <c r="AD3964">
        <f t="shared" ca="1" si="550"/>
        <v>-4.6000000000000014</v>
      </c>
      <c r="AE3964" s="2">
        <v>0</v>
      </c>
      <c r="AF3964" s="7">
        <f>VLOOKUP(R3964,Weights!$A$2:$B$120,2,0)*AE3964</f>
        <v>0</v>
      </c>
      <c r="AG3964">
        <f t="shared" ca="1" si="551"/>
        <v>21.160000000000014</v>
      </c>
      <c r="AI3964" t="str">
        <f t="shared" ca="1" si="553"/>
        <v>Robert Morris</v>
      </c>
      <c r="AJ3964" t="str">
        <f t="shared" si="554"/>
        <v>Robert Morris</v>
      </c>
      <c r="AK3964">
        <f t="shared" si="555"/>
        <v>0</v>
      </c>
    </row>
    <row r="3965" spans="17:37" x14ac:dyDescent="0.25">
      <c r="Q3965" t="s">
        <v>3229</v>
      </c>
      <c r="R3965" s="6">
        <v>41959</v>
      </c>
      <c r="S3965" t="s">
        <v>3194</v>
      </c>
      <c r="T3965" t="s">
        <v>3247</v>
      </c>
      <c r="U3965" t="s">
        <v>3841</v>
      </c>
      <c r="V3965">
        <v>70</v>
      </c>
      <c r="W3965">
        <v>53</v>
      </c>
      <c r="Y3965" t="s">
        <v>9</v>
      </c>
      <c r="Z3965">
        <v>1</v>
      </c>
      <c r="AA3965">
        <f t="shared" si="552"/>
        <v>-17</v>
      </c>
      <c r="AB3965">
        <f t="shared" ca="1" si="548"/>
        <v>-4.9999999799999992</v>
      </c>
      <c r="AC3965">
        <f t="shared" ca="1" si="549"/>
        <v>-12.000000020000002</v>
      </c>
      <c r="AD3965">
        <f t="shared" ca="1" si="550"/>
        <v>12.000000020000002</v>
      </c>
      <c r="AE3965" s="2">
        <v>0</v>
      </c>
      <c r="AF3965" s="7">
        <f>VLOOKUP(R3965,Weights!$A$2:$B$120,2,0)*AE3965</f>
        <v>0</v>
      </c>
      <c r="AG3965">
        <f t="shared" ca="1" si="551"/>
        <v>144.00000048000004</v>
      </c>
      <c r="AI3965" t="str">
        <f t="shared" ca="1" si="553"/>
        <v>George Washington</v>
      </c>
      <c r="AJ3965" t="str">
        <f t="shared" si="554"/>
        <v>George Washington</v>
      </c>
      <c r="AK3965" t="str">
        <f t="shared" si="555"/>
        <v>George Washington</v>
      </c>
    </row>
    <row r="3966" spans="17:37" x14ac:dyDescent="0.25">
      <c r="Q3966" t="s">
        <v>3229</v>
      </c>
      <c r="R3966" s="6">
        <v>41962</v>
      </c>
      <c r="S3966" t="s">
        <v>3194</v>
      </c>
      <c r="T3966" t="s">
        <v>3468</v>
      </c>
      <c r="U3966" t="s">
        <v>3842</v>
      </c>
      <c r="V3966">
        <v>61</v>
      </c>
      <c r="W3966">
        <v>44</v>
      </c>
      <c r="Y3966" t="s">
        <v>11</v>
      </c>
      <c r="Z3966">
        <v>1</v>
      </c>
      <c r="AA3966">
        <f t="shared" si="552"/>
        <v>17</v>
      </c>
      <c r="AB3966">
        <f t="shared" ca="1" si="548"/>
        <v>13.200000020000001</v>
      </c>
      <c r="AC3966">
        <f t="shared" ca="1" si="549"/>
        <v>3.7999999799999991</v>
      </c>
      <c r="AD3966">
        <f t="shared" ca="1" si="550"/>
        <v>-3.7999999799999991</v>
      </c>
      <c r="AE3966" s="2">
        <v>0</v>
      </c>
      <c r="AF3966" s="7">
        <f>VLOOKUP(R3966,Weights!$A$2:$B$120,2,0)*AE3966</f>
        <v>0</v>
      </c>
      <c r="AG3966">
        <f t="shared" ca="1" si="551"/>
        <v>14.439999847999994</v>
      </c>
      <c r="AI3966" t="str">
        <f t="shared" ca="1" si="553"/>
        <v>Rutgers</v>
      </c>
      <c r="AJ3966" t="str">
        <f t="shared" si="554"/>
        <v>Rutgers</v>
      </c>
      <c r="AK3966">
        <f t="shared" si="555"/>
        <v>0</v>
      </c>
    </row>
    <row r="3967" spans="17:37" x14ac:dyDescent="0.25">
      <c r="Q3967" t="s">
        <v>3229</v>
      </c>
      <c r="R3967" s="6">
        <v>41966</v>
      </c>
      <c r="S3967" t="s">
        <v>3194</v>
      </c>
      <c r="T3967" t="s">
        <v>3475</v>
      </c>
      <c r="U3967" t="s">
        <v>3842</v>
      </c>
      <c r="V3967">
        <v>76</v>
      </c>
      <c r="W3967">
        <v>73</v>
      </c>
      <c r="Y3967" t="s">
        <v>99</v>
      </c>
      <c r="Z3967">
        <v>1</v>
      </c>
      <c r="AA3967">
        <f t="shared" si="552"/>
        <v>3</v>
      </c>
      <c r="AB3967">
        <f t="shared" ca="1" si="548"/>
        <v>3</v>
      </c>
      <c r="AC3967">
        <f t="shared" ca="1" si="549"/>
        <v>0</v>
      </c>
      <c r="AD3967">
        <f t="shared" ca="1" si="550"/>
        <v>0</v>
      </c>
      <c r="AE3967" s="2">
        <v>0</v>
      </c>
      <c r="AF3967" s="7">
        <f>VLOOKUP(R3967,Weights!$A$2:$B$120,2,0)*AE3967</f>
        <v>0</v>
      </c>
      <c r="AG3967">
        <f t="shared" ca="1" si="551"/>
        <v>0</v>
      </c>
      <c r="AI3967" t="str">
        <f t="shared" ca="1" si="553"/>
        <v>Rutgers</v>
      </c>
      <c r="AJ3967" t="str">
        <f t="shared" si="554"/>
        <v>Rutgers</v>
      </c>
      <c r="AK3967">
        <f t="shared" si="555"/>
        <v>0</v>
      </c>
    </row>
    <row r="3968" spans="17:37" x14ac:dyDescent="0.25">
      <c r="Q3968" t="s">
        <v>3229</v>
      </c>
      <c r="R3968" s="6">
        <v>41968</v>
      </c>
      <c r="S3968" t="s">
        <v>3194</v>
      </c>
      <c r="T3968" t="s">
        <v>3502</v>
      </c>
      <c r="U3968" t="s">
        <v>3841</v>
      </c>
      <c r="V3968">
        <v>68</v>
      </c>
      <c r="W3968">
        <v>50</v>
      </c>
      <c r="Y3968" t="s">
        <v>15</v>
      </c>
      <c r="Z3968">
        <v>1</v>
      </c>
      <c r="AA3968">
        <f t="shared" si="552"/>
        <v>-18</v>
      </c>
      <c r="AB3968">
        <f t="shared" ca="1" si="548"/>
        <v>6.0000000199999999</v>
      </c>
      <c r="AC3968">
        <f t="shared" ca="1" si="549"/>
        <v>-24.000000020000002</v>
      </c>
      <c r="AD3968">
        <f t="shared" ca="1" si="550"/>
        <v>24.000000020000002</v>
      </c>
      <c r="AE3968" s="2">
        <v>0</v>
      </c>
      <c r="AF3968" s="7">
        <f>VLOOKUP(R3968,Weights!$A$2:$B$120,2,0)*AE3968</f>
        <v>0</v>
      </c>
      <c r="AG3968">
        <f t="shared" ca="1" si="551"/>
        <v>576.00000096000008</v>
      </c>
      <c r="AI3968" t="str">
        <f t="shared" ca="1" si="553"/>
        <v>Rutgers</v>
      </c>
      <c r="AJ3968" t="str">
        <f t="shared" si="554"/>
        <v>Saint Peter's</v>
      </c>
      <c r="AK3968" t="str">
        <f t="shared" si="555"/>
        <v>Saint Peter's</v>
      </c>
    </row>
    <row r="3969" spans="17:37" x14ac:dyDescent="0.25">
      <c r="Q3969" t="s">
        <v>3229</v>
      </c>
      <c r="R3969" s="6">
        <v>41971</v>
      </c>
      <c r="S3969" t="s">
        <v>3195</v>
      </c>
      <c r="T3969" t="s">
        <v>3350</v>
      </c>
      <c r="U3969" t="s">
        <v>3842</v>
      </c>
      <c r="V3969">
        <v>68</v>
      </c>
      <c r="W3969">
        <v>65</v>
      </c>
      <c r="Y3969" t="s">
        <v>150</v>
      </c>
      <c r="Z3969">
        <v>1</v>
      </c>
      <c r="AA3969">
        <f t="shared" si="552"/>
        <v>3</v>
      </c>
      <c r="AB3969">
        <f t="shared" ca="1" si="548"/>
        <v>-10.80000018</v>
      </c>
      <c r="AC3969">
        <f t="shared" ca="1" si="549"/>
        <v>13.80000018</v>
      </c>
      <c r="AD3969">
        <f t="shared" ca="1" si="550"/>
        <v>-13.80000018</v>
      </c>
      <c r="AE3969" s="2">
        <v>0</v>
      </c>
      <c r="AF3969" s="7">
        <f>VLOOKUP(R3969,Weights!$A$2:$B$120,2,0)*AE3969</f>
        <v>0</v>
      </c>
      <c r="AG3969">
        <f t="shared" ca="1" si="551"/>
        <v>190.44000496800001</v>
      </c>
      <c r="AI3969" t="str">
        <f t="shared" ca="1" si="553"/>
        <v>Vanderbilt</v>
      </c>
      <c r="AJ3969" t="str">
        <f t="shared" si="554"/>
        <v>Rutgers</v>
      </c>
      <c r="AK3969">
        <f t="shared" si="555"/>
        <v>0</v>
      </c>
    </row>
    <row r="3970" spans="17:37" x14ac:dyDescent="0.25">
      <c r="Q3970" t="s">
        <v>3229</v>
      </c>
      <c r="R3970" s="6">
        <v>41982</v>
      </c>
      <c r="S3970" t="s">
        <v>3194</v>
      </c>
      <c r="T3970" t="s">
        <v>3204</v>
      </c>
      <c r="U3970" t="s">
        <v>3842</v>
      </c>
      <c r="V3970">
        <v>60</v>
      </c>
      <c r="W3970">
        <v>56</v>
      </c>
      <c r="Y3970" t="s">
        <v>178</v>
      </c>
      <c r="Z3970">
        <v>1</v>
      </c>
      <c r="AA3970">
        <f t="shared" si="552"/>
        <v>4</v>
      </c>
      <c r="AB3970">
        <f t="shared" ref="AB3970:AB4033" ca="1" si="556">Z3970*(IF(S3970="A",-HomeEdge,IF(S3970="H",HomeEdge,0))+VLOOKUP(Q3970,TmList,2,0)-VLOOKUP(T3970,TmList,2,0))</f>
        <v>4</v>
      </c>
      <c r="AC3970">
        <f t="shared" ref="AC3970:AC4033" ca="1" si="557">AA3970-AB3970</f>
        <v>0</v>
      </c>
      <c r="AD3970">
        <f t="shared" ref="AD3970:AD4033" ca="1" si="558">-AC3970</f>
        <v>0</v>
      </c>
      <c r="AE3970" s="2">
        <v>0</v>
      </c>
      <c r="AF3970" s="7">
        <f>VLOOKUP(R3970,Weights!$A$2:$B$120,2,0)*AE3970</f>
        <v>0</v>
      </c>
      <c r="AG3970">
        <f t="shared" ref="AG3970:AG4033" ca="1" si="559">AC3970^2</f>
        <v>0</v>
      </c>
      <c r="AI3970" t="str">
        <f t="shared" ca="1" si="553"/>
        <v>Rutgers</v>
      </c>
      <c r="AJ3970" t="str">
        <f t="shared" si="554"/>
        <v>Rutgers</v>
      </c>
      <c r="AK3970">
        <f t="shared" si="555"/>
        <v>0</v>
      </c>
    </row>
    <row r="3971" spans="17:37" x14ac:dyDescent="0.25">
      <c r="Q3971" t="s">
        <v>3229</v>
      </c>
      <c r="R3971" s="6">
        <v>41987</v>
      </c>
      <c r="S3971" t="s">
        <v>3195</v>
      </c>
      <c r="T3971" t="s">
        <v>3505</v>
      </c>
      <c r="U3971" t="s">
        <v>3842</v>
      </c>
      <c r="V3971">
        <v>63</v>
      </c>
      <c r="W3971">
        <v>55</v>
      </c>
      <c r="Y3971" t="s">
        <v>154</v>
      </c>
      <c r="Z3971">
        <v>1</v>
      </c>
      <c r="AA3971">
        <f t="shared" ref="AA3971:AA4034" si="560">Z3971*IF(U3971="W",(V3971-W3971),W3971-V3971)</f>
        <v>8</v>
      </c>
      <c r="AB3971">
        <f t="shared" ca="1" si="556"/>
        <v>1</v>
      </c>
      <c r="AC3971">
        <f t="shared" ca="1" si="557"/>
        <v>7</v>
      </c>
      <c r="AD3971">
        <f t="shared" ca="1" si="558"/>
        <v>-7</v>
      </c>
      <c r="AE3971" s="2">
        <v>0</v>
      </c>
      <c r="AF3971" s="7">
        <f>VLOOKUP(R3971,Weights!$A$2:$B$120,2,0)*AE3971</f>
        <v>0</v>
      </c>
      <c r="AG3971">
        <f t="shared" ca="1" si="559"/>
        <v>49</v>
      </c>
      <c r="AI3971" t="str">
        <f t="shared" ref="AI3971:AI4034" ca="1" si="561">IF(AB3971&gt;0,Q3971,T3971)</f>
        <v>Rutgers</v>
      </c>
      <c r="AJ3971" t="str">
        <f t="shared" ref="AJ3971:AJ4034" si="562">IF(AA3971&gt;0,Q3971,T3971)</f>
        <v>Rutgers</v>
      </c>
      <c r="AK3971">
        <f t="shared" ref="AK3971:AK4034" si="563">IF(AA3971&lt;0,T3971,0)</f>
        <v>0</v>
      </c>
    </row>
    <row r="3972" spans="17:37" x14ac:dyDescent="0.25">
      <c r="Q3972" t="s">
        <v>3229</v>
      </c>
      <c r="R3972" s="6">
        <v>41993</v>
      </c>
      <c r="S3972" t="s">
        <v>3194</v>
      </c>
      <c r="T3972" t="s">
        <v>3199</v>
      </c>
      <c r="U3972" t="s">
        <v>3841</v>
      </c>
      <c r="V3972">
        <v>73</v>
      </c>
      <c r="W3972">
        <v>68</v>
      </c>
      <c r="Y3972" t="s">
        <v>155</v>
      </c>
      <c r="Z3972">
        <v>1</v>
      </c>
      <c r="AA3972">
        <f t="shared" si="560"/>
        <v>-5</v>
      </c>
      <c r="AB3972">
        <f t="shared" ca="1" si="556"/>
        <v>6.6000000199999995</v>
      </c>
      <c r="AC3972">
        <f t="shared" ca="1" si="557"/>
        <v>-11.60000002</v>
      </c>
      <c r="AD3972">
        <f t="shared" ca="1" si="558"/>
        <v>11.60000002</v>
      </c>
      <c r="AE3972" s="2">
        <v>0</v>
      </c>
      <c r="AF3972" s="7">
        <f>VLOOKUP(R3972,Weights!$A$2:$B$120,2,0)*AE3972</f>
        <v>0</v>
      </c>
      <c r="AG3972">
        <f t="shared" ca="1" si="559"/>
        <v>134.56000046399998</v>
      </c>
      <c r="AI3972" t="str">
        <f t="shared" ca="1" si="561"/>
        <v>Rutgers</v>
      </c>
      <c r="AJ3972" t="str">
        <f t="shared" si="562"/>
        <v>St. Francis (PA)</v>
      </c>
      <c r="AK3972" t="str">
        <f t="shared" si="563"/>
        <v>St. Francis (PA)</v>
      </c>
    </row>
    <row r="3973" spans="17:37" x14ac:dyDescent="0.25">
      <c r="Q3973" t="s">
        <v>3229</v>
      </c>
      <c r="R3973" s="6">
        <v>41996</v>
      </c>
      <c r="S3973" t="s">
        <v>3194</v>
      </c>
      <c r="T3973" t="s">
        <v>3230</v>
      </c>
      <c r="U3973" t="s">
        <v>3842</v>
      </c>
      <c r="V3973">
        <v>79</v>
      </c>
      <c r="W3973">
        <v>54</v>
      </c>
      <c r="Y3973" t="s">
        <v>429</v>
      </c>
      <c r="Z3973">
        <v>1</v>
      </c>
      <c r="AA3973">
        <f t="shared" si="560"/>
        <v>25</v>
      </c>
      <c r="AB3973">
        <f t="shared" ca="1" si="556"/>
        <v>6.6000000199999995</v>
      </c>
      <c r="AC3973">
        <f t="shared" ca="1" si="557"/>
        <v>18.39999998</v>
      </c>
      <c r="AD3973">
        <f t="shared" ca="1" si="558"/>
        <v>-18.39999998</v>
      </c>
      <c r="AE3973" s="2">
        <v>0</v>
      </c>
      <c r="AF3973" s="7">
        <f>VLOOKUP(R3973,Weights!$A$2:$B$120,2,0)*AE3973</f>
        <v>0</v>
      </c>
      <c r="AG3973">
        <f t="shared" ca="1" si="559"/>
        <v>338.559999264</v>
      </c>
      <c r="AI3973" t="str">
        <f t="shared" ca="1" si="561"/>
        <v>Rutgers</v>
      </c>
      <c r="AJ3973" t="str">
        <f t="shared" si="562"/>
        <v>Rutgers</v>
      </c>
      <c r="AK3973">
        <f t="shared" si="563"/>
        <v>0</v>
      </c>
    </row>
    <row r="3974" spans="17:37" x14ac:dyDescent="0.25">
      <c r="Q3974" t="s">
        <v>3229</v>
      </c>
      <c r="R3974" s="6">
        <v>42003</v>
      </c>
      <c r="S3974" t="s">
        <v>3194</v>
      </c>
      <c r="T3974" t="s">
        <v>3324</v>
      </c>
      <c r="U3974" t="s">
        <v>3841</v>
      </c>
      <c r="V3974">
        <v>51</v>
      </c>
      <c r="W3974">
        <v>47</v>
      </c>
      <c r="Y3974" t="s">
        <v>549</v>
      </c>
      <c r="Z3974">
        <v>1</v>
      </c>
      <c r="AA3974">
        <f t="shared" si="560"/>
        <v>-4</v>
      </c>
      <c r="AB3974">
        <f t="shared" ca="1" si="556"/>
        <v>-1.9999999800000001</v>
      </c>
      <c r="AC3974">
        <f t="shared" ca="1" si="557"/>
        <v>-2.0000000199999999</v>
      </c>
      <c r="AD3974">
        <f t="shared" ca="1" si="558"/>
        <v>2.0000000199999999</v>
      </c>
      <c r="AE3974" s="2">
        <v>0</v>
      </c>
      <c r="AF3974" s="7">
        <f>VLOOKUP(R3974,Weights!$A$2:$B$120,2,0)*AE3974</f>
        <v>0</v>
      </c>
      <c r="AG3974">
        <f t="shared" ca="1" si="559"/>
        <v>4.0000000799999995</v>
      </c>
      <c r="AI3974" t="str">
        <f t="shared" ca="1" si="561"/>
        <v>Northwestern</v>
      </c>
      <c r="AJ3974" t="str">
        <f t="shared" si="562"/>
        <v>Northwestern</v>
      </c>
      <c r="AK3974" t="str">
        <f t="shared" si="563"/>
        <v>Northwestern</v>
      </c>
    </row>
    <row r="3975" spans="17:37" x14ac:dyDescent="0.25">
      <c r="Q3975" t="s">
        <v>3229</v>
      </c>
      <c r="R3975" s="6">
        <v>42007</v>
      </c>
      <c r="S3975" t="s">
        <v>3194</v>
      </c>
      <c r="T3975" t="s">
        <v>3295</v>
      </c>
      <c r="U3975" t="s">
        <v>3842</v>
      </c>
      <c r="V3975">
        <v>50</v>
      </c>
      <c r="W3975">
        <v>46</v>
      </c>
      <c r="Y3975" t="s">
        <v>694</v>
      </c>
      <c r="Z3975">
        <v>1</v>
      </c>
      <c r="AA3975">
        <f t="shared" si="560"/>
        <v>4</v>
      </c>
      <c r="AB3975">
        <f t="shared" ca="1" si="556"/>
        <v>-2.9999999800000001</v>
      </c>
      <c r="AC3975">
        <f t="shared" ca="1" si="557"/>
        <v>6.9999999800000001</v>
      </c>
      <c r="AD3975">
        <f t="shared" ca="1" si="558"/>
        <v>-6.9999999800000001</v>
      </c>
      <c r="AE3975" s="2">
        <v>0</v>
      </c>
      <c r="AF3975" s="7">
        <f>VLOOKUP(R3975,Weights!$A$2:$B$120,2,0)*AE3975</f>
        <v>0</v>
      </c>
      <c r="AG3975">
        <f t="shared" ca="1" si="559"/>
        <v>48.999999720000005</v>
      </c>
      <c r="AI3975" t="str">
        <f t="shared" ca="1" si="561"/>
        <v>Penn State</v>
      </c>
      <c r="AJ3975" t="str">
        <f t="shared" si="562"/>
        <v>Rutgers</v>
      </c>
      <c r="AK3975">
        <f t="shared" si="563"/>
        <v>0</v>
      </c>
    </row>
    <row r="3976" spans="17:37" x14ac:dyDescent="0.25">
      <c r="Q3976" t="s">
        <v>3229</v>
      </c>
      <c r="R3976" s="6">
        <v>42015</v>
      </c>
      <c r="S3976" t="s">
        <v>3194</v>
      </c>
      <c r="T3976" t="s">
        <v>3833</v>
      </c>
      <c r="U3976" t="s">
        <v>3842</v>
      </c>
      <c r="V3976">
        <v>67</v>
      </c>
      <c r="W3976">
        <v>62</v>
      </c>
      <c r="Y3976" t="s">
        <v>1421</v>
      </c>
      <c r="Z3976">
        <v>1</v>
      </c>
      <c r="AA3976">
        <f t="shared" si="560"/>
        <v>5</v>
      </c>
      <c r="AB3976">
        <f t="shared" ca="1" si="556"/>
        <v>-16.800000179999998</v>
      </c>
      <c r="AC3976">
        <f t="shared" ca="1" si="557"/>
        <v>21.800000179999998</v>
      </c>
      <c r="AD3976">
        <f t="shared" ca="1" si="558"/>
        <v>-21.800000179999998</v>
      </c>
      <c r="AE3976" s="2">
        <v>0</v>
      </c>
      <c r="AF3976" s="7">
        <f>VLOOKUP(R3976,Weights!$A$2:$B$120,2,0)*AE3976</f>
        <v>0</v>
      </c>
      <c r="AG3976">
        <f t="shared" ca="1" si="559"/>
        <v>475.24000784799995</v>
      </c>
      <c r="AI3976" t="str">
        <f t="shared" ca="1" si="561"/>
        <v>Wisconsin</v>
      </c>
      <c r="AJ3976" t="str">
        <f t="shared" si="562"/>
        <v>Rutgers</v>
      </c>
      <c r="AK3976">
        <f t="shared" si="563"/>
        <v>0</v>
      </c>
    </row>
    <row r="3977" spans="17:37" x14ac:dyDescent="0.25">
      <c r="Q3977" t="s">
        <v>3229</v>
      </c>
      <c r="R3977" s="6">
        <v>42024</v>
      </c>
      <c r="S3977" t="s">
        <v>3194</v>
      </c>
      <c r="T3977" t="s">
        <v>3274</v>
      </c>
      <c r="U3977" t="s">
        <v>3841</v>
      </c>
      <c r="V3977">
        <v>54</v>
      </c>
      <c r="W3977">
        <v>50</v>
      </c>
      <c r="Y3977" t="s">
        <v>695</v>
      </c>
      <c r="Z3977">
        <v>1</v>
      </c>
      <c r="AA3977">
        <f t="shared" si="560"/>
        <v>-4</v>
      </c>
      <c r="AB3977">
        <f t="shared" ca="1" si="556"/>
        <v>-3.9999999800000001</v>
      </c>
      <c r="AC3977">
        <f t="shared" ca="1" si="557"/>
        <v>-1.9999999878450581E-8</v>
      </c>
      <c r="AD3977">
        <f t="shared" ca="1" si="558"/>
        <v>1.9999999878450581E-8</v>
      </c>
      <c r="AE3977" s="2">
        <v>0</v>
      </c>
      <c r="AF3977" s="7">
        <f>VLOOKUP(R3977,Weights!$A$2:$B$120,2,0)*AE3977</f>
        <v>0</v>
      </c>
      <c r="AG3977">
        <f t="shared" ca="1" si="559"/>
        <v>3.9999999513802324E-16</v>
      </c>
      <c r="AI3977" t="str">
        <f t="shared" ca="1" si="561"/>
        <v>Michigan</v>
      </c>
      <c r="AJ3977" t="str">
        <f t="shared" si="562"/>
        <v>Michigan</v>
      </c>
      <c r="AK3977" t="str">
        <f t="shared" si="563"/>
        <v>Michigan</v>
      </c>
    </row>
    <row r="3978" spans="17:37" x14ac:dyDescent="0.25">
      <c r="Q3978" t="s">
        <v>3229</v>
      </c>
      <c r="R3978" s="6">
        <v>42031</v>
      </c>
      <c r="S3978" t="s">
        <v>3194</v>
      </c>
      <c r="T3978" t="s">
        <v>3444</v>
      </c>
      <c r="U3978" t="s">
        <v>3191</v>
      </c>
      <c r="Y3978" t="s">
        <v>3191</v>
      </c>
      <c r="Z3978">
        <v>0</v>
      </c>
      <c r="AA3978">
        <f t="shared" si="560"/>
        <v>0</v>
      </c>
      <c r="AB3978">
        <f t="shared" ca="1" si="556"/>
        <v>0</v>
      </c>
      <c r="AC3978">
        <f t="shared" ca="1" si="557"/>
        <v>0</v>
      </c>
      <c r="AD3978">
        <f t="shared" ca="1" si="558"/>
        <v>0</v>
      </c>
      <c r="AE3978" s="2">
        <v>0</v>
      </c>
      <c r="AF3978" s="7">
        <f>VLOOKUP(R3978,Weights!$A$2:$B$120,2,0)*AE3978</f>
        <v>0</v>
      </c>
      <c r="AG3978">
        <f t="shared" ca="1" si="559"/>
        <v>0</v>
      </c>
      <c r="AI3978" t="str">
        <f t="shared" ca="1" si="561"/>
        <v>Michigan St</v>
      </c>
      <c r="AJ3978" t="str">
        <f t="shared" si="562"/>
        <v>Michigan St</v>
      </c>
      <c r="AK3978">
        <f t="shared" si="563"/>
        <v>0</v>
      </c>
    </row>
    <row r="3979" spans="17:37" x14ac:dyDescent="0.25">
      <c r="Q3979" t="s">
        <v>3229</v>
      </c>
      <c r="R3979" s="6">
        <v>42033</v>
      </c>
      <c r="S3979" t="s">
        <v>3194</v>
      </c>
      <c r="T3979" t="s">
        <v>3444</v>
      </c>
      <c r="U3979" t="s">
        <v>3841</v>
      </c>
      <c r="V3979">
        <v>71</v>
      </c>
      <c r="W3979">
        <v>51</v>
      </c>
      <c r="Y3979" t="s">
        <v>616</v>
      </c>
      <c r="Z3979">
        <v>1</v>
      </c>
      <c r="AA3979">
        <f t="shared" si="560"/>
        <v>-20</v>
      </c>
      <c r="AB3979">
        <f t="shared" ca="1" si="556"/>
        <v>-13.000000180000001</v>
      </c>
      <c r="AC3979">
        <f t="shared" ca="1" si="557"/>
        <v>-6.9999998199999993</v>
      </c>
      <c r="AD3979">
        <f t="shared" ca="1" si="558"/>
        <v>6.9999998199999993</v>
      </c>
      <c r="AE3979" s="2">
        <v>0</v>
      </c>
      <c r="AF3979" s="7">
        <f>VLOOKUP(R3979,Weights!$A$2:$B$120,2,0)*AE3979</f>
        <v>0</v>
      </c>
      <c r="AG3979">
        <f t="shared" ca="1" si="559"/>
        <v>48.999997480000026</v>
      </c>
      <c r="AI3979" t="str">
        <f t="shared" ca="1" si="561"/>
        <v>Michigan St</v>
      </c>
      <c r="AJ3979" t="str">
        <f t="shared" si="562"/>
        <v>Michigan St</v>
      </c>
      <c r="AK3979" t="str">
        <f t="shared" si="563"/>
        <v>Michigan St</v>
      </c>
    </row>
    <row r="3980" spans="17:37" x14ac:dyDescent="0.25">
      <c r="Q3980" t="s">
        <v>3229</v>
      </c>
      <c r="R3980" s="6">
        <v>42043</v>
      </c>
      <c r="S3980" t="s">
        <v>3194</v>
      </c>
      <c r="T3980" t="s">
        <v>3445</v>
      </c>
      <c r="U3980" t="s">
        <v>3841</v>
      </c>
      <c r="V3980">
        <v>79</v>
      </c>
      <c r="W3980">
        <v>60</v>
      </c>
      <c r="Y3980" t="s">
        <v>618</v>
      </c>
      <c r="Z3980">
        <v>1</v>
      </c>
      <c r="AA3980">
        <f t="shared" si="560"/>
        <v>-19</v>
      </c>
      <c r="AB3980">
        <f t="shared" ca="1" si="556"/>
        <v>-14.000000180000001</v>
      </c>
      <c r="AC3980">
        <f t="shared" ca="1" si="557"/>
        <v>-4.9999998199999993</v>
      </c>
      <c r="AD3980">
        <f t="shared" ca="1" si="558"/>
        <v>4.9999998199999993</v>
      </c>
      <c r="AE3980" s="2">
        <v>0</v>
      </c>
      <c r="AF3980" s="7">
        <f>VLOOKUP(R3980,Weights!$A$2:$B$120,2,0)*AE3980</f>
        <v>0</v>
      </c>
      <c r="AG3980">
        <f t="shared" ca="1" si="559"/>
        <v>24.999998200000025</v>
      </c>
      <c r="AI3980" t="str">
        <f t="shared" ca="1" si="561"/>
        <v>Ohio State</v>
      </c>
      <c r="AJ3980" t="str">
        <f t="shared" si="562"/>
        <v>Ohio State</v>
      </c>
      <c r="AK3980" t="str">
        <f t="shared" si="563"/>
        <v>Ohio State</v>
      </c>
    </row>
    <row r="3981" spans="17:37" x14ac:dyDescent="0.25">
      <c r="Q3981" t="s">
        <v>3229</v>
      </c>
      <c r="R3981" s="6">
        <v>42047</v>
      </c>
      <c r="S3981" t="s">
        <v>3194</v>
      </c>
      <c r="T3981" t="s">
        <v>3327</v>
      </c>
      <c r="U3981" t="s">
        <v>3841</v>
      </c>
      <c r="V3981">
        <v>61</v>
      </c>
      <c r="W3981">
        <v>51</v>
      </c>
      <c r="Y3981" t="s">
        <v>619</v>
      </c>
      <c r="Z3981">
        <v>1</v>
      </c>
      <c r="AA3981">
        <f t="shared" si="560"/>
        <v>-10</v>
      </c>
      <c r="AB3981">
        <f t="shared" ca="1" si="556"/>
        <v>-11.000000180000001</v>
      </c>
      <c r="AC3981">
        <f t="shared" ca="1" si="557"/>
        <v>1.0000001800000007</v>
      </c>
      <c r="AD3981">
        <f t="shared" ca="1" si="558"/>
        <v>-1.0000001800000007</v>
      </c>
      <c r="AE3981" s="2">
        <v>0</v>
      </c>
      <c r="AF3981" s="7">
        <f>VLOOKUP(R3981,Weights!$A$2:$B$120,2,0)*AE3981</f>
        <v>0</v>
      </c>
      <c r="AG3981">
        <f t="shared" ca="1" si="559"/>
        <v>1.0000003600000338</v>
      </c>
      <c r="AI3981" t="str">
        <f t="shared" ca="1" si="561"/>
        <v>Purdue</v>
      </c>
      <c r="AJ3981" t="str">
        <f t="shared" si="562"/>
        <v>Purdue</v>
      </c>
      <c r="AK3981" t="str">
        <f t="shared" si="563"/>
        <v>Purdue</v>
      </c>
    </row>
    <row r="3982" spans="17:37" x14ac:dyDescent="0.25">
      <c r="Q3982" t="s">
        <v>3229</v>
      </c>
      <c r="R3982" s="6">
        <v>42057</v>
      </c>
      <c r="S3982" t="s">
        <v>3194</v>
      </c>
      <c r="T3982" t="s">
        <v>3273</v>
      </c>
      <c r="U3982" t="s">
        <v>3841</v>
      </c>
      <c r="V3982">
        <v>84</v>
      </c>
      <c r="W3982">
        <v>54</v>
      </c>
      <c r="Y3982" t="s">
        <v>815</v>
      </c>
      <c r="Z3982">
        <v>1</v>
      </c>
      <c r="AA3982">
        <f t="shared" si="560"/>
        <v>-30</v>
      </c>
      <c r="AB3982">
        <f t="shared" ca="1" si="556"/>
        <v>-7.8000001800000005</v>
      </c>
      <c r="AC3982">
        <f t="shared" ca="1" si="557"/>
        <v>-22.199999819999999</v>
      </c>
      <c r="AD3982">
        <f t="shared" ca="1" si="558"/>
        <v>22.199999819999999</v>
      </c>
      <c r="AE3982" s="2">
        <v>0</v>
      </c>
      <c r="AF3982" s="7">
        <f>VLOOKUP(R3982,Weights!$A$2:$B$120,2,0)*AE3982</f>
        <v>0</v>
      </c>
      <c r="AG3982">
        <f t="shared" ca="1" si="559"/>
        <v>492.83999200799997</v>
      </c>
      <c r="AI3982" t="str">
        <f t="shared" ca="1" si="561"/>
        <v>Indiana</v>
      </c>
      <c r="AJ3982" t="str">
        <f t="shared" si="562"/>
        <v>Indiana</v>
      </c>
      <c r="AK3982" t="str">
        <f t="shared" si="563"/>
        <v>Indiana</v>
      </c>
    </row>
    <row r="3983" spans="17:37" x14ac:dyDescent="0.25">
      <c r="Q3983" t="s">
        <v>3229</v>
      </c>
      <c r="R3983" s="6">
        <v>42066</v>
      </c>
      <c r="S3983" t="s">
        <v>3194</v>
      </c>
      <c r="T3983" t="s">
        <v>3298</v>
      </c>
      <c r="U3983" t="s">
        <v>3841</v>
      </c>
      <c r="V3983">
        <v>60</v>
      </c>
      <c r="W3983">
        <v>50</v>
      </c>
      <c r="Y3983" t="s">
        <v>816</v>
      </c>
      <c r="Z3983">
        <v>1</v>
      </c>
      <c r="AA3983">
        <f t="shared" si="560"/>
        <v>-10</v>
      </c>
      <c r="AB3983">
        <f t="shared" ca="1" si="556"/>
        <v>-8.6000001799999986</v>
      </c>
      <c r="AC3983">
        <f t="shared" ca="1" si="557"/>
        <v>-1.3999998200000014</v>
      </c>
      <c r="AD3983">
        <f t="shared" ca="1" si="558"/>
        <v>1.3999998200000014</v>
      </c>
      <c r="AE3983" s="2">
        <v>0</v>
      </c>
      <c r="AF3983" s="7">
        <f>VLOOKUP(R3983,Weights!$A$2:$B$120,2,0)*AE3983</f>
        <v>0</v>
      </c>
      <c r="AG3983">
        <f t="shared" ca="1" si="559"/>
        <v>1.9599994960000364</v>
      </c>
      <c r="AI3983" t="str">
        <f t="shared" ca="1" si="561"/>
        <v>Maryland</v>
      </c>
      <c r="AJ3983" t="str">
        <f t="shared" si="562"/>
        <v>Maryland</v>
      </c>
      <c r="AK3983" t="str">
        <f t="shared" si="563"/>
        <v>Maryland</v>
      </c>
    </row>
    <row r="3984" spans="17:37" x14ac:dyDescent="0.25">
      <c r="Q3984" t="s">
        <v>3386</v>
      </c>
      <c r="R3984" s="6">
        <v>41962</v>
      </c>
      <c r="S3984" t="s">
        <v>3194</v>
      </c>
      <c r="T3984" t="s">
        <v>3839</v>
      </c>
      <c r="U3984" t="s">
        <v>3842</v>
      </c>
      <c r="V3984">
        <v>74</v>
      </c>
      <c r="W3984">
        <v>42</v>
      </c>
      <c r="Y3984" t="s">
        <v>99</v>
      </c>
      <c r="Z3984">
        <v>1</v>
      </c>
      <c r="AA3984">
        <f t="shared" si="560"/>
        <v>32</v>
      </c>
      <c r="AB3984">
        <f t="shared" ca="1" si="556"/>
        <v>29.999999800000001</v>
      </c>
      <c r="AC3984">
        <f t="shared" ca="1" si="557"/>
        <v>2.0000001999999988</v>
      </c>
      <c r="AD3984">
        <f t="shared" ca="1" si="558"/>
        <v>-2.0000001999999988</v>
      </c>
      <c r="AE3984" s="2">
        <v>0</v>
      </c>
      <c r="AF3984" s="7">
        <f>VLOOKUP(R3984,Weights!$A$2:$B$120,2,0)*AE3984</f>
        <v>0</v>
      </c>
      <c r="AG3984">
        <f t="shared" ca="1" si="559"/>
        <v>4.0000008000000351</v>
      </c>
      <c r="AI3984" t="str">
        <f t="shared" ca="1" si="561"/>
        <v>Sacramento St</v>
      </c>
      <c r="AJ3984" t="str">
        <f t="shared" si="562"/>
        <v>Sacramento St</v>
      </c>
      <c r="AK3984">
        <f t="shared" si="563"/>
        <v>0</v>
      </c>
    </row>
    <row r="3985" spans="17:37" x14ac:dyDescent="0.25">
      <c r="Q3985" t="s">
        <v>3386</v>
      </c>
      <c r="R3985" s="6">
        <v>41968</v>
      </c>
      <c r="S3985" t="s">
        <v>3194</v>
      </c>
      <c r="T3985" t="s">
        <v>3839</v>
      </c>
      <c r="U3985" t="s">
        <v>3842</v>
      </c>
      <c r="V3985">
        <v>97</v>
      </c>
      <c r="W3985">
        <v>63</v>
      </c>
      <c r="Y3985" t="s">
        <v>100</v>
      </c>
      <c r="Z3985">
        <v>1</v>
      </c>
      <c r="AA3985">
        <f t="shared" si="560"/>
        <v>34</v>
      </c>
      <c r="AB3985">
        <f t="shared" ca="1" si="556"/>
        <v>29.999999800000001</v>
      </c>
      <c r="AC3985">
        <f t="shared" ca="1" si="557"/>
        <v>4.0000001999999988</v>
      </c>
      <c r="AD3985">
        <f t="shared" ca="1" si="558"/>
        <v>-4.0000001999999988</v>
      </c>
      <c r="AE3985" s="2">
        <v>0</v>
      </c>
      <c r="AF3985" s="7">
        <f>VLOOKUP(R3985,Weights!$A$2:$B$120,2,0)*AE3985</f>
        <v>0</v>
      </c>
      <c r="AG3985">
        <f t="shared" ca="1" si="559"/>
        <v>16.000001600000029</v>
      </c>
      <c r="AI3985" t="str">
        <f t="shared" ca="1" si="561"/>
        <v>Sacramento St</v>
      </c>
      <c r="AJ3985" t="str">
        <f t="shared" si="562"/>
        <v>Sacramento St</v>
      </c>
      <c r="AK3985">
        <f t="shared" si="563"/>
        <v>0</v>
      </c>
    </row>
    <row r="3986" spans="17:37" x14ac:dyDescent="0.25">
      <c r="Q3986" t="s">
        <v>3386</v>
      </c>
      <c r="R3986" s="6">
        <v>41974</v>
      </c>
      <c r="S3986" t="s">
        <v>3194</v>
      </c>
      <c r="T3986" t="s">
        <v>3398</v>
      </c>
      <c r="U3986" t="s">
        <v>3842</v>
      </c>
      <c r="V3986">
        <v>65</v>
      </c>
      <c r="W3986">
        <v>56</v>
      </c>
      <c r="Y3986" t="s">
        <v>101</v>
      </c>
      <c r="Z3986">
        <v>1</v>
      </c>
      <c r="AA3986">
        <f t="shared" si="560"/>
        <v>9</v>
      </c>
      <c r="AB3986">
        <f t="shared" ca="1" si="556"/>
        <v>11.399999800000002</v>
      </c>
      <c r="AC3986">
        <f t="shared" ca="1" si="557"/>
        <v>-2.3999998000000016</v>
      </c>
      <c r="AD3986">
        <f t="shared" ca="1" si="558"/>
        <v>2.3999998000000016</v>
      </c>
      <c r="AE3986" s="2">
        <v>0</v>
      </c>
      <c r="AF3986" s="7">
        <f>VLOOKUP(R3986,Weights!$A$2:$B$120,2,0)*AE3986</f>
        <v>0</v>
      </c>
      <c r="AG3986">
        <f t="shared" ca="1" si="559"/>
        <v>5.7599990400000474</v>
      </c>
      <c r="AI3986" t="str">
        <f t="shared" ca="1" si="561"/>
        <v>Sacramento St</v>
      </c>
      <c r="AJ3986" t="str">
        <f t="shared" si="562"/>
        <v>Sacramento St</v>
      </c>
      <c r="AK3986">
        <f t="shared" si="563"/>
        <v>0</v>
      </c>
    </row>
    <row r="3987" spans="17:37" x14ac:dyDescent="0.25">
      <c r="Q3987" t="s">
        <v>3386</v>
      </c>
      <c r="R3987" s="6">
        <v>41984</v>
      </c>
      <c r="S3987" t="s">
        <v>3194</v>
      </c>
      <c r="T3987" t="s">
        <v>3453</v>
      </c>
      <c r="U3987" t="s">
        <v>3842</v>
      </c>
      <c r="V3987">
        <v>73</v>
      </c>
      <c r="W3987">
        <v>59</v>
      </c>
      <c r="Y3987" t="s">
        <v>152</v>
      </c>
      <c r="Z3987">
        <v>1</v>
      </c>
      <c r="AA3987">
        <f t="shared" si="560"/>
        <v>14</v>
      </c>
      <c r="AB3987">
        <f t="shared" ca="1" si="556"/>
        <v>9</v>
      </c>
      <c r="AC3987">
        <f t="shared" ca="1" si="557"/>
        <v>5</v>
      </c>
      <c r="AD3987">
        <f t="shared" ca="1" si="558"/>
        <v>-5</v>
      </c>
      <c r="AE3987" s="2">
        <v>0</v>
      </c>
      <c r="AF3987" s="7">
        <f>VLOOKUP(R3987,Weights!$A$2:$B$120,2,0)*AE3987</f>
        <v>0</v>
      </c>
      <c r="AG3987">
        <f t="shared" ca="1" si="559"/>
        <v>25</v>
      </c>
      <c r="AI3987" t="str">
        <f t="shared" ca="1" si="561"/>
        <v>Sacramento St</v>
      </c>
      <c r="AJ3987" t="str">
        <f t="shared" si="562"/>
        <v>Sacramento St</v>
      </c>
      <c r="AK3987">
        <f t="shared" si="563"/>
        <v>0</v>
      </c>
    </row>
    <row r="3988" spans="17:37" x14ac:dyDescent="0.25">
      <c r="Q3988" t="s">
        <v>3386</v>
      </c>
      <c r="R3988" s="6">
        <v>41987</v>
      </c>
      <c r="S3988" t="s">
        <v>3194</v>
      </c>
      <c r="T3988" t="s">
        <v>3407</v>
      </c>
      <c r="U3988" t="s">
        <v>3841</v>
      </c>
      <c r="V3988">
        <v>80</v>
      </c>
      <c r="W3988">
        <v>75</v>
      </c>
      <c r="Y3988" t="s">
        <v>178</v>
      </c>
      <c r="Z3988">
        <v>1</v>
      </c>
      <c r="AA3988">
        <f t="shared" si="560"/>
        <v>-5</v>
      </c>
      <c r="AB3988">
        <f t="shared" ca="1" si="556"/>
        <v>-2.1999999999999997</v>
      </c>
      <c r="AC3988">
        <f t="shared" ca="1" si="557"/>
        <v>-2.8000000000000003</v>
      </c>
      <c r="AD3988">
        <f t="shared" ca="1" si="558"/>
        <v>2.8000000000000003</v>
      </c>
      <c r="AE3988" s="2">
        <v>0</v>
      </c>
      <c r="AF3988" s="7">
        <f>VLOOKUP(R3988,Weights!$A$2:$B$120,2,0)*AE3988</f>
        <v>0</v>
      </c>
      <c r="AG3988">
        <f t="shared" ca="1" si="559"/>
        <v>7.8400000000000016</v>
      </c>
      <c r="AI3988" t="str">
        <f t="shared" ca="1" si="561"/>
        <v>Portland</v>
      </c>
      <c r="AJ3988" t="str">
        <f t="shared" si="562"/>
        <v>Portland</v>
      </c>
      <c r="AK3988" t="str">
        <f t="shared" si="563"/>
        <v>Portland</v>
      </c>
    </row>
    <row r="3989" spans="17:37" x14ac:dyDescent="0.25">
      <c r="Q3989" t="s">
        <v>3386</v>
      </c>
      <c r="R3989" s="6">
        <v>42005</v>
      </c>
      <c r="S3989" t="s">
        <v>3194</v>
      </c>
      <c r="T3989" t="s">
        <v>3389</v>
      </c>
      <c r="U3989" t="s">
        <v>3842</v>
      </c>
      <c r="V3989">
        <v>78</v>
      </c>
      <c r="W3989">
        <v>73</v>
      </c>
      <c r="Y3989" t="s">
        <v>1217</v>
      </c>
      <c r="Z3989">
        <v>1</v>
      </c>
      <c r="AA3989">
        <f t="shared" si="560"/>
        <v>5</v>
      </c>
      <c r="AB3989">
        <f t="shared" ca="1" si="556"/>
        <v>4.4000000000000004</v>
      </c>
      <c r="AC3989">
        <f t="shared" ca="1" si="557"/>
        <v>0.59999999999999964</v>
      </c>
      <c r="AD3989">
        <f t="shared" ca="1" si="558"/>
        <v>-0.59999999999999964</v>
      </c>
      <c r="AE3989" s="2">
        <v>0</v>
      </c>
      <c r="AF3989" s="7">
        <f>VLOOKUP(R3989,Weights!$A$2:$B$120,2,0)*AE3989</f>
        <v>0</v>
      </c>
      <c r="AG3989">
        <f t="shared" ca="1" si="559"/>
        <v>0.3599999999999996</v>
      </c>
      <c r="AI3989" t="str">
        <f t="shared" ca="1" si="561"/>
        <v>Sacramento St</v>
      </c>
      <c r="AJ3989" t="str">
        <f t="shared" si="562"/>
        <v>Sacramento St</v>
      </c>
      <c r="AK3989">
        <f t="shared" si="563"/>
        <v>0</v>
      </c>
    </row>
    <row r="3990" spans="17:37" x14ac:dyDescent="0.25">
      <c r="Q3990" t="s">
        <v>3386</v>
      </c>
      <c r="R3990" s="6">
        <v>42007</v>
      </c>
      <c r="S3990" t="s">
        <v>3194</v>
      </c>
      <c r="T3990" t="s">
        <v>3388</v>
      </c>
      <c r="U3990" t="s">
        <v>3842</v>
      </c>
      <c r="V3990">
        <v>90</v>
      </c>
      <c r="W3990">
        <v>75</v>
      </c>
      <c r="Y3990" t="s">
        <v>1218</v>
      </c>
      <c r="Z3990">
        <v>1</v>
      </c>
      <c r="AA3990">
        <f t="shared" si="560"/>
        <v>15</v>
      </c>
      <c r="AB3990">
        <f t="shared" ca="1" si="556"/>
        <v>9.8000000000000007</v>
      </c>
      <c r="AC3990">
        <f t="shared" ca="1" si="557"/>
        <v>5.1999999999999993</v>
      </c>
      <c r="AD3990">
        <f t="shared" ca="1" si="558"/>
        <v>-5.1999999999999993</v>
      </c>
      <c r="AE3990" s="2">
        <v>0</v>
      </c>
      <c r="AF3990" s="7">
        <f>VLOOKUP(R3990,Weights!$A$2:$B$120,2,0)*AE3990</f>
        <v>0</v>
      </c>
      <c r="AG3990">
        <f t="shared" ca="1" si="559"/>
        <v>27.039999999999992</v>
      </c>
      <c r="AI3990" t="str">
        <f t="shared" ca="1" si="561"/>
        <v>Sacramento St</v>
      </c>
      <c r="AJ3990" t="str">
        <f t="shared" si="562"/>
        <v>Sacramento St</v>
      </c>
      <c r="AK3990">
        <f t="shared" si="563"/>
        <v>0</v>
      </c>
    </row>
    <row r="3991" spans="17:37" x14ac:dyDescent="0.25">
      <c r="Q3991" t="s">
        <v>3386</v>
      </c>
      <c r="R3991" s="6">
        <v>42019</v>
      </c>
      <c r="S3991" t="s">
        <v>3194</v>
      </c>
      <c r="T3991" t="s">
        <v>3358</v>
      </c>
      <c r="U3991" t="s">
        <v>3842</v>
      </c>
      <c r="V3991">
        <v>79</v>
      </c>
      <c r="W3991">
        <v>76</v>
      </c>
      <c r="Y3991" t="s">
        <v>1220</v>
      </c>
      <c r="Z3991">
        <v>1</v>
      </c>
      <c r="AA3991">
        <f t="shared" si="560"/>
        <v>3</v>
      </c>
      <c r="AB3991">
        <f t="shared" ca="1" si="556"/>
        <v>8.2000000000000011</v>
      </c>
      <c r="AC3991">
        <f t="shared" ca="1" si="557"/>
        <v>-5.2000000000000011</v>
      </c>
      <c r="AD3991">
        <f t="shared" ca="1" si="558"/>
        <v>5.2000000000000011</v>
      </c>
      <c r="AE3991" s="2">
        <v>0</v>
      </c>
      <c r="AF3991" s="7">
        <f>VLOOKUP(R3991,Weights!$A$2:$B$120,2,0)*AE3991</f>
        <v>0</v>
      </c>
      <c r="AG3991">
        <f t="shared" ca="1" si="559"/>
        <v>27.04000000000001</v>
      </c>
      <c r="AI3991" t="str">
        <f t="shared" ca="1" si="561"/>
        <v>Sacramento St</v>
      </c>
      <c r="AJ3991" t="str">
        <f t="shared" si="562"/>
        <v>Sacramento St</v>
      </c>
      <c r="AK3991">
        <f t="shared" si="563"/>
        <v>0</v>
      </c>
    </row>
    <row r="3992" spans="17:37" x14ac:dyDescent="0.25">
      <c r="Q3992" t="s">
        <v>3386</v>
      </c>
      <c r="R3992" s="6">
        <v>42021</v>
      </c>
      <c r="S3992" t="s">
        <v>3194</v>
      </c>
      <c r="T3992" t="s">
        <v>3357</v>
      </c>
      <c r="U3992" t="s">
        <v>3842</v>
      </c>
      <c r="V3992">
        <v>90</v>
      </c>
      <c r="W3992">
        <v>77</v>
      </c>
      <c r="Y3992" t="s">
        <v>1221</v>
      </c>
      <c r="Z3992">
        <v>1</v>
      </c>
      <c r="AA3992">
        <f t="shared" si="560"/>
        <v>13</v>
      </c>
      <c r="AB3992">
        <f t="shared" ca="1" si="556"/>
        <v>0.20000000000000018</v>
      </c>
      <c r="AC3992">
        <f t="shared" ca="1" si="557"/>
        <v>12.8</v>
      </c>
      <c r="AD3992">
        <f t="shared" ca="1" si="558"/>
        <v>-12.8</v>
      </c>
      <c r="AE3992" s="2">
        <v>0</v>
      </c>
      <c r="AF3992" s="7">
        <f>VLOOKUP(R3992,Weights!$A$2:$B$120,2,0)*AE3992</f>
        <v>0</v>
      </c>
      <c r="AG3992">
        <f t="shared" ca="1" si="559"/>
        <v>163.84000000000003</v>
      </c>
      <c r="AI3992" t="str">
        <f t="shared" ca="1" si="561"/>
        <v>Sacramento St</v>
      </c>
      <c r="AJ3992" t="str">
        <f t="shared" si="562"/>
        <v>Sacramento St</v>
      </c>
      <c r="AK3992">
        <f t="shared" si="563"/>
        <v>0</v>
      </c>
    </row>
    <row r="3993" spans="17:37" x14ac:dyDescent="0.25">
      <c r="Q3993" t="s">
        <v>3386</v>
      </c>
      <c r="R3993" s="6">
        <v>42033</v>
      </c>
      <c r="S3993" t="s">
        <v>3194</v>
      </c>
      <c r="T3993" t="s">
        <v>3387</v>
      </c>
      <c r="U3993" t="s">
        <v>3842</v>
      </c>
      <c r="V3993">
        <v>75</v>
      </c>
      <c r="W3993">
        <v>59</v>
      </c>
      <c r="Y3993" t="s">
        <v>1222</v>
      </c>
      <c r="Z3993">
        <v>1</v>
      </c>
      <c r="AA3993">
        <f t="shared" si="560"/>
        <v>16</v>
      </c>
      <c r="AB3993">
        <f t="shared" ca="1" si="556"/>
        <v>13.599999800000001</v>
      </c>
      <c r="AC3993">
        <f t="shared" ca="1" si="557"/>
        <v>2.4000001999999991</v>
      </c>
      <c r="AD3993">
        <f t="shared" ca="1" si="558"/>
        <v>-2.4000001999999991</v>
      </c>
      <c r="AE3993" s="2">
        <v>0</v>
      </c>
      <c r="AF3993" s="7">
        <f>VLOOKUP(R3993,Weights!$A$2:$B$120,2,0)*AE3993</f>
        <v>0</v>
      </c>
      <c r="AG3993">
        <f t="shared" ca="1" si="559"/>
        <v>5.7600009600000357</v>
      </c>
      <c r="AI3993" t="str">
        <f t="shared" ca="1" si="561"/>
        <v>Sacramento St</v>
      </c>
      <c r="AJ3993" t="str">
        <f t="shared" si="562"/>
        <v>Sacramento St</v>
      </c>
      <c r="AK3993">
        <f t="shared" si="563"/>
        <v>0</v>
      </c>
    </row>
    <row r="3994" spans="17:37" x14ac:dyDescent="0.25">
      <c r="Q3994" t="s">
        <v>3386</v>
      </c>
      <c r="R3994" s="6">
        <v>42035</v>
      </c>
      <c r="S3994" t="s">
        <v>3194</v>
      </c>
      <c r="T3994" t="s">
        <v>3284</v>
      </c>
      <c r="U3994" t="s">
        <v>3842</v>
      </c>
      <c r="V3994">
        <v>70</v>
      </c>
      <c r="W3994">
        <v>69</v>
      </c>
      <c r="Y3994" t="s">
        <v>1223</v>
      </c>
      <c r="Z3994">
        <v>1</v>
      </c>
      <c r="AA3994">
        <f t="shared" si="560"/>
        <v>1</v>
      </c>
      <c r="AB3994">
        <f t="shared" ca="1" si="556"/>
        <v>0.99999998000000023</v>
      </c>
      <c r="AC3994">
        <f t="shared" ca="1" si="557"/>
        <v>1.9999999767428278E-8</v>
      </c>
      <c r="AD3994">
        <f t="shared" ca="1" si="558"/>
        <v>-1.9999999767428278E-8</v>
      </c>
      <c r="AE3994" s="2">
        <v>0</v>
      </c>
      <c r="AF3994" s="7">
        <f>VLOOKUP(R3994,Weights!$A$2:$B$120,2,0)*AE3994</f>
        <v>0</v>
      </c>
      <c r="AG3994">
        <f t="shared" ca="1" si="559"/>
        <v>3.9999999069713117E-16</v>
      </c>
      <c r="AI3994" t="str">
        <f t="shared" ca="1" si="561"/>
        <v>Sacramento St</v>
      </c>
      <c r="AJ3994" t="str">
        <f t="shared" si="562"/>
        <v>Sacramento St</v>
      </c>
      <c r="AK3994">
        <f t="shared" si="563"/>
        <v>0</v>
      </c>
    </row>
    <row r="3995" spans="17:37" x14ac:dyDescent="0.25">
      <c r="Q3995" t="s">
        <v>3386</v>
      </c>
      <c r="R3995" s="6">
        <v>42042</v>
      </c>
      <c r="S3995" t="s">
        <v>3194</v>
      </c>
      <c r="T3995" t="s">
        <v>3385</v>
      </c>
      <c r="U3995" t="s">
        <v>3842</v>
      </c>
      <c r="V3995">
        <v>64</v>
      </c>
      <c r="W3995">
        <v>60</v>
      </c>
      <c r="Y3995" t="s">
        <v>1224</v>
      </c>
      <c r="Z3995">
        <v>1</v>
      </c>
      <c r="AA3995">
        <f t="shared" si="560"/>
        <v>4</v>
      </c>
      <c r="AB3995">
        <f t="shared" ca="1" si="556"/>
        <v>6.6</v>
      </c>
      <c r="AC3995">
        <f t="shared" ca="1" si="557"/>
        <v>-2.5999999999999996</v>
      </c>
      <c r="AD3995">
        <f t="shared" ca="1" si="558"/>
        <v>2.5999999999999996</v>
      </c>
      <c r="AE3995" s="2">
        <v>0</v>
      </c>
      <c r="AF3995" s="7">
        <f>VLOOKUP(R3995,Weights!$A$2:$B$120,2,0)*AE3995</f>
        <v>0</v>
      </c>
      <c r="AG3995">
        <f t="shared" ca="1" si="559"/>
        <v>6.759999999999998</v>
      </c>
      <c r="AI3995" t="str">
        <f t="shared" ca="1" si="561"/>
        <v>Sacramento St</v>
      </c>
      <c r="AJ3995" t="str">
        <f t="shared" si="562"/>
        <v>Sacramento St</v>
      </c>
      <c r="AK3995">
        <f t="shared" si="563"/>
        <v>0</v>
      </c>
    </row>
    <row r="3996" spans="17:37" x14ac:dyDescent="0.25">
      <c r="Q3996" t="s">
        <v>3386</v>
      </c>
      <c r="R3996" s="6">
        <v>42054</v>
      </c>
      <c r="S3996" t="s">
        <v>3194</v>
      </c>
      <c r="T3996" t="s">
        <v>3364</v>
      </c>
      <c r="U3996" t="s">
        <v>3842</v>
      </c>
      <c r="V3996">
        <v>66</v>
      </c>
      <c r="W3996">
        <v>59</v>
      </c>
      <c r="Y3996" t="s">
        <v>1226</v>
      </c>
      <c r="Z3996">
        <v>1</v>
      </c>
      <c r="AA3996">
        <f t="shared" si="560"/>
        <v>7</v>
      </c>
      <c r="AB3996">
        <f t="shared" ca="1" si="556"/>
        <v>6.2000000000000011</v>
      </c>
      <c r="AC3996">
        <f t="shared" ca="1" si="557"/>
        <v>0.79999999999999893</v>
      </c>
      <c r="AD3996">
        <f t="shared" ca="1" si="558"/>
        <v>-0.79999999999999893</v>
      </c>
      <c r="AE3996" s="2">
        <v>0</v>
      </c>
      <c r="AF3996" s="7">
        <f>VLOOKUP(R3996,Weights!$A$2:$B$120,2,0)*AE3996</f>
        <v>0</v>
      </c>
      <c r="AG3996">
        <f t="shared" ca="1" si="559"/>
        <v>0.63999999999999835</v>
      </c>
      <c r="AI3996" t="str">
        <f t="shared" ca="1" si="561"/>
        <v>Sacramento St</v>
      </c>
      <c r="AJ3996" t="str">
        <f t="shared" si="562"/>
        <v>Sacramento St</v>
      </c>
      <c r="AK3996">
        <f t="shared" si="563"/>
        <v>0</v>
      </c>
    </row>
    <row r="3997" spans="17:37" x14ac:dyDescent="0.25">
      <c r="Q3997" t="s">
        <v>3386</v>
      </c>
      <c r="R3997" s="6">
        <v>42056</v>
      </c>
      <c r="S3997" t="s">
        <v>3194</v>
      </c>
      <c r="T3997" t="s">
        <v>3399</v>
      </c>
      <c r="U3997" t="s">
        <v>3842</v>
      </c>
      <c r="V3997">
        <v>74</v>
      </c>
      <c r="W3997">
        <v>66</v>
      </c>
      <c r="Y3997" t="s">
        <v>1227</v>
      </c>
      <c r="Z3997">
        <v>1</v>
      </c>
      <c r="AA3997">
        <f t="shared" si="560"/>
        <v>8</v>
      </c>
      <c r="AB3997">
        <f t="shared" ca="1" si="556"/>
        <v>8.4</v>
      </c>
      <c r="AC3997">
        <f t="shared" ca="1" si="557"/>
        <v>-0.40000000000000036</v>
      </c>
      <c r="AD3997">
        <f t="shared" ca="1" si="558"/>
        <v>0.40000000000000036</v>
      </c>
      <c r="AE3997" s="2">
        <v>0</v>
      </c>
      <c r="AF3997" s="7">
        <f>VLOOKUP(R3997,Weights!$A$2:$B$120,2,0)*AE3997</f>
        <v>0</v>
      </c>
      <c r="AG3997">
        <f t="shared" ca="1" si="559"/>
        <v>0.16000000000000028</v>
      </c>
      <c r="AI3997" t="str">
        <f t="shared" ca="1" si="561"/>
        <v>Sacramento St</v>
      </c>
      <c r="AJ3997" t="str">
        <f t="shared" si="562"/>
        <v>Sacramento St</v>
      </c>
      <c r="AK3997">
        <f t="shared" si="563"/>
        <v>0</v>
      </c>
    </row>
    <row r="3998" spans="17:37" x14ac:dyDescent="0.25">
      <c r="Q3998" t="s">
        <v>3230</v>
      </c>
      <c r="R3998" s="6">
        <v>41963</v>
      </c>
      <c r="S3998" t="s">
        <v>3194</v>
      </c>
      <c r="T3998" t="s">
        <v>3205</v>
      </c>
      <c r="U3998" t="s">
        <v>3841</v>
      </c>
      <c r="V3998">
        <v>57</v>
      </c>
      <c r="W3998">
        <v>54</v>
      </c>
      <c r="Y3998" t="s">
        <v>11</v>
      </c>
      <c r="Z3998">
        <v>1</v>
      </c>
      <c r="AA3998">
        <f t="shared" si="560"/>
        <v>-3</v>
      </c>
      <c r="AB3998">
        <f t="shared" ca="1" si="556"/>
        <v>9</v>
      </c>
      <c r="AC3998">
        <f t="shared" ca="1" si="557"/>
        <v>-12</v>
      </c>
      <c r="AD3998">
        <f t="shared" ca="1" si="558"/>
        <v>12</v>
      </c>
      <c r="AE3998" s="2">
        <v>0</v>
      </c>
      <c r="AF3998" s="7">
        <f>VLOOKUP(R3998,Weights!$A$2:$B$120,2,0)*AE3998</f>
        <v>0</v>
      </c>
      <c r="AG3998">
        <f t="shared" ca="1" si="559"/>
        <v>144</v>
      </c>
      <c r="AI3998" t="str">
        <f t="shared" ca="1" si="561"/>
        <v>Sacred Heart</v>
      </c>
      <c r="AJ3998" t="str">
        <f t="shared" si="562"/>
        <v>UMass Lowell</v>
      </c>
      <c r="AK3998" t="str">
        <f t="shared" si="563"/>
        <v>UMass Lowell</v>
      </c>
    </row>
    <row r="3999" spans="17:37" x14ac:dyDescent="0.25">
      <c r="Q3999" t="s">
        <v>3230</v>
      </c>
      <c r="R3999" s="6">
        <v>41973</v>
      </c>
      <c r="S3999" t="s">
        <v>3194</v>
      </c>
      <c r="T3999" t="s">
        <v>3433</v>
      </c>
      <c r="U3999" t="s">
        <v>3842</v>
      </c>
      <c r="V3999">
        <v>71</v>
      </c>
      <c r="W3999">
        <v>62</v>
      </c>
      <c r="Y3999" t="s">
        <v>17</v>
      </c>
      <c r="Z3999">
        <v>1</v>
      </c>
      <c r="AA3999">
        <f t="shared" si="560"/>
        <v>9</v>
      </c>
      <c r="AB3999">
        <f t="shared" ca="1" si="556"/>
        <v>8.2000000000000011</v>
      </c>
      <c r="AC3999">
        <f t="shared" ca="1" si="557"/>
        <v>0.79999999999999893</v>
      </c>
      <c r="AD3999">
        <f t="shared" ca="1" si="558"/>
        <v>-0.79999999999999893</v>
      </c>
      <c r="AE3999" s="2">
        <v>0</v>
      </c>
      <c r="AF3999" s="7">
        <f>VLOOKUP(R3999,Weights!$A$2:$B$120,2,0)*AE3999</f>
        <v>0</v>
      </c>
      <c r="AG3999">
        <f t="shared" ca="1" si="559"/>
        <v>0.63999999999999835</v>
      </c>
      <c r="AI3999" t="str">
        <f t="shared" ca="1" si="561"/>
        <v>Sacred Heart</v>
      </c>
      <c r="AJ3999" t="str">
        <f t="shared" si="562"/>
        <v>Sacred Heart</v>
      </c>
      <c r="AK3999">
        <f t="shared" si="563"/>
        <v>0</v>
      </c>
    </row>
    <row r="4000" spans="17:37" x14ac:dyDescent="0.25">
      <c r="Q4000" t="s">
        <v>3230</v>
      </c>
      <c r="R4000" s="6">
        <v>41979</v>
      </c>
      <c r="S4000" t="s">
        <v>3194</v>
      </c>
      <c r="T4000" t="s">
        <v>3220</v>
      </c>
      <c r="U4000" t="s">
        <v>3842</v>
      </c>
      <c r="V4000">
        <v>81</v>
      </c>
      <c r="W4000">
        <v>68</v>
      </c>
      <c r="Y4000" t="s">
        <v>290</v>
      </c>
      <c r="Z4000">
        <v>1</v>
      </c>
      <c r="AA4000">
        <f t="shared" si="560"/>
        <v>13</v>
      </c>
      <c r="AB4000">
        <f t="shared" ca="1" si="556"/>
        <v>5.4</v>
      </c>
      <c r="AC4000">
        <f t="shared" ca="1" si="557"/>
        <v>7.6</v>
      </c>
      <c r="AD4000">
        <f t="shared" ca="1" si="558"/>
        <v>-7.6</v>
      </c>
      <c r="AE4000" s="2">
        <v>0</v>
      </c>
      <c r="AF4000" s="7">
        <f>VLOOKUP(R4000,Weights!$A$2:$B$120,2,0)*AE4000</f>
        <v>0</v>
      </c>
      <c r="AG4000">
        <f t="shared" ca="1" si="559"/>
        <v>57.76</v>
      </c>
      <c r="AI4000" t="str">
        <f t="shared" ca="1" si="561"/>
        <v>Sacred Heart</v>
      </c>
      <c r="AJ4000" t="str">
        <f t="shared" si="562"/>
        <v>Sacred Heart</v>
      </c>
      <c r="AK4000">
        <f t="shared" si="563"/>
        <v>0</v>
      </c>
    </row>
    <row r="4001" spans="17:37" x14ac:dyDescent="0.25">
      <c r="Q4001" t="s">
        <v>3230</v>
      </c>
      <c r="R4001" s="6">
        <v>41987</v>
      </c>
      <c r="S4001" t="s">
        <v>3194</v>
      </c>
      <c r="T4001" t="s">
        <v>3839</v>
      </c>
      <c r="U4001" t="s">
        <v>3842</v>
      </c>
      <c r="V4001">
        <v>104</v>
      </c>
      <c r="W4001">
        <v>68</v>
      </c>
      <c r="Y4001" t="s">
        <v>178</v>
      </c>
      <c r="Z4001">
        <v>1</v>
      </c>
      <c r="AA4001">
        <f t="shared" si="560"/>
        <v>36</v>
      </c>
      <c r="AB4001">
        <f t="shared" ca="1" si="556"/>
        <v>28.999999800000001</v>
      </c>
      <c r="AC4001">
        <f t="shared" ca="1" si="557"/>
        <v>7.0000001999999988</v>
      </c>
      <c r="AD4001">
        <f t="shared" ca="1" si="558"/>
        <v>-7.0000001999999988</v>
      </c>
      <c r="AE4001" s="2">
        <v>0</v>
      </c>
      <c r="AF4001" s="7">
        <f>VLOOKUP(R4001,Weights!$A$2:$B$120,2,0)*AE4001</f>
        <v>0</v>
      </c>
      <c r="AG4001">
        <f t="shared" ca="1" si="559"/>
        <v>49.000002800000026</v>
      </c>
      <c r="AI4001" t="str">
        <f t="shared" ca="1" si="561"/>
        <v>Sacred Heart</v>
      </c>
      <c r="AJ4001" t="str">
        <f t="shared" si="562"/>
        <v>Sacred Heart</v>
      </c>
      <c r="AK4001">
        <f t="shared" si="563"/>
        <v>0</v>
      </c>
    </row>
    <row r="4002" spans="17:37" x14ac:dyDescent="0.25">
      <c r="Q4002" t="s">
        <v>3230</v>
      </c>
      <c r="R4002" s="6">
        <v>41993</v>
      </c>
      <c r="S4002" t="s">
        <v>3194</v>
      </c>
      <c r="T4002" t="s">
        <v>3204</v>
      </c>
      <c r="U4002" t="s">
        <v>3842</v>
      </c>
      <c r="V4002">
        <v>73</v>
      </c>
      <c r="W4002">
        <v>60</v>
      </c>
      <c r="Y4002" t="s">
        <v>154</v>
      </c>
      <c r="Z4002">
        <v>1</v>
      </c>
      <c r="AA4002">
        <f t="shared" si="560"/>
        <v>13</v>
      </c>
      <c r="AB4002">
        <f t="shared" ca="1" si="556"/>
        <v>0.59999998000000021</v>
      </c>
      <c r="AC4002">
        <f t="shared" ca="1" si="557"/>
        <v>12.40000002</v>
      </c>
      <c r="AD4002">
        <f t="shared" ca="1" si="558"/>
        <v>-12.40000002</v>
      </c>
      <c r="AE4002" s="2">
        <v>0</v>
      </c>
      <c r="AF4002" s="7">
        <f>VLOOKUP(R4002,Weights!$A$2:$B$120,2,0)*AE4002</f>
        <v>0</v>
      </c>
      <c r="AG4002">
        <f t="shared" ca="1" si="559"/>
        <v>153.760000496</v>
      </c>
      <c r="AI4002" t="str">
        <f t="shared" ca="1" si="561"/>
        <v>Sacred Heart</v>
      </c>
      <c r="AJ4002" t="str">
        <f t="shared" si="562"/>
        <v>Sacred Heart</v>
      </c>
      <c r="AK4002">
        <f t="shared" si="563"/>
        <v>0</v>
      </c>
    </row>
    <row r="4003" spans="17:37" x14ac:dyDescent="0.25">
      <c r="Q4003" t="s">
        <v>3230</v>
      </c>
      <c r="R4003" s="6">
        <v>42003</v>
      </c>
      <c r="S4003" t="s">
        <v>3194</v>
      </c>
      <c r="T4003" t="s">
        <v>3202</v>
      </c>
      <c r="U4003" t="s">
        <v>3841</v>
      </c>
      <c r="V4003">
        <v>70</v>
      </c>
      <c r="W4003">
        <v>64</v>
      </c>
      <c r="Y4003" t="s">
        <v>381</v>
      </c>
      <c r="Z4003">
        <v>1</v>
      </c>
      <c r="AA4003">
        <f t="shared" si="560"/>
        <v>-6</v>
      </c>
      <c r="AB4003">
        <f t="shared" ca="1" si="556"/>
        <v>-6.6</v>
      </c>
      <c r="AC4003">
        <f t="shared" ca="1" si="557"/>
        <v>0.59999999999999964</v>
      </c>
      <c r="AD4003">
        <f t="shared" ca="1" si="558"/>
        <v>-0.59999999999999964</v>
      </c>
      <c r="AE4003" s="2">
        <v>0</v>
      </c>
      <c r="AF4003" s="7">
        <f>VLOOKUP(R4003,Weights!$A$2:$B$120,2,0)*AE4003</f>
        <v>0</v>
      </c>
      <c r="AG4003">
        <f t="shared" ca="1" si="559"/>
        <v>0.3599999999999996</v>
      </c>
      <c r="AI4003" t="str">
        <f t="shared" ca="1" si="561"/>
        <v>Yale</v>
      </c>
      <c r="AJ4003" t="str">
        <f t="shared" si="562"/>
        <v>Yale</v>
      </c>
      <c r="AK4003" t="str">
        <f t="shared" si="563"/>
        <v>Yale</v>
      </c>
    </row>
    <row r="4004" spans="17:37" x14ac:dyDescent="0.25">
      <c r="Q4004" t="s">
        <v>3230</v>
      </c>
      <c r="R4004" s="6">
        <v>42007</v>
      </c>
      <c r="S4004" t="s">
        <v>3194</v>
      </c>
      <c r="T4004" t="s">
        <v>3475</v>
      </c>
      <c r="U4004" t="s">
        <v>3841</v>
      </c>
      <c r="V4004">
        <v>73</v>
      </c>
      <c r="W4004">
        <v>71</v>
      </c>
      <c r="Y4004" t="s">
        <v>382</v>
      </c>
      <c r="Z4004">
        <v>1</v>
      </c>
      <c r="AA4004">
        <f t="shared" si="560"/>
        <v>-2</v>
      </c>
      <c r="AB4004">
        <f t="shared" ca="1" si="556"/>
        <v>-0.40000001999999979</v>
      </c>
      <c r="AC4004">
        <f t="shared" ca="1" si="557"/>
        <v>-1.5999999800000002</v>
      </c>
      <c r="AD4004">
        <f t="shared" ca="1" si="558"/>
        <v>1.5999999800000002</v>
      </c>
      <c r="AE4004" s="2">
        <v>0</v>
      </c>
      <c r="AF4004" s="7">
        <f>VLOOKUP(R4004,Weights!$A$2:$B$120,2,0)*AE4004</f>
        <v>0</v>
      </c>
      <c r="AG4004">
        <f t="shared" ca="1" si="559"/>
        <v>2.559999936000001</v>
      </c>
      <c r="AI4004" t="str">
        <f t="shared" ca="1" si="561"/>
        <v>St. Francis BRK</v>
      </c>
      <c r="AJ4004" t="str">
        <f t="shared" si="562"/>
        <v>St. Francis BRK</v>
      </c>
      <c r="AK4004" t="str">
        <f t="shared" si="563"/>
        <v>St. Francis BRK</v>
      </c>
    </row>
    <row r="4005" spans="17:37" x14ac:dyDescent="0.25">
      <c r="Q4005" t="s">
        <v>3230</v>
      </c>
      <c r="R4005" s="6">
        <v>42009</v>
      </c>
      <c r="S4005" t="s">
        <v>3194</v>
      </c>
      <c r="T4005" t="s">
        <v>3249</v>
      </c>
      <c r="U4005" t="s">
        <v>3842</v>
      </c>
      <c r="V4005">
        <v>75</v>
      </c>
      <c r="W4005">
        <v>66</v>
      </c>
      <c r="Y4005" t="s">
        <v>383</v>
      </c>
      <c r="Z4005">
        <v>1</v>
      </c>
      <c r="AA4005">
        <f t="shared" si="560"/>
        <v>9</v>
      </c>
      <c r="AB4005">
        <f t="shared" ca="1" si="556"/>
        <v>13.599999800000001</v>
      </c>
      <c r="AC4005">
        <f t="shared" ca="1" si="557"/>
        <v>-4.5999998000000009</v>
      </c>
      <c r="AD4005">
        <f t="shared" ca="1" si="558"/>
        <v>4.5999998000000009</v>
      </c>
      <c r="AE4005" s="2">
        <v>0</v>
      </c>
      <c r="AF4005" s="7">
        <f>VLOOKUP(R4005,Weights!$A$2:$B$120,2,0)*AE4005</f>
        <v>0</v>
      </c>
      <c r="AG4005">
        <f t="shared" ca="1" si="559"/>
        <v>21.159998160000047</v>
      </c>
      <c r="AI4005" t="str">
        <f t="shared" ca="1" si="561"/>
        <v>Sacred Heart</v>
      </c>
      <c r="AJ4005" t="str">
        <f t="shared" si="562"/>
        <v>Sacred Heart</v>
      </c>
      <c r="AK4005">
        <f t="shared" si="563"/>
        <v>0</v>
      </c>
    </row>
    <row r="4006" spans="17:37" x14ac:dyDescent="0.25">
      <c r="Q4006" t="s">
        <v>3230</v>
      </c>
      <c r="R4006" s="6">
        <v>42014</v>
      </c>
      <c r="S4006" t="s">
        <v>3194</v>
      </c>
      <c r="T4006" t="s">
        <v>3199</v>
      </c>
      <c r="U4006" t="s">
        <v>3841</v>
      </c>
      <c r="V4006">
        <v>77</v>
      </c>
      <c r="W4006">
        <v>68</v>
      </c>
      <c r="Y4006" t="s">
        <v>385</v>
      </c>
      <c r="Z4006">
        <v>1</v>
      </c>
      <c r="AA4006">
        <f t="shared" si="560"/>
        <v>-9</v>
      </c>
      <c r="AB4006">
        <f t="shared" ca="1" si="556"/>
        <v>3.2</v>
      </c>
      <c r="AC4006">
        <f t="shared" ca="1" si="557"/>
        <v>-12.2</v>
      </c>
      <c r="AD4006">
        <f t="shared" ca="1" si="558"/>
        <v>12.2</v>
      </c>
      <c r="AE4006" s="2">
        <v>0</v>
      </c>
      <c r="AF4006" s="7">
        <f>VLOOKUP(R4006,Weights!$A$2:$B$120,2,0)*AE4006</f>
        <v>0</v>
      </c>
      <c r="AG4006">
        <f t="shared" ca="1" si="559"/>
        <v>148.83999999999997</v>
      </c>
      <c r="AI4006" t="str">
        <f t="shared" ca="1" si="561"/>
        <v>Sacred Heart</v>
      </c>
      <c r="AJ4006" t="str">
        <f t="shared" si="562"/>
        <v>St. Francis (PA)</v>
      </c>
      <c r="AK4006" t="str">
        <f t="shared" si="563"/>
        <v>St. Francis (PA)</v>
      </c>
    </row>
    <row r="4007" spans="17:37" x14ac:dyDescent="0.25">
      <c r="Q4007" t="s">
        <v>3230</v>
      </c>
      <c r="R4007" s="6">
        <v>42026</v>
      </c>
      <c r="S4007" t="s">
        <v>3194</v>
      </c>
      <c r="T4007" t="s">
        <v>3468</v>
      </c>
      <c r="U4007" t="s">
        <v>3842</v>
      </c>
      <c r="V4007">
        <v>78</v>
      </c>
      <c r="W4007">
        <v>77</v>
      </c>
      <c r="X4007" t="s">
        <v>3843</v>
      </c>
      <c r="Y4007" t="s">
        <v>2382</v>
      </c>
      <c r="Z4007">
        <v>1</v>
      </c>
      <c r="AA4007">
        <f t="shared" si="560"/>
        <v>1</v>
      </c>
      <c r="AB4007">
        <f t="shared" ca="1" si="556"/>
        <v>9.8000000000000007</v>
      </c>
      <c r="AC4007">
        <f t="shared" ca="1" si="557"/>
        <v>-8.8000000000000007</v>
      </c>
      <c r="AD4007">
        <f t="shared" ca="1" si="558"/>
        <v>8.8000000000000007</v>
      </c>
      <c r="AE4007" s="2">
        <v>0</v>
      </c>
      <c r="AF4007" s="7">
        <f>VLOOKUP(R4007,Weights!$A$2:$B$120,2,0)*AE4007</f>
        <v>0</v>
      </c>
      <c r="AG4007">
        <f t="shared" ca="1" si="559"/>
        <v>77.440000000000012</v>
      </c>
      <c r="AI4007" t="str">
        <f t="shared" ca="1" si="561"/>
        <v>Sacred Heart</v>
      </c>
      <c r="AJ4007" t="str">
        <f t="shared" si="562"/>
        <v>Sacred Heart</v>
      </c>
      <c r="AK4007">
        <f t="shared" si="563"/>
        <v>0</v>
      </c>
    </row>
    <row r="4008" spans="17:37" x14ac:dyDescent="0.25">
      <c r="Q4008" t="s">
        <v>3230</v>
      </c>
      <c r="R4008" s="6">
        <v>42035</v>
      </c>
      <c r="S4008" t="s">
        <v>3194</v>
      </c>
      <c r="T4008" t="s">
        <v>3217</v>
      </c>
      <c r="U4008" t="s">
        <v>3841</v>
      </c>
      <c r="V4008">
        <v>77</v>
      </c>
      <c r="W4008">
        <v>71</v>
      </c>
      <c r="Y4008" t="s">
        <v>2383</v>
      </c>
      <c r="Z4008">
        <v>1</v>
      </c>
      <c r="AA4008">
        <f t="shared" si="560"/>
        <v>-6</v>
      </c>
      <c r="AB4008">
        <f t="shared" ca="1" si="556"/>
        <v>2.2000000000000002</v>
      </c>
      <c r="AC4008">
        <f t="shared" ca="1" si="557"/>
        <v>-8.1999999999999993</v>
      </c>
      <c r="AD4008">
        <f t="shared" ca="1" si="558"/>
        <v>8.1999999999999993</v>
      </c>
      <c r="AE4008" s="2">
        <v>0</v>
      </c>
      <c r="AF4008" s="7">
        <f>VLOOKUP(R4008,Weights!$A$2:$B$120,2,0)*AE4008</f>
        <v>0</v>
      </c>
      <c r="AG4008">
        <f t="shared" ca="1" si="559"/>
        <v>67.239999999999995</v>
      </c>
      <c r="AI4008" t="str">
        <f t="shared" ca="1" si="561"/>
        <v>Sacred Heart</v>
      </c>
      <c r="AJ4008" t="str">
        <f t="shared" si="562"/>
        <v>Mt. St. Mary's</v>
      </c>
      <c r="AK4008" t="str">
        <f t="shared" si="563"/>
        <v>Mt. St. Mary's</v>
      </c>
    </row>
    <row r="4009" spans="17:37" x14ac:dyDescent="0.25">
      <c r="Q4009" t="s">
        <v>3230</v>
      </c>
      <c r="R4009" s="6">
        <v>42040</v>
      </c>
      <c r="S4009" t="s">
        <v>3194</v>
      </c>
      <c r="T4009" t="s">
        <v>3501</v>
      </c>
      <c r="U4009" t="s">
        <v>3842</v>
      </c>
      <c r="V4009">
        <v>86</v>
      </c>
      <c r="W4009">
        <v>75</v>
      </c>
      <c r="Y4009" t="s">
        <v>210</v>
      </c>
      <c r="Z4009">
        <v>1</v>
      </c>
      <c r="AA4009">
        <f t="shared" si="560"/>
        <v>11</v>
      </c>
      <c r="AB4009">
        <f t="shared" ca="1" si="556"/>
        <v>9</v>
      </c>
      <c r="AC4009">
        <f t="shared" ca="1" si="557"/>
        <v>2</v>
      </c>
      <c r="AD4009">
        <f t="shared" ca="1" si="558"/>
        <v>-2</v>
      </c>
      <c r="AE4009" s="2">
        <v>0</v>
      </c>
      <c r="AF4009" s="7">
        <f>VLOOKUP(R4009,Weights!$A$2:$B$120,2,0)*AE4009</f>
        <v>0</v>
      </c>
      <c r="AG4009">
        <f t="shared" ca="1" si="559"/>
        <v>4</v>
      </c>
      <c r="AI4009" t="str">
        <f t="shared" ca="1" si="561"/>
        <v>Sacred Heart</v>
      </c>
      <c r="AJ4009" t="str">
        <f t="shared" si="562"/>
        <v>Sacred Heart</v>
      </c>
      <c r="AK4009">
        <f t="shared" si="563"/>
        <v>0</v>
      </c>
    </row>
    <row r="4010" spans="17:37" x14ac:dyDescent="0.25">
      <c r="Q4010" t="s">
        <v>3230</v>
      </c>
      <c r="R4010" s="6">
        <v>42042</v>
      </c>
      <c r="S4010" t="s">
        <v>3194</v>
      </c>
      <c r="T4010" t="s">
        <v>3227</v>
      </c>
      <c r="U4010" t="s">
        <v>3842</v>
      </c>
      <c r="V4010">
        <v>84</v>
      </c>
      <c r="W4010">
        <v>75</v>
      </c>
      <c r="X4010" t="s">
        <v>3843</v>
      </c>
      <c r="Y4010" t="s">
        <v>2384</v>
      </c>
      <c r="Z4010">
        <v>1</v>
      </c>
      <c r="AA4010">
        <f t="shared" si="560"/>
        <v>9</v>
      </c>
      <c r="AB4010">
        <f t="shared" ca="1" si="556"/>
        <v>3.6</v>
      </c>
      <c r="AC4010">
        <f t="shared" ca="1" si="557"/>
        <v>5.4</v>
      </c>
      <c r="AD4010">
        <f t="shared" ca="1" si="558"/>
        <v>-5.4</v>
      </c>
      <c r="AE4010" s="2">
        <v>0</v>
      </c>
      <c r="AF4010" s="7">
        <f>VLOOKUP(R4010,Weights!$A$2:$B$120,2,0)*AE4010</f>
        <v>0</v>
      </c>
      <c r="AG4010">
        <f t="shared" ca="1" si="559"/>
        <v>29.160000000000004</v>
      </c>
      <c r="AI4010" t="str">
        <f t="shared" ca="1" si="561"/>
        <v>Sacred Heart</v>
      </c>
      <c r="AJ4010" t="str">
        <f t="shared" si="562"/>
        <v>Sacred Heart</v>
      </c>
      <c r="AK4010">
        <f t="shared" si="563"/>
        <v>0</v>
      </c>
    </row>
    <row r="4011" spans="17:37" x14ac:dyDescent="0.25">
      <c r="Q4011" t="s">
        <v>3230</v>
      </c>
      <c r="R4011" s="6">
        <v>42054</v>
      </c>
      <c r="S4011" t="s">
        <v>3194</v>
      </c>
      <c r="T4011" t="s">
        <v>3296</v>
      </c>
      <c r="U4011" t="s">
        <v>3842</v>
      </c>
      <c r="V4011">
        <v>80</v>
      </c>
      <c r="W4011">
        <v>76</v>
      </c>
      <c r="Y4011" t="s">
        <v>2385</v>
      </c>
      <c r="Z4011">
        <v>1</v>
      </c>
      <c r="AA4011">
        <f t="shared" si="560"/>
        <v>4</v>
      </c>
      <c r="AB4011">
        <f t="shared" ca="1" si="556"/>
        <v>-1.5999999999999996</v>
      </c>
      <c r="AC4011">
        <f t="shared" ca="1" si="557"/>
        <v>5.6</v>
      </c>
      <c r="AD4011">
        <f t="shared" ca="1" si="558"/>
        <v>-5.6</v>
      </c>
      <c r="AE4011" s="2">
        <v>0</v>
      </c>
      <c r="AF4011" s="7">
        <f>VLOOKUP(R4011,Weights!$A$2:$B$120,2,0)*AE4011</f>
        <v>0</v>
      </c>
      <c r="AG4011">
        <f t="shared" ca="1" si="559"/>
        <v>31.359999999999996</v>
      </c>
      <c r="AI4011" t="str">
        <f t="shared" ca="1" si="561"/>
        <v>Robert Morris</v>
      </c>
      <c r="AJ4011" t="str">
        <f t="shared" si="562"/>
        <v>Sacred Heart</v>
      </c>
      <c r="AK4011">
        <f t="shared" si="563"/>
        <v>0</v>
      </c>
    </row>
    <row r="4012" spans="17:37" x14ac:dyDescent="0.25">
      <c r="Q4012" t="s">
        <v>3230</v>
      </c>
      <c r="R4012" s="6">
        <v>42063</v>
      </c>
      <c r="S4012" t="s">
        <v>3194</v>
      </c>
      <c r="T4012" t="s">
        <v>3228</v>
      </c>
      <c r="U4012" t="s">
        <v>3842</v>
      </c>
      <c r="V4012">
        <v>84</v>
      </c>
      <c r="W4012">
        <v>73</v>
      </c>
      <c r="Y4012" t="s">
        <v>2387</v>
      </c>
      <c r="Z4012">
        <v>1</v>
      </c>
      <c r="AA4012">
        <f t="shared" si="560"/>
        <v>11</v>
      </c>
      <c r="AB4012">
        <f t="shared" ca="1" si="556"/>
        <v>5.4</v>
      </c>
      <c r="AC4012">
        <f t="shared" ca="1" si="557"/>
        <v>5.6</v>
      </c>
      <c r="AD4012">
        <f t="shared" ca="1" si="558"/>
        <v>-5.6</v>
      </c>
      <c r="AE4012" s="2">
        <v>0</v>
      </c>
      <c r="AF4012" s="7">
        <f>VLOOKUP(R4012,Weights!$A$2:$B$120,2,0)*AE4012</f>
        <v>0</v>
      </c>
      <c r="AG4012">
        <f t="shared" ca="1" si="559"/>
        <v>31.359999999999996</v>
      </c>
      <c r="AI4012" t="str">
        <f t="shared" ca="1" si="561"/>
        <v>Sacred Heart</v>
      </c>
      <c r="AJ4012" t="str">
        <f t="shared" si="562"/>
        <v>Sacred Heart</v>
      </c>
      <c r="AK4012">
        <f t="shared" si="563"/>
        <v>0</v>
      </c>
    </row>
    <row r="4013" spans="17:37" x14ac:dyDescent="0.25">
      <c r="Q4013" t="s">
        <v>3251</v>
      </c>
      <c r="R4013" s="6">
        <v>41957</v>
      </c>
      <c r="S4013" t="s">
        <v>3194</v>
      </c>
      <c r="T4013" t="s">
        <v>3468</v>
      </c>
      <c r="U4013" t="s">
        <v>3841</v>
      </c>
      <c r="V4013">
        <v>58</v>
      </c>
      <c r="W4013">
        <v>57</v>
      </c>
      <c r="Y4013" t="s">
        <v>9</v>
      </c>
      <c r="Z4013">
        <v>1</v>
      </c>
      <c r="AA4013">
        <f t="shared" si="560"/>
        <v>-1</v>
      </c>
      <c r="AB4013">
        <f t="shared" ca="1" si="556"/>
        <v>13.200000020000001</v>
      </c>
      <c r="AC4013">
        <f t="shared" ca="1" si="557"/>
        <v>-14.200000020000001</v>
      </c>
      <c r="AD4013">
        <f t="shared" ca="1" si="558"/>
        <v>14.200000020000001</v>
      </c>
      <c r="AE4013" s="2">
        <v>0</v>
      </c>
      <c r="AF4013" s="7">
        <f>VLOOKUP(R4013,Weights!$A$2:$B$120,2,0)*AE4013</f>
        <v>0</v>
      </c>
      <c r="AG4013">
        <f t="shared" ca="1" si="559"/>
        <v>201.64000056800003</v>
      </c>
      <c r="AI4013" t="str">
        <f t="shared" ca="1" si="561"/>
        <v>Saint Joseph's</v>
      </c>
      <c r="AJ4013" t="str">
        <f t="shared" si="562"/>
        <v>Fairleigh Dickinson</v>
      </c>
      <c r="AK4013" t="str">
        <f t="shared" si="563"/>
        <v>Fairleigh Dickinson</v>
      </c>
    </row>
    <row r="4014" spans="17:37" x14ac:dyDescent="0.25">
      <c r="Q4014" t="s">
        <v>3251</v>
      </c>
      <c r="R4014" s="6">
        <v>41965</v>
      </c>
      <c r="S4014" t="s">
        <v>3194</v>
      </c>
      <c r="T4014" t="s">
        <v>3208</v>
      </c>
      <c r="U4014" t="s">
        <v>3842</v>
      </c>
      <c r="V4014">
        <v>68</v>
      </c>
      <c r="W4014">
        <v>60</v>
      </c>
      <c r="Y4014" t="s">
        <v>15</v>
      </c>
      <c r="Z4014">
        <v>1</v>
      </c>
      <c r="AA4014">
        <f t="shared" si="560"/>
        <v>8</v>
      </c>
      <c r="AB4014">
        <f t="shared" ca="1" si="556"/>
        <v>1.60000002</v>
      </c>
      <c r="AC4014">
        <f t="shared" ca="1" si="557"/>
        <v>6.3999999800000005</v>
      </c>
      <c r="AD4014">
        <f t="shared" ca="1" si="558"/>
        <v>-6.3999999800000005</v>
      </c>
      <c r="AE4014" s="2">
        <v>0</v>
      </c>
      <c r="AF4014" s="7">
        <f>VLOOKUP(R4014,Weights!$A$2:$B$120,2,0)*AE4014</f>
        <v>0</v>
      </c>
      <c r="AG4014">
        <f t="shared" ca="1" si="559"/>
        <v>40.959999744000008</v>
      </c>
      <c r="AI4014" t="str">
        <f t="shared" ca="1" si="561"/>
        <v>Saint Joseph's</v>
      </c>
      <c r="AJ4014" t="str">
        <f t="shared" si="562"/>
        <v>Saint Joseph's</v>
      </c>
      <c r="AK4014">
        <f t="shared" si="563"/>
        <v>0</v>
      </c>
    </row>
    <row r="4015" spans="17:37" x14ac:dyDescent="0.25">
      <c r="Q4015" t="s">
        <v>3251</v>
      </c>
      <c r="R4015" s="6">
        <v>41968</v>
      </c>
      <c r="S4015" t="s">
        <v>3194</v>
      </c>
      <c r="T4015" t="s">
        <v>3228</v>
      </c>
      <c r="U4015" t="s">
        <v>3842</v>
      </c>
      <c r="V4015">
        <v>74</v>
      </c>
      <c r="W4015">
        <v>70</v>
      </c>
      <c r="X4015" t="s">
        <v>3843</v>
      </c>
      <c r="Y4015" t="s">
        <v>150</v>
      </c>
      <c r="Z4015">
        <v>1</v>
      </c>
      <c r="AA4015">
        <f t="shared" si="560"/>
        <v>4</v>
      </c>
      <c r="AB4015">
        <f t="shared" ca="1" si="556"/>
        <v>8.8000000199999988</v>
      </c>
      <c r="AC4015">
        <f t="shared" ca="1" si="557"/>
        <v>-4.8000000199999988</v>
      </c>
      <c r="AD4015">
        <f t="shared" ca="1" si="558"/>
        <v>4.8000000199999988</v>
      </c>
      <c r="AE4015" s="2">
        <v>0</v>
      </c>
      <c r="AF4015" s="7">
        <f>VLOOKUP(R4015,Weights!$A$2:$B$120,2,0)*AE4015</f>
        <v>0</v>
      </c>
      <c r="AG4015">
        <f t="shared" ca="1" si="559"/>
        <v>23.04000019199999</v>
      </c>
      <c r="AI4015" t="str">
        <f t="shared" ca="1" si="561"/>
        <v>Saint Joseph's</v>
      </c>
      <c r="AJ4015" t="str">
        <f t="shared" si="562"/>
        <v>Saint Joseph's</v>
      </c>
      <c r="AK4015">
        <f t="shared" si="563"/>
        <v>0</v>
      </c>
    </row>
    <row r="4016" spans="17:37" x14ac:dyDescent="0.25">
      <c r="Q4016" t="s">
        <v>3251</v>
      </c>
      <c r="R4016" s="6">
        <v>41970</v>
      </c>
      <c r="S4016" t="s">
        <v>3195</v>
      </c>
      <c r="T4016" t="s">
        <v>3325</v>
      </c>
      <c r="U4016" t="s">
        <v>3841</v>
      </c>
      <c r="V4016">
        <v>62</v>
      </c>
      <c r="W4016">
        <v>59</v>
      </c>
      <c r="Y4016" t="s">
        <v>235</v>
      </c>
      <c r="Z4016">
        <v>1</v>
      </c>
      <c r="AA4016">
        <f t="shared" si="560"/>
        <v>-3</v>
      </c>
      <c r="AB4016">
        <f t="shared" ca="1" si="556"/>
        <v>1.2</v>
      </c>
      <c r="AC4016">
        <f t="shared" ca="1" si="557"/>
        <v>-4.2</v>
      </c>
      <c r="AD4016">
        <f t="shared" ca="1" si="558"/>
        <v>4.2</v>
      </c>
      <c r="AE4016" s="2">
        <v>0</v>
      </c>
      <c r="AF4016" s="7">
        <f>VLOOKUP(R4016,Weights!$A$2:$B$120,2,0)*AE4016</f>
        <v>0</v>
      </c>
      <c r="AG4016">
        <f t="shared" ca="1" si="559"/>
        <v>17.64</v>
      </c>
      <c r="AI4016" t="str">
        <f t="shared" ca="1" si="561"/>
        <v>Saint Joseph's</v>
      </c>
      <c r="AJ4016" t="str">
        <f t="shared" si="562"/>
        <v>Western Kentucky</v>
      </c>
      <c r="AK4016" t="str">
        <f t="shared" si="563"/>
        <v>Western Kentucky</v>
      </c>
    </row>
    <row r="4017" spans="17:37" x14ac:dyDescent="0.25">
      <c r="Q4017" t="s">
        <v>3251</v>
      </c>
      <c r="R4017" s="6">
        <v>41976</v>
      </c>
      <c r="S4017" t="s">
        <v>3194</v>
      </c>
      <c r="T4017" t="s">
        <v>3261</v>
      </c>
      <c r="U4017" t="s">
        <v>3842</v>
      </c>
      <c r="V4017">
        <v>58</v>
      </c>
      <c r="W4017">
        <v>56</v>
      </c>
      <c r="Y4017" t="s">
        <v>290</v>
      </c>
      <c r="Z4017">
        <v>1</v>
      </c>
      <c r="AA4017">
        <f t="shared" si="560"/>
        <v>2</v>
      </c>
      <c r="AB4017">
        <f t="shared" ca="1" si="556"/>
        <v>-0.79999997999999994</v>
      </c>
      <c r="AC4017">
        <f t="shared" ca="1" si="557"/>
        <v>2.7999999799999999</v>
      </c>
      <c r="AD4017">
        <f t="shared" ca="1" si="558"/>
        <v>-2.7999999799999999</v>
      </c>
      <c r="AE4017" s="2">
        <v>0</v>
      </c>
      <c r="AF4017" s="7">
        <f>VLOOKUP(R4017,Weights!$A$2:$B$120,2,0)*AE4017</f>
        <v>0</v>
      </c>
      <c r="AG4017">
        <f t="shared" ca="1" si="559"/>
        <v>7.8399998880000004</v>
      </c>
      <c r="AI4017" t="str">
        <f t="shared" ca="1" si="561"/>
        <v>Temple</v>
      </c>
      <c r="AJ4017" t="str">
        <f t="shared" si="562"/>
        <v>Saint Joseph's</v>
      </c>
      <c r="AK4017">
        <f t="shared" si="563"/>
        <v>0</v>
      </c>
    </row>
    <row r="4018" spans="17:37" x14ac:dyDescent="0.25">
      <c r="Q4018" t="s">
        <v>3251</v>
      </c>
      <c r="R4018" s="6">
        <v>41982</v>
      </c>
      <c r="S4018" t="s">
        <v>3194</v>
      </c>
      <c r="T4018" t="s">
        <v>3244</v>
      </c>
      <c r="U4018" t="s">
        <v>3842</v>
      </c>
      <c r="V4018">
        <v>68</v>
      </c>
      <c r="W4018">
        <v>42</v>
      </c>
      <c r="Y4018" t="s">
        <v>178</v>
      </c>
      <c r="Z4018">
        <v>1</v>
      </c>
      <c r="AA4018">
        <f t="shared" si="560"/>
        <v>26</v>
      </c>
      <c r="AB4018">
        <f t="shared" ca="1" si="556"/>
        <v>12.40000002</v>
      </c>
      <c r="AC4018">
        <f t="shared" ca="1" si="557"/>
        <v>13.59999998</v>
      </c>
      <c r="AD4018">
        <f t="shared" ca="1" si="558"/>
        <v>-13.59999998</v>
      </c>
      <c r="AE4018" s="2">
        <v>0</v>
      </c>
      <c r="AF4018" s="7">
        <f>VLOOKUP(R4018,Weights!$A$2:$B$120,2,0)*AE4018</f>
        <v>0</v>
      </c>
      <c r="AG4018">
        <f t="shared" ca="1" si="559"/>
        <v>184.95999945599999</v>
      </c>
      <c r="AI4018" t="str">
        <f t="shared" ca="1" si="561"/>
        <v>Saint Joseph's</v>
      </c>
      <c r="AJ4018" t="str">
        <f t="shared" si="562"/>
        <v>Saint Joseph's</v>
      </c>
      <c r="AK4018">
        <f t="shared" si="563"/>
        <v>0</v>
      </c>
    </row>
    <row r="4019" spans="17:37" x14ac:dyDescent="0.25">
      <c r="Q4019" t="s">
        <v>3251</v>
      </c>
      <c r="R4019" s="6">
        <v>42007</v>
      </c>
      <c r="S4019" t="s">
        <v>3194</v>
      </c>
      <c r="T4019" t="s">
        <v>3247</v>
      </c>
      <c r="U4019" t="s">
        <v>3841</v>
      </c>
      <c r="V4019">
        <v>64</v>
      </c>
      <c r="W4019">
        <v>60</v>
      </c>
      <c r="Y4019" t="s">
        <v>591</v>
      </c>
      <c r="Z4019">
        <v>1</v>
      </c>
      <c r="AA4019">
        <f t="shared" si="560"/>
        <v>-4</v>
      </c>
      <c r="AB4019">
        <f t="shared" ca="1" si="556"/>
        <v>-4.9999999799999992</v>
      </c>
      <c r="AC4019">
        <f t="shared" ca="1" si="557"/>
        <v>0.99999997999999923</v>
      </c>
      <c r="AD4019">
        <f t="shared" ca="1" si="558"/>
        <v>-0.99999997999999923</v>
      </c>
      <c r="AE4019" s="2">
        <v>0</v>
      </c>
      <c r="AF4019" s="7">
        <f>VLOOKUP(R4019,Weights!$A$2:$B$120,2,0)*AE4019</f>
        <v>0</v>
      </c>
      <c r="AG4019">
        <f t="shared" ca="1" si="559"/>
        <v>0.99999995999999891</v>
      </c>
      <c r="AI4019" t="str">
        <f t="shared" ca="1" si="561"/>
        <v>George Washington</v>
      </c>
      <c r="AJ4019" t="str">
        <f t="shared" si="562"/>
        <v>George Washington</v>
      </c>
      <c r="AK4019" t="str">
        <f t="shared" si="563"/>
        <v>George Washington</v>
      </c>
    </row>
    <row r="4020" spans="17:37" x14ac:dyDescent="0.25">
      <c r="Q4020" t="s">
        <v>3251</v>
      </c>
      <c r="R4020" s="6">
        <v>42018</v>
      </c>
      <c r="S4020" t="s">
        <v>3194</v>
      </c>
      <c r="T4020" t="s">
        <v>3239</v>
      </c>
      <c r="U4020" t="s">
        <v>3842</v>
      </c>
      <c r="V4020">
        <v>66</v>
      </c>
      <c r="W4020">
        <v>55</v>
      </c>
      <c r="Y4020" t="s">
        <v>593</v>
      </c>
      <c r="Z4020">
        <v>1</v>
      </c>
      <c r="AA4020">
        <f t="shared" si="560"/>
        <v>11</v>
      </c>
      <c r="AB4020">
        <f t="shared" ca="1" si="556"/>
        <v>8.0000000199999999</v>
      </c>
      <c r="AC4020">
        <f t="shared" ca="1" si="557"/>
        <v>2.9999999800000001</v>
      </c>
      <c r="AD4020">
        <f t="shared" ca="1" si="558"/>
        <v>-2.9999999800000001</v>
      </c>
      <c r="AE4020" s="2">
        <v>0</v>
      </c>
      <c r="AF4020" s="7">
        <f>VLOOKUP(R4020,Weights!$A$2:$B$120,2,0)*AE4020</f>
        <v>0</v>
      </c>
      <c r="AG4020">
        <f t="shared" ca="1" si="559"/>
        <v>8.9999998800000007</v>
      </c>
      <c r="AI4020" t="str">
        <f t="shared" ca="1" si="561"/>
        <v>Saint Joseph's</v>
      </c>
      <c r="AJ4020" t="str">
        <f t="shared" si="562"/>
        <v>Saint Joseph's</v>
      </c>
      <c r="AK4020">
        <f t="shared" si="563"/>
        <v>0</v>
      </c>
    </row>
    <row r="4021" spans="17:37" x14ac:dyDescent="0.25">
      <c r="Q4021" t="s">
        <v>3251</v>
      </c>
      <c r="R4021" s="6">
        <v>42025</v>
      </c>
      <c r="S4021" t="s">
        <v>3194</v>
      </c>
      <c r="T4021" t="s">
        <v>3286</v>
      </c>
      <c r="U4021" t="s">
        <v>3842</v>
      </c>
      <c r="V4021">
        <v>62</v>
      </c>
      <c r="W4021">
        <v>56</v>
      </c>
      <c r="Y4021" t="s">
        <v>596</v>
      </c>
      <c r="Z4021">
        <v>1</v>
      </c>
      <c r="AA4021">
        <f t="shared" si="560"/>
        <v>6</v>
      </c>
      <c r="AB4021">
        <f t="shared" ca="1" si="556"/>
        <v>-1.1999999800000003</v>
      </c>
      <c r="AC4021">
        <f t="shared" ca="1" si="557"/>
        <v>7.1999999800000003</v>
      </c>
      <c r="AD4021">
        <f t="shared" ca="1" si="558"/>
        <v>-7.1999999800000003</v>
      </c>
      <c r="AE4021" s="2">
        <v>0</v>
      </c>
      <c r="AF4021" s="7">
        <f>VLOOKUP(R4021,Weights!$A$2:$B$120,2,0)*AE4021</f>
        <v>0</v>
      </c>
      <c r="AG4021">
        <f t="shared" ca="1" si="559"/>
        <v>51.839999712000008</v>
      </c>
      <c r="AI4021" t="str">
        <f t="shared" ca="1" si="561"/>
        <v>Massachusetts</v>
      </c>
      <c r="AJ4021" t="str">
        <f t="shared" si="562"/>
        <v>Saint Joseph's</v>
      </c>
      <c r="AK4021">
        <f t="shared" si="563"/>
        <v>0</v>
      </c>
    </row>
    <row r="4022" spans="17:37" x14ac:dyDescent="0.25">
      <c r="Q4022" t="s">
        <v>3251</v>
      </c>
      <c r="R4022" s="6">
        <v>42028</v>
      </c>
      <c r="S4022" t="s">
        <v>3195</v>
      </c>
      <c r="T4022" t="s">
        <v>3380</v>
      </c>
      <c r="U4022" t="s">
        <v>3841</v>
      </c>
      <c r="V4022">
        <v>56</v>
      </c>
      <c r="W4022">
        <v>52</v>
      </c>
      <c r="Y4022" t="s">
        <v>597</v>
      </c>
      <c r="Z4022">
        <v>1</v>
      </c>
      <c r="AA4022">
        <f t="shared" si="560"/>
        <v>-4</v>
      </c>
      <c r="AB4022">
        <f t="shared" ca="1" si="556"/>
        <v>7.6000000199999995</v>
      </c>
      <c r="AC4022">
        <f t="shared" ca="1" si="557"/>
        <v>-11.60000002</v>
      </c>
      <c r="AD4022">
        <f t="shared" ca="1" si="558"/>
        <v>11.60000002</v>
      </c>
      <c r="AE4022" s="2">
        <v>0</v>
      </c>
      <c r="AF4022" s="7">
        <f>VLOOKUP(R4022,Weights!$A$2:$B$120,2,0)*AE4022</f>
        <v>0</v>
      </c>
      <c r="AG4022">
        <f t="shared" ca="1" si="559"/>
        <v>134.56000046399998</v>
      </c>
      <c r="AI4022" t="str">
        <f t="shared" ca="1" si="561"/>
        <v>Saint Joseph's</v>
      </c>
      <c r="AJ4022" t="str">
        <f t="shared" si="562"/>
        <v>Pennsylvania</v>
      </c>
      <c r="AK4022" t="str">
        <f t="shared" si="563"/>
        <v>Pennsylvania</v>
      </c>
    </row>
    <row r="4023" spans="17:37" x14ac:dyDescent="0.25">
      <c r="Q4023" t="s">
        <v>3251</v>
      </c>
      <c r="R4023" s="6">
        <v>42035</v>
      </c>
      <c r="S4023" t="s">
        <v>3194</v>
      </c>
      <c r="T4023" t="s">
        <v>3293</v>
      </c>
      <c r="U4023" t="s">
        <v>3842</v>
      </c>
      <c r="V4023">
        <v>75</v>
      </c>
      <c r="W4023">
        <v>70</v>
      </c>
      <c r="Y4023" t="s">
        <v>599</v>
      </c>
      <c r="Z4023">
        <v>1</v>
      </c>
      <c r="AA4023">
        <f t="shared" si="560"/>
        <v>5</v>
      </c>
      <c r="AB4023">
        <f t="shared" ca="1" si="556"/>
        <v>-10.20000018</v>
      </c>
      <c r="AC4023">
        <f t="shared" ca="1" si="557"/>
        <v>15.20000018</v>
      </c>
      <c r="AD4023">
        <f t="shared" ca="1" si="558"/>
        <v>-15.20000018</v>
      </c>
      <c r="AE4023" s="2">
        <v>0</v>
      </c>
      <c r="AF4023" s="7">
        <f>VLOOKUP(R4023,Weights!$A$2:$B$120,2,0)*AE4023</f>
        <v>0</v>
      </c>
      <c r="AG4023">
        <f t="shared" ca="1" si="559"/>
        <v>231.04000547200002</v>
      </c>
      <c r="AI4023" t="str">
        <f t="shared" ca="1" si="561"/>
        <v>Davidson</v>
      </c>
      <c r="AJ4023" t="str">
        <f t="shared" si="562"/>
        <v>Saint Joseph's</v>
      </c>
      <c r="AK4023">
        <f t="shared" si="563"/>
        <v>0</v>
      </c>
    </row>
    <row r="4024" spans="17:37" x14ac:dyDescent="0.25">
      <c r="Q4024" t="s">
        <v>3251</v>
      </c>
      <c r="R4024" s="6">
        <v>42042</v>
      </c>
      <c r="S4024" t="s">
        <v>3194</v>
      </c>
      <c r="T4024" t="s">
        <v>3288</v>
      </c>
      <c r="U4024" t="s">
        <v>3842</v>
      </c>
      <c r="V4024">
        <v>58</v>
      </c>
      <c r="W4024">
        <v>54</v>
      </c>
      <c r="Y4024" t="s">
        <v>601</v>
      </c>
      <c r="Z4024">
        <v>1</v>
      </c>
      <c r="AA4024">
        <f t="shared" si="560"/>
        <v>4</v>
      </c>
      <c r="AB4024">
        <f t="shared" ca="1" si="556"/>
        <v>4.4000000000000004</v>
      </c>
      <c r="AC4024">
        <f t="shared" ca="1" si="557"/>
        <v>-0.40000000000000036</v>
      </c>
      <c r="AD4024">
        <f t="shared" ca="1" si="558"/>
        <v>0.40000000000000036</v>
      </c>
      <c r="AE4024" s="2">
        <v>0</v>
      </c>
      <c r="AF4024" s="7">
        <f>VLOOKUP(R4024,Weights!$A$2:$B$120,2,0)*AE4024</f>
        <v>0</v>
      </c>
      <c r="AG4024">
        <f t="shared" ca="1" si="559"/>
        <v>0.16000000000000028</v>
      </c>
      <c r="AI4024" t="str">
        <f t="shared" ca="1" si="561"/>
        <v>Saint Joseph's</v>
      </c>
      <c r="AJ4024" t="str">
        <f t="shared" si="562"/>
        <v>Saint Joseph's</v>
      </c>
      <c r="AK4024">
        <f t="shared" si="563"/>
        <v>0</v>
      </c>
    </row>
    <row r="4025" spans="17:37" x14ac:dyDescent="0.25">
      <c r="Q4025" t="s">
        <v>3251</v>
      </c>
      <c r="R4025" s="6">
        <v>42046</v>
      </c>
      <c r="S4025" t="s">
        <v>3194</v>
      </c>
      <c r="T4025" t="s">
        <v>3238</v>
      </c>
      <c r="U4025" t="s">
        <v>3842</v>
      </c>
      <c r="V4025">
        <v>65</v>
      </c>
      <c r="W4025">
        <v>64</v>
      </c>
      <c r="Y4025" t="s">
        <v>602</v>
      </c>
      <c r="Z4025">
        <v>1</v>
      </c>
      <c r="AA4025">
        <f t="shared" si="560"/>
        <v>1</v>
      </c>
      <c r="AB4025">
        <f t="shared" ca="1" si="556"/>
        <v>-4.3999999799999996</v>
      </c>
      <c r="AC4025">
        <f t="shared" ca="1" si="557"/>
        <v>5.3999999799999996</v>
      </c>
      <c r="AD4025">
        <f t="shared" ca="1" si="558"/>
        <v>-5.3999999799999996</v>
      </c>
      <c r="AE4025" s="2">
        <v>0</v>
      </c>
      <c r="AF4025" s="7">
        <f>VLOOKUP(R4025,Weights!$A$2:$B$120,2,0)*AE4025</f>
        <v>0</v>
      </c>
      <c r="AG4025">
        <f t="shared" ca="1" si="559"/>
        <v>29.159999783999996</v>
      </c>
      <c r="AI4025" t="str">
        <f t="shared" ca="1" si="561"/>
        <v>Rhode Island</v>
      </c>
      <c r="AJ4025" t="str">
        <f t="shared" si="562"/>
        <v>Saint Joseph's</v>
      </c>
      <c r="AK4025">
        <f t="shared" si="563"/>
        <v>0</v>
      </c>
    </row>
    <row r="4026" spans="17:37" x14ac:dyDescent="0.25">
      <c r="Q4026" t="s">
        <v>3251</v>
      </c>
      <c r="R4026" s="6">
        <v>42056</v>
      </c>
      <c r="S4026" t="s">
        <v>3194</v>
      </c>
      <c r="T4026" t="s">
        <v>3292</v>
      </c>
      <c r="U4026" t="s">
        <v>3841</v>
      </c>
      <c r="V4026">
        <v>70</v>
      </c>
      <c r="W4026">
        <v>60</v>
      </c>
      <c r="X4026" t="s">
        <v>3843</v>
      </c>
      <c r="Y4026" t="s">
        <v>605</v>
      </c>
      <c r="Z4026">
        <v>1</v>
      </c>
      <c r="AA4026">
        <f t="shared" si="560"/>
        <v>-10</v>
      </c>
      <c r="AB4026">
        <f t="shared" ca="1" si="556"/>
        <v>-2.5999999799999998</v>
      </c>
      <c r="AC4026">
        <f t="shared" ca="1" si="557"/>
        <v>-7.4000000200000002</v>
      </c>
      <c r="AD4026">
        <f t="shared" ca="1" si="558"/>
        <v>7.4000000200000002</v>
      </c>
      <c r="AE4026" s="2">
        <v>0</v>
      </c>
      <c r="AF4026" s="7">
        <f>VLOOKUP(R4026,Weights!$A$2:$B$120,2,0)*AE4026</f>
        <v>0</v>
      </c>
      <c r="AG4026">
        <f t="shared" ca="1" si="559"/>
        <v>54.760000296000001</v>
      </c>
      <c r="AI4026" t="str">
        <f t="shared" ca="1" si="561"/>
        <v>St. Bonaventure</v>
      </c>
      <c r="AJ4026" t="str">
        <f t="shared" si="562"/>
        <v>St. Bonaventure</v>
      </c>
      <c r="AK4026" t="str">
        <f t="shared" si="563"/>
        <v>St. Bonaventure</v>
      </c>
    </row>
    <row r="4027" spans="17:37" x14ac:dyDescent="0.25">
      <c r="Q4027" t="s">
        <v>3251</v>
      </c>
      <c r="R4027" s="6">
        <v>42063</v>
      </c>
      <c r="S4027" t="s">
        <v>3194</v>
      </c>
      <c r="T4027" t="s">
        <v>3287</v>
      </c>
      <c r="U4027" t="s">
        <v>3841</v>
      </c>
      <c r="V4027">
        <v>63</v>
      </c>
      <c r="W4027">
        <v>57</v>
      </c>
      <c r="Y4027" t="s">
        <v>606</v>
      </c>
      <c r="Z4027">
        <v>1</v>
      </c>
      <c r="AA4027">
        <f t="shared" si="560"/>
        <v>-6</v>
      </c>
      <c r="AB4027">
        <f t="shared" ca="1" si="556"/>
        <v>-2.5999999799999998</v>
      </c>
      <c r="AC4027">
        <f t="shared" ca="1" si="557"/>
        <v>-3.4000000200000002</v>
      </c>
      <c r="AD4027">
        <f t="shared" ca="1" si="558"/>
        <v>3.4000000200000002</v>
      </c>
      <c r="AE4027" s="2">
        <v>0</v>
      </c>
      <c r="AF4027" s="7">
        <f>VLOOKUP(R4027,Weights!$A$2:$B$120,2,0)*AE4027</f>
        <v>0</v>
      </c>
      <c r="AG4027">
        <f t="shared" ca="1" si="559"/>
        <v>11.560000136000003</v>
      </c>
      <c r="AI4027" t="str">
        <f t="shared" ca="1" si="561"/>
        <v>Richmond</v>
      </c>
      <c r="AJ4027" t="str">
        <f t="shared" si="562"/>
        <v>Richmond</v>
      </c>
      <c r="AK4027" t="str">
        <f t="shared" si="563"/>
        <v>Richmond</v>
      </c>
    </row>
    <row r="4028" spans="17:37" x14ac:dyDescent="0.25">
      <c r="Q4028" t="s">
        <v>3251</v>
      </c>
      <c r="R4028" s="6">
        <v>42067</v>
      </c>
      <c r="S4028" t="s">
        <v>3194</v>
      </c>
      <c r="T4028" t="s">
        <v>3289</v>
      </c>
      <c r="U4028" t="s">
        <v>3842</v>
      </c>
      <c r="V4028">
        <v>55</v>
      </c>
      <c r="W4028">
        <v>50</v>
      </c>
      <c r="Y4028" t="s">
        <v>607</v>
      </c>
      <c r="Z4028">
        <v>1</v>
      </c>
      <c r="AA4028">
        <f t="shared" si="560"/>
        <v>5</v>
      </c>
      <c r="AB4028">
        <f t="shared" ca="1" si="556"/>
        <v>0.20000002000000006</v>
      </c>
      <c r="AC4028">
        <f t="shared" ca="1" si="557"/>
        <v>4.7999999799999999</v>
      </c>
      <c r="AD4028">
        <f t="shared" ca="1" si="558"/>
        <v>-4.7999999799999999</v>
      </c>
      <c r="AE4028" s="2">
        <v>0</v>
      </c>
      <c r="AF4028" s="7">
        <f>VLOOKUP(R4028,Weights!$A$2:$B$120,2,0)*AE4028</f>
        <v>0</v>
      </c>
      <c r="AG4028">
        <f t="shared" ca="1" si="559"/>
        <v>23.039999808000001</v>
      </c>
      <c r="AI4028" t="str">
        <f t="shared" ca="1" si="561"/>
        <v>Saint Joseph's</v>
      </c>
      <c r="AJ4028" t="str">
        <f t="shared" si="562"/>
        <v>Saint Joseph's</v>
      </c>
      <c r="AK4028">
        <f t="shared" si="563"/>
        <v>0</v>
      </c>
    </row>
    <row r="4029" spans="17:37" x14ac:dyDescent="0.25">
      <c r="Q4029" t="s">
        <v>3251</v>
      </c>
      <c r="R4029" s="6">
        <v>42075</v>
      </c>
      <c r="S4029" t="s">
        <v>3195</v>
      </c>
      <c r="T4029" t="s">
        <v>3292</v>
      </c>
      <c r="U4029" t="s">
        <v>3841</v>
      </c>
      <c r="V4029">
        <v>60</v>
      </c>
      <c r="W4029">
        <v>49</v>
      </c>
      <c r="Y4029" t="s">
        <v>3137</v>
      </c>
      <c r="Z4029">
        <v>1</v>
      </c>
      <c r="AA4029">
        <f t="shared" si="560"/>
        <v>-11</v>
      </c>
      <c r="AB4029">
        <f t="shared" ca="1" si="556"/>
        <v>-5.7999999799999999</v>
      </c>
      <c r="AC4029">
        <f t="shared" ca="1" si="557"/>
        <v>-5.2000000200000001</v>
      </c>
      <c r="AD4029">
        <f t="shared" ca="1" si="558"/>
        <v>5.2000000200000001</v>
      </c>
      <c r="AE4029" s="2">
        <v>0</v>
      </c>
      <c r="AF4029" s="7">
        <f>VLOOKUP(R4029,Weights!$A$2:$B$120,2,0)*AE4029</f>
        <v>0</v>
      </c>
      <c r="AG4029">
        <f t="shared" ca="1" si="559"/>
        <v>27.040000208000002</v>
      </c>
      <c r="AI4029" t="str">
        <f t="shared" ca="1" si="561"/>
        <v>St. Bonaventure</v>
      </c>
      <c r="AJ4029" t="str">
        <f t="shared" si="562"/>
        <v>St. Bonaventure</v>
      </c>
      <c r="AK4029" t="str">
        <f t="shared" si="563"/>
        <v>St. Bonaventure</v>
      </c>
    </row>
    <row r="4030" spans="17:37" x14ac:dyDescent="0.25">
      <c r="Q4030" t="s">
        <v>3252</v>
      </c>
      <c r="R4030" s="6">
        <v>41958</v>
      </c>
      <c r="S4030" t="s">
        <v>3194</v>
      </c>
      <c r="T4030" t="s">
        <v>3517</v>
      </c>
      <c r="U4030" t="s">
        <v>3842</v>
      </c>
      <c r="V4030">
        <v>62</v>
      </c>
      <c r="W4030">
        <v>59</v>
      </c>
      <c r="Y4030" t="s">
        <v>176</v>
      </c>
      <c r="Z4030">
        <v>1</v>
      </c>
      <c r="AA4030">
        <f t="shared" si="560"/>
        <v>3</v>
      </c>
      <c r="AB4030">
        <f t="shared" ca="1" si="556"/>
        <v>1.4000000000000004</v>
      </c>
      <c r="AC4030">
        <f t="shared" ca="1" si="557"/>
        <v>1.5999999999999996</v>
      </c>
      <c r="AD4030">
        <f t="shared" ca="1" si="558"/>
        <v>-1.5999999999999996</v>
      </c>
      <c r="AE4030" s="2">
        <v>0</v>
      </c>
      <c r="AF4030" s="7">
        <f>VLOOKUP(R4030,Weights!$A$2:$B$120,2,0)*AE4030</f>
        <v>0</v>
      </c>
      <c r="AG4030">
        <f t="shared" ca="1" si="559"/>
        <v>2.5599999999999987</v>
      </c>
      <c r="AI4030" t="str">
        <f t="shared" ca="1" si="561"/>
        <v>Saint Louis</v>
      </c>
      <c r="AJ4030" t="str">
        <f t="shared" si="562"/>
        <v>Saint Louis</v>
      </c>
      <c r="AK4030">
        <f t="shared" si="563"/>
        <v>0</v>
      </c>
    </row>
    <row r="4031" spans="17:37" x14ac:dyDescent="0.25">
      <c r="Q4031" t="s">
        <v>3252</v>
      </c>
      <c r="R4031" s="6">
        <v>41966</v>
      </c>
      <c r="S4031" t="s">
        <v>3194</v>
      </c>
      <c r="T4031" t="s">
        <v>3485</v>
      </c>
      <c r="U4031" t="s">
        <v>3841</v>
      </c>
      <c r="V4031">
        <v>62</v>
      </c>
      <c r="W4031">
        <v>56</v>
      </c>
      <c r="Y4031" t="s">
        <v>99</v>
      </c>
      <c r="Z4031">
        <v>1</v>
      </c>
      <c r="AA4031">
        <f t="shared" si="560"/>
        <v>-6</v>
      </c>
      <c r="AB4031">
        <f t="shared" ca="1" si="556"/>
        <v>3.2</v>
      </c>
      <c r="AC4031">
        <f t="shared" ca="1" si="557"/>
        <v>-9.1999999999999993</v>
      </c>
      <c r="AD4031">
        <f t="shared" ca="1" si="558"/>
        <v>9.1999999999999993</v>
      </c>
      <c r="AE4031" s="2">
        <v>0</v>
      </c>
      <c r="AF4031" s="7">
        <f>VLOOKUP(R4031,Weights!$A$2:$B$120,2,0)*AE4031</f>
        <v>0</v>
      </c>
      <c r="AG4031">
        <f t="shared" ca="1" si="559"/>
        <v>84.639999999999986</v>
      </c>
      <c r="AI4031" t="str">
        <f t="shared" ca="1" si="561"/>
        <v>Saint Louis</v>
      </c>
      <c r="AJ4031" t="str">
        <f t="shared" si="562"/>
        <v>Texas A&amp;M-CC</v>
      </c>
      <c r="AK4031" t="str">
        <f t="shared" si="563"/>
        <v>Texas A&amp;M-CC</v>
      </c>
    </row>
    <row r="4032" spans="17:37" x14ac:dyDescent="0.25">
      <c r="Q4032" t="s">
        <v>3252</v>
      </c>
      <c r="R4032" s="6">
        <v>41968</v>
      </c>
      <c r="S4032" t="s">
        <v>3194</v>
      </c>
      <c r="T4032" t="s">
        <v>3360</v>
      </c>
      <c r="U4032" t="s">
        <v>3842</v>
      </c>
      <c r="V4032">
        <v>57</v>
      </c>
      <c r="W4032">
        <v>54</v>
      </c>
      <c r="Y4032" t="s">
        <v>100</v>
      </c>
      <c r="Z4032">
        <v>1</v>
      </c>
      <c r="AA4032">
        <f t="shared" si="560"/>
        <v>3</v>
      </c>
      <c r="AB4032">
        <f t="shared" ca="1" si="556"/>
        <v>9.3999997999999998</v>
      </c>
      <c r="AC4032">
        <f t="shared" ca="1" si="557"/>
        <v>-6.3999997999999998</v>
      </c>
      <c r="AD4032">
        <f t="shared" ca="1" si="558"/>
        <v>6.3999997999999998</v>
      </c>
      <c r="AE4032" s="2">
        <v>0</v>
      </c>
      <c r="AF4032" s="7">
        <f>VLOOKUP(R4032,Weights!$A$2:$B$120,2,0)*AE4032</f>
        <v>0</v>
      </c>
      <c r="AG4032">
        <f t="shared" ca="1" si="559"/>
        <v>40.959997440000038</v>
      </c>
      <c r="AI4032" t="str">
        <f t="shared" ca="1" si="561"/>
        <v>Saint Louis</v>
      </c>
      <c r="AJ4032" t="str">
        <f t="shared" si="562"/>
        <v>Saint Louis</v>
      </c>
      <c r="AK4032">
        <f t="shared" si="563"/>
        <v>0</v>
      </c>
    </row>
    <row r="4033" spans="17:37" x14ac:dyDescent="0.25">
      <c r="Q4033" t="s">
        <v>3252</v>
      </c>
      <c r="R4033" s="6">
        <v>41971</v>
      </c>
      <c r="S4033" t="s">
        <v>3195</v>
      </c>
      <c r="T4033" t="s">
        <v>3323</v>
      </c>
      <c r="U4033" t="s">
        <v>3841</v>
      </c>
      <c r="V4033">
        <v>75</v>
      </c>
      <c r="W4033">
        <v>50</v>
      </c>
      <c r="Y4033" t="s">
        <v>150</v>
      </c>
      <c r="Z4033">
        <v>1</v>
      </c>
      <c r="AA4033">
        <f t="shared" si="560"/>
        <v>-25</v>
      </c>
      <c r="AB4033">
        <f t="shared" ca="1" si="556"/>
        <v>-7.8</v>
      </c>
      <c r="AC4033">
        <f t="shared" ca="1" si="557"/>
        <v>-17.2</v>
      </c>
      <c r="AD4033">
        <f t="shared" ca="1" si="558"/>
        <v>17.2</v>
      </c>
      <c r="AE4033" s="2">
        <v>0</v>
      </c>
      <c r="AF4033" s="7">
        <f>VLOOKUP(R4033,Weights!$A$2:$B$120,2,0)*AE4033</f>
        <v>0</v>
      </c>
      <c r="AG4033">
        <f t="shared" ca="1" si="559"/>
        <v>295.83999999999997</v>
      </c>
      <c r="AI4033" t="str">
        <f t="shared" ca="1" si="561"/>
        <v>Mississippi St</v>
      </c>
      <c r="AJ4033" t="str">
        <f t="shared" si="562"/>
        <v>Mississippi St</v>
      </c>
      <c r="AK4033" t="str">
        <f t="shared" si="563"/>
        <v>Mississippi St</v>
      </c>
    </row>
    <row r="4034" spans="17:37" x14ac:dyDescent="0.25">
      <c r="Q4034" t="s">
        <v>3252</v>
      </c>
      <c r="R4034" s="6">
        <v>41972</v>
      </c>
      <c r="S4034" t="s">
        <v>3195</v>
      </c>
      <c r="T4034" t="s">
        <v>3497</v>
      </c>
      <c r="U4034" t="s">
        <v>3842</v>
      </c>
      <c r="V4034">
        <v>60</v>
      </c>
      <c r="W4034">
        <v>57</v>
      </c>
      <c r="Y4034" t="s">
        <v>151</v>
      </c>
      <c r="Z4034">
        <v>1</v>
      </c>
      <c r="AA4034">
        <f t="shared" si="560"/>
        <v>3</v>
      </c>
      <c r="AB4034">
        <f t="shared" ref="AB4034:AB4097" ca="1" si="564">Z4034*(IF(S4034="A",-HomeEdge,IF(S4034="H",HomeEdge,0))+VLOOKUP(Q4034,TmList,2,0)-VLOOKUP(T4034,TmList,2,0))</f>
        <v>-1</v>
      </c>
      <c r="AC4034">
        <f t="shared" ref="AC4034:AC4097" ca="1" si="565">AA4034-AB4034</f>
        <v>4</v>
      </c>
      <c r="AD4034">
        <f t="shared" ref="AD4034:AD4097" ca="1" si="566">-AC4034</f>
        <v>-4</v>
      </c>
      <c r="AE4034" s="2">
        <v>0</v>
      </c>
      <c r="AF4034" s="7">
        <f>VLOOKUP(R4034,Weights!$A$2:$B$120,2,0)*AE4034</f>
        <v>0</v>
      </c>
      <c r="AG4034">
        <f t="shared" ref="AG4034:AG4097" ca="1" si="567">AC4034^2</f>
        <v>16</v>
      </c>
      <c r="AI4034" t="str">
        <f t="shared" ca="1" si="561"/>
        <v>Bradley</v>
      </c>
      <c r="AJ4034" t="str">
        <f t="shared" si="562"/>
        <v>Saint Louis</v>
      </c>
      <c r="AK4034">
        <f t="shared" si="563"/>
        <v>0</v>
      </c>
    </row>
    <row r="4035" spans="17:37" x14ac:dyDescent="0.25">
      <c r="Q4035" t="s">
        <v>3252</v>
      </c>
      <c r="R4035" s="6">
        <v>41975</v>
      </c>
      <c r="S4035" t="s">
        <v>3194</v>
      </c>
      <c r="T4035" t="s">
        <v>3839</v>
      </c>
      <c r="U4035" t="s">
        <v>3842</v>
      </c>
      <c r="V4035">
        <v>80</v>
      </c>
      <c r="W4035">
        <v>48</v>
      </c>
      <c r="Y4035" t="s">
        <v>105</v>
      </c>
      <c r="Z4035">
        <v>1</v>
      </c>
      <c r="AA4035">
        <f t="shared" ref="AA4035:AA4098" si="568">Z4035*IF(U4035="W",(V4035-W4035),W4035-V4035)</f>
        <v>32</v>
      </c>
      <c r="AB4035">
        <f t="shared" ca="1" si="564"/>
        <v>26.599999799999999</v>
      </c>
      <c r="AC4035">
        <f t="shared" ca="1" si="565"/>
        <v>5.4000002000000009</v>
      </c>
      <c r="AD4035">
        <f t="shared" ca="1" si="566"/>
        <v>-5.4000002000000009</v>
      </c>
      <c r="AE4035" s="2">
        <v>0</v>
      </c>
      <c r="AF4035" s="7">
        <f>VLOOKUP(R4035,Weights!$A$2:$B$120,2,0)*AE4035</f>
        <v>0</v>
      </c>
      <c r="AG4035">
        <f t="shared" ca="1" si="567"/>
        <v>29.160002160000051</v>
      </c>
      <c r="AI4035" t="str">
        <f t="shared" ref="AI4035:AI4098" ca="1" si="569">IF(AB4035&gt;0,Q4035,T4035)</f>
        <v>Saint Louis</v>
      </c>
      <c r="AJ4035" t="str">
        <f t="shared" ref="AJ4035:AJ4098" si="570">IF(AA4035&gt;0,Q4035,T4035)</f>
        <v>Saint Louis</v>
      </c>
      <c r="AK4035">
        <f t="shared" ref="AK4035:AK4098" si="571">IF(AA4035&lt;0,T4035,0)</f>
        <v>0</v>
      </c>
    </row>
    <row r="4036" spans="17:37" x14ac:dyDescent="0.25">
      <c r="Q4036" t="s">
        <v>3252</v>
      </c>
      <c r="R4036" s="6">
        <v>41982</v>
      </c>
      <c r="S4036" t="s">
        <v>3194</v>
      </c>
      <c r="T4036" t="s">
        <v>3394</v>
      </c>
      <c r="U4036" t="s">
        <v>3841</v>
      </c>
      <c r="V4036">
        <v>62</v>
      </c>
      <c r="W4036">
        <v>55</v>
      </c>
      <c r="Y4036" t="s">
        <v>178</v>
      </c>
      <c r="Z4036">
        <v>1</v>
      </c>
      <c r="AA4036">
        <f t="shared" si="568"/>
        <v>-7</v>
      </c>
      <c r="AB4036">
        <f t="shared" ca="1" si="564"/>
        <v>-7</v>
      </c>
      <c r="AC4036">
        <f t="shared" ca="1" si="565"/>
        <v>0</v>
      </c>
      <c r="AD4036">
        <f t="shared" ca="1" si="566"/>
        <v>0</v>
      </c>
      <c r="AE4036" s="2">
        <v>0</v>
      </c>
      <c r="AF4036" s="7">
        <f>VLOOKUP(R4036,Weights!$A$2:$B$120,2,0)*AE4036</f>
        <v>0</v>
      </c>
      <c r="AG4036">
        <f t="shared" ca="1" si="567"/>
        <v>0</v>
      </c>
      <c r="AI4036" t="str">
        <f t="shared" ca="1" si="569"/>
        <v>South Dakota St</v>
      </c>
      <c r="AJ4036" t="str">
        <f t="shared" si="570"/>
        <v>South Dakota St</v>
      </c>
      <c r="AK4036" t="str">
        <f t="shared" si="571"/>
        <v>South Dakota St</v>
      </c>
    </row>
    <row r="4037" spans="17:37" x14ac:dyDescent="0.25">
      <c r="Q4037" t="s">
        <v>3252</v>
      </c>
      <c r="R4037" s="6">
        <v>41986</v>
      </c>
      <c r="S4037" t="s">
        <v>3194</v>
      </c>
      <c r="T4037" t="s">
        <v>3495</v>
      </c>
      <c r="U4037" t="s">
        <v>3842</v>
      </c>
      <c r="V4037">
        <v>67</v>
      </c>
      <c r="W4037">
        <v>61</v>
      </c>
      <c r="Y4037" t="s">
        <v>154</v>
      </c>
      <c r="Z4037">
        <v>1</v>
      </c>
      <c r="AA4037">
        <f t="shared" si="568"/>
        <v>6</v>
      </c>
      <c r="AB4037">
        <f t="shared" ca="1" si="564"/>
        <v>3</v>
      </c>
      <c r="AC4037">
        <f t="shared" ca="1" si="565"/>
        <v>3</v>
      </c>
      <c r="AD4037">
        <f t="shared" ca="1" si="566"/>
        <v>-3</v>
      </c>
      <c r="AE4037" s="2">
        <v>0</v>
      </c>
      <c r="AF4037" s="7">
        <f>VLOOKUP(R4037,Weights!$A$2:$B$120,2,0)*AE4037</f>
        <v>0</v>
      </c>
      <c r="AG4037">
        <f t="shared" ca="1" si="567"/>
        <v>9</v>
      </c>
      <c r="AI4037" t="str">
        <f t="shared" ca="1" si="569"/>
        <v>Saint Louis</v>
      </c>
      <c r="AJ4037" t="str">
        <f t="shared" si="570"/>
        <v>Saint Louis</v>
      </c>
      <c r="AK4037">
        <f t="shared" si="571"/>
        <v>0</v>
      </c>
    </row>
    <row r="4038" spans="17:37" x14ac:dyDescent="0.25">
      <c r="Q4038" t="s">
        <v>3252</v>
      </c>
      <c r="R4038" s="6">
        <v>41990</v>
      </c>
      <c r="S4038" t="s">
        <v>3194</v>
      </c>
      <c r="T4038" t="s">
        <v>3486</v>
      </c>
      <c r="U4038" t="s">
        <v>3842</v>
      </c>
      <c r="V4038">
        <v>75</v>
      </c>
      <c r="W4038">
        <v>69</v>
      </c>
      <c r="Y4038" t="s">
        <v>332</v>
      </c>
      <c r="Z4038">
        <v>1</v>
      </c>
      <c r="AA4038">
        <f t="shared" si="568"/>
        <v>6</v>
      </c>
      <c r="AB4038">
        <f t="shared" ca="1" si="564"/>
        <v>12.199999800000001</v>
      </c>
      <c r="AC4038">
        <f t="shared" ca="1" si="565"/>
        <v>-6.1999998000000005</v>
      </c>
      <c r="AD4038">
        <f t="shared" ca="1" si="566"/>
        <v>6.1999998000000005</v>
      </c>
      <c r="AE4038" s="2">
        <v>0</v>
      </c>
      <c r="AF4038" s="7">
        <f>VLOOKUP(R4038,Weights!$A$2:$B$120,2,0)*AE4038</f>
        <v>0</v>
      </c>
      <c r="AG4038">
        <f t="shared" ca="1" si="567"/>
        <v>38.439997520000048</v>
      </c>
      <c r="AI4038" t="str">
        <f t="shared" ca="1" si="569"/>
        <v>Saint Louis</v>
      </c>
      <c r="AJ4038" t="str">
        <f t="shared" si="570"/>
        <v>Saint Louis</v>
      </c>
      <c r="AK4038">
        <f t="shared" si="571"/>
        <v>0</v>
      </c>
    </row>
    <row r="4039" spans="17:37" x14ac:dyDescent="0.25">
      <c r="Q4039" t="s">
        <v>3252</v>
      </c>
      <c r="R4039" s="6">
        <v>41994</v>
      </c>
      <c r="S4039" t="s">
        <v>3194</v>
      </c>
      <c r="T4039" t="s">
        <v>3208</v>
      </c>
      <c r="U4039" t="s">
        <v>3842</v>
      </c>
      <c r="V4039">
        <v>58</v>
      </c>
      <c r="W4039">
        <v>55</v>
      </c>
      <c r="Y4039" t="s">
        <v>398</v>
      </c>
      <c r="Z4039">
        <v>1</v>
      </c>
      <c r="AA4039">
        <f t="shared" si="568"/>
        <v>3</v>
      </c>
      <c r="AB4039">
        <f t="shared" ca="1" si="564"/>
        <v>-4.1999999999999993</v>
      </c>
      <c r="AC4039">
        <f t="shared" ca="1" si="565"/>
        <v>7.1999999999999993</v>
      </c>
      <c r="AD4039">
        <f t="shared" ca="1" si="566"/>
        <v>-7.1999999999999993</v>
      </c>
      <c r="AE4039" s="2">
        <v>0</v>
      </c>
      <c r="AF4039" s="7">
        <f>VLOOKUP(R4039,Weights!$A$2:$B$120,2,0)*AE4039</f>
        <v>0</v>
      </c>
      <c r="AG4039">
        <f t="shared" ca="1" si="567"/>
        <v>51.839999999999989</v>
      </c>
      <c r="AI4039" t="str">
        <f t="shared" ca="1" si="569"/>
        <v>Vermont</v>
      </c>
      <c r="AJ4039" t="str">
        <f t="shared" si="570"/>
        <v>Saint Louis</v>
      </c>
      <c r="AK4039">
        <f t="shared" si="571"/>
        <v>0</v>
      </c>
    </row>
    <row r="4040" spans="17:37" x14ac:dyDescent="0.25">
      <c r="Q4040" t="s">
        <v>3252</v>
      </c>
      <c r="R4040" s="6">
        <v>42004</v>
      </c>
      <c r="S4040" t="s">
        <v>3194</v>
      </c>
      <c r="T4040" t="s">
        <v>3350</v>
      </c>
      <c r="U4040" t="s">
        <v>3841</v>
      </c>
      <c r="V4040">
        <v>70</v>
      </c>
      <c r="W4040">
        <v>55</v>
      </c>
      <c r="Y4040" t="s">
        <v>548</v>
      </c>
      <c r="Z4040">
        <v>1</v>
      </c>
      <c r="AA4040">
        <f t="shared" si="568"/>
        <v>-15</v>
      </c>
      <c r="AB4040">
        <f t="shared" ca="1" si="564"/>
        <v>-13.400000199999999</v>
      </c>
      <c r="AC4040">
        <f t="shared" ca="1" si="565"/>
        <v>-1.5999998000000009</v>
      </c>
      <c r="AD4040">
        <f t="shared" ca="1" si="566"/>
        <v>1.5999998000000009</v>
      </c>
      <c r="AE4040" s="2">
        <v>0</v>
      </c>
      <c r="AF4040" s="7">
        <f>VLOOKUP(R4040,Weights!$A$2:$B$120,2,0)*AE4040</f>
        <v>0</v>
      </c>
      <c r="AG4040">
        <f t="shared" ca="1" si="567"/>
        <v>2.5599993600000426</v>
      </c>
      <c r="AI4040" t="str">
        <f t="shared" ca="1" si="569"/>
        <v>Vanderbilt</v>
      </c>
      <c r="AJ4040" t="str">
        <f t="shared" si="570"/>
        <v>Vanderbilt</v>
      </c>
      <c r="AK4040" t="str">
        <f t="shared" si="571"/>
        <v>Vanderbilt</v>
      </c>
    </row>
    <row r="4041" spans="17:37" x14ac:dyDescent="0.25">
      <c r="Q4041" t="s">
        <v>3252</v>
      </c>
      <c r="R4041" s="6">
        <v>42007</v>
      </c>
      <c r="S4041" t="s">
        <v>3194</v>
      </c>
      <c r="T4041" t="s">
        <v>3238</v>
      </c>
      <c r="U4041" t="s">
        <v>3841</v>
      </c>
      <c r="V4041">
        <v>65</v>
      </c>
      <c r="W4041">
        <v>53</v>
      </c>
      <c r="Y4041" t="s">
        <v>549</v>
      </c>
      <c r="Z4041">
        <v>1</v>
      </c>
      <c r="AA4041">
        <f t="shared" si="568"/>
        <v>-12</v>
      </c>
      <c r="AB4041">
        <f t="shared" ca="1" si="564"/>
        <v>-10.199999999999999</v>
      </c>
      <c r="AC4041">
        <f t="shared" ca="1" si="565"/>
        <v>-1.8000000000000007</v>
      </c>
      <c r="AD4041">
        <f t="shared" ca="1" si="566"/>
        <v>1.8000000000000007</v>
      </c>
      <c r="AE4041" s="2">
        <v>0</v>
      </c>
      <c r="AF4041" s="7">
        <f>VLOOKUP(R4041,Weights!$A$2:$B$120,2,0)*AE4041</f>
        <v>0</v>
      </c>
      <c r="AG4041">
        <f t="shared" ca="1" si="567"/>
        <v>3.2400000000000024</v>
      </c>
      <c r="AI4041" t="str">
        <f t="shared" ca="1" si="569"/>
        <v>Rhode Island</v>
      </c>
      <c r="AJ4041" t="str">
        <f t="shared" si="570"/>
        <v>Rhode Island</v>
      </c>
      <c r="AK4041" t="str">
        <f t="shared" si="571"/>
        <v>Rhode Island</v>
      </c>
    </row>
    <row r="4042" spans="17:37" x14ac:dyDescent="0.25">
      <c r="Q4042" t="s">
        <v>3252</v>
      </c>
      <c r="R4042" s="6">
        <v>42018</v>
      </c>
      <c r="S4042" t="s">
        <v>3194</v>
      </c>
      <c r="T4042" t="s">
        <v>3241</v>
      </c>
      <c r="U4042" t="s">
        <v>3842</v>
      </c>
      <c r="V4042">
        <v>78</v>
      </c>
      <c r="W4042">
        <v>69</v>
      </c>
      <c r="Y4042" t="s">
        <v>552</v>
      </c>
      <c r="Z4042">
        <v>1</v>
      </c>
      <c r="AA4042">
        <f t="shared" si="568"/>
        <v>9</v>
      </c>
      <c r="AB4042">
        <f t="shared" ca="1" si="564"/>
        <v>-2.2000000179999999</v>
      </c>
      <c r="AC4042">
        <f t="shared" ca="1" si="565"/>
        <v>11.200000018000001</v>
      </c>
      <c r="AD4042">
        <f t="shared" ca="1" si="566"/>
        <v>-11.200000018000001</v>
      </c>
      <c r="AE4042" s="2">
        <v>0</v>
      </c>
      <c r="AF4042" s="7">
        <f>VLOOKUP(R4042,Weights!$A$2:$B$120,2,0)*AE4042</f>
        <v>0</v>
      </c>
      <c r="AG4042">
        <f t="shared" ca="1" si="567"/>
        <v>125.44000040320002</v>
      </c>
      <c r="AI4042" t="str">
        <f t="shared" ca="1" si="569"/>
        <v>Duquesne</v>
      </c>
      <c r="AJ4042" t="str">
        <f t="shared" si="570"/>
        <v>Saint Louis</v>
      </c>
      <c r="AK4042">
        <f t="shared" si="571"/>
        <v>0</v>
      </c>
    </row>
    <row r="4043" spans="17:37" x14ac:dyDescent="0.25">
      <c r="Q4043" t="s">
        <v>3252</v>
      </c>
      <c r="R4043" s="6">
        <v>42027</v>
      </c>
      <c r="S4043" t="s">
        <v>3194</v>
      </c>
      <c r="T4043" t="s">
        <v>3301</v>
      </c>
      <c r="U4043" t="s">
        <v>3841</v>
      </c>
      <c r="V4043">
        <v>63</v>
      </c>
      <c r="W4043">
        <v>61</v>
      </c>
      <c r="Y4043" t="s">
        <v>613</v>
      </c>
      <c r="Z4043">
        <v>1</v>
      </c>
      <c r="AA4043">
        <f t="shared" si="568"/>
        <v>-2</v>
      </c>
      <c r="AB4043">
        <f t="shared" ca="1" si="564"/>
        <v>-13.6000002</v>
      </c>
      <c r="AC4043">
        <f t="shared" ca="1" si="565"/>
        <v>11.6000002</v>
      </c>
      <c r="AD4043">
        <f t="shared" ca="1" si="566"/>
        <v>-11.6000002</v>
      </c>
      <c r="AE4043" s="2">
        <v>0</v>
      </c>
      <c r="AF4043" s="7">
        <f>VLOOKUP(R4043,Weights!$A$2:$B$120,2,0)*AE4043</f>
        <v>0</v>
      </c>
      <c r="AG4043">
        <f t="shared" ca="1" si="567"/>
        <v>134.56000464000005</v>
      </c>
      <c r="AI4043" t="str">
        <f t="shared" ca="1" si="569"/>
        <v>Virginia Commonwealth</v>
      </c>
      <c r="AJ4043" t="str">
        <f t="shared" si="570"/>
        <v>Virginia Commonwealth</v>
      </c>
      <c r="AK4043" t="str">
        <f t="shared" si="571"/>
        <v>Virginia Commonwealth</v>
      </c>
    </row>
    <row r="4044" spans="17:37" x14ac:dyDescent="0.25">
      <c r="Q4044" t="s">
        <v>3252</v>
      </c>
      <c r="R4044" s="6">
        <v>42035</v>
      </c>
      <c r="S4044" t="s">
        <v>3194</v>
      </c>
      <c r="T4044" t="s">
        <v>3286</v>
      </c>
      <c r="U4044" t="s">
        <v>3841</v>
      </c>
      <c r="V4044">
        <v>60</v>
      </c>
      <c r="W4044">
        <v>56</v>
      </c>
      <c r="Y4044" t="s">
        <v>615</v>
      </c>
      <c r="Z4044">
        <v>1</v>
      </c>
      <c r="AA4044">
        <f t="shared" si="568"/>
        <v>-4</v>
      </c>
      <c r="AB4044">
        <f t="shared" ca="1" si="564"/>
        <v>-7</v>
      </c>
      <c r="AC4044">
        <f t="shared" ca="1" si="565"/>
        <v>3</v>
      </c>
      <c r="AD4044">
        <f t="shared" ca="1" si="566"/>
        <v>-3</v>
      </c>
      <c r="AE4044" s="2">
        <v>0</v>
      </c>
      <c r="AF4044" s="7">
        <f>VLOOKUP(R4044,Weights!$A$2:$B$120,2,0)*AE4044</f>
        <v>0</v>
      </c>
      <c r="AG4044">
        <f t="shared" ca="1" si="567"/>
        <v>9</v>
      </c>
      <c r="AI4044" t="str">
        <f t="shared" ca="1" si="569"/>
        <v>Massachusetts</v>
      </c>
      <c r="AJ4044" t="str">
        <f t="shared" si="570"/>
        <v>Massachusetts</v>
      </c>
      <c r="AK4044" t="str">
        <f t="shared" si="571"/>
        <v>Massachusetts</v>
      </c>
    </row>
    <row r="4045" spans="17:37" x14ac:dyDescent="0.25">
      <c r="Q4045" t="s">
        <v>3252</v>
      </c>
      <c r="R4045" s="6">
        <v>42038</v>
      </c>
      <c r="S4045" t="s">
        <v>3194</v>
      </c>
      <c r="T4045" t="s">
        <v>3251</v>
      </c>
      <c r="U4045" t="s">
        <v>3842</v>
      </c>
      <c r="V4045">
        <v>68</v>
      </c>
      <c r="W4045">
        <v>61</v>
      </c>
      <c r="X4045" t="s">
        <v>3843</v>
      </c>
      <c r="Y4045" t="s">
        <v>616</v>
      </c>
      <c r="Z4045">
        <v>1</v>
      </c>
      <c r="AA4045">
        <f t="shared" si="568"/>
        <v>7</v>
      </c>
      <c r="AB4045">
        <f t="shared" ca="1" si="564"/>
        <v>-2.6000000199999995</v>
      </c>
      <c r="AC4045">
        <f t="shared" ca="1" si="565"/>
        <v>9.6000000199999995</v>
      </c>
      <c r="AD4045">
        <f t="shared" ca="1" si="566"/>
        <v>-9.6000000199999995</v>
      </c>
      <c r="AE4045" s="2">
        <v>0</v>
      </c>
      <c r="AF4045" s="7">
        <f>VLOOKUP(R4045,Weights!$A$2:$B$120,2,0)*AE4045</f>
        <v>0</v>
      </c>
      <c r="AG4045">
        <f t="shared" ca="1" si="567"/>
        <v>92.160000383999986</v>
      </c>
      <c r="AI4045" t="str">
        <f t="shared" ca="1" si="569"/>
        <v>Saint Joseph's</v>
      </c>
      <c r="AJ4045" t="str">
        <f t="shared" si="570"/>
        <v>Saint Louis</v>
      </c>
      <c r="AK4045">
        <f t="shared" si="571"/>
        <v>0</v>
      </c>
    </row>
    <row r="4046" spans="17:37" x14ac:dyDescent="0.25">
      <c r="Q4046" t="s">
        <v>3252</v>
      </c>
      <c r="R4046" s="6">
        <v>42045</v>
      </c>
      <c r="S4046" t="s">
        <v>3194</v>
      </c>
      <c r="T4046" t="s">
        <v>3297</v>
      </c>
      <c r="U4046" t="s">
        <v>3841</v>
      </c>
      <c r="V4046">
        <v>51</v>
      </c>
      <c r="W4046">
        <v>44</v>
      </c>
      <c r="Y4046" t="s">
        <v>617</v>
      </c>
      <c r="Z4046">
        <v>1</v>
      </c>
      <c r="AA4046">
        <f t="shared" si="568"/>
        <v>-7</v>
      </c>
      <c r="AB4046">
        <f t="shared" ca="1" si="564"/>
        <v>-11.2</v>
      </c>
      <c r="AC4046">
        <f t="shared" ca="1" si="565"/>
        <v>4.1999999999999993</v>
      </c>
      <c r="AD4046">
        <f t="shared" ca="1" si="566"/>
        <v>-4.1999999999999993</v>
      </c>
      <c r="AE4046" s="2">
        <v>0</v>
      </c>
      <c r="AF4046" s="7">
        <f>VLOOKUP(R4046,Weights!$A$2:$B$120,2,0)*AE4046</f>
        <v>0</v>
      </c>
      <c r="AG4046">
        <f t="shared" ca="1" si="567"/>
        <v>17.639999999999993</v>
      </c>
      <c r="AI4046" t="str">
        <f t="shared" ca="1" si="569"/>
        <v>Dayton</v>
      </c>
      <c r="AJ4046" t="str">
        <f t="shared" si="570"/>
        <v>Dayton</v>
      </c>
      <c r="AK4046" t="str">
        <f t="shared" si="571"/>
        <v>Dayton</v>
      </c>
    </row>
    <row r="4047" spans="17:37" x14ac:dyDescent="0.25">
      <c r="Q4047" t="s">
        <v>3252</v>
      </c>
      <c r="R4047" s="6">
        <v>42057</v>
      </c>
      <c r="S4047" t="s">
        <v>3194</v>
      </c>
      <c r="T4047" t="s">
        <v>3289</v>
      </c>
      <c r="U4047" t="s">
        <v>3842</v>
      </c>
      <c r="V4047">
        <v>68</v>
      </c>
      <c r="W4047">
        <v>64</v>
      </c>
      <c r="X4047" t="s">
        <v>3843</v>
      </c>
      <c r="Y4047" t="s">
        <v>620</v>
      </c>
      <c r="Z4047">
        <v>1</v>
      </c>
      <c r="AA4047">
        <f t="shared" si="568"/>
        <v>4</v>
      </c>
      <c r="AB4047">
        <f t="shared" ca="1" si="564"/>
        <v>-5.6</v>
      </c>
      <c r="AC4047">
        <f t="shared" ca="1" si="565"/>
        <v>9.6</v>
      </c>
      <c r="AD4047">
        <f t="shared" ca="1" si="566"/>
        <v>-9.6</v>
      </c>
      <c r="AE4047" s="2">
        <v>0</v>
      </c>
      <c r="AF4047" s="7">
        <f>VLOOKUP(R4047,Weights!$A$2:$B$120,2,0)*AE4047</f>
        <v>0</v>
      </c>
      <c r="AG4047">
        <f t="shared" ca="1" si="567"/>
        <v>92.16</v>
      </c>
      <c r="AI4047" t="str">
        <f t="shared" ca="1" si="569"/>
        <v>La Salle</v>
      </c>
      <c r="AJ4047" t="str">
        <f t="shared" si="570"/>
        <v>Saint Louis</v>
      </c>
      <c r="AK4047">
        <f t="shared" si="571"/>
        <v>0</v>
      </c>
    </row>
    <row r="4048" spans="17:37" x14ac:dyDescent="0.25">
      <c r="Q4048" t="s">
        <v>3252</v>
      </c>
      <c r="R4048" s="6">
        <v>42063</v>
      </c>
      <c r="S4048" t="s">
        <v>3194</v>
      </c>
      <c r="T4048" t="s">
        <v>3288</v>
      </c>
      <c r="U4048" t="s">
        <v>3841</v>
      </c>
      <c r="V4048">
        <v>78</v>
      </c>
      <c r="W4048">
        <v>50</v>
      </c>
      <c r="Y4048" t="s">
        <v>621</v>
      </c>
      <c r="Z4048">
        <v>1</v>
      </c>
      <c r="AA4048">
        <f t="shared" si="568"/>
        <v>-28</v>
      </c>
      <c r="AB4048">
        <f t="shared" ca="1" si="564"/>
        <v>-1.4000000199999998</v>
      </c>
      <c r="AC4048">
        <f t="shared" ca="1" si="565"/>
        <v>-26.59999998</v>
      </c>
      <c r="AD4048">
        <f t="shared" ca="1" si="566"/>
        <v>26.59999998</v>
      </c>
      <c r="AE4048" s="2">
        <v>0</v>
      </c>
      <c r="AF4048" s="7">
        <f>VLOOKUP(R4048,Weights!$A$2:$B$120,2,0)*AE4048</f>
        <v>0</v>
      </c>
      <c r="AG4048">
        <f t="shared" ca="1" si="567"/>
        <v>707.55999893599994</v>
      </c>
      <c r="AI4048" t="str">
        <f t="shared" ca="1" si="569"/>
        <v>George Mason</v>
      </c>
      <c r="AJ4048" t="str">
        <f t="shared" si="570"/>
        <v>George Mason</v>
      </c>
      <c r="AK4048" t="str">
        <f t="shared" si="571"/>
        <v>George Mason</v>
      </c>
    </row>
    <row r="4049" spans="17:37" x14ac:dyDescent="0.25">
      <c r="Q4049" t="s">
        <v>3252</v>
      </c>
      <c r="R4049" s="6">
        <v>42067</v>
      </c>
      <c r="S4049" t="s">
        <v>3194</v>
      </c>
      <c r="T4049" t="s">
        <v>3292</v>
      </c>
      <c r="U4049" t="s">
        <v>3841</v>
      </c>
      <c r="V4049">
        <v>64</v>
      </c>
      <c r="W4049">
        <v>48</v>
      </c>
      <c r="Y4049" t="s">
        <v>622</v>
      </c>
      <c r="Z4049">
        <v>1</v>
      </c>
      <c r="AA4049">
        <f t="shared" si="568"/>
        <v>-16</v>
      </c>
      <c r="AB4049">
        <f t="shared" ca="1" si="564"/>
        <v>-8.3999999999999986</v>
      </c>
      <c r="AC4049">
        <f t="shared" ca="1" si="565"/>
        <v>-7.6000000000000014</v>
      </c>
      <c r="AD4049">
        <f t="shared" ca="1" si="566"/>
        <v>7.6000000000000014</v>
      </c>
      <c r="AE4049" s="2">
        <v>0</v>
      </c>
      <c r="AF4049" s="7">
        <f>VLOOKUP(R4049,Weights!$A$2:$B$120,2,0)*AE4049</f>
        <v>0</v>
      </c>
      <c r="AG4049">
        <f t="shared" ca="1" si="567"/>
        <v>57.760000000000019</v>
      </c>
      <c r="AI4049" t="str">
        <f t="shared" ca="1" si="569"/>
        <v>St. Bonaventure</v>
      </c>
      <c r="AJ4049" t="str">
        <f t="shared" si="570"/>
        <v>St. Bonaventure</v>
      </c>
      <c r="AK4049" t="str">
        <f t="shared" si="571"/>
        <v>St. Bonaventure</v>
      </c>
    </row>
    <row r="4050" spans="17:37" x14ac:dyDescent="0.25">
      <c r="Q4050" t="s">
        <v>3412</v>
      </c>
      <c r="R4050" s="6">
        <v>41957</v>
      </c>
      <c r="S4050" t="s">
        <v>3194</v>
      </c>
      <c r="T4050" t="s">
        <v>3839</v>
      </c>
      <c r="U4050" t="s">
        <v>3842</v>
      </c>
      <c r="V4050">
        <v>77</v>
      </c>
      <c r="W4050">
        <v>67</v>
      </c>
      <c r="Y4050" t="s">
        <v>176</v>
      </c>
      <c r="Z4050">
        <v>1</v>
      </c>
      <c r="AA4050">
        <f t="shared" si="568"/>
        <v>10</v>
      </c>
      <c r="AB4050">
        <f t="shared" ca="1" si="564"/>
        <v>40.799999800000002</v>
      </c>
      <c r="AC4050">
        <f t="shared" ca="1" si="565"/>
        <v>-30.799999800000002</v>
      </c>
      <c r="AD4050">
        <f t="shared" ca="1" si="566"/>
        <v>30.799999800000002</v>
      </c>
      <c r="AE4050" s="2">
        <v>0</v>
      </c>
      <c r="AF4050" s="7">
        <f>VLOOKUP(R4050,Weights!$A$2:$B$120,2,0)*AE4050</f>
        <v>0</v>
      </c>
      <c r="AG4050">
        <f t="shared" ca="1" si="567"/>
        <v>948.6399876800001</v>
      </c>
      <c r="AI4050" t="str">
        <f t="shared" ca="1" si="569"/>
        <v>Saint Mary's</v>
      </c>
      <c r="AJ4050" t="str">
        <f t="shared" si="570"/>
        <v>Saint Mary's</v>
      </c>
      <c r="AK4050">
        <f t="shared" si="571"/>
        <v>0</v>
      </c>
    </row>
    <row r="4051" spans="17:37" x14ac:dyDescent="0.25">
      <c r="Q4051" t="s">
        <v>3412</v>
      </c>
      <c r="R4051" s="6">
        <v>41961</v>
      </c>
      <c r="S4051" t="s">
        <v>3194</v>
      </c>
      <c r="T4051" t="s">
        <v>3362</v>
      </c>
      <c r="U4051" t="s">
        <v>3842</v>
      </c>
      <c r="V4051">
        <v>83</v>
      </c>
      <c r="W4051">
        <v>71</v>
      </c>
      <c r="Y4051" t="s">
        <v>258</v>
      </c>
      <c r="Z4051">
        <v>1</v>
      </c>
      <c r="AA4051">
        <f t="shared" si="568"/>
        <v>12</v>
      </c>
      <c r="AB4051">
        <f t="shared" ca="1" si="564"/>
        <v>6.0000000000000018</v>
      </c>
      <c r="AC4051">
        <f t="shared" ca="1" si="565"/>
        <v>5.9999999999999982</v>
      </c>
      <c r="AD4051">
        <f t="shared" ca="1" si="566"/>
        <v>-5.9999999999999982</v>
      </c>
      <c r="AE4051" s="2">
        <v>0</v>
      </c>
      <c r="AF4051" s="7">
        <f>VLOOKUP(R4051,Weights!$A$2:$B$120,2,0)*AE4051</f>
        <v>0</v>
      </c>
      <c r="AG4051">
        <f t="shared" ca="1" si="567"/>
        <v>35.999999999999979</v>
      </c>
      <c r="AI4051" t="str">
        <f t="shared" ca="1" si="569"/>
        <v>Saint Mary's</v>
      </c>
      <c r="AJ4051" t="str">
        <f t="shared" si="570"/>
        <v>Saint Mary's</v>
      </c>
      <c r="AK4051">
        <f t="shared" si="571"/>
        <v>0</v>
      </c>
    </row>
    <row r="4052" spans="17:37" x14ac:dyDescent="0.25">
      <c r="Q4052" t="s">
        <v>3412</v>
      </c>
      <c r="R4052" s="6">
        <v>41963</v>
      </c>
      <c r="S4052" t="s">
        <v>3194</v>
      </c>
      <c r="T4052" t="s">
        <v>3310</v>
      </c>
      <c r="U4052" t="s">
        <v>3842</v>
      </c>
      <c r="V4052">
        <v>78</v>
      </c>
      <c r="W4052">
        <v>62</v>
      </c>
      <c r="Y4052" t="s">
        <v>259</v>
      </c>
      <c r="Z4052">
        <v>1</v>
      </c>
      <c r="AA4052">
        <f t="shared" si="568"/>
        <v>16</v>
      </c>
      <c r="AB4052">
        <f t="shared" ca="1" si="564"/>
        <v>15.400000000000002</v>
      </c>
      <c r="AC4052">
        <f t="shared" ca="1" si="565"/>
        <v>0.59999999999999787</v>
      </c>
      <c r="AD4052">
        <f t="shared" ca="1" si="566"/>
        <v>-0.59999999999999787</v>
      </c>
      <c r="AE4052" s="2">
        <v>0</v>
      </c>
      <c r="AF4052" s="7">
        <f>VLOOKUP(R4052,Weights!$A$2:$B$120,2,0)*AE4052</f>
        <v>0</v>
      </c>
      <c r="AG4052">
        <f t="shared" ca="1" si="567"/>
        <v>0.35999999999999743</v>
      </c>
      <c r="AI4052" t="str">
        <f t="shared" ca="1" si="569"/>
        <v>Saint Mary's</v>
      </c>
      <c r="AJ4052" t="str">
        <f t="shared" si="570"/>
        <v>Saint Mary's</v>
      </c>
      <c r="AK4052">
        <f t="shared" si="571"/>
        <v>0</v>
      </c>
    </row>
    <row r="4053" spans="17:37" x14ac:dyDescent="0.25">
      <c r="Q4053" t="s">
        <v>3412</v>
      </c>
      <c r="R4053" s="6">
        <v>41966</v>
      </c>
      <c r="S4053" t="s">
        <v>3194</v>
      </c>
      <c r="T4053" t="s">
        <v>3418</v>
      </c>
      <c r="U4053" t="s">
        <v>3842</v>
      </c>
      <c r="V4053">
        <v>72</v>
      </c>
      <c r="W4053">
        <v>69</v>
      </c>
      <c r="Y4053" t="s">
        <v>260</v>
      </c>
      <c r="Z4053">
        <v>1</v>
      </c>
      <c r="AA4053">
        <f t="shared" si="568"/>
        <v>3</v>
      </c>
      <c r="AB4053">
        <f t="shared" ca="1" si="564"/>
        <v>5.8000000000000016</v>
      </c>
      <c r="AC4053">
        <f t="shared" ca="1" si="565"/>
        <v>-2.8000000000000016</v>
      </c>
      <c r="AD4053">
        <f t="shared" ca="1" si="566"/>
        <v>2.8000000000000016</v>
      </c>
      <c r="AE4053" s="2">
        <v>0</v>
      </c>
      <c r="AF4053" s="7">
        <f>VLOOKUP(R4053,Weights!$A$2:$B$120,2,0)*AE4053</f>
        <v>0</v>
      </c>
      <c r="AG4053">
        <f t="shared" ca="1" si="567"/>
        <v>7.8400000000000087</v>
      </c>
      <c r="AI4053" t="str">
        <f t="shared" ca="1" si="569"/>
        <v>Saint Mary's</v>
      </c>
      <c r="AJ4053" t="str">
        <f t="shared" si="570"/>
        <v>Saint Mary's</v>
      </c>
      <c r="AK4053">
        <f t="shared" si="571"/>
        <v>0</v>
      </c>
    </row>
    <row r="4054" spans="17:37" x14ac:dyDescent="0.25">
      <c r="Q4054" t="s">
        <v>3412</v>
      </c>
      <c r="R4054" s="6">
        <v>41972</v>
      </c>
      <c r="S4054" t="s">
        <v>3194</v>
      </c>
      <c r="T4054" t="s">
        <v>3454</v>
      </c>
      <c r="U4054" t="s">
        <v>3842</v>
      </c>
      <c r="V4054">
        <v>82</v>
      </c>
      <c r="W4054">
        <v>56</v>
      </c>
      <c r="Y4054" t="s">
        <v>261</v>
      </c>
      <c r="Z4054">
        <v>1</v>
      </c>
      <c r="AA4054">
        <f t="shared" si="568"/>
        <v>26</v>
      </c>
      <c r="AB4054">
        <f t="shared" ca="1" si="564"/>
        <v>11.000000000000002</v>
      </c>
      <c r="AC4054">
        <f t="shared" ca="1" si="565"/>
        <v>14.999999999999998</v>
      </c>
      <c r="AD4054">
        <f t="shared" ca="1" si="566"/>
        <v>-14.999999999999998</v>
      </c>
      <c r="AE4054" s="2">
        <v>0</v>
      </c>
      <c r="AF4054" s="7">
        <f>VLOOKUP(R4054,Weights!$A$2:$B$120,2,0)*AE4054</f>
        <v>0</v>
      </c>
      <c r="AG4054">
        <f t="shared" ca="1" si="567"/>
        <v>224.99999999999994</v>
      </c>
      <c r="AI4054" t="str">
        <f t="shared" ca="1" si="569"/>
        <v>Saint Mary's</v>
      </c>
      <c r="AJ4054" t="str">
        <f t="shared" si="570"/>
        <v>Saint Mary's</v>
      </c>
      <c r="AK4054">
        <f t="shared" si="571"/>
        <v>0</v>
      </c>
    </row>
    <row r="4055" spans="17:37" x14ac:dyDescent="0.25">
      <c r="Q4055" t="s">
        <v>3412</v>
      </c>
      <c r="R4055" s="6">
        <v>41979</v>
      </c>
      <c r="S4055" t="s">
        <v>3194</v>
      </c>
      <c r="T4055" t="s">
        <v>3401</v>
      </c>
      <c r="U4055" t="s">
        <v>3841</v>
      </c>
      <c r="V4055">
        <v>82</v>
      </c>
      <c r="W4055">
        <v>71</v>
      </c>
      <c r="Y4055" t="s">
        <v>103</v>
      </c>
      <c r="Z4055">
        <v>1</v>
      </c>
      <c r="AA4055">
        <f t="shared" si="568"/>
        <v>-11</v>
      </c>
      <c r="AB4055">
        <f t="shared" ca="1" si="564"/>
        <v>2.8000000000000007</v>
      </c>
      <c r="AC4055">
        <f t="shared" ca="1" si="565"/>
        <v>-13.8</v>
      </c>
      <c r="AD4055">
        <f t="shared" ca="1" si="566"/>
        <v>13.8</v>
      </c>
      <c r="AE4055" s="2">
        <v>0</v>
      </c>
      <c r="AF4055" s="7">
        <f>VLOOKUP(R4055,Weights!$A$2:$B$120,2,0)*AE4055</f>
        <v>0</v>
      </c>
      <c r="AG4055">
        <f t="shared" ca="1" si="567"/>
        <v>190.44000000000003</v>
      </c>
      <c r="AI4055" t="str">
        <f t="shared" ca="1" si="569"/>
        <v>Saint Mary's</v>
      </c>
      <c r="AJ4055" t="str">
        <f t="shared" si="570"/>
        <v>Boise State</v>
      </c>
      <c r="AK4055" t="str">
        <f t="shared" si="571"/>
        <v>Boise State</v>
      </c>
    </row>
    <row r="4056" spans="17:37" x14ac:dyDescent="0.25">
      <c r="Q4056" t="s">
        <v>3412</v>
      </c>
      <c r="R4056" s="6">
        <v>41989</v>
      </c>
      <c r="S4056" t="s">
        <v>3194</v>
      </c>
      <c r="T4056" t="s">
        <v>3389</v>
      </c>
      <c r="U4056" t="s">
        <v>3841</v>
      </c>
      <c r="V4056">
        <v>73</v>
      </c>
      <c r="W4056">
        <v>71</v>
      </c>
      <c r="Y4056" t="s">
        <v>196</v>
      </c>
      <c r="Z4056">
        <v>1</v>
      </c>
      <c r="AA4056">
        <f t="shared" si="568"/>
        <v>-2</v>
      </c>
      <c r="AB4056">
        <f t="shared" ca="1" si="564"/>
        <v>15.200000000000001</v>
      </c>
      <c r="AC4056">
        <f t="shared" ca="1" si="565"/>
        <v>-17.200000000000003</v>
      </c>
      <c r="AD4056">
        <f t="shared" ca="1" si="566"/>
        <v>17.200000000000003</v>
      </c>
      <c r="AE4056" s="2">
        <v>0</v>
      </c>
      <c r="AF4056" s="7">
        <f>VLOOKUP(R4056,Weights!$A$2:$B$120,2,0)*AE4056</f>
        <v>0</v>
      </c>
      <c r="AG4056">
        <f t="shared" ca="1" si="567"/>
        <v>295.84000000000009</v>
      </c>
      <c r="AI4056" t="str">
        <f t="shared" ca="1" si="569"/>
        <v>Saint Mary's</v>
      </c>
      <c r="AJ4056" t="str">
        <f t="shared" si="570"/>
        <v>Northern Arizona</v>
      </c>
      <c r="AK4056" t="str">
        <f t="shared" si="571"/>
        <v>Northern Arizona</v>
      </c>
    </row>
    <row r="4057" spans="17:37" x14ac:dyDescent="0.25">
      <c r="Q4057" t="s">
        <v>3412</v>
      </c>
      <c r="R4057" s="6">
        <v>41995</v>
      </c>
      <c r="S4057" t="s">
        <v>3194</v>
      </c>
      <c r="T4057" t="s">
        <v>3467</v>
      </c>
      <c r="U4057" t="s">
        <v>3842</v>
      </c>
      <c r="V4057">
        <v>72</v>
      </c>
      <c r="W4057">
        <v>68</v>
      </c>
      <c r="X4057" t="s">
        <v>3843</v>
      </c>
      <c r="Y4057" t="s">
        <v>265</v>
      </c>
      <c r="Z4057">
        <v>1</v>
      </c>
      <c r="AA4057">
        <f t="shared" si="568"/>
        <v>4</v>
      </c>
      <c r="AB4057">
        <f t="shared" ca="1" si="564"/>
        <v>9.4000000000000021</v>
      </c>
      <c r="AC4057">
        <f t="shared" ca="1" si="565"/>
        <v>-5.4000000000000021</v>
      </c>
      <c r="AD4057">
        <f t="shared" ca="1" si="566"/>
        <v>5.4000000000000021</v>
      </c>
      <c r="AE4057" s="2">
        <v>0</v>
      </c>
      <c r="AF4057" s="7">
        <f>VLOOKUP(R4057,Weights!$A$2:$B$120,2,0)*AE4057</f>
        <v>0</v>
      </c>
      <c r="AG4057">
        <f t="shared" ca="1" si="567"/>
        <v>29.160000000000021</v>
      </c>
      <c r="AI4057" t="str">
        <f t="shared" ca="1" si="569"/>
        <v>Saint Mary's</v>
      </c>
      <c r="AJ4057" t="str">
        <f t="shared" si="570"/>
        <v>Saint Mary's</v>
      </c>
      <c r="AK4057">
        <f t="shared" si="571"/>
        <v>0</v>
      </c>
    </row>
    <row r="4058" spans="17:37" x14ac:dyDescent="0.25">
      <c r="Q4058" t="s">
        <v>3412</v>
      </c>
      <c r="R4058" s="6">
        <v>42000</v>
      </c>
      <c r="S4058" t="s">
        <v>3194</v>
      </c>
      <c r="T4058" t="s">
        <v>3451</v>
      </c>
      <c r="U4058" t="s">
        <v>3842</v>
      </c>
      <c r="V4058">
        <v>73</v>
      </c>
      <c r="W4058">
        <v>60</v>
      </c>
      <c r="Y4058" t="s">
        <v>3052</v>
      </c>
      <c r="Z4058">
        <v>1</v>
      </c>
      <c r="AA4058">
        <f t="shared" si="568"/>
        <v>13</v>
      </c>
      <c r="AB4058">
        <f t="shared" ca="1" si="564"/>
        <v>13.600000000000001</v>
      </c>
      <c r="AC4058">
        <f t="shared" ca="1" si="565"/>
        <v>-0.60000000000000142</v>
      </c>
      <c r="AD4058">
        <f t="shared" ca="1" si="566"/>
        <v>0.60000000000000142</v>
      </c>
      <c r="AE4058" s="2">
        <v>0</v>
      </c>
      <c r="AF4058" s="7">
        <f>VLOOKUP(R4058,Weights!$A$2:$B$120,2,0)*AE4058</f>
        <v>0</v>
      </c>
      <c r="AG4058">
        <f t="shared" ca="1" si="567"/>
        <v>0.36000000000000171</v>
      </c>
      <c r="AI4058" t="str">
        <f t="shared" ca="1" si="569"/>
        <v>Saint Mary's</v>
      </c>
      <c r="AJ4058" t="str">
        <f t="shared" si="570"/>
        <v>Saint Mary's</v>
      </c>
      <c r="AK4058">
        <f t="shared" si="571"/>
        <v>0</v>
      </c>
    </row>
    <row r="4059" spans="17:37" x14ac:dyDescent="0.25">
      <c r="Q4059" t="s">
        <v>3412</v>
      </c>
      <c r="R4059" s="6">
        <v>42002</v>
      </c>
      <c r="S4059" t="s">
        <v>3194</v>
      </c>
      <c r="T4059" t="s">
        <v>3383</v>
      </c>
      <c r="U4059" t="s">
        <v>3842</v>
      </c>
      <c r="V4059">
        <v>69</v>
      </c>
      <c r="W4059">
        <v>56</v>
      </c>
      <c r="Y4059" t="s">
        <v>3053</v>
      </c>
      <c r="Z4059">
        <v>1</v>
      </c>
      <c r="AA4059">
        <f t="shared" si="568"/>
        <v>13</v>
      </c>
      <c r="AB4059">
        <f t="shared" ca="1" si="564"/>
        <v>9.8000000000000007</v>
      </c>
      <c r="AC4059">
        <f t="shared" ca="1" si="565"/>
        <v>3.1999999999999993</v>
      </c>
      <c r="AD4059">
        <f t="shared" ca="1" si="566"/>
        <v>-3.1999999999999993</v>
      </c>
      <c r="AE4059" s="2">
        <v>0</v>
      </c>
      <c r="AF4059" s="7">
        <f>VLOOKUP(R4059,Weights!$A$2:$B$120,2,0)*AE4059</f>
        <v>0</v>
      </c>
      <c r="AG4059">
        <f t="shared" ca="1" si="567"/>
        <v>10.239999999999995</v>
      </c>
      <c r="AI4059" t="str">
        <f t="shared" ca="1" si="569"/>
        <v>Saint Mary's</v>
      </c>
      <c r="AJ4059" t="str">
        <f t="shared" si="570"/>
        <v>Saint Mary's</v>
      </c>
      <c r="AK4059">
        <f t="shared" si="571"/>
        <v>0</v>
      </c>
    </row>
    <row r="4060" spans="17:37" x14ac:dyDescent="0.25">
      <c r="Q4060" t="s">
        <v>3412</v>
      </c>
      <c r="R4060" s="6">
        <v>42010</v>
      </c>
      <c r="S4060" t="s">
        <v>3194</v>
      </c>
      <c r="T4060" t="s">
        <v>3462</v>
      </c>
      <c r="U4060" t="s">
        <v>3842</v>
      </c>
      <c r="V4060">
        <v>78</v>
      </c>
      <c r="W4060">
        <v>52</v>
      </c>
      <c r="Y4060" t="s">
        <v>3054</v>
      </c>
      <c r="Z4060">
        <v>1</v>
      </c>
      <c r="AA4060">
        <f t="shared" si="568"/>
        <v>26</v>
      </c>
      <c r="AB4060">
        <f t="shared" ca="1" si="564"/>
        <v>25.199999800000001</v>
      </c>
      <c r="AC4060">
        <f t="shared" ca="1" si="565"/>
        <v>0.8000001999999995</v>
      </c>
      <c r="AD4060">
        <f t="shared" ca="1" si="566"/>
        <v>-0.8000001999999995</v>
      </c>
      <c r="AE4060" s="2">
        <v>0</v>
      </c>
      <c r="AF4060" s="7">
        <f>VLOOKUP(R4060,Weights!$A$2:$B$120,2,0)*AE4060</f>
        <v>0</v>
      </c>
      <c r="AG4060">
        <f t="shared" ca="1" si="567"/>
        <v>0.64000032000003915</v>
      </c>
      <c r="AI4060" t="str">
        <f t="shared" ca="1" si="569"/>
        <v>Saint Mary's</v>
      </c>
      <c r="AJ4060" t="str">
        <f t="shared" si="570"/>
        <v>Saint Mary's</v>
      </c>
      <c r="AK4060">
        <f t="shared" si="571"/>
        <v>0</v>
      </c>
    </row>
    <row r="4061" spans="17:37" x14ac:dyDescent="0.25">
      <c r="Q4061" t="s">
        <v>3412</v>
      </c>
      <c r="R4061" s="6">
        <v>42019</v>
      </c>
      <c r="S4061" t="s">
        <v>3194</v>
      </c>
      <c r="T4061" t="s">
        <v>3510</v>
      </c>
      <c r="U4061" t="s">
        <v>3842</v>
      </c>
      <c r="V4061">
        <v>70</v>
      </c>
      <c r="W4061">
        <v>58</v>
      </c>
      <c r="Y4061" t="s">
        <v>3055</v>
      </c>
      <c r="Z4061">
        <v>1</v>
      </c>
      <c r="AA4061">
        <f t="shared" si="568"/>
        <v>12</v>
      </c>
      <c r="AB4061">
        <f t="shared" ca="1" si="564"/>
        <v>7.6000000000000014</v>
      </c>
      <c r="AC4061">
        <f t="shared" ca="1" si="565"/>
        <v>4.3999999999999986</v>
      </c>
      <c r="AD4061">
        <f t="shared" ca="1" si="566"/>
        <v>-4.3999999999999986</v>
      </c>
      <c r="AE4061" s="2">
        <v>0</v>
      </c>
      <c r="AF4061" s="7">
        <f>VLOOKUP(R4061,Weights!$A$2:$B$120,2,0)*AE4061</f>
        <v>0</v>
      </c>
      <c r="AG4061">
        <f t="shared" ca="1" si="567"/>
        <v>19.359999999999989</v>
      </c>
      <c r="AI4061" t="str">
        <f t="shared" ca="1" si="569"/>
        <v>Saint Mary's</v>
      </c>
      <c r="AJ4061" t="str">
        <f t="shared" si="570"/>
        <v>Saint Mary's</v>
      </c>
      <c r="AK4061">
        <f t="shared" si="571"/>
        <v>0</v>
      </c>
    </row>
    <row r="4062" spans="17:37" x14ac:dyDescent="0.25">
      <c r="Q4062" t="s">
        <v>3412</v>
      </c>
      <c r="R4062" s="6">
        <v>42021</v>
      </c>
      <c r="S4062" t="s">
        <v>3194</v>
      </c>
      <c r="T4062" t="s">
        <v>3305</v>
      </c>
      <c r="U4062" t="s">
        <v>3842</v>
      </c>
      <c r="V4062">
        <v>82</v>
      </c>
      <c r="W4062">
        <v>77</v>
      </c>
      <c r="Y4062" t="s">
        <v>3056</v>
      </c>
      <c r="Z4062">
        <v>1</v>
      </c>
      <c r="AA4062">
        <f t="shared" si="568"/>
        <v>5</v>
      </c>
      <c r="AB4062">
        <f t="shared" ca="1" si="564"/>
        <v>0.99999980000000122</v>
      </c>
      <c r="AC4062">
        <f t="shared" ca="1" si="565"/>
        <v>4.0000001999999988</v>
      </c>
      <c r="AD4062">
        <f t="shared" ca="1" si="566"/>
        <v>-4.0000001999999988</v>
      </c>
      <c r="AE4062" s="2">
        <v>0</v>
      </c>
      <c r="AF4062" s="7">
        <f>VLOOKUP(R4062,Weights!$A$2:$B$120,2,0)*AE4062</f>
        <v>0</v>
      </c>
      <c r="AG4062">
        <f t="shared" ca="1" si="567"/>
        <v>16.000001600000029</v>
      </c>
      <c r="AI4062" t="str">
        <f t="shared" ca="1" si="569"/>
        <v>Saint Mary's</v>
      </c>
      <c r="AJ4062" t="str">
        <f t="shared" si="570"/>
        <v>Saint Mary's</v>
      </c>
      <c r="AK4062">
        <f t="shared" si="571"/>
        <v>0</v>
      </c>
    </row>
    <row r="4063" spans="17:37" x14ac:dyDescent="0.25">
      <c r="Q4063" t="s">
        <v>3412</v>
      </c>
      <c r="R4063" s="6">
        <v>42033</v>
      </c>
      <c r="S4063" t="s">
        <v>3194</v>
      </c>
      <c r="T4063" t="s">
        <v>3461</v>
      </c>
      <c r="U4063" t="s">
        <v>3842</v>
      </c>
      <c r="V4063">
        <v>68</v>
      </c>
      <c r="W4063">
        <v>54</v>
      </c>
      <c r="Y4063" t="s">
        <v>3057</v>
      </c>
      <c r="Z4063">
        <v>1</v>
      </c>
      <c r="AA4063">
        <f t="shared" si="568"/>
        <v>14</v>
      </c>
      <c r="AB4063">
        <f t="shared" ca="1" si="564"/>
        <v>14.000000000000002</v>
      </c>
      <c r="AC4063">
        <f t="shared" ca="1" si="565"/>
        <v>0</v>
      </c>
      <c r="AD4063">
        <f t="shared" ca="1" si="566"/>
        <v>0</v>
      </c>
      <c r="AE4063" s="2">
        <v>0</v>
      </c>
      <c r="AF4063" s="7">
        <f>VLOOKUP(R4063,Weights!$A$2:$B$120,2,0)*AE4063</f>
        <v>0</v>
      </c>
      <c r="AG4063">
        <f t="shared" ca="1" si="567"/>
        <v>0</v>
      </c>
      <c r="AI4063" t="str">
        <f t="shared" ca="1" si="569"/>
        <v>Saint Mary's</v>
      </c>
      <c r="AJ4063" t="str">
        <f t="shared" si="570"/>
        <v>Saint Mary's</v>
      </c>
      <c r="AK4063">
        <f t="shared" si="571"/>
        <v>0</v>
      </c>
    </row>
    <row r="4064" spans="17:37" x14ac:dyDescent="0.25">
      <c r="Q4064" t="s">
        <v>3412</v>
      </c>
      <c r="R4064" s="6">
        <v>42035</v>
      </c>
      <c r="S4064" t="s">
        <v>3194</v>
      </c>
      <c r="T4064" t="s">
        <v>3455</v>
      </c>
      <c r="U4064" t="s">
        <v>3841</v>
      </c>
      <c r="V4064">
        <v>67</v>
      </c>
      <c r="W4064">
        <v>62</v>
      </c>
      <c r="Y4064" t="s">
        <v>3058</v>
      </c>
      <c r="Z4064">
        <v>1</v>
      </c>
      <c r="AA4064">
        <f t="shared" si="568"/>
        <v>-5</v>
      </c>
      <c r="AB4064">
        <f t="shared" ca="1" si="564"/>
        <v>7.8000000000000016</v>
      </c>
      <c r="AC4064">
        <f t="shared" ca="1" si="565"/>
        <v>-12.8</v>
      </c>
      <c r="AD4064">
        <f t="shared" ca="1" si="566"/>
        <v>12.8</v>
      </c>
      <c r="AE4064" s="2">
        <v>0</v>
      </c>
      <c r="AF4064" s="7">
        <f>VLOOKUP(R4064,Weights!$A$2:$B$120,2,0)*AE4064</f>
        <v>0</v>
      </c>
      <c r="AG4064">
        <f t="shared" ca="1" si="567"/>
        <v>163.84000000000003</v>
      </c>
      <c r="AI4064" t="str">
        <f t="shared" ca="1" si="569"/>
        <v>Saint Mary's</v>
      </c>
      <c r="AJ4064" t="str">
        <f t="shared" si="570"/>
        <v>Pepperdine</v>
      </c>
      <c r="AK4064" t="str">
        <f t="shared" si="571"/>
        <v>Pepperdine</v>
      </c>
    </row>
    <row r="4065" spans="17:37" x14ac:dyDescent="0.25">
      <c r="Q4065" t="s">
        <v>3412</v>
      </c>
      <c r="R4065" s="6">
        <v>42042</v>
      </c>
      <c r="S4065" t="s">
        <v>3194</v>
      </c>
      <c r="T4065" t="s">
        <v>3511</v>
      </c>
      <c r="U4065" t="s">
        <v>3842</v>
      </c>
      <c r="V4065">
        <v>73</v>
      </c>
      <c r="W4065">
        <v>58</v>
      </c>
      <c r="Y4065" t="s">
        <v>3059</v>
      </c>
      <c r="Z4065">
        <v>1</v>
      </c>
      <c r="AA4065">
        <f t="shared" si="568"/>
        <v>15</v>
      </c>
      <c r="AB4065">
        <f t="shared" ca="1" si="564"/>
        <v>15.8</v>
      </c>
      <c r="AC4065">
        <f t="shared" ca="1" si="565"/>
        <v>-0.80000000000000071</v>
      </c>
      <c r="AD4065">
        <f t="shared" ca="1" si="566"/>
        <v>0.80000000000000071</v>
      </c>
      <c r="AE4065" s="2">
        <v>0</v>
      </c>
      <c r="AF4065" s="7">
        <f>VLOOKUP(R4065,Weights!$A$2:$B$120,2,0)*AE4065</f>
        <v>0</v>
      </c>
      <c r="AG4065">
        <f t="shared" ca="1" si="567"/>
        <v>0.64000000000000112</v>
      </c>
      <c r="AI4065" t="str">
        <f t="shared" ca="1" si="569"/>
        <v>Saint Mary's</v>
      </c>
      <c r="AJ4065" t="str">
        <f t="shared" si="570"/>
        <v>Saint Mary's</v>
      </c>
      <c r="AK4065">
        <f t="shared" si="571"/>
        <v>0</v>
      </c>
    </row>
    <row r="4066" spans="17:37" x14ac:dyDescent="0.25">
      <c r="Q4066" t="s">
        <v>3412</v>
      </c>
      <c r="R4066" s="6">
        <v>42054</v>
      </c>
      <c r="S4066" t="s">
        <v>3194</v>
      </c>
      <c r="T4066" t="s">
        <v>3407</v>
      </c>
      <c r="U4066" t="s">
        <v>3842</v>
      </c>
      <c r="V4066">
        <v>68</v>
      </c>
      <c r="W4066">
        <v>51</v>
      </c>
      <c r="Y4066" t="s">
        <v>3060</v>
      </c>
      <c r="Z4066">
        <v>1</v>
      </c>
      <c r="AA4066">
        <f t="shared" si="568"/>
        <v>17</v>
      </c>
      <c r="AB4066">
        <f t="shared" ca="1" si="564"/>
        <v>8.6000000000000014</v>
      </c>
      <c r="AC4066">
        <f t="shared" ca="1" si="565"/>
        <v>8.3999999999999986</v>
      </c>
      <c r="AD4066">
        <f t="shared" ca="1" si="566"/>
        <v>-8.3999999999999986</v>
      </c>
      <c r="AE4066" s="2">
        <v>0</v>
      </c>
      <c r="AF4066" s="7">
        <f>VLOOKUP(R4066,Weights!$A$2:$B$120,2,0)*AE4066</f>
        <v>0</v>
      </c>
      <c r="AG4066">
        <f t="shared" ca="1" si="567"/>
        <v>70.559999999999974</v>
      </c>
      <c r="AI4066" t="str">
        <f t="shared" ca="1" si="569"/>
        <v>Saint Mary's</v>
      </c>
      <c r="AJ4066" t="str">
        <f t="shared" si="570"/>
        <v>Saint Mary's</v>
      </c>
      <c r="AK4066">
        <f t="shared" si="571"/>
        <v>0</v>
      </c>
    </row>
    <row r="4067" spans="17:37" x14ac:dyDescent="0.25">
      <c r="Q4067" t="s">
        <v>3412</v>
      </c>
      <c r="R4067" s="6">
        <v>42056</v>
      </c>
      <c r="S4067" t="s">
        <v>3194</v>
      </c>
      <c r="T4067" t="s">
        <v>3828</v>
      </c>
      <c r="U4067" t="s">
        <v>3841</v>
      </c>
      <c r="V4067">
        <v>70</v>
      </c>
      <c r="W4067">
        <v>60</v>
      </c>
      <c r="Y4067" t="s">
        <v>584</v>
      </c>
      <c r="Z4067">
        <v>1</v>
      </c>
      <c r="AA4067">
        <f t="shared" si="568"/>
        <v>-10</v>
      </c>
      <c r="AB4067">
        <f t="shared" ca="1" si="564"/>
        <v>-9.2000001999999981</v>
      </c>
      <c r="AC4067">
        <f t="shared" ca="1" si="565"/>
        <v>-0.79999980000000193</v>
      </c>
      <c r="AD4067">
        <f t="shared" ca="1" si="566"/>
        <v>0.79999980000000193</v>
      </c>
      <c r="AE4067" s="2">
        <v>0</v>
      </c>
      <c r="AF4067" s="7">
        <f>VLOOKUP(R4067,Weights!$A$2:$B$120,2,0)*AE4067</f>
        <v>0</v>
      </c>
      <c r="AG4067">
        <f t="shared" ca="1" si="567"/>
        <v>0.63999968000004304</v>
      </c>
      <c r="AI4067" t="str">
        <f t="shared" ca="1" si="569"/>
        <v>Gonzaga</v>
      </c>
      <c r="AJ4067" t="str">
        <f t="shared" si="570"/>
        <v>Gonzaga</v>
      </c>
      <c r="AK4067" t="str">
        <f t="shared" si="571"/>
        <v>Gonzaga</v>
      </c>
    </row>
    <row r="4068" spans="17:37" x14ac:dyDescent="0.25">
      <c r="Q4068" t="s">
        <v>3502</v>
      </c>
      <c r="R4068" s="6">
        <v>41963</v>
      </c>
      <c r="S4068" t="s">
        <v>3194</v>
      </c>
      <c r="T4068" t="s">
        <v>3203</v>
      </c>
      <c r="U4068" t="s">
        <v>3841</v>
      </c>
      <c r="V4068">
        <v>61</v>
      </c>
      <c r="W4068">
        <v>59</v>
      </c>
      <c r="Y4068" t="s">
        <v>2015</v>
      </c>
      <c r="Z4068">
        <v>1</v>
      </c>
      <c r="AA4068">
        <f t="shared" si="568"/>
        <v>-2</v>
      </c>
      <c r="AB4068">
        <f t="shared" ca="1" si="564"/>
        <v>12.999999800000001</v>
      </c>
      <c r="AC4068">
        <f t="shared" ca="1" si="565"/>
        <v>-14.999999800000001</v>
      </c>
      <c r="AD4068">
        <f t="shared" ca="1" si="566"/>
        <v>14.999999800000001</v>
      </c>
      <c r="AE4068" s="2">
        <v>0</v>
      </c>
      <c r="AF4068" s="7">
        <f>VLOOKUP(R4068,Weights!$A$2:$B$120,2,0)*AE4068</f>
        <v>0</v>
      </c>
      <c r="AG4068">
        <f t="shared" ca="1" si="567"/>
        <v>224.99999400000007</v>
      </c>
      <c r="AI4068" t="str">
        <f t="shared" ca="1" si="569"/>
        <v>Saint Peter's</v>
      </c>
      <c r="AJ4068" t="str">
        <f t="shared" si="570"/>
        <v>Niagara</v>
      </c>
      <c r="AK4068" t="str">
        <f t="shared" si="571"/>
        <v>Niagara</v>
      </c>
    </row>
    <row r="4069" spans="17:37" x14ac:dyDescent="0.25">
      <c r="Q4069" t="s">
        <v>3502</v>
      </c>
      <c r="R4069" s="6">
        <v>41971</v>
      </c>
      <c r="S4069" t="s">
        <v>3194</v>
      </c>
      <c r="T4069" t="s">
        <v>3349</v>
      </c>
      <c r="U4069" t="s">
        <v>3842</v>
      </c>
      <c r="V4069">
        <v>66</v>
      </c>
      <c r="W4069">
        <v>58</v>
      </c>
      <c r="Y4069" t="s">
        <v>2016</v>
      </c>
      <c r="Z4069">
        <v>1</v>
      </c>
      <c r="AA4069">
        <f t="shared" si="568"/>
        <v>8</v>
      </c>
      <c r="AB4069">
        <f t="shared" ca="1" si="564"/>
        <v>13.199999800000001</v>
      </c>
      <c r="AC4069">
        <f t="shared" ca="1" si="565"/>
        <v>-5.1999998000000005</v>
      </c>
      <c r="AD4069">
        <f t="shared" ca="1" si="566"/>
        <v>5.1999998000000005</v>
      </c>
      <c r="AE4069" s="2">
        <v>0</v>
      </c>
      <c r="AF4069" s="7">
        <f>VLOOKUP(R4069,Weights!$A$2:$B$120,2,0)*AE4069</f>
        <v>0</v>
      </c>
      <c r="AG4069">
        <f t="shared" ca="1" si="567"/>
        <v>27.039997920000044</v>
      </c>
      <c r="AI4069" t="str">
        <f t="shared" ca="1" si="569"/>
        <v>Saint Peter's</v>
      </c>
      <c r="AJ4069" t="str">
        <f t="shared" si="570"/>
        <v>Saint Peter's</v>
      </c>
      <c r="AK4069">
        <f t="shared" si="571"/>
        <v>0</v>
      </c>
    </row>
    <row r="4070" spans="17:37" x14ac:dyDescent="0.25">
      <c r="Q4070" t="s">
        <v>3502</v>
      </c>
      <c r="R4070" s="6">
        <v>41972</v>
      </c>
      <c r="S4070" t="s">
        <v>3194</v>
      </c>
      <c r="T4070" t="s">
        <v>3413</v>
      </c>
      <c r="U4070" t="s">
        <v>3841</v>
      </c>
      <c r="V4070">
        <v>60</v>
      </c>
      <c r="W4070">
        <v>58</v>
      </c>
      <c r="Y4070" t="s">
        <v>2017</v>
      </c>
      <c r="Z4070">
        <v>1</v>
      </c>
      <c r="AA4070">
        <f t="shared" si="568"/>
        <v>-2</v>
      </c>
      <c r="AB4070">
        <f t="shared" ca="1" si="564"/>
        <v>-1.7999999999999998</v>
      </c>
      <c r="AC4070">
        <f t="shared" ca="1" si="565"/>
        <v>-0.20000000000000018</v>
      </c>
      <c r="AD4070">
        <f t="shared" ca="1" si="566"/>
        <v>0.20000000000000018</v>
      </c>
      <c r="AE4070" s="2">
        <v>0</v>
      </c>
      <c r="AF4070" s="7">
        <f>VLOOKUP(R4070,Weights!$A$2:$B$120,2,0)*AE4070</f>
        <v>0</v>
      </c>
      <c r="AG4070">
        <f t="shared" ca="1" si="567"/>
        <v>4.000000000000007E-2</v>
      </c>
      <c r="AI4070" t="str">
        <f t="shared" ca="1" si="569"/>
        <v>Norfolk St</v>
      </c>
      <c r="AJ4070" t="str">
        <f t="shared" si="570"/>
        <v>Norfolk St</v>
      </c>
      <c r="AK4070" t="str">
        <f t="shared" si="571"/>
        <v>Norfolk St</v>
      </c>
    </row>
    <row r="4071" spans="17:37" x14ac:dyDescent="0.25">
      <c r="Q4071" t="s">
        <v>3502</v>
      </c>
      <c r="R4071" s="6">
        <v>41976</v>
      </c>
      <c r="S4071" t="s">
        <v>3194</v>
      </c>
      <c r="T4071" t="s">
        <v>3236</v>
      </c>
      <c r="U4071" t="s">
        <v>3841</v>
      </c>
      <c r="V4071">
        <v>60</v>
      </c>
      <c r="W4071">
        <v>57</v>
      </c>
      <c r="Y4071" t="s">
        <v>2018</v>
      </c>
      <c r="Z4071">
        <v>1</v>
      </c>
      <c r="AA4071">
        <f t="shared" si="568"/>
        <v>-3</v>
      </c>
      <c r="AB4071">
        <f t="shared" ca="1" si="564"/>
        <v>-0.19999999999999973</v>
      </c>
      <c r="AC4071">
        <f t="shared" ca="1" si="565"/>
        <v>-2.8000000000000003</v>
      </c>
      <c r="AD4071">
        <f t="shared" ca="1" si="566"/>
        <v>2.8000000000000003</v>
      </c>
      <c r="AE4071" s="2">
        <v>0</v>
      </c>
      <c r="AF4071" s="7">
        <f>VLOOKUP(R4071,Weights!$A$2:$B$120,2,0)*AE4071</f>
        <v>0</v>
      </c>
      <c r="AG4071">
        <f t="shared" ca="1" si="567"/>
        <v>7.8400000000000016</v>
      </c>
      <c r="AI4071" t="str">
        <f t="shared" ca="1" si="569"/>
        <v>Canisius</v>
      </c>
      <c r="AJ4071" t="str">
        <f t="shared" si="570"/>
        <v>Canisius</v>
      </c>
      <c r="AK4071" t="str">
        <f t="shared" si="571"/>
        <v>Canisius</v>
      </c>
    </row>
    <row r="4072" spans="17:37" x14ac:dyDescent="0.25">
      <c r="Q4072" t="s">
        <v>3502</v>
      </c>
      <c r="R4072" s="6">
        <v>41983</v>
      </c>
      <c r="S4072" t="s">
        <v>3194</v>
      </c>
      <c r="T4072" t="s">
        <v>3235</v>
      </c>
      <c r="U4072" t="s">
        <v>3842</v>
      </c>
      <c r="V4072">
        <v>60</v>
      </c>
      <c r="W4072">
        <v>46</v>
      </c>
      <c r="Y4072" t="s">
        <v>2019</v>
      </c>
      <c r="Z4072">
        <v>1</v>
      </c>
      <c r="AA4072">
        <f t="shared" si="568"/>
        <v>14</v>
      </c>
      <c r="AB4072">
        <f t="shared" ca="1" si="564"/>
        <v>-1.9999999656405976E-8</v>
      </c>
      <c r="AC4072">
        <f t="shared" ca="1" si="565"/>
        <v>14.00000002</v>
      </c>
      <c r="AD4072">
        <f t="shared" ca="1" si="566"/>
        <v>-14.00000002</v>
      </c>
      <c r="AE4072" s="2">
        <v>0</v>
      </c>
      <c r="AF4072" s="7">
        <f>VLOOKUP(R4072,Weights!$A$2:$B$120,2,0)*AE4072</f>
        <v>0</v>
      </c>
      <c r="AG4072">
        <f t="shared" ca="1" si="567"/>
        <v>196.00000055999999</v>
      </c>
      <c r="AI4072" t="str">
        <f t="shared" ca="1" si="569"/>
        <v>Princeton</v>
      </c>
      <c r="AJ4072" t="str">
        <f t="shared" si="570"/>
        <v>Saint Peter's</v>
      </c>
      <c r="AK4072">
        <f t="shared" si="571"/>
        <v>0</v>
      </c>
    </row>
    <row r="4073" spans="17:37" x14ac:dyDescent="0.25">
      <c r="Q4073" t="s">
        <v>3502</v>
      </c>
      <c r="R4073" s="6">
        <v>41996</v>
      </c>
      <c r="S4073" t="s">
        <v>3194</v>
      </c>
      <c r="T4073" t="s">
        <v>3468</v>
      </c>
      <c r="U4073" t="s">
        <v>3842</v>
      </c>
      <c r="V4073">
        <v>69</v>
      </c>
      <c r="W4073">
        <v>60</v>
      </c>
      <c r="Y4073" t="s">
        <v>2020</v>
      </c>
      <c r="Z4073">
        <v>1</v>
      </c>
      <c r="AA4073">
        <f t="shared" si="568"/>
        <v>9</v>
      </c>
      <c r="AB4073">
        <f t="shared" ca="1" si="564"/>
        <v>10.4</v>
      </c>
      <c r="AC4073">
        <f t="shared" ca="1" si="565"/>
        <v>-1.4000000000000004</v>
      </c>
      <c r="AD4073">
        <f t="shared" ca="1" si="566"/>
        <v>1.4000000000000004</v>
      </c>
      <c r="AE4073" s="2">
        <v>0</v>
      </c>
      <c r="AF4073" s="7">
        <f>VLOOKUP(R4073,Weights!$A$2:$B$120,2,0)*AE4073</f>
        <v>0</v>
      </c>
      <c r="AG4073">
        <f t="shared" ca="1" si="567"/>
        <v>1.9600000000000011</v>
      </c>
      <c r="AI4073" t="str">
        <f t="shared" ca="1" si="569"/>
        <v>Saint Peter's</v>
      </c>
      <c r="AJ4073" t="str">
        <f t="shared" si="570"/>
        <v>Saint Peter's</v>
      </c>
      <c r="AK4073">
        <f t="shared" si="571"/>
        <v>0</v>
      </c>
    </row>
    <row r="4074" spans="17:37" x14ac:dyDescent="0.25">
      <c r="Q4074" t="s">
        <v>3502</v>
      </c>
      <c r="R4074" s="6">
        <v>42008</v>
      </c>
      <c r="S4074" t="s">
        <v>3194</v>
      </c>
      <c r="T4074" t="s">
        <v>3309</v>
      </c>
      <c r="U4074" t="s">
        <v>3842</v>
      </c>
      <c r="V4074">
        <v>79</v>
      </c>
      <c r="W4074">
        <v>67</v>
      </c>
      <c r="Y4074" t="s">
        <v>1258</v>
      </c>
      <c r="Z4074">
        <v>1</v>
      </c>
      <c r="AA4074">
        <f t="shared" si="568"/>
        <v>12</v>
      </c>
      <c r="AB4074">
        <f t="shared" ca="1" si="564"/>
        <v>11.599999800000001</v>
      </c>
      <c r="AC4074">
        <f t="shared" ca="1" si="565"/>
        <v>0.40000019999999914</v>
      </c>
      <c r="AD4074">
        <f t="shared" ca="1" si="566"/>
        <v>-0.40000019999999914</v>
      </c>
      <c r="AE4074" s="2">
        <v>0</v>
      </c>
      <c r="AF4074" s="7">
        <f>VLOOKUP(R4074,Weights!$A$2:$B$120,2,0)*AE4074</f>
        <v>0</v>
      </c>
      <c r="AG4074">
        <f t="shared" ca="1" si="567"/>
        <v>0.1600001600000393</v>
      </c>
      <c r="AI4074" t="str">
        <f t="shared" ca="1" si="569"/>
        <v>Saint Peter's</v>
      </c>
      <c r="AJ4074" t="str">
        <f t="shared" si="570"/>
        <v>Saint Peter's</v>
      </c>
      <c r="AK4074">
        <f t="shared" si="571"/>
        <v>0</v>
      </c>
    </row>
    <row r="4075" spans="17:37" x14ac:dyDescent="0.25">
      <c r="Q4075" t="s">
        <v>3502</v>
      </c>
      <c r="R4075" s="6">
        <v>42020</v>
      </c>
      <c r="S4075" t="s">
        <v>3194</v>
      </c>
      <c r="T4075" t="s">
        <v>3505</v>
      </c>
      <c r="U4075" t="s">
        <v>3841</v>
      </c>
      <c r="V4075">
        <v>72</v>
      </c>
      <c r="W4075">
        <v>65</v>
      </c>
      <c r="X4075" t="s">
        <v>3843</v>
      </c>
      <c r="Y4075" t="s">
        <v>2021</v>
      </c>
      <c r="Z4075">
        <v>1</v>
      </c>
      <c r="AA4075">
        <f t="shared" si="568"/>
        <v>-7</v>
      </c>
      <c r="AB4075">
        <f t="shared" ca="1" si="564"/>
        <v>1.3999999800000005</v>
      </c>
      <c r="AC4075">
        <f t="shared" ca="1" si="565"/>
        <v>-8.3999999800000005</v>
      </c>
      <c r="AD4075">
        <f t="shared" ca="1" si="566"/>
        <v>8.3999999800000005</v>
      </c>
      <c r="AE4075" s="2">
        <v>0</v>
      </c>
      <c r="AF4075" s="7">
        <f>VLOOKUP(R4075,Weights!$A$2:$B$120,2,0)*AE4075</f>
        <v>0</v>
      </c>
      <c r="AG4075">
        <f t="shared" ca="1" si="567"/>
        <v>70.559999664000003</v>
      </c>
      <c r="AI4075" t="str">
        <f t="shared" ca="1" si="569"/>
        <v>Saint Peter's</v>
      </c>
      <c r="AJ4075" t="str">
        <f t="shared" si="570"/>
        <v>Manhattan</v>
      </c>
      <c r="AK4075" t="str">
        <f t="shared" si="571"/>
        <v>Manhattan</v>
      </c>
    </row>
    <row r="4076" spans="17:37" x14ac:dyDescent="0.25">
      <c r="Q4076" t="s">
        <v>3502</v>
      </c>
      <c r="R4076" s="6">
        <v>42025</v>
      </c>
      <c r="S4076" t="s">
        <v>3194</v>
      </c>
      <c r="T4076" t="s">
        <v>3219</v>
      </c>
      <c r="U4076" t="s">
        <v>3841</v>
      </c>
      <c r="V4076">
        <v>63</v>
      </c>
      <c r="W4076">
        <v>55</v>
      </c>
      <c r="Y4076" t="s">
        <v>2022</v>
      </c>
      <c r="Z4076">
        <v>1</v>
      </c>
      <c r="AA4076">
        <f t="shared" si="568"/>
        <v>-8</v>
      </c>
      <c r="AB4076">
        <f t="shared" ca="1" si="564"/>
        <v>2.6000000000000005</v>
      </c>
      <c r="AC4076">
        <f t="shared" ca="1" si="565"/>
        <v>-10.600000000000001</v>
      </c>
      <c r="AD4076">
        <f t="shared" ca="1" si="566"/>
        <v>10.600000000000001</v>
      </c>
      <c r="AE4076" s="2">
        <v>0</v>
      </c>
      <c r="AF4076" s="7">
        <f>VLOOKUP(R4076,Weights!$A$2:$B$120,2,0)*AE4076</f>
        <v>0</v>
      </c>
      <c r="AG4076">
        <f t="shared" ca="1" si="567"/>
        <v>112.36000000000003</v>
      </c>
      <c r="AI4076" t="str">
        <f t="shared" ca="1" si="569"/>
        <v>Saint Peter's</v>
      </c>
      <c r="AJ4076" t="str">
        <f t="shared" si="570"/>
        <v>Quinnipiac</v>
      </c>
      <c r="AK4076" t="str">
        <f t="shared" si="571"/>
        <v>Quinnipiac</v>
      </c>
    </row>
    <row r="4077" spans="17:37" x14ac:dyDescent="0.25">
      <c r="Q4077" t="s">
        <v>3502</v>
      </c>
      <c r="R4077" s="6">
        <v>42033</v>
      </c>
      <c r="S4077" t="s">
        <v>3194</v>
      </c>
      <c r="T4077" t="s">
        <v>3504</v>
      </c>
      <c r="U4077" t="s">
        <v>3841</v>
      </c>
      <c r="V4077">
        <v>58</v>
      </c>
      <c r="W4077">
        <v>49</v>
      </c>
      <c r="Y4077" t="s">
        <v>2023</v>
      </c>
      <c r="Z4077">
        <v>1</v>
      </c>
      <c r="AA4077">
        <f t="shared" si="568"/>
        <v>-9</v>
      </c>
      <c r="AB4077">
        <f t="shared" ca="1" si="564"/>
        <v>1.5999999800000002</v>
      </c>
      <c r="AC4077">
        <f t="shared" ca="1" si="565"/>
        <v>-10.59999998</v>
      </c>
      <c r="AD4077">
        <f t="shared" ca="1" si="566"/>
        <v>10.59999998</v>
      </c>
      <c r="AE4077" s="2">
        <v>0</v>
      </c>
      <c r="AF4077" s="7">
        <f>VLOOKUP(R4077,Weights!$A$2:$B$120,2,0)*AE4077</f>
        <v>0</v>
      </c>
      <c r="AG4077">
        <f t="shared" ca="1" si="567"/>
        <v>112.35999957599999</v>
      </c>
      <c r="AI4077" t="str">
        <f t="shared" ca="1" si="569"/>
        <v>Saint Peter's</v>
      </c>
      <c r="AJ4077" t="str">
        <f t="shared" si="570"/>
        <v>Rider</v>
      </c>
      <c r="AK4077" t="str">
        <f t="shared" si="571"/>
        <v>Rider</v>
      </c>
    </row>
    <row r="4078" spans="17:37" x14ac:dyDescent="0.25">
      <c r="Q4078" t="s">
        <v>3502</v>
      </c>
      <c r="R4078" s="6">
        <v>42042</v>
      </c>
      <c r="S4078" t="s">
        <v>3194</v>
      </c>
      <c r="T4078" t="s">
        <v>3503</v>
      </c>
      <c r="U4078" t="s">
        <v>3842</v>
      </c>
      <c r="V4078">
        <v>69</v>
      </c>
      <c r="W4078">
        <v>58</v>
      </c>
      <c r="Y4078" t="s">
        <v>2024</v>
      </c>
      <c r="Z4078">
        <v>1</v>
      </c>
      <c r="AA4078">
        <f t="shared" si="568"/>
        <v>11</v>
      </c>
      <c r="AB4078">
        <f t="shared" ca="1" si="564"/>
        <v>10.6</v>
      </c>
      <c r="AC4078">
        <f t="shared" ca="1" si="565"/>
        <v>0.40000000000000036</v>
      </c>
      <c r="AD4078">
        <f t="shared" ca="1" si="566"/>
        <v>-0.40000000000000036</v>
      </c>
      <c r="AE4078" s="2">
        <v>0</v>
      </c>
      <c r="AF4078" s="7">
        <f>VLOOKUP(R4078,Weights!$A$2:$B$120,2,0)*AE4078</f>
        <v>0</v>
      </c>
      <c r="AG4078">
        <f t="shared" ca="1" si="567"/>
        <v>0.16000000000000028</v>
      </c>
      <c r="AI4078" t="str">
        <f t="shared" ca="1" si="569"/>
        <v>Saint Peter's</v>
      </c>
      <c r="AJ4078" t="str">
        <f t="shared" si="570"/>
        <v>Saint Peter's</v>
      </c>
      <c r="AK4078">
        <f t="shared" si="571"/>
        <v>0</v>
      </c>
    </row>
    <row r="4079" spans="17:37" x14ac:dyDescent="0.25">
      <c r="Q4079" t="s">
        <v>3502</v>
      </c>
      <c r="R4079" s="6">
        <v>42044</v>
      </c>
      <c r="S4079" t="s">
        <v>3194</v>
      </c>
      <c r="T4079" t="s">
        <v>3201</v>
      </c>
      <c r="U4079" t="s">
        <v>3842</v>
      </c>
      <c r="V4079">
        <v>65</v>
      </c>
      <c r="W4079">
        <v>57</v>
      </c>
      <c r="Y4079" t="s">
        <v>2025</v>
      </c>
      <c r="Z4079">
        <v>1</v>
      </c>
      <c r="AA4079">
        <f t="shared" si="568"/>
        <v>8</v>
      </c>
      <c r="AB4079">
        <f t="shared" ca="1" si="564"/>
        <v>6.4</v>
      </c>
      <c r="AC4079">
        <f t="shared" ca="1" si="565"/>
        <v>1.5999999999999996</v>
      </c>
      <c r="AD4079">
        <f t="shared" ca="1" si="566"/>
        <v>-1.5999999999999996</v>
      </c>
      <c r="AE4079" s="2">
        <v>0</v>
      </c>
      <c r="AF4079" s="7">
        <f>VLOOKUP(R4079,Weights!$A$2:$B$120,2,0)*AE4079</f>
        <v>0</v>
      </c>
      <c r="AG4079">
        <f t="shared" ca="1" si="567"/>
        <v>2.5599999999999987</v>
      </c>
      <c r="AI4079" t="str">
        <f t="shared" ca="1" si="569"/>
        <v>Saint Peter's</v>
      </c>
      <c r="AJ4079" t="str">
        <f t="shared" si="570"/>
        <v>Saint Peter's</v>
      </c>
      <c r="AK4079">
        <f t="shared" si="571"/>
        <v>0</v>
      </c>
    </row>
    <row r="4080" spans="17:37" x14ac:dyDescent="0.25">
      <c r="Q4080" t="s">
        <v>3502</v>
      </c>
      <c r="R4080" s="6">
        <v>42054</v>
      </c>
      <c r="S4080" t="s">
        <v>3194</v>
      </c>
      <c r="T4080" t="s">
        <v>3448</v>
      </c>
      <c r="U4080" t="s">
        <v>3841</v>
      </c>
      <c r="V4080">
        <v>63</v>
      </c>
      <c r="W4080">
        <v>58</v>
      </c>
      <c r="Y4080" t="s">
        <v>1692</v>
      </c>
      <c r="Z4080">
        <v>1</v>
      </c>
      <c r="AA4080">
        <f t="shared" si="568"/>
        <v>-5</v>
      </c>
      <c r="AB4080">
        <f t="shared" ca="1" si="564"/>
        <v>2.4000000000000004</v>
      </c>
      <c r="AC4080">
        <f t="shared" ca="1" si="565"/>
        <v>-7.4</v>
      </c>
      <c r="AD4080">
        <f t="shared" ca="1" si="566"/>
        <v>7.4</v>
      </c>
      <c r="AE4080" s="2">
        <v>0</v>
      </c>
      <c r="AF4080" s="7">
        <f>VLOOKUP(R4080,Weights!$A$2:$B$120,2,0)*AE4080</f>
        <v>0</v>
      </c>
      <c r="AG4080">
        <f t="shared" ca="1" si="567"/>
        <v>54.760000000000005</v>
      </c>
      <c r="AI4080" t="str">
        <f t="shared" ca="1" si="569"/>
        <v>Saint Peter's</v>
      </c>
      <c r="AJ4080" t="str">
        <f t="shared" si="570"/>
        <v>Monmouth</v>
      </c>
      <c r="AK4080" t="str">
        <f t="shared" si="571"/>
        <v>Monmouth</v>
      </c>
    </row>
    <row r="4081" spans="17:37" x14ac:dyDescent="0.25">
      <c r="Q4081" t="s">
        <v>3502</v>
      </c>
      <c r="R4081" s="6">
        <v>42064</v>
      </c>
      <c r="S4081" t="s">
        <v>3194</v>
      </c>
      <c r="T4081" t="s">
        <v>3330</v>
      </c>
      <c r="U4081" t="s">
        <v>3842</v>
      </c>
      <c r="V4081">
        <v>68</v>
      </c>
      <c r="W4081">
        <v>60</v>
      </c>
      <c r="Y4081" t="s">
        <v>2026</v>
      </c>
      <c r="Z4081">
        <v>1</v>
      </c>
      <c r="AA4081">
        <f t="shared" si="568"/>
        <v>8</v>
      </c>
      <c r="AB4081">
        <f t="shared" ca="1" si="564"/>
        <v>-2.1999999999999997</v>
      </c>
      <c r="AC4081">
        <f t="shared" ca="1" si="565"/>
        <v>10.199999999999999</v>
      </c>
      <c r="AD4081">
        <f t="shared" ca="1" si="566"/>
        <v>-10.199999999999999</v>
      </c>
      <c r="AE4081" s="2">
        <v>0</v>
      </c>
      <c r="AF4081" s="7">
        <f>VLOOKUP(R4081,Weights!$A$2:$B$120,2,0)*AE4081</f>
        <v>0</v>
      </c>
      <c r="AG4081">
        <f t="shared" ca="1" si="567"/>
        <v>104.03999999999999</v>
      </c>
      <c r="AI4081" t="str">
        <f t="shared" ca="1" si="569"/>
        <v>Iona</v>
      </c>
      <c r="AJ4081" t="str">
        <f t="shared" si="570"/>
        <v>Saint Peter's</v>
      </c>
      <c r="AK4081">
        <f t="shared" si="571"/>
        <v>0</v>
      </c>
    </row>
    <row r="4082" spans="17:37" x14ac:dyDescent="0.25">
      <c r="Q4082" t="s">
        <v>3384</v>
      </c>
      <c r="R4082" s="6">
        <v>41957</v>
      </c>
      <c r="S4082" t="s">
        <v>3194</v>
      </c>
      <c r="T4082" t="s">
        <v>3839</v>
      </c>
      <c r="U4082" t="s">
        <v>3842</v>
      </c>
      <c r="V4082">
        <v>100</v>
      </c>
      <c r="W4082">
        <v>52</v>
      </c>
      <c r="Y4082" t="s">
        <v>176</v>
      </c>
      <c r="Z4082">
        <v>1</v>
      </c>
      <c r="AA4082">
        <f t="shared" si="568"/>
        <v>48</v>
      </c>
      <c r="AB4082">
        <f t="shared" ca="1" si="564"/>
        <v>38.399999800000003</v>
      </c>
      <c r="AC4082">
        <f t="shared" ca="1" si="565"/>
        <v>9.6000001999999967</v>
      </c>
      <c r="AD4082">
        <f t="shared" ca="1" si="566"/>
        <v>-9.6000001999999967</v>
      </c>
      <c r="AE4082" s="2">
        <v>0</v>
      </c>
      <c r="AF4082" s="7">
        <f>VLOOKUP(R4082,Weights!$A$2:$B$120,2,0)*AE4082</f>
        <v>0</v>
      </c>
      <c r="AG4082">
        <f t="shared" ca="1" si="567"/>
        <v>92.160003839999973</v>
      </c>
      <c r="AI4082" t="str">
        <f t="shared" ca="1" si="569"/>
        <v>Sam Houston St</v>
      </c>
      <c r="AJ4082" t="str">
        <f t="shared" si="570"/>
        <v>Sam Houston St</v>
      </c>
      <c r="AK4082">
        <f t="shared" si="571"/>
        <v>0</v>
      </c>
    </row>
    <row r="4083" spans="17:37" x14ac:dyDescent="0.25">
      <c r="Q4083" t="s">
        <v>3384</v>
      </c>
      <c r="R4083" s="6">
        <v>41964</v>
      </c>
      <c r="S4083" t="s">
        <v>3195</v>
      </c>
      <c r="T4083" t="s">
        <v>3406</v>
      </c>
      <c r="U4083" t="s">
        <v>3842</v>
      </c>
      <c r="V4083">
        <v>93</v>
      </c>
      <c r="W4083">
        <v>85</v>
      </c>
      <c r="X4083" t="s">
        <v>3845</v>
      </c>
      <c r="Y4083" t="s">
        <v>99</v>
      </c>
      <c r="Z4083">
        <v>1</v>
      </c>
      <c r="AA4083">
        <f t="shared" si="568"/>
        <v>8</v>
      </c>
      <c r="AB4083">
        <f t="shared" ca="1" si="564"/>
        <v>8</v>
      </c>
      <c r="AC4083">
        <f t="shared" ca="1" si="565"/>
        <v>0</v>
      </c>
      <c r="AD4083">
        <f t="shared" ca="1" si="566"/>
        <v>0</v>
      </c>
      <c r="AE4083" s="2">
        <v>0</v>
      </c>
      <c r="AF4083" s="7">
        <f>VLOOKUP(R4083,Weights!$A$2:$B$120,2,0)*AE4083</f>
        <v>0</v>
      </c>
      <c r="AG4083">
        <f t="shared" ca="1" si="567"/>
        <v>0</v>
      </c>
      <c r="AI4083" t="str">
        <f t="shared" ca="1" si="569"/>
        <v>Sam Houston St</v>
      </c>
      <c r="AJ4083" t="str">
        <f t="shared" si="570"/>
        <v>Sam Houston St</v>
      </c>
      <c r="AK4083">
        <f t="shared" si="571"/>
        <v>0</v>
      </c>
    </row>
    <row r="4084" spans="17:37" x14ac:dyDescent="0.25">
      <c r="Q4084" t="s">
        <v>3384</v>
      </c>
      <c r="R4084" s="6">
        <v>41972</v>
      </c>
      <c r="S4084" t="s">
        <v>3194</v>
      </c>
      <c r="T4084" t="s">
        <v>3839</v>
      </c>
      <c r="U4084" t="s">
        <v>3842</v>
      </c>
      <c r="V4084">
        <v>111</v>
      </c>
      <c r="W4084">
        <v>51</v>
      </c>
      <c r="Y4084" t="s">
        <v>151</v>
      </c>
      <c r="Z4084">
        <v>1</v>
      </c>
      <c r="AA4084">
        <f t="shared" si="568"/>
        <v>60</v>
      </c>
      <c r="AB4084">
        <f t="shared" ca="1" si="564"/>
        <v>38.399999800000003</v>
      </c>
      <c r="AC4084">
        <f t="shared" ca="1" si="565"/>
        <v>21.600000199999997</v>
      </c>
      <c r="AD4084">
        <f t="shared" ca="1" si="566"/>
        <v>-21.600000199999997</v>
      </c>
      <c r="AE4084" s="2">
        <v>0</v>
      </c>
      <c r="AF4084" s="7">
        <f>VLOOKUP(R4084,Weights!$A$2:$B$120,2,0)*AE4084</f>
        <v>0</v>
      </c>
      <c r="AG4084">
        <f t="shared" ca="1" si="567"/>
        <v>466.56000863999992</v>
      </c>
      <c r="AI4084" t="str">
        <f t="shared" ca="1" si="569"/>
        <v>Sam Houston St</v>
      </c>
      <c r="AJ4084" t="str">
        <f t="shared" si="570"/>
        <v>Sam Houston St</v>
      </c>
      <c r="AK4084">
        <f t="shared" si="571"/>
        <v>0</v>
      </c>
    </row>
    <row r="4085" spans="17:37" x14ac:dyDescent="0.25">
      <c r="Q4085" t="s">
        <v>3384</v>
      </c>
      <c r="R4085" s="6">
        <v>41979</v>
      </c>
      <c r="S4085" t="s">
        <v>3194</v>
      </c>
      <c r="T4085" t="s">
        <v>3486</v>
      </c>
      <c r="U4085" t="s">
        <v>3842</v>
      </c>
      <c r="V4085">
        <v>78</v>
      </c>
      <c r="W4085">
        <v>59</v>
      </c>
      <c r="Y4085" t="s">
        <v>152</v>
      </c>
      <c r="Z4085">
        <v>1</v>
      </c>
      <c r="AA4085">
        <f t="shared" si="568"/>
        <v>19</v>
      </c>
      <c r="AB4085">
        <f t="shared" ca="1" si="564"/>
        <v>23.999999799999998</v>
      </c>
      <c r="AC4085">
        <f t="shared" ca="1" si="565"/>
        <v>-4.9999997999999977</v>
      </c>
      <c r="AD4085">
        <f t="shared" ca="1" si="566"/>
        <v>4.9999997999999977</v>
      </c>
      <c r="AE4085" s="2">
        <v>0</v>
      </c>
      <c r="AF4085" s="7">
        <f>VLOOKUP(R4085,Weights!$A$2:$B$120,2,0)*AE4085</f>
        <v>0</v>
      </c>
      <c r="AG4085">
        <f t="shared" ca="1" si="567"/>
        <v>24.999998000000016</v>
      </c>
      <c r="AI4085" t="str">
        <f t="shared" ca="1" si="569"/>
        <v>Sam Houston St</v>
      </c>
      <c r="AJ4085" t="str">
        <f t="shared" si="570"/>
        <v>Sam Houston St</v>
      </c>
      <c r="AK4085">
        <f t="shared" si="571"/>
        <v>0</v>
      </c>
    </row>
    <row r="4086" spans="17:37" x14ac:dyDescent="0.25">
      <c r="Q4086" t="s">
        <v>3384</v>
      </c>
      <c r="R4086" s="6">
        <v>41989</v>
      </c>
      <c r="S4086" t="s">
        <v>3194</v>
      </c>
      <c r="T4086" t="s">
        <v>3357</v>
      </c>
      <c r="U4086" t="s">
        <v>3842</v>
      </c>
      <c r="V4086">
        <v>76</v>
      </c>
      <c r="W4086">
        <v>52</v>
      </c>
      <c r="Y4086" t="s">
        <v>154</v>
      </c>
      <c r="Z4086">
        <v>1</v>
      </c>
      <c r="AA4086">
        <f t="shared" si="568"/>
        <v>24</v>
      </c>
      <c r="AB4086">
        <f t="shared" ca="1" si="564"/>
        <v>8.6</v>
      </c>
      <c r="AC4086">
        <f t="shared" ca="1" si="565"/>
        <v>15.4</v>
      </c>
      <c r="AD4086">
        <f t="shared" ca="1" si="566"/>
        <v>-15.4</v>
      </c>
      <c r="AE4086" s="2">
        <v>0</v>
      </c>
      <c r="AF4086" s="7">
        <f>VLOOKUP(R4086,Weights!$A$2:$B$120,2,0)*AE4086</f>
        <v>0</v>
      </c>
      <c r="AG4086">
        <f t="shared" ca="1" si="567"/>
        <v>237.16000000000003</v>
      </c>
      <c r="AI4086" t="str">
        <f t="shared" ca="1" si="569"/>
        <v>Sam Houston St</v>
      </c>
      <c r="AJ4086" t="str">
        <f t="shared" si="570"/>
        <v>Sam Houston St</v>
      </c>
      <c r="AK4086">
        <f t="shared" si="571"/>
        <v>0</v>
      </c>
    </row>
    <row r="4087" spans="17:37" x14ac:dyDescent="0.25">
      <c r="Q4087" t="s">
        <v>3384</v>
      </c>
      <c r="R4087" s="6">
        <v>41993</v>
      </c>
      <c r="S4087" t="s">
        <v>3194</v>
      </c>
      <c r="T4087" t="s">
        <v>3534</v>
      </c>
      <c r="U4087" t="s">
        <v>3842</v>
      </c>
      <c r="V4087">
        <v>61</v>
      </c>
      <c r="W4087">
        <v>44</v>
      </c>
      <c r="Y4087" t="s">
        <v>332</v>
      </c>
      <c r="Z4087">
        <v>1</v>
      </c>
      <c r="AA4087">
        <f t="shared" si="568"/>
        <v>17</v>
      </c>
      <c r="AB4087">
        <f t="shared" ca="1" si="564"/>
        <v>15.6</v>
      </c>
      <c r="AC4087">
        <f t="shared" ca="1" si="565"/>
        <v>1.4000000000000004</v>
      </c>
      <c r="AD4087">
        <f t="shared" ca="1" si="566"/>
        <v>-1.4000000000000004</v>
      </c>
      <c r="AE4087" s="2">
        <v>0</v>
      </c>
      <c r="AF4087" s="7">
        <f>VLOOKUP(R4087,Weights!$A$2:$B$120,2,0)*AE4087</f>
        <v>0</v>
      </c>
      <c r="AG4087">
        <f t="shared" ca="1" si="567"/>
        <v>1.9600000000000011</v>
      </c>
      <c r="AI4087" t="str">
        <f t="shared" ca="1" si="569"/>
        <v>Sam Houston St</v>
      </c>
      <c r="AJ4087" t="str">
        <f t="shared" si="570"/>
        <v>Sam Houston St</v>
      </c>
      <c r="AK4087">
        <f t="shared" si="571"/>
        <v>0</v>
      </c>
    </row>
    <row r="4088" spans="17:37" x14ac:dyDescent="0.25">
      <c r="Q4088" t="s">
        <v>3384</v>
      </c>
      <c r="R4088" s="6">
        <v>42002</v>
      </c>
      <c r="S4088" t="s">
        <v>3194</v>
      </c>
      <c r="T4088" t="s">
        <v>3839</v>
      </c>
      <c r="U4088" t="s">
        <v>3842</v>
      </c>
      <c r="V4088">
        <v>102</v>
      </c>
      <c r="W4088">
        <v>47</v>
      </c>
      <c r="Y4088" t="s">
        <v>398</v>
      </c>
      <c r="Z4088">
        <v>1</v>
      </c>
      <c r="AA4088">
        <f t="shared" si="568"/>
        <v>55</v>
      </c>
      <c r="AB4088">
        <f t="shared" ca="1" si="564"/>
        <v>38.399999800000003</v>
      </c>
      <c r="AC4088">
        <f t="shared" ca="1" si="565"/>
        <v>16.600000199999997</v>
      </c>
      <c r="AD4088">
        <f t="shared" ca="1" si="566"/>
        <v>-16.600000199999997</v>
      </c>
      <c r="AE4088" s="2">
        <v>0</v>
      </c>
      <c r="AF4088" s="7">
        <f>VLOOKUP(R4088,Weights!$A$2:$B$120,2,0)*AE4088</f>
        <v>0</v>
      </c>
      <c r="AG4088">
        <f t="shared" ca="1" si="567"/>
        <v>275.56000663999993</v>
      </c>
      <c r="AI4088" t="str">
        <f t="shared" ca="1" si="569"/>
        <v>Sam Houston St</v>
      </c>
      <c r="AJ4088" t="str">
        <f t="shared" si="570"/>
        <v>Sam Houston St</v>
      </c>
      <c r="AK4088">
        <f t="shared" si="571"/>
        <v>0</v>
      </c>
    </row>
    <row r="4089" spans="17:37" x14ac:dyDescent="0.25">
      <c r="Q4089" t="s">
        <v>3384</v>
      </c>
      <c r="R4089" s="6">
        <v>42007</v>
      </c>
      <c r="S4089" t="s">
        <v>3194</v>
      </c>
      <c r="T4089" t="s">
        <v>3527</v>
      </c>
      <c r="U4089" t="s">
        <v>3842</v>
      </c>
      <c r="V4089">
        <v>84</v>
      </c>
      <c r="W4089">
        <v>78</v>
      </c>
      <c r="Y4089" t="s">
        <v>1570</v>
      </c>
      <c r="Z4089">
        <v>1</v>
      </c>
      <c r="AA4089">
        <f t="shared" si="568"/>
        <v>6</v>
      </c>
      <c r="AB4089">
        <f t="shared" ca="1" si="564"/>
        <v>13.6</v>
      </c>
      <c r="AC4089">
        <f t="shared" ca="1" si="565"/>
        <v>-7.6</v>
      </c>
      <c r="AD4089">
        <f t="shared" ca="1" si="566"/>
        <v>7.6</v>
      </c>
      <c r="AE4089" s="2">
        <v>0</v>
      </c>
      <c r="AF4089" s="7">
        <f>VLOOKUP(R4089,Weights!$A$2:$B$120,2,0)*AE4089</f>
        <v>0</v>
      </c>
      <c r="AG4089">
        <f t="shared" ca="1" si="567"/>
        <v>57.76</v>
      </c>
      <c r="AI4089" t="str">
        <f t="shared" ca="1" si="569"/>
        <v>Sam Houston St</v>
      </c>
      <c r="AJ4089" t="str">
        <f t="shared" si="570"/>
        <v>Sam Houston St</v>
      </c>
      <c r="AK4089">
        <f t="shared" si="571"/>
        <v>0</v>
      </c>
    </row>
    <row r="4090" spans="17:37" x14ac:dyDescent="0.25">
      <c r="Q4090" t="s">
        <v>3384</v>
      </c>
      <c r="R4090" s="6">
        <v>42009</v>
      </c>
      <c r="S4090" t="s">
        <v>3194</v>
      </c>
      <c r="T4090" t="s">
        <v>3478</v>
      </c>
      <c r="U4090" t="s">
        <v>3842</v>
      </c>
      <c r="V4090">
        <v>75</v>
      </c>
      <c r="W4090">
        <v>64</v>
      </c>
      <c r="Y4090" t="s">
        <v>1695</v>
      </c>
      <c r="Z4090">
        <v>1</v>
      </c>
      <c r="AA4090">
        <f t="shared" si="568"/>
        <v>11</v>
      </c>
      <c r="AB4090">
        <f t="shared" ca="1" si="564"/>
        <v>13.2</v>
      </c>
      <c r="AC4090">
        <f t="shared" ca="1" si="565"/>
        <v>-2.1999999999999993</v>
      </c>
      <c r="AD4090">
        <f t="shared" ca="1" si="566"/>
        <v>2.1999999999999993</v>
      </c>
      <c r="AE4090" s="2">
        <v>0</v>
      </c>
      <c r="AF4090" s="7">
        <f>VLOOKUP(R4090,Weights!$A$2:$B$120,2,0)*AE4090</f>
        <v>0</v>
      </c>
      <c r="AG4090">
        <f t="shared" ca="1" si="567"/>
        <v>4.8399999999999972</v>
      </c>
      <c r="AI4090" t="str">
        <f t="shared" ca="1" si="569"/>
        <v>Sam Houston St</v>
      </c>
      <c r="AJ4090" t="str">
        <f t="shared" si="570"/>
        <v>Sam Houston St</v>
      </c>
      <c r="AK4090">
        <f t="shared" si="571"/>
        <v>0</v>
      </c>
    </row>
    <row r="4091" spans="17:37" x14ac:dyDescent="0.25">
      <c r="Q4091" t="s">
        <v>3384</v>
      </c>
      <c r="R4091" s="6">
        <v>42021</v>
      </c>
      <c r="S4091" t="s">
        <v>3194</v>
      </c>
      <c r="T4091" t="s">
        <v>3508</v>
      </c>
      <c r="U4091" t="s">
        <v>3842</v>
      </c>
      <c r="V4091">
        <v>69</v>
      </c>
      <c r="W4091">
        <v>60</v>
      </c>
      <c r="Y4091" t="s">
        <v>2759</v>
      </c>
      <c r="Z4091">
        <v>1</v>
      </c>
      <c r="AA4091">
        <f t="shared" si="568"/>
        <v>9</v>
      </c>
      <c r="AB4091">
        <f t="shared" ca="1" si="564"/>
        <v>19.399999999999999</v>
      </c>
      <c r="AC4091">
        <f t="shared" ca="1" si="565"/>
        <v>-10.399999999999999</v>
      </c>
      <c r="AD4091">
        <f t="shared" ca="1" si="566"/>
        <v>10.399999999999999</v>
      </c>
      <c r="AE4091" s="2">
        <v>0</v>
      </c>
      <c r="AF4091" s="7">
        <f>VLOOKUP(R4091,Weights!$A$2:$B$120,2,0)*AE4091</f>
        <v>0</v>
      </c>
      <c r="AG4091">
        <f t="shared" ca="1" si="567"/>
        <v>108.15999999999997</v>
      </c>
      <c r="AI4091" t="str">
        <f t="shared" ca="1" si="569"/>
        <v>Sam Houston St</v>
      </c>
      <c r="AJ4091" t="str">
        <f t="shared" si="570"/>
        <v>Sam Houston St</v>
      </c>
      <c r="AK4091">
        <f t="shared" si="571"/>
        <v>0</v>
      </c>
    </row>
    <row r="4092" spans="17:37" x14ac:dyDescent="0.25">
      <c r="Q4092" t="s">
        <v>3384</v>
      </c>
      <c r="R4092" s="6">
        <v>42028</v>
      </c>
      <c r="S4092" t="s">
        <v>3194</v>
      </c>
      <c r="T4092" t="s">
        <v>3457</v>
      </c>
      <c r="U4092" t="s">
        <v>3841</v>
      </c>
      <c r="V4092">
        <v>79</v>
      </c>
      <c r="W4092">
        <v>68</v>
      </c>
      <c r="Y4092" t="s">
        <v>2760</v>
      </c>
      <c r="Z4092">
        <v>1</v>
      </c>
      <c r="AA4092">
        <f t="shared" si="568"/>
        <v>-11</v>
      </c>
      <c r="AB4092">
        <f t="shared" ca="1" si="564"/>
        <v>1.9999999999999991</v>
      </c>
      <c r="AC4092">
        <f t="shared" ca="1" si="565"/>
        <v>-13</v>
      </c>
      <c r="AD4092">
        <f t="shared" ca="1" si="566"/>
        <v>13</v>
      </c>
      <c r="AE4092" s="2">
        <v>0</v>
      </c>
      <c r="AF4092" s="7">
        <f>VLOOKUP(R4092,Weights!$A$2:$B$120,2,0)*AE4092</f>
        <v>0</v>
      </c>
      <c r="AG4092">
        <f t="shared" ca="1" si="567"/>
        <v>169</v>
      </c>
      <c r="AI4092" t="str">
        <f t="shared" ca="1" si="569"/>
        <v>Sam Houston St</v>
      </c>
      <c r="AJ4092" t="str">
        <f t="shared" si="570"/>
        <v>Stephen F. Austin</v>
      </c>
      <c r="AK4092" t="str">
        <f t="shared" si="571"/>
        <v>Stephen F. Austin</v>
      </c>
    </row>
    <row r="4093" spans="17:37" x14ac:dyDescent="0.25">
      <c r="Q4093" t="s">
        <v>3384</v>
      </c>
      <c r="R4093" s="6">
        <v>42035</v>
      </c>
      <c r="S4093" t="s">
        <v>3194</v>
      </c>
      <c r="T4093" t="s">
        <v>3525</v>
      </c>
      <c r="U4093" t="s">
        <v>3842</v>
      </c>
      <c r="V4093">
        <v>63</v>
      </c>
      <c r="W4093">
        <v>52</v>
      </c>
      <c r="Y4093" t="s">
        <v>2761</v>
      </c>
      <c r="Z4093">
        <v>1</v>
      </c>
      <c r="AA4093">
        <f t="shared" si="568"/>
        <v>11</v>
      </c>
      <c r="AB4093">
        <f t="shared" ca="1" si="564"/>
        <v>20.199999800000001</v>
      </c>
      <c r="AC4093">
        <f t="shared" ca="1" si="565"/>
        <v>-9.1999998000000005</v>
      </c>
      <c r="AD4093">
        <f t="shared" ca="1" si="566"/>
        <v>9.1999998000000005</v>
      </c>
      <c r="AE4093" s="2">
        <v>0</v>
      </c>
      <c r="AF4093" s="7">
        <f>VLOOKUP(R4093,Weights!$A$2:$B$120,2,0)*AE4093</f>
        <v>0</v>
      </c>
      <c r="AG4093">
        <f t="shared" ca="1" si="567"/>
        <v>84.639996320000051</v>
      </c>
      <c r="AI4093" t="str">
        <f t="shared" ca="1" si="569"/>
        <v>Sam Houston St</v>
      </c>
      <c r="AJ4093" t="str">
        <f t="shared" si="570"/>
        <v>Sam Houston St</v>
      </c>
      <c r="AK4093">
        <f t="shared" si="571"/>
        <v>0</v>
      </c>
    </row>
    <row r="4094" spans="17:37" x14ac:dyDescent="0.25">
      <c r="Q4094" t="s">
        <v>3384</v>
      </c>
      <c r="R4094" s="6">
        <v>42037</v>
      </c>
      <c r="S4094" t="s">
        <v>3194</v>
      </c>
      <c r="T4094" t="s">
        <v>3483</v>
      </c>
      <c r="U4094" t="s">
        <v>3842</v>
      </c>
      <c r="V4094">
        <v>79</v>
      </c>
      <c r="W4094">
        <v>50</v>
      </c>
      <c r="Y4094" t="s">
        <v>2762</v>
      </c>
      <c r="Z4094">
        <v>1</v>
      </c>
      <c r="AA4094">
        <f t="shared" si="568"/>
        <v>29</v>
      </c>
      <c r="AB4094">
        <f t="shared" ca="1" si="564"/>
        <v>17</v>
      </c>
      <c r="AC4094">
        <f t="shared" ca="1" si="565"/>
        <v>12</v>
      </c>
      <c r="AD4094">
        <f t="shared" ca="1" si="566"/>
        <v>-12</v>
      </c>
      <c r="AE4094" s="2">
        <v>0</v>
      </c>
      <c r="AF4094" s="7">
        <f>VLOOKUP(R4094,Weights!$A$2:$B$120,2,0)*AE4094</f>
        <v>0</v>
      </c>
      <c r="AG4094">
        <f t="shared" ca="1" si="567"/>
        <v>144</v>
      </c>
      <c r="AI4094" t="str">
        <f t="shared" ca="1" si="569"/>
        <v>Sam Houston St</v>
      </c>
      <c r="AJ4094" t="str">
        <f t="shared" si="570"/>
        <v>Sam Houston St</v>
      </c>
      <c r="AK4094">
        <f t="shared" si="571"/>
        <v>0</v>
      </c>
    </row>
    <row r="4095" spans="17:37" x14ac:dyDescent="0.25">
      <c r="Q4095" t="s">
        <v>3384</v>
      </c>
      <c r="R4095" s="6">
        <v>42042</v>
      </c>
      <c r="S4095" t="s">
        <v>3194</v>
      </c>
      <c r="T4095" t="s">
        <v>3485</v>
      </c>
      <c r="U4095" t="s">
        <v>3842</v>
      </c>
      <c r="V4095">
        <v>67</v>
      </c>
      <c r="W4095">
        <v>59</v>
      </c>
      <c r="Y4095" t="s">
        <v>2763</v>
      </c>
      <c r="Z4095">
        <v>1</v>
      </c>
      <c r="AA4095">
        <f t="shared" si="568"/>
        <v>8</v>
      </c>
      <c r="AB4095">
        <f t="shared" ca="1" si="564"/>
        <v>15</v>
      </c>
      <c r="AC4095">
        <f t="shared" ca="1" si="565"/>
        <v>-7</v>
      </c>
      <c r="AD4095">
        <f t="shared" ca="1" si="566"/>
        <v>7</v>
      </c>
      <c r="AE4095" s="2">
        <v>0</v>
      </c>
      <c r="AF4095" s="7">
        <f>VLOOKUP(R4095,Weights!$A$2:$B$120,2,0)*AE4095</f>
        <v>0</v>
      </c>
      <c r="AG4095">
        <f t="shared" ca="1" si="567"/>
        <v>49</v>
      </c>
      <c r="AI4095" t="str">
        <f t="shared" ca="1" si="569"/>
        <v>Sam Houston St</v>
      </c>
      <c r="AJ4095" t="str">
        <f t="shared" si="570"/>
        <v>Sam Houston St</v>
      </c>
      <c r="AK4095">
        <f t="shared" si="571"/>
        <v>0</v>
      </c>
    </row>
    <row r="4096" spans="17:37" x14ac:dyDescent="0.25">
      <c r="Q4096" t="s">
        <v>3384</v>
      </c>
      <c r="R4096" s="6">
        <v>42044</v>
      </c>
      <c r="S4096" t="s">
        <v>3194</v>
      </c>
      <c r="T4096" t="s">
        <v>3839</v>
      </c>
      <c r="U4096" t="s">
        <v>3842</v>
      </c>
      <c r="V4096">
        <v>88</v>
      </c>
      <c r="W4096">
        <v>39</v>
      </c>
      <c r="Y4096" t="s">
        <v>1114</v>
      </c>
      <c r="Z4096">
        <v>1</v>
      </c>
      <c r="AA4096">
        <f t="shared" si="568"/>
        <v>49</v>
      </c>
      <c r="AB4096">
        <f t="shared" ca="1" si="564"/>
        <v>38.399999800000003</v>
      </c>
      <c r="AC4096">
        <f t="shared" ca="1" si="565"/>
        <v>10.600000199999997</v>
      </c>
      <c r="AD4096">
        <f t="shared" ca="1" si="566"/>
        <v>-10.600000199999997</v>
      </c>
      <c r="AE4096" s="2">
        <v>0</v>
      </c>
      <c r="AF4096" s="7">
        <f>VLOOKUP(R4096,Weights!$A$2:$B$120,2,0)*AE4096</f>
        <v>0</v>
      </c>
      <c r="AG4096">
        <f t="shared" ca="1" si="567"/>
        <v>112.36000423999997</v>
      </c>
      <c r="AI4096" t="str">
        <f t="shared" ca="1" si="569"/>
        <v>Sam Houston St</v>
      </c>
      <c r="AJ4096" t="str">
        <f t="shared" si="570"/>
        <v>Sam Houston St</v>
      </c>
      <c r="AK4096">
        <f t="shared" si="571"/>
        <v>0</v>
      </c>
    </row>
    <row r="4097" spans="17:37" x14ac:dyDescent="0.25">
      <c r="Q4097" t="s">
        <v>3384</v>
      </c>
      <c r="R4097" s="6">
        <v>42051</v>
      </c>
      <c r="S4097" t="s">
        <v>3194</v>
      </c>
      <c r="T4097" t="s">
        <v>3294</v>
      </c>
      <c r="U4097" t="s">
        <v>3842</v>
      </c>
      <c r="V4097">
        <v>71</v>
      </c>
      <c r="W4097">
        <v>49</v>
      </c>
      <c r="Y4097" t="s">
        <v>2764</v>
      </c>
      <c r="Z4097">
        <v>1</v>
      </c>
      <c r="AA4097">
        <f t="shared" si="568"/>
        <v>22</v>
      </c>
      <c r="AB4097">
        <f t="shared" ca="1" si="564"/>
        <v>23.199999800000001</v>
      </c>
      <c r="AC4097">
        <f t="shared" ca="1" si="565"/>
        <v>-1.1999998000000005</v>
      </c>
      <c r="AD4097">
        <f t="shared" ca="1" si="566"/>
        <v>1.1999998000000005</v>
      </c>
      <c r="AE4097" s="2">
        <v>0</v>
      </c>
      <c r="AF4097" s="7">
        <f>VLOOKUP(R4097,Weights!$A$2:$B$120,2,0)*AE4097</f>
        <v>0</v>
      </c>
      <c r="AG4097">
        <f t="shared" ca="1" si="567"/>
        <v>1.4399995200000413</v>
      </c>
      <c r="AI4097" t="str">
        <f t="shared" ca="1" si="569"/>
        <v>Sam Houston St</v>
      </c>
      <c r="AJ4097" t="str">
        <f t="shared" si="570"/>
        <v>Sam Houston St</v>
      </c>
      <c r="AK4097">
        <f t="shared" si="571"/>
        <v>0</v>
      </c>
    </row>
    <row r="4098" spans="17:37" x14ac:dyDescent="0.25">
      <c r="Q4098" t="s">
        <v>3384</v>
      </c>
      <c r="R4098" s="6">
        <v>42065</v>
      </c>
      <c r="S4098" t="s">
        <v>3194</v>
      </c>
      <c r="T4098" t="s">
        <v>3435</v>
      </c>
      <c r="U4098" t="s">
        <v>3842</v>
      </c>
      <c r="V4098">
        <v>76</v>
      </c>
      <c r="W4098">
        <v>49</v>
      </c>
      <c r="Y4098" t="s">
        <v>2695</v>
      </c>
      <c r="Z4098">
        <v>1</v>
      </c>
      <c r="AA4098">
        <f t="shared" si="568"/>
        <v>27</v>
      </c>
      <c r="AB4098">
        <f t="shared" ref="AB4098:AB4161" ca="1" si="572">Z4098*(IF(S4098="A",-HomeEdge,IF(S4098="H",HomeEdge,0))+VLOOKUP(Q4098,TmList,2,0)-VLOOKUP(T4098,TmList,2,0))</f>
        <v>26.799999799999998</v>
      </c>
      <c r="AC4098">
        <f t="shared" ref="AC4098:AC4161" ca="1" si="573">AA4098-AB4098</f>
        <v>0.20000020000000163</v>
      </c>
      <c r="AD4098">
        <f t="shared" ref="AD4098:AD4161" ca="1" si="574">-AC4098</f>
        <v>-0.20000020000000163</v>
      </c>
      <c r="AE4098" s="2">
        <v>0</v>
      </c>
      <c r="AF4098" s="7">
        <f>VLOOKUP(R4098,Weights!$A$2:$B$120,2,0)*AE4098</f>
        <v>0</v>
      </c>
      <c r="AG4098">
        <f t="shared" ref="AG4098:AG4161" ca="1" si="575">AC4098^2</f>
        <v>4.0000080000040648E-2</v>
      </c>
      <c r="AI4098" t="str">
        <f t="shared" ca="1" si="569"/>
        <v>Sam Houston St</v>
      </c>
      <c r="AJ4098" t="str">
        <f t="shared" si="570"/>
        <v>Sam Houston St</v>
      </c>
      <c r="AK4098">
        <f t="shared" si="571"/>
        <v>0</v>
      </c>
    </row>
    <row r="4099" spans="17:37" x14ac:dyDescent="0.25">
      <c r="Q4099" t="s">
        <v>3384</v>
      </c>
      <c r="R4099" s="6">
        <v>42076</v>
      </c>
      <c r="S4099" t="s">
        <v>3195</v>
      </c>
      <c r="T4099" t="s">
        <v>3485</v>
      </c>
      <c r="U4099" t="s">
        <v>3191</v>
      </c>
      <c r="Y4099" t="s">
        <v>3191</v>
      </c>
      <c r="Z4099">
        <v>0</v>
      </c>
      <c r="AA4099">
        <f t="shared" ref="AA4099:AA4162" si="576">Z4099*IF(U4099="W",(V4099-W4099),W4099-V4099)</f>
        <v>0</v>
      </c>
      <c r="AB4099">
        <f t="shared" ca="1" si="572"/>
        <v>0</v>
      </c>
      <c r="AC4099">
        <f t="shared" ca="1" si="573"/>
        <v>0</v>
      </c>
      <c r="AD4099">
        <f t="shared" ca="1" si="574"/>
        <v>0</v>
      </c>
      <c r="AE4099" s="2">
        <v>0</v>
      </c>
      <c r="AF4099" s="7">
        <f>VLOOKUP(R4099,Weights!$A$2:$B$120,2,0)*AE4099</f>
        <v>0</v>
      </c>
      <c r="AG4099">
        <f t="shared" ca="1" si="575"/>
        <v>0</v>
      </c>
      <c r="AI4099" t="str">
        <f t="shared" ref="AI4099:AI4162" ca="1" si="577">IF(AB4099&gt;0,Q4099,T4099)</f>
        <v>Texas A&amp;M-CC</v>
      </c>
      <c r="AJ4099" t="str">
        <f t="shared" ref="AJ4099:AJ4162" si="578">IF(AA4099&gt;0,Q4099,T4099)</f>
        <v>Texas A&amp;M-CC</v>
      </c>
      <c r="AK4099">
        <f t="shared" ref="AK4099:AK4162" si="579">IF(AA4099&lt;0,T4099,0)</f>
        <v>0</v>
      </c>
    </row>
    <row r="4100" spans="17:37" x14ac:dyDescent="0.25">
      <c r="Q4100" t="s">
        <v>3339</v>
      </c>
      <c r="R4100" s="6">
        <v>41962</v>
      </c>
      <c r="S4100" t="s">
        <v>3194</v>
      </c>
      <c r="T4100" t="s">
        <v>3354</v>
      </c>
      <c r="U4100" t="s">
        <v>3842</v>
      </c>
      <c r="V4100">
        <v>68</v>
      </c>
      <c r="W4100">
        <v>67</v>
      </c>
      <c r="Y4100" t="s">
        <v>13</v>
      </c>
      <c r="Z4100">
        <v>1</v>
      </c>
      <c r="AA4100">
        <f t="shared" si="576"/>
        <v>1</v>
      </c>
      <c r="AB4100">
        <f t="shared" ca="1" si="572"/>
        <v>11.7999998</v>
      </c>
      <c r="AC4100">
        <f t="shared" ca="1" si="573"/>
        <v>-10.7999998</v>
      </c>
      <c r="AD4100">
        <f t="shared" ca="1" si="574"/>
        <v>10.7999998</v>
      </c>
      <c r="AE4100" s="2">
        <v>0</v>
      </c>
      <c r="AF4100" s="7">
        <f>VLOOKUP(R4100,Weights!$A$2:$B$120,2,0)*AE4100</f>
        <v>0</v>
      </c>
      <c r="AG4100">
        <f t="shared" ca="1" si="575"/>
        <v>116.63999568000004</v>
      </c>
      <c r="AI4100" t="str">
        <f t="shared" ca="1" si="577"/>
        <v>Samford</v>
      </c>
      <c r="AJ4100" t="str">
        <f t="shared" si="578"/>
        <v>Samford</v>
      </c>
      <c r="AK4100">
        <f t="shared" si="579"/>
        <v>0</v>
      </c>
    </row>
    <row r="4101" spans="17:37" x14ac:dyDescent="0.25">
      <c r="Q4101" t="s">
        <v>3339</v>
      </c>
      <c r="R4101" s="6">
        <v>41966</v>
      </c>
      <c r="S4101" t="s">
        <v>3195</v>
      </c>
      <c r="T4101" t="s">
        <v>3361</v>
      </c>
      <c r="U4101" t="s">
        <v>3842</v>
      </c>
      <c r="V4101">
        <v>64</v>
      </c>
      <c r="W4101">
        <v>55</v>
      </c>
      <c r="Y4101" t="s">
        <v>17</v>
      </c>
      <c r="Z4101">
        <v>1</v>
      </c>
      <c r="AA4101">
        <f t="shared" si="576"/>
        <v>9</v>
      </c>
      <c r="AB4101">
        <f t="shared" ca="1" si="572"/>
        <v>2</v>
      </c>
      <c r="AC4101">
        <f t="shared" ca="1" si="573"/>
        <v>7</v>
      </c>
      <c r="AD4101">
        <f t="shared" ca="1" si="574"/>
        <v>-7</v>
      </c>
      <c r="AE4101" s="2">
        <v>0</v>
      </c>
      <c r="AF4101" s="7">
        <f>VLOOKUP(R4101,Weights!$A$2:$B$120,2,0)*AE4101</f>
        <v>0</v>
      </c>
      <c r="AG4101">
        <f t="shared" ca="1" si="575"/>
        <v>49</v>
      </c>
      <c r="AI4101" t="str">
        <f t="shared" ca="1" si="577"/>
        <v>Samford</v>
      </c>
      <c r="AJ4101" t="str">
        <f t="shared" si="578"/>
        <v>Samford</v>
      </c>
      <c r="AK4101">
        <f t="shared" si="579"/>
        <v>0</v>
      </c>
    </row>
    <row r="4102" spans="17:37" x14ac:dyDescent="0.25">
      <c r="Q4102" t="s">
        <v>3339</v>
      </c>
      <c r="R4102" s="6">
        <v>41974</v>
      </c>
      <c r="S4102" t="s">
        <v>3194</v>
      </c>
      <c r="T4102" t="s">
        <v>3337</v>
      </c>
      <c r="U4102" t="s">
        <v>3842</v>
      </c>
      <c r="V4102">
        <v>76</v>
      </c>
      <c r="W4102">
        <v>70</v>
      </c>
      <c r="X4102" t="s">
        <v>3843</v>
      </c>
      <c r="Y4102" t="s">
        <v>484</v>
      </c>
      <c r="Z4102">
        <v>1</v>
      </c>
      <c r="AA4102">
        <f t="shared" si="576"/>
        <v>6</v>
      </c>
      <c r="AB4102">
        <f t="shared" ca="1" si="572"/>
        <v>16.199999800000001</v>
      </c>
      <c r="AC4102">
        <f t="shared" ca="1" si="573"/>
        <v>-10.199999800000001</v>
      </c>
      <c r="AD4102">
        <f t="shared" ca="1" si="574"/>
        <v>10.199999800000001</v>
      </c>
      <c r="AE4102" s="2">
        <v>0</v>
      </c>
      <c r="AF4102" s="7">
        <f>VLOOKUP(R4102,Weights!$A$2:$B$120,2,0)*AE4102</f>
        <v>0</v>
      </c>
      <c r="AG4102">
        <f t="shared" ca="1" si="575"/>
        <v>104.03999592000005</v>
      </c>
      <c r="AI4102" t="str">
        <f t="shared" ca="1" si="577"/>
        <v>Samford</v>
      </c>
      <c r="AJ4102" t="str">
        <f t="shared" si="578"/>
        <v>Samford</v>
      </c>
      <c r="AK4102">
        <f t="shared" si="579"/>
        <v>0</v>
      </c>
    </row>
    <row r="4103" spans="17:37" x14ac:dyDescent="0.25">
      <c r="Q4103" t="s">
        <v>3339</v>
      </c>
      <c r="R4103" s="6">
        <v>41977</v>
      </c>
      <c r="S4103" t="s">
        <v>3194</v>
      </c>
      <c r="T4103" t="s">
        <v>3472</v>
      </c>
      <c r="U4103" t="s">
        <v>3841</v>
      </c>
      <c r="V4103">
        <v>88</v>
      </c>
      <c r="W4103">
        <v>66</v>
      </c>
      <c r="Y4103" t="s">
        <v>2672</v>
      </c>
      <c r="Z4103">
        <v>1</v>
      </c>
      <c r="AA4103">
        <f t="shared" si="576"/>
        <v>-22</v>
      </c>
      <c r="AB4103">
        <f t="shared" ca="1" si="572"/>
        <v>5.6000000000000005</v>
      </c>
      <c r="AC4103">
        <f t="shared" ca="1" si="573"/>
        <v>-27.6</v>
      </c>
      <c r="AD4103">
        <f t="shared" ca="1" si="574"/>
        <v>27.6</v>
      </c>
      <c r="AE4103" s="2">
        <v>0</v>
      </c>
      <c r="AF4103" s="7">
        <f>VLOOKUP(R4103,Weights!$A$2:$B$120,2,0)*AE4103</f>
        <v>0</v>
      </c>
      <c r="AG4103">
        <f t="shared" ca="1" si="575"/>
        <v>761.7600000000001</v>
      </c>
      <c r="AI4103" t="str">
        <f t="shared" ca="1" si="577"/>
        <v>Samford</v>
      </c>
      <c r="AJ4103" t="str">
        <f t="shared" si="578"/>
        <v>VMI</v>
      </c>
      <c r="AK4103" t="str">
        <f t="shared" si="579"/>
        <v>VMI</v>
      </c>
    </row>
    <row r="4104" spans="17:37" x14ac:dyDescent="0.25">
      <c r="Q4104" t="s">
        <v>3339</v>
      </c>
      <c r="R4104" s="6">
        <v>41994</v>
      </c>
      <c r="S4104" t="s">
        <v>3194</v>
      </c>
      <c r="T4104" t="s">
        <v>3532</v>
      </c>
      <c r="U4104" t="s">
        <v>3842</v>
      </c>
      <c r="V4104">
        <v>64</v>
      </c>
      <c r="W4104">
        <v>50</v>
      </c>
      <c r="Y4104" t="s">
        <v>503</v>
      </c>
      <c r="Z4104">
        <v>1</v>
      </c>
      <c r="AA4104">
        <f t="shared" si="576"/>
        <v>14</v>
      </c>
      <c r="AB4104">
        <f t="shared" ca="1" si="572"/>
        <v>0.80000000000000027</v>
      </c>
      <c r="AC4104">
        <f t="shared" ca="1" si="573"/>
        <v>13.2</v>
      </c>
      <c r="AD4104">
        <f t="shared" ca="1" si="574"/>
        <v>-13.2</v>
      </c>
      <c r="AE4104" s="2">
        <v>0</v>
      </c>
      <c r="AF4104" s="7">
        <f>VLOOKUP(R4104,Weights!$A$2:$B$120,2,0)*AE4104</f>
        <v>0</v>
      </c>
      <c r="AG4104">
        <f t="shared" ca="1" si="575"/>
        <v>174.23999999999998</v>
      </c>
      <c r="AI4104" t="str">
        <f t="shared" ca="1" si="577"/>
        <v>Samford</v>
      </c>
      <c r="AJ4104" t="str">
        <f t="shared" si="578"/>
        <v>Samford</v>
      </c>
      <c r="AK4104">
        <f t="shared" si="579"/>
        <v>0</v>
      </c>
    </row>
    <row r="4105" spans="17:37" x14ac:dyDescent="0.25">
      <c r="Q4105" t="s">
        <v>3339</v>
      </c>
      <c r="R4105" s="6">
        <v>42001</v>
      </c>
      <c r="S4105" t="s">
        <v>3194</v>
      </c>
      <c r="T4105" t="s">
        <v>3433</v>
      </c>
      <c r="U4105" t="s">
        <v>3842</v>
      </c>
      <c r="V4105">
        <v>65</v>
      </c>
      <c r="W4105">
        <v>56</v>
      </c>
      <c r="Y4105" t="s">
        <v>158</v>
      </c>
      <c r="Z4105">
        <v>1</v>
      </c>
      <c r="AA4105">
        <f t="shared" si="576"/>
        <v>9</v>
      </c>
      <c r="AB4105">
        <f t="shared" ca="1" si="572"/>
        <v>6.8000000000000007</v>
      </c>
      <c r="AC4105">
        <f t="shared" ca="1" si="573"/>
        <v>2.1999999999999993</v>
      </c>
      <c r="AD4105">
        <f t="shared" ca="1" si="574"/>
        <v>-2.1999999999999993</v>
      </c>
      <c r="AE4105" s="2">
        <v>0</v>
      </c>
      <c r="AF4105" s="7">
        <f>VLOOKUP(R4105,Weights!$A$2:$B$120,2,0)*AE4105</f>
        <v>0</v>
      </c>
      <c r="AG4105">
        <f t="shared" ca="1" si="575"/>
        <v>4.8399999999999972</v>
      </c>
      <c r="AI4105" t="str">
        <f t="shared" ca="1" si="577"/>
        <v>Samford</v>
      </c>
      <c r="AJ4105" t="str">
        <f t="shared" si="578"/>
        <v>Samford</v>
      </c>
      <c r="AK4105">
        <f t="shared" si="579"/>
        <v>0</v>
      </c>
    </row>
    <row r="4106" spans="17:37" x14ac:dyDescent="0.25">
      <c r="Q4106" t="s">
        <v>3339</v>
      </c>
      <c r="R4106" s="6">
        <v>42003</v>
      </c>
      <c r="S4106" t="s">
        <v>3194</v>
      </c>
      <c r="T4106" t="s">
        <v>3839</v>
      </c>
      <c r="U4106" t="s">
        <v>3842</v>
      </c>
      <c r="V4106">
        <v>94</v>
      </c>
      <c r="W4106">
        <v>60</v>
      </c>
      <c r="Y4106" t="s">
        <v>160</v>
      </c>
      <c r="Z4106">
        <v>1</v>
      </c>
      <c r="AA4106">
        <f t="shared" si="576"/>
        <v>34</v>
      </c>
      <c r="AB4106">
        <f t="shared" ca="1" si="572"/>
        <v>27.599999799999999</v>
      </c>
      <c r="AC4106">
        <f t="shared" ca="1" si="573"/>
        <v>6.4000002000000009</v>
      </c>
      <c r="AD4106">
        <f t="shared" ca="1" si="574"/>
        <v>-6.4000002000000009</v>
      </c>
      <c r="AE4106" s="2">
        <v>0</v>
      </c>
      <c r="AF4106" s="7">
        <f>VLOOKUP(R4106,Weights!$A$2:$B$120,2,0)*AE4106</f>
        <v>0</v>
      </c>
      <c r="AG4106">
        <f t="shared" ca="1" si="575"/>
        <v>40.960002560000049</v>
      </c>
      <c r="AI4106" t="str">
        <f t="shared" ca="1" si="577"/>
        <v>Samford</v>
      </c>
      <c r="AJ4106" t="str">
        <f t="shared" si="578"/>
        <v>Samford</v>
      </c>
      <c r="AK4106">
        <f t="shared" si="579"/>
        <v>0</v>
      </c>
    </row>
    <row r="4107" spans="17:37" x14ac:dyDescent="0.25">
      <c r="Q4107" t="s">
        <v>3339</v>
      </c>
      <c r="R4107" s="6">
        <v>42007</v>
      </c>
      <c r="S4107" t="s">
        <v>3194</v>
      </c>
      <c r="T4107" t="s">
        <v>3431</v>
      </c>
      <c r="U4107" t="s">
        <v>3841</v>
      </c>
      <c r="V4107">
        <v>68</v>
      </c>
      <c r="W4107">
        <v>65</v>
      </c>
      <c r="Y4107" t="s">
        <v>316</v>
      </c>
      <c r="Z4107">
        <v>1</v>
      </c>
      <c r="AA4107">
        <f t="shared" si="576"/>
        <v>-3</v>
      </c>
      <c r="AB4107">
        <f t="shared" ca="1" si="572"/>
        <v>-4.5999999999999996</v>
      </c>
      <c r="AC4107">
        <f t="shared" ca="1" si="573"/>
        <v>1.5999999999999996</v>
      </c>
      <c r="AD4107">
        <f t="shared" ca="1" si="574"/>
        <v>-1.5999999999999996</v>
      </c>
      <c r="AE4107" s="2">
        <v>0</v>
      </c>
      <c r="AF4107" s="7">
        <f>VLOOKUP(R4107,Weights!$A$2:$B$120,2,0)*AE4107</f>
        <v>0</v>
      </c>
      <c r="AG4107">
        <f t="shared" ca="1" si="575"/>
        <v>2.5599999999999987</v>
      </c>
      <c r="AI4107" t="str">
        <f t="shared" ca="1" si="577"/>
        <v>Wofford</v>
      </c>
      <c r="AJ4107" t="str">
        <f t="shared" si="578"/>
        <v>Wofford</v>
      </c>
      <c r="AK4107" t="str">
        <f t="shared" si="579"/>
        <v>Wofford</v>
      </c>
    </row>
    <row r="4108" spans="17:37" x14ac:dyDescent="0.25">
      <c r="Q4108" t="s">
        <v>3339</v>
      </c>
      <c r="R4108" s="6">
        <v>42009</v>
      </c>
      <c r="S4108" t="s">
        <v>3194</v>
      </c>
      <c r="T4108" t="s">
        <v>3440</v>
      </c>
      <c r="U4108" t="s">
        <v>3841</v>
      </c>
      <c r="V4108">
        <v>76</v>
      </c>
      <c r="W4108">
        <v>74</v>
      </c>
      <c r="Y4108" t="s">
        <v>2275</v>
      </c>
      <c r="Z4108">
        <v>1</v>
      </c>
      <c r="AA4108">
        <f t="shared" si="576"/>
        <v>-2</v>
      </c>
      <c r="AB4108">
        <f t="shared" ca="1" si="572"/>
        <v>0.2000000000000004</v>
      </c>
      <c r="AC4108">
        <f t="shared" ca="1" si="573"/>
        <v>-2.2000000000000002</v>
      </c>
      <c r="AD4108">
        <f t="shared" ca="1" si="574"/>
        <v>2.2000000000000002</v>
      </c>
      <c r="AE4108" s="2">
        <v>0</v>
      </c>
      <c r="AF4108" s="7">
        <f>VLOOKUP(R4108,Weights!$A$2:$B$120,2,0)*AE4108</f>
        <v>0</v>
      </c>
      <c r="AG4108">
        <f t="shared" ca="1" si="575"/>
        <v>4.8400000000000007</v>
      </c>
      <c r="AI4108" t="str">
        <f t="shared" ca="1" si="577"/>
        <v>Samford</v>
      </c>
      <c r="AJ4108" t="str">
        <f t="shared" si="578"/>
        <v>East Tennessee St</v>
      </c>
      <c r="AK4108" t="str">
        <f t="shared" si="579"/>
        <v>East Tennessee St</v>
      </c>
    </row>
    <row r="4109" spans="17:37" x14ac:dyDescent="0.25">
      <c r="Q4109" t="s">
        <v>3339</v>
      </c>
      <c r="R4109" s="6">
        <v>42019</v>
      </c>
      <c r="S4109" t="s">
        <v>3194</v>
      </c>
      <c r="T4109" t="s">
        <v>3355</v>
      </c>
      <c r="U4109" t="s">
        <v>3841</v>
      </c>
      <c r="V4109">
        <v>82</v>
      </c>
      <c r="W4109">
        <v>76</v>
      </c>
      <c r="Y4109" t="s">
        <v>2673</v>
      </c>
      <c r="Z4109">
        <v>1</v>
      </c>
      <c r="AA4109">
        <f t="shared" si="576"/>
        <v>-6</v>
      </c>
      <c r="AB4109">
        <f t="shared" ca="1" si="572"/>
        <v>-1.6000000199999997</v>
      </c>
      <c r="AC4109">
        <f t="shared" ca="1" si="573"/>
        <v>-4.3999999800000005</v>
      </c>
      <c r="AD4109">
        <f t="shared" ca="1" si="574"/>
        <v>4.3999999800000005</v>
      </c>
      <c r="AE4109" s="2">
        <v>0</v>
      </c>
      <c r="AF4109" s="7">
        <f>VLOOKUP(R4109,Weights!$A$2:$B$120,2,0)*AE4109</f>
        <v>0</v>
      </c>
      <c r="AG4109">
        <f t="shared" ca="1" si="575"/>
        <v>19.359999824000006</v>
      </c>
      <c r="AI4109" t="str">
        <f t="shared" ca="1" si="577"/>
        <v>Chattanooga</v>
      </c>
      <c r="AJ4109" t="str">
        <f t="shared" si="578"/>
        <v>Chattanooga</v>
      </c>
      <c r="AK4109" t="str">
        <f t="shared" si="579"/>
        <v>Chattanooga</v>
      </c>
    </row>
    <row r="4110" spans="17:37" x14ac:dyDescent="0.25">
      <c r="Q4110" t="s">
        <v>3339</v>
      </c>
      <c r="R4110" s="6">
        <v>42026</v>
      </c>
      <c r="S4110" t="s">
        <v>3194</v>
      </c>
      <c r="T4110" t="s">
        <v>3328</v>
      </c>
      <c r="U4110" t="s">
        <v>3842</v>
      </c>
      <c r="V4110">
        <v>89</v>
      </c>
      <c r="W4110">
        <v>78</v>
      </c>
      <c r="Y4110" t="s">
        <v>2674</v>
      </c>
      <c r="Z4110">
        <v>1</v>
      </c>
      <c r="AA4110">
        <f t="shared" si="576"/>
        <v>11</v>
      </c>
      <c r="AB4110">
        <f t="shared" ca="1" si="572"/>
        <v>7.2000000000000011</v>
      </c>
      <c r="AC4110">
        <f t="shared" ca="1" si="573"/>
        <v>3.7999999999999989</v>
      </c>
      <c r="AD4110">
        <f t="shared" ca="1" si="574"/>
        <v>-3.7999999999999989</v>
      </c>
      <c r="AE4110" s="2">
        <v>0</v>
      </c>
      <c r="AF4110" s="7">
        <f>VLOOKUP(R4110,Weights!$A$2:$B$120,2,0)*AE4110</f>
        <v>0</v>
      </c>
      <c r="AG4110">
        <f t="shared" ca="1" si="575"/>
        <v>14.439999999999992</v>
      </c>
      <c r="AI4110" t="str">
        <f t="shared" ca="1" si="577"/>
        <v>Samford</v>
      </c>
      <c r="AJ4110" t="str">
        <f t="shared" si="578"/>
        <v>Samford</v>
      </c>
      <c r="AK4110">
        <f t="shared" si="579"/>
        <v>0</v>
      </c>
    </row>
    <row r="4111" spans="17:37" x14ac:dyDescent="0.25">
      <c r="Q4111" t="s">
        <v>3339</v>
      </c>
      <c r="R4111" s="6">
        <v>42028</v>
      </c>
      <c r="S4111" t="s">
        <v>3194</v>
      </c>
      <c r="T4111" t="s">
        <v>3491</v>
      </c>
      <c r="U4111" t="s">
        <v>3842</v>
      </c>
      <c r="V4111">
        <v>78</v>
      </c>
      <c r="W4111">
        <v>72</v>
      </c>
      <c r="Y4111" t="s">
        <v>2276</v>
      </c>
      <c r="Z4111">
        <v>1</v>
      </c>
      <c r="AA4111">
        <f t="shared" si="576"/>
        <v>6</v>
      </c>
      <c r="AB4111">
        <f t="shared" ca="1" si="572"/>
        <v>3.2</v>
      </c>
      <c r="AC4111">
        <f t="shared" ca="1" si="573"/>
        <v>2.8</v>
      </c>
      <c r="AD4111">
        <f t="shared" ca="1" si="574"/>
        <v>-2.8</v>
      </c>
      <c r="AE4111" s="2">
        <v>0</v>
      </c>
      <c r="AF4111" s="7">
        <f>VLOOKUP(R4111,Weights!$A$2:$B$120,2,0)*AE4111</f>
        <v>0</v>
      </c>
      <c r="AG4111">
        <f t="shared" ca="1" si="575"/>
        <v>7.839999999999999</v>
      </c>
      <c r="AI4111" t="str">
        <f t="shared" ca="1" si="577"/>
        <v>Samford</v>
      </c>
      <c r="AJ4111" t="str">
        <f t="shared" si="578"/>
        <v>Samford</v>
      </c>
      <c r="AK4111">
        <f t="shared" si="579"/>
        <v>0</v>
      </c>
    </row>
    <row r="4112" spans="17:37" x14ac:dyDescent="0.25">
      <c r="Q4112" t="s">
        <v>3339</v>
      </c>
      <c r="R4112" s="6">
        <v>42035</v>
      </c>
      <c r="S4112" t="s">
        <v>3194</v>
      </c>
      <c r="T4112" t="s">
        <v>3459</v>
      </c>
      <c r="U4112" t="s">
        <v>3842</v>
      </c>
      <c r="V4112">
        <v>68</v>
      </c>
      <c r="W4112">
        <v>58</v>
      </c>
      <c r="Y4112" t="s">
        <v>1603</v>
      </c>
      <c r="Z4112">
        <v>1</v>
      </c>
      <c r="AA4112">
        <f t="shared" si="576"/>
        <v>10</v>
      </c>
      <c r="AB4112">
        <f t="shared" ca="1" si="572"/>
        <v>2.4000000000000004</v>
      </c>
      <c r="AC4112">
        <f t="shared" ca="1" si="573"/>
        <v>7.6</v>
      </c>
      <c r="AD4112">
        <f t="shared" ca="1" si="574"/>
        <v>-7.6</v>
      </c>
      <c r="AE4112" s="2">
        <v>0</v>
      </c>
      <c r="AF4112" s="7">
        <f>VLOOKUP(R4112,Weights!$A$2:$B$120,2,0)*AE4112</f>
        <v>0</v>
      </c>
      <c r="AG4112">
        <f t="shared" ca="1" si="575"/>
        <v>57.76</v>
      </c>
      <c r="AI4112" t="str">
        <f t="shared" ca="1" si="577"/>
        <v>Samford</v>
      </c>
      <c r="AJ4112" t="str">
        <f t="shared" si="578"/>
        <v>Samford</v>
      </c>
      <c r="AK4112">
        <f t="shared" si="579"/>
        <v>0</v>
      </c>
    </row>
    <row r="4113" spans="17:37" x14ac:dyDescent="0.25">
      <c r="Q4113" t="s">
        <v>3339</v>
      </c>
      <c r="R4113" s="6">
        <v>42047</v>
      </c>
      <c r="S4113" t="s">
        <v>3194</v>
      </c>
      <c r="T4113" t="s">
        <v>3512</v>
      </c>
      <c r="U4113" t="s">
        <v>3841</v>
      </c>
      <c r="V4113">
        <v>66</v>
      </c>
      <c r="W4113">
        <v>65</v>
      </c>
      <c r="Y4113" t="s">
        <v>325</v>
      </c>
      <c r="Z4113">
        <v>1</v>
      </c>
      <c r="AA4113">
        <f t="shared" si="576"/>
        <v>-1</v>
      </c>
      <c r="AB4113">
        <f t="shared" ca="1" si="572"/>
        <v>6.6000000000000005</v>
      </c>
      <c r="AC4113">
        <f t="shared" ca="1" si="573"/>
        <v>-7.6000000000000005</v>
      </c>
      <c r="AD4113">
        <f t="shared" ca="1" si="574"/>
        <v>7.6000000000000005</v>
      </c>
      <c r="AE4113" s="2">
        <v>0</v>
      </c>
      <c r="AF4113" s="7">
        <f>VLOOKUP(R4113,Weights!$A$2:$B$120,2,0)*AE4113</f>
        <v>0</v>
      </c>
      <c r="AG4113">
        <f t="shared" ca="1" si="575"/>
        <v>57.760000000000005</v>
      </c>
      <c r="AI4113" t="str">
        <f t="shared" ca="1" si="577"/>
        <v>Samford</v>
      </c>
      <c r="AJ4113" t="str">
        <f t="shared" si="578"/>
        <v>The Citadel</v>
      </c>
      <c r="AK4113" t="str">
        <f t="shared" si="579"/>
        <v>The Citadel</v>
      </c>
    </row>
    <row r="4114" spans="17:37" x14ac:dyDescent="0.25">
      <c r="Q4114" t="s">
        <v>3339</v>
      </c>
      <c r="R4114" s="6">
        <v>42056</v>
      </c>
      <c r="S4114" t="s">
        <v>3194</v>
      </c>
      <c r="T4114" t="s">
        <v>3344</v>
      </c>
      <c r="U4114" t="s">
        <v>3841</v>
      </c>
      <c r="V4114">
        <v>62</v>
      </c>
      <c r="W4114">
        <v>61</v>
      </c>
      <c r="Y4114" t="s">
        <v>1587</v>
      </c>
      <c r="Z4114">
        <v>1</v>
      </c>
      <c r="AA4114">
        <f t="shared" si="576"/>
        <v>-1</v>
      </c>
      <c r="AB4114">
        <f t="shared" ca="1" si="572"/>
        <v>-1.0000000199999997</v>
      </c>
      <c r="AC4114">
        <f t="shared" ca="1" si="573"/>
        <v>1.9999999656405976E-8</v>
      </c>
      <c r="AD4114">
        <f t="shared" ca="1" si="574"/>
        <v>-1.9999999656405976E-8</v>
      </c>
      <c r="AE4114" s="2">
        <v>0</v>
      </c>
      <c r="AF4114" s="7">
        <f>VLOOKUP(R4114,Weights!$A$2:$B$120,2,0)*AE4114</f>
        <v>0</v>
      </c>
      <c r="AG4114">
        <f t="shared" ca="1" si="575"/>
        <v>3.9999998625623914E-16</v>
      </c>
      <c r="AI4114" t="str">
        <f t="shared" ca="1" si="577"/>
        <v>Mercer</v>
      </c>
      <c r="AJ4114" t="str">
        <f t="shared" si="578"/>
        <v>Mercer</v>
      </c>
      <c r="AK4114" t="str">
        <f t="shared" si="579"/>
        <v>Mercer</v>
      </c>
    </row>
    <row r="4115" spans="17:37" x14ac:dyDescent="0.25">
      <c r="Q4115" t="s">
        <v>3339</v>
      </c>
      <c r="R4115" s="6">
        <v>42069</v>
      </c>
      <c r="S4115" t="s">
        <v>3195</v>
      </c>
      <c r="T4115" t="s">
        <v>3328</v>
      </c>
      <c r="U4115" t="s">
        <v>3841</v>
      </c>
      <c r="V4115">
        <v>81</v>
      </c>
      <c r="W4115">
        <v>76</v>
      </c>
      <c r="Y4115" t="s">
        <v>2675</v>
      </c>
      <c r="Z4115">
        <v>1</v>
      </c>
      <c r="AA4115">
        <f t="shared" si="576"/>
        <v>-5</v>
      </c>
      <c r="AB4115">
        <f t="shared" ca="1" si="572"/>
        <v>4.0000000000000009</v>
      </c>
      <c r="AC4115">
        <f t="shared" ca="1" si="573"/>
        <v>-9</v>
      </c>
      <c r="AD4115">
        <f t="shared" ca="1" si="574"/>
        <v>9</v>
      </c>
      <c r="AE4115" s="2">
        <v>0</v>
      </c>
      <c r="AF4115" s="7">
        <f>VLOOKUP(R4115,Weights!$A$2:$B$120,2,0)*AE4115</f>
        <v>0</v>
      </c>
      <c r="AG4115">
        <f t="shared" ca="1" si="575"/>
        <v>81</v>
      </c>
      <c r="AI4115" t="str">
        <f t="shared" ca="1" si="577"/>
        <v>Samford</v>
      </c>
      <c r="AJ4115" t="str">
        <f t="shared" si="578"/>
        <v>UNC Greensboro</v>
      </c>
      <c r="AK4115" t="str">
        <f t="shared" si="579"/>
        <v>UNC Greensboro</v>
      </c>
    </row>
    <row r="4116" spans="17:37" x14ac:dyDescent="0.25">
      <c r="Q4116" t="s">
        <v>3510</v>
      </c>
      <c r="R4116" s="6">
        <v>41962</v>
      </c>
      <c r="S4116" t="s">
        <v>3194</v>
      </c>
      <c r="T4116" t="s">
        <v>3341</v>
      </c>
      <c r="U4116" t="s">
        <v>3842</v>
      </c>
      <c r="V4116">
        <v>72</v>
      </c>
      <c r="W4116">
        <v>41</v>
      </c>
      <c r="Y4116" t="s">
        <v>99</v>
      </c>
      <c r="Z4116">
        <v>1</v>
      </c>
      <c r="AA4116">
        <f t="shared" si="576"/>
        <v>31</v>
      </c>
      <c r="AB4116">
        <f t="shared" ca="1" si="572"/>
        <v>27.599999799999999</v>
      </c>
      <c r="AC4116">
        <f t="shared" ca="1" si="573"/>
        <v>3.4000002000000009</v>
      </c>
      <c r="AD4116">
        <f t="shared" ca="1" si="574"/>
        <v>-3.4000002000000009</v>
      </c>
      <c r="AE4116" s="2">
        <v>0</v>
      </c>
      <c r="AF4116" s="7">
        <f>VLOOKUP(R4116,Weights!$A$2:$B$120,2,0)*AE4116</f>
        <v>0</v>
      </c>
      <c r="AG4116">
        <f t="shared" ca="1" si="575"/>
        <v>11.560001360000046</v>
      </c>
      <c r="AI4116" t="str">
        <f t="shared" ca="1" si="577"/>
        <v>San Diego</v>
      </c>
      <c r="AJ4116" t="str">
        <f t="shared" si="578"/>
        <v>San Diego</v>
      </c>
      <c r="AK4116">
        <f t="shared" si="579"/>
        <v>0</v>
      </c>
    </row>
    <row r="4117" spans="17:37" x14ac:dyDescent="0.25">
      <c r="Q4117" t="s">
        <v>3510</v>
      </c>
      <c r="R4117" s="6">
        <v>41967</v>
      </c>
      <c r="S4117" t="s">
        <v>3194</v>
      </c>
      <c r="T4117" t="s">
        <v>3231</v>
      </c>
      <c r="U4117" t="s">
        <v>3842</v>
      </c>
      <c r="V4117">
        <v>77</v>
      </c>
      <c r="W4117">
        <v>70</v>
      </c>
      <c r="Y4117" t="s">
        <v>100</v>
      </c>
      <c r="Z4117">
        <v>1</v>
      </c>
      <c r="AA4117">
        <f t="shared" si="576"/>
        <v>7</v>
      </c>
      <c r="AB4117">
        <f t="shared" ca="1" si="572"/>
        <v>6.9999999800000001</v>
      </c>
      <c r="AC4117">
        <f t="shared" ca="1" si="573"/>
        <v>1.9999999878450581E-8</v>
      </c>
      <c r="AD4117">
        <f t="shared" ca="1" si="574"/>
        <v>-1.9999999878450581E-8</v>
      </c>
      <c r="AE4117" s="2">
        <v>0</v>
      </c>
      <c r="AF4117" s="7">
        <f>VLOOKUP(R4117,Weights!$A$2:$B$120,2,0)*AE4117</f>
        <v>0</v>
      </c>
      <c r="AG4117">
        <f t="shared" ca="1" si="575"/>
        <v>3.9999999513802324E-16</v>
      </c>
      <c r="AI4117" t="str">
        <f t="shared" ca="1" si="577"/>
        <v>San Diego</v>
      </c>
      <c r="AJ4117" t="str">
        <f t="shared" si="578"/>
        <v>San Diego</v>
      </c>
      <c r="AK4117">
        <f t="shared" si="579"/>
        <v>0</v>
      </c>
    </row>
    <row r="4118" spans="17:37" x14ac:dyDescent="0.25">
      <c r="Q4118" t="s">
        <v>3510</v>
      </c>
      <c r="R4118" s="6">
        <v>41986</v>
      </c>
      <c r="S4118" t="s">
        <v>3194</v>
      </c>
      <c r="T4118" t="s">
        <v>3526</v>
      </c>
      <c r="U4118" t="s">
        <v>3842</v>
      </c>
      <c r="V4118">
        <v>85</v>
      </c>
      <c r="W4118">
        <v>60</v>
      </c>
      <c r="Y4118" t="s">
        <v>155</v>
      </c>
      <c r="Z4118">
        <v>1</v>
      </c>
      <c r="AA4118">
        <f t="shared" si="576"/>
        <v>25</v>
      </c>
      <c r="AB4118">
        <f t="shared" ca="1" si="572"/>
        <v>16</v>
      </c>
      <c r="AC4118">
        <f t="shared" ca="1" si="573"/>
        <v>9</v>
      </c>
      <c r="AD4118">
        <f t="shared" ca="1" si="574"/>
        <v>-9</v>
      </c>
      <c r="AE4118" s="2">
        <v>0</v>
      </c>
      <c r="AF4118" s="7">
        <f>VLOOKUP(R4118,Weights!$A$2:$B$120,2,0)*AE4118</f>
        <v>0</v>
      </c>
      <c r="AG4118">
        <f t="shared" ca="1" si="575"/>
        <v>81</v>
      </c>
      <c r="AI4118" t="str">
        <f t="shared" ca="1" si="577"/>
        <v>San Diego</v>
      </c>
      <c r="AJ4118" t="str">
        <f t="shared" si="578"/>
        <v>San Diego</v>
      </c>
      <c r="AK4118">
        <f t="shared" si="579"/>
        <v>0</v>
      </c>
    </row>
    <row r="4119" spans="17:37" x14ac:dyDescent="0.25">
      <c r="Q4119" t="s">
        <v>3510</v>
      </c>
      <c r="R4119" s="6">
        <v>41994</v>
      </c>
      <c r="S4119" t="s">
        <v>3194</v>
      </c>
      <c r="T4119" t="s">
        <v>3839</v>
      </c>
      <c r="U4119" t="s">
        <v>3842</v>
      </c>
      <c r="V4119">
        <v>71</v>
      </c>
      <c r="W4119">
        <v>61</v>
      </c>
      <c r="Y4119" t="s">
        <v>429</v>
      </c>
      <c r="Z4119">
        <v>1</v>
      </c>
      <c r="AA4119">
        <f t="shared" si="576"/>
        <v>10</v>
      </c>
      <c r="AB4119">
        <f t="shared" ca="1" si="572"/>
        <v>36.399999800000003</v>
      </c>
      <c r="AC4119">
        <f t="shared" ca="1" si="573"/>
        <v>-26.399999800000003</v>
      </c>
      <c r="AD4119">
        <f t="shared" ca="1" si="574"/>
        <v>26.399999800000003</v>
      </c>
      <c r="AE4119" s="2">
        <v>0</v>
      </c>
      <c r="AF4119" s="7">
        <f>VLOOKUP(R4119,Weights!$A$2:$B$120,2,0)*AE4119</f>
        <v>0</v>
      </c>
      <c r="AG4119">
        <f t="shared" ca="1" si="575"/>
        <v>696.95998944000019</v>
      </c>
      <c r="AI4119" t="str">
        <f t="shared" ca="1" si="577"/>
        <v>San Diego</v>
      </c>
      <c r="AJ4119" t="str">
        <f t="shared" si="578"/>
        <v>San Diego</v>
      </c>
      <c r="AK4119">
        <f t="shared" si="579"/>
        <v>0</v>
      </c>
    </row>
    <row r="4120" spans="17:37" x14ac:dyDescent="0.25">
      <c r="Q4120" t="s">
        <v>3510</v>
      </c>
      <c r="R4120" s="6">
        <v>42000</v>
      </c>
      <c r="S4120" t="s">
        <v>3194</v>
      </c>
      <c r="T4120" t="s">
        <v>3407</v>
      </c>
      <c r="U4120" t="s">
        <v>3841</v>
      </c>
      <c r="V4120">
        <v>61</v>
      </c>
      <c r="W4120">
        <v>58</v>
      </c>
      <c r="Y4120" t="s">
        <v>111</v>
      </c>
      <c r="Z4120">
        <v>1</v>
      </c>
      <c r="AA4120">
        <f t="shared" si="576"/>
        <v>-3</v>
      </c>
      <c r="AB4120">
        <f t="shared" ca="1" si="572"/>
        <v>4.2</v>
      </c>
      <c r="AC4120">
        <f t="shared" ca="1" si="573"/>
        <v>-7.2</v>
      </c>
      <c r="AD4120">
        <f t="shared" ca="1" si="574"/>
        <v>7.2</v>
      </c>
      <c r="AE4120" s="2">
        <v>0</v>
      </c>
      <c r="AF4120" s="7">
        <f>VLOOKUP(R4120,Weights!$A$2:$B$120,2,0)*AE4120</f>
        <v>0</v>
      </c>
      <c r="AG4120">
        <f t="shared" ca="1" si="575"/>
        <v>51.84</v>
      </c>
      <c r="AI4120" t="str">
        <f t="shared" ca="1" si="577"/>
        <v>San Diego</v>
      </c>
      <c r="AJ4120" t="str">
        <f t="shared" si="578"/>
        <v>Portland</v>
      </c>
      <c r="AK4120" t="str">
        <f t="shared" si="579"/>
        <v>Portland</v>
      </c>
    </row>
    <row r="4121" spans="17:37" x14ac:dyDescent="0.25">
      <c r="Q4121" t="s">
        <v>3510</v>
      </c>
      <c r="R4121" s="6">
        <v>42002</v>
      </c>
      <c r="S4121" t="s">
        <v>3194</v>
      </c>
      <c r="T4121" t="s">
        <v>3828</v>
      </c>
      <c r="U4121" t="s">
        <v>3841</v>
      </c>
      <c r="V4121">
        <v>60</v>
      </c>
      <c r="W4121">
        <v>48</v>
      </c>
      <c r="Y4121" t="s">
        <v>3062</v>
      </c>
      <c r="Z4121">
        <v>1</v>
      </c>
      <c r="AA4121">
        <f t="shared" si="576"/>
        <v>-12</v>
      </c>
      <c r="AB4121">
        <f t="shared" ca="1" si="572"/>
        <v>-13.6000002</v>
      </c>
      <c r="AC4121">
        <f t="shared" ca="1" si="573"/>
        <v>1.6000002000000002</v>
      </c>
      <c r="AD4121">
        <f t="shared" ca="1" si="574"/>
        <v>-1.6000002000000002</v>
      </c>
      <c r="AE4121" s="2">
        <v>0</v>
      </c>
      <c r="AF4121" s="7">
        <f>VLOOKUP(R4121,Weights!$A$2:$B$120,2,0)*AE4121</f>
        <v>0</v>
      </c>
      <c r="AG4121">
        <f t="shared" ca="1" si="575"/>
        <v>2.5600006400000406</v>
      </c>
      <c r="AI4121" t="str">
        <f t="shared" ca="1" si="577"/>
        <v>Gonzaga</v>
      </c>
      <c r="AJ4121" t="str">
        <f t="shared" si="578"/>
        <v>Gonzaga</v>
      </c>
      <c r="AK4121" t="str">
        <f t="shared" si="579"/>
        <v>Gonzaga</v>
      </c>
    </row>
    <row r="4122" spans="17:37" x14ac:dyDescent="0.25">
      <c r="Q4122" t="s">
        <v>3510</v>
      </c>
      <c r="R4122" s="6">
        <v>42012</v>
      </c>
      <c r="S4122" t="s">
        <v>3194</v>
      </c>
      <c r="T4122" t="s">
        <v>3461</v>
      </c>
      <c r="U4122" t="s">
        <v>3842</v>
      </c>
      <c r="V4122">
        <v>59</v>
      </c>
      <c r="W4122">
        <v>50</v>
      </c>
      <c r="Y4122" t="s">
        <v>1439</v>
      </c>
      <c r="Z4122">
        <v>1</v>
      </c>
      <c r="AA4122">
        <f t="shared" si="576"/>
        <v>9</v>
      </c>
      <c r="AB4122">
        <f t="shared" ca="1" si="572"/>
        <v>9.6</v>
      </c>
      <c r="AC4122">
        <f t="shared" ca="1" si="573"/>
        <v>-0.59999999999999964</v>
      </c>
      <c r="AD4122">
        <f t="shared" ca="1" si="574"/>
        <v>0.59999999999999964</v>
      </c>
      <c r="AE4122" s="2">
        <v>0</v>
      </c>
      <c r="AF4122" s="7">
        <f>VLOOKUP(R4122,Weights!$A$2:$B$120,2,0)*AE4122</f>
        <v>0</v>
      </c>
      <c r="AG4122">
        <f t="shared" ca="1" si="575"/>
        <v>0.3599999999999996</v>
      </c>
      <c r="AI4122" t="str">
        <f t="shared" ca="1" si="577"/>
        <v>San Diego</v>
      </c>
      <c r="AJ4122" t="str">
        <f t="shared" si="578"/>
        <v>San Diego</v>
      </c>
      <c r="AK4122">
        <f t="shared" si="579"/>
        <v>0</v>
      </c>
    </row>
    <row r="4123" spans="17:37" x14ac:dyDescent="0.25">
      <c r="Q4123" t="s">
        <v>3510</v>
      </c>
      <c r="R4123" s="6">
        <v>42014</v>
      </c>
      <c r="S4123" t="s">
        <v>3194</v>
      </c>
      <c r="T4123" t="s">
        <v>3455</v>
      </c>
      <c r="U4123" t="s">
        <v>3841</v>
      </c>
      <c r="V4123">
        <v>59</v>
      </c>
      <c r="W4123">
        <v>47</v>
      </c>
      <c r="Y4123" t="s">
        <v>2493</v>
      </c>
      <c r="Z4123">
        <v>1</v>
      </c>
      <c r="AA4123">
        <f t="shared" si="576"/>
        <v>-12</v>
      </c>
      <c r="AB4123">
        <f t="shared" ca="1" si="572"/>
        <v>3.4000000000000004</v>
      </c>
      <c r="AC4123">
        <f t="shared" ca="1" si="573"/>
        <v>-15.4</v>
      </c>
      <c r="AD4123">
        <f t="shared" ca="1" si="574"/>
        <v>15.4</v>
      </c>
      <c r="AE4123" s="2">
        <v>0</v>
      </c>
      <c r="AF4123" s="7">
        <f>VLOOKUP(R4123,Weights!$A$2:$B$120,2,0)*AE4123</f>
        <v>0</v>
      </c>
      <c r="AG4123">
        <f t="shared" ca="1" si="575"/>
        <v>237.16000000000003</v>
      </c>
      <c r="AI4123" t="str">
        <f t="shared" ca="1" si="577"/>
        <v>San Diego</v>
      </c>
      <c r="AJ4123" t="str">
        <f t="shared" si="578"/>
        <v>Pepperdine</v>
      </c>
      <c r="AK4123" t="str">
        <f t="shared" si="579"/>
        <v>Pepperdine</v>
      </c>
    </row>
    <row r="4124" spans="17:37" x14ac:dyDescent="0.25">
      <c r="Q4124" t="s">
        <v>3510</v>
      </c>
      <c r="R4124" s="6">
        <v>42028</v>
      </c>
      <c r="S4124" t="s">
        <v>3194</v>
      </c>
      <c r="T4124" t="s">
        <v>3305</v>
      </c>
      <c r="U4124" t="s">
        <v>3842</v>
      </c>
      <c r="V4124">
        <v>77</v>
      </c>
      <c r="W4124">
        <v>74</v>
      </c>
      <c r="Y4124" t="s">
        <v>1442</v>
      </c>
      <c r="Z4124">
        <v>1</v>
      </c>
      <c r="AA4124">
        <f t="shared" si="576"/>
        <v>3</v>
      </c>
      <c r="AB4124">
        <f t="shared" ca="1" si="572"/>
        <v>-3.4000002</v>
      </c>
      <c r="AC4124">
        <f t="shared" ca="1" si="573"/>
        <v>6.4000002</v>
      </c>
      <c r="AD4124">
        <f t="shared" ca="1" si="574"/>
        <v>-6.4000002</v>
      </c>
      <c r="AE4124" s="2">
        <v>0</v>
      </c>
      <c r="AF4124" s="7">
        <f>VLOOKUP(R4124,Weights!$A$2:$B$120,2,0)*AE4124</f>
        <v>0</v>
      </c>
      <c r="AG4124">
        <f t="shared" ca="1" si="575"/>
        <v>40.960002560000042</v>
      </c>
      <c r="AI4124" t="str">
        <f t="shared" ca="1" si="577"/>
        <v>BYU</v>
      </c>
      <c r="AJ4124" t="str">
        <f t="shared" si="578"/>
        <v>San Diego</v>
      </c>
      <c r="AK4124">
        <f t="shared" si="579"/>
        <v>0</v>
      </c>
    </row>
    <row r="4125" spans="17:37" x14ac:dyDescent="0.25">
      <c r="Q4125" t="s">
        <v>3510</v>
      </c>
      <c r="R4125" s="6">
        <v>42033</v>
      </c>
      <c r="S4125" t="s">
        <v>3194</v>
      </c>
      <c r="T4125" t="s">
        <v>3451</v>
      </c>
      <c r="U4125" t="s">
        <v>3842</v>
      </c>
      <c r="V4125">
        <v>69</v>
      </c>
      <c r="W4125">
        <v>64</v>
      </c>
      <c r="Y4125" t="s">
        <v>1443</v>
      </c>
      <c r="Z4125">
        <v>1</v>
      </c>
      <c r="AA4125">
        <f t="shared" si="576"/>
        <v>5</v>
      </c>
      <c r="AB4125">
        <f t="shared" ca="1" si="572"/>
        <v>9.1999999999999993</v>
      </c>
      <c r="AC4125">
        <f t="shared" ca="1" si="573"/>
        <v>-4.1999999999999993</v>
      </c>
      <c r="AD4125">
        <f t="shared" ca="1" si="574"/>
        <v>4.1999999999999993</v>
      </c>
      <c r="AE4125" s="2">
        <v>0</v>
      </c>
      <c r="AF4125" s="7">
        <f>VLOOKUP(R4125,Weights!$A$2:$B$120,2,0)*AE4125</f>
        <v>0</v>
      </c>
      <c r="AG4125">
        <f t="shared" ca="1" si="575"/>
        <v>17.639999999999993</v>
      </c>
      <c r="AI4125" t="str">
        <f t="shared" ca="1" si="577"/>
        <v>San Diego</v>
      </c>
      <c r="AJ4125" t="str">
        <f t="shared" si="578"/>
        <v>San Diego</v>
      </c>
      <c r="AK4125">
        <f t="shared" si="579"/>
        <v>0</v>
      </c>
    </row>
    <row r="4126" spans="17:37" x14ac:dyDescent="0.25">
      <c r="Q4126" t="s">
        <v>3510</v>
      </c>
      <c r="R4126" s="6">
        <v>42035</v>
      </c>
      <c r="S4126" t="s">
        <v>3194</v>
      </c>
      <c r="T4126" t="s">
        <v>3383</v>
      </c>
      <c r="U4126" t="s">
        <v>3842</v>
      </c>
      <c r="V4126">
        <v>77</v>
      </c>
      <c r="W4126">
        <v>69</v>
      </c>
      <c r="Y4126" t="s">
        <v>1444</v>
      </c>
      <c r="Z4126">
        <v>1</v>
      </c>
      <c r="AA4126">
        <f t="shared" si="576"/>
        <v>8</v>
      </c>
      <c r="AB4126">
        <f t="shared" ca="1" si="572"/>
        <v>5.4</v>
      </c>
      <c r="AC4126">
        <f t="shared" ca="1" si="573"/>
        <v>2.5999999999999996</v>
      </c>
      <c r="AD4126">
        <f t="shared" ca="1" si="574"/>
        <v>-2.5999999999999996</v>
      </c>
      <c r="AE4126" s="2">
        <v>0</v>
      </c>
      <c r="AF4126" s="7">
        <f>VLOOKUP(R4126,Weights!$A$2:$B$120,2,0)*AE4126</f>
        <v>0</v>
      </c>
      <c r="AG4126">
        <f t="shared" ca="1" si="575"/>
        <v>6.759999999999998</v>
      </c>
      <c r="AI4126" t="str">
        <f t="shared" ca="1" si="577"/>
        <v>San Diego</v>
      </c>
      <c r="AJ4126" t="str">
        <f t="shared" si="578"/>
        <v>San Diego</v>
      </c>
      <c r="AK4126">
        <f t="shared" si="579"/>
        <v>0</v>
      </c>
    </row>
    <row r="4127" spans="17:37" x14ac:dyDescent="0.25">
      <c r="Q4127" t="s">
        <v>3510</v>
      </c>
      <c r="R4127" s="6">
        <v>42047</v>
      </c>
      <c r="S4127" t="s">
        <v>3194</v>
      </c>
      <c r="T4127" t="s">
        <v>3511</v>
      </c>
      <c r="U4127" t="s">
        <v>3842</v>
      </c>
      <c r="V4127">
        <v>68</v>
      </c>
      <c r="W4127">
        <v>48</v>
      </c>
      <c r="Y4127" t="s">
        <v>2528</v>
      </c>
      <c r="Z4127">
        <v>1</v>
      </c>
      <c r="AA4127">
        <f t="shared" si="576"/>
        <v>20</v>
      </c>
      <c r="AB4127">
        <f t="shared" ca="1" si="572"/>
        <v>11.4</v>
      </c>
      <c r="AC4127">
        <f t="shared" ca="1" si="573"/>
        <v>8.6</v>
      </c>
      <c r="AD4127">
        <f t="shared" ca="1" si="574"/>
        <v>-8.6</v>
      </c>
      <c r="AE4127" s="2">
        <v>0</v>
      </c>
      <c r="AF4127" s="7">
        <f>VLOOKUP(R4127,Weights!$A$2:$B$120,2,0)*AE4127</f>
        <v>0</v>
      </c>
      <c r="AG4127">
        <f t="shared" ca="1" si="575"/>
        <v>73.959999999999994</v>
      </c>
      <c r="AI4127" t="str">
        <f t="shared" ca="1" si="577"/>
        <v>San Diego</v>
      </c>
      <c r="AJ4127" t="str">
        <f t="shared" si="578"/>
        <v>San Diego</v>
      </c>
      <c r="AK4127">
        <f t="shared" si="579"/>
        <v>0</v>
      </c>
    </row>
    <row r="4128" spans="17:37" x14ac:dyDescent="0.25">
      <c r="Q4128" t="s">
        <v>3510</v>
      </c>
      <c r="R4128" s="6">
        <v>42049</v>
      </c>
      <c r="S4128" t="s">
        <v>3194</v>
      </c>
      <c r="T4128" t="s">
        <v>3412</v>
      </c>
      <c r="U4128" t="s">
        <v>3841</v>
      </c>
      <c r="V4128">
        <v>69</v>
      </c>
      <c r="W4128">
        <v>62</v>
      </c>
      <c r="X4128" t="s">
        <v>3844</v>
      </c>
      <c r="Y4128" t="s">
        <v>1367</v>
      </c>
      <c r="Z4128">
        <v>1</v>
      </c>
      <c r="AA4128">
        <f t="shared" si="576"/>
        <v>-7</v>
      </c>
      <c r="AB4128">
        <f t="shared" ca="1" si="572"/>
        <v>-1.2000000000000002</v>
      </c>
      <c r="AC4128">
        <f t="shared" ca="1" si="573"/>
        <v>-5.8</v>
      </c>
      <c r="AD4128">
        <f t="shared" ca="1" si="574"/>
        <v>5.8</v>
      </c>
      <c r="AE4128" s="2">
        <v>0</v>
      </c>
      <c r="AF4128" s="7">
        <f>VLOOKUP(R4128,Weights!$A$2:$B$120,2,0)*AE4128</f>
        <v>0</v>
      </c>
      <c r="AG4128">
        <f t="shared" ca="1" si="575"/>
        <v>33.64</v>
      </c>
      <c r="AI4128" t="str">
        <f t="shared" ca="1" si="577"/>
        <v>Saint Mary's</v>
      </c>
      <c r="AJ4128" t="str">
        <f t="shared" si="578"/>
        <v>Saint Mary's</v>
      </c>
      <c r="AK4128" t="str">
        <f t="shared" si="579"/>
        <v>Saint Mary's</v>
      </c>
    </row>
    <row r="4129" spans="17:37" x14ac:dyDescent="0.25">
      <c r="Q4129" t="s">
        <v>3464</v>
      </c>
      <c r="R4129" s="6">
        <v>41957</v>
      </c>
      <c r="S4129" t="s">
        <v>3194</v>
      </c>
      <c r="T4129" t="s">
        <v>3404</v>
      </c>
      <c r="U4129" t="s">
        <v>3842</v>
      </c>
      <c r="V4129">
        <v>79</v>
      </c>
      <c r="W4129">
        <v>58</v>
      </c>
      <c r="Y4129" t="s">
        <v>176</v>
      </c>
      <c r="Z4129">
        <v>1</v>
      </c>
      <c r="AA4129">
        <f t="shared" si="576"/>
        <v>21</v>
      </c>
      <c r="AB4129">
        <f t="shared" ca="1" si="572"/>
        <v>20.000000200000002</v>
      </c>
      <c r="AC4129">
        <f t="shared" ca="1" si="573"/>
        <v>0.99999979999999766</v>
      </c>
      <c r="AD4129">
        <f t="shared" ca="1" si="574"/>
        <v>-0.99999979999999766</v>
      </c>
      <c r="AE4129" s="2">
        <v>0</v>
      </c>
      <c r="AF4129" s="7">
        <f>VLOOKUP(R4129,Weights!$A$2:$B$120,2,0)*AE4129</f>
        <v>0</v>
      </c>
      <c r="AG4129">
        <f t="shared" ca="1" si="575"/>
        <v>0.99999960000003529</v>
      </c>
      <c r="AI4129" t="str">
        <f t="shared" ca="1" si="577"/>
        <v>San Diego St</v>
      </c>
      <c r="AJ4129" t="str">
        <f t="shared" si="578"/>
        <v>San Diego St</v>
      </c>
      <c r="AK4129">
        <f t="shared" si="579"/>
        <v>0</v>
      </c>
    </row>
    <row r="4130" spans="17:37" x14ac:dyDescent="0.25">
      <c r="Q4130" t="s">
        <v>3464</v>
      </c>
      <c r="R4130" s="6">
        <v>41961</v>
      </c>
      <c r="S4130" t="s">
        <v>3194</v>
      </c>
      <c r="T4130" t="s">
        <v>3408</v>
      </c>
      <c r="U4130" t="s">
        <v>3842</v>
      </c>
      <c r="V4130">
        <v>53</v>
      </c>
      <c r="W4130">
        <v>49</v>
      </c>
      <c r="Y4130" t="s">
        <v>258</v>
      </c>
      <c r="Z4130">
        <v>1</v>
      </c>
      <c r="AA4130">
        <f t="shared" si="576"/>
        <v>4</v>
      </c>
      <c r="AB4130">
        <f t="shared" ca="1" si="572"/>
        <v>-4.5999999999999979</v>
      </c>
      <c r="AC4130">
        <f t="shared" ca="1" si="573"/>
        <v>8.5999999999999979</v>
      </c>
      <c r="AD4130">
        <f t="shared" ca="1" si="574"/>
        <v>-8.5999999999999979</v>
      </c>
      <c r="AE4130" s="2">
        <v>0</v>
      </c>
      <c r="AF4130" s="7">
        <f>VLOOKUP(R4130,Weights!$A$2:$B$120,2,0)*AE4130</f>
        <v>0</v>
      </c>
      <c r="AG4130">
        <f t="shared" ca="1" si="575"/>
        <v>73.959999999999965</v>
      </c>
      <c r="AI4130" t="str">
        <f t="shared" ca="1" si="577"/>
        <v>Utah</v>
      </c>
      <c r="AJ4130" t="str">
        <f t="shared" si="578"/>
        <v>San Diego St</v>
      </c>
      <c r="AK4130">
        <f t="shared" si="579"/>
        <v>0</v>
      </c>
    </row>
    <row r="4131" spans="17:37" x14ac:dyDescent="0.25">
      <c r="Q4131" t="s">
        <v>3464</v>
      </c>
      <c r="R4131" s="6">
        <v>41963</v>
      </c>
      <c r="S4131" t="s">
        <v>3194</v>
      </c>
      <c r="T4131" t="s">
        <v>3463</v>
      </c>
      <c r="U4131" t="s">
        <v>3842</v>
      </c>
      <c r="V4131">
        <v>51</v>
      </c>
      <c r="W4131">
        <v>27</v>
      </c>
      <c r="Y4131" t="s">
        <v>259</v>
      </c>
      <c r="Z4131">
        <v>1</v>
      </c>
      <c r="AA4131">
        <f t="shared" si="576"/>
        <v>24</v>
      </c>
      <c r="AB4131">
        <f t="shared" ca="1" si="572"/>
        <v>20.400000200000001</v>
      </c>
      <c r="AC4131">
        <f t="shared" ca="1" si="573"/>
        <v>3.5999997999999991</v>
      </c>
      <c r="AD4131">
        <f t="shared" ca="1" si="574"/>
        <v>-3.5999997999999991</v>
      </c>
      <c r="AE4131" s="2">
        <v>0</v>
      </c>
      <c r="AF4131" s="7">
        <f>VLOOKUP(R4131,Weights!$A$2:$B$120,2,0)*AE4131</f>
        <v>0</v>
      </c>
      <c r="AG4131">
        <f t="shared" ca="1" si="575"/>
        <v>12.959998560000033</v>
      </c>
      <c r="AI4131" t="str">
        <f t="shared" ca="1" si="577"/>
        <v>San Diego St</v>
      </c>
      <c r="AJ4131" t="str">
        <f t="shared" si="578"/>
        <v>San Diego St</v>
      </c>
      <c r="AK4131">
        <f t="shared" si="579"/>
        <v>0</v>
      </c>
    </row>
    <row r="4132" spans="17:37" x14ac:dyDescent="0.25">
      <c r="Q4132" t="s">
        <v>3464</v>
      </c>
      <c r="R4132" s="6">
        <v>41967</v>
      </c>
      <c r="S4132" t="s">
        <v>3195</v>
      </c>
      <c r="T4132" t="s">
        <v>3305</v>
      </c>
      <c r="U4132" t="s">
        <v>3842</v>
      </c>
      <c r="V4132">
        <v>92</v>
      </c>
      <c r="W4132">
        <v>87</v>
      </c>
      <c r="X4132" t="s">
        <v>3844</v>
      </c>
      <c r="Y4132" t="s">
        <v>260</v>
      </c>
      <c r="Z4132">
        <v>1</v>
      </c>
      <c r="AA4132">
        <f t="shared" si="576"/>
        <v>5</v>
      </c>
      <c r="AB4132">
        <f t="shared" ca="1" si="572"/>
        <v>-0.59999999999999964</v>
      </c>
      <c r="AC4132">
        <f t="shared" ca="1" si="573"/>
        <v>5.6</v>
      </c>
      <c r="AD4132">
        <f t="shared" ca="1" si="574"/>
        <v>-5.6</v>
      </c>
      <c r="AE4132" s="2">
        <v>0</v>
      </c>
      <c r="AF4132" s="7">
        <f>VLOOKUP(R4132,Weights!$A$2:$B$120,2,0)*AE4132</f>
        <v>0</v>
      </c>
      <c r="AG4132">
        <f t="shared" ca="1" si="575"/>
        <v>31.359999999999996</v>
      </c>
      <c r="AI4132" t="str">
        <f t="shared" ca="1" si="577"/>
        <v>BYU</v>
      </c>
      <c r="AJ4132" t="str">
        <f t="shared" si="578"/>
        <v>San Diego St</v>
      </c>
      <c r="AK4132">
        <f t="shared" si="579"/>
        <v>0</v>
      </c>
    </row>
    <row r="4133" spans="17:37" x14ac:dyDescent="0.25">
      <c r="Q4133" t="s">
        <v>3464</v>
      </c>
      <c r="R4133" s="6">
        <v>41969</v>
      </c>
      <c r="S4133" t="s">
        <v>3195</v>
      </c>
      <c r="T4133" t="s">
        <v>3836</v>
      </c>
      <c r="U4133" t="s">
        <v>3841</v>
      </c>
      <c r="V4133">
        <v>61</v>
      </c>
      <c r="W4133">
        <v>59</v>
      </c>
      <c r="Y4133" t="s">
        <v>103</v>
      </c>
      <c r="Z4133">
        <v>1</v>
      </c>
      <c r="AA4133">
        <f t="shared" si="576"/>
        <v>-2</v>
      </c>
      <c r="AB4133">
        <f t="shared" ca="1" si="572"/>
        <v>-10.6</v>
      </c>
      <c r="AC4133">
        <f t="shared" ca="1" si="573"/>
        <v>8.6</v>
      </c>
      <c r="AD4133">
        <f t="shared" ca="1" si="574"/>
        <v>-8.6</v>
      </c>
      <c r="AE4133" s="2">
        <v>0</v>
      </c>
      <c r="AF4133" s="7">
        <f>VLOOKUP(R4133,Weights!$A$2:$B$120,2,0)*AE4133</f>
        <v>0</v>
      </c>
      <c r="AG4133">
        <f t="shared" ca="1" si="575"/>
        <v>73.959999999999994</v>
      </c>
      <c r="AI4133" t="str">
        <f t="shared" ca="1" si="577"/>
        <v>Arizona</v>
      </c>
      <c r="AJ4133" t="str">
        <f t="shared" si="578"/>
        <v>Arizona</v>
      </c>
      <c r="AK4133" t="str">
        <f t="shared" si="579"/>
        <v>Arizona</v>
      </c>
    </row>
    <row r="4134" spans="17:37" x14ac:dyDescent="0.25">
      <c r="Q4134" t="s">
        <v>3464</v>
      </c>
      <c r="R4134" s="6">
        <v>41977</v>
      </c>
      <c r="S4134" t="s">
        <v>3194</v>
      </c>
      <c r="T4134" t="s">
        <v>3510</v>
      </c>
      <c r="U4134" t="s">
        <v>3842</v>
      </c>
      <c r="V4134">
        <v>57</v>
      </c>
      <c r="W4134">
        <v>48</v>
      </c>
      <c r="Y4134" t="s">
        <v>262</v>
      </c>
      <c r="Z4134">
        <v>1</v>
      </c>
      <c r="AA4134">
        <f t="shared" si="576"/>
        <v>9</v>
      </c>
      <c r="AB4134">
        <f t="shared" ca="1" si="572"/>
        <v>9.2000002000000016</v>
      </c>
      <c r="AC4134">
        <f t="shared" ca="1" si="573"/>
        <v>-0.20000020000000163</v>
      </c>
      <c r="AD4134">
        <f t="shared" ca="1" si="574"/>
        <v>0.20000020000000163</v>
      </c>
      <c r="AE4134" s="2">
        <v>0</v>
      </c>
      <c r="AF4134" s="7">
        <f>VLOOKUP(R4134,Weights!$A$2:$B$120,2,0)*AE4134</f>
        <v>0</v>
      </c>
      <c r="AG4134">
        <f t="shared" ca="1" si="575"/>
        <v>4.0000080000040648E-2</v>
      </c>
      <c r="AI4134" t="str">
        <f t="shared" ca="1" si="577"/>
        <v>San Diego St</v>
      </c>
      <c r="AJ4134" t="str">
        <f t="shared" si="578"/>
        <v>San Diego St</v>
      </c>
      <c r="AK4134">
        <f t="shared" si="579"/>
        <v>0</v>
      </c>
    </row>
    <row r="4135" spans="17:37" x14ac:dyDescent="0.25">
      <c r="Q4135" t="s">
        <v>3464</v>
      </c>
      <c r="R4135" s="6">
        <v>41983</v>
      </c>
      <c r="S4135" t="s">
        <v>3194</v>
      </c>
      <c r="T4135" t="s">
        <v>3371</v>
      </c>
      <c r="U4135" t="s">
        <v>3842</v>
      </c>
      <c r="V4135">
        <v>60</v>
      </c>
      <c r="W4135">
        <v>59</v>
      </c>
      <c r="Y4135" t="s">
        <v>264</v>
      </c>
      <c r="Z4135">
        <v>1</v>
      </c>
      <c r="AA4135">
        <f t="shared" si="576"/>
        <v>1</v>
      </c>
      <c r="AB4135">
        <f t="shared" ca="1" si="572"/>
        <v>12.200000200000002</v>
      </c>
      <c r="AC4135">
        <f t="shared" ca="1" si="573"/>
        <v>-11.200000200000002</v>
      </c>
      <c r="AD4135">
        <f t="shared" ca="1" si="574"/>
        <v>11.200000200000002</v>
      </c>
      <c r="AE4135" s="2">
        <v>0</v>
      </c>
      <c r="AF4135" s="7">
        <f>VLOOKUP(R4135,Weights!$A$2:$B$120,2,0)*AE4135</f>
        <v>0</v>
      </c>
      <c r="AG4135">
        <f t="shared" ca="1" si="575"/>
        <v>125.44000448000007</v>
      </c>
      <c r="AI4135" t="str">
        <f t="shared" ca="1" si="577"/>
        <v>San Diego St</v>
      </c>
      <c r="AJ4135" t="str">
        <f t="shared" si="578"/>
        <v>San Diego St</v>
      </c>
      <c r="AK4135">
        <f t="shared" si="579"/>
        <v>0</v>
      </c>
    </row>
    <row r="4136" spans="17:37" x14ac:dyDescent="0.25">
      <c r="Q4136" t="s">
        <v>3464</v>
      </c>
      <c r="R4136" s="6">
        <v>41993</v>
      </c>
      <c r="S4136" t="s">
        <v>3194</v>
      </c>
      <c r="T4136" t="s">
        <v>3437</v>
      </c>
      <c r="U4136" t="s">
        <v>3842</v>
      </c>
      <c r="V4136">
        <v>70</v>
      </c>
      <c r="W4136">
        <v>57</v>
      </c>
      <c r="Y4136" t="s">
        <v>266</v>
      </c>
      <c r="Z4136">
        <v>1</v>
      </c>
      <c r="AA4136">
        <f t="shared" si="576"/>
        <v>13</v>
      </c>
      <c r="AB4136">
        <f t="shared" ca="1" si="572"/>
        <v>18.600000200000004</v>
      </c>
      <c r="AC4136">
        <f t="shared" ca="1" si="573"/>
        <v>-5.6000002000000038</v>
      </c>
      <c r="AD4136">
        <f t="shared" ca="1" si="574"/>
        <v>5.6000002000000038</v>
      </c>
      <c r="AE4136" s="2">
        <v>0</v>
      </c>
      <c r="AF4136" s="7">
        <f>VLOOKUP(R4136,Weights!$A$2:$B$120,2,0)*AE4136</f>
        <v>0</v>
      </c>
      <c r="AG4136">
        <f t="shared" ca="1" si="575"/>
        <v>31.360002240000082</v>
      </c>
      <c r="AI4136" t="str">
        <f t="shared" ca="1" si="577"/>
        <v>San Diego St</v>
      </c>
      <c r="AJ4136" t="str">
        <f t="shared" si="578"/>
        <v>San Diego St</v>
      </c>
      <c r="AK4136">
        <f t="shared" si="579"/>
        <v>0</v>
      </c>
    </row>
    <row r="4137" spans="17:37" x14ac:dyDescent="0.25">
      <c r="Q4137" t="s">
        <v>3464</v>
      </c>
      <c r="R4137" s="6">
        <v>41995</v>
      </c>
      <c r="S4137" t="s">
        <v>3194</v>
      </c>
      <c r="T4137" t="s">
        <v>3417</v>
      </c>
      <c r="U4137" t="s">
        <v>3842</v>
      </c>
      <c r="V4137">
        <v>61</v>
      </c>
      <c r="W4137">
        <v>33</v>
      </c>
      <c r="Y4137" t="s">
        <v>267</v>
      </c>
      <c r="Z4137">
        <v>1</v>
      </c>
      <c r="AA4137">
        <f t="shared" si="576"/>
        <v>28</v>
      </c>
      <c r="AB4137">
        <f t="shared" ca="1" si="572"/>
        <v>16.400000200000001</v>
      </c>
      <c r="AC4137">
        <f t="shared" ca="1" si="573"/>
        <v>11.599999799999999</v>
      </c>
      <c r="AD4137">
        <f t="shared" ca="1" si="574"/>
        <v>-11.599999799999999</v>
      </c>
      <c r="AE4137" s="2">
        <v>0</v>
      </c>
      <c r="AF4137" s="7">
        <f>VLOOKUP(R4137,Weights!$A$2:$B$120,2,0)*AE4137</f>
        <v>0</v>
      </c>
      <c r="AG4137">
        <f t="shared" ca="1" si="575"/>
        <v>134.55999536000002</v>
      </c>
      <c r="AI4137" t="str">
        <f t="shared" ca="1" si="577"/>
        <v>San Diego St</v>
      </c>
      <c r="AJ4137" t="str">
        <f t="shared" si="578"/>
        <v>San Diego St</v>
      </c>
      <c r="AK4137">
        <f t="shared" si="579"/>
        <v>0</v>
      </c>
    </row>
    <row r="4138" spans="17:37" x14ac:dyDescent="0.25">
      <c r="Q4138" t="s">
        <v>3464</v>
      </c>
      <c r="R4138" s="6">
        <v>42000</v>
      </c>
      <c r="S4138" t="s">
        <v>3194</v>
      </c>
      <c r="T4138" t="s">
        <v>3839</v>
      </c>
      <c r="U4138" t="s">
        <v>3842</v>
      </c>
      <c r="V4138">
        <v>72</v>
      </c>
      <c r="W4138">
        <v>50</v>
      </c>
      <c r="Y4138" t="s">
        <v>528</v>
      </c>
      <c r="Z4138">
        <v>1</v>
      </c>
      <c r="AA4138">
        <f t="shared" si="576"/>
        <v>22</v>
      </c>
      <c r="AB4138">
        <f t="shared" ca="1" si="572"/>
        <v>42.400000000000006</v>
      </c>
      <c r="AC4138">
        <f t="shared" ca="1" si="573"/>
        <v>-20.400000000000006</v>
      </c>
      <c r="AD4138">
        <f t="shared" ca="1" si="574"/>
        <v>20.400000000000006</v>
      </c>
      <c r="AE4138" s="2">
        <v>0</v>
      </c>
      <c r="AF4138" s="7">
        <f>VLOOKUP(R4138,Weights!$A$2:$B$120,2,0)*AE4138</f>
        <v>0</v>
      </c>
      <c r="AG4138">
        <f t="shared" ca="1" si="575"/>
        <v>416.16000000000025</v>
      </c>
      <c r="AI4138" t="str">
        <f t="shared" ca="1" si="577"/>
        <v>San Diego St</v>
      </c>
      <c r="AJ4138" t="str">
        <f t="shared" si="578"/>
        <v>San Diego St</v>
      </c>
      <c r="AK4138">
        <f t="shared" si="579"/>
        <v>0</v>
      </c>
    </row>
    <row r="4139" spans="17:37" x14ac:dyDescent="0.25">
      <c r="Q4139" t="s">
        <v>3464</v>
      </c>
      <c r="R4139" s="6">
        <v>42004</v>
      </c>
      <c r="S4139" t="s">
        <v>3194</v>
      </c>
      <c r="T4139" t="s">
        <v>3460</v>
      </c>
      <c r="U4139" t="s">
        <v>3842</v>
      </c>
      <c r="V4139">
        <v>53</v>
      </c>
      <c r="W4139">
        <v>49</v>
      </c>
      <c r="Y4139" t="s">
        <v>529</v>
      </c>
      <c r="Z4139">
        <v>1</v>
      </c>
      <c r="AA4139">
        <f t="shared" si="576"/>
        <v>4</v>
      </c>
      <c r="AB4139">
        <f t="shared" ca="1" si="572"/>
        <v>16.200000200000002</v>
      </c>
      <c r="AC4139">
        <f t="shared" ca="1" si="573"/>
        <v>-12.200000200000002</v>
      </c>
      <c r="AD4139">
        <f t="shared" ca="1" si="574"/>
        <v>12.200000200000002</v>
      </c>
      <c r="AE4139" s="2">
        <v>0</v>
      </c>
      <c r="AF4139" s="7">
        <f>VLOOKUP(R4139,Weights!$A$2:$B$120,2,0)*AE4139</f>
        <v>0</v>
      </c>
      <c r="AG4139">
        <f t="shared" ca="1" si="575"/>
        <v>148.84000488000007</v>
      </c>
      <c r="AI4139" t="str">
        <f t="shared" ca="1" si="577"/>
        <v>San Diego St</v>
      </c>
      <c r="AJ4139" t="str">
        <f t="shared" si="578"/>
        <v>San Diego St</v>
      </c>
      <c r="AK4139">
        <f t="shared" si="579"/>
        <v>0</v>
      </c>
    </row>
    <row r="4140" spans="17:37" x14ac:dyDescent="0.25">
      <c r="Q4140" t="s">
        <v>3464</v>
      </c>
      <c r="R4140" s="6">
        <v>42010</v>
      </c>
      <c r="S4140" t="s">
        <v>3194</v>
      </c>
      <c r="T4140" t="s">
        <v>3395</v>
      </c>
      <c r="U4140" t="s">
        <v>3842</v>
      </c>
      <c r="V4140">
        <v>56</v>
      </c>
      <c r="W4140">
        <v>42</v>
      </c>
      <c r="Y4140" t="s">
        <v>531</v>
      </c>
      <c r="Z4140">
        <v>1</v>
      </c>
      <c r="AA4140">
        <f t="shared" si="576"/>
        <v>14</v>
      </c>
      <c r="AB4140">
        <f t="shared" ca="1" si="572"/>
        <v>13.000000180000001</v>
      </c>
      <c r="AC4140">
        <f t="shared" ca="1" si="573"/>
        <v>0.99999981999999932</v>
      </c>
      <c r="AD4140">
        <f t="shared" ca="1" si="574"/>
        <v>-0.99999981999999932</v>
      </c>
      <c r="AE4140" s="2">
        <v>0</v>
      </c>
      <c r="AF4140" s="7">
        <f>VLOOKUP(R4140,Weights!$A$2:$B$120,2,0)*AE4140</f>
        <v>0</v>
      </c>
      <c r="AG4140">
        <f t="shared" ca="1" si="575"/>
        <v>0.99999964000003105</v>
      </c>
      <c r="AI4140" t="str">
        <f t="shared" ca="1" si="577"/>
        <v>San Diego St</v>
      </c>
      <c r="AJ4140" t="str">
        <f t="shared" si="578"/>
        <v>San Diego St</v>
      </c>
      <c r="AK4140">
        <f t="shared" si="579"/>
        <v>0</v>
      </c>
    </row>
    <row r="4141" spans="17:37" x14ac:dyDescent="0.25">
      <c r="Q4141" t="s">
        <v>3464</v>
      </c>
      <c r="R4141" s="6">
        <v>42021</v>
      </c>
      <c r="S4141" t="s">
        <v>3194</v>
      </c>
      <c r="T4141" t="s">
        <v>3198</v>
      </c>
      <c r="U4141" t="s">
        <v>3842</v>
      </c>
      <c r="V4141">
        <v>53</v>
      </c>
      <c r="W4141">
        <v>47</v>
      </c>
      <c r="Y4141" t="s">
        <v>533</v>
      </c>
      <c r="Z4141">
        <v>1</v>
      </c>
      <c r="AA4141">
        <f t="shared" si="576"/>
        <v>6</v>
      </c>
      <c r="AB4141">
        <f t="shared" ca="1" si="572"/>
        <v>8.4000002000000009</v>
      </c>
      <c r="AC4141">
        <f t="shared" ca="1" si="573"/>
        <v>-2.4000002000000009</v>
      </c>
      <c r="AD4141">
        <f t="shared" ca="1" si="574"/>
        <v>2.4000002000000009</v>
      </c>
      <c r="AE4141" s="2">
        <v>0</v>
      </c>
      <c r="AF4141" s="7">
        <f>VLOOKUP(R4141,Weights!$A$2:$B$120,2,0)*AE4141</f>
        <v>0</v>
      </c>
      <c r="AG4141">
        <f t="shared" ca="1" si="575"/>
        <v>5.7600009600000446</v>
      </c>
      <c r="AI4141" t="str">
        <f t="shared" ca="1" si="577"/>
        <v>San Diego St</v>
      </c>
      <c r="AJ4141" t="str">
        <f t="shared" si="578"/>
        <v>San Diego St</v>
      </c>
      <c r="AK4141">
        <f t="shared" si="579"/>
        <v>0</v>
      </c>
    </row>
    <row r="4142" spans="17:37" x14ac:dyDescent="0.25">
      <c r="Q4142" t="s">
        <v>3464</v>
      </c>
      <c r="R4142" s="6">
        <v>42031</v>
      </c>
      <c r="S4142" t="s">
        <v>3194</v>
      </c>
      <c r="T4142" t="s">
        <v>3450</v>
      </c>
      <c r="U4142" t="s">
        <v>3842</v>
      </c>
      <c r="V4142">
        <v>58</v>
      </c>
      <c r="W4142">
        <v>47</v>
      </c>
      <c r="Y4142" t="s">
        <v>536</v>
      </c>
      <c r="Z4142">
        <v>1</v>
      </c>
      <c r="AA4142">
        <f t="shared" si="576"/>
        <v>11</v>
      </c>
      <c r="AB4142">
        <f t="shared" ca="1" si="572"/>
        <v>17.200000200000002</v>
      </c>
      <c r="AC4142">
        <f t="shared" ca="1" si="573"/>
        <v>-6.2000002000000016</v>
      </c>
      <c r="AD4142">
        <f t="shared" ca="1" si="574"/>
        <v>6.2000002000000016</v>
      </c>
      <c r="AE4142" s="2">
        <v>0</v>
      </c>
      <c r="AF4142" s="7">
        <f>VLOOKUP(R4142,Weights!$A$2:$B$120,2,0)*AE4142</f>
        <v>0</v>
      </c>
      <c r="AG4142">
        <f t="shared" ca="1" si="575"/>
        <v>38.440002480000061</v>
      </c>
      <c r="AI4142" t="str">
        <f t="shared" ca="1" si="577"/>
        <v>San Diego St</v>
      </c>
      <c r="AJ4142" t="str">
        <f t="shared" si="578"/>
        <v>San Diego St</v>
      </c>
      <c r="AK4142">
        <f t="shared" si="579"/>
        <v>0</v>
      </c>
    </row>
    <row r="4143" spans="17:37" x14ac:dyDescent="0.25">
      <c r="Q4143" t="s">
        <v>3464</v>
      </c>
      <c r="R4143" s="6">
        <v>42035</v>
      </c>
      <c r="S4143" t="s">
        <v>3194</v>
      </c>
      <c r="T4143" t="s">
        <v>3397</v>
      </c>
      <c r="U4143" t="s">
        <v>3842</v>
      </c>
      <c r="V4143">
        <v>62</v>
      </c>
      <c r="W4143">
        <v>42</v>
      </c>
      <c r="Y4143" t="s">
        <v>760</v>
      </c>
      <c r="Z4143">
        <v>1</v>
      </c>
      <c r="AA4143">
        <f t="shared" si="576"/>
        <v>20</v>
      </c>
      <c r="AB4143">
        <f t="shared" ca="1" si="572"/>
        <v>12.600000200000002</v>
      </c>
      <c r="AC4143">
        <f t="shared" ca="1" si="573"/>
        <v>7.399999799999998</v>
      </c>
      <c r="AD4143">
        <f t="shared" ca="1" si="574"/>
        <v>-7.399999799999998</v>
      </c>
      <c r="AE4143" s="2">
        <v>0</v>
      </c>
      <c r="AF4143" s="7">
        <f>VLOOKUP(R4143,Weights!$A$2:$B$120,2,0)*AE4143</f>
        <v>0</v>
      </c>
      <c r="AG4143">
        <f t="shared" ca="1" si="575"/>
        <v>54.759997040000009</v>
      </c>
      <c r="AI4143" t="str">
        <f t="shared" ca="1" si="577"/>
        <v>San Diego St</v>
      </c>
      <c r="AJ4143" t="str">
        <f t="shared" si="578"/>
        <v>San Diego St</v>
      </c>
      <c r="AK4143">
        <f t="shared" si="579"/>
        <v>0</v>
      </c>
    </row>
    <row r="4144" spans="17:37" x14ac:dyDescent="0.25">
      <c r="Q4144" t="s">
        <v>3464</v>
      </c>
      <c r="R4144" s="6">
        <v>42046</v>
      </c>
      <c r="S4144" t="s">
        <v>3194</v>
      </c>
      <c r="T4144" t="s">
        <v>3363</v>
      </c>
      <c r="U4144" t="s">
        <v>3842</v>
      </c>
      <c r="V4144">
        <v>67</v>
      </c>
      <c r="W4144">
        <v>41</v>
      </c>
      <c r="Y4144" t="s">
        <v>637</v>
      </c>
      <c r="Z4144">
        <v>1</v>
      </c>
      <c r="AA4144">
        <f t="shared" si="576"/>
        <v>26</v>
      </c>
      <c r="AB4144">
        <f t="shared" ca="1" si="572"/>
        <v>12.800000180000001</v>
      </c>
      <c r="AC4144">
        <f t="shared" ca="1" si="573"/>
        <v>13.199999819999999</v>
      </c>
      <c r="AD4144">
        <f t="shared" ca="1" si="574"/>
        <v>-13.199999819999999</v>
      </c>
      <c r="AE4144" s="2">
        <v>0</v>
      </c>
      <c r="AF4144" s="7">
        <f>VLOOKUP(R4144,Weights!$A$2:$B$120,2,0)*AE4144</f>
        <v>0</v>
      </c>
      <c r="AG4144">
        <f t="shared" ca="1" si="575"/>
        <v>174.23999524799999</v>
      </c>
      <c r="AI4144" t="str">
        <f t="shared" ca="1" si="577"/>
        <v>San Diego St</v>
      </c>
      <c r="AJ4144" t="str">
        <f t="shared" si="578"/>
        <v>San Diego St</v>
      </c>
      <c r="AK4144">
        <f t="shared" si="579"/>
        <v>0</v>
      </c>
    </row>
    <row r="4145" spans="17:37" x14ac:dyDescent="0.25">
      <c r="Q4145" t="s">
        <v>3464</v>
      </c>
      <c r="R4145" s="6">
        <v>42049</v>
      </c>
      <c r="S4145" t="s">
        <v>3194</v>
      </c>
      <c r="T4145" t="s">
        <v>3400</v>
      </c>
      <c r="U4145" t="s">
        <v>3842</v>
      </c>
      <c r="V4145">
        <v>72</v>
      </c>
      <c r="W4145">
        <v>63</v>
      </c>
      <c r="Y4145" t="s">
        <v>638</v>
      </c>
      <c r="Z4145">
        <v>1</v>
      </c>
      <c r="AA4145">
        <f t="shared" si="576"/>
        <v>9</v>
      </c>
      <c r="AB4145">
        <f t="shared" ca="1" si="572"/>
        <v>5.2000002000000016</v>
      </c>
      <c r="AC4145">
        <f t="shared" ca="1" si="573"/>
        <v>3.7999997999999984</v>
      </c>
      <c r="AD4145">
        <f t="shared" ca="1" si="574"/>
        <v>-3.7999997999999984</v>
      </c>
      <c r="AE4145" s="2">
        <v>0</v>
      </c>
      <c r="AF4145" s="7">
        <f>VLOOKUP(R4145,Weights!$A$2:$B$120,2,0)*AE4145</f>
        <v>0</v>
      </c>
      <c r="AG4145">
        <f t="shared" ca="1" si="575"/>
        <v>14.439998480000028</v>
      </c>
      <c r="AI4145" t="str">
        <f t="shared" ca="1" si="577"/>
        <v>San Diego St</v>
      </c>
      <c r="AJ4145" t="str">
        <f t="shared" si="578"/>
        <v>San Diego St</v>
      </c>
      <c r="AK4145">
        <f t="shared" si="579"/>
        <v>0</v>
      </c>
    </row>
    <row r="4146" spans="17:37" x14ac:dyDescent="0.25">
      <c r="Q4146" t="s">
        <v>3464</v>
      </c>
      <c r="R4146" s="6">
        <v>42063</v>
      </c>
      <c r="S4146" t="s">
        <v>3194</v>
      </c>
      <c r="T4146" t="s">
        <v>3401</v>
      </c>
      <c r="U4146" t="s">
        <v>3841</v>
      </c>
      <c r="V4146">
        <v>56</v>
      </c>
      <c r="W4146">
        <v>46</v>
      </c>
      <c r="Y4146" t="s">
        <v>2296</v>
      </c>
      <c r="Z4146">
        <v>1</v>
      </c>
      <c r="AA4146">
        <f t="shared" si="576"/>
        <v>-10</v>
      </c>
      <c r="AB4146">
        <f t="shared" ca="1" si="572"/>
        <v>4.4000002000000009</v>
      </c>
      <c r="AC4146">
        <f t="shared" ca="1" si="573"/>
        <v>-14.400000200000001</v>
      </c>
      <c r="AD4146">
        <f t="shared" ca="1" si="574"/>
        <v>14.400000200000001</v>
      </c>
      <c r="AE4146" s="2">
        <v>0</v>
      </c>
      <c r="AF4146" s="7">
        <f>VLOOKUP(R4146,Weights!$A$2:$B$120,2,0)*AE4146</f>
        <v>0</v>
      </c>
      <c r="AG4146">
        <f t="shared" ca="1" si="575"/>
        <v>207.36000576000006</v>
      </c>
      <c r="AI4146" t="str">
        <f t="shared" ca="1" si="577"/>
        <v>San Diego St</v>
      </c>
      <c r="AJ4146" t="str">
        <f t="shared" si="578"/>
        <v>Boise State</v>
      </c>
      <c r="AK4146" t="str">
        <f t="shared" si="579"/>
        <v>Boise State</v>
      </c>
    </row>
    <row r="4147" spans="17:37" x14ac:dyDescent="0.25">
      <c r="Q4147" t="s">
        <v>3464</v>
      </c>
      <c r="R4147" s="6">
        <v>42070</v>
      </c>
      <c r="S4147" t="s">
        <v>3194</v>
      </c>
      <c r="T4147" t="s">
        <v>3449</v>
      </c>
      <c r="U4147" t="s">
        <v>3842</v>
      </c>
      <c r="V4147">
        <v>67</v>
      </c>
      <c r="W4147">
        <v>43</v>
      </c>
      <c r="Y4147" t="s">
        <v>2297</v>
      </c>
      <c r="Z4147">
        <v>1</v>
      </c>
      <c r="AA4147">
        <f t="shared" si="576"/>
        <v>24</v>
      </c>
      <c r="AB4147">
        <f t="shared" ca="1" si="572"/>
        <v>22.000000200000002</v>
      </c>
      <c r="AC4147">
        <f t="shared" ca="1" si="573"/>
        <v>1.9999997999999977</v>
      </c>
      <c r="AD4147">
        <f t="shared" ca="1" si="574"/>
        <v>-1.9999997999999977</v>
      </c>
      <c r="AE4147" s="2">
        <v>0</v>
      </c>
      <c r="AF4147" s="7">
        <f>VLOOKUP(R4147,Weights!$A$2:$B$120,2,0)*AE4147</f>
        <v>0</v>
      </c>
      <c r="AG4147">
        <f t="shared" ca="1" si="575"/>
        <v>3.9999992000000306</v>
      </c>
      <c r="AI4147" t="str">
        <f t="shared" ca="1" si="577"/>
        <v>San Diego St</v>
      </c>
      <c r="AJ4147" t="str">
        <f t="shared" si="578"/>
        <v>San Diego St</v>
      </c>
      <c r="AK4147">
        <f t="shared" si="579"/>
        <v>0</v>
      </c>
    </row>
    <row r="4148" spans="17:37" x14ac:dyDescent="0.25">
      <c r="Q4148" t="s">
        <v>3464</v>
      </c>
      <c r="R4148" s="6">
        <v>42075</v>
      </c>
      <c r="S4148" t="s">
        <v>3195</v>
      </c>
      <c r="T4148" t="s">
        <v>3198</v>
      </c>
      <c r="U4148" t="s">
        <v>3842</v>
      </c>
      <c r="V4148">
        <v>67</v>
      </c>
      <c r="W4148">
        <v>64</v>
      </c>
      <c r="Y4148" t="s">
        <v>3172</v>
      </c>
      <c r="Z4148">
        <v>1</v>
      </c>
      <c r="AA4148">
        <f t="shared" si="576"/>
        <v>3</v>
      </c>
      <c r="AB4148">
        <f t="shared" ca="1" si="572"/>
        <v>5.2000002000000007</v>
      </c>
      <c r="AC4148">
        <f t="shared" ca="1" si="573"/>
        <v>-2.2000002000000007</v>
      </c>
      <c r="AD4148">
        <f t="shared" ca="1" si="574"/>
        <v>2.2000002000000007</v>
      </c>
      <c r="AE4148" s="2">
        <v>0</v>
      </c>
      <c r="AF4148" s="7">
        <f>VLOOKUP(R4148,Weights!$A$2:$B$120,2,0)*AE4148</f>
        <v>0</v>
      </c>
      <c r="AG4148">
        <f t="shared" ca="1" si="575"/>
        <v>4.8400008800000434</v>
      </c>
      <c r="AI4148" t="str">
        <f t="shared" ca="1" si="577"/>
        <v>San Diego St</v>
      </c>
      <c r="AJ4148" t="str">
        <f t="shared" si="578"/>
        <v>San Diego St</v>
      </c>
      <c r="AK4148">
        <f t="shared" si="579"/>
        <v>0</v>
      </c>
    </row>
    <row r="4149" spans="17:37" x14ac:dyDescent="0.25">
      <c r="Q4149" t="s">
        <v>3383</v>
      </c>
      <c r="R4149" s="6">
        <v>41959</v>
      </c>
      <c r="S4149" t="s">
        <v>3194</v>
      </c>
      <c r="T4149" t="s">
        <v>3434</v>
      </c>
      <c r="U4149" t="s">
        <v>3842</v>
      </c>
      <c r="V4149">
        <v>91</v>
      </c>
      <c r="W4149">
        <v>52</v>
      </c>
      <c r="Y4149" t="s">
        <v>176</v>
      </c>
      <c r="Z4149">
        <v>1</v>
      </c>
      <c r="AA4149">
        <f t="shared" si="576"/>
        <v>39</v>
      </c>
      <c r="AB4149">
        <f t="shared" ca="1" si="572"/>
        <v>16.799999800000002</v>
      </c>
      <c r="AC4149">
        <f t="shared" ca="1" si="573"/>
        <v>22.200000199999998</v>
      </c>
      <c r="AD4149">
        <f t="shared" ca="1" si="574"/>
        <v>-22.200000199999998</v>
      </c>
      <c r="AE4149" s="2">
        <v>0</v>
      </c>
      <c r="AF4149" s="7">
        <f>VLOOKUP(R4149,Weights!$A$2:$B$120,2,0)*AE4149</f>
        <v>0</v>
      </c>
      <c r="AG4149">
        <f t="shared" ca="1" si="575"/>
        <v>492.84000887999997</v>
      </c>
      <c r="AI4149" t="str">
        <f t="shared" ca="1" si="577"/>
        <v>San Francisco</v>
      </c>
      <c r="AJ4149" t="str">
        <f t="shared" si="578"/>
        <v>San Francisco</v>
      </c>
      <c r="AK4149">
        <f t="shared" si="579"/>
        <v>0</v>
      </c>
    </row>
    <row r="4150" spans="17:37" x14ac:dyDescent="0.25">
      <c r="Q4150" t="s">
        <v>3383</v>
      </c>
      <c r="R4150" s="6">
        <v>41962</v>
      </c>
      <c r="S4150" t="s">
        <v>3194</v>
      </c>
      <c r="T4150" t="s">
        <v>3839</v>
      </c>
      <c r="U4150" t="s">
        <v>3842</v>
      </c>
      <c r="V4150">
        <v>86</v>
      </c>
      <c r="W4150">
        <v>46</v>
      </c>
      <c r="Y4150" t="s">
        <v>258</v>
      </c>
      <c r="Z4150">
        <v>1</v>
      </c>
      <c r="AA4150">
        <f t="shared" si="576"/>
        <v>40</v>
      </c>
      <c r="AB4150">
        <f t="shared" ca="1" si="572"/>
        <v>34.199999800000001</v>
      </c>
      <c r="AC4150">
        <f t="shared" ca="1" si="573"/>
        <v>5.8000001999999995</v>
      </c>
      <c r="AD4150">
        <f t="shared" ca="1" si="574"/>
        <v>-5.8000001999999995</v>
      </c>
      <c r="AE4150" s="2">
        <v>0</v>
      </c>
      <c r="AF4150" s="7">
        <f>VLOOKUP(R4150,Weights!$A$2:$B$120,2,0)*AE4150</f>
        <v>0</v>
      </c>
      <c r="AG4150">
        <f t="shared" ca="1" si="575"/>
        <v>33.640002320000036</v>
      </c>
      <c r="AI4150" t="str">
        <f t="shared" ca="1" si="577"/>
        <v>San Francisco</v>
      </c>
      <c r="AJ4150" t="str">
        <f t="shared" si="578"/>
        <v>San Francisco</v>
      </c>
      <c r="AK4150">
        <f t="shared" si="579"/>
        <v>0</v>
      </c>
    </row>
    <row r="4151" spans="17:37" x14ac:dyDescent="0.25">
      <c r="Q4151" t="s">
        <v>3383</v>
      </c>
      <c r="R4151" s="6">
        <v>41973</v>
      </c>
      <c r="S4151" t="s">
        <v>3194</v>
      </c>
      <c r="T4151" t="s">
        <v>3284</v>
      </c>
      <c r="U4151" t="s">
        <v>3842</v>
      </c>
      <c r="V4151">
        <v>76</v>
      </c>
      <c r="W4151">
        <v>57</v>
      </c>
      <c r="Y4151" t="s">
        <v>151</v>
      </c>
      <c r="Z4151">
        <v>1</v>
      </c>
      <c r="AA4151">
        <f t="shared" si="576"/>
        <v>19</v>
      </c>
      <c r="AB4151">
        <f t="shared" ca="1" si="572"/>
        <v>5.1999999800000003</v>
      </c>
      <c r="AC4151">
        <f t="shared" ca="1" si="573"/>
        <v>13.800000019999999</v>
      </c>
      <c r="AD4151">
        <f t="shared" ca="1" si="574"/>
        <v>-13.800000019999999</v>
      </c>
      <c r="AE4151" s="2">
        <v>0</v>
      </c>
      <c r="AF4151" s="7">
        <f>VLOOKUP(R4151,Weights!$A$2:$B$120,2,0)*AE4151</f>
        <v>0</v>
      </c>
      <c r="AG4151">
        <f t="shared" ca="1" si="575"/>
        <v>190.44000055199996</v>
      </c>
      <c r="AI4151" t="str">
        <f t="shared" ca="1" si="577"/>
        <v>San Francisco</v>
      </c>
      <c r="AJ4151" t="str">
        <f t="shared" si="578"/>
        <v>San Francisco</v>
      </c>
      <c r="AK4151">
        <f t="shared" si="579"/>
        <v>0</v>
      </c>
    </row>
    <row r="4152" spans="17:37" x14ac:dyDescent="0.25">
      <c r="Q4152" t="s">
        <v>3383</v>
      </c>
      <c r="R4152" s="6">
        <v>41980</v>
      </c>
      <c r="S4152" t="s">
        <v>3194</v>
      </c>
      <c r="T4152" t="s">
        <v>3525</v>
      </c>
      <c r="U4152" t="s">
        <v>3842</v>
      </c>
      <c r="V4152">
        <v>85</v>
      </c>
      <c r="W4152">
        <v>54</v>
      </c>
      <c r="Y4152" t="s">
        <v>152</v>
      </c>
      <c r="Z4152">
        <v>1</v>
      </c>
      <c r="AA4152">
        <f t="shared" si="576"/>
        <v>31</v>
      </c>
      <c r="AB4152">
        <f t="shared" ca="1" si="572"/>
        <v>15.999999799999999</v>
      </c>
      <c r="AC4152">
        <f t="shared" ca="1" si="573"/>
        <v>15.000000200000001</v>
      </c>
      <c r="AD4152">
        <f t="shared" ca="1" si="574"/>
        <v>-15.000000200000001</v>
      </c>
      <c r="AE4152" s="2">
        <v>0</v>
      </c>
      <c r="AF4152" s="7">
        <f>VLOOKUP(R4152,Weights!$A$2:$B$120,2,0)*AE4152</f>
        <v>0</v>
      </c>
      <c r="AG4152">
        <f t="shared" ca="1" si="575"/>
        <v>225.00000600000007</v>
      </c>
      <c r="AI4152" t="str">
        <f t="shared" ca="1" si="577"/>
        <v>San Francisco</v>
      </c>
      <c r="AJ4152" t="str">
        <f t="shared" si="578"/>
        <v>San Francisco</v>
      </c>
      <c r="AK4152">
        <f t="shared" si="579"/>
        <v>0</v>
      </c>
    </row>
    <row r="4153" spans="17:37" x14ac:dyDescent="0.25">
      <c r="Q4153" t="s">
        <v>3383</v>
      </c>
      <c r="R4153" s="6">
        <v>41984</v>
      </c>
      <c r="S4153" t="s">
        <v>3194</v>
      </c>
      <c r="T4153" t="s">
        <v>3357</v>
      </c>
      <c r="U4153" t="s">
        <v>3841</v>
      </c>
      <c r="V4153">
        <v>81</v>
      </c>
      <c r="W4153">
        <v>76</v>
      </c>
      <c r="Y4153" t="s">
        <v>178</v>
      </c>
      <c r="Z4153">
        <v>1</v>
      </c>
      <c r="AA4153">
        <f t="shared" si="576"/>
        <v>-5</v>
      </c>
      <c r="AB4153">
        <f t="shared" ca="1" si="572"/>
        <v>4.4000000000000004</v>
      </c>
      <c r="AC4153">
        <f t="shared" ca="1" si="573"/>
        <v>-9.4</v>
      </c>
      <c r="AD4153">
        <f t="shared" ca="1" si="574"/>
        <v>9.4</v>
      </c>
      <c r="AE4153" s="2">
        <v>0</v>
      </c>
      <c r="AF4153" s="7">
        <f>VLOOKUP(R4153,Weights!$A$2:$B$120,2,0)*AE4153</f>
        <v>0</v>
      </c>
      <c r="AG4153">
        <f t="shared" ca="1" si="575"/>
        <v>88.360000000000014</v>
      </c>
      <c r="AI4153" t="str">
        <f t="shared" ca="1" si="577"/>
        <v>San Francisco</v>
      </c>
      <c r="AJ4153" t="str">
        <f t="shared" si="578"/>
        <v>Eastern Washington</v>
      </c>
      <c r="AK4153" t="str">
        <f t="shared" si="579"/>
        <v>Eastern Washington</v>
      </c>
    </row>
    <row r="4154" spans="17:37" x14ac:dyDescent="0.25">
      <c r="Q4154" t="s">
        <v>3383</v>
      </c>
      <c r="R4154" s="6">
        <v>41988</v>
      </c>
      <c r="S4154" t="s">
        <v>3194</v>
      </c>
      <c r="T4154" t="s">
        <v>3454</v>
      </c>
      <c r="U4154" t="s">
        <v>3841</v>
      </c>
      <c r="V4154">
        <v>78</v>
      </c>
      <c r="W4154">
        <v>71</v>
      </c>
      <c r="Y4154" t="s">
        <v>179</v>
      </c>
      <c r="Z4154">
        <v>1</v>
      </c>
      <c r="AA4154">
        <f t="shared" si="576"/>
        <v>-7</v>
      </c>
      <c r="AB4154">
        <f t="shared" ca="1" si="572"/>
        <v>4.4000000000000004</v>
      </c>
      <c r="AC4154">
        <f t="shared" ca="1" si="573"/>
        <v>-11.4</v>
      </c>
      <c r="AD4154">
        <f t="shared" ca="1" si="574"/>
        <v>11.4</v>
      </c>
      <c r="AE4154" s="2">
        <v>0</v>
      </c>
      <c r="AF4154" s="7">
        <f>VLOOKUP(R4154,Weights!$A$2:$B$120,2,0)*AE4154</f>
        <v>0</v>
      </c>
      <c r="AG4154">
        <f t="shared" ca="1" si="575"/>
        <v>129.96</v>
      </c>
      <c r="AI4154" t="str">
        <f t="shared" ca="1" si="577"/>
        <v>San Francisco</v>
      </c>
      <c r="AJ4154" t="str">
        <f t="shared" si="578"/>
        <v>Cal Poly</v>
      </c>
      <c r="AK4154" t="str">
        <f t="shared" si="579"/>
        <v>Cal Poly</v>
      </c>
    </row>
    <row r="4155" spans="17:37" x14ac:dyDescent="0.25">
      <c r="Q4155" t="s">
        <v>3383</v>
      </c>
      <c r="R4155" s="6">
        <v>41991</v>
      </c>
      <c r="S4155" t="s">
        <v>3194</v>
      </c>
      <c r="T4155" t="s">
        <v>3385</v>
      </c>
      <c r="U4155" t="s">
        <v>3842</v>
      </c>
      <c r="V4155">
        <v>77</v>
      </c>
      <c r="W4155">
        <v>40</v>
      </c>
      <c r="Y4155" t="s">
        <v>155</v>
      </c>
      <c r="Z4155">
        <v>1</v>
      </c>
      <c r="AA4155">
        <f t="shared" si="576"/>
        <v>37</v>
      </c>
      <c r="AB4155">
        <f t="shared" ca="1" si="572"/>
        <v>10.8</v>
      </c>
      <c r="AC4155">
        <f t="shared" ca="1" si="573"/>
        <v>26.2</v>
      </c>
      <c r="AD4155">
        <f t="shared" ca="1" si="574"/>
        <v>-26.2</v>
      </c>
      <c r="AE4155" s="2">
        <v>0</v>
      </c>
      <c r="AF4155" s="7">
        <f>VLOOKUP(R4155,Weights!$A$2:$B$120,2,0)*AE4155</f>
        <v>0</v>
      </c>
      <c r="AG4155">
        <f t="shared" ca="1" si="575"/>
        <v>686.43999999999994</v>
      </c>
      <c r="AI4155" t="str">
        <f t="shared" ca="1" si="577"/>
        <v>San Francisco</v>
      </c>
      <c r="AJ4155" t="str">
        <f t="shared" si="578"/>
        <v>San Francisco</v>
      </c>
      <c r="AK4155">
        <f t="shared" si="579"/>
        <v>0</v>
      </c>
    </row>
    <row r="4156" spans="17:37" x14ac:dyDescent="0.25">
      <c r="Q4156" t="s">
        <v>3383</v>
      </c>
      <c r="R4156" s="6">
        <v>42005</v>
      </c>
      <c r="S4156" t="s">
        <v>3194</v>
      </c>
      <c r="T4156" t="s">
        <v>3510</v>
      </c>
      <c r="U4156" t="s">
        <v>3841</v>
      </c>
      <c r="V4156">
        <v>57</v>
      </c>
      <c r="W4156">
        <v>56</v>
      </c>
      <c r="Y4156" t="s">
        <v>1600</v>
      </c>
      <c r="Z4156">
        <v>1</v>
      </c>
      <c r="AA4156">
        <f t="shared" si="576"/>
        <v>-1</v>
      </c>
      <c r="AB4156">
        <f t="shared" ca="1" si="572"/>
        <v>1</v>
      </c>
      <c r="AC4156">
        <f t="shared" ca="1" si="573"/>
        <v>-2</v>
      </c>
      <c r="AD4156">
        <f t="shared" ca="1" si="574"/>
        <v>2</v>
      </c>
      <c r="AE4156" s="2">
        <v>0</v>
      </c>
      <c r="AF4156" s="7">
        <f>VLOOKUP(R4156,Weights!$A$2:$B$120,2,0)*AE4156</f>
        <v>0</v>
      </c>
      <c r="AG4156">
        <f t="shared" ca="1" si="575"/>
        <v>4</v>
      </c>
      <c r="AI4156" t="str">
        <f t="shared" ca="1" si="577"/>
        <v>San Francisco</v>
      </c>
      <c r="AJ4156" t="str">
        <f t="shared" si="578"/>
        <v>San Diego</v>
      </c>
      <c r="AK4156" t="str">
        <f t="shared" si="579"/>
        <v>San Diego</v>
      </c>
    </row>
    <row r="4157" spans="17:37" x14ac:dyDescent="0.25">
      <c r="Q4157" t="s">
        <v>3383</v>
      </c>
      <c r="R4157" s="6">
        <v>42007</v>
      </c>
      <c r="S4157" t="s">
        <v>3194</v>
      </c>
      <c r="T4157" t="s">
        <v>3305</v>
      </c>
      <c r="U4157" t="s">
        <v>3841</v>
      </c>
      <c r="V4157">
        <v>99</v>
      </c>
      <c r="W4157">
        <v>68</v>
      </c>
      <c r="Y4157" t="s">
        <v>1637</v>
      </c>
      <c r="Z4157">
        <v>1</v>
      </c>
      <c r="AA4157">
        <f t="shared" si="576"/>
        <v>-31</v>
      </c>
      <c r="AB4157">
        <f t="shared" ca="1" si="572"/>
        <v>-5.6000002000000002</v>
      </c>
      <c r="AC4157">
        <f t="shared" ca="1" si="573"/>
        <v>-25.3999998</v>
      </c>
      <c r="AD4157">
        <f t="shared" ca="1" si="574"/>
        <v>25.3999998</v>
      </c>
      <c r="AE4157" s="2">
        <v>0</v>
      </c>
      <c r="AF4157" s="7">
        <f>VLOOKUP(R4157,Weights!$A$2:$B$120,2,0)*AE4157</f>
        <v>0</v>
      </c>
      <c r="AG4157">
        <f t="shared" ca="1" si="575"/>
        <v>645.15998983999998</v>
      </c>
      <c r="AI4157" t="str">
        <f t="shared" ca="1" si="577"/>
        <v>BYU</v>
      </c>
      <c r="AJ4157" t="str">
        <f t="shared" si="578"/>
        <v>BYU</v>
      </c>
      <c r="AK4157" t="str">
        <f t="shared" si="579"/>
        <v>BYU</v>
      </c>
    </row>
    <row r="4158" spans="17:37" x14ac:dyDescent="0.25">
      <c r="Q4158" t="s">
        <v>3383</v>
      </c>
      <c r="R4158" s="6">
        <v>42026</v>
      </c>
      <c r="S4158" t="s">
        <v>3194</v>
      </c>
      <c r="T4158" t="s">
        <v>3455</v>
      </c>
      <c r="U4158" t="s">
        <v>3842</v>
      </c>
      <c r="V4158">
        <v>71</v>
      </c>
      <c r="W4158">
        <v>59</v>
      </c>
      <c r="Y4158" t="s">
        <v>599</v>
      </c>
      <c r="Z4158">
        <v>1</v>
      </c>
      <c r="AA4158">
        <f t="shared" si="576"/>
        <v>12</v>
      </c>
      <c r="AB4158">
        <f t="shared" ca="1" si="572"/>
        <v>1.2000000000000002</v>
      </c>
      <c r="AC4158">
        <f t="shared" ca="1" si="573"/>
        <v>10.8</v>
      </c>
      <c r="AD4158">
        <f t="shared" ca="1" si="574"/>
        <v>-10.8</v>
      </c>
      <c r="AE4158" s="2">
        <v>0</v>
      </c>
      <c r="AF4158" s="7">
        <f>VLOOKUP(R4158,Weights!$A$2:$B$120,2,0)*AE4158</f>
        <v>0</v>
      </c>
      <c r="AG4158">
        <f t="shared" ca="1" si="575"/>
        <v>116.64000000000001</v>
      </c>
      <c r="AI4158" t="str">
        <f t="shared" ca="1" si="577"/>
        <v>San Francisco</v>
      </c>
      <c r="AJ4158" t="str">
        <f t="shared" si="578"/>
        <v>San Francisco</v>
      </c>
      <c r="AK4158">
        <f t="shared" si="579"/>
        <v>0</v>
      </c>
    </row>
    <row r="4159" spans="17:37" x14ac:dyDescent="0.25">
      <c r="Q4159" t="s">
        <v>3383</v>
      </c>
      <c r="R4159" s="6">
        <v>42028</v>
      </c>
      <c r="S4159" t="s">
        <v>3194</v>
      </c>
      <c r="T4159" t="s">
        <v>3461</v>
      </c>
      <c r="U4159" t="s">
        <v>3841</v>
      </c>
      <c r="V4159">
        <v>70</v>
      </c>
      <c r="W4159">
        <v>69</v>
      </c>
      <c r="Y4159" t="s">
        <v>600</v>
      </c>
      <c r="Z4159">
        <v>1</v>
      </c>
      <c r="AA4159">
        <f t="shared" si="576"/>
        <v>-1</v>
      </c>
      <c r="AB4159">
        <f t="shared" ca="1" si="572"/>
        <v>7.4</v>
      </c>
      <c r="AC4159">
        <f t="shared" ca="1" si="573"/>
        <v>-8.4</v>
      </c>
      <c r="AD4159">
        <f t="shared" ca="1" si="574"/>
        <v>8.4</v>
      </c>
      <c r="AE4159" s="2">
        <v>0</v>
      </c>
      <c r="AF4159" s="7">
        <f>VLOOKUP(R4159,Weights!$A$2:$B$120,2,0)*AE4159</f>
        <v>0</v>
      </c>
      <c r="AG4159">
        <f t="shared" ca="1" si="575"/>
        <v>70.56</v>
      </c>
      <c r="AI4159" t="str">
        <f t="shared" ca="1" si="577"/>
        <v>San Francisco</v>
      </c>
      <c r="AJ4159" t="str">
        <f t="shared" si="578"/>
        <v>Loyola Marymount</v>
      </c>
      <c r="AK4159" t="str">
        <f t="shared" si="579"/>
        <v>Loyola Marymount</v>
      </c>
    </row>
    <row r="4160" spans="17:37" x14ac:dyDescent="0.25">
      <c r="Q4160" t="s">
        <v>3383</v>
      </c>
      <c r="R4160" s="6">
        <v>42040</v>
      </c>
      <c r="S4160" t="s">
        <v>3194</v>
      </c>
      <c r="T4160" t="s">
        <v>3407</v>
      </c>
      <c r="U4160" t="s">
        <v>3841</v>
      </c>
      <c r="V4160">
        <v>69</v>
      </c>
      <c r="W4160">
        <v>57</v>
      </c>
      <c r="Y4160" t="s">
        <v>2258</v>
      </c>
      <c r="Z4160">
        <v>1</v>
      </c>
      <c r="AA4160">
        <f t="shared" si="576"/>
        <v>-12</v>
      </c>
      <c r="AB4160">
        <f t="shared" ca="1" si="572"/>
        <v>2</v>
      </c>
      <c r="AC4160">
        <f t="shared" ca="1" si="573"/>
        <v>-14</v>
      </c>
      <c r="AD4160">
        <f t="shared" ca="1" si="574"/>
        <v>14</v>
      </c>
      <c r="AE4160" s="2">
        <v>0</v>
      </c>
      <c r="AF4160" s="7">
        <f>VLOOKUP(R4160,Weights!$A$2:$B$120,2,0)*AE4160</f>
        <v>0</v>
      </c>
      <c r="AG4160">
        <f t="shared" ca="1" si="575"/>
        <v>196</v>
      </c>
      <c r="AI4160" t="str">
        <f t="shared" ca="1" si="577"/>
        <v>San Francisco</v>
      </c>
      <c r="AJ4160" t="str">
        <f t="shared" si="578"/>
        <v>Portland</v>
      </c>
      <c r="AK4160" t="str">
        <f t="shared" si="579"/>
        <v>Portland</v>
      </c>
    </row>
    <row r="4161" spans="17:37" x14ac:dyDescent="0.25">
      <c r="Q4161" t="s">
        <v>3383</v>
      </c>
      <c r="R4161" s="6">
        <v>42042</v>
      </c>
      <c r="S4161" t="s">
        <v>3194</v>
      </c>
      <c r="T4161" t="s">
        <v>3828</v>
      </c>
      <c r="U4161" t="s">
        <v>3841</v>
      </c>
      <c r="V4161">
        <v>81</v>
      </c>
      <c r="W4161">
        <v>70</v>
      </c>
      <c r="Y4161" t="s">
        <v>2259</v>
      </c>
      <c r="Z4161">
        <v>1</v>
      </c>
      <c r="AA4161">
        <f t="shared" si="576"/>
        <v>-11</v>
      </c>
      <c r="AB4161">
        <f t="shared" ca="1" si="572"/>
        <v>-15.800000199999999</v>
      </c>
      <c r="AC4161">
        <f t="shared" ca="1" si="573"/>
        <v>4.8000001999999995</v>
      </c>
      <c r="AD4161">
        <f t="shared" ca="1" si="574"/>
        <v>-4.8000001999999995</v>
      </c>
      <c r="AE4161" s="2">
        <v>0</v>
      </c>
      <c r="AF4161" s="7">
        <f>VLOOKUP(R4161,Weights!$A$2:$B$120,2,0)*AE4161</f>
        <v>0</v>
      </c>
      <c r="AG4161">
        <f t="shared" ca="1" si="575"/>
        <v>23.040001920000034</v>
      </c>
      <c r="AI4161" t="str">
        <f t="shared" ca="1" si="577"/>
        <v>Gonzaga</v>
      </c>
      <c r="AJ4161" t="str">
        <f t="shared" si="578"/>
        <v>Gonzaga</v>
      </c>
      <c r="AK4161" t="str">
        <f t="shared" si="579"/>
        <v>Gonzaga</v>
      </c>
    </row>
    <row r="4162" spans="17:37" x14ac:dyDescent="0.25">
      <c r="Q4162" t="s">
        <v>3383</v>
      </c>
      <c r="R4162" s="6">
        <v>42047</v>
      </c>
      <c r="S4162" t="s">
        <v>3194</v>
      </c>
      <c r="T4162" t="s">
        <v>3451</v>
      </c>
      <c r="U4162" t="s">
        <v>3842</v>
      </c>
      <c r="V4162">
        <v>69</v>
      </c>
      <c r="W4162">
        <v>62</v>
      </c>
      <c r="X4162" t="s">
        <v>3843</v>
      </c>
      <c r="Y4162" t="s">
        <v>3064</v>
      </c>
      <c r="Z4162">
        <v>1</v>
      </c>
      <c r="AA4162">
        <f t="shared" si="576"/>
        <v>7</v>
      </c>
      <c r="AB4162">
        <f t="shared" ref="AB4162:AB4225" ca="1" si="580">Z4162*(IF(S4162="A",-HomeEdge,IF(S4162="H",HomeEdge,0))+VLOOKUP(Q4162,TmList,2,0)-VLOOKUP(T4162,TmList,2,0))</f>
        <v>7</v>
      </c>
      <c r="AC4162">
        <f t="shared" ref="AC4162:AC4225" ca="1" si="581">AA4162-AB4162</f>
        <v>0</v>
      </c>
      <c r="AD4162">
        <f t="shared" ref="AD4162:AD4225" ca="1" si="582">-AC4162</f>
        <v>0</v>
      </c>
      <c r="AE4162" s="2">
        <v>0</v>
      </c>
      <c r="AF4162" s="7">
        <f>VLOOKUP(R4162,Weights!$A$2:$B$120,2,0)*AE4162</f>
        <v>0</v>
      </c>
      <c r="AG4162">
        <f t="shared" ref="AG4162:AG4225" ca="1" si="583">AC4162^2</f>
        <v>0</v>
      </c>
      <c r="AI4162" t="str">
        <f t="shared" ca="1" si="577"/>
        <v>San Francisco</v>
      </c>
      <c r="AJ4162" t="str">
        <f t="shared" si="578"/>
        <v>San Francisco</v>
      </c>
      <c r="AK4162">
        <f t="shared" si="579"/>
        <v>0</v>
      </c>
    </row>
    <row r="4163" spans="17:37" x14ac:dyDescent="0.25">
      <c r="Q4163" t="s">
        <v>3383</v>
      </c>
      <c r="R4163" s="6">
        <v>42061</v>
      </c>
      <c r="S4163" t="s">
        <v>3194</v>
      </c>
      <c r="T4163" t="s">
        <v>3412</v>
      </c>
      <c r="U4163" t="s">
        <v>3841</v>
      </c>
      <c r="V4163">
        <v>84</v>
      </c>
      <c r="W4163">
        <v>53</v>
      </c>
      <c r="Y4163" t="s">
        <v>2526</v>
      </c>
      <c r="Z4163">
        <v>1</v>
      </c>
      <c r="AA4163">
        <f t="shared" ref="AA4163:AA4226" si="584">Z4163*IF(U4163="W",(V4163-W4163),W4163-V4163)</f>
        <v>-31</v>
      </c>
      <c r="AB4163">
        <f t="shared" ca="1" si="580"/>
        <v>-3.4000000000000004</v>
      </c>
      <c r="AC4163">
        <f t="shared" ca="1" si="581"/>
        <v>-27.6</v>
      </c>
      <c r="AD4163">
        <f t="shared" ca="1" si="582"/>
        <v>27.6</v>
      </c>
      <c r="AE4163" s="2">
        <v>0</v>
      </c>
      <c r="AF4163" s="7">
        <f>VLOOKUP(R4163,Weights!$A$2:$B$120,2,0)*AE4163</f>
        <v>0</v>
      </c>
      <c r="AG4163">
        <f t="shared" ca="1" si="583"/>
        <v>761.7600000000001</v>
      </c>
      <c r="AI4163" t="str">
        <f t="shared" ref="AI4163:AI4226" ca="1" si="585">IF(AB4163&gt;0,Q4163,T4163)</f>
        <v>Saint Mary's</v>
      </c>
      <c r="AJ4163" t="str">
        <f t="shared" ref="AJ4163:AJ4226" si="586">IF(AA4163&gt;0,Q4163,T4163)</f>
        <v>Saint Mary's</v>
      </c>
      <c r="AK4163" t="str">
        <f t="shared" ref="AK4163:AK4226" si="587">IF(AA4163&lt;0,T4163,0)</f>
        <v>Saint Mary's</v>
      </c>
    </row>
    <row r="4164" spans="17:37" x14ac:dyDescent="0.25">
      <c r="Q4164" t="s">
        <v>3383</v>
      </c>
      <c r="R4164" s="6">
        <v>42063</v>
      </c>
      <c r="S4164" t="s">
        <v>3194</v>
      </c>
      <c r="T4164" t="s">
        <v>3511</v>
      </c>
      <c r="U4164" t="s">
        <v>3842</v>
      </c>
      <c r="V4164">
        <v>65</v>
      </c>
      <c r="W4164">
        <v>55</v>
      </c>
      <c r="Y4164" t="s">
        <v>608</v>
      </c>
      <c r="Z4164">
        <v>1</v>
      </c>
      <c r="AA4164">
        <f t="shared" si="584"/>
        <v>10</v>
      </c>
      <c r="AB4164">
        <f t="shared" ca="1" si="580"/>
        <v>9.1999999999999993</v>
      </c>
      <c r="AC4164">
        <f t="shared" ca="1" si="581"/>
        <v>0.80000000000000071</v>
      </c>
      <c r="AD4164">
        <f t="shared" ca="1" si="582"/>
        <v>-0.80000000000000071</v>
      </c>
      <c r="AE4164" s="2">
        <v>0</v>
      </c>
      <c r="AF4164" s="7">
        <f>VLOOKUP(R4164,Weights!$A$2:$B$120,2,0)*AE4164</f>
        <v>0</v>
      </c>
      <c r="AG4164">
        <f t="shared" ca="1" si="583"/>
        <v>0.64000000000000112</v>
      </c>
      <c r="AI4164" t="str">
        <f t="shared" ca="1" si="585"/>
        <v>San Francisco</v>
      </c>
      <c r="AJ4164" t="str">
        <f t="shared" si="586"/>
        <v>San Francisco</v>
      </c>
      <c r="AK4164">
        <f t="shared" si="587"/>
        <v>0</v>
      </c>
    </row>
    <row r="4165" spans="17:37" x14ac:dyDescent="0.25">
      <c r="Q4165" t="s">
        <v>3838</v>
      </c>
      <c r="R4165" s="6">
        <v>41957</v>
      </c>
      <c r="S4165" t="s">
        <v>3194</v>
      </c>
      <c r="T4165" t="s">
        <v>3839</v>
      </c>
      <c r="U4165" t="s">
        <v>3842</v>
      </c>
      <c r="V4165">
        <v>67</v>
      </c>
      <c r="W4165">
        <v>44</v>
      </c>
      <c r="Y4165" t="s">
        <v>176</v>
      </c>
      <c r="Z4165">
        <v>1</v>
      </c>
      <c r="AA4165">
        <f t="shared" si="584"/>
        <v>23</v>
      </c>
      <c r="AB4165">
        <f t="shared" ca="1" si="580"/>
        <v>14.2</v>
      </c>
      <c r="AC4165">
        <f t="shared" ca="1" si="581"/>
        <v>8.8000000000000007</v>
      </c>
      <c r="AD4165">
        <f t="shared" ca="1" si="582"/>
        <v>-8.8000000000000007</v>
      </c>
      <c r="AE4165" s="2">
        <v>0</v>
      </c>
      <c r="AF4165" s="7">
        <f>VLOOKUP(R4165,Weights!$A$2:$B$120,2,0)*AE4165</f>
        <v>0</v>
      </c>
      <c r="AG4165">
        <f t="shared" ca="1" si="583"/>
        <v>77.440000000000012</v>
      </c>
      <c r="AI4165" t="str">
        <f t="shared" ca="1" si="585"/>
        <v>San Jose St</v>
      </c>
      <c r="AJ4165" t="str">
        <f t="shared" si="586"/>
        <v>San Jose St</v>
      </c>
      <c r="AK4165">
        <f t="shared" si="587"/>
        <v>0</v>
      </c>
    </row>
    <row r="4166" spans="17:37" x14ac:dyDescent="0.25">
      <c r="Q4166" t="s">
        <v>3838</v>
      </c>
      <c r="R4166" s="6">
        <v>41959</v>
      </c>
      <c r="S4166" t="s">
        <v>3194</v>
      </c>
      <c r="T4166" t="s">
        <v>3407</v>
      </c>
      <c r="U4166" t="s">
        <v>3841</v>
      </c>
      <c r="V4166">
        <v>73</v>
      </c>
      <c r="W4166">
        <v>68</v>
      </c>
      <c r="X4166" t="s">
        <v>3843</v>
      </c>
      <c r="Y4166" t="s">
        <v>11</v>
      </c>
      <c r="Z4166">
        <v>1</v>
      </c>
      <c r="AA4166">
        <f t="shared" si="584"/>
        <v>-5</v>
      </c>
      <c r="AB4166">
        <f t="shared" ca="1" si="580"/>
        <v>-17.999999800000001</v>
      </c>
      <c r="AC4166">
        <f t="shared" ca="1" si="581"/>
        <v>12.999999800000001</v>
      </c>
      <c r="AD4166">
        <f t="shared" ca="1" si="582"/>
        <v>-12.999999800000001</v>
      </c>
      <c r="AE4166" s="2">
        <v>0</v>
      </c>
      <c r="AF4166" s="7">
        <f>VLOOKUP(R4166,Weights!$A$2:$B$120,2,0)*AE4166</f>
        <v>0</v>
      </c>
      <c r="AG4166">
        <f t="shared" ca="1" si="583"/>
        <v>168.99999480000008</v>
      </c>
      <c r="AI4166" t="str">
        <f t="shared" ca="1" si="585"/>
        <v>Portland</v>
      </c>
      <c r="AJ4166" t="str">
        <f t="shared" si="586"/>
        <v>Portland</v>
      </c>
      <c r="AK4166" t="str">
        <f t="shared" si="587"/>
        <v>Portland</v>
      </c>
    </row>
    <row r="4167" spans="17:37" x14ac:dyDescent="0.25">
      <c r="Q4167" t="s">
        <v>3838</v>
      </c>
      <c r="R4167" s="6">
        <v>41962</v>
      </c>
      <c r="S4167" t="s">
        <v>3194</v>
      </c>
      <c r="T4167" t="s">
        <v>3455</v>
      </c>
      <c r="U4167" t="s">
        <v>3841</v>
      </c>
      <c r="V4167">
        <v>63</v>
      </c>
      <c r="W4167">
        <v>44</v>
      </c>
      <c r="Y4167" t="s">
        <v>13</v>
      </c>
      <c r="Z4167">
        <v>1</v>
      </c>
      <c r="AA4167">
        <f t="shared" si="584"/>
        <v>-19</v>
      </c>
      <c r="AB4167">
        <f t="shared" ca="1" si="580"/>
        <v>-18.799999800000002</v>
      </c>
      <c r="AC4167">
        <f t="shared" ca="1" si="581"/>
        <v>-0.20000019999999807</v>
      </c>
      <c r="AD4167">
        <f t="shared" ca="1" si="582"/>
        <v>0.20000019999999807</v>
      </c>
      <c r="AE4167" s="2">
        <v>0</v>
      </c>
      <c r="AF4167" s="7">
        <f>VLOOKUP(R4167,Weights!$A$2:$B$120,2,0)*AE4167</f>
        <v>0</v>
      </c>
      <c r="AG4167">
        <f t="shared" ca="1" si="583"/>
        <v>4.0000080000039233E-2</v>
      </c>
      <c r="AI4167" t="str">
        <f t="shared" ca="1" si="585"/>
        <v>Pepperdine</v>
      </c>
      <c r="AJ4167" t="str">
        <f t="shared" si="586"/>
        <v>Pepperdine</v>
      </c>
      <c r="AK4167" t="str">
        <f t="shared" si="587"/>
        <v>Pepperdine</v>
      </c>
    </row>
    <row r="4168" spans="17:37" x14ac:dyDescent="0.25">
      <c r="Q4168" t="s">
        <v>3838</v>
      </c>
      <c r="R4168" s="6">
        <v>41979</v>
      </c>
      <c r="S4168" t="s">
        <v>3194</v>
      </c>
      <c r="T4168" t="s">
        <v>3451</v>
      </c>
      <c r="U4168" t="s">
        <v>3841</v>
      </c>
      <c r="V4168">
        <v>61</v>
      </c>
      <c r="W4168">
        <v>50</v>
      </c>
      <c r="Y4168" t="s">
        <v>74</v>
      </c>
      <c r="Z4168">
        <v>1</v>
      </c>
      <c r="AA4168">
        <f t="shared" si="584"/>
        <v>-11</v>
      </c>
      <c r="AB4168">
        <f t="shared" ca="1" si="580"/>
        <v>-12.999999800000001</v>
      </c>
      <c r="AC4168">
        <f t="shared" ca="1" si="581"/>
        <v>1.9999998000000012</v>
      </c>
      <c r="AD4168">
        <f t="shared" ca="1" si="582"/>
        <v>-1.9999998000000012</v>
      </c>
      <c r="AE4168" s="2">
        <v>0</v>
      </c>
      <c r="AF4168" s="7">
        <f>VLOOKUP(R4168,Weights!$A$2:$B$120,2,0)*AE4168</f>
        <v>0</v>
      </c>
      <c r="AG4168">
        <f t="shared" ca="1" si="583"/>
        <v>3.9999992000000448</v>
      </c>
      <c r="AI4168" t="str">
        <f t="shared" ca="1" si="585"/>
        <v>Santa Clara</v>
      </c>
      <c r="AJ4168" t="str">
        <f t="shared" si="586"/>
        <v>Santa Clara</v>
      </c>
      <c r="AK4168" t="str">
        <f t="shared" si="587"/>
        <v>Santa Clara</v>
      </c>
    </row>
    <row r="4169" spans="17:37" x14ac:dyDescent="0.25">
      <c r="Q4169" t="s">
        <v>3838</v>
      </c>
      <c r="R4169" s="6">
        <v>41982</v>
      </c>
      <c r="S4169" t="s">
        <v>3194</v>
      </c>
      <c r="T4169" t="s">
        <v>3839</v>
      </c>
      <c r="U4169" t="s">
        <v>3842</v>
      </c>
      <c r="V4169">
        <v>74</v>
      </c>
      <c r="W4169">
        <v>63</v>
      </c>
      <c r="Y4169" t="s">
        <v>842</v>
      </c>
      <c r="Z4169">
        <v>1</v>
      </c>
      <c r="AA4169">
        <f t="shared" si="584"/>
        <v>11</v>
      </c>
      <c r="AB4169">
        <f t="shared" ca="1" si="580"/>
        <v>14.2</v>
      </c>
      <c r="AC4169">
        <f t="shared" ca="1" si="581"/>
        <v>-3.1999999999999993</v>
      </c>
      <c r="AD4169">
        <f t="shared" ca="1" si="582"/>
        <v>3.1999999999999993</v>
      </c>
      <c r="AE4169" s="2">
        <v>0</v>
      </c>
      <c r="AF4169" s="7">
        <f>VLOOKUP(R4169,Weights!$A$2:$B$120,2,0)*AE4169</f>
        <v>0</v>
      </c>
      <c r="AG4169">
        <f t="shared" ca="1" si="583"/>
        <v>10.239999999999995</v>
      </c>
      <c r="AI4169" t="str">
        <f t="shared" ca="1" si="585"/>
        <v>San Jose St</v>
      </c>
      <c r="AJ4169" t="str">
        <f t="shared" si="586"/>
        <v>San Jose St</v>
      </c>
      <c r="AK4169">
        <f t="shared" si="587"/>
        <v>0</v>
      </c>
    </row>
    <row r="4170" spans="17:37" x14ac:dyDescent="0.25">
      <c r="Q4170" t="s">
        <v>3838</v>
      </c>
      <c r="R4170" s="6">
        <v>41986</v>
      </c>
      <c r="S4170" t="s">
        <v>3194</v>
      </c>
      <c r="T4170" t="s">
        <v>3382</v>
      </c>
      <c r="U4170" t="s">
        <v>3841</v>
      </c>
      <c r="V4170">
        <v>54</v>
      </c>
      <c r="W4170">
        <v>38</v>
      </c>
      <c r="Y4170" t="s">
        <v>221</v>
      </c>
      <c r="Z4170">
        <v>1</v>
      </c>
      <c r="AA4170">
        <f t="shared" si="584"/>
        <v>-16</v>
      </c>
      <c r="AB4170">
        <f t="shared" ca="1" si="580"/>
        <v>-7.5999998000000009</v>
      </c>
      <c r="AC4170">
        <f t="shared" ca="1" si="581"/>
        <v>-8.4000001999999991</v>
      </c>
      <c r="AD4170">
        <f t="shared" ca="1" si="582"/>
        <v>8.4000001999999991</v>
      </c>
      <c r="AE4170" s="2">
        <v>0</v>
      </c>
      <c r="AF4170" s="7">
        <f>VLOOKUP(R4170,Weights!$A$2:$B$120,2,0)*AE4170</f>
        <v>0</v>
      </c>
      <c r="AG4170">
        <f t="shared" ca="1" si="583"/>
        <v>70.560003360000024</v>
      </c>
      <c r="AI4170" t="str">
        <f t="shared" ca="1" si="585"/>
        <v>Seattle</v>
      </c>
      <c r="AJ4170" t="str">
        <f t="shared" si="586"/>
        <v>Seattle</v>
      </c>
      <c r="AK4170" t="str">
        <f t="shared" si="587"/>
        <v>Seattle</v>
      </c>
    </row>
    <row r="4171" spans="17:37" x14ac:dyDescent="0.25">
      <c r="Q4171" t="s">
        <v>3838</v>
      </c>
      <c r="R4171" s="6">
        <v>42007</v>
      </c>
      <c r="S4171" t="s">
        <v>3194</v>
      </c>
      <c r="T4171" t="s">
        <v>3363</v>
      </c>
      <c r="U4171" t="s">
        <v>3841</v>
      </c>
      <c r="V4171">
        <v>64</v>
      </c>
      <c r="W4171">
        <v>59</v>
      </c>
      <c r="Y4171" t="s">
        <v>2156</v>
      </c>
      <c r="Z4171">
        <v>1</v>
      </c>
      <c r="AA4171">
        <f t="shared" si="584"/>
        <v>-5</v>
      </c>
      <c r="AB4171">
        <f t="shared" ca="1" si="580"/>
        <v>-15.399999820000001</v>
      </c>
      <c r="AC4171">
        <f t="shared" ca="1" si="581"/>
        <v>10.399999820000001</v>
      </c>
      <c r="AD4171">
        <f t="shared" ca="1" si="582"/>
        <v>-10.399999820000001</v>
      </c>
      <c r="AE4171" s="2">
        <v>0</v>
      </c>
      <c r="AF4171" s="7">
        <f>VLOOKUP(R4171,Weights!$A$2:$B$120,2,0)*AE4171</f>
        <v>0</v>
      </c>
      <c r="AG4171">
        <f t="shared" ca="1" si="583"/>
        <v>108.15999625600006</v>
      </c>
      <c r="AI4171" t="str">
        <f t="shared" ca="1" si="585"/>
        <v>Wyoming</v>
      </c>
      <c r="AJ4171" t="str">
        <f t="shared" si="586"/>
        <v>Wyoming</v>
      </c>
      <c r="AK4171" t="str">
        <f t="shared" si="587"/>
        <v>Wyoming</v>
      </c>
    </row>
    <row r="4172" spans="17:37" x14ac:dyDescent="0.25">
      <c r="Q4172" t="s">
        <v>3838</v>
      </c>
      <c r="R4172" s="6">
        <v>42018</v>
      </c>
      <c r="S4172" t="s">
        <v>3194</v>
      </c>
      <c r="T4172" t="s">
        <v>3450</v>
      </c>
      <c r="U4172" t="s">
        <v>3841</v>
      </c>
      <c r="V4172">
        <v>73</v>
      </c>
      <c r="W4172">
        <v>62</v>
      </c>
      <c r="Y4172" t="s">
        <v>3122</v>
      </c>
      <c r="Z4172">
        <v>1</v>
      </c>
      <c r="AA4172">
        <f t="shared" si="584"/>
        <v>-11</v>
      </c>
      <c r="AB4172">
        <f t="shared" ca="1" si="580"/>
        <v>-10.999999800000001</v>
      </c>
      <c r="AC4172">
        <f t="shared" ca="1" si="581"/>
        <v>-1.9999999878450581E-7</v>
      </c>
      <c r="AD4172">
        <f t="shared" ca="1" si="582"/>
        <v>1.9999999878450581E-7</v>
      </c>
      <c r="AE4172" s="2">
        <v>0</v>
      </c>
      <c r="AF4172" s="7">
        <f>VLOOKUP(R4172,Weights!$A$2:$B$120,2,0)*AE4172</f>
        <v>0</v>
      </c>
      <c r="AG4172">
        <f t="shared" ca="1" si="583"/>
        <v>3.9999999513802324E-14</v>
      </c>
      <c r="AI4172" t="str">
        <f t="shared" ca="1" si="585"/>
        <v>Fresno St</v>
      </c>
      <c r="AJ4172" t="str">
        <f t="shared" si="586"/>
        <v>Fresno St</v>
      </c>
      <c r="AK4172" t="str">
        <f t="shared" si="587"/>
        <v>Fresno St</v>
      </c>
    </row>
    <row r="4173" spans="17:37" x14ac:dyDescent="0.25">
      <c r="Q4173" t="s">
        <v>3838</v>
      </c>
      <c r="R4173" s="6">
        <v>42021</v>
      </c>
      <c r="S4173" t="s">
        <v>3194</v>
      </c>
      <c r="T4173" t="s">
        <v>3400</v>
      </c>
      <c r="U4173" t="s">
        <v>3841</v>
      </c>
      <c r="V4173">
        <v>70</v>
      </c>
      <c r="W4173">
        <v>41</v>
      </c>
      <c r="Y4173" t="s">
        <v>3123</v>
      </c>
      <c r="Z4173">
        <v>1</v>
      </c>
      <c r="AA4173">
        <f t="shared" si="584"/>
        <v>-29</v>
      </c>
      <c r="AB4173">
        <f t="shared" ca="1" si="580"/>
        <v>-22.999999800000001</v>
      </c>
      <c r="AC4173">
        <f t="shared" ca="1" si="581"/>
        <v>-6.0000001999999988</v>
      </c>
      <c r="AD4173">
        <f t="shared" ca="1" si="582"/>
        <v>6.0000001999999988</v>
      </c>
      <c r="AE4173" s="2">
        <v>0</v>
      </c>
      <c r="AF4173" s="7">
        <f>VLOOKUP(R4173,Weights!$A$2:$B$120,2,0)*AE4173</f>
        <v>0</v>
      </c>
      <c r="AG4173">
        <f t="shared" ca="1" si="583"/>
        <v>36.000002400000028</v>
      </c>
      <c r="AI4173" t="str">
        <f t="shared" ca="1" si="585"/>
        <v>Colorado St</v>
      </c>
      <c r="AJ4173" t="str">
        <f t="shared" si="586"/>
        <v>Colorado St</v>
      </c>
      <c r="AK4173" t="str">
        <f t="shared" si="587"/>
        <v>Colorado St</v>
      </c>
    </row>
    <row r="4174" spans="17:37" x14ac:dyDescent="0.25">
      <c r="Q4174" t="s">
        <v>3838</v>
      </c>
      <c r="R4174" s="6">
        <v>42032</v>
      </c>
      <c r="S4174" t="s">
        <v>3194</v>
      </c>
      <c r="T4174" t="s">
        <v>3460</v>
      </c>
      <c r="U4174" t="s">
        <v>3841</v>
      </c>
      <c r="V4174">
        <v>66</v>
      </c>
      <c r="W4174">
        <v>52</v>
      </c>
      <c r="Y4174" t="s">
        <v>3124</v>
      </c>
      <c r="Z4174">
        <v>1</v>
      </c>
      <c r="AA4174">
        <f t="shared" si="584"/>
        <v>-14</v>
      </c>
      <c r="AB4174">
        <f t="shared" ca="1" si="580"/>
        <v>-11.999999800000001</v>
      </c>
      <c r="AC4174">
        <f t="shared" ca="1" si="581"/>
        <v>-2.0000001999999988</v>
      </c>
      <c r="AD4174">
        <f t="shared" ca="1" si="582"/>
        <v>2.0000001999999988</v>
      </c>
      <c r="AE4174" s="2">
        <v>0</v>
      </c>
      <c r="AF4174" s="7">
        <f>VLOOKUP(R4174,Weights!$A$2:$B$120,2,0)*AE4174</f>
        <v>0</v>
      </c>
      <c r="AG4174">
        <f t="shared" ca="1" si="583"/>
        <v>4.0000008000000351</v>
      </c>
      <c r="AI4174" t="str">
        <f t="shared" ca="1" si="585"/>
        <v>Air Force</v>
      </c>
      <c r="AJ4174" t="str">
        <f t="shared" si="586"/>
        <v>Air Force</v>
      </c>
      <c r="AK4174" t="str">
        <f t="shared" si="587"/>
        <v>Air Force</v>
      </c>
    </row>
    <row r="4175" spans="17:37" x14ac:dyDescent="0.25">
      <c r="Q4175" t="s">
        <v>3838</v>
      </c>
      <c r="R4175" s="6">
        <v>42042</v>
      </c>
      <c r="S4175" t="s">
        <v>3194</v>
      </c>
      <c r="T4175" t="s">
        <v>3449</v>
      </c>
      <c r="U4175" t="s">
        <v>3841</v>
      </c>
      <c r="V4175">
        <v>60</v>
      </c>
      <c r="W4175">
        <v>57</v>
      </c>
      <c r="Y4175" t="s">
        <v>3125</v>
      </c>
      <c r="Z4175">
        <v>1</v>
      </c>
      <c r="AA4175">
        <f t="shared" si="584"/>
        <v>-3</v>
      </c>
      <c r="AB4175">
        <f t="shared" ca="1" si="580"/>
        <v>-6.1999998000000005</v>
      </c>
      <c r="AC4175">
        <f t="shared" ca="1" si="581"/>
        <v>3.1999998000000005</v>
      </c>
      <c r="AD4175">
        <f t="shared" ca="1" si="582"/>
        <v>-3.1999998000000005</v>
      </c>
      <c r="AE4175" s="2">
        <v>0</v>
      </c>
      <c r="AF4175" s="7">
        <f>VLOOKUP(R4175,Weights!$A$2:$B$120,2,0)*AE4175</f>
        <v>0</v>
      </c>
      <c r="AG4175">
        <f t="shared" ca="1" si="583"/>
        <v>10.239998720000044</v>
      </c>
      <c r="AI4175" t="str">
        <f t="shared" ca="1" si="585"/>
        <v>Nevada</v>
      </c>
      <c r="AJ4175" t="str">
        <f t="shared" si="586"/>
        <v>Nevada</v>
      </c>
      <c r="AK4175" t="str">
        <f t="shared" si="587"/>
        <v>Nevada</v>
      </c>
    </row>
    <row r="4176" spans="17:37" x14ac:dyDescent="0.25">
      <c r="Q4176" t="s">
        <v>3838</v>
      </c>
      <c r="R4176" s="6">
        <v>42053</v>
      </c>
      <c r="S4176" t="s">
        <v>3194</v>
      </c>
      <c r="T4176" t="s">
        <v>3397</v>
      </c>
      <c r="U4176" t="s">
        <v>3841</v>
      </c>
      <c r="V4176">
        <v>76</v>
      </c>
      <c r="W4176">
        <v>54</v>
      </c>
      <c r="Y4176" t="s">
        <v>3126</v>
      </c>
      <c r="Z4176">
        <v>1</v>
      </c>
      <c r="AA4176">
        <f t="shared" si="584"/>
        <v>-22</v>
      </c>
      <c r="AB4176">
        <f t="shared" ca="1" si="580"/>
        <v>-15.599999800000001</v>
      </c>
      <c r="AC4176">
        <f t="shared" ca="1" si="581"/>
        <v>-6.4000001999999991</v>
      </c>
      <c r="AD4176">
        <f t="shared" ca="1" si="582"/>
        <v>6.4000001999999991</v>
      </c>
      <c r="AE4176" s="2">
        <v>0</v>
      </c>
      <c r="AF4176" s="7">
        <f>VLOOKUP(R4176,Weights!$A$2:$B$120,2,0)*AE4176</f>
        <v>0</v>
      </c>
      <c r="AG4176">
        <f t="shared" ca="1" si="583"/>
        <v>40.960002560000028</v>
      </c>
      <c r="AI4176" t="str">
        <f t="shared" ca="1" si="585"/>
        <v>Utah State</v>
      </c>
      <c r="AJ4176" t="str">
        <f t="shared" si="586"/>
        <v>Utah State</v>
      </c>
      <c r="AK4176" t="str">
        <f t="shared" si="587"/>
        <v>Utah State</v>
      </c>
    </row>
    <row r="4177" spans="17:37" x14ac:dyDescent="0.25">
      <c r="Q4177" t="s">
        <v>3838</v>
      </c>
      <c r="R4177" s="6">
        <v>42056</v>
      </c>
      <c r="S4177" t="s">
        <v>3194</v>
      </c>
      <c r="T4177" t="s">
        <v>3464</v>
      </c>
      <c r="U4177" t="s">
        <v>3841</v>
      </c>
      <c r="V4177">
        <v>74</v>
      </c>
      <c r="W4177">
        <v>56</v>
      </c>
      <c r="Y4177" t="s">
        <v>3127</v>
      </c>
      <c r="Z4177">
        <v>1</v>
      </c>
      <c r="AA4177">
        <f t="shared" si="584"/>
        <v>-18</v>
      </c>
      <c r="AB4177">
        <f t="shared" ca="1" si="580"/>
        <v>-25</v>
      </c>
      <c r="AC4177">
        <f t="shared" ca="1" si="581"/>
        <v>7</v>
      </c>
      <c r="AD4177">
        <f t="shared" ca="1" si="582"/>
        <v>-7</v>
      </c>
      <c r="AE4177" s="2">
        <v>0</v>
      </c>
      <c r="AF4177" s="7">
        <f>VLOOKUP(R4177,Weights!$A$2:$B$120,2,0)*AE4177</f>
        <v>0</v>
      </c>
      <c r="AG4177">
        <f t="shared" ca="1" si="583"/>
        <v>49</v>
      </c>
      <c r="AI4177" t="str">
        <f t="shared" ca="1" si="585"/>
        <v>San Diego St</v>
      </c>
      <c r="AJ4177" t="str">
        <f t="shared" si="586"/>
        <v>San Diego St</v>
      </c>
      <c r="AK4177" t="str">
        <f t="shared" si="587"/>
        <v>San Diego St</v>
      </c>
    </row>
    <row r="4178" spans="17:37" x14ac:dyDescent="0.25">
      <c r="Q4178" t="s">
        <v>3838</v>
      </c>
      <c r="R4178" s="6">
        <v>42067</v>
      </c>
      <c r="S4178" t="s">
        <v>3194</v>
      </c>
      <c r="T4178" t="s">
        <v>3401</v>
      </c>
      <c r="U4178" t="s">
        <v>3841</v>
      </c>
      <c r="V4178">
        <v>68</v>
      </c>
      <c r="W4178">
        <v>51</v>
      </c>
      <c r="Y4178" t="s">
        <v>3128</v>
      </c>
      <c r="Z4178">
        <v>1</v>
      </c>
      <c r="AA4178">
        <f t="shared" si="584"/>
        <v>-17</v>
      </c>
      <c r="AB4178">
        <f t="shared" ca="1" si="580"/>
        <v>-23.799999800000002</v>
      </c>
      <c r="AC4178">
        <f t="shared" ca="1" si="581"/>
        <v>6.7999998000000019</v>
      </c>
      <c r="AD4178">
        <f t="shared" ca="1" si="582"/>
        <v>-6.7999998000000019</v>
      </c>
      <c r="AE4178" s="2">
        <v>0</v>
      </c>
      <c r="AF4178" s="7">
        <f>VLOOKUP(R4178,Weights!$A$2:$B$120,2,0)*AE4178</f>
        <v>0</v>
      </c>
      <c r="AG4178">
        <f t="shared" ca="1" si="583"/>
        <v>46.239997280000068</v>
      </c>
      <c r="AI4178" t="str">
        <f t="shared" ca="1" si="585"/>
        <v>Boise State</v>
      </c>
      <c r="AJ4178" t="str">
        <f t="shared" si="586"/>
        <v>Boise State</v>
      </c>
      <c r="AK4178" t="str">
        <f t="shared" si="587"/>
        <v>Boise State</v>
      </c>
    </row>
    <row r="4179" spans="17:37" x14ac:dyDescent="0.25">
      <c r="Q4179" t="s">
        <v>3838</v>
      </c>
      <c r="R4179" s="6">
        <v>42070</v>
      </c>
      <c r="S4179" t="s">
        <v>3194</v>
      </c>
      <c r="T4179" t="s">
        <v>3198</v>
      </c>
      <c r="U4179" t="s">
        <v>3841</v>
      </c>
      <c r="V4179">
        <v>71</v>
      </c>
      <c r="W4179">
        <v>58</v>
      </c>
      <c r="Y4179" t="s">
        <v>3129</v>
      </c>
      <c r="Z4179">
        <v>1</v>
      </c>
      <c r="AA4179">
        <f t="shared" si="584"/>
        <v>-13</v>
      </c>
      <c r="AB4179">
        <f t="shared" ca="1" si="580"/>
        <v>-19.799999800000002</v>
      </c>
      <c r="AC4179">
        <f t="shared" ca="1" si="581"/>
        <v>6.7999998000000019</v>
      </c>
      <c r="AD4179">
        <f t="shared" ca="1" si="582"/>
        <v>-6.7999998000000019</v>
      </c>
      <c r="AE4179" s="2">
        <v>0</v>
      </c>
      <c r="AF4179" s="7">
        <f>VLOOKUP(R4179,Weights!$A$2:$B$120,2,0)*AE4179</f>
        <v>0</v>
      </c>
      <c r="AG4179">
        <f t="shared" ca="1" si="583"/>
        <v>46.239997280000068</v>
      </c>
      <c r="AI4179" t="str">
        <f t="shared" ca="1" si="585"/>
        <v>UNLV</v>
      </c>
      <c r="AJ4179" t="str">
        <f t="shared" si="586"/>
        <v>UNLV</v>
      </c>
      <c r="AK4179" t="str">
        <f t="shared" si="587"/>
        <v>UNLV</v>
      </c>
    </row>
    <row r="4180" spans="17:37" x14ac:dyDescent="0.25">
      <c r="Q4180" t="s">
        <v>3451</v>
      </c>
      <c r="R4180" s="6">
        <v>41957</v>
      </c>
      <c r="S4180" t="s">
        <v>3194</v>
      </c>
      <c r="T4180" t="s">
        <v>3453</v>
      </c>
      <c r="U4180" t="s">
        <v>3842</v>
      </c>
      <c r="V4180">
        <v>89</v>
      </c>
      <c r="W4180">
        <v>72</v>
      </c>
      <c r="Y4180" t="s">
        <v>176</v>
      </c>
      <c r="Z4180">
        <v>1</v>
      </c>
      <c r="AA4180">
        <f t="shared" si="584"/>
        <v>17</v>
      </c>
      <c r="AB4180">
        <f t="shared" ca="1" si="580"/>
        <v>9.4</v>
      </c>
      <c r="AC4180">
        <f t="shared" ca="1" si="581"/>
        <v>7.6</v>
      </c>
      <c r="AD4180">
        <f t="shared" ca="1" si="582"/>
        <v>-7.6</v>
      </c>
      <c r="AE4180" s="2">
        <v>0</v>
      </c>
      <c r="AF4180" s="7">
        <f>VLOOKUP(R4180,Weights!$A$2:$B$120,2,0)*AE4180</f>
        <v>0</v>
      </c>
      <c r="AG4180">
        <f t="shared" ca="1" si="583"/>
        <v>57.76</v>
      </c>
      <c r="AI4180" t="str">
        <f t="shared" ca="1" si="585"/>
        <v>Santa Clara</v>
      </c>
      <c r="AJ4180" t="str">
        <f t="shared" si="586"/>
        <v>Santa Clara</v>
      </c>
      <c r="AK4180">
        <f t="shared" si="587"/>
        <v>0</v>
      </c>
    </row>
    <row r="4181" spans="17:37" x14ac:dyDescent="0.25">
      <c r="Q4181" t="s">
        <v>3451</v>
      </c>
      <c r="R4181" s="6">
        <v>41958</v>
      </c>
      <c r="S4181" t="s">
        <v>3194</v>
      </c>
      <c r="T4181" t="s">
        <v>3839</v>
      </c>
      <c r="U4181" t="s">
        <v>3842</v>
      </c>
      <c r="V4181">
        <v>70</v>
      </c>
      <c r="W4181">
        <v>58</v>
      </c>
      <c r="Y4181" t="s">
        <v>258</v>
      </c>
      <c r="Z4181">
        <v>1</v>
      </c>
      <c r="AA4181">
        <f t="shared" si="584"/>
        <v>12</v>
      </c>
      <c r="AB4181">
        <f t="shared" ca="1" si="580"/>
        <v>30.3999998</v>
      </c>
      <c r="AC4181">
        <f t="shared" ca="1" si="581"/>
        <v>-18.3999998</v>
      </c>
      <c r="AD4181">
        <f t="shared" ca="1" si="582"/>
        <v>18.3999998</v>
      </c>
      <c r="AE4181" s="2">
        <v>0</v>
      </c>
      <c r="AF4181" s="7">
        <f>VLOOKUP(R4181,Weights!$A$2:$B$120,2,0)*AE4181</f>
        <v>0</v>
      </c>
      <c r="AG4181">
        <f t="shared" ca="1" si="583"/>
        <v>338.55999264000002</v>
      </c>
      <c r="AI4181" t="str">
        <f t="shared" ca="1" si="585"/>
        <v>Santa Clara</v>
      </c>
      <c r="AJ4181" t="str">
        <f t="shared" si="586"/>
        <v>Santa Clara</v>
      </c>
      <c r="AK4181">
        <f t="shared" si="587"/>
        <v>0</v>
      </c>
    </row>
    <row r="4182" spans="17:37" x14ac:dyDescent="0.25">
      <c r="Q4182" t="s">
        <v>3451</v>
      </c>
      <c r="R4182" s="6">
        <v>41986</v>
      </c>
      <c r="S4182" t="s">
        <v>3194</v>
      </c>
      <c r="T4182" t="s">
        <v>3392</v>
      </c>
      <c r="U4182" t="s">
        <v>3842</v>
      </c>
      <c r="V4182">
        <v>76</v>
      </c>
      <c r="W4182">
        <v>67</v>
      </c>
      <c r="Y4182" t="s">
        <v>178</v>
      </c>
      <c r="Z4182">
        <v>1</v>
      </c>
      <c r="AA4182">
        <f t="shared" si="584"/>
        <v>9</v>
      </c>
      <c r="AB4182">
        <f t="shared" ca="1" si="580"/>
        <v>2.1999999800000003</v>
      </c>
      <c r="AC4182">
        <f t="shared" ca="1" si="581"/>
        <v>6.8000000199999997</v>
      </c>
      <c r="AD4182">
        <f t="shared" ca="1" si="582"/>
        <v>-6.8000000199999997</v>
      </c>
      <c r="AE4182" s="2">
        <v>0</v>
      </c>
      <c r="AF4182" s="7">
        <f>VLOOKUP(R4182,Weights!$A$2:$B$120,2,0)*AE4182</f>
        <v>0</v>
      </c>
      <c r="AG4182">
        <f t="shared" ca="1" si="583"/>
        <v>46.240000271999996</v>
      </c>
      <c r="AI4182" t="str">
        <f t="shared" ca="1" si="585"/>
        <v>Santa Clara</v>
      </c>
      <c r="AJ4182" t="str">
        <f t="shared" si="586"/>
        <v>Santa Clara</v>
      </c>
      <c r="AK4182">
        <f t="shared" si="587"/>
        <v>0</v>
      </c>
    </row>
    <row r="4183" spans="17:37" x14ac:dyDescent="0.25">
      <c r="Q4183" t="s">
        <v>3451</v>
      </c>
      <c r="R4183" s="6">
        <v>41993</v>
      </c>
      <c r="S4183" t="s">
        <v>3194</v>
      </c>
      <c r="T4183" t="s">
        <v>3467</v>
      </c>
      <c r="U4183" t="s">
        <v>3841</v>
      </c>
      <c r="V4183">
        <v>78</v>
      </c>
      <c r="W4183">
        <v>72</v>
      </c>
      <c r="Y4183" t="s">
        <v>179</v>
      </c>
      <c r="Z4183">
        <v>1</v>
      </c>
      <c r="AA4183">
        <f t="shared" si="584"/>
        <v>-6</v>
      </c>
      <c r="AB4183">
        <f t="shared" ca="1" si="580"/>
        <v>-1</v>
      </c>
      <c r="AC4183">
        <f t="shared" ca="1" si="581"/>
        <v>-5</v>
      </c>
      <c r="AD4183">
        <f t="shared" ca="1" si="582"/>
        <v>5</v>
      </c>
      <c r="AE4183" s="2">
        <v>0</v>
      </c>
      <c r="AF4183" s="7">
        <f>VLOOKUP(R4183,Weights!$A$2:$B$120,2,0)*AE4183</f>
        <v>0</v>
      </c>
      <c r="AG4183">
        <f t="shared" ca="1" si="583"/>
        <v>25</v>
      </c>
      <c r="AI4183" t="str">
        <f t="shared" ca="1" si="585"/>
        <v>Northeastern</v>
      </c>
      <c r="AJ4183" t="str">
        <f t="shared" si="586"/>
        <v>Northeastern</v>
      </c>
      <c r="AK4183" t="str">
        <f t="shared" si="587"/>
        <v>Northeastern</v>
      </c>
    </row>
    <row r="4184" spans="17:37" x14ac:dyDescent="0.25">
      <c r="Q4184" t="s">
        <v>3451</v>
      </c>
      <c r="R4184" s="6">
        <v>41996</v>
      </c>
      <c r="S4184" t="s">
        <v>3194</v>
      </c>
      <c r="T4184" t="s">
        <v>3454</v>
      </c>
      <c r="U4184" t="s">
        <v>3841</v>
      </c>
      <c r="V4184">
        <v>69</v>
      </c>
      <c r="W4184">
        <v>58</v>
      </c>
      <c r="Y4184" t="s">
        <v>29</v>
      </c>
      <c r="Z4184">
        <v>1</v>
      </c>
      <c r="AA4184">
        <f t="shared" si="584"/>
        <v>-11</v>
      </c>
      <c r="AB4184">
        <f t="shared" ca="1" si="580"/>
        <v>0.60000000000000009</v>
      </c>
      <c r="AC4184">
        <f t="shared" ca="1" si="581"/>
        <v>-11.6</v>
      </c>
      <c r="AD4184">
        <f t="shared" ca="1" si="582"/>
        <v>11.6</v>
      </c>
      <c r="AE4184" s="2">
        <v>0</v>
      </c>
      <c r="AF4184" s="7">
        <f>VLOOKUP(R4184,Weights!$A$2:$B$120,2,0)*AE4184</f>
        <v>0</v>
      </c>
      <c r="AG4184">
        <f t="shared" ca="1" si="583"/>
        <v>134.56</v>
      </c>
      <c r="AI4184" t="str">
        <f t="shared" ca="1" si="585"/>
        <v>Santa Clara</v>
      </c>
      <c r="AJ4184" t="str">
        <f t="shared" si="586"/>
        <v>Cal Poly</v>
      </c>
      <c r="AK4184" t="str">
        <f t="shared" si="587"/>
        <v>Cal Poly</v>
      </c>
    </row>
    <row r="4185" spans="17:37" x14ac:dyDescent="0.25">
      <c r="Q4185" t="s">
        <v>3451</v>
      </c>
      <c r="R4185" s="6">
        <v>42005</v>
      </c>
      <c r="S4185" t="s">
        <v>3194</v>
      </c>
      <c r="T4185" t="s">
        <v>3305</v>
      </c>
      <c r="U4185" t="s">
        <v>3841</v>
      </c>
      <c r="V4185">
        <v>81</v>
      </c>
      <c r="W4185">
        <v>46</v>
      </c>
      <c r="Y4185" t="s">
        <v>487</v>
      </c>
      <c r="Z4185">
        <v>1</v>
      </c>
      <c r="AA4185">
        <f t="shared" si="584"/>
        <v>-35</v>
      </c>
      <c r="AB4185">
        <f t="shared" ca="1" si="580"/>
        <v>-9.4000002000000009</v>
      </c>
      <c r="AC4185">
        <f t="shared" ca="1" si="581"/>
        <v>-25.599999799999999</v>
      </c>
      <c r="AD4185">
        <f t="shared" ca="1" si="582"/>
        <v>25.599999799999999</v>
      </c>
      <c r="AE4185" s="2">
        <v>0</v>
      </c>
      <c r="AF4185" s="7">
        <f>VLOOKUP(R4185,Weights!$A$2:$B$120,2,0)*AE4185</f>
        <v>0</v>
      </c>
      <c r="AG4185">
        <f t="shared" ca="1" si="583"/>
        <v>655.35998975999996</v>
      </c>
      <c r="AI4185" t="str">
        <f t="shared" ca="1" si="585"/>
        <v>BYU</v>
      </c>
      <c r="AJ4185" t="str">
        <f t="shared" si="586"/>
        <v>BYU</v>
      </c>
      <c r="AK4185" t="str">
        <f t="shared" si="587"/>
        <v>BYU</v>
      </c>
    </row>
    <row r="4186" spans="17:37" x14ac:dyDescent="0.25">
      <c r="Q4186" t="s">
        <v>3451</v>
      </c>
      <c r="R4186" s="6">
        <v>42007</v>
      </c>
      <c r="S4186" t="s">
        <v>3194</v>
      </c>
      <c r="T4186" t="s">
        <v>3510</v>
      </c>
      <c r="U4186" t="s">
        <v>3842</v>
      </c>
      <c r="V4186">
        <v>59</v>
      </c>
      <c r="W4186">
        <v>56</v>
      </c>
      <c r="Y4186" t="s">
        <v>1123</v>
      </c>
      <c r="Z4186">
        <v>1</v>
      </c>
      <c r="AA4186">
        <f t="shared" si="584"/>
        <v>3</v>
      </c>
      <c r="AB4186">
        <f t="shared" ca="1" si="580"/>
        <v>-2.8</v>
      </c>
      <c r="AC4186">
        <f t="shared" ca="1" si="581"/>
        <v>5.8</v>
      </c>
      <c r="AD4186">
        <f t="shared" ca="1" si="582"/>
        <v>-5.8</v>
      </c>
      <c r="AE4186" s="2">
        <v>0</v>
      </c>
      <c r="AF4186" s="7">
        <f>VLOOKUP(R4186,Weights!$A$2:$B$120,2,0)*AE4186</f>
        <v>0</v>
      </c>
      <c r="AG4186">
        <f t="shared" ca="1" si="583"/>
        <v>33.64</v>
      </c>
      <c r="AI4186" t="str">
        <f t="shared" ca="1" si="585"/>
        <v>San Diego</v>
      </c>
      <c r="AJ4186" t="str">
        <f t="shared" si="586"/>
        <v>Santa Clara</v>
      </c>
      <c r="AK4186">
        <f t="shared" si="587"/>
        <v>0</v>
      </c>
    </row>
    <row r="4187" spans="17:37" x14ac:dyDescent="0.25">
      <c r="Q4187" t="s">
        <v>3451</v>
      </c>
      <c r="R4187" s="6">
        <v>42017</v>
      </c>
      <c r="S4187" t="s">
        <v>3194</v>
      </c>
      <c r="T4187" t="s">
        <v>3839</v>
      </c>
      <c r="U4187" t="s">
        <v>3842</v>
      </c>
      <c r="V4187">
        <v>77</v>
      </c>
      <c r="W4187">
        <v>63</v>
      </c>
      <c r="Y4187" t="s">
        <v>597</v>
      </c>
      <c r="Z4187">
        <v>1</v>
      </c>
      <c r="AA4187">
        <f t="shared" si="584"/>
        <v>14</v>
      </c>
      <c r="AB4187">
        <f t="shared" ca="1" si="580"/>
        <v>30.3999998</v>
      </c>
      <c r="AC4187">
        <f t="shared" ca="1" si="581"/>
        <v>-16.3999998</v>
      </c>
      <c r="AD4187">
        <f t="shared" ca="1" si="582"/>
        <v>16.3999998</v>
      </c>
      <c r="AE4187" s="2">
        <v>0</v>
      </c>
      <c r="AF4187" s="7">
        <f>VLOOKUP(R4187,Weights!$A$2:$B$120,2,0)*AE4187</f>
        <v>0</v>
      </c>
      <c r="AG4187">
        <f t="shared" ca="1" si="583"/>
        <v>268.95999344000001</v>
      </c>
      <c r="AI4187" t="str">
        <f t="shared" ca="1" si="585"/>
        <v>Santa Clara</v>
      </c>
      <c r="AJ4187" t="str">
        <f t="shared" si="586"/>
        <v>Santa Clara</v>
      </c>
      <c r="AK4187">
        <f t="shared" si="587"/>
        <v>0</v>
      </c>
    </row>
    <row r="4188" spans="17:37" x14ac:dyDescent="0.25">
      <c r="Q4188" t="s">
        <v>3451</v>
      </c>
      <c r="R4188" s="6">
        <v>42021</v>
      </c>
      <c r="S4188" t="s">
        <v>3194</v>
      </c>
      <c r="T4188" t="s">
        <v>3383</v>
      </c>
      <c r="U4188" t="s">
        <v>3842</v>
      </c>
      <c r="V4188">
        <v>70</v>
      </c>
      <c r="W4188">
        <v>64</v>
      </c>
      <c r="Y4188" t="s">
        <v>2524</v>
      </c>
      <c r="Z4188">
        <v>1</v>
      </c>
      <c r="AA4188">
        <f t="shared" si="584"/>
        <v>6</v>
      </c>
      <c r="AB4188">
        <f t="shared" ca="1" si="580"/>
        <v>-0.59999999999999964</v>
      </c>
      <c r="AC4188">
        <f t="shared" ca="1" si="581"/>
        <v>6.6</v>
      </c>
      <c r="AD4188">
        <f t="shared" ca="1" si="582"/>
        <v>-6.6</v>
      </c>
      <c r="AE4188" s="2">
        <v>0</v>
      </c>
      <c r="AF4188" s="7">
        <f>VLOOKUP(R4188,Weights!$A$2:$B$120,2,0)*AE4188</f>
        <v>0</v>
      </c>
      <c r="AG4188">
        <f t="shared" ca="1" si="583"/>
        <v>43.559999999999995</v>
      </c>
      <c r="AI4188" t="str">
        <f t="shared" ca="1" si="585"/>
        <v>San Francisco</v>
      </c>
      <c r="AJ4188" t="str">
        <f t="shared" si="586"/>
        <v>Santa Clara</v>
      </c>
      <c r="AK4188">
        <f t="shared" si="587"/>
        <v>0</v>
      </c>
    </row>
    <row r="4189" spans="17:37" x14ac:dyDescent="0.25">
      <c r="Q4189" t="s">
        <v>3451</v>
      </c>
      <c r="R4189" s="6">
        <v>42026</v>
      </c>
      <c r="S4189" t="s">
        <v>3194</v>
      </c>
      <c r="T4189" t="s">
        <v>3461</v>
      </c>
      <c r="U4189" t="s">
        <v>3842</v>
      </c>
      <c r="V4189">
        <v>65</v>
      </c>
      <c r="W4189">
        <v>62</v>
      </c>
      <c r="Y4189" t="s">
        <v>2729</v>
      </c>
      <c r="Z4189">
        <v>1</v>
      </c>
      <c r="AA4189">
        <f t="shared" si="584"/>
        <v>3</v>
      </c>
      <c r="AB4189">
        <f t="shared" ca="1" si="580"/>
        <v>3.6</v>
      </c>
      <c r="AC4189">
        <f t="shared" ca="1" si="581"/>
        <v>-0.60000000000000009</v>
      </c>
      <c r="AD4189">
        <f t="shared" ca="1" si="582"/>
        <v>0.60000000000000009</v>
      </c>
      <c r="AE4189" s="2">
        <v>0</v>
      </c>
      <c r="AF4189" s="7">
        <f>VLOOKUP(R4189,Weights!$A$2:$B$120,2,0)*AE4189</f>
        <v>0</v>
      </c>
      <c r="AG4189">
        <f t="shared" ca="1" si="583"/>
        <v>0.3600000000000001</v>
      </c>
      <c r="AI4189" t="str">
        <f t="shared" ca="1" si="585"/>
        <v>Santa Clara</v>
      </c>
      <c r="AJ4189" t="str">
        <f t="shared" si="586"/>
        <v>Santa Clara</v>
      </c>
      <c r="AK4189">
        <f t="shared" si="587"/>
        <v>0</v>
      </c>
    </row>
    <row r="4190" spans="17:37" x14ac:dyDescent="0.25">
      <c r="Q4190" t="s">
        <v>3451</v>
      </c>
      <c r="R4190" s="6">
        <v>42028</v>
      </c>
      <c r="S4190" t="s">
        <v>3194</v>
      </c>
      <c r="T4190" t="s">
        <v>3455</v>
      </c>
      <c r="U4190" t="s">
        <v>3842</v>
      </c>
      <c r="V4190">
        <v>60</v>
      </c>
      <c r="W4190">
        <v>57</v>
      </c>
      <c r="Y4190" t="s">
        <v>2730</v>
      </c>
      <c r="Z4190">
        <v>1</v>
      </c>
      <c r="AA4190">
        <f t="shared" si="584"/>
        <v>3</v>
      </c>
      <c r="AB4190">
        <f t="shared" ca="1" si="580"/>
        <v>-2.5999999999999996</v>
      </c>
      <c r="AC4190">
        <f t="shared" ca="1" si="581"/>
        <v>5.6</v>
      </c>
      <c r="AD4190">
        <f t="shared" ca="1" si="582"/>
        <v>-5.6</v>
      </c>
      <c r="AE4190" s="2">
        <v>0</v>
      </c>
      <c r="AF4190" s="7">
        <f>VLOOKUP(R4190,Weights!$A$2:$B$120,2,0)*AE4190</f>
        <v>0</v>
      </c>
      <c r="AG4190">
        <f t="shared" ca="1" si="583"/>
        <v>31.359999999999996</v>
      </c>
      <c r="AI4190" t="str">
        <f t="shared" ca="1" si="585"/>
        <v>Pepperdine</v>
      </c>
      <c r="AJ4190" t="str">
        <f t="shared" si="586"/>
        <v>Santa Clara</v>
      </c>
      <c r="AK4190">
        <f t="shared" si="587"/>
        <v>0</v>
      </c>
    </row>
    <row r="4191" spans="17:37" x14ac:dyDescent="0.25">
      <c r="Q4191" t="s">
        <v>3451</v>
      </c>
      <c r="R4191" s="6">
        <v>42040</v>
      </c>
      <c r="S4191" t="s">
        <v>3194</v>
      </c>
      <c r="T4191" t="s">
        <v>3828</v>
      </c>
      <c r="U4191" t="s">
        <v>3841</v>
      </c>
      <c r="V4191">
        <v>77</v>
      </c>
      <c r="W4191">
        <v>63</v>
      </c>
      <c r="Y4191" t="s">
        <v>603</v>
      </c>
      <c r="Z4191">
        <v>1</v>
      </c>
      <c r="AA4191">
        <f t="shared" si="584"/>
        <v>-14</v>
      </c>
      <c r="AB4191">
        <f t="shared" ca="1" si="580"/>
        <v>-19.6000002</v>
      </c>
      <c r="AC4191">
        <f t="shared" ca="1" si="581"/>
        <v>5.6000002000000002</v>
      </c>
      <c r="AD4191">
        <f t="shared" ca="1" si="582"/>
        <v>-5.6000002000000002</v>
      </c>
      <c r="AE4191" s="2">
        <v>0</v>
      </c>
      <c r="AF4191" s="7">
        <f>VLOOKUP(R4191,Weights!$A$2:$B$120,2,0)*AE4191</f>
        <v>0</v>
      </c>
      <c r="AG4191">
        <f t="shared" ca="1" si="583"/>
        <v>31.360002240000043</v>
      </c>
      <c r="AI4191" t="str">
        <f t="shared" ca="1" si="585"/>
        <v>Gonzaga</v>
      </c>
      <c r="AJ4191" t="str">
        <f t="shared" si="586"/>
        <v>Gonzaga</v>
      </c>
      <c r="AK4191" t="str">
        <f t="shared" si="587"/>
        <v>Gonzaga</v>
      </c>
    </row>
    <row r="4192" spans="17:37" x14ac:dyDescent="0.25">
      <c r="Q4192" t="s">
        <v>3451</v>
      </c>
      <c r="R4192" s="6">
        <v>42042</v>
      </c>
      <c r="S4192" t="s">
        <v>3194</v>
      </c>
      <c r="T4192" t="s">
        <v>3407</v>
      </c>
      <c r="U4192" t="s">
        <v>3841</v>
      </c>
      <c r="V4192">
        <v>74</v>
      </c>
      <c r="W4192">
        <v>54</v>
      </c>
      <c r="Y4192" t="s">
        <v>604</v>
      </c>
      <c r="Z4192">
        <v>1</v>
      </c>
      <c r="AA4192">
        <f t="shared" si="584"/>
        <v>-20</v>
      </c>
      <c r="AB4192">
        <f t="shared" ca="1" si="580"/>
        <v>-1.7999999999999998</v>
      </c>
      <c r="AC4192">
        <f t="shared" ca="1" si="581"/>
        <v>-18.2</v>
      </c>
      <c r="AD4192">
        <f t="shared" ca="1" si="582"/>
        <v>18.2</v>
      </c>
      <c r="AE4192" s="2">
        <v>0</v>
      </c>
      <c r="AF4192" s="7">
        <f>VLOOKUP(R4192,Weights!$A$2:$B$120,2,0)*AE4192</f>
        <v>0</v>
      </c>
      <c r="AG4192">
        <f t="shared" ca="1" si="583"/>
        <v>331.23999999999995</v>
      </c>
      <c r="AI4192" t="str">
        <f t="shared" ca="1" si="585"/>
        <v>Portland</v>
      </c>
      <c r="AJ4192" t="str">
        <f t="shared" si="586"/>
        <v>Portland</v>
      </c>
      <c r="AK4192" t="str">
        <f t="shared" si="587"/>
        <v>Portland</v>
      </c>
    </row>
    <row r="4193" spans="17:37" x14ac:dyDescent="0.25">
      <c r="Q4193" t="s">
        <v>3451</v>
      </c>
      <c r="R4193" s="6">
        <v>42061</v>
      </c>
      <c r="S4193" t="s">
        <v>3194</v>
      </c>
      <c r="T4193" t="s">
        <v>3511</v>
      </c>
      <c r="U4193" t="s">
        <v>3841</v>
      </c>
      <c r="V4193">
        <v>64</v>
      </c>
      <c r="W4193">
        <v>57</v>
      </c>
      <c r="Y4193" t="s">
        <v>2526</v>
      </c>
      <c r="Z4193">
        <v>1</v>
      </c>
      <c r="AA4193">
        <f t="shared" si="584"/>
        <v>-7</v>
      </c>
      <c r="AB4193">
        <f t="shared" ca="1" si="580"/>
        <v>5.4</v>
      </c>
      <c r="AC4193">
        <f t="shared" ca="1" si="581"/>
        <v>-12.4</v>
      </c>
      <c r="AD4193">
        <f t="shared" ca="1" si="582"/>
        <v>12.4</v>
      </c>
      <c r="AE4193" s="2">
        <v>0</v>
      </c>
      <c r="AF4193" s="7">
        <f>VLOOKUP(R4193,Weights!$A$2:$B$120,2,0)*AE4193</f>
        <v>0</v>
      </c>
      <c r="AG4193">
        <f t="shared" ca="1" si="583"/>
        <v>153.76000000000002</v>
      </c>
      <c r="AI4193" t="str">
        <f t="shared" ca="1" si="585"/>
        <v>Santa Clara</v>
      </c>
      <c r="AJ4193" t="str">
        <f t="shared" si="586"/>
        <v>Pacific</v>
      </c>
      <c r="AK4193" t="str">
        <f t="shared" si="587"/>
        <v>Pacific</v>
      </c>
    </row>
    <row r="4194" spans="17:37" x14ac:dyDescent="0.25">
      <c r="Q4194" t="s">
        <v>3451</v>
      </c>
      <c r="R4194" s="6">
        <v>42063</v>
      </c>
      <c r="S4194" t="s">
        <v>3194</v>
      </c>
      <c r="T4194" t="s">
        <v>3412</v>
      </c>
      <c r="U4194" t="s">
        <v>3842</v>
      </c>
      <c r="V4194">
        <v>71</v>
      </c>
      <c r="W4194">
        <v>70</v>
      </c>
      <c r="Y4194" t="s">
        <v>608</v>
      </c>
      <c r="Z4194">
        <v>1</v>
      </c>
      <c r="AA4194">
        <f t="shared" si="584"/>
        <v>1</v>
      </c>
      <c r="AB4194">
        <f t="shared" ca="1" si="580"/>
        <v>-7.2</v>
      </c>
      <c r="AC4194">
        <f t="shared" ca="1" si="581"/>
        <v>8.1999999999999993</v>
      </c>
      <c r="AD4194">
        <f t="shared" ca="1" si="582"/>
        <v>-8.1999999999999993</v>
      </c>
      <c r="AE4194" s="2">
        <v>0</v>
      </c>
      <c r="AF4194" s="7">
        <f>VLOOKUP(R4194,Weights!$A$2:$B$120,2,0)*AE4194</f>
        <v>0</v>
      </c>
      <c r="AG4194">
        <f t="shared" ca="1" si="583"/>
        <v>67.239999999999995</v>
      </c>
      <c r="AI4194" t="str">
        <f t="shared" ca="1" si="585"/>
        <v>Saint Mary's</v>
      </c>
      <c r="AJ4194" t="str">
        <f t="shared" si="586"/>
        <v>Santa Clara</v>
      </c>
      <c r="AK4194">
        <f t="shared" si="587"/>
        <v>0</v>
      </c>
    </row>
    <row r="4195" spans="17:37" x14ac:dyDescent="0.25">
      <c r="Q4195" t="s">
        <v>3442</v>
      </c>
      <c r="R4195" s="6">
        <v>41963</v>
      </c>
      <c r="S4195" t="s">
        <v>3194</v>
      </c>
      <c r="T4195" t="s">
        <v>3425</v>
      </c>
      <c r="U4195" t="s">
        <v>3842</v>
      </c>
      <c r="V4195">
        <v>59</v>
      </c>
      <c r="W4195">
        <v>58</v>
      </c>
      <c r="Y4195" t="s">
        <v>13</v>
      </c>
      <c r="Z4195">
        <v>1</v>
      </c>
      <c r="AA4195">
        <f t="shared" si="584"/>
        <v>1</v>
      </c>
      <c r="AB4195">
        <f t="shared" ca="1" si="580"/>
        <v>-5.1999997999999996</v>
      </c>
      <c r="AC4195">
        <f t="shared" ca="1" si="581"/>
        <v>6.1999997999999996</v>
      </c>
      <c r="AD4195">
        <f t="shared" ca="1" si="582"/>
        <v>-6.1999997999999996</v>
      </c>
      <c r="AE4195" s="2">
        <v>0</v>
      </c>
      <c r="AF4195" s="7">
        <f>VLOOKUP(R4195,Weights!$A$2:$B$120,2,0)*AE4195</f>
        <v>0</v>
      </c>
      <c r="AG4195">
        <f t="shared" ca="1" si="583"/>
        <v>38.439997520000034</v>
      </c>
      <c r="AI4195" t="str">
        <f t="shared" ca="1" si="585"/>
        <v>Winthrop</v>
      </c>
      <c r="AJ4195" t="str">
        <f t="shared" si="586"/>
        <v>Savannah St</v>
      </c>
      <c r="AK4195">
        <f t="shared" si="587"/>
        <v>0</v>
      </c>
    </row>
    <row r="4196" spans="17:37" x14ac:dyDescent="0.25">
      <c r="Q4196" t="s">
        <v>3442</v>
      </c>
      <c r="R4196" s="6">
        <v>41965</v>
      </c>
      <c r="S4196" t="s">
        <v>3194</v>
      </c>
      <c r="T4196" t="s">
        <v>3494</v>
      </c>
      <c r="U4196" t="s">
        <v>3842</v>
      </c>
      <c r="V4196">
        <v>87</v>
      </c>
      <c r="W4196">
        <v>83</v>
      </c>
      <c r="X4196" t="s">
        <v>3843</v>
      </c>
      <c r="Y4196" t="s">
        <v>15</v>
      </c>
      <c r="Z4196">
        <v>1</v>
      </c>
      <c r="AA4196">
        <f t="shared" si="584"/>
        <v>4</v>
      </c>
      <c r="AB4196">
        <f t="shared" ca="1" si="580"/>
        <v>-10.199999800000001</v>
      </c>
      <c r="AC4196">
        <f t="shared" ca="1" si="581"/>
        <v>14.199999800000001</v>
      </c>
      <c r="AD4196">
        <f t="shared" ca="1" si="582"/>
        <v>-14.199999800000001</v>
      </c>
      <c r="AE4196" s="2">
        <v>0</v>
      </c>
      <c r="AF4196" s="7">
        <f>VLOOKUP(R4196,Weights!$A$2:$B$120,2,0)*AE4196</f>
        <v>0</v>
      </c>
      <c r="AG4196">
        <f t="shared" ca="1" si="583"/>
        <v>201.63999432000006</v>
      </c>
      <c r="AI4196" t="str">
        <f t="shared" ca="1" si="585"/>
        <v>Cleveland St</v>
      </c>
      <c r="AJ4196" t="str">
        <f t="shared" si="586"/>
        <v>Savannah St</v>
      </c>
      <c r="AK4196">
        <f t="shared" si="587"/>
        <v>0</v>
      </c>
    </row>
    <row r="4197" spans="17:37" x14ac:dyDescent="0.25">
      <c r="Q4197" t="s">
        <v>3442</v>
      </c>
      <c r="R4197" s="6">
        <v>41977</v>
      </c>
      <c r="S4197" t="s">
        <v>3194</v>
      </c>
      <c r="T4197" t="s">
        <v>3839</v>
      </c>
      <c r="U4197" t="s">
        <v>3842</v>
      </c>
      <c r="V4197">
        <v>75</v>
      </c>
      <c r="W4197">
        <v>62</v>
      </c>
      <c r="Y4197" t="s">
        <v>484</v>
      </c>
      <c r="Z4197">
        <v>1</v>
      </c>
      <c r="AA4197">
        <f t="shared" si="584"/>
        <v>13</v>
      </c>
      <c r="AB4197">
        <f t="shared" ca="1" si="580"/>
        <v>19.8</v>
      </c>
      <c r="AC4197">
        <f t="shared" ca="1" si="581"/>
        <v>-6.8000000000000007</v>
      </c>
      <c r="AD4197">
        <f t="shared" ca="1" si="582"/>
        <v>6.8000000000000007</v>
      </c>
      <c r="AE4197" s="2">
        <v>0</v>
      </c>
      <c r="AF4197" s="7">
        <f>VLOOKUP(R4197,Weights!$A$2:$B$120,2,0)*AE4197</f>
        <v>0</v>
      </c>
      <c r="AG4197">
        <f t="shared" ca="1" si="583"/>
        <v>46.240000000000009</v>
      </c>
      <c r="AI4197" t="str">
        <f t="shared" ca="1" si="585"/>
        <v>Savannah St</v>
      </c>
      <c r="AJ4197" t="str">
        <f t="shared" si="586"/>
        <v>Savannah St</v>
      </c>
      <c r="AK4197">
        <f t="shared" si="587"/>
        <v>0</v>
      </c>
    </row>
    <row r="4198" spans="17:37" x14ac:dyDescent="0.25">
      <c r="Q4198" t="s">
        <v>3442</v>
      </c>
      <c r="R4198" s="6">
        <v>42010</v>
      </c>
      <c r="S4198" t="s">
        <v>3194</v>
      </c>
      <c r="T4198" t="s">
        <v>3839</v>
      </c>
      <c r="U4198" t="s">
        <v>3842</v>
      </c>
      <c r="V4198">
        <v>67</v>
      </c>
      <c r="W4198">
        <v>49</v>
      </c>
      <c r="Y4198" t="s">
        <v>845</v>
      </c>
      <c r="Z4198">
        <v>1</v>
      </c>
      <c r="AA4198">
        <f t="shared" si="584"/>
        <v>18</v>
      </c>
      <c r="AB4198">
        <f t="shared" ca="1" si="580"/>
        <v>19.8</v>
      </c>
      <c r="AC4198">
        <f t="shared" ca="1" si="581"/>
        <v>-1.8000000000000007</v>
      </c>
      <c r="AD4198">
        <f t="shared" ca="1" si="582"/>
        <v>1.8000000000000007</v>
      </c>
      <c r="AE4198" s="2">
        <v>0</v>
      </c>
      <c r="AF4198" s="7">
        <f>VLOOKUP(R4198,Weights!$A$2:$B$120,2,0)*AE4198</f>
        <v>0</v>
      </c>
      <c r="AG4198">
        <f t="shared" ca="1" si="583"/>
        <v>3.2400000000000024</v>
      </c>
      <c r="AI4198" t="str">
        <f t="shared" ca="1" si="585"/>
        <v>Savannah St</v>
      </c>
      <c r="AJ4198" t="str">
        <f t="shared" si="586"/>
        <v>Savannah St</v>
      </c>
      <c r="AK4198">
        <f t="shared" si="587"/>
        <v>0</v>
      </c>
    </row>
    <row r="4199" spans="17:37" x14ac:dyDescent="0.25">
      <c r="Q4199" t="s">
        <v>3442</v>
      </c>
      <c r="R4199" s="6">
        <v>42028</v>
      </c>
      <c r="S4199" t="s">
        <v>3194</v>
      </c>
      <c r="T4199" t="s">
        <v>3414</v>
      </c>
      <c r="U4199" t="s">
        <v>3842</v>
      </c>
      <c r="V4199">
        <v>68</v>
      </c>
      <c r="W4199">
        <v>66</v>
      </c>
      <c r="Y4199" t="s">
        <v>2196</v>
      </c>
      <c r="Z4199">
        <v>1</v>
      </c>
      <c r="AA4199">
        <f t="shared" si="584"/>
        <v>2</v>
      </c>
      <c r="AB4199">
        <f t="shared" ca="1" si="580"/>
        <v>-2.9999997999999994</v>
      </c>
      <c r="AC4199">
        <f t="shared" ca="1" si="581"/>
        <v>4.9999997999999994</v>
      </c>
      <c r="AD4199">
        <f t="shared" ca="1" si="582"/>
        <v>-4.9999997999999994</v>
      </c>
      <c r="AE4199" s="2">
        <v>0</v>
      </c>
      <c r="AF4199" s="7">
        <f>VLOOKUP(R4199,Weights!$A$2:$B$120,2,0)*AE4199</f>
        <v>0</v>
      </c>
      <c r="AG4199">
        <f t="shared" ca="1" si="583"/>
        <v>24.999998000000033</v>
      </c>
      <c r="AI4199" t="str">
        <f t="shared" ca="1" si="585"/>
        <v>Hampton</v>
      </c>
      <c r="AJ4199" t="str">
        <f t="shared" si="586"/>
        <v>Savannah St</v>
      </c>
      <c r="AK4199">
        <f t="shared" si="587"/>
        <v>0</v>
      </c>
    </row>
    <row r="4200" spans="17:37" x14ac:dyDescent="0.25">
      <c r="Q4200" t="s">
        <v>3442</v>
      </c>
      <c r="R4200" s="6">
        <v>42030</v>
      </c>
      <c r="S4200" t="s">
        <v>3194</v>
      </c>
      <c r="T4200" t="s">
        <v>3413</v>
      </c>
      <c r="U4200" t="s">
        <v>3841</v>
      </c>
      <c r="V4200">
        <v>70</v>
      </c>
      <c r="W4200">
        <v>54</v>
      </c>
      <c r="Y4200" t="s">
        <v>2197</v>
      </c>
      <c r="Z4200">
        <v>1</v>
      </c>
      <c r="AA4200">
        <f t="shared" si="584"/>
        <v>-16</v>
      </c>
      <c r="AB4200">
        <f t="shared" ca="1" si="580"/>
        <v>-11.599999799999999</v>
      </c>
      <c r="AC4200">
        <f t="shared" ca="1" si="581"/>
        <v>-4.4000002000000009</v>
      </c>
      <c r="AD4200">
        <f t="shared" ca="1" si="582"/>
        <v>4.4000002000000009</v>
      </c>
      <c r="AE4200" s="2">
        <v>0</v>
      </c>
      <c r="AF4200" s="7">
        <f>VLOOKUP(R4200,Weights!$A$2:$B$120,2,0)*AE4200</f>
        <v>0</v>
      </c>
      <c r="AG4200">
        <f t="shared" ca="1" si="583"/>
        <v>19.360001760000049</v>
      </c>
      <c r="AI4200" t="str">
        <f t="shared" ca="1" si="585"/>
        <v>Norfolk St</v>
      </c>
      <c r="AJ4200" t="str">
        <f t="shared" si="586"/>
        <v>Norfolk St</v>
      </c>
      <c r="AK4200" t="str">
        <f t="shared" si="587"/>
        <v>Norfolk St</v>
      </c>
    </row>
    <row r="4201" spans="17:37" x14ac:dyDescent="0.25">
      <c r="Q4201" t="s">
        <v>3442</v>
      </c>
      <c r="R4201" s="6">
        <v>42035</v>
      </c>
      <c r="S4201" t="s">
        <v>3194</v>
      </c>
      <c r="T4201" t="s">
        <v>3360</v>
      </c>
      <c r="U4201" t="s">
        <v>3841</v>
      </c>
      <c r="V4201">
        <v>62</v>
      </c>
      <c r="W4201">
        <v>59</v>
      </c>
      <c r="Y4201" t="s">
        <v>2198</v>
      </c>
      <c r="Z4201">
        <v>1</v>
      </c>
      <c r="AA4201">
        <f t="shared" si="584"/>
        <v>-3</v>
      </c>
      <c r="AB4201">
        <f t="shared" ca="1" si="580"/>
        <v>2.5999999999999996</v>
      </c>
      <c r="AC4201">
        <f t="shared" ca="1" si="581"/>
        <v>-5.6</v>
      </c>
      <c r="AD4201">
        <f t="shared" ca="1" si="582"/>
        <v>5.6</v>
      </c>
      <c r="AE4201" s="2">
        <v>0</v>
      </c>
      <c r="AF4201" s="7">
        <f>VLOOKUP(R4201,Weights!$A$2:$B$120,2,0)*AE4201</f>
        <v>0</v>
      </c>
      <c r="AG4201">
        <f t="shared" ca="1" si="583"/>
        <v>31.359999999999996</v>
      </c>
      <c r="AI4201" t="str">
        <f t="shared" ca="1" si="585"/>
        <v>Savannah St</v>
      </c>
      <c r="AJ4201" t="str">
        <f t="shared" si="586"/>
        <v>North Carolina A&amp;T</v>
      </c>
      <c r="AK4201" t="str">
        <f t="shared" si="587"/>
        <v>North Carolina A&amp;T</v>
      </c>
    </row>
    <row r="4202" spans="17:37" x14ac:dyDescent="0.25">
      <c r="Q4202" t="s">
        <v>3442</v>
      </c>
      <c r="R4202" s="6">
        <v>42049</v>
      </c>
      <c r="S4202" t="s">
        <v>3194</v>
      </c>
      <c r="T4202" t="s">
        <v>3434</v>
      </c>
      <c r="U4202" t="s">
        <v>3841</v>
      </c>
      <c r="V4202">
        <v>56</v>
      </c>
      <c r="W4202">
        <v>53</v>
      </c>
      <c r="Y4202" t="s">
        <v>2199</v>
      </c>
      <c r="Z4202">
        <v>1</v>
      </c>
      <c r="AA4202">
        <f t="shared" si="584"/>
        <v>-3</v>
      </c>
      <c r="AB4202">
        <f t="shared" ca="1" si="580"/>
        <v>2.4000000000000004</v>
      </c>
      <c r="AC4202">
        <f t="shared" ca="1" si="581"/>
        <v>-5.4</v>
      </c>
      <c r="AD4202">
        <f t="shared" ca="1" si="582"/>
        <v>5.4</v>
      </c>
      <c r="AE4202" s="2">
        <v>0</v>
      </c>
      <c r="AF4202" s="7">
        <f>VLOOKUP(R4202,Weights!$A$2:$B$120,2,0)*AE4202</f>
        <v>0</v>
      </c>
      <c r="AG4202">
        <f t="shared" ca="1" si="583"/>
        <v>29.160000000000004</v>
      </c>
      <c r="AI4202" t="str">
        <f t="shared" ca="1" si="585"/>
        <v>Savannah St</v>
      </c>
      <c r="AJ4202" t="str">
        <f t="shared" si="586"/>
        <v>South Carolina St</v>
      </c>
      <c r="AK4202" t="str">
        <f t="shared" si="587"/>
        <v>South Carolina St</v>
      </c>
    </row>
    <row r="4203" spans="17:37" x14ac:dyDescent="0.25">
      <c r="Q4203" t="s">
        <v>3442</v>
      </c>
      <c r="R4203" s="6">
        <v>42056</v>
      </c>
      <c r="S4203" t="s">
        <v>3194</v>
      </c>
      <c r="T4203" t="s">
        <v>3514</v>
      </c>
      <c r="U4203" t="s">
        <v>3841</v>
      </c>
      <c r="V4203">
        <v>50</v>
      </c>
      <c r="W4203">
        <v>48</v>
      </c>
      <c r="Y4203" t="s">
        <v>2200</v>
      </c>
      <c r="Z4203">
        <v>1</v>
      </c>
      <c r="AA4203">
        <f t="shared" si="584"/>
        <v>-2</v>
      </c>
      <c r="AB4203">
        <f t="shared" ca="1" si="580"/>
        <v>-2.1999997999999996</v>
      </c>
      <c r="AC4203">
        <f t="shared" ca="1" si="581"/>
        <v>0.19999979999999962</v>
      </c>
      <c r="AD4203">
        <f t="shared" ca="1" si="582"/>
        <v>-0.19999979999999962</v>
      </c>
      <c r="AE4203" s="2">
        <v>0</v>
      </c>
      <c r="AF4203" s="7">
        <f>VLOOKUP(R4203,Weights!$A$2:$B$120,2,0)*AE4203</f>
        <v>0</v>
      </c>
      <c r="AG4203">
        <f t="shared" ca="1" si="583"/>
        <v>3.9999920000039844E-2</v>
      </c>
      <c r="AI4203" t="str">
        <f t="shared" ca="1" si="585"/>
        <v>Howard</v>
      </c>
      <c r="AJ4203" t="str">
        <f t="shared" si="586"/>
        <v>Howard</v>
      </c>
      <c r="AK4203" t="str">
        <f t="shared" si="587"/>
        <v>Howard</v>
      </c>
    </row>
    <row r="4204" spans="17:37" x14ac:dyDescent="0.25">
      <c r="Q4204" t="s">
        <v>3442</v>
      </c>
      <c r="R4204" s="6">
        <v>42058</v>
      </c>
      <c r="S4204" t="s">
        <v>3194</v>
      </c>
      <c r="T4204" t="s">
        <v>3341</v>
      </c>
      <c r="U4204" t="s">
        <v>3842</v>
      </c>
      <c r="V4204">
        <v>63</v>
      </c>
      <c r="W4204">
        <v>52</v>
      </c>
      <c r="Y4204" t="s">
        <v>2201</v>
      </c>
      <c r="Z4204">
        <v>1</v>
      </c>
      <c r="AA4204">
        <f t="shared" si="584"/>
        <v>11</v>
      </c>
      <c r="AB4204">
        <f t="shared" ca="1" si="580"/>
        <v>11</v>
      </c>
      <c r="AC4204">
        <f t="shared" ca="1" si="581"/>
        <v>0</v>
      </c>
      <c r="AD4204">
        <f t="shared" ca="1" si="582"/>
        <v>0</v>
      </c>
      <c r="AE4204" s="2">
        <v>0</v>
      </c>
      <c r="AF4204" s="7">
        <f>VLOOKUP(R4204,Weights!$A$2:$B$120,2,0)*AE4204</f>
        <v>0</v>
      </c>
      <c r="AG4204">
        <f t="shared" ca="1" si="583"/>
        <v>0</v>
      </c>
      <c r="AI4204" t="str">
        <f t="shared" ca="1" si="585"/>
        <v>Savannah St</v>
      </c>
      <c r="AJ4204" t="str">
        <f t="shared" si="586"/>
        <v>Savannah St</v>
      </c>
      <c r="AK4204">
        <f t="shared" si="587"/>
        <v>0</v>
      </c>
    </row>
    <row r="4205" spans="17:37" x14ac:dyDescent="0.25">
      <c r="Q4205" t="s">
        <v>3442</v>
      </c>
      <c r="R4205" s="6">
        <v>42060</v>
      </c>
      <c r="S4205" t="s">
        <v>3194</v>
      </c>
      <c r="T4205" t="s">
        <v>3340</v>
      </c>
      <c r="U4205" t="s">
        <v>3842</v>
      </c>
      <c r="V4205">
        <v>58</v>
      </c>
      <c r="W4205">
        <v>49</v>
      </c>
      <c r="Y4205" t="s">
        <v>2202</v>
      </c>
      <c r="Z4205">
        <v>1</v>
      </c>
      <c r="AA4205">
        <f t="shared" si="584"/>
        <v>9</v>
      </c>
      <c r="AB4205">
        <f t="shared" ca="1" si="580"/>
        <v>2.5999999999999996</v>
      </c>
      <c r="AC4205">
        <f t="shared" ca="1" si="581"/>
        <v>6.4</v>
      </c>
      <c r="AD4205">
        <f t="shared" ca="1" si="582"/>
        <v>-6.4</v>
      </c>
      <c r="AE4205" s="2">
        <v>0</v>
      </c>
      <c r="AF4205" s="7">
        <f>VLOOKUP(R4205,Weights!$A$2:$B$120,2,0)*AE4205</f>
        <v>0</v>
      </c>
      <c r="AG4205">
        <f t="shared" ca="1" si="583"/>
        <v>40.960000000000008</v>
      </c>
      <c r="AI4205" t="str">
        <f t="shared" ca="1" si="585"/>
        <v>Savannah St</v>
      </c>
      <c r="AJ4205" t="str">
        <f t="shared" si="586"/>
        <v>Savannah St</v>
      </c>
      <c r="AK4205">
        <f t="shared" si="587"/>
        <v>0</v>
      </c>
    </row>
    <row r="4206" spans="17:37" x14ac:dyDescent="0.25">
      <c r="Q4206" t="s">
        <v>3442</v>
      </c>
      <c r="R4206" s="6">
        <v>42065</v>
      </c>
      <c r="S4206" t="s">
        <v>3194</v>
      </c>
      <c r="T4206" t="s">
        <v>3513</v>
      </c>
      <c r="U4206" t="s">
        <v>3841</v>
      </c>
      <c r="V4206">
        <v>62</v>
      </c>
      <c r="W4206">
        <v>49</v>
      </c>
      <c r="Y4206" t="s">
        <v>2203</v>
      </c>
      <c r="Z4206">
        <v>1</v>
      </c>
      <c r="AA4206">
        <f t="shared" si="584"/>
        <v>-13</v>
      </c>
      <c r="AB4206">
        <f t="shared" ca="1" si="580"/>
        <v>-14.599999799999999</v>
      </c>
      <c r="AC4206">
        <f t="shared" ca="1" si="581"/>
        <v>1.5999997999999991</v>
      </c>
      <c r="AD4206">
        <f t="shared" ca="1" si="582"/>
        <v>-1.5999997999999991</v>
      </c>
      <c r="AE4206" s="2">
        <v>0</v>
      </c>
      <c r="AF4206" s="7">
        <f>VLOOKUP(R4206,Weights!$A$2:$B$120,2,0)*AE4206</f>
        <v>0</v>
      </c>
      <c r="AG4206">
        <f t="shared" ca="1" si="583"/>
        <v>2.5599993600000372</v>
      </c>
      <c r="AI4206" t="str">
        <f t="shared" ca="1" si="585"/>
        <v>North Carolina Central</v>
      </c>
      <c r="AJ4206" t="str">
        <f t="shared" si="586"/>
        <v>North Carolina Central</v>
      </c>
      <c r="AK4206" t="str">
        <f t="shared" si="587"/>
        <v>North Carolina Central</v>
      </c>
    </row>
    <row r="4207" spans="17:37" x14ac:dyDescent="0.25">
      <c r="Q4207" t="s">
        <v>3443</v>
      </c>
      <c r="R4207" s="6">
        <v>41969</v>
      </c>
      <c r="S4207" t="s">
        <v>3194</v>
      </c>
      <c r="T4207" t="s">
        <v>3353</v>
      </c>
      <c r="U4207" t="s">
        <v>3842</v>
      </c>
      <c r="V4207">
        <v>86</v>
      </c>
      <c r="W4207">
        <v>65</v>
      </c>
      <c r="Y4207" t="s">
        <v>69</v>
      </c>
      <c r="Z4207">
        <v>1</v>
      </c>
      <c r="AA4207">
        <f t="shared" si="584"/>
        <v>21</v>
      </c>
      <c r="AB4207">
        <f t="shared" ca="1" si="580"/>
        <v>-3.1999998000000005</v>
      </c>
      <c r="AC4207">
        <f t="shared" ca="1" si="581"/>
        <v>24.199999800000001</v>
      </c>
      <c r="AD4207">
        <f t="shared" ca="1" si="582"/>
        <v>-24.199999800000001</v>
      </c>
      <c r="AE4207" s="2">
        <v>0</v>
      </c>
      <c r="AF4207" s="7">
        <f>VLOOKUP(R4207,Weights!$A$2:$B$120,2,0)*AE4207</f>
        <v>0</v>
      </c>
      <c r="AG4207">
        <f t="shared" ca="1" si="583"/>
        <v>585.63999032000004</v>
      </c>
      <c r="AI4207" t="str">
        <f t="shared" ca="1" si="585"/>
        <v>Tennessee Tech</v>
      </c>
      <c r="AJ4207" t="str">
        <f t="shared" si="586"/>
        <v>SE Louisiana</v>
      </c>
      <c r="AK4207">
        <f t="shared" si="587"/>
        <v>0</v>
      </c>
    </row>
    <row r="4208" spans="17:37" x14ac:dyDescent="0.25">
      <c r="Q4208" t="s">
        <v>3443</v>
      </c>
      <c r="R4208" s="6">
        <v>41973</v>
      </c>
      <c r="S4208" t="s">
        <v>3195</v>
      </c>
      <c r="T4208" t="s">
        <v>3839</v>
      </c>
      <c r="U4208" t="s">
        <v>3842</v>
      </c>
      <c r="V4208">
        <v>92</v>
      </c>
      <c r="W4208">
        <v>80</v>
      </c>
      <c r="Y4208" t="s">
        <v>21</v>
      </c>
      <c r="Z4208">
        <v>1</v>
      </c>
      <c r="AA4208">
        <f t="shared" si="584"/>
        <v>12</v>
      </c>
      <c r="AB4208">
        <f t="shared" ca="1" si="580"/>
        <v>17.600000000000001</v>
      </c>
      <c r="AC4208">
        <f t="shared" ca="1" si="581"/>
        <v>-5.6000000000000014</v>
      </c>
      <c r="AD4208">
        <f t="shared" ca="1" si="582"/>
        <v>5.6000000000000014</v>
      </c>
      <c r="AE4208" s="2">
        <v>0</v>
      </c>
      <c r="AF4208" s="7">
        <f>VLOOKUP(R4208,Weights!$A$2:$B$120,2,0)*AE4208</f>
        <v>0</v>
      </c>
      <c r="AG4208">
        <f t="shared" ca="1" si="583"/>
        <v>31.360000000000017</v>
      </c>
      <c r="AI4208" t="str">
        <f t="shared" ca="1" si="585"/>
        <v>SE Louisiana</v>
      </c>
      <c r="AJ4208" t="str">
        <f t="shared" si="586"/>
        <v>SE Louisiana</v>
      </c>
      <c r="AK4208">
        <f t="shared" si="587"/>
        <v>0</v>
      </c>
    </row>
    <row r="4209" spans="17:37" x14ac:dyDescent="0.25">
      <c r="Q4209" t="s">
        <v>3443</v>
      </c>
      <c r="R4209" s="6">
        <v>41992</v>
      </c>
      <c r="S4209" t="s">
        <v>3194</v>
      </c>
      <c r="T4209" t="s">
        <v>3425</v>
      </c>
      <c r="U4209" t="s">
        <v>3842</v>
      </c>
      <c r="V4209">
        <v>81</v>
      </c>
      <c r="W4209">
        <v>71</v>
      </c>
      <c r="Y4209" t="s">
        <v>918</v>
      </c>
      <c r="Z4209">
        <v>1</v>
      </c>
      <c r="AA4209">
        <f t="shared" si="584"/>
        <v>10</v>
      </c>
      <c r="AB4209">
        <f t="shared" ca="1" si="580"/>
        <v>-4.1999998000000005</v>
      </c>
      <c r="AC4209">
        <f t="shared" ca="1" si="581"/>
        <v>14.199999800000001</v>
      </c>
      <c r="AD4209">
        <f t="shared" ca="1" si="582"/>
        <v>-14.199999800000001</v>
      </c>
      <c r="AE4209" s="2">
        <v>0</v>
      </c>
      <c r="AF4209" s="7">
        <f>VLOOKUP(R4209,Weights!$A$2:$B$120,2,0)*AE4209</f>
        <v>0</v>
      </c>
      <c r="AG4209">
        <f t="shared" ca="1" si="583"/>
        <v>201.63999432000006</v>
      </c>
      <c r="AI4209" t="str">
        <f t="shared" ca="1" si="585"/>
        <v>Winthrop</v>
      </c>
      <c r="AJ4209" t="str">
        <f t="shared" si="586"/>
        <v>SE Louisiana</v>
      </c>
      <c r="AK4209">
        <f t="shared" si="587"/>
        <v>0</v>
      </c>
    </row>
    <row r="4210" spans="17:37" x14ac:dyDescent="0.25">
      <c r="Q4210" t="s">
        <v>3443</v>
      </c>
      <c r="R4210" s="6">
        <v>42014</v>
      </c>
      <c r="S4210" t="s">
        <v>3194</v>
      </c>
      <c r="T4210" t="s">
        <v>3525</v>
      </c>
      <c r="U4210" t="s">
        <v>3842</v>
      </c>
      <c r="V4210">
        <v>87</v>
      </c>
      <c r="W4210">
        <v>67</v>
      </c>
      <c r="Y4210" t="s">
        <v>2766</v>
      </c>
      <c r="Z4210">
        <v>1</v>
      </c>
      <c r="AA4210">
        <f t="shared" si="584"/>
        <v>20</v>
      </c>
      <c r="AB4210">
        <f t="shared" ca="1" si="580"/>
        <v>2.5999999999999988</v>
      </c>
      <c r="AC4210">
        <f t="shared" ca="1" si="581"/>
        <v>17.400000000000002</v>
      </c>
      <c r="AD4210">
        <f t="shared" ca="1" si="582"/>
        <v>-17.400000000000002</v>
      </c>
      <c r="AE4210" s="2">
        <v>0</v>
      </c>
      <c r="AF4210" s="7">
        <f>VLOOKUP(R4210,Weights!$A$2:$B$120,2,0)*AE4210</f>
        <v>0</v>
      </c>
      <c r="AG4210">
        <f t="shared" ca="1" si="583"/>
        <v>302.76000000000005</v>
      </c>
      <c r="AI4210" t="str">
        <f t="shared" ca="1" si="585"/>
        <v>SE Louisiana</v>
      </c>
      <c r="AJ4210" t="str">
        <f t="shared" si="586"/>
        <v>SE Louisiana</v>
      </c>
      <c r="AK4210">
        <f t="shared" si="587"/>
        <v>0</v>
      </c>
    </row>
    <row r="4211" spans="17:37" x14ac:dyDescent="0.25">
      <c r="Q4211" t="s">
        <v>3443</v>
      </c>
      <c r="R4211" s="6">
        <v>42016</v>
      </c>
      <c r="S4211" t="s">
        <v>3194</v>
      </c>
      <c r="T4211" t="s">
        <v>3384</v>
      </c>
      <c r="U4211" t="s">
        <v>3841</v>
      </c>
      <c r="V4211">
        <v>72</v>
      </c>
      <c r="W4211">
        <v>59</v>
      </c>
      <c r="Y4211" t="s">
        <v>2767</v>
      </c>
      <c r="Z4211">
        <v>1</v>
      </c>
      <c r="AA4211">
        <f t="shared" si="584"/>
        <v>-13</v>
      </c>
      <c r="AB4211">
        <f t="shared" ca="1" si="580"/>
        <v>-14.3999998</v>
      </c>
      <c r="AC4211">
        <f t="shared" ca="1" si="581"/>
        <v>1.3999997999999998</v>
      </c>
      <c r="AD4211">
        <f t="shared" ca="1" si="582"/>
        <v>-1.3999997999999998</v>
      </c>
      <c r="AE4211" s="2">
        <v>0</v>
      </c>
      <c r="AF4211" s="7">
        <f>VLOOKUP(R4211,Weights!$A$2:$B$120,2,0)*AE4211</f>
        <v>0</v>
      </c>
      <c r="AG4211">
        <f t="shared" ca="1" si="583"/>
        <v>1.9599994400000393</v>
      </c>
      <c r="AI4211" t="str">
        <f t="shared" ca="1" si="585"/>
        <v>Sam Houston St</v>
      </c>
      <c r="AJ4211" t="str">
        <f t="shared" si="586"/>
        <v>Sam Houston St</v>
      </c>
      <c r="AK4211" t="str">
        <f t="shared" si="587"/>
        <v>Sam Houston St</v>
      </c>
    </row>
    <row r="4212" spans="17:37" x14ac:dyDescent="0.25">
      <c r="Q4212" t="s">
        <v>3443</v>
      </c>
      <c r="R4212" s="6">
        <v>42030</v>
      </c>
      <c r="S4212" t="s">
        <v>3194</v>
      </c>
      <c r="T4212" t="s">
        <v>3485</v>
      </c>
      <c r="U4212" t="s">
        <v>3841</v>
      </c>
      <c r="V4212">
        <v>70</v>
      </c>
      <c r="W4212">
        <v>61</v>
      </c>
      <c r="Y4212" t="s">
        <v>2768</v>
      </c>
      <c r="Z4212">
        <v>1</v>
      </c>
      <c r="AA4212">
        <f t="shared" si="584"/>
        <v>-9</v>
      </c>
      <c r="AB4212">
        <f t="shared" ca="1" si="580"/>
        <v>-2.5999998000000009</v>
      </c>
      <c r="AC4212">
        <f t="shared" ca="1" si="581"/>
        <v>-6.4000001999999991</v>
      </c>
      <c r="AD4212">
        <f t="shared" ca="1" si="582"/>
        <v>6.4000001999999991</v>
      </c>
      <c r="AE4212" s="2">
        <v>0</v>
      </c>
      <c r="AF4212" s="7">
        <f>VLOOKUP(R4212,Weights!$A$2:$B$120,2,0)*AE4212</f>
        <v>0</v>
      </c>
      <c r="AG4212">
        <f t="shared" ca="1" si="583"/>
        <v>40.960002560000028</v>
      </c>
      <c r="AI4212" t="str">
        <f t="shared" ca="1" si="585"/>
        <v>Texas A&amp;M-CC</v>
      </c>
      <c r="AJ4212" t="str">
        <f t="shared" si="586"/>
        <v>Texas A&amp;M-CC</v>
      </c>
      <c r="AK4212" t="str">
        <f t="shared" si="587"/>
        <v>Texas A&amp;M-CC</v>
      </c>
    </row>
    <row r="4213" spans="17:37" x14ac:dyDescent="0.25">
      <c r="Q4213" t="s">
        <v>3443</v>
      </c>
      <c r="R4213" s="6">
        <v>42035</v>
      </c>
      <c r="S4213" t="s">
        <v>3194</v>
      </c>
      <c r="T4213" t="s">
        <v>3478</v>
      </c>
      <c r="U4213" t="s">
        <v>3841</v>
      </c>
      <c r="V4213">
        <v>88</v>
      </c>
      <c r="W4213">
        <v>73</v>
      </c>
      <c r="Y4213" t="s">
        <v>2769</v>
      </c>
      <c r="Z4213">
        <v>1</v>
      </c>
      <c r="AA4213">
        <f t="shared" si="584"/>
        <v>-15</v>
      </c>
      <c r="AB4213">
        <f t="shared" ca="1" si="580"/>
        <v>-4.3999998000000007</v>
      </c>
      <c r="AC4213">
        <f t="shared" ca="1" si="581"/>
        <v>-10.6000002</v>
      </c>
      <c r="AD4213">
        <f t="shared" ca="1" si="582"/>
        <v>10.6000002</v>
      </c>
      <c r="AE4213" s="2">
        <v>0</v>
      </c>
      <c r="AF4213" s="7">
        <f>VLOOKUP(R4213,Weights!$A$2:$B$120,2,0)*AE4213</f>
        <v>0</v>
      </c>
      <c r="AG4213">
        <f t="shared" ca="1" si="583"/>
        <v>112.36000424000004</v>
      </c>
      <c r="AI4213" t="str">
        <f t="shared" ca="1" si="585"/>
        <v>Northwestern St</v>
      </c>
      <c r="AJ4213" t="str">
        <f t="shared" si="586"/>
        <v>Northwestern St</v>
      </c>
      <c r="AK4213" t="str">
        <f t="shared" si="587"/>
        <v>Northwestern St</v>
      </c>
    </row>
    <row r="4214" spans="17:37" x14ac:dyDescent="0.25">
      <c r="Q4214" t="s">
        <v>3443</v>
      </c>
      <c r="R4214" s="6">
        <v>42037</v>
      </c>
      <c r="S4214" t="s">
        <v>3194</v>
      </c>
      <c r="T4214" t="s">
        <v>3508</v>
      </c>
      <c r="U4214" t="s">
        <v>3841</v>
      </c>
      <c r="V4214">
        <v>73</v>
      </c>
      <c r="W4214">
        <v>60</v>
      </c>
      <c r="Y4214" t="s">
        <v>2770</v>
      </c>
      <c r="Z4214">
        <v>1</v>
      </c>
      <c r="AA4214">
        <f t="shared" si="584"/>
        <v>-13</v>
      </c>
      <c r="AB4214">
        <f t="shared" ca="1" si="580"/>
        <v>1.8000001999999986</v>
      </c>
      <c r="AC4214">
        <f t="shared" ca="1" si="581"/>
        <v>-14.800000199999999</v>
      </c>
      <c r="AD4214">
        <f t="shared" ca="1" si="582"/>
        <v>14.800000199999999</v>
      </c>
      <c r="AE4214" s="2">
        <v>0</v>
      </c>
      <c r="AF4214" s="7">
        <f>VLOOKUP(R4214,Weights!$A$2:$B$120,2,0)*AE4214</f>
        <v>0</v>
      </c>
      <c r="AG4214">
        <f t="shared" ca="1" si="583"/>
        <v>219.04000592000003</v>
      </c>
      <c r="AI4214" t="str">
        <f t="shared" ca="1" si="585"/>
        <v>SE Louisiana</v>
      </c>
      <c r="AJ4214" t="str">
        <f t="shared" si="586"/>
        <v>McNeese St</v>
      </c>
      <c r="AK4214" t="str">
        <f t="shared" si="587"/>
        <v>McNeese St</v>
      </c>
    </row>
    <row r="4215" spans="17:37" x14ac:dyDescent="0.25">
      <c r="Q4215" t="s">
        <v>3443</v>
      </c>
      <c r="R4215" s="6">
        <v>42045</v>
      </c>
      <c r="S4215" t="s">
        <v>3194</v>
      </c>
      <c r="T4215" t="s">
        <v>3435</v>
      </c>
      <c r="U4215" t="s">
        <v>3842</v>
      </c>
      <c r="V4215">
        <v>83</v>
      </c>
      <c r="W4215">
        <v>58</v>
      </c>
      <c r="Y4215" t="s">
        <v>2771</v>
      </c>
      <c r="Z4215">
        <v>1</v>
      </c>
      <c r="AA4215">
        <f t="shared" si="584"/>
        <v>25</v>
      </c>
      <c r="AB4215">
        <f t="shared" ca="1" si="580"/>
        <v>9.1999999999999993</v>
      </c>
      <c r="AC4215">
        <f t="shared" ca="1" si="581"/>
        <v>15.8</v>
      </c>
      <c r="AD4215">
        <f t="shared" ca="1" si="582"/>
        <v>-15.8</v>
      </c>
      <c r="AE4215" s="2">
        <v>0</v>
      </c>
      <c r="AF4215" s="7">
        <f>VLOOKUP(R4215,Weights!$A$2:$B$120,2,0)*AE4215</f>
        <v>0</v>
      </c>
      <c r="AG4215">
        <f t="shared" ca="1" si="583"/>
        <v>249.64000000000001</v>
      </c>
      <c r="AI4215" t="str">
        <f t="shared" ca="1" si="585"/>
        <v>SE Louisiana</v>
      </c>
      <c r="AJ4215" t="str">
        <f t="shared" si="586"/>
        <v>SE Louisiana</v>
      </c>
      <c r="AK4215">
        <f t="shared" si="587"/>
        <v>0</v>
      </c>
    </row>
    <row r="4216" spans="17:37" x14ac:dyDescent="0.25">
      <c r="Q4216" t="s">
        <v>3443</v>
      </c>
      <c r="R4216" s="6">
        <v>42056</v>
      </c>
      <c r="S4216" t="s">
        <v>3194</v>
      </c>
      <c r="T4216" t="s">
        <v>3294</v>
      </c>
      <c r="U4216" t="s">
        <v>3842</v>
      </c>
      <c r="V4216">
        <v>55</v>
      </c>
      <c r="W4216">
        <v>54</v>
      </c>
      <c r="Y4216" t="s">
        <v>2772</v>
      </c>
      <c r="Z4216">
        <v>1</v>
      </c>
      <c r="AA4216">
        <f t="shared" si="584"/>
        <v>1</v>
      </c>
      <c r="AB4216">
        <f t="shared" ca="1" si="580"/>
        <v>5.5999999999999988</v>
      </c>
      <c r="AC4216">
        <f t="shared" ca="1" si="581"/>
        <v>-4.5999999999999988</v>
      </c>
      <c r="AD4216">
        <f t="shared" ca="1" si="582"/>
        <v>4.5999999999999988</v>
      </c>
      <c r="AE4216" s="2">
        <v>0</v>
      </c>
      <c r="AF4216" s="7">
        <f>VLOOKUP(R4216,Weights!$A$2:$B$120,2,0)*AE4216</f>
        <v>0</v>
      </c>
      <c r="AG4216">
        <f t="shared" ca="1" si="583"/>
        <v>21.159999999999989</v>
      </c>
      <c r="AI4216" t="str">
        <f t="shared" ca="1" si="585"/>
        <v>SE Louisiana</v>
      </c>
      <c r="AJ4216" t="str">
        <f t="shared" si="586"/>
        <v>SE Louisiana</v>
      </c>
      <c r="AK4216">
        <f t="shared" si="587"/>
        <v>0</v>
      </c>
    </row>
    <row r="4217" spans="17:37" x14ac:dyDescent="0.25">
      <c r="Q4217" t="s">
        <v>3443</v>
      </c>
      <c r="R4217" s="6">
        <v>42058</v>
      </c>
      <c r="S4217" t="s">
        <v>3194</v>
      </c>
      <c r="T4217" t="s">
        <v>3526</v>
      </c>
      <c r="U4217" t="s">
        <v>3841</v>
      </c>
      <c r="V4217">
        <v>74</v>
      </c>
      <c r="W4217">
        <v>73</v>
      </c>
      <c r="Y4217" t="s">
        <v>2773</v>
      </c>
      <c r="Z4217">
        <v>1</v>
      </c>
      <c r="AA4217">
        <f t="shared" si="584"/>
        <v>-1</v>
      </c>
      <c r="AB4217">
        <f t="shared" ca="1" si="580"/>
        <v>0.40000020000000003</v>
      </c>
      <c r="AC4217">
        <f t="shared" ca="1" si="581"/>
        <v>-1.4000002</v>
      </c>
      <c r="AD4217">
        <f t="shared" ca="1" si="582"/>
        <v>1.4000002</v>
      </c>
      <c r="AE4217" s="2">
        <v>0</v>
      </c>
      <c r="AF4217" s="7">
        <f>VLOOKUP(R4217,Weights!$A$2:$B$120,2,0)*AE4217</f>
        <v>0</v>
      </c>
      <c r="AG4217">
        <f t="shared" ca="1" si="583"/>
        <v>1.9600005600000401</v>
      </c>
      <c r="AI4217" t="str">
        <f t="shared" ca="1" si="585"/>
        <v>SE Louisiana</v>
      </c>
      <c r="AJ4217" t="str">
        <f t="shared" si="586"/>
        <v>New Orleans</v>
      </c>
      <c r="AK4217" t="str">
        <f t="shared" si="587"/>
        <v>New Orleans</v>
      </c>
    </row>
    <row r="4218" spans="17:37" x14ac:dyDescent="0.25">
      <c r="Q4218" t="s">
        <v>3443</v>
      </c>
      <c r="R4218" s="6">
        <v>42070</v>
      </c>
      <c r="S4218" t="s">
        <v>3194</v>
      </c>
      <c r="T4218" t="s">
        <v>3528</v>
      </c>
      <c r="U4218" t="s">
        <v>3841</v>
      </c>
      <c r="V4218">
        <v>75</v>
      </c>
      <c r="W4218">
        <v>69</v>
      </c>
      <c r="Y4218" t="s">
        <v>2224</v>
      </c>
      <c r="Z4218">
        <v>1</v>
      </c>
      <c r="AA4218">
        <f t="shared" si="584"/>
        <v>-6</v>
      </c>
      <c r="AB4218">
        <f t="shared" ca="1" si="580"/>
        <v>9.1999999999999993</v>
      </c>
      <c r="AC4218">
        <f t="shared" ca="1" si="581"/>
        <v>-15.2</v>
      </c>
      <c r="AD4218">
        <f t="shared" ca="1" si="582"/>
        <v>15.2</v>
      </c>
      <c r="AE4218" s="2">
        <v>0</v>
      </c>
      <c r="AF4218" s="7">
        <f>VLOOKUP(R4218,Weights!$A$2:$B$120,2,0)*AE4218</f>
        <v>0</v>
      </c>
      <c r="AG4218">
        <f t="shared" ca="1" si="583"/>
        <v>231.04</v>
      </c>
      <c r="AI4218" t="str">
        <f t="shared" ca="1" si="585"/>
        <v>SE Louisiana</v>
      </c>
      <c r="AJ4218" t="str">
        <f t="shared" si="586"/>
        <v>Nicholls St</v>
      </c>
      <c r="AK4218" t="str">
        <f t="shared" si="587"/>
        <v>Nicholls St</v>
      </c>
    </row>
    <row r="4219" spans="17:37" x14ac:dyDescent="0.25">
      <c r="Q4219" t="s">
        <v>3518</v>
      </c>
      <c r="R4219" s="6">
        <v>41958</v>
      </c>
      <c r="S4219" t="s">
        <v>3195</v>
      </c>
      <c r="T4219" t="s">
        <v>3510</v>
      </c>
      <c r="U4219" t="s">
        <v>3841</v>
      </c>
      <c r="V4219">
        <v>67</v>
      </c>
      <c r="W4219">
        <v>56</v>
      </c>
      <c r="Y4219" t="s">
        <v>66</v>
      </c>
      <c r="Z4219">
        <v>1</v>
      </c>
      <c r="AA4219">
        <f t="shared" si="584"/>
        <v>-11</v>
      </c>
      <c r="AB4219">
        <f t="shared" ca="1" si="580"/>
        <v>-8.4</v>
      </c>
      <c r="AC4219">
        <f t="shared" ca="1" si="581"/>
        <v>-2.5999999999999996</v>
      </c>
      <c r="AD4219">
        <f t="shared" ca="1" si="582"/>
        <v>2.5999999999999996</v>
      </c>
      <c r="AE4219" s="2">
        <v>0</v>
      </c>
      <c r="AF4219" s="7">
        <f>VLOOKUP(R4219,Weights!$A$2:$B$120,2,0)*AE4219</f>
        <v>0</v>
      </c>
      <c r="AG4219">
        <f t="shared" ca="1" si="583"/>
        <v>6.759999999999998</v>
      </c>
      <c r="AI4219" t="str">
        <f t="shared" ca="1" si="585"/>
        <v>San Diego</v>
      </c>
      <c r="AJ4219" t="str">
        <f t="shared" si="586"/>
        <v>San Diego</v>
      </c>
      <c r="AK4219" t="str">
        <f t="shared" si="587"/>
        <v>San Diego</v>
      </c>
    </row>
    <row r="4220" spans="17:37" x14ac:dyDescent="0.25">
      <c r="Q4220" t="s">
        <v>3518</v>
      </c>
      <c r="R4220" s="6">
        <v>41961</v>
      </c>
      <c r="S4220" t="s">
        <v>3194</v>
      </c>
      <c r="T4220" t="s">
        <v>3839</v>
      </c>
      <c r="U4220" t="s">
        <v>3842</v>
      </c>
      <c r="V4220">
        <v>86</v>
      </c>
      <c r="W4220">
        <v>49</v>
      </c>
      <c r="Y4220" t="s">
        <v>13</v>
      </c>
      <c r="Z4220">
        <v>1</v>
      </c>
      <c r="AA4220">
        <f t="shared" si="584"/>
        <v>37</v>
      </c>
      <c r="AB4220">
        <f t="shared" ca="1" si="580"/>
        <v>27.999999800000001</v>
      </c>
      <c r="AC4220">
        <f t="shared" ca="1" si="581"/>
        <v>9.0000001999999988</v>
      </c>
      <c r="AD4220">
        <f t="shared" ca="1" si="582"/>
        <v>-9.0000001999999988</v>
      </c>
      <c r="AE4220" s="2">
        <v>0</v>
      </c>
      <c r="AF4220" s="7">
        <f>VLOOKUP(R4220,Weights!$A$2:$B$120,2,0)*AE4220</f>
        <v>0</v>
      </c>
      <c r="AG4220">
        <f t="shared" ca="1" si="583"/>
        <v>81.000003600000014</v>
      </c>
      <c r="AI4220" t="str">
        <f t="shared" ca="1" si="585"/>
        <v>SE Missouri St</v>
      </c>
      <c r="AJ4220" t="str">
        <f t="shared" si="586"/>
        <v>SE Missouri St</v>
      </c>
      <c r="AK4220">
        <f t="shared" si="587"/>
        <v>0</v>
      </c>
    </row>
    <row r="4221" spans="17:37" x14ac:dyDescent="0.25">
      <c r="Q4221" t="s">
        <v>3518</v>
      </c>
      <c r="R4221" s="6">
        <v>41972</v>
      </c>
      <c r="S4221" t="s">
        <v>3194</v>
      </c>
      <c r="T4221" t="s">
        <v>3521</v>
      </c>
      <c r="U4221" t="s">
        <v>3842</v>
      </c>
      <c r="V4221">
        <v>85</v>
      </c>
      <c r="W4221">
        <v>51</v>
      </c>
      <c r="Y4221" t="s">
        <v>235</v>
      </c>
      <c r="Z4221">
        <v>1</v>
      </c>
      <c r="AA4221">
        <f t="shared" si="584"/>
        <v>34</v>
      </c>
      <c r="AB4221">
        <f t="shared" ca="1" si="580"/>
        <v>11.399999800000002</v>
      </c>
      <c r="AC4221">
        <f t="shared" ca="1" si="581"/>
        <v>22.600000199999997</v>
      </c>
      <c r="AD4221">
        <f t="shared" ca="1" si="582"/>
        <v>-22.600000199999997</v>
      </c>
      <c r="AE4221" s="2">
        <v>0</v>
      </c>
      <c r="AF4221" s="7">
        <f>VLOOKUP(R4221,Weights!$A$2:$B$120,2,0)*AE4221</f>
        <v>0</v>
      </c>
      <c r="AG4221">
        <f t="shared" ca="1" si="583"/>
        <v>510.76000903999989</v>
      </c>
      <c r="AI4221" t="str">
        <f t="shared" ca="1" si="585"/>
        <v>SE Missouri St</v>
      </c>
      <c r="AJ4221" t="str">
        <f t="shared" si="586"/>
        <v>SE Missouri St</v>
      </c>
      <c r="AK4221">
        <f t="shared" si="587"/>
        <v>0</v>
      </c>
    </row>
    <row r="4222" spans="17:37" x14ac:dyDescent="0.25">
      <c r="Q4222" t="s">
        <v>3518</v>
      </c>
      <c r="R4222" s="6">
        <v>41979</v>
      </c>
      <c r="S4222" t="s">
        <v>3194</v>
      </c>
      <c r="T4222" t="s">
        <v>3443</v>
      </c>
      <c r="U4222" t="s">
        <v>3842</v>
      </c>
      <c r="V4222">
        <v>63</v>
      </c>
      <c r="W4222">
        <v>59</v>
      </c>
      <c r="Y4222" t="s">
        <v>291</v>
      </c>
      <c r="Z4222">
        <v>1</v>
      </c>
      <c r="AA4222">
        <f t="shared" si="584"/>
        <v>4</v>
      </c>
      <c r="AB4222">
        <f t="shared" ca="1" si="580"/>
        <v>10.399999800000002</v>
      </c>
      <c r="AC4222">
        <f t="shared" ca="1" si="581"/>
        <v>-6.3999998000000016</v>
      </c>
      <c r="AD4222">
        <f t="shared" ca="1" si="582"/>
        <v>6.3999998000000016</v>
      </c>
      <c r="AE4222" s="2">
        <v>0</v>
      </c>
      <c r="AF4222" s="7">
        <f>VLOOKUP(R4222,Weights!$A$2:$B$120,2,0)*AE4222</f>
        <v>0</v>
      </c>
      <c r="AG4222">
        <f t="shared" ca="1" si="583"/>
        <v>40.959997440000059</v>
      </c>
      <c r="AI4222" t="str">
        <f t="shared" ca="1" si="585"/>
        <v>SE Missouri St</v>
      </c>
      <c r="AJ4222" t="str">
        <f t="shared" si="586"/>
        <v>SE Missouri St</v>
      </c>
      <c r="AK4222">
        <f t="shared" si="587"/>
        <v>0</v>
      </c>
    </row>
    <row r="4223" spans="17:37" x14ac:dyDescent="0.25">
      <c r="Q4223" t="s">
        <v>3518</v>
      </c>
      <c r="R4223" s="6">
        <v>41983</v>
      </c>
      <c r="S4223" t="s">
        <v>3194</v>
      </c>
      <c r="T4223" t="s">
        <v>3517</v>
      </c>
      <c r="U4223" t="s">
        <v>3842</v>
      </c>
      <c r="V4223">
        <v>55</v>
      </c>
      <c r="W4223">
        <v>54</v>
      </c>
      <c r="Y4223" t="s">
        <v>178</v>
      </c>
      <c r="Z4223">
        <v>1</v>
      </c>
      <c r="AA4223">
        <f t="shared" si="584"/>
        <v>1</v>
      </c>
      <c r="AB4223">
        <f t="shared" ca="1" si="580"/>
        <v>2.8000000000000003</v>
      </c>
      <c r="AC4223">
        <f t="shared" ca="1" si="581"/>
        <v>-1.8000000000000003</v>
      </c>
      <c r="AD4223">
        <f t="shared" ca="1" si="582"/>
        <v>1.8000000000000003</v>
      </c>
      <c r="AE4223" s="2">
        <v>0</v>
      </c>
      <c r="AF4223" s="7">
        <f>VLOOKUP(R4223,Weights!$A$2:$B$120,2,0)*AE4223</f>
        <v>0</v>
      </c>
      <c r="AG4223">
        <f t="shared" ca="1" si="583"/>
        <v>3.2400000000000011</v>
      </c>
      <c r="AI4223" t="str">
        <f t="shared" ca="1" si="585"/>
        <v>SE Missouri St</v>
      </c>
      <c r="AJ4223" t="str">
        <f t="shared" si="586"/>
        <v>SE Missouri St</v>
      </c>
      <c r="AK4223">
        <f t="shared" si="587"/>
        <v>0</v>
      </c>
    </row>
    <row r="4224" spans="17:37" x14ac:dyDescent="0.25">
      <c r="Q4224" t="s">
        <v>3518</v>
      </c>
      <c r="R4224" s="6">
        <v>41986</v>
      </c>
      <c r="S4224" t="s">
        <v>3194</v>
      </c>
      <c r="T4224" t="s">
        <v>3509</v>
      </c>
      <c r="U4224" t="s">
        <v>3841</v>
      </c>
      <c r="V4224">
        <v>73</v>
      </c>
      <c r="W4224">
        <v>61</v>
      </c>
      <c r="Y4224" t="s">
        <v>179</v>
      </c>
      <c r="Z4224">
        <v>1</v>
      </c>
      <c r="AA4224">
        <f t="shared" si="584"/>
        <v>-12</v>
      </c>
      <c r="AB4224">
        <f t="shared" ca="1" si="580"/>
        <v>3.6</v>
      </c>
      <c r="AC4224">
        <f t="shared" ca="1" si="581"/>
        <v>-15.6</v>
      </c>
      <c r="AD4224">
        <f t="shared" ca="1" si="582"/>
        <v>15.6</v>
      </c>
      <c r="AE4224" s="2">
        <v>0</v>
      </c>
      <c r="AF4224" s="7">
        <f>VLOOKUP(R4224,Weights!$A$2:$B$120,2,0)*AE4224</f>
        <v>0</v>
      </c>
      <c r="AG4224">
        <f t="shared" ca="1" si="583"/>
        <v>243.35999999999999</v>
      </c>
      <c r="AI4224" t="str">
        <f t="shared" ca="1" si="585"/>
        <v>SE Missouri St</v>
      </c>
      <c r="AJ4224" t="str">
        <f t="shared" si="586"/>
        <v>Missouri St</v>
      </c>
      <c r="AK4224" t="str">
        <f t="shared" si="587"/>
        <v>Missouri St</v>
      </c>
    </row>
    <row r="4225" spans="17:37" x14ac:dyDescent="0.25">
      <c r="Q4225" t="s">
        <v>3518</v>
      </c>
      <c r="R4225" s="6">
        <v>41995</v>
      </c>
      <c r="S4225" t="s">
        <v>3195</v>
      </c>
      <c r="T4225" t="s">
        <v>3374</v>
      </c>
      <c r="U4225" t="s">
        <v>3841</v>
      </c>
      <c r="V4225">
        <v>82</v>
      </c>
      <c r="W4225">
        <v>51</v>
      </c>
      <c r="Y4225" t="s">
        <v>31</v>
      </c>
      <c r="Z4225">
        <v>1</v>
      </c>
      <c r="AA4225">
        <f t="shared" si="584"/>
        <v>-31</v>
      </c>
      <c r="AB4225">
        <f t="shared" ca="1" si="580"/>
        <v>-12.8</v>
      </c>
      <c r="AC4225">
        <f t="shared" ca="1" si="581"/>
        <v>-18.2</v>
      </c>
      <c r="AD4225">
        <f t="shared" ca="1" si="582"/>
        <v>18.2</v>
      </c>
      <c r="AE4225" s="2">
        <v>0</v>
      </c>
      <c r="AF4225" s="7">
        <f>VLOOKUP(R4225,Weights!$A$2:$B$120,2,0)*AE4225</f>
        <v>0</v>
      </c>
      <c r="AG4225">
        <f t="shared" ca="1" si="583"/>
        <v>331.23999999999995</v>
      </c>
      <c r="AI4225" t="str">
        <f t="shared" ca="1" si="585"/>
        <v>Ole Miss</v>
      </c>
      <c r="AJ4225" t="str">
        <f t="shared" si="586"/>
        <v>Ole Miss</v>
      </c>
      <c r="AK4225" t="str">
        <f t="shared" si="587"/>
        <v>Ole Miss</v>
      </c>
    </row>
    <row r="4226" spans="17:37" x14ac:dyDescent="0.25">
      <c r="Q4226" t="s">
        <v>3518</v>
      </c>
      <c r="R4226" s="6">
        <v>42001</v>
      </c>
      <c r="S4226" t="s">
        <v>3194</v>
      </c>
      <c r="T4226" t="s">
        <v>3839</v>
      </c>
      <c r="U4226" t="s">
        <v>3842</v>
      </c>
      <c r="V4226">
        <v>94</v>
      </c>
      <c r="W4226">
        <v>66</v>
      </c>
      <c r="Y4226" t="s">
        <v>381</v>
      </c>
      <c r="Z4226">
        <v>1</v>
      </c>
      <c r="AA4226">
        <f t="shared" si="584"/>
        <v>28</v>
      </c>
      <c r="AB4226">
        <f t="shared" ref="AB4226:AB4289" ca="1" si="588">Z4226*(IF(S4226="A",-HomeEdge,IF(S4226="H",HomeEdge,0))+VLOOKUP(Q4226,TmList,2,0)-VLOOKUP(T4226,TmList,2,0))</f>
        <v>27.999999800000001</v>
      </c>
      <c r="AC4226">
        <f t="shared" ref="AC4226:AC4289" ca="1" si="589">AA4226-AB4226</f>
        <v>1.9999999878450581E-7</v>
      </c>
      <c r="AD4226">
        <f t="shared" ref="AD4226:AD4289" ca="1" si="590">-AC4226</f>
        <v>-1.9999999878450581E-7</v>
      </c>
      <c r="AE4226" s="2">
        <v>0</v>
      </c>
      <c r="AF4226" s="7">
        <f>VLOOKUP(R4226,Weights!$A$2:$B$120,2,0)*AE4226</f>
        <v>0</v>
      </c>
      <c r="AG4226">
        <f t="shared" ref="AG4226:AG4289" ca="1" si="591">AC4226^2</f>
        <v>3.9999999513802324E-14</v>
      </c>
      <c r="AI4226" t="str">
        <f t="shared" ca="1" si="585"/>
        <v>SE Missouri St</v>
      </c>
      <c r="AJ4226" t="str">
        <f t="shared" si="586"/>
        <v>SE Missouri St</v>
      </c>
      <c r="AK4226">
        <f t="shared" si="587"/>
        <v>0</v>
      </c>
    </row>
    <row r="4227" spans="17:37" x14ac:dyDescent="0.25">
      <c r="Q4227" t="s">
        <v>3518</v>
      </c>
      <c r="R4227" s="6">
        <v>42012</v>
      </c>
      <c r="S4227" t="s">
        <v>3194</v>
      </c>
      <c r="T4227" t="s">
        <v>3359</v>
      </c>
      <c r="U4227" t="s">
        <v>3841</v>
      </c>
      <c r="V4227">
        <v>70</v>
      </c>
      <c r="W4227">
        <v>57</v>
      </c>
      <c r="Y4227" t="s">
        <v>384</v>
      </c>
      <c r="Z4227">
        <v>1</v>
      </c>
      <c r="AA4227">
        <f t="shared" ref="AA4227:AA4290" si="592">Z4227*IF(U4227="W",(V4227-W4227),W4227-V4227)</f>
        <v>-13</v>
      </c>
      <c r="AB4227">
        <f t="shared" ca="1" si="588"/>
        <v>-1.7999999999999998</v>
      </c>
      <c r="AC4227">
        <f t="shared" ca="1" si="589"/>
        <v>-11.2</v>
      </c>
      <c r="AD4227">
        <f t="shared" ca="1" si="590"/>
        <v>11.2</v>
      </c>
      <c r="AE4227" s="2">
        <v>0</v>
      </c>
      <c r="AF4227" s="7">
        <f>VLOOKUP(R4227,Weights!$A$2:$B$120,2,0)*AE4227</f>
        <v>0</v>
      </c>
      <c r="AG4227">
        <f t="shared" ca="1" si="591"/>
        <v>125.43999999999998</v>
      </c>
      <c r="AI4227" t="str">
        <f t="shared" ref="AI4227:AI4290" ca="1" si="593">IF(AB4227&gt;0,Q4227,T4227)</f>
        <v>Morehead St</v>
      </c>
      <c r="AJ4227" t="str">
        <f t="shared" ref="AJ4227:AJ4290" si="594">IF(AA4227&gt;0,Q4227,T4227)</f>
        <v>Morehead St</v>
      </c>
      <c r="AK4227" t="str">
        <f t="shared" ref="AK4227:AK4290" si="595">IF(AA4227&lt;0,T4227,0)</f>
        <v>Morehead St</v>
      </c>
    </row>
    <row r="4228" spans="17:37" x14ac:dyDescent="0.25">
      <c r="Q4228" t="s">
        <v>3518</v>
      </c>
      <c r="R4228" s="6">
        <v>42014</v>
      </c>
      <c r="S4228" t="s">
        <v>3194</v>
      </c>
      <c r="T4228" t="s">
        <v>3498</v>
      </c>
      <c r="U4228" t="s">
        <v>3841</v>
      </c>
      <c r="V4228">
        <v>68</v>
      </c>
      <c r="W4228">
        <v>55</v>
      </c>
      <c r="Y4228" t="s">
        <v>385</v>
      </c>
      <c r="Z4228">
        <v>1</v>
      </c>
      <c r="AA4228">
        <f t="shared" si="592"/>
        <v>-13</v>
      </c>
      <c r="AB4228">
        <f t="shared" ca="1" si="588"/>
        <v>1.4000000000000004</v>
      </c>
      <c r="AC4228">
        <f t="shared" ca="1" si="589"/>
        <v>-14.4</v>
      </c>
      <c r="AD4228">
        <f t="shared" ca="1" si="590"/>
        <v>14.4</v>
      </c>
      <c r="AE4228" s="2">
        <v>0</v>
      </c>
      <c r="AF4228" s="7">
        <f>VLOOKUP(R4228,Weights!$A$2:$B$120,2,0)*AE4228</f>
        <v>0</v>
      </c>
      <c r="AG4228">
        <f t="shared" ca="1" si="591"/>
        <v>207.36</v>
      </c>
      <c r="AI4228" t="str">
        <f t="shared" ca="1" si="593"/>
        <v>SE Missouri St</v>
      </c>
      <c r="AJ4228" t="str">
        <f t="shared" si="594"/>
        <v>Eastern Kentucky</v>
      </c>
      <c r="AK4228" t="str">
        <f t="shared" si="595"/>
        <v>Eastern Kentucky</v>
      </c>
    </row>
    <row r="4229" spans="17:37" x14ac:dyDescent="0.25">
      <c r="Q4229" t="s">
        <v>3518</v>
      </c>
      <c r="R4229" s="6">
        <v>42021</v>
      </c>
      <c r="S4229" t="s">
        <v>3194</v>
      </c>
      <c r="T4229" t="s">
        <v>3353</v>
      </c>
      <c r="U4229" t="s">
        <v>3842</v>
      </c>
      <c r="V4229">
        <v>65</v>
      </c>
      <c r="W4229">
        <v>61</v>
      </c>
      <c r="Y4229" t="s">
        <v>205</v>
      </c>
      <c r="Z4229">
        <v>1</v>
      </c>
      <c r="AA4229">
        <f t="shared" si="592"/>
        <v>4</v>
      </c>
      <c r="AB4229">
        <f t="shared" ca="1" si="588"/>
        <v>4</v>
      </c>
      <c r="AC4229">
        <f t="shared" ca="1" si="589"/>
        <v>0</v>
      </c>
      <c r="AD4229">
        <f t="shared" ca="1" si="590"/>
        <v>0</v>
      </c>
      <c r="AE4229" s="2">
        <v>0</v>
      </c>
      <c r="AF4229" s="7">
        <f>VLOOKUP(R4229,Weights!$A$2:$B$120,2,0)*AE4229</f>
        <v>0</v>
      </c>
      <c r="AG4229">
        <f t="shared" ca="1" si="591"/>
        <v>0</v>
      </c>
      <c r="AI4229" t="str">
        <f t="shared" ca="1" si="593"/>
        <v>SE Missouri St</v>
      </c>
      <c r="AJ4229" t="str">
        <f t="shared" si="594"/>
        <v>SE Missouri St</v>
      </c>
      <c r="AK4229">
        <f t="shared" si="595"/>
        <v>0</v>
      </c>
    </row>
    <row r="4230" spans="17:37" x14ac:dyDescent="0.25">
      <c r="Q4230" t="s">
        <v>3518</v>
      </c>
      <c r="R4230" s="6">
        <v>42033</v>
      </c>
      <c r="S4230" t="s">
        <v>3194</v>
      </c>
      <c r="T4230" t="s">
        <v>3495</v>
      </c>
      <c r="U4230" t="s">
        <v>3841</v>
      </c>
      <c r="V4230">
        <v>75</v>
      </c>
      <c r="W4230">
        <v>61</v>
      </c>
      <c r="Y4230" t="s">
        <v>207</v>
      </c>
      <c r="Z4230">
        <v>1</v>
      </c>
      <c r="AA4230">
        <f t="shared" si="592"/>
        <v>-14</v>
      </c>
      <c r="AB4230">
        <f t="shared" ca="1" si="588"/>
        <v>4.4000000000000004</v>
      </c>
      <c r="AC4230">
        <f t="shared" ca="1" si="589"/>
        <v>-18.399999999999999</v>
      </c>
      <c r="AD4230">
        <f t="shared" ca="1" si="590"/>
        <v>18.399999999999999</v>
      </c>
      <c r="AE4230" s="2">
        <v>0</v>
      </c>
      <c r="AF4230" s="7">
        <f>VLOOKUP(R4230,Weights!$A$2:$B$120,2,0)*AE4230</f>
        <v>0</v>
      </c>
      <c r="AG4230">
        <f t="shared" ca="1" si="591"/>
        <v>338.55999999999995</v>
      </c>
      <c r="AI4230" t="str">
        <f t="shared" ca="1" si="593"/>
        <v>SE Missouri St</v>
      </c>
      <c r="AJ4230" t="str">
        <f t="shared" si="594"/>
        <v>SIU-Edwardsville</v>
      </c>
      <c r="AK4230" t="str">
        <f t="shared" si="595"/>
        <v>SIU-Edwardsville</v>
      </c>
    </row>
    <row r="4231" spans="17:37" x14ac:dyDescent="0.25">
      <c r="Q4231" t="s">
        <v>3518</v>
      </c>
      <c r="R4231" s="6">
        <v>42042</v>
      </c>
      <c r="S4231" t="s">
        <v>3194</v>
      </c>
      <c r="T4231" t="s">
        <v>3458</v>
      </c>
      <c r="U4231" t="s">
        <v>3842</v>
      </c>
      <c r="V4231">
        <v>68</v>
      </c>
      <c r="W4231">
        <v>64</v>
      </c>
      <c r="Y4231" t="s">
        <v>2456</v>
      </c>
      <c r="Z4231">
        <v>1</v>
      </c>
      <c r="AA4231">
        <f t="shared" si="592"/>
        <v>4</v>
      </c>
      <c r="AB4231">
        <f t="shared" ca="1" si="588"/>
        <v>1.4000000000000004</v>
      </c>
      <c r="AC4231">
        <f t="shared" ca="1" si="589"/>
        <v>2.5999999999999996</v>
      </c>
      <c r="AD4231">
        <f t="shared" ca="1" si="590"/>
        <v>-2.5999999999999996</v>
      </c>
      <c r="AE4231" s="2">
        <v>0</v>
      </c>
      <c r="AF4231" s="7">
        <f>VLOOKUP(R4231,Weights!$A$2:$B$120,2,0)*AE4231</f>
        <v>0</v>
      </c>
      <c r="AG4231">
        <f t="shared" ca="1" si="591"/>
        <v>6.759999999999998</v>
      </c>
      <c r="AI4231" t="str">
        <f t="shared" ca="1" si="593"/>
        <v>SE Missouri St</v>
      </c>
      <c r="AJ4231" t="str">
        <f t="shared" si="594"/>
        <v>SE Missouri St</v>
      </c>
      <c r="AK4231">
        <f t="shared" si="595"/>
        <v>0</v>
      </c>
    </row>
    <row r="4232" spans="17:37" x14ac:dyDescent="0.25">
      <c r="Q4232" t="s">
        <v>3518</v>
      </c>
      <c r="R4232" s="6">
        <v>42047</v>
      </c>
      <c r="S4232" t="s">
        <v>3194</v>
      </c>
      <c r="T4232" t="s">
        <v>3439</v>
      </c>
      <c r="U4232" t="s">
        <v>3842</v>
      </c>
      <c r="V4232">
        <v>98</v>
      </c>
      <c r="W4232">
        <v>76</v>
      </c>
      <c r="Y4232" t="s">
        <v>1048</v>
      </c>
      <c r="Z4232">
        <v>1</v>
      </c>
      <c r="AA4232">
        <f t="shared" si="592"/>
        <v>22</v>
      </c>
      <c r="AB4232">
        <f t="shared" ca="1" si="588"/>
        <v>1.0000000000000002</v>
      </c>
      <c r="AC4232">
        <f t="shared" ca="1" si="589"/>
        <v>21</v>
      </c>
      <c r="AD4232">
        <f t="shared" ca="1" si="590"/>
        <v>-21</v>
      </c>
      <c r="AE4232" s="2">
        <v>0</v>
      </c>
      <c r="AF4232" s="7">
        <f>VLOOKUP(R4232,Weights!$A$2:$B$120,2,0)*AE4232</f>
        <v>0</v>
      </c>
      <c r="AG4232">
        <f t="shared" ca="1" si="591"/>
        <v>441</v>
      </c>
      <c r="AI4232" t="str">
        <f t="shared" ca="1" si="593"/>
        <v>SE Missouri St</v>
      </c>
      <c r="AJ4232" t="str">
        <f t="shared" si="594"/>
        <v>SE Missouri St</v>
      </c>
      <c r="AK4232">
        <f t="shared" si="595"/>
        <v>0</v>
      </c>
    </row>
    <row r="4233" spans="17:37" x14ac:dyDescent="0.25">
      <c r="Q4233" t="s">
        <v>3518</v>
      </c>
      <c r="R4233" s="6">
        <v>42049</v>
      </c>
      <c r="S4233" t="s">
        <v>3194</v>
      </c>
      <c r="T4233" t="s">
        <v>3271</v>
      </c>
      <c r="U4233" t="s">
        <v>3841</v>
      </c>
      <c r="V4233">
        <v>94</v>
      </c>
      <c r="W4233">
        <v>92</v>
      </c>
      <c r="X4233" t="s">
        <v>3843</v>
      </c>
      <c r="Y4233" t="s">
        <v>1049</v>
      </c>
      <c r="Z4233">
        <v>1</v>
      </c>
      <c r="AA4233">
        <f t="shared" si="592"/>
        <v>-2</v>
      </c>
      <c r="AB4233">
        <f t="shared" ca="1" si="588"/>
        <v>-4.7999999999999989</v>
      </c>
      <c r="AC4233">
        <f t="shared" ca="1" si="589"/>
        <v>2.7999999999999989</v>
      </c>
      <c r="AD4233">
        <f t="shared" ca="1" si="590"/>
        <v>-2.7999999999999989</v>
      </c>
      <c r="AE4233" s="2">
        <v>0</v>
      </c>
      <c r="AF4233" s="7">
        <f>VLOOKUP(R4233,Weights!$A$2:$B$120,2,0)*AE4233</f>
        <v>0</v>
      </c>
      <c r="AG4233">
        <f t="shared" ca="1" si="591"/>
        <v>7.8399999999999936</v>
      </c>
      <c r="AI4233" t="str">
        <f t="shared" ca="1" si="593"/>
        <v>Murray St</v>
      </c>
      <c r="AJ4233" t="str">
        <f t="shared" si="594"/>
        <v>Murray St</v>
      </c>
      <c r="AK4233" t="str">
        <f t="shared" si="595"/>
        <v>Murray St</v>
      </c>
    </row>
    <row r="4234" spans="17:37" x14ac:dyDescent="0.25">
      <c r="Q4234" t="s">
        <v>3518</v>
      </c>
      <c r="R4234" s="6">
        <v>42063</v>
      </c>
      <c r="S4234" t="s">
        <v>3194</v>
      </c>
      <c r="T4234" t="s">
        <v>3354</v>
      </c>
      <c r="U4234" t="s">
        <v>3842</v>
      </c>
      <c r="V4234">
        <v>89</v>
      </c>
      <c r="W4234">
        <v>65</v>
      </c>
      <c r="Y4234" t="s">
        <v>2386</v>
      </c>
      <c r="Z4234">
        <v>1</v>
      </c>
      <c r="AA4234">
        <f t="shared" si="592"/>
        <v>24</v>
      </c>
      <c r="AB4234">
        <f t="shared" ca="1" si="588"/>
        <v>12.199999800000001</v>
      </c>
      <c r="AC4234">
        <f t="shared" ca="1" si="589"/>
        <v>11.800000199999999</v>
      </c>
      <c r="AD4234">
        <f t="shared" ca="1" si="590"/>
        <v>-11.800000199999999</v>
      </c>
      <c r="AE4234" s="2">
        <v>0</v>
      </c>
      <c r="AF4234" s="7">
        <f>VLOOKUP(R4234,Weights!$A$2:$B$120,2,0)*AE4234</f>
        <v>0</v>
      </c>
      <c r="AG4234">
        <f t="shared" ca="1" si="591"/>
        <v>139.24000472000003</v>
      </c>
      <c r="AI4234" t="str">
        <f t="shared" ca="1" si="593"/>
        <v>SE Missouri St</v>
      </c>
      <c r="AJ4234" t="str">
        <f t="shared" si="594"/>
        <v>SE Missouri St</v>
      </c>
      <c r="AK4234">
        <f t="shared" si="595"/>
        <v>0</v>
      </c>
    </row>
    <row r="4235" spans="17:37" x14ac:dyDescent="0.25">
      <c r="Q4235" t="s">
        <v>3382</v>
      </c>
      <c r="R4235" s="6">
        <v>41957</v>
      </c>
      <c r="S4235" t="s">
        <v>3194</v>
      </c>
      <c r="T4235" t="s">
        <v>3529</v>
      </c>
      <c r="U4235" t="s">
        <v>3841</v>
      </c>
      <c r="V4235">
        <v>62</v>
      </c>
      <c r="W4235">
        <v>53</v>
      </c>
      <c r="Y4235" t="s">
        <v>9</v>
      </c>
      <c r="Z4235">
        <v>1</v>
      </c>
      <c r="AA4235">
        <f t="shared" si="592"/>
        <v>-9</v>
      </c>
      <c r="AB4235">
        <f t="shared" ca="1" si="588"/>
        <v>0.39999999999999947</v>
      </c>
      <c r="AC4235">
        <f t="shared" ca="1" si="589"/>
        <v>-9.3999999999999986</v>
      </c>
      <c r="AD4235">
        <f t="shared" ca="1" si="590"/>
        <v>9.3999999999999986</v>
      </c>
      <c r="AE4235" s="2">
        <v>0</v>
      </c>
      <c r="AF4235" s="7">
        <f>VLOOKUP(R4235,Weights!$A$2:$B$120,2,0)*AE4235</f>
        <v>0</v>
      </c>
      <c r="AG4235">
        <f t="shared" ca="1" si="591"/>
        <v>88.359999999999971</v>
      </c>
      <c r="AI4235" t="str">
        <f t="shared" ca="1" si="593"/>
        <v>Seattle</v>
      </c>
      <c r="AJ4235" t="str">
        <f t="shared" si="594"/>
        <v>Texas State</v>
      </c>
      <c r="AK4235" t="str">
        <f t="shared" si="595"/>
        <v>Texas State</v>
      </c>
    </row>
    <row r="4236" spans="17:37" x14ac:dyDescent="0.25">
      <c r="Q4236" t="s">
        <v>3382</v>
      </c>
      <c r="R4236" s="6">
        <v>41962</v>
      </c>
      <c r="S4236" t="s">
        <v>3194</v>
      </c>
      <c r="T4236" t="s">
        <v>3415</v>
      </c>
      <c r="U4236" t="s">
        <v>3842</v>
      </c>
      <c r="V4236">
        <v>98</v>
      </c>
      <c r="W4236">
        <v>74</v>
      </c>
      <c r="Y4236" t="s">
        <v>11</v>
      </c>
      <c r="Z4236">
        <v>1</v>
      </c>
      <c r="AA4236">
        <f t="shared" si="592"/>
        <v>24</v>
      </c>
      <c r="AB4236">
        <f t="shared" ca="1" si="588"/>
        <v>2</v>
      </c>
      <c r="AC4236">
        <f t="shared" ca="1" si="589"/>
        <v>22</v>
      </c>
      <c r="AD4236">
        <f t="shared" ca="1" si="590"/>
        <v>-22</v>
      </c>
      <c r="AE4236" s="2">
        <v>0</v>
      </c>
      <c r="AF4236" s="7">
        <f>VLOOKUP(R4236,Weights!$A$2:$B$120,2,0)*AE4236</f>
        <v>0</v>
      </c>
      <c r="AG4236">
        <f t="shared" ca="1" si="591"/>
        <v>484</v>
      </c>
      <c r="AI4236" t="str">
        <f t="shared" ca="1" si="593"/>
        <v>Seattle</v>
      </c>
      <c r="AJ4236" t="str">
        <f t="shared" si="594"/>
        <v>Seattle</v>
      </c>
      <c r="AK4236">
        <f t="shared" si="595"/>
        <v>0</v>
      </c>
    </row>
    <row r="4237" spans="17:37" x14ac:dyDescent="0.25">
      <c r="Q4237" t="s">
        <v>3382</v>
      </c>
      <c r="R4237" s="6">
        <v>41964</v>
      </c>
      <c r="S4237" t="s">
        <v>3194</v>
      </c>
      <c r="T4237" t="s">
        <v>3516</v>
      </c>
      <c r="U4237" t="s">
        <v>3841</v>
      </c>
      <c r="V4237">
        <v>63</v>
      </c>
      <c r="W4237">
        <v>48</v>
      </c>
      <c r="Y4237" t="s">
        <v>13</v>
      </c>
      <c r="Z4237">
        <v>1</v>
      </c>
      <c r="AA4237">
        <f t="shared" si="592"/>
        <v>-15</v>
      </c>
      <c r="AB4237">
        <f t="shared" ca="1" si="588"/>
        <v>-7.2</v>
      </c>
      <c r="AC4237">
        <f t="shared" ca="1" si="589"/>
        <v>-7.8</v>
      </c>
      <c r="AD4237">
        <f t="shared" ca="1" si="590"/>
        <v>7.8</v>
      </c>
      <c r="AE4237" s="2">
        <v>0</v>
      </c>
      <c r="AF4237" s="7">
        <f>VLOOKUP(R4237,Weights!$A$2:$B$120,2,0)*AE4237</f>
        <v>0</v>
      </c>
      <c r="AG4237">
        <f t="shared" ca="1" si="591"/>
        <v>60.839999999999996</v>
      </c>
      <c r="AI4237" t="str">
        <f t="shared" ca="1" si="593"/>
        <v>Washington</v>
      </c>
      <c r="AJ4237" t="str">
        <f t="shared" si="594"/>
        <v>Washington</v>
      </c>
      <c r="AK4237" t="str">
        <f t="shared" si="595"/>
        <v>Washington</v>
      </c>
    </row>
    <row r="4238" spans="17:37" x14ac:dyDescent="0.25">
      <c r="Q4238" t="s">
        <v>3382</v>
      </c>
      <c r="R4238" s="6">
        <v>41966</v>
      </c>
      <c r="S4238" t="s">
        <v>3194</v>
      </c>
      <c r="T4238" t="s">
        <v>3284</v>
      </c>
      <c r="U4238" t="s">
        <v>3841</v>
      </c>
      <c r="V4238">
        <v>66</v>
      </c>
      <c r="W4238">
        <v>62</v>
      </c>
      <c r="Y4238" t="s">
        <v>67</v>
      </c>
      <c r="Z4238">
        <v>1</v>
      </c>
      <c r="AA4238">
        <f t="shared" si="592"/>
        <v>-4</v>
      </c>
      <c r="AB4238">
        <f t="shared" ca="1" si="588"/>
        <v>-4.0000000199999999</v>
      </c>
      <c r="AC4238">
        <f t="shared" ca="1" si="589"/>
        <v>1.9999999878450581E-8</v>
      </c>
      <c r="AD4238">
        <f t="shared" ca="1" si="590"/>
        <v>-1.9999999878450581E-8</v>
      </c>
      <c r="AE4238" s="2">
        <v>0</v>
      </c>
      <c r="AF4238" s="7">
        <f>VLOOKUP(R4238,Weights!$A$2:$B$120,2,0)*AE4238</f>
        <v>0</v>
      </c>
      <c r="AG4238">
        <f t="shared" ca="1" si="591"/>
        <v>3.9999999513802324E-16</v>
      </c>
      <c r="AI4238" t="str">
        <f t="shared" ca="1" si="593"/>
        <v>Montana</v>
      </c>
      <c r="AJ4238" t="str">
        <f t="shared" si="594"/>
        <v>Montana</v>
      </c>
      <c r="AK4238" t="str">
        <f t="shared" si="595"/>
        <v>Montana</v>
      </c>
    </row>
    <row r="4239" spans="17:37" x14ac:dyDescent="0.25">
      <c r="Q4239" t="s">
        <v>3382</v>
      </c>
      <c r="R4239" s="6">
        <v>41972</v>
      </c>
      <c r="S4239" t="s">
        <v>3194</v>
      </c>
      <c r="T4239" t="s">
        <v>3404</v>
      </c>
      <c r="U4239" t="s">
        <v>3842</v>
      </c>
      <c r="V4239">
        <v>70</v>
      </c>
      <c r="W4239">
        <v>58</v>
      </c>
      <c r="Y4239" t="s">
        <v>17</v>
      </c>
      <c r="Z4239">
        <v>1</v>
      </c>
      <c r="AA4239">
        <f t="shared" si="592"/>
        <v>12</v>
      </c>
      <c r="AB4239">
        <f t="shared" ca="1" si="588"/>
        <v>2.5999999999999996</v>
      </c>
      <c r="AC4239">
        <f t="shared" ca="1" si="589"/>
        <v>9.4</v>
      </c>
      <c r="AD4239">
        <f t="shared" ca="1" si="590"/>
        <v>-9.4</v>
      </c>
      <c r="AE4239" s="2">
        <v>0</v>
      </c>
      <c r="AF4239" s="7">
        <f>VLOOKUP(R4239,Weights!$A$2:$B$120,2,0)*AE4239</f>
        <v>0</v>
      </c>
      <c r="AG4239">
        <f t="shared" ca="1" si="591"/>
        <v>88.360000000000014</v>
      </c>
      <c r="AI4239" t="str">
        <f t="shared" ca="1" si="593"/>
        <v>Seattle</v>
      </c>
      <c r="AJ4239" t="str">
        <f t="shared" si="594"/>
        <v>Seattle</v>
      </c>
      <c r="AK4239">
        <f t="shared" si="595"/>
        <v>0</v>
      </c>
    </row>
    <row r="4240" spans="17:37" x14ac:dyDescent="0.25">
      <c r="Q4240" t="s">
        <v>3382</v>
      </c>
      <c r="R4240" s="6">
        <v>41974</v>
      </c>
      <c r="S4240" t="s">
        <v>3195</v>
      </c>
      <c r="T4240" t="s">
        <v>3839</v>
      </c>
      <c r="U4240" t="s">
        <v>3842</v>
      </c>
      <c r="V4240">
        <v>72</v>
      </c>
      <c r="W4240">
        <v>33</v>
      </c>
      <c r="Y4240" t="s">
        <v>235</v>
      </c>
      <c r="Z4240">
        <v>1</v>
      </c>
      <c r="AA4240">
        <f t="shared" si="592"/>
        <v>39</v>
      </c>
      <c r="AB4240">
        <f t="shared" ca="1" si="588"/>
        <v>21.799999800000002</v>
      </c>
      <c r="AC4240">
        <f t="shared" ca="1" si="589"/>
        <v>17.200000199999998</v>
      </c>
      <c r="AD4240">
        <f t="shared" ca="1" si="590"/>
        <v>-17.200000199999998</v>
      </c>
      <c r="AE4240" s="2">
        <v>0</v>
      </c>
      <c r="AF4240" s="7">
        <f>VLOOKUP(R4240,Weights!$A$2:$B$120,2,0)*AE4240</f>
        <v>0</v>
      </c>
      <c r="AG4240">
        <f t="shared" ca="1" si="591"/>
        <v>295.84000687999998</v>
      </c>
      <c r="AI4240" t="str">
        <f t="shared" ca="1" si="593"/>
        <v>Seattle</v>
      </c>
      <c r="AJ4240" t="str">
        <f t="shared" si="594"/>
        <v>Seattle</v>
      </c>
      <c r="AK4240">
        <f t="shared" si="595"/>
        <v>0</v>
      </c>
    </row>
    <row r="4241" spans="17:37" x14ac:dyDescent="0.25">
      <c r="Q4241" t="s">
        <v>3382</v>
      </c>
      <c r="R4241" s="6">
        <v>41979</v>
      </c>
      <c r="S4241" t="s">
        <v>3194</v>
      </c>
      <c r="T4241" t="s">
        <v>3357</v>
      </c>
      <c r="U4241" t="s">
        <v>3841</v>
      </c>
      <c r="V4241">
        <v>87</v>
      </c>
      <c r="W4241">
        <v>75</v>
      </c>
      <c r="Y4241" t="s">
        <v>484</v>
      </c>
      <c r="Z4241">
        <v>1</v>
      </c>
      <c r="AA4241">
        <f t="shared" si="592"/>
        <v>-12</v>
      </c>
      <c r="AB4241">
        <f t="shared" ca="1" si="588"/>
        <v>-4.8000000000000007</v>
      </c>
      <c r="AC4241">
        <f t="shared" ca="1" si="589"/>
        <v>-7.1999999999999993</v>
      </c>
      <c r="AD4241">
        <f t="shared" ca="1" si="590"/>
        <v>7.1999999999999993</v>
      </c>
      <c r="AE4241" s="2">
        <v>0</v>
      </c>
      <c r="AF4241" s="7">
        <f>VLOOKUP(R4241,Weights!$A$2:$B$120,2,0)*AE4241</f>
        <v>0</v>
      </c>
      <c r="AG4241">
        <f t="shared" ca="1" si="591"/>
        <v>51.839999999999989</v>
      </c>
      <c r="AI4241" t="str">
        <f t="shared" ca="1" si="593"/>
        <v>Eastern Washington</v>
      </c>
      <c r="AJ4241" t="str">
        <f t="shared" si="594"/>
        <v>Eastern Washington</v>
      </c>
      <c r="AK4241" t="str">
        <f t="shared" si="595"/>
        <v>Eastern Washington</v>
      </c>
    </row>
    <row r="4242" spans="17:37" x14ac:dyDescent="0.25">
      <c r="Q4242" t="s">
        <v>3382</v>
      </c>
      <c r="R4242" s="6">
        <v>41988</v>
      </c>
      <c r="S4242" t="s">
        <v>3194</v>
      </c>
      <c r="T4242" t="s">
        <v>3839</v>
      </c>
      <c r="U4242" t="s">
        <v>3842</v>
      </c>
      <c r="V4242">
        <v>84</v>
      </c>
      <c r="W4242">
        <v>58</v>
      </c>
      <c r="Y4242" t="s">
        <v>179</v>
      </c>
      <c r="Z4242">
        <v>1</v>
      </c>
      <c r="AA4242">
        <f t="shared" si="592"/>
        <v>26</v>
      </c>
      <c r="AB4242">
        <f t="shared" ca="1" si="588"/>
        <v>24.999999800000001</v>
      </c>
      <c r="AC4242">
        <f t="shared" ca="1" si="589"/>
        <v>1.0000001999999988</v>
      </c>
      <c r="AD4242">
        <f t="shared" ca="1" si="590"/>
        <v>-1.0000001999999988</v>
      </c>
      <c r="AE4242" s="2">
        <v>0</v>
      </c>
      <c r="AF4242" s="7">
        <f>VLOOKUP(R4242,Weights!$A$2:$B$120,2,0)*AE4242</f>
        <v>0</v>
      </c>
      <c r="AG4242">
        <f t="shared" ca="1" si="591"/>
        <v>1.0000004000000375</v>
      </c>
      <c r="AI4242" t="str">
        <f t="shared" ca="1" si="593"/>
        <v>Seattle</v>
      </c>
      <c r="AJ4242" t="str">
        <f t="shared" si="594"/>
        <v>Seattle</v>
      </c>
      <c r="AK4242">
        <f t="shared" si="595"/>
        <v>0</v>
      </c>
    </row>
    <row r="4243" spans="17:37" x14ac:dyDescent="0.25">
      <c r="Q4243" t="s">
        <v>3382</v>
      </c>
      <c r="R4243" s="6">
        <v>41994</v>
      </c>
      <c r="S4243" t="s">
        <v>3194</v>
      </c>
      <c r="T4243" t="s">
        <v>3386</v>
      </c>
      <c r="U4243" t="s">
        <v>3842</v>
      </c>
      <c r="V4243">
        <v>66</v>
      </c>
      <c r="W4243">
        <v>47</v>
      </c>
      <c r="Y4243" t="s">
        <v>156</v>
      </c>
      <c r="Z4243">
        <v>1</v>
      </c>
      <c r="AA4243">
        <f t="shared" si="592"/>
        <v>19</v>
      </c>
      <c r="AB4243">
        <f t="shared" ca="1" si="588"/>
        <v>-1.8000000000000003</v>
      </c>
      <c r="AC4243">
        <f t="shared" ca="1" si="589"/>
        <v>20.8</v>
      </c>
      <c r="AD4243">
        <f t="shared" ca="1" si="590"/>
        <v>-20.8</v>
      </c>
      <c r="AE4243" s="2">
        <v>0</v>
      </c>
      <c r="AF4243" s="7">
        <f>VLOOKUP(R4243,Weights!$A$2:$B$120,2,0)*AE4243</f>
        <v>0</v>
      </c>
      <c r="AG4243">
        <f t="shared" ca="1" si="591"/>
        <v>432.64000000000004</v>
      </c>
      <c r="AI4243" t="str">
        <f t="shared" ca="1" si="593"/>
        <v>Sacramento St</v>
      </c>
      <c r="AJ4243" t="str">
        <f t="shared" si="594"/>
        <v>Seattle</v>
      </c>
      <c r="AK4243">
        <f t="shared" si="595"/>
        <v>0</v>
      </c>
    </row>
    <row r="4244" spans="17:37" x14ac:dyDescent="0.25">
      <c r="Q4244" t="s">
        <v>3382</v>
      </c>
      <c r="R4244" s="6">
        <v>42003</v>
      </c>
      <c r="S4244" t="s">
        <v>3194</v>
      </c>
      <c r="T4244" t="s">
        <v>3452</v>
      </c>
      <c r="U4244" t="s">
        <v>3842</v>
      </c>
      <c r="V4244">
        <v>76</v>
      </c>
      <c r="W4244">
        <v>67</v>
      </c>
      <c r="Y4244" t="s">
        <v>182</v>
      </c>
      <c r="Z4244">
        <v>1</v>
      </c>
      <c r="AA4244">
        <f t="shared" si="592"/>
        <v>9</v>
      </c>
      <c r="AB4244">
        <f t="shared" ca="1" si="588"/>
        <v>-8</v>
      </c>
      <c r="AC4244">
        <f t="shared" ca="1" si="589"/>
        <v>17</v>
      </c>
      <c r="AD4244">
        <f t="shared" ca="1" si="590"/>
        <v>-17</v>
      </c>
      <c r="AE4244" s="2">
        <v>0</v>
      </c>
      <c r="AF4244" s="7">
        <f>VLOOKUP(R4244,Weights!$A$2:$B$120,2,0)*AE4244</f>
        <v>0</v>
      </c>
      <c r="AG4244">
        <f t="shared" ca="1" si="591"/>
        <v>289</v>
      </c>
      <c r="AI4244" t="str">
        <f t="shared" ca="1" si="593"/>
        <v>UC Davis</v>
      </c>
      <c r="AJ4244" t="str">
        <f t="shared" si="594"/>
        <v>Seattle</v>
      </c>
      <c r="AK4244">
        <f t="shared" si="595"/>
        <v>0</v>
      </c>
    </row>
    <row r="4245" spans="17:37" x14ac:dyDescent="0.25">
      <c r="Q4245" t="s">
        <v>3382</v>
      </c>
      <c r="R4245" s="6">
        <v>42019</v>
      </c>
      <c r="S4245" t="s">
        <v>3194</v>
      </c>
      <c r="T4245" t="s">
        <v>3486</v>
      </c>
      <c r="U4245" t="s">
        <v>3842</v>
      </c>
      <c r="V4245">
        <v>70</v>
      </c>
      <c r="W4245">
        <v>47</v>
      </c>
      <c r="Y4245" t="s">
        <v>1497</v>
      </c>
      <c r="Z4245">
        <v>1</v>
      </c>
      <c r="AA4245">
        <f t="shared" si="592"/>
        <v>23</v>
      </c>
      <c r="AB4245">
        <f t="shared" ca="1" si="588"/>
        <v>10.599999799999999</v>
      </c>
      <c r="AC4245">
        <f t="shared" ca="1" si="589"/>
        <v>12.400000200000001</v>
      </c>
      <c r="AD4245">
        <f t="shared" ca="1" si="590"/>
        <v>-12.400000200000001</v>
      </c>
      <c r="AE4245" s="2">
        <v>0</v>
      </c>
      <c r="AF4245" s="7">
        <f>VLOOKUP(R4245,Weights!$A$2:$B$120,2,0)*AE4245</f>
        <v>0</v>
      </c>
      <c r="AG4245">
        <f t="shared" ca="1" si="591"/>
        <v>153.76000496000006</v>
      </c>
      <c r="AI4245" t="str">
        <f t="shared" ca="1" si="593"/>
        <v>Seattle</v>
      </c>
      <c r="AJ4245" t="str">
        <f t="shared" si="594"/>
        <v>Seattle</v>
      </c>
      <c r="AK4245">
        <f t="shared" si="595"/>
        <v>0</v>
      </c>
    </row>
    <row r="4246" spans="17:37" x14ac:dyDescent="0.25">
      <c r="Q4246" t="s">
        <v>3382</v>
      </c>
      <c r="R4246" s="6">
        <v>42021</v>
      </c>
      <c r="S4246" t="s">
        <v>3194</v>
      </c>
      <c r="T4246" t="s">
        <v>3362</v>
      </c>
      <c r="U4246" t="s">
        <v>3842</v>
      </c>
      <c r="V4246">
        <v>58</v>
      </c>
      <c r="W4246">
        <v>52</v>
      </c>
      <c r="Y4246" t="s">
        <v>1498</v>
      </c>
      <c r="Z4246">
        <v>1</v>
      </c>
      <c r="AA4246">
        <f t="shared" si="592"/>
        <v>6</v>
      </c>
      <c r="AB4246">
        <f t="shared" ca="1" si="588"/>
        <v>-9.8000000000000007</v>
      </c>
      <c r="AC4246">
        <f t="shared" ca="1" si="589"/>
        <v>15.8</v>
      </c>
      <c r="AD4246">
        <f t="shared" ca="1" si="590"/>
        <v>-15.8</v>
      </c>
      <c r="AE4246" s="2">
        <v>0</v>
      </c>
      <c r="AF4246" s="7">
        <f>VLOOKUP(R4246,Weights!$A$2:$B$120,2,0)*AE4246</f>
        <v>0</v>
      </c>
      <c r="AG4246">
        <f t="shared" ca="1" si="591"/>
        <v>249.64000000000001</v>
      </c>
      <c r="AI4246" t="str">
        <f t="shared" ca="1" si="593"/>
        <v>New Mexico St</v>
      </c>
      <c r="AJ4246" t="str">
        <f t="shared" si="594"/>
        <v>Seattle</v>
      </c>
      <c r="AK4246">
        <f t="shared" si="595"/>
        <v>0</v>
      </c>
    </row>
    <row r="4247" spans="17:37" x14ac:dyDescent="0.25">
      <c r="Q4247" t="s">
        <v>3382</v>
      </c>
      <c r="R4247" s="6">
        <v>42040</v>
      </c>
      <c r="S4247" t="s">
        <v>3194</v>
      </c>
      <c r="T4247" t="s">
        <v>3396</v>
      </c>
      <c r="U4247" t="s">
        <v>3841</v>
      </c>
      <c r="V4247">
        <v>66</v>
      </c>
      <c r="W4247">
        <v>64</v>
      </c>
      <c r="Y4247" t="s">
        <v>1510</v>
      </c>
      <c r="Z4247">
        <v>1</v>
      </c>
      <c r="AA4247">
        <f t="shared" si="592"/>
        <v>-2</v>
      </c>
      <c r="AB4247">
        <f t="shared" ca="1" si="588"/>
        <v>4.3999999999999995</v>
      </c>
      <c r="AC4247">
        <f t="shared" ca="1" si="589"/>
        <v>-6.3999999999999995</v>
      </c>
      <c r="AD4247">
        <f t="shared" ca="1" si="590"/>
        <v>6.3999999999999995</v>
      </c>
      <c r="AE4247" s="2">
        <v>0</v>
      </c>
      <c r="AF4247" s="7">
        <f>VLOOKUP(R4247,Weights!$A$2:$B$120,2,0)*AE4247</f>
        <v>0</v>
      </c>
      <c r="AG4247">
        <f t="shared" ca="1" si="591"/>
        <v>40.959999999999994</v>
      </c>
      <c r="AI4247" t="str">
        <f t="shared" ca="1" si="593"/>
        <v>Seattle</v>
      </c>
      <c r="AJ4247" t="str">
        <f t="shared" si="594"/>
        <v>Grand Canyon</v>
      </c>
      <c r="AK4247" t="str">
        <f t="shared" si="595"/>
        <v>Grand Canyon</v>
      </c>
    </row>
    <row r="4248" spans="17:37" x14ac:dyDescent="0.25">
      <c r="Q4248" t="s">
        <v>3382</v>
      </c>
      <c r="R4248" s="6">
        <v>42042</v>
      </c>
      <c r="S4248" t="s">
        <v>3194</v>
      </c>
      <c r="T4248" t="s">
        <v>3398</v>
      </c>
      <c r="U4248" t="s">
        <v>3842</v>
      </c>
      <c r="V4248">
        <v>53</v>
      </c>
      <c r="W4248">
        <v>33</v>
      </c>
      <c r="Y4248" t="s">
        <v>1517</v>
      </c>
      <c r="Z4248">
        <v>1</v>
      </c>
      <c r="AA4248">
        <f t="shared" si="592"/>
        <v>20</v>
      </c>
      <c r="AB4248">
        <f t="shared" ca="1" si="588"/>
        <v>6.3999998000000007</v>
      </c>
      <c r="AC4248">
        <f t="shared" ca="1" si="589"/>
        <v>13.6000002</v>
      </c>
      <c r="AD4248">
        <f t="shared" ca="1" si="590"/>
        <v>-13.6000002</v>
      </c>
      <c r="AE4248" s="2">
        <v>0</v>
      </c>
      <c r="AF4248" s="7">
        <f>VLOOKUP(R4248,Weights!$A$2:$B$120,2,0)*AE4248</f>
        <v>0</v>
      </c>
      <c r="AG4248">
        <f t="shared" ca="1" si="591"/>
        <v>184.96000544000003</v>
      </c>
      <c r="AI4248" t="str">
        <f t="shared" ca="1" si="593"/>
        <v>Seattle</v>
      </c>
      <c r="AJ4248" t="str">
        <f t="shared" si="594"/>
        <v>Seattle</v>
      </c>
      <c r="AK4248">
        <f t="shared" si="595"/>
        <v>0</v>
      </c>
    </row>
    <row r="4249" spans="17:37" x14ac:dyDescent="0.25">
      <c r="Q4249" t="s">
        <v>3382</v>
      </c>
      <c r="R4249" s="6">
        <v>42053</v>
      </c>
      <c r="S4249" t="s">
        <v>3194</v>
      </c>
      <c r="T4249" t="s">
        <v>3361</v>
      </c>
      <c r="U4249" t="s">
        <v>3842</v>
      </c>
      <c r="V4249">
        <v>74</v>
      </c>
      <c r="W4249">
        <v>56</v>
      </c>
      <c r="Y4249" t="s">
        <v>1511</v>
      </c>
      <c r="Z4249">
        <v>1</v>
      </c>
      <c r="AA4249">
        <f t="shared" si="592"/>
        <v>18</v>
      </c>
      <c r="AB4249">
        <f t="shared" ca="1" si="588"/>
        <v>2.5999999999999996</v>
      </c>
      <c r="AC4249">
        <f t="shared" ca="1" si="589"/>
        <v>15.4</v>
      </c>
      <c r="AD4249">
        <f t="shared" ca="1" si="590"/>
        <v>-15.4</v>
      </c>
      <c r="AE4249" s="2">
        <v>0</v>
      </c>
      <c r="AF4249" s="7">
        <f>VLOOKUP(R4249,Weights!$A$2:$B$120,2,0)*AE4249</f>
        <v>0</v>
      </c>
      <c r="AG4249">
        <f t="shared" ca="1" si="591"/>
        <v>237.16000000000003</v>
      </c>
      <c r="AI4249" t="str">
        <f t="shared" ca="1" si="593"/>
        <v>Seattle</v>
      </c>
      <c r="AJ4249" t="str">
        <f t="shared" si="594"/>
        <v>Seattle</v>
      </c>
      <c r="AK4249">
        <f t="shared" si="595"/>
        <v>0</v>
      </c>
    </row>
    <row r="4250" spans="17:37" x14ac:dyDescent="0.25">
      <c r="Q4250" t="s">
        <v>3382</v>
      </c>
      <c r="R4250" s="6">
        <v>42056</v>
      </c>
      <c r="S4250" t="s">
        <v>3194</v>
      </c>
      <c r="T4250" t="s">
        <v>3378</v>
      </c>
      <c r="U4250" t="s">
        <v>3842</v>
      </c>
      <c r="V4250">
        <v>57</v>
      </c>
      <c r="W4250">
        <v>31</v>
      </c>
      <c r="Y4250" t="s">
        <v>1512</v>
      </c>
      <c r="Z4250">
        <v>1</v>
      </c>
      <c r="AA4250">
        <f t="shared" si="592"/>
        <v>26</v>
      </c>
      <c r="AB4250">
        <f t="shared" ca="1" si="588"/>
        <v>8.7999997999999984</v>
      </c>
      <c r="AC4250">
        <f t="shared" ca="1" si="589"/>
        <v>17.200000200000002</v>
      </c>
      <c r="AD4250">
        <f t="shared" ca="1" si="590"/>
        <v>-17.200000200000002</v>
      </c>
      <c r="AE4250" s="2">
        <v>0</v>
      </c>
      <c r="AF4250" s="7">
        <f>VLOOKUP(R4250,Weights!$A$2:$B$120,2,0)*AE4250</f>
        <v>0</v>
      </c>
      <c r="AG4250">
        <f t="shared" ca="1" si="591"/>
        <v>295.84000688000009</v>
      </c>
      <c r="AI4250" t="str">
        <f t="shared" ca="1" si="593"/>
        <v>Seattle</v>
      </c>
      <c r="AJ4250" t="str">
        <f t="shared" si="594"/>
        <v>Seattle</v>
      </c>
      <c r="AK4250">
        <f t="shared" si="595"/>
        <v>0</v>
      </c>
    </row>
    <row r="4251" spans="17:37" x14ac:dyDescent="0.25">
      <c r="Q4251" t="s">
        <v>3382</v>
      </c>
      <c r="R4251" s="6">
        <v>42063</v>
      </c>
      <c r="S4251" t="s">
        <v>3194</v>
      </c>
      <c r="T4251" t="s">
        <v>3463</v>
      </c>
      <c r="U4251" t="s">
        <v>3842</v>
      </c>
      <c r="V4251">
        <v>53</v>
      </c>
      <c r="W4251">
        <v>43</v>
      </c>
      <c r="Y4251" t="s">
        <v>1513</v>
      </c>
      <c r="Z4251">
        <v>1</v>
      </c>
      <c r="AA4251">
        <f t="shared" si="592"/>
        <v>10</v>
      </c>
      <c r="AB4251">
        <f t="shared" ca="1" si="588"/>
        <v>3</v>
      </c>
      <c r="AC4251">
        <f t="shared" ca="1" si="589"/>
        <v>7</v>
      </c>
      <c r="AD4251">
        <f t="shared" ca="1" si="590"/>
        <v>-7</v>
      </c>
      <c r="AE4251" s="2">
        <v>0</v>
      </c>
      <c r="AF4251" s="7">
        <f>VLOOKUP(R4251,Weights!$A$2:$B$120,2,0)*AE4251</f>
        <v>0</v>
      </c>
      <c r="AG4251">
        <f t="shared" ca="1" si="591"/>
        <v>49</v>
      </c>
      <c r="AI4251" t="str">
        <f t="shared" ca="1" si="593"/>
        <v>Seattle</v>
      </c>
      <c r="AJ4251" t="str">
        <f t="shared" si="594"/>
        <v>Seattle</v>
      </c>
      <c r="AK4251">
        <f t="shared" si="595"/>
        <v>0</v>
      </c>
    </row>
    <row r="4252" spans="17:37" x14ac:dyDescent="0.25">
      <c r="Q4252" t="s">
        <v>3382</v>
      </c>
      <c r="R4252" s="6">
        <v>42076</v>
      </c>
      <c r="S4252" t="s">
        <v>3195</v>
      </c>
      <c r="T4252" t="s">
        <v>3361</v>
      </c>
      <c r="U4252" t="s">
        <v>3191</v>
      </c>
      <c r="Y4252" t="s">
        <v>3191</v>
      </c>
      <c r="Z4252">
        <v>0</v>
      </c>
      <c r="AA4252">
        <f t="shared" si="592"/>
        <v>0</v>
      </c>
      <c r="AB4252">
        <f t="shared" ca="1" si="588"/>
        <v>0</v>
      </c>
      <c r="AC4252">
        <f t="shared" ca="1" si="589"/>
        <v>0</v>
      </c>
      <c r="AD4252">
        <f t="shared" ca="1" si="590"/>
        <v>0</v>
      </c>
      <c r="AE4252" s="2">
        <v>0</v>
      </c>
      <c r="AF4252" s="7">
        <f>VLOOKUP(R4252,Weights!$A$2:$B$120,2,0)*AE4252</f>
        <v>0</v>
      </c>
      <c r="AG4252">
        <f t="shared" ca="1" si="591"/>
        <v>0</v>
      </c>
      <c r="AI4252" t="str">
        <f t="shared" ca="1" si="593"/>
        <v>UMKC</v>
      </c>
      <c r="AJ4252" t="str">
        <f t="shared" si="594"/>
        <v>UMKC</v>
      </c>
      <c r="AK4252">
        <f t="shared" si="595"/>
        <v>0</v>
      </c>
    </row>
    <row r="4253" spans="17:37" x14ac:dyDescent="0.25">
      <c r="Q4253" t="s">
        <v>3226</v>
      </c>
      <c r="R4253" s="6">
        <v>41959</v>
      </c>
      <c r="S4253" t="s">
        <v>3194</v>
      </c>
      <c r="T4253" t="s">
        <v>3344</v>
      </c>
      <c r="U4253" t="s">
        <v>3842</v>
      </c>
      <c r="V4253">
        <v>63</v>
      </c>
      <c r="W4253">
        <v>47</v>
      </c>
      <c r="Y4253" t="s">
        <v>176</v>
      </c>
      <c r="Z4253">
        <v>1</v>
      </c>
      <c r="AA4253">
        <f t="shared" si="592"/>
        <v>16</v>
      </c>
      <c r="AB4253">
        <f t="shared" ca="1" si="588"/>
        <v>12.799999979999999</v>
      </c>
      <c r="AC4253">
        <f t="shared" ca="1" si="589"/>
        <v>3.2000000200000009</v>
      </c>
      <c r="AD4253">
        <f t="shared" ca="1" si="590"/>
        <v>-3.2000000200000009</v>
      </c>
      <c r="AE4253" s="2">
        <v>0</v>
      </c>
      <c r="AF4253" s="7">
        <f>VLOOKUP(R4253,Weights!$A$2:$B$120,2,0)*AE4253</f>
        <v>0</v>
      </c>
      <c r="AG4253">
        <f t="shared" ca="1" si="591"/>
        <v>10.240000128000007</v>
      </c>
      <c r="AI4253" t="str">
        <f t="shared" ca="1" si="593"/>
        <v>Seton Hall</v>
      </c>
      <c r="AJ4253" t="str">
        <f t="shared" si="594"/>
        <v>Seton Hall</v>
      </c>
      <c r="AK4253">
        <f t="shared" si="595"/>
        <v>0</v>
      </c>
    </row>
    <row r="4254" spans="17:37" x14ac:dyDescent="0.25">
      <c r="Q4254" t="s">
        <v>3226</v>
      </c>
      <c r="R4254" s="6">
        <v>41964</v>
      </c>
      <c r="S4254" t="s">
        <v>3195</v>
      </c>
      <c r="T4254" t="s">
        <v>3449</v>
      </c>
      <c r="U4254" t="s">
        <v>3842</v>
      </c>
      <c r="V4254">
        <v>68</v>
      </c>
      <c r="W4254">
        <v>60</v>
      </c>
      <c r="Y4254" t="s">
        <v>258</v>
      </c>
      <c r="Z4254">
        <v>1</v>
      </c>
      <c r="AA4254">
        <f t="shared" si="592"/>
        <v>8</v>
      </c>
      <c r="AB4254">
        <f t="shared" ca="1" si="588"/>
        <v>17.8</v>
      </c>
      <c r="AC4254">
        <f t="shared" ca="1" si="589"/>
        <v>-9.8000000000000007</v>
      </c>
      <c r="AD4254">
        <f t="shared" ca="1" si="590"/>
        <v>9.8000000000000007</v>
      </c>
      <c r="AE4254" s="2">
        <v>0</v>
      </c>
      <c r="AF4254" s="7">
        <f>VLOOKUP(R4254,Weights!$A$2:$B$120,2,0)*AE4254</f>
        <v>0</v>
      </c>
      <c r="AG4254">
        <f t="shared" ca="1" si="591"/>
        <v>96.04000000000002</v>
      </c>
      <c r="AI4254" t="str">
        <f t="shared" ca="1" si="593"/>
        <v>Seton Hall</v>
      </c>
      <c r="AJ4254" t="str">
        <f t="shared" si="594"/>
        <v>Seton Hall</v>
      </c>
      <c r="AK4254">
        <f t="shared" si="595"/>
        <v>0</v>
      </c>
    </row>
    <row r="4255" spans="17:37" x14ac:dyDescent="0.25">
      <c r="Q4255" t="s">
        <v>3226</v>
      </c>
      <c r="R4255" s="6">
        <v>41966</v>
      </c>
      <c r="S4255" t="s">
        <v>3195</v>
      </c>
      <c r="T4255" t="s">
        <v>3427</v>
      </c>
      <c r="U4255" t="s">
        <v>3842</v>
      </c>
      <c r="V4255">
        <v>85</v>
      </c>
      <c r="W4255">
        <v>67</v>
      </c>
      <c r="Y4255" t="s">
        <v>259</v>
      </c>
      <c r="Z4255">
        <v>1</v>
      </c>
      <c r="AA4255">
        <f t="shared" si="592"/>
        <v>18</v>
      </c>
      <c r="AB4255">
        <f t="shared" ca="1" si="588"/>
        <v>12.6</v>
      </c>
      <c r="AC4255">
        <f t="shared" ca="1" si="589"/>
        <v>5.4</v>
      </c>
      <c r="AD4255">
        <f t="shared" ca="1" si="590"/>
        <v>-5.4</v>
      </c>
      <c r="AE4255" s="2">
        <v>0</v>
      </c>
      <c r="AF4255" s="7">
        <f>VLOOKUP(R4255,Weights!$A$2:$B$120,2,0)*AE4255</f>
        <v>0</v>
      </c>
      <c r="AG4255">
        <f t="shared" ca="1" si="591"/>
        <v>29.160000000000004</v>
      </c>
      <c r="AI4255" t="str">
        <f t="shared" ca="1" si="593"/>
        <v>Seton Hall</v>
      </c>
      <c r="AJ4255" t="str">
        <f t="shared" si="594"/>
        <v>Seton Hall</v>
      </c>
      <c r="AK4255">
        <f t="shared" si="595"/>
        <v>0</v>
      </c>
    </row>
    <row r="4256" spans="17:37" x14ac:dyDescent="0.25">
      <c r="Q4256" t="s">
        <v>3226</v>
      </c>
      <c r="R4256" s="6">
        <v>41967</v>
      </c>
      <c r="S4256" t="s">
        <v>3195</v>
      </c>
      <c r="T4256" t="s">
        <v>3314</v>
      </c>
      <c r="U4256" t="s">
        <v>3842</v>
      </c>
      <c r="V4256">
        <v>84</v>
      </c>
      <c r="W4256">
        <v>80</v>
      </c>
      <c r="Y4256" t="s">
        <v>260</v>
      </c>
      <c r="Z4256">
        <v>1</v>
      </c>
      <c r="AA4256">
        <f t="shared" si="592"/>
        <v>4</v>
      </c>
      <c r="AB4256">
        <f t="shared" ca="1" si="588"/>
        <v>3.8</v>
      </c>
      <c r="AC4256">
        <f t="shared" ca="1" si="589"/>
        <v>0.20000000000000018</v>
      </c>
      <c r="AD4256">
        <f t="shared" ca="1" si="590"/>
        <v>-0.20000000000000018</v>
      </c>
      <c r="AE4256" s="2">
        <v>0</v>
      </c>
      <c r="AF4256" s="7">
        <f>VLOOKUP(R4256,Weights!$A$2:$B$120,2,0)*AE4256</f>
        <v>0</v>
      </c>
      <c r="AG4256">
        <f t="shared" ca="1" si="591"/>
        <v>4.000000000000007E-2</v>
      </c>
      <c r="AI4256" t="str">
        <f t="shared" ca="1" si="593"/>
        <v>Seton Hall</v>
      </c>
      <c r="AJ4256" t="str">
        <f t="shared" si="594"/>
        <v>Seton Hall</v>
      </c>
      <c r="AK4256">
        <f t="shared" si="595"/>
        <v>0</v>
      </c>
    </row>
    <row r="4257" spans="17:37" x14ac:dyDescent="0.25">
      <c r="Q4257" t="s">
        <v>3226</v>
      </c>
      <c r="R4257" s="6">
        <v>41972</v>
      </c>
      <c r="S4257" t="s">
        <v>3194</v>
      </c>
      <c r="T4257" t="s">
        <v>3247</v>
      </c>
      <c r="U4257" t="s">
        <v>3842</v>
      </c>
      <c r="V4257">
        <v>58</v>
      </c>
      <c r="W4257">
        <v>54</v>
      </c>
      <c r="Y4257" t="s">
        <v>261</v>
      </c>
      <c r="Z4257">
        <v>1</v>
      </c>
      <c r="AA4257">
        <f t="shared" si="592"/>
        <v>4</v>
      </c>
      <c r="AB4257">
        <f t="shared" ca="1" si="588"/>
        <v>4</v>
      </c>
      <c r="AC4257">
        <f t="shared" ca="1" si="589"/>
        <v>0</v>
      </c>
      <c r="AD4257">
        <f t="shared" ca="1" si="590"/>
        <v>0</v>
      </c>
      <c r="AE4257" s="2">
        <v>0</v>
      </c>
      <c r="AF4257" s="7">
        <f>VLOOKUP(R4257,Weights!$A$2:$B$120,2,0)*AE4257</f>
        <v>0</v>
      </c>
      <c r="AG4257">
        <f t="shared" ca="1" si="591"/>
        <v>0</v>
      </c>
      <c r="AI4257" t="str">
        <f t="shared" ca="1" si="593"/>
        <v>Seton Hall</v>
      </c>
      <c r="AJ4257" t="str">
        <f t="shared" si="594"/>
        <v>Seton Hall</v>
      </c>
      <c r="AK4257">
        <f t="shared" si="595"/>
        <v>0</v>
      </c>
    </row>
    <row r="4258" spans="17:37" x14ac:dyDescent="0.25">
      <c r="Q4258" t="s">
        <v>3226</v>
      </c>
      <c r="R4258" s="6">
        <v>41975</v>
      </c>
      <c r="S4258" t="s">
        <v>3194</v>
      </c>
      <c r="T4258" t="s">
        <v>3217</v>
      </c>
      <c r="U4258" t="s">
        <v>3842</v>
      </c>
      <c r="V4258">
        <v>78</v>
      </c>
      <c r="W4258">
        <v>55</v>
      </c>
      <c r="Y4258" t="s">
        <v>673</v>
      </c>
      <c r="Z4258">
        <v>1</v>
      </c>
      <c r="AA4258">
        <f t="shared" si="592"/>
        <v>23</v>
      </c>
      <c r="AB4258">
        <f t="shared" ca="1" si="588"/>
        <v>14.6</v>
      </c>
      <c r="AC4258">
        <f t="shared" ca="1" si="589"/>
        <v>8.4</v>
      </c>
      <c r="AD4258">
        <f t="shared" ca="1" si="590"/>
        <v>-8.4</v>
      </c>
      <c r="AE4258" s="2">
        <v>0</v>
      </c>
      <c r="AF4258" s="7">
        <f>VLOOKUP(R4258,Weights!$A$2:$B$120,2,0)*AE4258</f>
        <v>0</v>
      </c>
      <c r="AG4258">
        <f t="shared" ca="1" si="591"/>
        <v>70.56</v>
      </c>
      <c r="AI4258" t="str">
        <f t="shared" ca="1" si="593"/>
        <v>Seton Hall</v>
      </c>
      <c r="AJ4258" t="str">
        <f t="shared" si="594"/>
        <v>Seton Hall</v>
      </c>
      <c r="AK4258">
        <f t="shared" si="595"/>
        <v>0</v>
      </c>
    </row>
    <row r="4259" spans="17:37" x14ac:dyDescent="0.25">
      <c r="Q4259" t="s">
        <v>3226</v>
      </c>
      <c r="R4259" s="6">
        <v>41979</v>
      </c>
      <c r="S4259" t="s">
        <v>3194</v>
      </c>
      <c r="T4259" t="s">
        <v>3229</v>
      </c>
      <c r="U4259" t="s">
        <v>3842</v>
      </c>
      <c r="V4259">
        <v>81</v>
      </c>
      <c r="W4259">
        <v>54</v>
      </c>
      <c r="Y4259" t="s">
        <v>674</v>
      </c>
      <c r="Z4259">
        <v>1</v>
      </c>
      <c r="AA4259">
        <f t="shared" si="592"/>
        <v>27</v>
      </c>
      <c r="AB4259">
        <f t="shared" ca="1" si="588"/>
        <v>12.199999979999999</v>
      </c>
      <c r="AC4259">
        <f t="shared" ca="1" si="589"/>
        <v>14.800000020000001</v>
      </c>
      <c r="AD4259">
        <f t="shared" ca="1" si="590"/>
        <v>-14.800000020000001</v>
      </c>
      <c r="AE4259" s="2">
        <v>0</v>
      </c>
      <c r="AF4259" s="7">
        <f>VLOOKUP(R4259,Weights!$A$2:$B$120,2,0)*AE4259</f>
        <v>0</v>
      </c>
      <c r="AG4259">
        <f t="shared" ca="1" si="591"/>
        <v>219.04000059200001</v>
      </c>
      <c r="AI4259" t="str">
        <f t="shared" ca="1" si="593"/>
        <v>Seton Hall</v>
      </c>
      <c r="AJ4259" t="str">
        <f t="shared" si="594"/>
        <v>Seton Hall</v>
      </c>
      <c r="AK4259">
        <f t="shared" si="595"/>
        <v>0</v>
      </c>
    </row>
    <row r="4260" spans="17:37" x14ac:dyDescent="0.25">
      <c r="Q4260" t="s">
        <v>3226</v>
      </c>
      <c r="R4260" s="6">
        <v>41987</v>
      </c>
      <c r="S4260" t="s">
        <v>3194</v>
      </c>
      <c r="T4260" t="s">
        <v>3502</v>
      </c>
      <c r="U4260" t="s">
        <v>3842</v>
      </c>
      <c r="V4260">
        <v>67</v>
      </c>
      <c r="W4260">
        <v>52</v>
      </c>
      <c r="Y4260" t="s">
        <v>416</v>
      </c>
      <c r="Z4260">
        <v>1</v>
      </c>
      <c r="AA4260">
        <f t="shared" si="592"/>
        <v>15</v>
      </c>
      <c r="AB4260">
        <f t="shared" ca="1" si="588"/>
        <v>15</v>
      </c>
      <c r="AC4260">
        <f t="shared" ca="1" si="589"/>
        <v>0</v>
      </c>
      <c r="AD4260">
        <f t="shared" ca="1" si="590"/>
        <v>0</v>
      </c>
      <c r="AE4260" s="2">
        <v>0</v>
      </c>
      <c r="AF4260" s="7">
        <f>VLOOKUP(R4260,Weights!$A$2:$B$120,2,0)*AE4260</f>
        <v>0</v>
      </c>
      <c r="AG4260">
        <f t="shared" ca="1" si="591"/>
        <v>0</v>
      </c>
      <c r="AI4260" t="str">
        <f t="shared" ca="1" si="593"/>
        <v>Seton Hall</v>
      </c>
      <c r="AJ4260" t="str">
        <f t="shared" si="594"/>
        <v>Seton Hall</v>
      </c>
      <c r="AK4260">
        <f t="shared" si="595"/>
        <v>0</v>
      </c>
    </row>
    <row r="4261" spans="17:37" x14ac:dyDescent="0.25">
      <c r="Q4261" t="s">
        <v>3226</v>
      </c>
      <c r="R4261" s="6">
        <v>42000</v>
      </c>
      <c r="S4261" t="s">
        <v>3194</v>
      </c>
      <c r="T4261" t="s">
        <v>3209</v>
      </c>
      <c r="U4261" t="s">
        <v>3842</v>
      </c>
      <c r="V4261">
        <v>72</v>
      </c>
      <c r="W4261">
        <v>43</v>
      </c>
      <c r="Y4261" t="s">
        <v>465</v>
      </c>
      <c r="Z4261">
        <v>1</v>
      </c>
      <c r="AA4261">
        <f t="shared" si="592"/>
        <v>29</v>
      </c>
      <c r="AB4261">
        <f t="shared" ca="1" si="588"/>
        <v>27.799999800000002</v>
      </c>
      <c r="AC4261">
        <f t="shared" ca="1" si="589"/>
        <v>1.2000001999999981</v>
      </c>
      <c r="AD4261">
        <f t="shared" ca="1" si="590"/>
        <v>-1.2000001999999981</v>
      </c>
      <c r="AE4261" s="2">
        <v>0</v>
      </c>
      <c r="AF4261" s="7">
        <f>VLOOKUP(R4261,Weights!$A$2:$B$120,2,0)*AE4261</f>
        <v>0</v>
      </c>
      <c r="AG4261">
        <f t="shared" ca="1" si="591"/>
        <v>1.4400004800000354</v>
      </c>
      <c r="AI4261" t="str">
        <f t="shared" ca="1" si="593"/>
        <v>Seton Hall</v>
      </c>
      <c r="AJ4261" t="str">
        <f t="shared" si="594"/>
        <v>Seton Hall</v>
      </c>
      <c r="AK4261">
        <f t="shared" si="595"/>
        <v>0</v>
      </c>
    </row>
    <row r="4262" spans="17:37" x14ac:dyDescent="0.25">
      <c r="Q4262" t="s">
        <v>3226</v>
      </c>
      <c r="R4262" s="6">
        <v>42004</v>
      </c>
      <c r="S4262" t="s">
        <v>3194</v>
      </c>
      <c r="T4262" t="s">
        <v>3322</v>
      </c>
      <c r="U4262" t="s">
        <v>3842</v>
      </c>
      <c r="V4262">
        <v>78</v>
      </c>
      <c r="W4262">
        <v>67</v>
      </c>
      <c r="Y4262" t="s">
        <v>466</v>
      </c>
      <c r="Z4262">
        <v>1</v>
      </c>
      <c r="AA4262">
        <f t="shared" si="592"/>
        <v>11</v>
      </c>
      <c r="AB4262">
        <f t="shared" ca="1" si="588"/>
        <v>0.99999979999999944</v>
      </c>
      <c r="AC4262">
        <f t="shared" ca="1" si="589"/>
        <v>10.000000200000001</v>
      </c>
      <c r="AD4262">
        <f t="shared" ca="1" si="590"/>
        <v>-10.000000200000001</v>
      </c>
      <c r="AE4262" s="2">
        <v>0</v>
      </c>
      <c r="AF4262" s="7">
        <f>VLOOKUP(R4262,Weights!$A$2:$B$120,2,0)*AE4262</f>
        <v>0</v>
      </c>
      <c r="AG4262">
        <f t="shared" ca="1" si="591"/>
        <v>100.00000400000005</v>
      </c>
      <c r="AI4262" t="str">
        <f t="shared" ca="1" si="593"/>
        <v>Seton Hall</v>
      </c>
      <c r="AJ4262" t="str">
        <f t="shared" si="594"/>
        <v>Seton Hall</v>
      </c>
      <c r="AK4262">
        <f t="shared" si="595"/>
        <v>0</v>
      </c>
    </row>
    <row r="4263" spans="17:37" x14ac:dyDescent="0.25">
      <c r="Q4263" t="s">
        <v>3226</v>
      </c>
      <c r="R4263" s="6">
        <v>42007</v>
      </c>
      <c r="S4263" t="s">
        <v>3194</v>
      </c>
      <c r="T4263" t="s">
        <v>3829</v>
      </c>
      <c r="U4263" t="s">
        <v>3842</v>
      </c>
      <c r="V4263">
        <v>66</v>
      </c>
      <c r="W4263">
        <v>61</v>
      </c>
      <c r="X4263" t="s">
        <v>3843</v>
      </c>
      <c r="Y4263" t="s">
        <v>467</v>
      </c>
      <c r="Z4263">
        <v>1</v>
      </c>
      <c r="AA4263">
        <f t="shared" si="592"/>
        <v>5</v>
      </c>
      <c r="AB4263">
        <f t="shared" ca="1" si="588"/>
        <v>-10.200000200000002</v>
      </c>
      <c r="AC4263">
        <f t="shared" ca="1" si="589"/>
        <v>15.200000200000002</v>
      </c>
      <c r="AD4263">
        <f t="shared" ca="1" si="590"/>
        <v>-15.200000200000002</v>
      </c>
      <c r="AE4263" s="2">
        <v>0</v>
      </c>
      <c r="AF4263" s="7">
        <f>VLOOKUP(R4263,Weights!$A$2:$B$120,2,0)*AE4263</f>
        <v>0</v>
      </c>
      <c r="AG4263">
        <f t="shared" ca="1" si="591"/>
        <v>231.0400060800001</v>
      </c>
      <c r="AI4263" t="str">
        <f t="shared" ca="1" si="593"/>
        <v>Villanova</v>
      </c>
      <c r="AJ4263" t="str">
        <f t="shared" si="594"/>
        <v>Seton Hall</v>
      </c>
      <c r="AK4263">
        <f t="shared" si="595"/>
        <v>0</v>
      </c>
    </row>
    <row r="4264" spans="17:37" x14ac:dyDescent="0.25">
      <c r="Q4264" t="s">
        <v>3226</v>
      </c>
      <c r="R4264" s="6">
        <v>42017</v>
      </c>
      <c r="S4264" t="s">
        <v>3194</v>
      </c>
      <c r="T4264" t="s">
        <v>3222</v>
      </c>
      <c r="U4264" t="s">
        <v>3841</v>
      </c>
      <c r="V4264">
        <v>79</v>
      </c>
      <c r="W4264">
        <v>75</v>
      </c>
      <c r="X4264" t="s">
        <v>3843</v>
      </c>
      <c r="Y4264" t="s">
        <v>1074</v>
      </c>
      <c r="Z4264">
        <v>1</v>
      </c>
      <c r="AA4264">
        <f t="shared" si="592"/>
        <v>-4</v>
      </c>
      <c r="AB4264">
        <f t="shared" ca="1" si="588"/>
        <v>-4.0000002000000023</v>
      </c>
      <c r="AC4264">
        <f t="shared" ca="1" si="589"/>
        <v>2.0000000233721948E-7</v>
      </c>
      <c r="AD4264">
        <f t="shared" ca="1" si="590"/>
        <v>-2.0000000233721948E-7</v>
      </c>
      <c r="AE4264" s="2">
        <v>0</v>
      </c>
      <c r="AF4264" s="7">
        <f>VLOOKUP(R4264,Weights!$A$2:$B$120,2,0)*AE4264</f>
        <v>0</v>
      </c>
      <c r="AG4264">
        <f t="shared" ca="1" si="591"/>
        <v>4.0000000934887799E-14</v>
      </c>
      <c r="AI4264" t="str">
        <f t="shared" ca="1" si="593"/>
        <v>Butler</v>
      </c>
      <c r="AJ4264" t="str">
        <f t="shared" si="594"/>
        <v>Butler</v>
      </c>
      <c r="AK4264" t="str">
        <f t="shared" si="595"/>
        <v>Butler</v>
      </c>
    </row>
    <row r="4265" spans="17:37" x14ac:dyDescent="0.25">
      <c r="Q4265" t="s">
        <v>3226</v>
      </c>
      <c r="R4265" s="6">
        <v>42026</v>
      </c>
      <c r="S4265" t="s">
        <v>3194</v>
      </c>
      <c r="T4265" t="s">
        <v>3376</v>
      </c>
      <c r="U4265" t="s">
        <v>3841</v>
      </c>
      <c r="V4265">
        <v>64</v>
      </c>
      <c r="W4265">
        <v>60</v>
      </c>
      <c r="Y4265" t="s">
        <v>983</v>
      </c>
      <c r="Z4265">
        <v>1</v>
      </c>
      <c r="AA4265">
        <f t="shared" si="592"/>
        <v>-4</v>
      </c>
      <c r="AB4265">
        <f t="shared" ca="1" si="588"/>
        <v>6.7999999999999989</v>
      </c>
      <c r="AC4265">
        <f t="shared" ca="1" si="589"/>
        <v>-10.799999999999999</v>
      </c>
      <c r="AD4265">
        <f t="shared" ca="1" si="590"/>
        <v>10.799999999999999</v>
      </c>
      <c r="AE4265" s="2">
        <v>0</v>
      </c>
      <c r="AF4265" s="7">
        <f>VLOOKUP(R4265,Weights!$A$2:$B$120,2,0)*AE4265</f>
        <v>0</v>
      </c>
      <c r="AG4265">
        <f t="shared" ca="1" si="591"/>
        <v>116.63999999999997</v>
      </c>
      <c r="AI4265" t="str">
        <f t="shared" ca="1" si="593"/>
        <v>Seton Hall</v>
      </c>
      <c r="AJ4265" t="str">
        <f t="shared" si="594"/>
        <v>DePaul</v>
      </c>
      <c r="AK4265" t="str">
        <f t="shared" si="595"/>
        <v>DePaul</v>
      </c>
    </row>
    <row r="4266" spans="17:37" x14ac:dyDescent="0.25">
      <c r="Q4266" t="s">
        <v>3226</v>
      </c>
      <c r="R4266" s="6">
        <v>42035</v>
      </c>
      <c r="S4266" t="s">
        <v>3194</v>
      </c>
      <c r="T4266" t="s">
        <v>3331</v>
      </c>
      <c r="U4266" t="s">
        <v>3842</v>
      </c>
      <c r="V4266">
        <v>90</v>
      </c>
      <c r="W4266">
        <v>82</v>
      </c>
      <c r="Y4266" t="s">
        <v>1075</v>
      </c>
      <c r="Z4266">
        <v>1</v>
      </c>
      <c r="AA4266">
        <f t="shared" si="592"/>
        <v>8</v>
      </c>
      <c r="AB4266">
        <f t="shared" ca="1" si="588"/>
        <v>-1.2000001999999999</v>
      </c>
      <c r="AC4266">
        <f t="shared" ca="1" si="589"/>
        <v>9.2000001999999999</v>
      </c>
      <c r="AD4266">
        <f t="shared" ca="1" si="590"/>
        <v>-9.2000001999999999</v>
      </c>
      <c r="AE4266" s="2">
        <v>0</v>
      </c>
      <c r="AF4266" s="7">
        <f>VLOOKUP(R4266,Weights!$A$2:$B$120,2,0)*AE4266</f>
        <v>0</v>
      </c>
      <c r="AG4266">
        <f t="shared" ca="1" si="591"/>
        <v>84.640003680000035</v>
      </c>
      <c r="AI4266" t="str">
        <f t="shared" ca="1" si="593"/>
        <v>Xavier</v>
      </c>
      <c r="AJ4266" t="str">
        <f t="shared" si="594"/>
        <v>Seton Hall</v>
      </c>
      <c r="AK4266">
        <f t="shared" si="595"/>
        <v>0</v>
      </c>
    </row>
    <row r="4267" spans="17:37" x14ac:dyDescent="0.25">
      <c r="Q4267" t="s">
        <v>3226</v>
      </c>
      <c r="R4267" s="6">
        <v>42042</v>
      </c>
      <c r="S4267" t="s">
        <v>3194</v>
      </c>
      <c r="T4267" t="s">
        <v>3375</v>
      </c>
      <c r="U4267" t="s">
        <v>3841</v>
      </c>
      <c r="V4267">
        <v>57</v>
      </c>
      <c r="W4267">
        <v>54</v>
      </c>
      <c r="Y4267" t="s">
        <v>1076</v>
      </c>
      <c r="Z4267">
        <v>1</v>
      </c>
      <c r="AA4267">
        <f t="shared" si="592"/>
        <v>-3</v>
      </c>
      <c r="AB4267">
        <f t="shared" ca="1" si="588"/>
        <v>4.5999999999999996</v>
      </c>
      <c r="AC4267">
        <f t="shared" ca="1" si="589"/>
        <v>-7.6</v>
      </c>
      <c r="AD4267">
        <f t="shared" ca="1" si="590"/>
        <v>7.6</v>
      </c>
      <c r="AE4267" s="2">
        <v>0</v>
      </c>
      <c r="AF4267" s="7">
        <f>VLOOKUP(R4267,Weights!$A$2:$B$120,2,0)*AE4267</f>
        <v>0</v>
      </c>
      <c r="AG4267">
        <f t="shared" ca="1" si="591"/>
        <v>57.76</v>
      </c>
      <c r="AI4267" t="str">
        <f t="shared" ca="1" si="593"/>
        <v>Seton Hall</v>
      </c>
      <c r="AJ4267" t="str">
        <f t="shared" si="594"/>
        <v>Marquette</v>
      </c>
      <c r="AK4267" t="str">
        <f t="shared" si="595"/>
        <v>Marquette</v>
      </c>
    </row>
    <row r="4268" spans="17:37" x14ac:dyDescent="0.25">
      <c r="Q4268" t="s">
        <v>3226</v>
      </c>
      <c r="R4268" s="6">
        <v>42045</v>
      </c>
      <c r="S4268" t="s">
        <v>3194</v>
      </c>
      <c r="T4268" t="s">
        <v>3370</v>
      </c>
      <c r="U4268" t="s">
        <v>3841</v>
      </c>
      <c r="V4268">
        <v>86</v>
      </c>
      <c r="W4268">
        <v>67</v>
      </c>
      <c r="Y4268" t="s">
        <v>1077</v>
      </c>
      <c r="Z4268">
        <v>1</v>
      </c>
      <c r="AA4268">
        <f t="shared" si="592"/>
        <v>-19</v>
      </c>
      <c r="AB4268">
        <f t="shared" ca="1" si="588"/>
        <v>-1.2000001999999999</v>
      </c>
      <c r="AC4268">
        <f t="shared" ca="1" si="589"/>
        <v>-17.799999800000002</v>
      </c>
      <c r="AD4268">
        <f t="shared" ca="1" si="590"/>
        <v>17.799999800000002</v>
      </c>
      <c r="AE4268" s="2">
        <v>0</v>
      </c>
      <c r="AF4268" s="7">
        <f>VLOOKUP(R4268,Weights!$A$2:$B$120,2,0)*AE4268</f>
        <v>0</v>
      </c>
      <c r="AG4268">
        <f t="shared" ca="1" si="591"/>
        <v>316.83999288000012</v>
      </c>
      <c r="AI4268" t="str">
        <f t="shared" ca="1" si="593"/>
        <v>Georgetown</v>
      </c>
      <c r="AJ4268" t="str">
        <f t="shared" si="594"/>
        <v>Georgetown</v>
      </c>
      <c r="AK4268" t="str">
        <f t="shared" si="595"/>
        <v>Georgetown</v>
      </c>
    </row>
    <row r="4269" spans="17:37" x14ac:dyDescent="0.25">
      <c r="Q4269" t="s">
        <v>3226</v>
      </c>
      <c r="R4269" s="6">
        <v>42063</v>
      </c>
      <c r="S4269" t="s">
        <v>3194</v>
      </c>
      <c r="T4269" t="s">
        <v>3373</v>
      </c>
      <c r="U4269" t="s">
        <v>3842</v>
      </c>
      <c r="V4269">
        <v>67</v>
      </c>
      <c r="W4269">
        <v>66</v>
      </c>
      <c r="Y4269" t="s">
        <v>1079</v>
      </c>
      <c r="Z4269">
        <v>1</v>
      </c>
      <c r="AA4269">
        <f t="shared" si="592"/>
        <v>1</v>
      </c>
      <c r="AB4269">
        <f t="shared" ca="1" si="588"/>
        <v>4.7999999999999989</v>
      </c>
      <c r="AC4269">
        <f t="shared" ca="1" si="589"/>
        <v>-3.7999999999999989</v>
      </c>
      <c r="AD4269">
        <f t="shared" ca="1" si="590"/>
        <v>3.7999999999999989</v>
      </c>
      <c r="AE4269" s="2">
        <v>0</v>
      </c>
      <c r="AF4269" s="7">
        <f>VLOOKUP(R4269,Weights!$A$2:$B$120,2,0)*AE4269</f>
        <v>0</v>
      </c>
      <c r="AG4269">
        <f t="shared" ca="1" si="591"/>
        <v>14.439999999999992</v>
      </c>
      <c r="AI4269" t="str">
        <f t="shared" ca="1" si="593"/>
        <v>Seton Hall</v>
      </c>
      <c r="AJ4269" t="str">
        <f t="shared" si="594"/>
        <v>Seton Hall</v>
      </c>
      <c r="AK4269">
        <f t="shared" si="595"/>
        <v>0</v>
      </c>
    </row>
    <row r="4270" spans="17:37" x14ac:dyDescent="0.25">
      <c r="Q4270" t="s">
        <v>3226</v>
      </c>
      <c r="R4270" s="6">
        <v>42067</v>
      </c>
      <c r="S4270" t="s">
        <v>3194</v>
      </c>
      <c r="T4270" t="s">
        <v>3196</v>
      </c>
      <c r="U4270" t="s">
        <v>3841</v>
      </c>
      <c r="V4270">
        <v>79</v>
      </c>
      <c r="W4270">
        <v>66</v>
      </c>
      <c r="Y4270" t="s">
        <v>1080</v>
      </c>
      <c r="Z4270">
        <v>1</v>
      </c>
      <c r="AA4270">
        <f t="shared" si="592"/>
        <v>-13</v>
      </c>
      <c r="AB4270">
        <f t="shared" ca="1" si="588"/>
        <v>-1.0000002000000006</v>
      </c>
      <c r="AC4270">
        <f t="shared" ca="1" si="589"/>
        <v>-11.999999799999999</v>
      </c>
      <c r="AD4270">
        <f t="shared" ca="1" si="590"/>
        <v>11.999999799999999</v>
      </c>
      <c r="AE4270" s="2">
        <v>0</v>
      </c>
      <c r="AF4270" s="7">
        <f>VLOOKUP(R4270,Weights!$A$2:$B$120,2,0)*AE4270</f>
        <v>0</v>
      </c>
      <c r="AG4270">
        <f t="shared" ca="1" si="591"/>
        <v>143.99999520000003</v>
      </c>
      <c r="AI4270" t="str">
        <f t="shared" ca="1" si="593"/>
        <v>Providence</v>
      </c>
      <c r="AJ4270" t="str">
        <f t="shared" si="594"/>
        <v>Providence</v>
      </c>
      <c r="AK4270" t="str">
        <f t="shared" si="595"/>
        <v>Providence</v>
      </c>
    </row>
    <row r="4271" spans="17:37" x14ac:dyDescent="0.25">
      <c r="Q4271" t="s">
        <v>3201</v>
      </c>
      <c r="R4271" s="6">
        <v>41960</v>
      </c>
      <c r="S4271" t="s">
        <v>3194</v>
      </c>
      <c r="T4271" t="s">
        <v>3208</v>
      </c>
      <c r="U4271" t="s">
        <v>3841</v>
      </c>
      <c r="V4271">
        <v>84</v>
      </c>
      <c r="W4271">
        <v>76</v>
      </c>
      <c r="Y4271" t="s">
        <v>66</v>
      </c>
      <c r="Z4271">
        <v>1</v>
      </c>
      <c r="AA4271">
        <f t="shared" si="592"/>
        <v>-8</v>
      </c>
      <c r="AB4271">
        <f t="shared" ca="1" si="588"/>
        <v>-4.4000000000000004</v>
      </c>
      <c r="AC4271">
        <f t="shared" ca="1" si="589"/>
        <v>-3.5999999999999996</v>
      </c>
      <c r="AD4271">
        <f t="shared" ca="1" si="590"/>
        <v>3.5999999999999996</v>
      </c>
      <c r="AE4271" s="2">
        <v>0</v>
      </c>
      <c r="AF4271" s="7">
        <f>VLOOKUP(R4271,Weights!$A$2:$B$120,2,0)*AE4271</f>
        <v>0</v>
      </c>
      <c r="AG4271">
        <f t="shared" ca="1" si="591"/>
        <v>12.959999999999997</v>
      </c>
      <c r="AI4271" t="str">
        <f t="shared" ca="1" si="593"/>
        <v>Vermont</v>
      </c>
      <c r="AJ4271" t="str">
        <f t="shared" si="594"/>
        <v>Vermont</v>
      </c>
      <c r="AK4271" t="str">
        <f t="shared" si="595"/>
        <v>Vermont</v>
      </c>
    </row>
    <row r="4272" spans="17:37" x14ac:dyDescent="0.25">
      <c r="Q4272" t="s">
        <v>3201</v>
      </c>
      <c r="R4272" s="6">
        <v>41978</v>
      </c>
      <c r="S4272" t="s">
        <v>3194</v>
      </c>
      <c r="T4272" t="s">
        <v>3219</v>
      </c>
      <c r="U4272" t="s">
        <v>3842</v>
      </c>
      <c r="V4272">
        <v>88</v>
      </c>
      <c r="W4272">
        <v>67</v>
      </c>
      <c r="Y4272" t="s">
        <v>1892</v>
      </c>
      <c r="Z4272">
        <v>1</v>
      </c>
      <c r="AA4272">
        <f t="shared" si="592"/>
        <v>21</v>
      </c>
      <c r="AB4272">
        <f t="shared" ca="1" si="588"/>
        <v>-0.59999999999999987</v>
      </c>
      <c r="AC4272">
        <f t="shared" ca="1" si="589"/>
        <v>21.6</v>
      </c>
      <c r="AD4272">
        <f t="shared" ca="1" si="590"/>
        <v>-21.6</v>
      </c>
      <c r="AE4272" s="2">
        <v>0</v>
      </c>
      <c r="AF4272" s="7">
        <f>VLOOKUP(R4272,Weights!$A$2:$B$120,2,0)*AE4272</f>
        <v>0</v>
      </c>
      <c r="AG4272">
        <f t="shared" ca="1" si="591"/>
        <v>466.56000000000006</v>
      </c>
      <c r="AI4272" t="str">
        <f t="shared" ca="1" si="593"/>
        <v>Quinnipiac</v>
      </c>
      <c r="AJ4272" t="str">
        <f t="shared" si="594"/>
        <v>Siena</v>
      </c>
      <c r="AK4272">
        <f t="shared" si="595"/>
        <v>0</v>
      </c>
    </row>
    <row r="4273" spans="17:37" x14ac:dyDescent="0.25">
      <c r="Q4273" t="s">
        <v>3201</v>
      </c>
      <c r="R4273" s="6">
        <v>41986</v>
      </c>
      <c r="S4273" t="s">
        <v>3194</v>
      </c>
      <c r="T4273" t="s">
        <v>3218</v>
      </c>
      <c r="U4273" t="s">
        <v>3841</v>
      </c>
      <c r="V4273">
        <v>77</v>
      </c>
      <c r="W4273">
        <v>68</v>
      </c>
      <c r="Y4273" t="s">
        <v>2028</v>
      </c>
      <c r="Z4273">
        <v>1</v>
      </c>
      <c r="AA4273">
        <f t="shared" si="592"/>
        <v>-9</v>
      </c>
      <c r="AB4273">
        <f t="shared" ca="1" si="588"/>
        <v>-7.2</v>
      </c>
      <c r="AC4273">
        <f t="shared" ca="1" si="589"/>
        <v>-1.7999999999999998</v>
      </c>
      <c r="AD4273">
        <f t="shared" ca="1" si="590"/>
        <v>1.7999999999999998</v>
      </c>
      <c r="AE4273" s="2">
        <v>0</v>
      </c>
      <c r="AF4273" s="7">
        <f>VLOOKUP(R4273,Weights!$A$2:$B$120,2,0)*AE4273</f>
        <v>0</v>
      </c>
      <c r="AG4273">
        <f t="shared" ca="1" si="591"/>
        <v>3.2399999999999993</v>
      </c>
      <c r="AI4273" t="str">
        <f t="shared" ca="1" si="593"/>
        <v>Albany</v>
      </c>
      <c r="AJ4273" t="str">
        <f t="shared" si="594"/>
        <v>Albany</v>
      </c>
      <c r="AK4273" t="str">
        <f t="shared" si="595"/>
        <v>Albany</v>
      </c>
    </row>
    <row r="4274" spans="17:37" x14ac:dyDescent="0.25">
      <c r="Q4274" t="s">
        <v>3201</v>
      </c>
      <c r="R4274" s="6">
        <v>41996</v>
      </c>
      <c r="S4274" t="s">
        <v>3194</v>
      </c>
      <c r="T4274" t="s">
        <v>3240</v>
      </c>
      <c r="U4274" t="s">
        <v>3841</v>
      </c>
      <c r="V4274">
        <v>75</v>
      </c>
      <c r="W4274">
        <v>57</v>
      </c>
      <c r="Y4274" t="s">
        <v>1941</v>
      </c>
      <c r="Z4274">
        <v>1</v>
      </c>
      <c r="AA4274">
        <f t="shared" si="592"/>
        <v>-18</v>
      </c>
      <c r="AB4274">
        <f t="shared" ca="1" si="588"/>
        <v>-1.4000000199999998</v>
      </c>
      <c r="AC4274">
        <f t="shared" ca="1" si="589"/>
        <v>-16.59999998</v>
      </c>
      <c r="AD4274">
        <f t="shared" ca="1" si="590"/>
        <v>16.59999998</v>
      </c>
      <c r="AE4274" s="2">
        <v>0</v>
      </c>
      <c r="AF4274" s="7">
        <f>VLOOKUP(R4274,Weights!$A$2:$B$120,2,0)*AE4274</f>
        <v>0</v>
      </c>
      <c r="AG4274">
        <f t="shared" ca="1" si="591"/>
        <v>275.55999933599998</v>
      </c>
      <c r="AI4274" t="str">
        <f t="shared" ca="1" si="593"/>
        <v>Cornell</v>
      </c>
      <c r="AJ4274" t="str">
        <f t="shared" si="594"/>
        <v>Cornell</v>
      </c>
      <c r="AK4274" t="str">
        <f t="shared" si="595"/>
        <v>Cornell</v>
      </c>
    </row>
    <row r="4275" spans="17:37" x14ac:dyDescent="0.25">
      <c r="Q4275" t="s">
        <v>3201</v>
      </c>
      <c r="R4275" s="6">
        <v>42001</v>
      </c>
      <c r="S4275" t="s">
        <v>3194</v>
      </c>
      <c r="T4275" t="s">
        <v>3200</v>
      </c>
      <c r="U4275" t="s">
        <v>3842</v>
      </c>
      <c r="V4275">
        <v>73</v>
      </c>
      <c r="W4275">
        <v>71</v>
      </c>
      <c r="Y4275" t="s">
        <v>1942</v>
      </c>
      <c r="Z4275">
        <v>1</v>
      </c>
      <c r="AA4275">
        <f t="shared" si="592"/>
        <v>2</v>
      </c>
      <c r="AB4275">
        <f t="shared" ca="1" si="588"/>
        <v>-0.99999999999999978</v>
      </c>
      <c r="AC4275">
        <f t="shared" ca="1" si="589"/>
        <v>3</v>
      </c>
      <c r="AD4275">
        <f t="shared" ca="1" si="590"/>
        <v>-3</v>
      </c>
      <c r="AE4275" s="2">
        <v>0</v>
      </c>
      <c r="AF4275" s="7">
        <f>VLOOKUP(R4275,Weights!$A$2:$B$120,2,0)*AE4275</f>
        <v>0</v>
      </c>
      <c r="AG4275">
        <f t="shared" ca="1" si="591"/>
        <v>9</v>
      </c>
      <c r="AI4275" t="str">
        <f t="shared" ca="1" si="593"/>
        <v>Bucknell</v>
      </c>
      <c r="AJ4275" t="str">
        <f t="shared" si="594"/>
        <v>Siena</v>
      </c>
      <c r="AK4275">
        <f t="shared" si="595"/>
        <v>0</v>
      </c>
    </row>
    <row r="4276" spans="17:37" x14ac:dyDescent="0.25">
      <c r="Q4276" t="s">
        <v>3201</v>
      </c>
      <c r="R4276" s="6">
        <v>42008</v>
      </c>
      <c r="S4276" t="s">
        <v>3194</v>
      </c>
      <c r="T4276" t="s">
        <v>3330</v>
      </c>
      <c r="U4276" t="s">
        <v>3841</v>
      </c>
      <c r="V4276">
        <v>86</v>
      </c>
      <c r="W4276">
        <v>72</v>
      </c>
      <c r="Y4276" t="s">
        <v>1943</v>
      </c>
      <c r="Z4276">
        <v>1</v>
      </c>
      <c r="AA4276">
        <f t="shared" si="592"/>
        <v>-14</v>
      </c>
      <c r="AB4276">
        <f t="shared" ca="1" si="588"/>
        <v>-5.4</v>
      </c>
      <c r="AC4276">
        <f t="shared" ca="1" si="589"/>
        <v>-8.6</v>
      </c>
      <c r="AD4276">
        <f t="shared" ca="1" si="590"/>
        <v>8.6</v>
      </c>
      <c r="AE4276" s="2">
        <v>0</v>
      </c>
      <c r="AF4276" s="7">
        <f>VLOOKUP(R4276,Weights!$A$2:$B$120,2,0)*AE4276</f>
        <v>0</v>
      </c>
      <c r="AG4276">
        <f t="shared" ca="1" si="591"/>
        <v>73.959999999999994</v>
      </c>
      <c r="AI4276" t="str">
        <f t="shared" ca="1" si="593"/>
        <v>Iona</v>
      </c>
      <c r="AJ4276" t="str">
        <f t="shared" si="594"/>
        <v>Iona</v>
      </c>
      <c r="AK4276" t="str">
        <f t="shared" si="595"/>
        <v>Iona</v>
      </c>
    </row>
    <row r="4277" spans="17:37" x14ac:dyDescent="0.25">
      <c r="Q4277" t="s">
        <v>3201</v>
      </c>
      <c r="R4277" s="6">
        <v>42012</v>
      </c>
      <c r="S4277" t="s">
        <v>3194</v>
      </c>
      <c r="T4277" t="s">
        <v>3203</v>
      </c>
      <c r="U4277" t="s">
        <v>3842</v>
      </c>
      <c r="V4277">
        <v>79</v>
      </c>
      <c r="W4277">
        <v>69</v>
      </c>
      <c r="Y4277" t="s">
        <v>1944</v>
      </c>
      <c r="Z4277">
        <v>1</v>
      </c>
      <c r="AA4277">
        <f t="shared" si="592"/>
        <v>10</v>
      </c>
      <c r="AB4277">
        <f t="shared" ca="1" si="588"/>
        <v>9.7999998000000019</v>
      </c>
      <c r="AC4277">
        <f t="shared" ca="1" si="589"/>
        <v>0.20000019999999807</v>
      </c>
      <c r="AD4277">
        <f t="shared" ca="1" si="590"/>
        <v>-0.20000019999999807</v>
      </c>
      <c r="AE4277" s="2">
        <v>0</v>
      </c>
      <c r="AF4277" s="7">
        <f>VLOOKUP(R4277,Weights!$A$2:$B$120,2,0)*AE4277</f>
        <v>0</v>
      </c>
      <c r="AG4277">
        <f t="shared" ca="1" si="591"/>
        <v>4.0000080000039233E-2</v>
      </c>
      <c r="AI4277" t="str">
        <f t="shared" ca="1" si="593"/>
        <v>Siena</v>
      </c>
      <c r="AJ4277" t="str">
        <f t="shared" si="594"/>
        <v>Siena</v>
      </c>
      <c r="AK4277">
        <f t="shared" si="595"/>
        <v>0</v>
      </c>
    </row>
    <row r="4278" spans="17:37" x14ac:dyDescent="0.25">
      <c r="Q4278" t="s">
        <v>3201</v>
      </c>
      <c r="R4278" s="6">
        <v>42015</v>
      </c>
      <c r="S4278" t="s">
        <v>3194</v>
      </c>
      <c r="T4278" t="s">
        <v>3503</v>
      </c>
      <c r="U4278" t="s">
        <v>3841</v>
      </c>
      <c r="V4278">
        <v>79</v>
      </c>
      <c r="W4278">
        <v>67</v>
      </c>
      <c r="Y4278" t="s">
        <v>2030</v>
      </c>
      <c r="Z4278">
        <v>1</v>
      </c>
      <c r="AA4278">
        <f t="shared" si="592"/>
        <v>-12</v>
      </c>
      <c r="AB4278">
        <f t="shared" ca="1" si="588"/>
        <v>7.3999999999999995</v>
      </c>
      <c r="AC4278">
        <f t="shared" ca="1" si="589"/>
        <v>-19.399999999999999</v>
      </c>
      <c r="AD4278">
        <f t="shared" ca="1" si="590"/>
        <v>19.399999999999999</v>
      </c>
      <c r="AE4278" s="2">
        <v>0</v>
      </c>
      <c r="AF4278" s="7">
        <f>VLOOKUP(R4278,Weights!$A$2:$B$120,2,0)*AE4278</f>
        <v>0</v>
      </c>
      <c r="AG4278">
        <f t="shared" ca="1" si="591"/>
        <v>376.35999999999996</v>
      </c>
      <c r="AI4278" t="str">
        <f t="shared" ca="1" si="593"/>
        <v>Siena</v>
      </c>
      <c r="AJ4278" t="str">
        <f t="shared" si="594"/>
        <v>Fairfield</v>
      </c>
      <c r="AK4278" t="str">
        <f t="shared" si="595"/>
        <v>Fairfield</v>
      </c>
    </row>
    <row r="4279" spans="17:37" x14ac:dyDescent="0.25">
      <c r="Q4279" t="s">
        <v>3201</v>
      </c>
      <c r="R4279" s="6">
        <v>42027</v>
      </c>
      <c r="S4279" t="s">
        <v>3194</v>
      </c>
      <c r="T4279" t="s">
        <v>3309</v>
      </c>
      <c r="U4279" t="s">
        <v>3842</v>
      </c>
      <c r="V4279">
        <v>69</v>
      </c>
      <c r="W4279">
        <v>60</v>
      </c>
      <c r="Y4279" t="s">
        <v>1947</v>
      </c>
      <c r="Z4279">
        <v>1</v>
      </c>
      <c r="AA4279">
        <f t="shared" si="592"/>
        <v>9</v>
      </c>
      <c r="AB4279">
        <f t="shared" ca="1" si="588"/>
        <v>8.3999997999999998</v>
      </c>
      <c r="AC4279">
        <f t="shared" ca="1" si="589"/>
        <v>0.60000020000000021</v>
      </c>
      <c r="AD4279">
        <f t="shared" ca="1" si="590"/>
        <v>-0.60000020000000021</v>
      </c>
      <c r="AE4279" s="2">
        <v>0</v>
      </c>
      <c r="AF4279" s="7">
        <f>VLOOKUP(R4279,Weights!$A$2:$B$120,2,0)*AE4279</f>
        <v>0</v>
      </c>
      <c r="AG4279">
        <f t="shared" ca="1" si="591"/>
        <v>0.36000024000004027</v>
      </c>
      <c r="AI4279" t="str">
        <f t="shared" ca="1" si="593"/>
        <v>Siena</v>
      </c>
      <c r="AJ4279" t="str">
        <f t="shared" si="594"/>
        <v>Siena</v>
      </c>
      <c r="AK4279">
        <f t="shared" si="595"/>
        <v>0</v>
      </c>
    </row>
    <row r="4280" spans="17:37" x14ac:dyDescent="0.25">
      <c r="Q4280" t="s">
        <v>3201</v>
      </c>
      <c r="R4280" s="6">
        <v>42029</v>
      </c>
      <c r="S4280" t="s">
        <v>3194</v>
      </c>
      <c r="T4280" t="s">
        <v>3502</v>
      </c>
      <c r="U4280" t="s">
        <v>3841</v>
      </c>
      <c r="V4280">
        <v>69</v>
      </c>
      <c r="W4280">
        <v>55</v>
      </c>
      <c r="Y4280" t="s">
        <v>2032</v>
      </c>
      <c r="Z4280">
        <v>1</v>
      </c>
      <c r="AA4280">
        <f t="shared" si="592"/>
        <v>-14</v>
      </c>
      <c r="AB4280">
        <f t="shared" ca="1" si="588"/>
        <v>0</v>
      </c>
      <c r="AC4280">
        <f t="shared" ca="1" si="589"/>
        <v>-14</v>
      </c>
      <c r="AD4280">
        <f t="shared" ca="1" si="590"/>
        <v>14</v>
      </c>
      <c r="AE4280" s="2">
        <v>0</v>
      </c>
      <c r="AF4280" s="7">
        <f>VLOOKUP(R4280,Weights!$A$2:$B$120,2,0)*AE4280</f>
        <v>0</v>
      </c>
      <c r="AG4280">
        <f t="shared" ca="1" si="591"/>
        <v>196</v>
      </c>
      <c r="AI4280" t="str">
        <f t="shared" ca="1" si="593"/>
        <v>Saint Peter's</v>
      </c>
      <c r="AJ4280" t="str">
        <f t="shared" si="594"/>
        <v>Saint Peter's</v>
      </c>
      <c r="AK4280" t="str">
        <f t="shared" si="595"/>
        <v>Saint Peter's</v>
      </c>
    </row>
    <row r="4281" spans="17:37" x14ac:dyDescent="0.25">
      <c r="Q4281" t="s">
        <v>3201</v>
      </c>
      <c r="R4281" s="6">
        <v>42037</v>
      </c>
      <c r="S4281" t="s">
        <v>3194</v>
      </c>
      <c r="T4281" t="s">
        <v>3504</v>
      </c>
      <c r="U4281" t="s">
        <v>3842</v>
      </c>
      <c r="V4281">
        <v>79</v>
      </c>
      <c r="W4281">
        <v>72</v>
      </c>
      <c r="Y4281" t="s">
        <v>2033</v>
      </c>
      <c r="Z4281">
        <v>1</v>
      </c>
      <c r="AA4281">
        <f t="shared" si="592"/>
        <v>7</v>
      </c>
      <c r="AB4281">
        <f t="shared" ca="1" si="588"/>
        <v>-1.60000002</v>
      </c>
      <c r="AC4281">
        <f t="shared" ca="1" si="589"/>
        <v>8.6000000199999995</v>
      </c>
      <c r="AD4281">
        <f t="shared" ca="1" si="590"/>
        <v>-8.6000000199999995</v>
      </c>
      <c r="AE4281" s="2">
        <v>0</v>
      </c>
      <c r="AF4281" s="7">
        <f>VLOOKUP(R4281,Weights!$A$2:$B$120,2,0)*AE4281</f>
        <v>0</v>
      </c>
      <c r="AG4281">
        <f t="shared" ca="1" si="591"/>
        <v>73.960000343999994</v>
      </c>
      <c r="AI4281" t="str">
        <f t="shared" ca="1" si="593"/>
        <v>Rider</v>
      </c>
      <c r="AJ4281" t="str">
        <f t="shared" si="594"/>
        <v>Siena</v>
      </c>
      <c r="AK4281">
        <f t="shared" si="595"/>
        <v>0</v>
      </c>
    </row>
    <row r="4282" spans="17:37" x14ac:dyDescent="0.25">
      <c r="Q4282" t="s">
        <v>3201</v>
      </c>
      <c r="R4282" s="6">
        <v>42049</v>
      </c>
      <c r="S4282" t="s">
        <v>3194</v>
      </c>
      <c r="T4282" t="s">
        <v>3448</v>
      </c>
      <c r="U4282" t="s">
        <v>3841</v>
      </c>
      <c r="V4282">
        <v>83</v>
      </c>
      <c r="W4282">
        <v>64</v>
      </c>
      <c r="Y4282" t="s">
        <v>2035</v>
      </c>
      <c r="Z4282">
        <v>1</v>
      </c>
      <c r="AA4282">
        <f t="shared" si="592"/>
        <v>-19</v>
      </c>
      <c r="AB4282">
        <f t="shared" ca="1" si="588"/>
        <v>-0.79999999999999982</v>
      </c>
      <c r="AC4282">
        <f t="shared" ca="1" si="589"/>
        <v>-18.2</v>
      </c>
      <c r="AD4282">
        <f t="shared" ca="1" si="590"/>
        <v>18.2</v>
      </c>
      <c r="AE4282" s="2">
        <v>0</v>
      </c>
      <c r="AF4282" s="7">
        <f>VLOOKUP(R4282,Weights!$A$2:$B$120,2,0)*AE4282</f>
        <v>0</v>
      </c>
      <c r="AG4282">
        <f t="shared" ca="1" si="591"/>
        <v>331.23999999999995</v>
      </c>
      <c r="AI4282" t="str">
        <f t="shared" ca="1" si="593"/>
        <v>Monmouth</v>
      </c>
      <c r="AJ4282" t="str">
        <f t="shared" si="594"/>
        <v>Monmouth</v>
      </c>
      <c r="AK4282" t="str">
        <f t="shared" si="595"/>
        <v>Monmouth</v>
      </c>
    </row>
    <row r="4283" spans="17:37" x14ac:dyDescent="0.25">
      <c r="Q4283" t="s">
        <v>3201</v>
      </c>
      <c r="R4283" s="6">
        <v>42054</v>
      </c>
      <c r="S4283" t="s">
        <v>3194</v>
      </c>
      <c r="T4283" t="s">
        <v>3236</v>
      </c>
      <c r="U4283" t="s">
        <v>3841</v>
      </c>
      <c r="V4283">
        <v>69</v>
      </c>
      <c r="W4283">
        <v>63</v>
      </c>
      <c r="X4283" t="s">
        <v>3843</v>
      </c>
      <c r="Y4283" t="s">
        <v>2036</v>
      </c>
      <c r="Z4283">
        <v>1</v>
      </c>
      <c r="AA4283">
        <f t="shared" si="592"/>
        <v>-6</v>
      </c>
      <c r="AB4283">
        <f t="shared" ca="1" si="588"/>
        <v>-3.4</v>
      </c>
      <c r="AC4283">
        <f t="shared" ca="1" si="589"/>
        <v>-2.6</v>
      </c>
      <c r="AD4283">
        <f t="shared" ca="1" si="590"/>
        <v>2.6</v>
      </c>
      <c r="AE4283" s="2">
        <v>0</v>
      </c>
      <c r="AF4283" s="7">
        <f>VLOOKUP(R4283,Weights!$A$2:$B$120,2,0)*AE4283</f>
        <v>0</v>
      </c>
      <c r="AG4283">
        <f t="shared" ca="1" si="591"/>
        <v>6.7600000000000007</v>
      </c>
      <c r="AI4283" t="str">
        <f t="shared" ca="1" si="593"/>
        <v>Canisius</v>
      </c>
      <c r="AJ4283" t="str">
        <f t="shared" si="594"/>
        <v>Canisius</v>
      </c>
      <c r="AK4283" t="str">
        <f t="shared" si="595"/>
        <v>Canisius</v>
      </c>
    </row>
    <row r="4284" spans="17:37" x14ac:dyDescent="0.25">
      <c r="Q4284" t="s">
        <v>3201</v>
      </c>
      <c r="R4284" s="6">
        <v>42056</v>
      </c>
      <c r="S4284" t="s">
        <v>3194</v>
      </c>
      <c r="T4284" t="s">
        <v>3505</v>
      </c>
      <c r="U4284" t="s">
        <v>3841</v>
      </c>
      <c r="V4284">
        <v>80</v>
      </c>
      <c r="W4284">
        <v>74</v>
      </c>
      <c r="Y4284" t="s">
        <v>2037</v>
      </c>
      <c r="Z4284">
        <v>1</v>
      </c>
      <c r="AA4284">
        <f t="shared" si="592"/>
        <v>-6</v>
      </c>
      <c r="AB4284">
        <f t="shared" ca="1" si="588"/>
        <v>-1.8000000199999997</v>
      </c>
      <c r="AC4284">
        <f t="shared" ca="1" si="589"/>
        <v>-4.1999999800000003</v>
      </c>
      <c r="AD4284">
        <f t="shared" ca="1" si="590"/>
        <v>4.1999999800000003</v>
      </c>
      <c r="AE4284" s="2">
        <v>0</v>
      </c>
      <c r="AF4284" s="7">
        <f>VLOOKUP(R4284,Weights!$A$2:$B$120,2,0)*AE4284</f>
        <v>0</v>
      </c>
      <c r="AG4284">
        <f t="shared" ca="1" si="591"/>
        <v>17.639999832000004</v>
      </c>
      <c r="AI4284" t="str">
        <f t="shared" ca="1" si="593"/>
        <v>Manhattan</v>
      </c>
      <c r="AJ4284" t="str">
        <f t="shared" si="594"/>
        <v>Manhattan</v>
      </c>
      <c r="AK4284" t="str">
        <f t="shared" si="595"/>
        <v>Manhattan</v>
      </c>
    </row>
    <row r="4285" spans="17:37" x14ac:dyDescent="0.25">
      <c r="Q4285" t="s">
        <v>3495</v>
      </c>
      <c r="R4285" s="6">
        <v>41957</v>
      </c>
      <c r="S4285" t="s">
        <v>3194</v>
      </c>
      <c r="T4285" t="s">
        <v>3839</v>
      </c>
      <c r="U4285" t="s">
        <v>3842</v>
      </c>
      <c r="V4285">
        <v>104</v>
      </c>
      <c r="W4285">
        <v>56</v>
      </c>
      <c r="Y4285" t="s">
        <v>176</v>
      </c>
      <c r="Z4285">
        <v>1</v>
      </c>
      <c r="AA4285">
        <f t="shared" si="592"/>
        <v>48</v>
      </c>
      <c r="AB4285">
        <f t="shared" ca="1" si="588"/>
        <v>26.799999800000002</v>
      </c>
      <c r="AC4285">
        <f t="shared" ca="1" si="589"/>
        <v>21.200000199999998</v>
      </c>
      <c r="AD4285">
        <f t="shared" ca="1" si="590"/>
        <v>-21.200000199999998</v>
      </c>
      <c r="AE4285" s="2">
        <v>0</v>
      </c>
      <c r="AF4285" s="7">
        <f>VLOOKUP(R4285,Weights!$A$2:$B$120,2,0)*AE4285</f>
        <v>0</v>
      </c>
      <c r="AG4285">
        <f t="shared" ca="1" si="591"/>
        <v>449.44000847999996</v>
      </c>
      <c r="AI4285" t="str">
        <f t="shared" ca="1" si="593"/>
        <v>SIU-Edwardsville</v>
      </c>
      <c r="AJ4285" t="str">
        <f t="shared" si="594"/>
        <v>SIU-Edwardsville</v>
      </c>
      <c r="AK4285">
        <f t="shared" si="595"/>
        <v>0</v>
      </c>
    </row>
    <row r="4286" spans="17:37" x14ac:dyDescent="0.25">
      <c r="Q4286" t="s">
        <v>3495</v>
      </c>
      <c r="R4286" s="6">
        <v>41960</v>
      </c>
      <c r="S4286" t="s">
        <v>3194</v>
      </c>
      <c r="T4286" t="s">
        <v>3338</v>
      </c>
      <c r="U4286" t="s">
        <v>3841</v>
      </c>
      <c r="V4286">
        <v>74</v>
      </c>
      <c r="W4286">
        <v>71</v>
      </c>
      <c r="Y4286" t="s">
        <v>11</v>
      </c>
      <c r="Z4286">
        <v>1</v>
      </c>
      <c r="AA4286">
        <f t="shared" si="592"/>
        <v>-3</v>
      </c>
      <c r="AB4286">
        <f t="shared" ca="1" si="588"/>
        <v>4.4408920985006262E-16</v>
      </c>
      <c r="AC4286">
        <f t="shared" ca="1" si="589"/>
        <v>-3.0000000000000004</v>
      </c>
      <c r="AD4286">
        <f t="shared" ca="1" si="590"/>
        <v>3.0000000000000004</v>
      </c>
      <c r="AE4286" s="2">
        <v>0</v>
      </c>
      <c r="AF4286" s="7">
        <f>VLOOKUP(R4286,Weights!$A$2:$B$120,2,0)*AE4286</f>
        <v>0</v>
      </c>
      <c r="AG4286">
        <f t="shared" ca="1" si="591"/>
        <v>9.0000000000000036</v>
      </c>
      <c r="AI4286" t="str">
        <f t="shared" ca="1" si="593"/>
        <v>SIU-Edwardsville</v>
      </c>
      <c r="AJ4286" t="str">
        <f t="shared" si="594"/>
        <v>IPFW</v>
      </c>
      <c r="AK4286" t="str">
        <f t="shared" si="595"/>
        <v>IPFW</v>
      </c>
    </row>
    <row r="4287" spans="17:37" x14ac:dyDescent="0.25">
      <c r="Q4287" t="s">
        <v>3495</v>
      </c>
      <c r="R4287" s="6">
        <v>41976</v>
      </c>
      <c r="S4287" t="s">
        <v>3194</v>
      </c>
      <c r="T4287" t="s">
        <v>3517</v>
      </c>
      <c r="U4287" t="s">
        <v>3841</v>
      </c>
      <c r="V4287">
        <v>79</v>
      </c>
      <c r="W4287">
        <v>67</v>
      </c>
      <c r="Y4287" t="s">
        <v>69</v>
      </c>
      <c r="Z4287">
        <v>1</v>
      </c>
      <c r="AA4287">
        <f t="shared" si="592"/>
        <v>-12</v>
      </c>
      <c r="AB4287">
        <f t="shared" ca="1" si="588"/>
        <v>1.6000000000000005</v>
      </c>
      <c r="AC4287">
        <f t="shared" ca="1" si="589"/>
        <v>-13.600000000000001</v>
      </c>
      <c r="AD4287">
        <f t="shared" ca="1" si="590"/>
        <v>13.600000000000001</v>
      </c>
      <c r="AE4287" s="2">
        <v>0</v>
      </c>
      <c r="AF4287" s="7">
        <f>VLOOKUP(R4287,Weights!$A$2:$B$120,2,0)*AE4287</f>
        <v>0</v>
      </c>
      <c r="AG4287">
        <f t="shared" ca="1" si="591"/>
        <v>184.96000000000004</v>
      </c>
      <c r="AI4287" t="str">
        <f t="shared" ca="1" si="593"/>
        <v>SIU-Edwardsville</v>
      </c>
      <c r="AJ4287" t="str">
        <f t="shared" si="594"/>
        <v>Southern Illinois</v>
      </c>
      <c r="AK4287" t="str">
        <f t="shared" si="595"/>
        <v>Southern Illinois</v>
      </c>
    </row>
    <row r="4288" spans="17:37" x14ac:dyDescent="0.25">
      <c r="Q4288" t="s">
        <v>3495</v>
      </c>
      <c r="R4288" s="6">
        <v>41993</v>
      </c>
      <c r="S4288" t="s">
        <v>3194</v>
      </c>
      <c r="T4288" t="s">
        <v>3402</v>
      </c>
      <c r="U4288" t="s">
        <v>3842</v>
      </c>
      <c r="V4288">
        <v>61</v>
      </c>
      <c r="W4288">
        <v>56</v>
      </c>
      <c r="Y4288" t="s">
        <v>841</v>
      </c>
      <c r="Z4288">
        <v>1</v>
      </c>
      <c r="AA4288">
        <f t="shared" si="592"/>
        <v>5</v>
      </c>
      <c r="AB4288">
        <f t="shared" ca="1" si="588"/>
        <v>4.4000000000000004</v>
      </c>
      <c r="AC4288">
        <f t="shared" ca="1" si="589"/>
        <v>0.59999999999999964</v>
      </c>
      <c r="AD4288">
        <f t="shared" ca="1" si="590"/>
        <v>-0.59999999999999964</v>
      </c>
      <c r="AE4288" s="2">
        <v>0</v>
      </c>
      <c r="AF4288" s="7">
        <f>VLOOKUP(R4288,Weights!$A$2:$B$120,2,0)*AE4288</f>
        <v>0</v>
      </c>
      <c r="AG4288">
        <f t="shared" ca="1" si="591"/>
        <v>0.3599999999999996</v>
      </c>
      <c r="AI4288" t="str">
        <f t="shared" ca="1" si="593"/>
        <v>SIU-Edwardsville</v>
      </c>
      <c r="AJ4288" t="str">
        <f t="shared" si="594"/>
        <v>SIU-Edwardsville</v>
      </c>
      <c r="AK4288">
        <f t="shared" si="595"/>
        <v>0</v>
      </c>
    </row>
    <row r="4289" spans="17:37" x14ac:dyDescent="0.25">
      <c r="Q4289" t="s">
        <v>3495</v>
      </c>
      <c r="R4289" s="6">
        <v>41995</v>
      </c>
      <c r="S4289" t="s">
        <v>3194</v>
      </c>
      <c r="T4289" t="s">
        <v>3378</v>
      </c>
      <c r="U4289" t="s">
        <v>3842</v>
      </c>
      <c r="V4289">
        <v>63</v>
      </c>
      <c r="W4289">
        <v>38</v>
      </c>
      <c r="Y4289" t="s">
        <v>856</v>
      </c>
      <c r="Z4289">
        <v>1</v>
      </c>
      <c r="AA4289">
        <f t="shared" si="592"/>
        <v>25</v>
      </c>
      <c r="AB4289">
        <f t="shared" ca="1" si="588"/>
        <v>10.599999799999999</v>
      </c>
      <c r="AC4289">
        <f t="shared" ca="1" si="589"/>
        <v>14.400000200000001</v>
      </c>
      <c r="AD4289">
        <f t="shared" ca="1" si="590"/>
        <v>-14.400000200000001</v>
      </c>
      <c r="AE4289" s="2">
        <v>0</v>
      </c>
      <c r="AF4289" s="7">
        <f>VLOOKUP(R4289,Weights!$A$2:$B$120,2,0)*AE4289</f>
        <v>0</v>
      </c>
      <c r="AG4289">
        <f t="shared" ca="1" si="591"/>
        <v>207.36000576000006</v>
      </c>
      <c r="AI4289" t="str">
        <f t="shared" ca="1" si="593"/>
        <v>SIU-Edwardsville</v>
      </c>
      <c r="AJ4289" t="str">
        <f t="shared" si="594"/>
        <v>SIU-Edwardsville</v>
      </c>
      <c r="AK4289">
        <f t="shared" si="595"/>
        <v>0</v>
      </c>
    </row>
    <row r="4290" spans="17:37" x14ac:dyDescent="0.25">
      <c r="Q4290" t="s">
        <v>3495</v>
      </c>
      <c r="R4290" s="6">
        <v>42001</v>
      </c>
      <c r="S4290" t="s">
        <v>3194</v>
      </c>
      <c r="T4290" t="s">
        <v>3839</v>
      </c>
      <c r="U4290" t="s">
        <v>3842</v>
      </c>
      <c r="V4290">
        <v>104</v>
      </c>
      <c r="W4290">
        <v>56</v>
      </c>
      <c r="Y4290" t="s">
        <v>857</v>
      </c>
      <c r="Z4290">
        <v>1</v>
      </c>
      <c r="AA4290">
        <f t="shared" si="592"/>
        <v>48</v>
      </c>
      <c r="AB4290">
        <f t="shared" ref="AB4290:AB4353" ca="1" si="596">Z4290*(IF(S4290="A",-HomeEdge,IF(S4290="H",HomeEdge,0))+VLOOKUP(Q4290,TmList,2,0)-VLOOKUP(T4290,TmList,2,0))</f>
        <v>26.799999800000002</v>
      </c>
      <c r="AC4290">
        <f t="shared" ref="AC4290:AC4353" ca="1" si="597">AA4290-AB4290</f>
        <v>21.200000199999998</v>
      </c>
      <c r="AD4290">
        <f t="shared" ref="AD4290:AD4353" ca="1" si="598">-AC4290</f>
        <v>-21.200000199999998</v>
      </c>
      <c r="AE4290" s="2">
        <v>0</v>
      </c>
      <c r="AF4290" s="7">
        <f>VLOOKUP(R4290,Weights!$A$2:$B$120,2,0)*AE4290</f>
        <v>0</v>
      </c>
      <c r="AG4290">
        <f t="shared" ref="AG4290:AG4353" ca="1" si="599">AC4290^2</f>
        <v>449.44000847999996</v>
      </c>
      <c r="AI4290" t="str">
        <f t="shared" ca="1" si="593"/>
        <v>SIU-Edwardsville</v>
      </c>
      <c r="AJ4290" t="str">
        <f t="shared" si="594"/>
        <v>SIU-Edwardsville</v>
      </c>
      <c r="AK4290">
        <f t="shared" si="595"/>
        <v>0</v>
      </c>
    </row>
    <row r="4291" spans="17:37" x14ac:dyDescent="0.25">
      <c r="Q4291" t="s">
        <v>3495</v>
      </c>
      <c r="R4291" s="6">
        <v>42005</v>
      </c>
      <c r="S4291" t="s">
        <v>3194</v>
      </c>
      <c r="T4291" t="s">
        <v>3441</v>
      </c>
      <c r="U4291" t="s">
        <v>3842</v>
      </c>
      <c r="V4291">
        <v>73</v>
      </c>
      <c r="W4291">
        <v>57</v>
      </c>
      <c r="Y4291" t="s">
        <v>240</v>
      </c>
      <c r="Z4291">
        <v>1</v>
      </c>
      <c r="AA4291">
        <f t="shared" ref="AA4291:AA4354" si="600">Z4291*IF(U4291="W",(V4291-W4291),W4291-V4291)</f>
        <v>16</v>
      </c>
      <c r="AB4291">
        <f t="shared" ca="1" si="596"/>
        <v>8.5999997999999991</v>
      </c>
      <c r="AC4291">
        <f t="shared" ca="1" si="597"/>
        <v>7.4000002000000009</v>
      </c>
      <c r="AD4291">
        <f t="shared" ca="1" si="598"/>
        <v>-7.4000002000000009</v>
      </c>
      <c r="AE4291" s="2">
        <v>0</v>
      </c>
      <c r="AF4291" s="7">
        <f>VLOOKUP(R4291,Weights!$A$2:$B$120,2,0)*AE4291</f>
        <v>0</v>
      </c>
      <c r="AG4291">
        <f t="shared" ca="1" si="599"/>
        <v>54.760002960000051</v>
      </c>
      <c r="AI4291" t="str">
        <f t="shared" ref="AI4291:AI4354" ca="1" si="601">IF(AB4291&gt;0,Q4291,T4291)</f>
        <v>SIU-Edwardsville</v>
      </c>
      <c r="AJ4291" t="str">
        <f t="shared" ref="AJ4291:AJ4354" si="602">IF(AA4291&gt;0,Q4291,T4291)</f>
        <v>SIU-Edwardsville</v>
      </c>
      <c r="AK4291">
        <f t="shared" ref="AK4291:AK4354" si="603">IF(AA4291&lt;0,T4291,0)</f>
        <v>0</v>
      </c>
    </row>
    <row r="4292" spans="17:37" x14ac:dyDescent="0.25">
      <c r="Q4292" t="s">
        <v>3495</v>
      </c>
      <c r="R4292" s="6">
        <v>42007</v>
      </c>
      <c r="S4292" t="s">
        <v>3194</v>
      </c>
      <c r="T4292" t="s">
        <v>3353</v>
      </c>
      <c r="U4292" t="s">
        <v>3842</v>
      </c>
      <c r="V4292">
        <v>85</v>
      </c>
      <c r="W4292">
        <v>62</v>
      </c>
      <c r="Y4292" t="s">
        <v>1331</v>
      </c>
      <c r="Z4292">
        <v>1</v>
      </c>
      <c r="AA4292">
        <f t="shared" si="600"/>
        <v>23</v>
      </c>
      <c r="AB4292">
        <f t="shared" ca="1" si="596"/>
        <v>2.8000000000000007</v>
      </c>
      <c r="AC4292">
        <f t="shared" ca="1" si="597"/>
        <v>20.2</v>
      </c>
      <c r="AD4292">
        <f t="shared" ca="1" si="598"/>
        <v>-20.2</v>
      </c>
      <c r="AE4292" s="2">
        <v>0</v>
      </c>
      <c r="AF4292" s="7">
        <f>VLOOKUP(R4292,Weights!$A$2:$B$120,2,0)*AE4292</f>
        <v>0</v>
      </c>
      <c r="AG4292">
        <f t="shared" ca="1" si="599"/>
        <v>408.03999999999996</v>
      </c>
      <c r="AI4292" t="str">
        <f t="shared" ca="1" si="601"/>
        <v>SIU-Edwardsville</v>
      </c>
      <c r="AJ4292" t="str">
        <f t="shared" si="602"/>
        <v>SIU-Edwardsville</v>
      </c>
      <c r="AK4292">
        <f t="shared" si="603"/>
        <v>0</v>
      </c>
    </row>
    <row r="4293" spans="17:37" x14ac:dyDescent="0.25">
      <c r="Q4293" t="s">
        <v>3495</v>
      </c>
      <c r="R4293" s="6">
        <v>42014</v>
      </c>
      <c r="S4293" t="s">
        <v>3194</v>
      </c>
      <c r="T4293" t="s">
        <v>3349</v>
      </c>
      <c r="U4293" t="s">
        <v>3842</v>
      </c>
      <c r="V4293">
        <v>45</v>
      </c>
      <c r="W4293">
        <v>38</v>
      </c>
      <c r="Y4293" t="s">
        <v>1152</v>
      </c>
      <c r="Z4293">
        <v>1</v>
      </c>
      <c r="AA4293">
        <f t="shared" si="600"/>
        <v>7</v>
      </c>
      <c r="AB4293">
        <f t="shared" ca="1" si="596"/>
        <v>10.3999998</v>
      </c>
      <c r="AC4293">
        <f t="shared" ca="1" si="597"/>
        <v>-3.3999997999999998</v>
      </c>
      <c r="AD4293">
        <f t="shared" ca="1" si="598"/>
        <v>3.3999997999999998</v>
      </c>
      <c r="AE4293" s="2">
        <v>0</v>
      </c>
      <c r="AF4293" s="7">
        <f>VLOOKUP(R4293,Weights!$A$2:$B$120,2,0)*AE4293</f>
        <v>0</v>
      </c>
      <c r="AG4293">
        <f t="shared" ca="1" si="599"/>
        <v>11.559998640000039</v>
      </c>
      <c r="AI4293" t="str">
        <f t="shared" ca="1" si="601"/>
        <v>SIU-Edwardsville</v>
      </c>
      <c r="AJ4293" t="str">
        <f t="shared" si="602"/>
        <v>SIU-Edwardsville</v>
      </c>
      <c r="AK4293">
        <f t="shared" si="603"/>
        <v>0</v>
      </c>
    </row>
    <row r="4294" spans="17:37" x14ac:dyDescent="0.25">
      <c r="Q4294" t="s">
        <v>3495</v>
      </c>
      <c r="R4294" s="6">
        <v>42026</v>
      </c>
      <c r="S4294" t="s">
        <v>3194</v>
      </c>
      <c r="T4294" t="s">
        <v>3354</v>
      </c>
      <c r="U4294" t="s">
        <v>3842</v>
      </c>
      <c r="V4294">
        <v>69</v>
      </c>
      <c r="W4294">
        <v>65</v>
      </c>
      <c r="Y4294" t="s">
        <v>2372</v>
      </c>
      <c r="Z4294">
        <v>1</v>
      </c>
      <c r="AA4294">
        <f t="shared" si="600"/>
        <v>4</v>
      </c>
      <c r="AB4294">
        <f t="shared" ca="1" si="596"/>
        <v>10.999999800000001</v>
      </c>
      <c r="AC4294">
        <f t="shared" ca="1" si="597"/>
        <v>-6.9999998000000012</v>
      </c>
      <c r="AD4294">
        <f t="shared" ca="1" si="598"/>
        <v>6.9999998000000012</v>
      </c>
      <c r="AE4294" s="2">
        <v>0</v>
      </c>
      <c r="AF4294" s="7">
        <f>VLOOKUP(R4294,Weights!$A$2:$B$120,2,0)*AE4294</f>
        <v>0</v>
      </c>
      <c r="AG4294">
        <f t="shared" ca="1" si="599"/>
        <v>48.99999720000006</v>
      </c>
      <c r="AI4294" t="str">
        <f t="shared" ca="1" si="601"/>
        <v>SIU-Edwardsville</v>
      </c>
      <c r="AJ4294" t="str">
        <f t="shared" si="602"/>
        <v>SIU-Edwardsville</v>
      </c>
      <c r="AK4294">
        <f t="shared" si="603"/>
        <v>0</v>
      </c>
    </row>
    <row r="4295" spans="17:37" x14ac:dyDescent="0.25">
      <c r="Q4295" t="s">
        <v>3495</v>
      </c>
      <c r="R4295" s="6">
        <v>42028</v>
      </c>
      <c r="S4295" t="s">
        <v>3194</v>
      </c>
      <c r="T4295" t="s">
        <v>3271</v>
      </c>
      <c r="U4295" t="s">
        <v>3841</v>
      </c>
      <c r="V4295">
        <v>60</v>
      </c>
      <c r="W4295">
        <v>54</v>
      </c>
      <c r="Y4295" t="s">
        <v>2459</v>
      </c>
      <c r="Z4295">
        <v>1</v>
      </c>
      <c r="AA4295">
        <f t="shared" si="600"/>
        <v>-6</v>
      </c>
      <c r="AB4295">
        <f t="shared" ca="1" si="596"/>
        <v>-5.9999999999999991</v>
      </c>
      <c r="AC4295">
        <f t="shared" ca="1" si="597"/>
        <v>0</v>
      </c>
      <c r="AD4295">
        <f t="shared" ca="1" si="598"/>
        <v>0</v>
      </c>
      <c r="AE4295" s="2">
        <v>0</v>
      </c>
      <c r="AF4295" s="7">
        <f>VLOOKUP(R4295,Weights!$A$2:$B$120,2,0)*AE4295</f>
        <v>0</v>
      </c>
      <c r="AG4295">
        <f t="shared" ca="1" si="599"/>
        <v>0</v>
      </c>
      <c r="AI4295" t="str">
        <f t="shared" ca="1" si="601"/>
        <v>Murray St</v>
      </c>
      <c r="AJ4295" t="str">
        <f t="shared" si="602"/>
        <v>Murray St</v>
      </c>
      <c r="AK4295" t="str">
        <f t="shared" si="603"/>
        <v>Murray St</v>
      </c>
    </row>
    <row r="4296" spans="17:37" x14ac:dyDescent="0.25">
      <c r="Q4296" t="s">
        <v>3495</v>
      </c>
      <c r="R4296" s="6">
        <v>42049</v>
      </c>
      <c r="S4296" t="s">
        <v>3194</v>
      </c>
      <c r="T4296" t="s">
        <v>3458</v>
      </c>
      <c r="U4296" t="s">
        <v>3842</v>
      </c>
      <c r="V4296">
        <v>80</v>
      </c>
      <c r="W4296">
        <v>63</v>
      </c>
      <c r="Y4296" t="s">
        <v>2461</v>
      </c>
      <c r="Z4296">
        <v>1</v>
      </c>
      <c r="AA4296">
        <f t="shared" si="600"/>
        <v>17</v>
      </c>
      <c r="AB4296">
        <f t="shared" ca="1" si="596"/>
        <v>0.20000000000000062</v>
      </c>
      <c r="AC4296">
        <f t="shared" ca="1" si="597"/>
        <v>16.8</v>
      </c>
      <c r="AD4296">
        <f t="shared" ca="1" si="598"/>
        <v>-16.8</v>
      </c>
      <c r="AE4296" s="2">
        <v>0</v>
      </c>
      <c r="AF4296" s="7">
        <f>VLOOKUP(R4296,Weights!$A$2:$B$120,2,0)*AE4296</f>
        <v>0</v>
      </c>
      <c r="AG4296">
        <f t="shared" ca="1" si="599"/>
        <v>282.24</v>
      </c>
      <c r="AI4296" t="str">
        <f t="shared" ca="1" si="601"/>
        <v>SIU-Edwardsville</v>
      </c>
      <c r="AJ4296" t="str">
        <f t="shared" si="602"/>
        <v>SIU-Edwardsville</v>
      </c>
      <c r="AK4296">
        <f t="shared" si="603"/>
        <v>0</v>
      </c>
    </row>
    <row r="4297" spans="17:37" x14ac:dyDescent="0.25">
      <c r="Q4297" t="s">
        <v>3495</v>
      </c>
      <c r="R4297" s="6">
        <v>42054</v>
      </c>
      <c r="S4297" t="s">
        <v>3194</v>
      </c>
      <c r="T4297" t="s">
        <v>3518</v>
      </c>
      <c r="U4297" t="s">
        <v>3842</v>
      </c>
      <c r="V4297">
        <v>75</v>
      </c>
      <c r="W4297">
        <v>72</v>
      </c>
      <c r="Y4297" t="s">
        <v>2462</v>
      </c>
      <c r="Z4297">
        <v>1</v>
      </c>
      <c r="AA4297">
        <f t="shared" si="600"/>
        <v>3</v>
      </c>
      <c r="AB4297">
        <f t="shared" ca="1" si="596"/>
        <v>2.0000000000000004</v>
      </c>
      <c r="AC4297">
        <f t="shared" ca="1" si="597"/>
        <v>0.99999999999999956</v>
      </c>
      <c r="AD4297">
        <f t="shared" ca="1" si="598"/>
        <v>-0.99999999999999956</v>
      </c>
      <c r="AE4297" s="2">
        <v>0</v>
      </c>
      <c r="AF4297" s="7">
        <f>VLOOKUP(R4297,Weights!$A$2:$B$120,2,0)*AE4297</f>
        <v>0</v>
      </c>
      <c r="AG4297">
        <f t="shared" ca="1" si="599"/>
        <v>0.99999999999999911</v>
      </c>
      <c r="AI4297" t="str">
        <f t="shared" ca="1" si="601"/>
        <v>SIU-Edwardsville</v>
      </c>
      <c r="AJ4297" t="str">
        <f t="shared" si="602"/>
        <v>SIU-Edwardsville</v>
      </c>
      <c r="AK4297">
        <f t="shared" si="603"/>
        <v>0</v>
      </c>
    </row>
    <row r="4298" spans="17:37" x14ac:dyDescent="0.25">
      <c r="Q4298" t="s">
        <v>3495</v>
      </c>
      <c r="R4298" s="6">
        <v>42056</v>
      </c>
      <c r="S4298" t="s">
        <v>3194</v>
      </c>
      <c r="T4298" t="s">
        <v>3439</v>
      </c>
      <c r="U4298" t="s">
        <v>3842</v>
      </c>
      <c r="V4298">
        <v>76</v>
      </c>
      <c r="W4298">
        <v>68</v>
      </c>
      <c r="Y4298" t="s">
        <v>2367</v>
      </c>
      <c r="Z4298">
        <v>1</v>
      </c>
      <c r="AA4298">
        <f t="shared" si="600"/>
        <v>8</v>
      </c>
      <c r="AB4298">
        <f t="shared" ca="1" si="596"/>
        <v>-0.19999999999999951</v>
      </c>
      <c r="AC4298">
        <f t="shared" ca="1" si="597"/>
        <v>8.1999999999999993</v>
      </c>
      <c r="AD4298">
        <f t="shared" ca="1" si="598"/>
        <v>-8.1999999999999993</v>
      </c>
      <c r="AE4298" s="2">
        <v>0</v>
      </c>
      <c r="AF4298" s="7">
        <f>VLOOKUP(R4298,Weights!$A$2:$B$120,2,0)*AE4298</f>
        <v>0</v>
      </c>
      <c r="AG4298">
        <f t="shared" ca="1" si="599"/>
        <v>67.239999999999995</v>
      </c>
      <c r="AI4298" t="str">
        <f t="shared" ca="1" si="601"/>
        <v>Tenn-Martin</v>
      </c>
      <c r="AJ4298" t="str">
        <f t="shared" si="602"/>
        <v>SIU-Edwardsville</v>
      </c>
      <c r="AK4298">
        <f t="shared" si="603"/>
        <v>0</v>
      </c>
    </row>
    <row r="4299" spans="17:37" x14ac:dyDescent="0.25">
      <c r="Q4299" t="s">
        <v>3270</v>
      </c>
      <c r="R4299" s="6">
        <v>41957</v>
      </c>
      <c r="S4299" t="s">
        <v>3194</v>
      </c>
      <c r="T4299" t="s">
        <v>3483</v>
      </c>
      <c r="U4299" t="s">
        <v>3842</v>
      </c>
      <c r="V4299">
        <v>93</v>
      </c>
      <c r="W4299">
        <v>54</v>
      </c>
      <c r="Y4299" t="s">
        <v>176</v>
      </c>
      <c r="Z4299">
        <v>1</v>
      </c>
      <c r="AA4299">
        <f t="shared" si="600"/>
        <v>39</v>
      </c>
      <c r="AB4299">
        <f t="shared" ca="1" si="596"/>
        <v>19.2</v>
      </c>
      <c r="AC4299">
        <f t="shared" ca="1" si="597"/>
        <v>19.8</v>
      </c>
      <c r="AD4299">
        <f t="shared" ca="1" si="598"/>
        <v>-19.8</v>
      </c>
      <c r="AE4299" s="2">
        <v>0</v>
      </c>
      <c r="AF4299" s="7">
        <f>VLOOKUP(R4299,Weights!$A$2:$B$120,2,0)*AE4299</f>
        <v>0</v>
      </c>
      <c r="AG4299">
        <f t="shared" ca="1" si="599"/>
        <v>392.04</v>
      </c>
      <c r="AI4299" t="str">
        <f t="shared" ca="1" si="601"/>
        <v>SMU</v>
      </c>
      <c r="AJ4299" t="str">
        <f t="shared" si="602"/>
        <v>SMU</v>
      </c>
      <c r="AK4299">
        <f t="shared" si="603"/>
        <v>0</v>
      </c>
    </row>
    <row r="4300" spans="17:37" x14ac:dyDescent="0.25">
      <c r="Q4300" t="s">
        <v>3270</v>
      </c>
      <c r="R4300" s="6">
        <v>41965</v>
      </c>
      <c r="S4300" t="s">
        <v>3194</v>
      </c>
      <c r="T4300" t="s">
        <v>3357</v>
      </c>
      <c r="U4300" t="s">
        <v>3842</v>
      </c>
      <c r="V4300">
        <v>77</v>
      </c>
      <c r="W4300">
        <v>68</v>
      </c>
      <c r="Y4300" t="s">
        <v>15</v>
      </c>
      <c r="Z4300">
        <v>1</v>
      </c>
      <c r="AA4300">
        <f t="shared" si="600"/>
        <v>9</v>
      </c>
      <c r="AB4300">
        <f t="shared" ca="1" si="596"/>
        <v>10.799999999999999</v>
      </c>
      <c r="AC4300">
        <f t="shared" ca="1" si="597"/>
        <v>-1.7999999999999989</v>
      </c>
      <c r="AD4300">
        <f t="shared" ca="1" si="598"/>
        <v>1.7999999999999989</v>
      </c>
      <c r="AE4300" s="2">
        <v>0</v>
      </c>
      <c r="AF4300" s="7">
        <f>VLOOKUP(R4300,Weights!$A$2:$B$120,2,0)*AE4300</f>
        <v>0</v>
      </c>
      <c r="AG4300">
        <f t="shared" ca="1" si="599"/>
        <v>3.2399999999999962</v>
      </c>
      <c r="AI4300" t="str">
        <f t="shared" ca="1" si="601"/>
        <v>SMU</v>
      </c>
      <c r="AJ4300" t="str">
        <f t="shared" si="602"/>
        <v>SMU</v>
      </c>
      <c r="AK4300">
        <f t="shared" si="603"/>
        <v>0</v>
      </c>
    </row>
    <row r="4301" spans="17:37" x14ac:dyDescent="0.25">
      <c r="Q4301" t="s">
        <v>3270</v>
      </c>
      <c r="R4301" s="6">
        <v>41968</v>
      </c>
      <c r="S4301" t="s">
        <v>3194</v>
      </c>
      <c r="T4301" t="s">
        <v>3291</v>
      </c>
      <c r="U4301" t="s">
        <v>3841</v>
      </c>
      <c r="V4301">
        <v>78</v>
      </c>
      <c r="W4301">
        <v>72</v>
      </c>
      <c r="Y4301" t="s">
        <v>17</v>
      </c>
      <c r="Z4301">
        <v>1</v>
      </c>
      <c r="AA4301">
        <f t="shared" si="600"/>
        <v>-6</v>
      </c>
      <c r="AB4301">
        <f t="shared" ca="1" si="596"/>
        <v>0.19999979999999873</v>
      </c>
      <c r="AC4301">
        <f t="shared" ca="1" si="597"/>
        <v>-6.1999997999999987</v>
      </c>
      <c r="AD4301">
        <f t="shared" ca="1" si="598"/>
        <v>6.1999997999999987</v>
      </c>
      <c r="AE4301" s="2">
        <v>0</v>
      </c>
      <c r="AF4301" s="7">
        <f>VLOOKUP(R4301,Weights!$A$2:$B$120,2,0)*AE4301</f>
        <v>0</v>
      </c>
      <c r="AG4301">
        <f t="shared" ca="1" si="599"/>
        <v>38.439997520000027</v>
      </c>
      <c r="AI4301" t="str">
        <f t="shared" ca="1" si="601"/>
        <v>SMU</v>
      </c>
      <c r="AJ4301" t="str">
        <f t="shared" si="602"/>
        <v>Arkansas</v>
      </c>
      <c r="AK4301" t="str">
        <f t="shared" si="603"/>
        <v>Arkansas</v>
      </c>
    </row>
    <row r="4302" spans="17:37" x14ac:dyDescent="0.25">
      <c r="Q4302" t="s">
        <v>3270</v>
      </c>
      <c r="R4302" s="6">
        <v>41969</v>
      </c>
      <c r="S4302" t="s">
        <v>3194</v>
      </c>
      <c r="T4302" t="s">
        <v>3530</v>
      </c>
      <c r="U4302" t="s">
        <v>3842</v>
      </c>
      <c r="V4302">
        <v>72</v>
      </c>
      <c r="W4302">
        <v>59</v>
      </c>
      <c r="Y4302" t="s">
        <v>235</v>
      </c>
      <c r="Z4302">
        <v>1</v>
      </c>
      <c r="AA4302">
        <f t="shared" si="600"/>
        <v>13</v>
      </c>
      <c r="AB4302">
        <f t="shared" ca="1" si="596"/>
        <v>15.799999999999999</v>
      </c>
      <c r="AC4302">
        <f t="shared" ca="1" si="597"/>
        <v>-2.7999999999999989</v>
      </c>
      <c r="AD4302">
        <f t="shared" ca="1" si="598"/>
        <v>2.7999999999999989</v>
      </c>
      <c r="AE4302" s="2">
        <v>0</v>
      </c>
      <c r="AF4302" s="7">
        <f>VLOOKUP(R4302,Weights!$A$2:$B$120,2,0)*AE4302</f>
        <v>0</v>
      </c>
      <c r="AG4302">
        <f t="shared" ca="1" si="599"/>
        <v>7.8399999999999936</v>
      </c>
      <c r="AI4302" t="str">
        <f t="shared" ca="1" si="601"/>
        <v>SMU</v>
      </c>
      <c r="AJ4302" t="str">
        <f t="shared" si="602"/>
        <v>SMU</v>
      </c>
      <c r="AK4302">
        <f t="shared" si="603"/>
        <v>0</v>
      </c>
    </row>
    <row r="4303" spans="17:37" x14ac:dyDescent="0.25">
      <c r="Q4303" t="s">
        <v>3270</v>
      </c>
      <c r="R4303" s="6">
        <v>41973</v>
      </c>
      <c r="S4303" t="s">
        <v>3194</v>
      </c>
      <c r="T4303" t="s">
        <v>3448</v>
      </c>
      <c r="U4303" t="s">
        <v>3842</v>
      </c>
      <c r="V4303">
        <v>63</v>
      </c>
      <c r="W4303">
        <v>51</v>
      </c>
      <c r="Y4303" t="s">
        <v>290</v>
      </c>
      <c r="Z4303">
        <v>1</v>
      </c>
      <c r="AA4303">
        <f t="shared" si="600"/>
        <v>12</v>
      </c>
      <c r="AB4303">
        <f t="shared" ca="1" si="596"/>
        <v>13.399999999999999</v>
      </c>
      <c r="AC4303">
        <f t="shared" ca="1" si="597"/>
        <v>-1.3999999999999986</v>
      </c>
      <c r="AD4303">
        <f t="shared" ca="1" si="598"/>
        <v>1.3999999999999986</v>
      </c>
      <c r="AE4303" s="2">
        <v>0</v>
      </c>
      <c r="AF4303" s="7">
        <f>VLOOKUP(R4303,Weights!$A$2:$B$120,2,0)*AE4303</f>
        <v>0</v>
      </c>
      <c r="AG4303">
        <f t="shared" ca="1" si="599"/>
        <v>1.959999999999996</v>
      </c>
      <c r="AI4303" t="str">
        <f t="shared" ca="1" si="601"/>
        <v>SMU</v>
      </c>
      <c r="AJ4303" t="str">
        <f t="shared" si="602"/>
        <v>SMU</v>
      </c>
      <c r="AK4303">
        <f t="shared" si="603"/>
        <v>0</v>
      </c>
    </row>
    <row r="4304" spans="17:37" x14ac:dyDescent="0.25">
      <c r="Q4304" t="s">
        <v>3270</v>
      </c>
      <c r="R4304" s="6">
        <v>41978</v>
      </c>
      <c r="S4304" t="s">
        <v>3194</v>
      </c>
      <c r="T4304" t="s">
        <v>3363</v>
      </c>
      <c r="U4304" t="s">
        <v>3842</v>
      </c>
      <c r="V4304">
        <v>66</v>
      </c>
      <c r="W4304">
        <v>53</v>
      </c>
      <c r="Y4304" t="s">
        <v>152</v>
      </c>
      <c r="Z4304">
        <v>1</v>
      </c>
      <c r="AA4304">
        <f t="shared" si="600"/>
        <v>13</v>
      </c>
      <c r="AB4304">
        <f t="shared" ca="1" si="596"/>
        <v>10.999999979999998</v>
      </c>
      <c r="AC4304">
        <f t="shared" ca="1" si="597"/>
        <v>2.0000000200000017</v>
      </c>
      <c r="AD4304">
        <f t="shared" ca="1" si="598"/>
        <v>-2.0000000200000017</v>
      </c>
      <c r="AE4304" s="2">
        <v>0</v>
      </c>
      <c r="AF4304" s="7">
        <f>VLOOKUP(R4304,Weights!$A$2:$B$120,2,0)*AE4304</f>
        <v>0</v>
      </c>
      <c r="AG4304">
        <f t="shared" ca="1" si="599"/>
        <v>4.0000000800000066</v>
      </c>
      <c r="AI4304" t="str">
        <f t="shared" ca="1" si="601"/>
        <v>SMU</v>
      </c>
      <c r="AJ4304" t="str">
        <f t="shared" si="602"/>
        <v>SMU</v>
      </c>
      <c r="AK4304">
        <f t="shared" si="603"/>
        <v>0</v>
      </c>
    </row>
    <row r="4305" spans="17:37" x14ac:dyDescent="0.25">
      <c r="Q4305" t="s">
        <v>3270</v>
      </c>
      <c r="R4305" s="6">
        <v>41981</v>
      </c>
      <c r="S4305" t="s">
        <v>3194</v>
      </c>
      <c r="T4305" t="s">
        <v>3254</v>
      </c>
      <c r="U4305" t="s">
        <v>3842</v>
      </c>
      <c r="V4305">
        <v>80</v>
      </c>
      <c r="W4305">
        <v>73</v>
      </c>
      <c r="X4305" t="s">
        <v>3843</v>
      </c>
      <c r="Y4305" t="s">
        <v>153</v>
      </c>
      <c r="Z4305">
        <v>1</v>
      </c>
      <c r="AA4305">
        <f t="shared" si="600"/>
        <v>7</v>
      </c>
      <c r="AB4305">
        <f t="shared" ca="1" si="596"/>
        <v>5.9999999999999982</v>
      </c>
      <c r="AC4305">
        <f t="shared" ca="1" si="597"/>
        <v>1.0000000000000018</v>
      </c>
      <c r="AD4305">
        <f t="shared" ca="1" si="598"/>
        <v>-1.0000000000000018</v>
      </c>
      <c r="AE4305" s="2">
        <v>0</v>
      </c>
      <c r="AF4305" s="7">
        <f>VLOOKUP(R4305,Weights!$A$2:$B$120,2,0)*AE4305</f>
        <v>0</v>
      </c>
      <c r="AG4305">
        <f t="shared" ca="1" si="599"/>
        <v>1.0000000000000036</v>
      </c>
      <c r="AI4305" t="str">
        <f t="shared" ca="1" si="601"/>
        <v>SMU</v>
      </c>
      <c r="AJ4305" t="str">
        <f t="shared" si="602"/>
        <v>SMU</v>
      </c>
      <c r="AK4305">
        <f t="shared" si="603"/>
        <v>0</v>
      </c>
    </row>
    <row r="4306" spans="17:37" x14ac:dyDescent="0.25">
      <c r="Q4306" t="s">
        <v>3270</v>
      </c>
      <c r="R4306" s="6">
        <v>41990</v>
      </c>
      <c r="S4306" t="s">
        <v>3194</v>
      </c>
      <c r="T4306" t="s">
        <v>3283</v>
      </c>
      <c r="U4306" t="s">
        <v>3842</v>
      </c>
      <c r="V4306">
        <v>67</v>
      </c>
      <c r="W4306">
        <v>46</v>
      </c>
      <c r="Y4306" t="s">
        <v>265</v>
      </c>
      <c r="Z4306">
        <v>1</v>
      </c>
      <c r="AA4306">
        <f t="shared" si="600"/>
        <v>21</v>
      </c>
      <c r="AB4306">
        <f t="shared" ca="1" si="596"/>
        <v>21</v>
      </c>
      <c r="AC4306">
        <f t="shared" ca="1" si="597"/>
        <v>0</v>
      </c>
      <c r="AD4306">
        <f t="shared" ca="1" si="598"/>
        <v>0</v>
      </c>
      <c r="AE4306" s="2">
        <v>0</v>
      </c>
      <c r="AF4306" s="7">
        <f>VLOOKUP(R4306,Weights!$A$2:$B$120,2,0)*AE4306</f>
        <v>0</v>
      </c>
      <c r="AG4306">
        <f t="shared" ca="1" si="599"/>
        <v>0</v>
      </c>
      <c r="AI4306" t="str">
        <f t="shared" ca="1" si="601"/>
        <v>SMU</v>
      </c>
      <c r="AJ4306" t="str">
        <f t="shared" si="602"/>
        <v>SMU</v>
      </c>
      <c r="AK4306">
        <f t="shared" si="603"/>
        <v>0</v>
      </c>
    </row>
    <row r="4307" spans="17:37" x14ac:dyDescent="0.25">
      <c r="Q4307" t="s">
        <v>3270</v>
      </c>
      <c r="R4307" s="6">
        <v>42002</v>
      </c>
      <c r="S4307" t="s">
        <v>3194</v>
      </c>
      <c r="T4307" t="s">
        <v>3839</v>
      </c>
      <c r="U4307" t="s">
        <v>3842</v>
      </c>
      <c r="V4307">
        <v>70</v>
      </c>
      <c r="W4307">
        <v>61</v>
      </c>
      <c r="Y4307" t="s">
        <v>267</v>
      </c>
      <c r="Z4307">
        <v>1</v>
      </c>
      <c r="AA4307">
        <f t="shared" si="600"/>
        <v>9</v>
      </c>
      <c r="AB4307">
        <f t="shared" ca="1" si="596"/>
        <v>40.599999799999999</v>
      </c>
      <c r="AC4307">
        <f t="shared" ca="1" si="597"/>
        <v>-31.599999799999999</v>
      </c>
      <c r="AD4307">
        <f t="shared" ca="1" si="598"/>
        <v>31.599999799999999</v>
      </c>
      <c r="AE4307" s="2">
        <v>0</v>
      </c>
      <c r="AF4307" s="7">
        <f>VLOOKUP(R4307,Weights!$A$2:$B$120,2,0)*AE4307</f>
        <v>0</v>
      </c>
      <c r="AG4307">
        <f t="shared" ca="1" si="599"/>
        <v>998.55998736000004</v>
      </c>
      <c r="AI4307" t="str">
        <f t="shared" ca="1" si="601"/>
        <v>SMU</v>
      </c>
      <c r="AJ4307" t="str">
        <f t="shared" si="602"/>
        <v>SMU</v>
      </c>
      <c r="AK4307">
        <f t="shared" si="603"/>
        <v>0</v>
      </c>
    </row>
    <row r="4308" spans="17:37" x14ac:dyDescent="0.25">
      <c r="Q4308" t="s">
        <v>3270</v>
      </c>
      <c r="R4308" s="6">
        <v>42004</v>
      </c>
      <c r="S4308" t="s">
        <v>3194</v>
      </c>
      <c r="T4308" t="s">
        <v>3266</v>
      </c>
      <c r="U4308" t="s">
        <v>3842</v>
      </c>
      <c r="V4308">
        <v>83</v>
      </c>
      <c r="W4308">
        <v>49</v>
      </c>
      <c r="Y4308" t="s">
        <v>268</v>
      </c>
      <c r="Z4308">
        <v>1</v>
      </c>
      <c r="AA4308">
        <f t="shared" si="600"/>
        <v>34</v>
      </c>
      <c r="AB4308">
        <f t="shared" ca="1" si="596"/>
        <v>19</v>
      </c>
      <c r="AC4308">
        <f t="shared" ca="1" si="597"/>
        <v>15</v>
      </c>
      <c r="AD4308">
        <f t="shared" ca="1" si="598"/>
        <v>-15</v>
      </c>
      <c r="AE4308" s="2">
        <v>0</v>
      </c>
      <c r="AF4308" s="7">
        <f>VLOOKUP(R4308,Weights!$A$2:$B$120,2,0)*AE4308</f>
        <v>0</v>
      </c>
      <c r="AG4308">
        <f t="shared" ca="1" si="599"/>
        <v>225</v>
      </c>
      <c r="AI4308" t="str">
        <f t="shared" ca="1" si="601"/>
        <v>SMU</v>
      </c>
      <c r="AJ4308" t="str">
        <f t="shared" si="602"/>
        <v>SMU</v>
      </c>
      <c r="AK4308">
        <f t="shared" si="603"/>
        <v>0</v>
      </c>
    </row>
    <row r="4309" spans="17:37" x14ac:dyDescent="0.25">
      <c r="Q4309" t="s">
        <v>3270</v>
      </c>
      <c r="R4309" s="6">
        <v>42012</v>
      </c>
      <c r="S4309" t="s">
        <v>3194</v>
      </c>
      <c r="T4309" t="s">
        <v>3258</v>
      </c>
      <c r="U4309" t="s">
        <v>3842</v>
      </c>
      <c r="V4309">
        <v>73</v>
      </c>
      <c r="W4309">
        <v>59</v>
      </c>
      <c r="Y4309" t="s">
        <v>270</v>
      </c>
      <c r="Z4309">
        <v>1</v>
      </c>
      <c r="AA4309">
        <f t="shared" si="600"/>
        <v>14</v>
      </c>
      <c r="AB4309">
        <f t="shared" ca="1" si="596"/>
        <v>5.3999999999999986</v>
      </c>
      <c r="AC4309">
        <f t="shared" ca="1" si="597"/>
        <v>8.6000000000000014</v>
      </c>
      <c r="AD4309">
        <f t="shared" ca="1" si="598"/>
        <v>-8.6000000000000014</v>
      </c>
      <c r="AE4309" s="2">
        <v>0</v>
      </c>
      <c r="AF4309" s="7">
        <f>VLOOKUP(R4309,Weights!$A$2:$B$120,2,0)*AE4309</f>
        <v>0</v>
      </c>
      <c r="AG4309">
        <f t="shared" ca="1" si="599"/>
        <v>73.960000000000022</v>
      </c>
      <c r="AI4309" t="str">
        <f t="shared" ca="1" si="601"/>
        <v>SMU</v>
      </c>
      <c r="AJ4309" t="str">
        <f t="shared" si="602"/>
        <v>SMU</v>
      </c>
      <c r="AK4309">
        <f t="shared" si="603"/>
        <v>0</v>
      </c>
    </row>
    <row r="4310" spans="17:37" x14ac:dyDescent="0.25">
      <c r="Q4310" t="s">
        <v>3270</v>
      </c>
      <c r="R4310" s="6">
        <v>42021</v>
      </c>
      <c r="S4310" t="s">
        <v>3194</v>
      </c>
      <c r="T4310" t="s">
        <v>3260</v>
      </c>
      <c r="U4310" t="s">
        <v>3842</v>
      </c>
      <c r="V4310">
        <v>77</v>
      </c>
      <c r="W4310">
        <v>54</v>
      </c>
      <c r="Y4310" t="s">
        <v>373</v>
      </c>
      <c r="Z4310">
        <v>1</v>
      </c>
      <c r="AA4310">
        <f t="shared" si="600"/>
        <v>23</v>
      </c>
      <c r="AB4310">
        <f t="shared" ca="1" si="596"/>
        <v>14.999999999999998</v>
      </c>
      <c r="AC4310">
        <f t="shared" ca="1" si="597"/>
        <v>8.0000000000000018</v>
      </c>
      <c r="AD4310">
        <f t="shared" ca="1" si="598"/>
        <v>-8.0000000000000018</v>
      </c>
      <c r="AE4310" s="2">
        <v>0</v>
      </c>
      <c r="AF4310" s="7">
        <f>VLOOKUP(R4310,Weights!$A$2:$B$120,2,0)*AE4310</f>
        <v>0</v>
      </c>
      <c r="AG4310">
        <f t="shared" ca="1" si="599"/>
        <v>64.000000000000028</v>
      </c>
      <c r="AI4310" t="str">
        <f t="shared" ca="1" si="601"/>
        <v>SMU</v>
      </c>
      <c r="AJ4310" t="str">
        <f t="shared" si="602"/>
        <v>SMU</v>
      </c>
      <c r="AK4310">
        <f t="shared" si="603"/>
        <v>0</v>
      </c>
    </row>
    <row r="4311" spans="17:37" x14ac:dyDescent="0.25">
      <c r="Q4311" t="s">
        <v>3270</v>
      </c>
      <c r="R4311" s="6">
        <v>42028</v>
      </c>
      <c r="S4311" t="s">
        <v>3194</v>
      </c>
      <c r="T4311" t="s">
        <v>3262</v>
      </c>
      <c r="U4311" t="s">
        <v>3842</v>
      </c>
      <c r="V4311">
        <v>80</v>
      </c>
      <c r="W4311">
        <v>59</v>
      </c>
      <c r="Y4311" t="s">
        <v>374</v>
      </c>
      <c r="Z4311">
        <v>1</v>
      </c>
      <c r="AA4311">
        <f t="shared" si="600"/>
        <v>21</v>
      </c>
      <c r="AB4311">
        <f t="shared" ca="1" si="596"/>
        <v>16.2</v>
      </c>
      <c r="AC4311">
        <f t="shared" ca="1" si="597"/>
        <v>4.8000000000000007</v>
      </c>
      <c r="AD4311">
        <f t="shared" ca="1" si="598"/>
        <v>-4.8000000000000007</v>
      </c>
      <c r="AE4311" s="2">
        <v>0</v>
      </c>
      <c r="AF4311" s="7">
        <f>VLOOKUP(R4311,Weights!$A$2:$B$120,2,0)*AE4311</f>
        <v>0</v>
      </c>
      <c r="AG4311">
        <f t="shared" ca="1" si="599"/>
        <v>23.040000000000006</v>
      </c>
      <c r="AI4311" t="str">
        <f t="shared" ca="1" si="601"/>
        <v>SMU</v>
      </c>
      <c r="AJ4311" t="str">
        <f t="shared" si="602"/>
        <v>SMU</v>
      </c>
      <c r="AK4311">
        <f t="shared" si="603"/>
        <v>0</v>
      </c>
    </row>
    <row r="4312" spans="17:37" x14ac:dyDescent="0.25">
      <c r="Q4312" t="s">
        <v>3270</v>
      </c>
      <c r="R4312" s="6">
        <v>42035</v>
      </c>
      <c r="S4312" t="s">
        <v>3194</v>
      </c>
      <c r="T4312" t="s">
        <v>3259</v>
      </c>
      <c r="U4312" t="s">
        <v>3842</v>
      </c>
      <c r="V4312">
        <v>75</v>
      </c>
      <c r="W4312">
        <v>56</v>
      </c>
      <c r="Y4312" t="s">
        <v>375</v>
      </c>
      <c r="Z4312">
        <v>1</v>
      </c>
      <c r="AA4312">
        <f t="shared" si="600"/>
        <v>19</v>
      </c>
      <c r="AB4312">
        <f t="shared" ca="1" si="596"/>
        <v>18.599999999999998</v>
      </c>
      <c r="AC4312">
        <f t="shared" ca="1" si="597"/>
        <v>0.40000000000000213</v>
      </c>
      <c r="AD4312">
        <f t="shared" ca="1" si="598"/>
        <v>-0.40000000000000213</v>
      </c>
      <c r="AE4312" s="2">
        <v>0</v>
      </c>
      <c r="AF4312" s="7">
        <f>VLOOKUP(R4312,Weights!$A$2:$B$120,2,0)*AE4312</f>
        <v>0</v>
      </c>
      <c r="AG4312">
        <f t="shared" ca="1" si="599"/>
        <v>0.1600000000000017</v>
      </c>
      <c r="AI4312" t="str">
        <f t="shared" ca="1" si="601"/>
        <v>SMU</v>
      </c>
      <c r="AJ4312" t="str">
        <f t="shared" si="602"/>
        <v>SMU</v>
      </c>
      <c r="AK4312">
        <f t="shared" si="603"/>
        <v>0</v>
      </c>
    </row>
    <row r="4313" spans="17:37" x14ac:dyDescent="0.25">
      <c r="Q4313" t="s">
        <v>3270</v>
      </c>
      <c r="R4313" s="6">
        <v>42040</v>
      </c>
      <c r="S4313" t="s">
        <v>3194</v>
      </c>
      <c r="T4313" t="s">
        <v>3234</v>
      </c>
      <c r="U4313" t="s">
        <v>3841</v>
      </c>
      <c r="V4313">
        <v>62</v>
      </c>
      <c r="W4313">
        <v>54</v>
      </c>
      <c r="Y4313" t="s">
        <v>376</v>
      </c>
      <c r="Z4313">
        <v>1</v>
      </c>
      <c r="AA4313">
        <f t="shared" si="600"/>
        <v>-8</v>
      </c>
      <c r="AB4313">
        <f t="shared" ca="1" si="596"/>
        <v>2.9999999999999982</v>
      </c>
      <c r="AC4313">
        <f t="shared" ca="1" si="597"/>
        <v>-10.999999999999998</v>
      </c>
      <c r="AD4313">
        <f t="shared" ca="1" si="598"/>
        <v>10.999999999999998</v>
      </c>
      <c r="AE4313" s="2">
        <v>0</v>
      </c>
      <c r="AF4313" s="7">
        <f>VLOOKUP(R4313,Weights!$A$2:$B$120,2,0)*AE4313</f>
        <v>0</v>
      </c>
      <c r="AG4313">
        <f t="shared" ca="1" si="599"/>
        <v>120.99999999999996</v>
      </c>
      <c r="AI4313" t="str">
        <f t="shared" ca="1" si="601"/>
        <v>SMU</v>
      </c>
      <c r="AJ4313" t="str">
        <f t="shared" si="602"/>
        <v>Cincinnati</v>
      </c>
      <c r="AK4313" t="str">
        <f t="shared" si="603"/>
        <v>Cincinnati</v>
      </c>
    </row>
    <row r="4314" spans="17:37" x14ac:dyDescent="0.25">
      <c r="Q4314" t="s">
        <v>3270</v>
      </c>
      <c r="R4314" s="6">
        <v>42049</v>
      </c>
      <c r="S4314" t="s">
        <v>3194</v>
      </c>
      <c r="T4314" t="s">
        <v>3257</v>
      </c>
      <c r="U4314" t="s">
        <v>3842</v>
      </c>
      <c r="V4314">
        <v>73</v>
      </c>
      <c r="W4314">
        <v>55</v>
      </c>
      <c r="Y4314" t="s">
        <v>377</v>
      </c>
      <c r="Z4314">
        <v>1</v>
      </c>
      <c r="AA4314">
        <f t="shared" si="600"/>
        <v>18</v>
      </c>
      <c r="AB4314">
        <f t="shared" ca="1" si="596"/>
        <v>5.1999999999999984</v>
      </c>
      <c r="AC4314">
        <f t="shared" ca="1" si="597"/>
        <v>12.8</v>
      </c>
      <c r="AD4314">
        <f t="shared" ca="1" si="598"/>
        <v>-12.8</v>
      </c>
      <c r="AE4314" s="2">
        <v>0</v>
      </c>
      <c r="AF4314" s="7">
        <f>VLOOKUP(R4314,Weights!$A$2:$B$120,2,0)*AE4314</f>
        <v>0</v>
      </c>
      <c r="AG4314">
        <f t="shared" ca="1" si="599"/>
        <v>163.84000000000003</v>
      </c>
      <c r="AI4314" t="str">
        <f t="shared" ca="1" si="601"/>
        <v>SMU</v>
      </c>
      <c r="AJ4314" t="str">
        <f t="shared" si="602"/>
        <v>SMU</v>
      </c>
      <c r="AK4314">
        <f t="shared" si="603"/>
        <v>0</v>
      </c>
    </row>
    <row r="4315" spans="17:37" x14ac:dyDescent="0.25">
      <c r="Q4315" t="s">
        <v>3270</v>
      </c>
      <c r="R4315" s="6">
        <v>42054</v>
      </c>
      <c r="S4315" t="s">
        <v>3194</v>
      </c>
      <c r="T4315" t="s">
        <v>3261</v>
      </c>
      <c r="U4315" t="s">
        <v>3842</v>
      </c>
      <c r="V4315">
        <v>67</v>
      </c>
      <c r="W4315">
        <v>58</v>
      </c>
      <c r="Y4315" t="s">
        <v>378</v>
      </c>
      <c r="Z4315">
        <v>1</v>
      </c>
      <c r="AA4315">
        <f t="shared" si="600"/>
        <v>9</v>
      </c>
      <c r="AB4315">
        <f t="shared" ca="1" si="596"/>
        <v>7.3999999999999986</v>
      </c>
      <c r="AC4315">
        <f t="shared" ca="1" si="597"/>
        <v>1.6000000000000014</v>
      </c>
      <c r="AD4315">
        <f t="shared" ca="1" si="598"/>
        <v>-1.6000000000000014</v>
      </c>
      <c r="AE4315" s="2">
        <v>0</v>
      </c>
      <c r="AF4315" s="7">
        <f>VLOOKUP(R4315,Weights!$A$2:$B$120,2,0)*AE4315</f>
        <v>0</v>
      </c>
      <c r="AG4315">
        <f t="shared" ca="1" si="599"/>
        <v>2.5600000000000045</v>
      </c>
      <c r="AI4315" t="str">
        <f t="shared" ca="1" si="601"/>
        <v>SMU</v>
      </c>
      <c r="AJ4315" t="str">
        <f t="shared" si="602"/>
        <v>SMU</v>
      </c>
      <c r="AK4315">
        <f t="shared" si="603"/>
        <v>0</v>
      </c>
    </row>
    <row r="4316" spans="17:37" x14ac:dyDescent="0.25">
      <c r="Q4316" t="s">
        <v>3270</v>
      </c>
      <c r="R4316" s="6">
        <v>42071</v>
      </c>
      <c r="S4316" t="s">
        <v>3194</v>
      </c>
      <c r="T4316" t="s">
        <v>3264</v>
      </c>
      <c r="U4316" t="s">
        <v>3842</v>
      </c>
      <c r="V4316">
        <v>67</v>
      </c>
      <c r="W4316">
        <v>62</v>
      </c>
      <c r="Y4316" t="s">
        <v>379</v>
      </c>
      <c r="Z4316">
        <v>1</v>
      </c>
      <c r="AA4316">
        <f t="shared" si="600"/>
        <v>5</v>
      </c>
      <c r="AB4316">
        <f t="shared" ca="1" si="596"/>
        <v>5.9999999999999982</v>
      </c>
      <c r="AC4316">
        <f t="shared" ca="1" si="597"/>
        <v>-0.99999999999999822</v>
      </c>
      <c r="AD4316">
        <f t="shared" ca="1" si="598"/>
        <v>0.99999999999999822</v>
      </c>
      <c r="AE4316" s="2">
        <v>0</v>
      </c>
      <c r="AF4316" s="7">
        <f>VLOOKUP(R4316,Weights!$A$2:$B$120,2,0)*AE4316</f>
        <v>0</v>
      </c>
      <c r="AG4316">
        <f t="shared" ca="1" si="599"/>
        <v>0.99999999999999645</v>
      </c>
      <c r="AI4316" t="str">
        <f t="shared" ca="1" si="601"/>
        <v>SMU</v>
      </c>
      <c r="AJ4316" t="str">
        <f t="shared" si="602"/>
        <v>SMU</v>
      </c>
      <c r="AK4316">
        <f t="shared" si="603"/>
        <v>0</v>
      </c>
    </row>
    <row r="4317" spans="17:37" x14ac:dyDescent="0.25">
      <c r="Q4317" t="s">
        <v>3270</v>
      </c>
      <c r="R4317" s="6">
        <v>42077</v>
      </c>
      <c r="S4317" t="s">
        <v>3195</v>
      </c>
      <c r="T4317" t="s">
        <v>3839</v>
      </c>
      <c r="U4317" t="s">
        <v>3191</v>
      </c>
      <c r="Y4317" t="s">
        <v>3191</v>
      </c>
      <c r="Z4317">
        <v>0</v>
      </c>
      <c r="AA4317">
        <f t="shared" si="600"/>
        <v>0</v>
      </c>
      <c r="AB4317">
        <f t="shared" ca="1" si="596"/>
        <v>0</v>
      </c>
      <c r="AC4317">
        <f t="shared" ca="1" si="597"/>
        <v>0</v>
      </c>
      <c r="AD4317">
        <f t="shared" ca="1" si="598"/>
        <v>0</v>
      </c>
      <c r="AE4317" s="2">
        <v>0</v>
      </c>
      <c r="AF4317" s="7">
        <f>VLOOKUP(R4317,Weights!$A$2:$B$120,2,0)*AE4317</f>
        <v>0</v>
      </c>
      <c r="AG4317">
        <f t="shared" ca="1" si="599"/>
        <v>0</v>
      </c>
      <c r="AI4317" t="str">
        <f t="shared" ca="1" si="601"/>
        <v>Other</v>
      </c>
      <c r="AJ4317" t="str">
        <f t="shared" si="602"/>
        <v>Other</v>
      </c>
      <c r="AK4317">
        <f t="shared" si="603"/>
        <v>0</v>
      </c>
    </row>
    <row r="4318" spans="17:37" x14ac:dyDescent="0.25">
      <c r="Q4318" t="s">
        <v>3481</v>
      </c>
      <c r="R4318" s="6">
        <v>41957</v>
      </c>
      <c r="S4318" t="s">
        <v>3194</v>
      </c>
      <c r="T4318" t="s">
        <v>3839</v>
      </c>
      <c r="U4318" t="s">
        <v>3842</v>
      </c>
      <c r="V4318">
        <v>83</v>
      </c>
      <c r="W4318">
        <v>64</v>
      </c>
      <c r="Y4318" t="s">
        <v>176</v>
      </c>
      <c r="Z4318">
        <v>1</v>
      </c>
      <c r="AA4318">
        <f t="shared" si="600"/>
        <v>19</v>
      </c>
      <c r="AB4318">
        <f t="shared" ca="1" si="596"/>
        <v>25.3999998</v>
      </c>
      <c r="AC4318">
        <f t="shared" ca="1" si="597"/>
        <v>-6.3999997999999998</v>
      </c>
      <c r="AD4318">
        <f t="shared" ca="1" si="598"/>
        <v>6.3999997999999998</v>
      </c>
      <c r="AE4318" s="2">
        <v>0</v>
      </c>
      <c r="AF4318" s="7">
        <f>VLOOKUP(R4318,Weights!$A$2:$B$120,2,0)*AE4318</f>
        <v>0</v>
      </c>
      <c r="AG4318">
        <f t="shared" ca="1" si="599"/>
        <v>40.959997440000038</v>
      </c>
      <c r="AI4318" t="str">
        <f t="shared" ca="1" si="601"/>
        <v>South Alabama</v>
      </c>
      <c r="AJ4318" t="str">
        <f t="shared" si="602"/>
        <v>South Alabama</v>
      </c>
      <c r="AK4318">
        <f t="shared" si="603"/>
        <v>0</v>
      </c>
    </row>
    <row r="4319" spans="17:37" x14ac:dyDescent="0.25">
      <c r="Q4319" t="s">
        <v>3481</v>
      </c>
      <c r="R4319" s="6">
        <v>41975</v>
      </c>
      <c r="S4319" t="s">
        <v>3194</v>
      </c>
      <c r="T4319" t="s">
        <v>3839</v>
      </c>
      <c r="U4319" t="s">
        <v>3842</v>
      </c>
      <c r="V4319">
        <v>71</v>
      </c>
      <c r="W4319">
        <v>54</v>
      </c>
      <c r="Y4319" t="s">
        <v>17</v>
      </c>
      <c r="Z4319">
        <v>1</v>
      </c>
      <c r="AA4319">
        <f t="shared" si="600"/>
        <v>17</v>
      </c>
      <c r="AB4319">
        <f t="shared" ca="1" si="596"/>
        <v>25.3999998</v>
      </c>
      <c r="AC4319">
        <f t="shared" ca="1" si="597"/>
        <v>-8.3999997999999998</v>
      </c>
      <c r="AD4319">
        <f t="shared" ca="1" si="598"/>
        <v>8.3999997999999998</v>
      </c>
      <c r="AE4319" s="2">
        <v>0</v>
      </c>
      <c r="AF4319" s="7">
        <f>VLOOKUP(R4319,Weights!$A$2:$B$120,2,0)*AE4319</f>
        <v>0</v>
      </c>
      <c r="AG4319">
        <f t="shared" ca="1" si="599"/>
        <v>70.559996640000037</v>
      </c>
      <c r="AI4319" t="str">
        <f t="shared" ca="1" si="601"/>
        <v>South Alabama</v>
      </c>
      <c r="AJ4319" t="str">
        <f t="shared" si="602"/>
        <v>South Alabama</v>
      </c>
      <c r="AK4319">
        <f t="shared" si="603"/>
        <v>0</v>
      </c>
    </row>
    <row r="4320" spans="17:37" x14ac:dyDescent="0.25">
      <c r="Q4320" t="s">
        <v>3481</v>
      </c>
      <c r="R4320" s="6">
        <v>41979</v>
      </c>
      <c r="S4320" t="s">
        <v>3194</v>
      </c>
      <c r="T4320" t="s">
        <v>3411</v>
      </c>
      <c r="U4320" t="s">
        <v>3841</v>
      </c>
      <c r="V4320">
        <v>68</v>
      </c>
      <c r="W4320">
        <v>67</v>
      </c>
      <c r="X4320" t="s">
        <v>3843</v>
      </c>
      <c r="Y4320" t="s">
        <v>19</v>
      </c>
      <c r="Z4320">
        <v>1</v>
      </c>
      <c r="AA4320">
        <f t="shared" si="600"/>
        <v>-1</v>
      </c>
      <c r="AB4320">
        <f t="shared" ca="1" si="596"/>
        <v>-1.1999999999999997</v>
      </c>
      <c r="AC4320">
        <f t="shared" ca="1" si="597"/>
        <v>0.19999999999999973</v>
      </c>
      <c r="AD4320">
        <f t="shared" ca="1" si="598"/>
        <v>-0.19999999999999973</v>
      </c>
      <c r="AE4320" s="2">
        <v>0</v>
      </c>
      <c r="AF4320" s="7">
        <f>VLOOKUP(R4320,Weights!$A$2:$B$120,2,0)*AE4320</f>
        <v>0</v>
      </c>
      <c r="AG4320">
        <f t="shared" ca="1" si="599"/>
        <v>3.9999999999999897E-2</v>
      </c>
      <c r="AI4320" t="str">
        <f t="shared" ca="1" si="601"/>
        <v>Middle Tennessee</v>
      </c>
      <c r="AJ4320" t="str">
        <f t="shared" si="602"/>
        <v>Middle Tennessee</v>
      </c>
      <c r="AK4320" t="str">
        <f t="shared" si="603"/>
        <v>Middle Tennessee</v>
      </c>
    </row>
    <row r="4321" spans="17:37" x14ac:dyDescent="0.25">
      <c r="Q4321" t="s">
        <v>3481</v>
      </c>
      <c r="R4321" s="6">
        <v>41996</v>
      </c>
      <c r="S4321" t="s">
        <v>3194</v>
      </c>
      <c r="T4321" t="s">
        <v>3514</v>
      </c>
      <c r="U4321" t="s">
        <v>3841</v>
      </c>
      <c r="V4321">
        <v>73</v>
      </c>
      <c r="W4321">
        <v>60</v>
      </c>
      <c r="Y4321" t="s">
        <v>842</v>
      </c>
      <c r="Z4321">
        <v>1</v>
      </c>
      <c r="AA4321">
        <f t="shared" si="600"/>
        <v>-13</v>
      </c>
      <c r="AB4321">
        <f t="shared" ca="1" si="596"/>
        <v>3.4000000000000004</v>
      </c>
      <c r="AC4321">
        <f t="shared" ca="1" si="597"/>
        <v>-16.399999999999999</v>
      </c>
      <c r="AD4321">
        <f t="shared" ca="1" si="598"/>
        <v>16.399999999999999</v>
      </c>
      <c r="AE4321" s="2">
        <v>0</v>
      </c>
      <c r="AF4321" s="7">
        <f>VLOOKUP(R4321,Weights!$A$2:$B$120,2,0)*AE4321</f>
        <v>0</v>
      </c>
      <c r="AG4321">
        <f t="shared" ca="1" si="599"/>
        <v>268.95999999999998</v>
      </c>
      <c r="AI4321" t="str">
        <f t="shared" ca="1" si="601"/>
        <v>South Alabama</v>
      </c>
      <c r="AJ4321" t="str">
        <f t="shared" si="602"/>
        <v>Howard</v>
      </c>
      <c r="AK4321" t="str">
        <f t="shared" si="603"/>
        <v>Howard</v>
      </c>
    </row>
    <row r="4322" spans="17:37" x14ac:dyDescent="0.25">
      <c r="Q4322" t="s">
        <v>3481</v>
      </c>
      <c r="R4322" s="6">
        <v>42003</v>
      </c>
      <c r="S4322" t="s">
        <v>3194</v>
      </c>
      <c r="T4322" t="s">
        <v>3480</v>
      </c>
      <c r="U4322" t="s">
        <v>3841</v>
      </c>
      <c r="V4322">
        <v>63</v>
      </c>
      <c r="W4322">
        <v>60</v>
      </c>
      <c r="X4322" t="s">
        <v>3843</v>
      </c>
      <c r="Y4322" t="s">
        <v>2827</v>
      </c>
      <c r="Z4322">
        <v>1</v>
      </c>
      <c r="AA4322">
        <f t="shared" si="600"/>
        <v>-3</v>
      </c>
      <c r="AB4322">
        <f t="shared" ca="1" si="596"/>
        <v>3.6000000000000005</v>
      </c>
      <c r="AC4322">
        <f t="shared" ca="1" si="597"/>
        <v>-6.6000000000000005</v>
      </c>
      <c r="AD4322">
        <f t="shared" ca="1" si="598"/>
        <v>6.6000000000000005</v>
      </c>
      <c r="AE4322" s="2">
        <v>0</v>
      </c>
      <c r="AF4322" s="7">
        <f>VLOOKUP(R4322,Weights!$A$2:$B$120,2,0)*AE4322</f>
        <v>0</v>
      </c>
      <c r="AG4322">
        <f t="shared" ca="1" si="599"/>
        <v>43.560000000000009</v>
      </c>
      <c r="AI4322" t="str">
        <f t="shared" ca="1" si="601"/>
        <v>South Alabama</v>
      </c>
      <c r="AJ4322" t="str">
        <f t="shared" si="602"/>
        <v>Arkansas St</v>
      </c>
      <c r="AK4322" t="str">
        <f t="shared" si="603"/>
        <v>Arkansas St</v>
      </c>
    </row>
    <row r="4323" spans="17:37" x14ac:dyDescent="0.25">
      <c r="Q4323" t="s">
        <v>3481</v>
      </c>
      <c r="R4323" s="6">
        <v>42012</v>
      </c>
      <c r="S4323" t="s">
        <v>3194</v>
      </c>
      <c r="T4323" t="s">
        <v>3470</v>
      </c>
      <c r="U4323" t="s">
        <v>3842</v>
      </c>
      <c r="V4323">
        <v>104</v>
      </c>
      <c r="W4323">
        <v>95</v>
      </c>
      <c r="Y4323" t="s">
        <v>1914</v>
      </c>
      <c r="Z4323">
        <v>1</v>
      </c>
      <c r="AA4323">
        <f t="shared" si="600"/>
        <v>9</v>
      </c>
      <c r="AB4323">
        <f t="shared" ca="1" si="596"/>
        <v>4.6000000000000005</v>
      </c>
      <c r="AC4323">
        <f t="shared" ca="1" si="597"/>
        <v>4.3999999999999995</v>
      </c>
      <c r="AD4323">
        <f t="shared" ca="1" si="598"/>
        <v>-4.3999999999999995</v>
      </c>
      <c r="AE4323" s="2">
        <v>0</v>
      </c>
      <c r="AF4323" s="7">
        <f>VLOOKUP(R4323,Weights!$A$2:$B$120,2,0)*AE4323</f>
        <v>0</v>
      </c>
      <c r="AG4323">
        <f t="shared" ca="1" si="599"/>
        <v>19.359999999999996</v>
      </c>
      <c r="AI4323" t="str">
        <f t="shared" ca="1" si="601"/>
        <v>South Alabama</v>
      </c>
      <c r="AJ4323" t="str">
        <f t="shared" si="602"/>
        <v>South Alabama</v>
      </c>
      <c r="AK4323">
        <f t="shared" si="603"/>
        <v>0</v>
      </c>
    </row>
    <row r="4324" spans="17:37" x14ac:dyDescent="0.25">
      <c r="Q4324" t="s">
        <v>3481</v>
      </c>
      <c r="R4324" s="6">
        <v>42014</v>
      </c>
      <c r="S4324" t="s">
        <v>3194</v>
      </c>
      <c r="T4324" t="s">
        <v>3476</v>
      </c>
      <c r="U4324" t="s">
        <v>3841</v>
      </c>
      <c r="V4324">
        <v>81</v>
      </c>
      <c r="W4324">
        <v>73</v>
      </c>
      <c r="Y4324" t="s">
        <v>2661</v>
      </c>
      <c r="Z4324">
        <v>1</v>
      </c>
      <c r="AA4324">
        <f t="shared" si="600"/>
        <v>-8</v>
      </c>
      <c r="AB4324">
        <f t="shared" ca="1" si="596"/>
        <v>-4.4000000000000004</v>
      </c>
      <c r="AC4324">
        <f t="shared" ca="1" si="597"/>
        <v>-3.5999999999999996</v>
      </c>
      <c r="AD4324">
        <f t="shared" ca="1" si="598"/>
        <v>3.5999999999999996</v>
      </c>
      <c r="AE4324" s="2">
        <v>0</v>
      </c>
      <c r="AF4324" s="7">
        <f>VLOOKUP(R4324,Weights!$A$2:$B$120,2,0)*AE4324</f>
        <v>0</v>
      </c>
      <c r="AG4324">
        <f t="shared" ca="1" si="599"/>
        <v>12.959999999999997</v>
      </c>
      <c r="AI4324" t="str">
        <f t="shared" ca="1" si="601"/>
        <v>Georgia Southern</v>
      </c>
      <c r="AJ4324" t="str">
        <f t="shared" si="602"/>
        <v>Georgia Southern</v>
      </c>
      <c r="AK4324" t="str">
        <f t="shared" si="603"/>
        <v>Georgia Southern</v>
      </c>
    </row>
    <row r="4325" spans="17:37" x14ac:dyDescent="0.25">
      <c r="Q4325" t="s">
        <v>3481</v>
      </c>
      <c r="R4325" s="6">
        <v>42023</v>
      </c>
      <c r="S4325" t="s">
        <v>3194</v>
      </c>
      <c r="T4325" t="s">
        <v>3281</v>
      </c>
      <c r="U4325" t="s">
        <v>3842</v>
      </c>
      <c r="V4325">
        <v>66</v>
      </c>
      <c r="W4325">
        <v>64</v>
      </c>
      <c r="Y4325" t="s">
        <v>1916</v>
      </c>
      <c r="Z4325">
        <v>1</v>
      </c>
      <c r="AA4325">
        <f t="shared" si="600"/>
        <v>2</v>
      </c>
      <c r="AB4325">
        <f t="shared" ca="1" si="596"/>
        <v>0.79999999999999982</v>
      </c>
      <c r="AC4325">
        <f t="shared" ca="1" si="597"/>
        <v>1.2000000000000002</v>
      </c>
      <c r="AD4325">
        <f t="shared" ca="1" si="598"/>
        <v>-1.2000000000000002</v>
      </c>
      <c r="AE4325" s="2">
        <v>0</v>
      </c>
      <c r="AF4325" s="7">
        <f>VLOOKUP(R4325,Weights!$A$2:$B$120,2,0)*AE4325</f>
        <v>0</v>
      </c>
      <c r="AG4325">
        <f t="shared" ca="1" si="599"/>
        <v>1.4400000000000004</v>
      </c>
      <c r="AI4325" t="str">
        <f t="shared" ca="1" si="601"/>
        <v>South Alabama</v>
      </c>
      <c r="AJ4325" t="str">
        <f t="shared" si="602"/>
        <v>South Alabama</v>
      </c>
      <c r="AK4325">
        <f t="shared" si="603"/>
        <v>0</v>
      </c>
    </row>
    <row r="4326" spans="17:37" x14ac:dyDescent="0.25">
      <c r="Q4326" t="s">
        <v>3481</v>
      </c>
      <c r="R4326" s="6">
        <v>42029</v>
      </c>
      <c r="S4326" t="s">
        <v>3194</v>
      </c>
      <c r="T4326" t="s">
        <v>3211</v>
      </c>
      <c r="U4326" t="s">
        <v>3841</v>
      </c>
      <c r="V4326">
        <v>72</v>
      </c>
      <c r="W4326">
        <v>55</v>
      </c>
      <c r="Y4326" t="s">
        <v>1553</v>
      </c>
      <c r="Z4326">
        <v>1</v>
      </c>
      <c r="AA4326">
        <f t="shared" si="600"/>
        <v>-17</v>
      </c>
      <c r="AB4326">
        <f t="shared" ca="1" si="596"/>
        <v>-2.4000000199999998</v>
      </c>
      <c r="AC4326">
        <f t="shared" ca="1" si="597"/>
        <v>-14.59999998</v>
      </c>
      <c r="AD4326">
        <f t="shared" ca="1" si="598"/>
        <v>14.59999998</v>
      </c>
      <c r="AE4326" s="2">
        <v>0</v>
      </c>
      <c r="AF4326" s="7">
        <f>VLOOKUP(R4326,Weights!$A$2:$B$120,2,0)*AE4326</f>
        <v>0</v>
      </c>
      <c r="AG4326">
        <f t="shared" ca="1" si="599"/>
        <v>213.15999941600001</v>
      </c>
      <c r="AI4326" t="str">
        <f t="shared" ca="1" si="601"/>
        <v>N.J.I.T.</v>
      </c>
      <c r="AJ4326" t="str">
        <f t="shared" si="602"/>
        <v>N.J.I.T.</v>
      </c>
      <c r="AK4326" t="str">
        <f t="shared" si="603"/>
        <v>N.J.I.T.</v>
      </c>
    </row>
    <row r="4327" spans="17:37" x14ac:dyDescent="0.25">
      <c r="Q4327" t="s">
        <v>3481</v>
      </c>
      <c r="R4327" s="6">
        <v>42033</v>
      </c>
      <c r="S4327" t="s">
        <v>3194</v>
      </c>
      <c r="T4327" t="s">
        <v>3479</v>
      </c>
      <c r="U4327" t="s">
        <v>3842</v>
      </c>
      <c r="V4327">
        <v>89</v>
      </c>
      <c r="W4327">
        <v>85</v>
      </c>
      <c r="Y4327" t="s">
        <v>1554</v>
      </c>
      <c r="Z4327">
        <v>1</v>
      </c>
      <c r="AA4327">
        <f t="shared" si="600"/>
        <v>4</v>
      </c>
      <c r="AB4327">
        <f t="shared" ca="1" si="596"/>
        <v>-6.4</v>
      </c>
      <c r="AC4327">
        <f t="shared" ca="1" si="597"/>
        <v>10.4</v>
      </c>
      <c r="AD4327">
        <f t="shared" ca="1" si="598"/>
        <v>-10.4</v>
      </c>
      <c r="AE4327" s="2">
        <v>0</v>
      </c>
      <c r="AF4327" s="7">
        <f>VLOOKUP(R4327,Weights!$A$2:$B$120,2,0)*AE4327</f>
        <v>0</v>
      </c>
      <c r="AG4327">
        <f t="shared" ca="1" si="599"/>
        <v>108.16000000000001</v>
      </c>
      <c r="AI4327" t="str">
        <f t="shared" ca="1" si="601"/>
        <v>UL Lafayette</v>
      </c>
      <c r="AJ4327" t="str">
        <f t="shared" si="602"/>
        <v>South Alabama</v>
      </c>
      <c r="AK4327">
        <f t="shared" si="603"/>
        <v>0</v>
      </c>
    </row>
    <row r="4328" spans="17:37" x14ac:dyDescent="0.25">
      <c r="Q4328" t="s">
        <v>3481</v>
      </c>
      <c r="R4328" s="6">
        <v>42039</v>
      </c>
      <c r="S4328" t="s">
        <v>3194</v>
      </c>
      <c r="T4328" t="s">
        <v>3529</v>
      </c>
      <c r="U4328" t="s">
        <v>3841</v>
      </c>
      <c r="V4328">
        <v>63</v>
      </c>
      <c r="W4328">
        <v>43</v>
      </c>
      <c r="Y4328" t="s">
        <v>2978</v>
      </c>
      <c r="Z4328">
        <v>1</v>
      </c>
      <c r="AA4328">
        <f t="shared" si="600"/>
        <v>-20</v>
      </c>
      <c r="AB4328">
        <f t="shared" ca="1" si="596"/>
        <v>0.79999999999999982</v>
      </c>
      <c r="AC4328">
        <f t="shared" ca="1" si="597"/>
        <v>-20.8</v>
      </c>
      <c r="AD4328">
        <f t="shared" ca="1" si="598"/>
        <v>20.8</v>
      </c>
      <c r="AE4328" s="2">
        <v>0</v>
      </c>
      <c r="AF4328" s="7">
        <f>VLOOKUP(R4328,Weights!$A$2:$B$120,2,0)*AE4328</f>
        <v>0</v>
      </c>
      <c r="AG4328">
        <f t="shared" ca="1" si="599"/>
        <v>432.64000000000004</v>
      </c>
      <c r="AI4328" t="str">
        <f t="shared" ca="1" si="601"/>
        <v>South Alabama</v>
      </c>
      <c r="AJ4328" t="str">
        <f t="shared" si="602"/>
        <v>Texas State</v>
      </c>
      <c r="AK4328" t="str">
        <f t="shared" si="603"/>
        <v>Texas State</v>
      </c>
    </row>
    <row r="4329" spans="17:37" x14ac:dyDescent="0.25">
      <c r="Q4329" t="s">
        <v>3481</v>
      </c>
      <c r="R4329" s="6">
        <v>42042</v>
      </c>
      <c r="S4329" t="s">
        <v>3194</v>
      </c>
      <c r="T4329" t="s">
        <v>3484</v>
      </c>
      <c r="U4329" t="s">
        <v>3841</v>
      </c>
      <c r="V4329">
        <v>65</v>
      </c>
      <c r="W4329">
        <v>54</v>
      </c>
      <c r="Y4329" t="s">
        <v>2979</v>
      </c>
      <c r="Z4329">
        <v>1</v>
      </c>
      <c r="AA4329">
        <f t="shared" si="600"/>
        <v>-11</v>
      </c>
      <c r="AB4329">
        <f t="shared" ca="1" si="596"/>
        <v>-11</v>
      </c>
      <c r="AC4329">
        <f t="shared" ca="1" si="597"/>
        <v>0</v>
      </c>
      <c r="AD4329">
        <f t="shared" ca="1" si="598"/>
        <v>0</v>
      </c>
      <c r="AE4329" s="2">
        <v>0</v>
      </c>
      <c r="AF4329" s="7">
        <f>VLOOKUP(R4329,Weights!$A$2:$B$120,2,0)*AE4329</f>
        <v>0</v>
      </c>
      <c r="AG4329">
        <f t="shared" ca="1" si="599"/>
        <v>0</v>
      </c>
      <c r="AI4329" t="str">
        <f t="shared" ca="1" si="601"/>
        <v>Georgia St</v>
      </c>
      <c r="AJ4329" t="str">
        <f t="shared" si="602"/>
        <v>Georgia St</v>
      </c>
      <c r="AK4329" t="str">
        <f t="shared" si="603"/>
        <v>Georgia St</v>
      </c>
    </row>
    <row r="4330" spans="17:37" x14ac:dyDescent="0.25">
      <c r="Q4330" t="s">
        <v>3481</v>
      </c>
      <c r="R4330" s="6">
        <v>42049</v>
      </c>
      <c r="S4330" t="s">
        <v>3194</v>
      </c>
      <c r="T4330" t="s">
        <v>3420</v>
      </c>
      <c r="U4330" t="s">
        <v>3842</v>
      </c>
      <c r="V4330">
        <v>97</v>
      </c>
      <c r="W4330">
        <v>91</v>
      </c>
      <c r="Y4330" t="s">
        <v>2417</v>
      </c>
      <c r="Z4330">
        <v>1</v>
      </c>
      <c r="AA4330">
        <f t="shared" si="600"/>
        <v>6</v>
      </c>
      <c r="AB4330">
        <f t="shared" ca="1" si="596"/>
        <v>-1</v>
      </c>
      <c r="AC4330">
        <f t="shared" ca="1" si="597"/>
        <v>7</v>
      </c>
      <c r="AD4330">
        <f t="shared" ca="1" si="598"/>
        <v>-7</v>
      </c>
      <c r="AE4330" s="2">
        <v>0</v>
      </c>
      <c r="AF4330" s="7">
        <f>VLOOKUP(R4330,Weights!$A$2:$B$120,2,0)*AE4330</f>
        <v>0</v>
      </c>
      <c r="AG4330">
        <f t="shared" ca="1" si="599"/>
        <v>49</v>
      </c>
      <c r="AI4330" t="str">
        <f t="shared" ca="1" si="601"/>
        <v>UT-Arlington</v>
      </c>
      <c r="AJ4330" t="str">
        <f t="shared" si="602"/>
        <v>South Alabama</v>
      </c>
      <c r="AK4330">
        <f t="shared" si="603"/>
        <v>0</v>
      </c>
    </row>
    <row r="4331" spans="17:37" x14ac:dyDescent="0.25">
      <c r="Q4331" t="s">
        <v>3481</v>
      </c>
      <c r="R4331" s="6">
        <v>42061</v>
      </c>
      <c r="S4331" t="s">
        <v>3194</v>
      </c>
      <c r="T4331" t="s">
        <v>3532</v>
      </c>
      <c r="U4331" t="s">
        <v>3841</v>
      </c>
      <c r="V4331">
        <v>75</v>
      </c>
      <c r="W4331">
        <v>57</v>
      </c>
      <c r="Y4331" t="s">
        <v>2980</v>
      </c>
      <c r="Z4331">
        <v>1</v>
      </c>
      <c r="AA4331">
        <f t="shared" si="600"/>
        <v>-18</v>
      </c>
      <c r="AB4331">
        <f t="shared" ca="1" si="596"/>
        <v>-1.4</v>
      </c>
      <c r="AC4331">
        <f t="shared" ca="1" si="597"/>
        <v>-16.600000000000001</v>
      </c>
      <c r="AD4331">
        <f t="shared" ca="1" si="598"/>
        <v>16.600000000000001</v>
      </c>
      <c r="AE4331" s="2">
        <v>0</v>
      </c>
      <c r="AF4331" s="7">
        <f>VLOOKUP(R4331,Weights!$A$2:$B$120,2,0)*AE4331</f>
        <v>0</v>
      </c>
      <c r="AG4331">
        <f t="shared" ca="1" si="599"/>
        <v>275.56000000000006</v>
      </c>
      <c r="AI4331" t="str">
        <f t="shared" ca="1" si="601"/>
        <v>UL Monroe</v>
      </c>
      <c r="AJ4331" t="str">
        <f t="shared" si="602"/>
        <v>UL Monroe</v>
      </c>
      <c r="AK4331" t="str">
        <f t="shared" si="603"/>
        <v>UL Monroe</v>
      </c>
    </row>
    <row r="4332" spans="17:37" x14ac:dyDescent="0.25">
      <c r="Q4332" t="s">
        <v>3481</v>
      </c>
      <c r="R4332" s="6">
        <v>42070</v>
      </c>
      <c r="S4332" t="s">
        <v>3194</v>
      </c>
      <c r="T4332" t="s">
        <v>3523</v>
      </c>
      <c r="U4332" t="s">
        <v>3842</v>
      </c>
      <c r="V4332">
        <v>96</v>
      </c>
      <c r="W4332">
        <v>93</v>
      </c>
      <c r="Y4332" t="s">
        <v>2981</v>
      </c>
      <c r="Z4332">
        <v>1</v>
      </c>
      <c r="AA4332">
        <f t="shared" si="600"/>
        <v>3</v>
      </c>
      <c r="AB4332">
        <f t="shared" ca="1" si="596"/>
        <v>4.4000000000000004</v>
      </c>
      <c r="AC4332">
        <f t="shared" ca="1" si="597"/>
        <v>-1.4000000000000004</v>
      </c>
      <c r="AD4332">
        <f t="shared" ca="1" si="598"/>
        <v>1.4000000000000004</v>
      </c>
      <c r="AE4332" s="2">
        <v>0</v>
      </c>
      <c r="AF4332" s="7">
        <f>VLOOKUP(R4332,Weights!$A$2:$B$120,2,0)*AE4332</f>
        <v>0</v>
      </c>
      <c r="AG4332">
        <f t="shared" ca="1" si="599"/>
        <v>1.9600000000000011</v>
      </c>
      <c r="AI4332" t="str">
        <f t="shared" ca="1" si="601"/>
        <v>South Alabama</v>
      </c>
      <c r="AJ4332" t="str">
        <f t="shared" si="602"/>
        <v>South Alabama</v>
      </c>
      <c r="AK4332">
        <f t="shared" si="603"/>
        <v>0</v>
      </c>
    </row>
    <row r="4333" spans="17:37" x14ac:dyDescent="0.25">
      <c r="Q4333" t="s">
        <v>3481</v>
      </c>
      <c r="R4333" s="6">
        <v>42076</v>
      </c>
      <c r="S4333" t="s">
        <v>3195</v>
      </c>
      <c r="T4333" t="s">
        <v>3532</v>
      </c>
      <c r="U4333" t="s">
        <v>3191</v>
      </c>
      <c r="Y4333" t="s">
        <v>3191</v>
      </c>
      <c r="Z4333">
        <v>0</v>
      </c>
      <c r="AA4333">
        <f t="shared" si="600"/>
        <v>0</v>
      </c>
      <c r="AB4333">
        <f t="shared" ca="1" si="596"/>
        <v>0</v>
      </c>
      <c r="AC4333">
        <f t="shared" ca="1" si="597"/>
        <v>0</v>
      </c>
      <c r="AD4333">
        <f t="shared" ca="1" si="598"/>
        <v>0</v>
      </c>
      <c r="AE4333" s="2">
        <v>0</v>
      </c>
      <c r="AF4333" s="7">
        <f>VLOOKUP(R4333,Weights!$A$2:$B$120,2,0)*AE4333</f>
        <v>0</v>
      </c>
      <c r="AG4333">
        <f t="shared" ca="1" si="599"/>
        <v>0</v>
      </c>
      <c r="AI4333" t="str">
        <f t="shared" ca="1" si="601"/>
        <v>UL Monroe</v>
      </c>
      <c r="AJ4333" t="str">
        <f t="shared" si="602"/>
        <v>UL Monroe</v>
      </c>
      <c r="AK4333">
        <f t="shared" si="603"/>
        <v>0</v>
      </c>
    </row>
    <row r="4334" spans="17:37" x14ac:dyDescent="0.25">
      <c r="Q4334" t="s">
        <v>3320</v>
      </c>
      <c r="R4334" s="6">
        <v>41957</v>
      </c>
      <c r="S4334" t="s">
        <v>3194</v>
      </c>
      <c r="T4334" t="s">
        <v>3332</v>
      </c>
      <c r="U4334" t="s">
        <v>3842</v>
      </c>
      <c r="V4334">
        <v>81</v>
      </c>
      <c r="W4334">
        <v>56</v>
      </c>
      <c r="Y4334" t="s">
        <v>176</v>
      </c>
      <c r="Z4334">
        <v>1</v>
      </c>
      <c r="AA4334">
        <f t="shared" si="600"/>
        <v>25</v>
      </c>
      <c r="AB4334">
        <f t="shared" ca="1" si="596"/>
        <v>8.2000000000000011</v>
      </c>
      <c r="AC4334">
        <f t="shared" ca="1" si="597"/>
        <v>16.799999999999997</v>
      </c>
      <c r="AD4334">
        <f t="shared" ca="1" si="598"/>
        <v>-16.799999999999997</v>
      </c>
      <c r="AE4334" s="2">
        <v>0</v>
      </c>
      <c r="AF4334" s="7">
        <f>VLOOKUP(R4334,Weights!$A$2:$B$120,2,0)*AE4334</f>
        <v>0</v>
      </c>
      <c r="AG4334">
        <f t="shared" ca="1" si="599"/>
        <v>282.2399999999999</v>
      </c>
      <c r="AI4334" t="str">
        <f t="shared" ca="1" si="601"/>
        <v>South Carolina</v>
      </c>
      <c r="AJ4334" t="str">
        <f t="shared" si="602"/>
        <v>South Carolina</v>
      </c>
      <c r="AK4334">
        <f t="shared" si="603"/>
        <v>0</v>
      </c>
    </row>
    <row r="4335" spans="17:37" x14ac:dyDescent="0.25">
      <c r="Q4335" t="s">
        <v>3320</v>
      </c>
      <c r="R4335" s="6">
        <v>41961</v>
      </c>
      <c r="S4335" t="s">
        <v>3194</v>
      </c>
      <c r="T4335" t="s">
        <v>3524</v>
      </c>
      <c r="U4335" t="s">
        <v>3841</v>
      </c>
      <c r="V4335">
        <v>69</v>
      </c>
      <c r="W4335">
        <v>65</v>
      </c>
      <c r="Y4335" t="s">
        <v>11</v>
      </c>
      <c r="Z4335">
        <v>1</v>
      </c>
      <c r="AA4335">
        <f t="shared" si="600"/>
        <v>-4</v>
      </c>
      <c r="AB4335">
        <f t="shared" ca="1" si="596"/>
        <v>-7.6000001999999984</v>
      </c>
      <c r="AC4335">
        <f t="shared" ca="1" si="597"/>
        <v>3.6000001999999984</v>
      </c>
      <c r="AD4335">
        <f t="shared" ca="1" si="598"/>
        <v>-3.6000001999999984</v>
      </c>
      <c r="AE4335" s="2">
        <v>0</v>
      </c>
      <c r="AF4335" s="7">
        <f>VLOOKUP(R4335,Weights!$A$2:$B$120,2,0)*AE4335</f>
        <v>0</v>
      </c>
      <c r="AG4335">
        <f t="shared" ca="1" si="599"/>
        <v>12.960001440000029</v>
      </c>
      <c r="AI4335" t="str">
        <f t="shared" ca="1" si="601"/>
        <v>Baylor</v>
      </c>
      <c r="AJ4335" t="str">
        <f t="shared" si="602"/>
        <v>Baylor</v>
      </c>
      <c r="AK4335" t="str">
        <f t="shared" si="603"/>
        <v>Baylor</v>
      </c>
    </row>
    <row r="4336" spans="17:37" x14ac:dyDescent="0.25">
      <c r="Q4336" t="s">
        <v>3320</v>
      </c>
      <c r="R4336" s="6">
        <v>41969</v>
      </c>
      <c r="S4336" t="s">
        <v>3194</v>
      </c>
      <c r="T4336" t="s">
        <v>3426</v>
      </c>
      <c r="U4336" t="s">
        <v>3842</v>
      </c>
      <c r="V4336">
        <v>89</v>
      </c>
      <c r="W4336">
        <v>75</v>
      </c>
      <c r="Y4336" t="s">
        <v>235</v>
      </c>
      <c r="Z4336">
        <v>1</v>
      </c>
      <c r="AA4336">
        <f t="shared" si="600"/>
        <v>14</v>
      </c>
      <c r="AB4336">
        <f t="shared" ca="1" si="596"/>
        <v>14</v>
      </c>
      <c r="AC4336">
        <f t="shared" ca="1" si="597"/>
        <v>0</v>
      </c>
      <c r="AD4336">
        <f t="shared" ca="1" si="598"/>
        <v>0</v>
      </c>
      <c r="AE4336" s="2">
        <v>0</v>
      </c>
      <c r="AF4336" s="7">
        <f>VLOOKUP(R4336,Weights!$A$2:$B$120,2,0)*AE4336</f>
        <v>0</v>
      </c>
      <c r="AG4336">
        <f t="shared" ca="1" si="599"/>
        <v>0</v>
      </c>
      <c r="AI4336" t="str">
        <f t="shared" ca="1" si="601"/>
        <v>South Carolina</v>
      </c>
      <c r="AJ4336" t="str">
        <f t="shared" si="602"/>
        <v>South Carolina</v>
      </c>
      <c r="AK4336">
        <f t="shared" si="603"/>
        <v>0</v>
      </c>
    </row>
    <row r="4337" spans="17:37" x14ac:dyDescent="0.25">
      <c r="Q4337" t="s">
        <v>3320</v>
      </c>
      <c r="R4337" s="6">
        <v>41979</v>
      </c>
      <c r="S4337" t="s">
        <v>3194</v>
      </c>
      <c r="T4337" t="s">
        <v>3367</v>
      </c>
      <c r="U4337" t="s">
        <v>3842</v>
      </c>
      <c r="V4337">
        <v>75</v>
      </c>
      <c r="W4337">
        <v>49</v>
      </c>
      <c r="Y4337" t="s">
        <v>152</v>
      </c>
      <c r="Z4337">
        <v>1</v>
      </c>
      <c r="AA4337">
        <f t="shared" si="600"/>
        <v>26</v>
      </c>
      <c r="AB4337">
        <f t="shared" ca="1" si="596"/>
        <v>-3.8000001999999995</v>
      </c>
      <c r="AC4337">
        <f t="shared" ca="1" si="597"/>
        <v>29.800000199999999</v>
      </c>
      <c r="AD4337">
        <f t="shared" ca="1" si="598"/>
        <v>-29.800000199999999</v>
      </c>
      <c r="AE4337" s="2">
        <v>0</v>
      </c>
      <c r="AF4337" s="7">
        <f>VLOOKUP(R4337,Weights!$A$2:$B$120,2,0)*AE4337</f>
        <v>0</v>
      </c>
      <c r="AG4337">
        <f t="shared" ca="1" si="599"/>
        <v>888.04001191999998</v>
      </c>
      <c r="AI4337" t="str">
        <f t="shared" ca="1" si="601"/>
        <v>Oklahoma St</v>
      </c>
      <c r="AJ4337" t="str">
        <f t="shared" si="602"/>
        <v>South Carolina</v>
      </c>
      <c r="AK4337">
        <f t="shared" si="603"/>
        <v>0</v>
      </c>
    </row>
    <row r="4338" spans="17:37" x14ac:dyDescent="0.25">
      <c r="Q4338" t="s">
        <v>3320</v>
      </c>
      <c r="R4338" s="6">
        <v>41992</v>
      </c>
      <c r="S4338" t="s">
        <v>3194</v>
      </c>
      <c r="T4338" t="s">
        <v>3318</v>
      </c>
      <c r="U4338" t="s">
        <v>3842</v>
      </c>
      <c r="V4338">
        <v>68</v>
      </c>
      <c r="W4338">
        <v>45</v>
      </c>
      <c r="Y4338" t="s">
        <v>153</v>
      </c>
      <c r="Z4338">
        <v>1</v>
      </c>
      <c r="AA4338">
        <f t="shared" si="600"/>
        <v>23</v>
      </c>
      <c r="AB4338">
        <f t="shared" ca="1" si="596"/>
        <v>4.2</v>
      </c>
      <c r="AC4338">
        <f t="shared" ca="1" si="597"/>
        <v>18.8</v>
      </c>
      <c r="AD4338">
        <f t="shared" ca="1" si="598"/>
        <v>-18.8</v>
      </c>
      <c r="AE4338" s="2">
        <v>0</v>
      </c>
      <c r="AF4338" s="7">
        <f>VLOOKUP(R4338,Weights!$A$2:$B$120,2,0)*AE4338</f>
        <v>0</v>
      </c>
      <c r="AG4338">
        <f t="shared" ca="1" si="599"/>
        <v>353.44000000000005</v>
      </c>
      <c r="AI4338" t="str">
        <f t="shared" ca="1" si="601"/>
        <v>South Carolina</v>
      </c>
      <c r="AJ4338" t="str">
        <f t="shared" si="602"/>
        <v>South Carolina</v>
      </c>
      <c r="AK4338">
        <f t="shared" si="603"/>
        <v>0</v>
      </c>
    </row>
    <row r="4339" spans="17:37" x14ac:dyDescent="0.25">
      <c r="Q4339" t="s">
        <v>3320</v>
      </c>
      <c r="R4339" s="6">
        <v>41994</v>
      </c>
      <c r="S4339" t="s">
        <v>3194</v>
      </c>
      <c r="T4339" t="s">
        <v>3839</v>
      </c>
      <c r="U4339" t="s">
        <v>3842</v>
      </c>
      <c r="V4339">
        <v>78</v>
      </c>
      <c r="W4339">
        <v>52</v>
      </c>
      <c r="Y4339" t="s">
        <v>265</v>
      </c>
      <c r="Z4339">
        <v>1</v>
      </c>
      <c r="AA4339">
        <f t="shared" si="600"/>
        <v>26</v>
      </c>
      <c r="AB4339">
        <f t="shared" ca="1" si="596"/>
        <v>38.599999799999999</v>
      </c>
      <c r="AC4339">
        <f t="shared" ca="1" si="597"/>
        <v>-12.599999799999999</v>
      </c>
      <c r="AD4339">
        <f t="shared" ca="1" si="598"/>
        <v>12.599999799999999</v>
      </c>
      <c r="AE4339" s="2">
        <v>0</v>
      </c>
      <c r="AF4339" s="7">
        <f>VLOOKUP(R4339,Weights!$A$2:$B$120,2,0)*AE4339</f>
        <v>0</v>
      </c>
      <c r="AG4339">
        <f t="shared" ca="1" si="599"/>
        <v>158.75999496000003</v>
      </c>
      <c r="AI4339" t="str">
        <f t="shared" ca="1" si="601"/>
        <v>South Carolina</v>
      </c>
      <c r="AJ4339" t="str">
        <f t="shared" si="602"/>
        <v>South Carolina</v>
      </c>
      <c r="AK4339">
        <f t="shared" si="603"/>
        <v>0</v>
      </c>
    </row>
    <row r="4340" spans="17:37" x14ac:dyDescent="0.25">
      <c r="Q4340" t="s">
        <v>3320</v>
      </c>
      <c r="R4340" s="6">
        <v>42003</v>
      </c>
      <c r="S4340" t="s">
        <v>3194</v>
      </c>
      <c r="T4340" t="s">
        <v>3360</v>
      </c>
      <c r="U4340" t="s">
        <v>3842</v>
      </c>
      <c r="V4340">
        <v>91</v>
      </c>
      <c r="W4340">
        <v>54</v>
      </c>
      <c r="Y4340" t="s">
        <v>266</v>
      </c>
      <c r="Z4340">
        <v>1</v>
      </c>
      <c r="AA4340">
        <f t="shared" si="600"/>
        <v>37</v>
      </c>
      <c r="AB4340">
        <f t="shared" ca="1" si="596"/>
        <v>21.3999998</v>
      </c>
      <c r="AC4340">
        <f t="shared" ca="1" si="597"/>
        <v>15.6000002</v>
      </c>
      <c r="AD4340">
        <f t="shared" ca="1" si="598"/>
        <v>-15.6000002</v>
      </c>
      <c r="AE4340" s="2">
        <v>0</v>
      </c>
      <c r="AF4340" s="7">
        <f>VLOOKUP(R4340,Weights!$A$2:$B$120,2,0)*AE4340</f>
        <v>0</v>
      </c>
      <c r="AG4340">
        <f t="shared" ca="1" si="599"/>
        <v>243.36000624000005</v>
      </c>
      <c r="AI4340" t="str">
        <f t="shared" ca="1" si="601"/>
        <v>South Carolina</v>
      </c>
      <c r="AJ4340" t="str">
        <f t="shared" si="602"/>
        <v>South Carolina</v>
      </c>
      <c r="AK4340">
        <f t="shared" si="603"/>
        <v>0</v>
      </c>
    </row>
    <row r="4341" spans="17:37" x14ac:dyDescent="0.25">
      <c r="Q4341" t="s">
        <v>3320</v>
      </c>
      <c r="R4341" s="6">
        <v>42011</v>
      </c>
      <c r="S4341" t="s">
        <v>3194</v>
      </c>
      <c r="T4341" t="s">
        <v>3265</v>
      </c>
      <c r="U4341" t="s">
        <v>3841</v>
      </c>
      <c r="V4341">
        <v>72</v>
      </c>
      <c r="W4341">
        <v>68</v>
      </c>
      <c r="Y4341" t="s">
        <v>703</v>
      </c>
      <c r="Z4341">
        <v>1</v>
      </c>
      <c r="AA4341">
        <f t="shared" si="600"/>
        <v>-4</v>
      </c>
      <c r="AB4341">
        <f t="shared" ca="1" si="596"/>
        <v>-1.2000001999999999</v>
      </c>
      <c r="AC4341">
        <f t="shared" ca="1" si="597"/>
        <v>-2.7999998000000001</v>
      </c>
      <c r="AD4341">
        <f t="shared" ca="1" si="598"/>
        <v>2.7999998000000001</v>
      </c>
      <c r="AE4341" s="2">
        <v>0</v>
      </c>
      <c r="AF4341" s="7">
        <f>VLOOKUP(R4341,Weights!$A$2:$B$120,2,0)*AE4341</f>
        <v>0</v>
      </c>
      <c r="AG4341">
        <f t="shared" ca="1" si="599"/>
        <v>7.8399988800000404</v>
      </c>
      <c r="AI4341" t="str">
        <f t="shared" ca="1" si="601"/>
        <v>Florida</v>
      </c>
      <c r="AJ4341" t="str">
        <f t="shared" si="602"/>
        <v>Florida</v>
      </c>
      <c r="AK4341" t="str">
        <f t="shared" si="603"/>
        <v>Florida</v>
      </c>
    </row>
    <row r="4342" spans="17:37" x14ac:dyDescent="0.25">
      <c r="Q4342" t="s">
        <v>3320</v>
      </c>
      <c r="R4342" s="6">
        <v>42017</v>
      </c>
      <c r="S4342" t="s">
        <v>3194</v>
      </c>
      <c r="T4342" t="s">
        <v>3276</v>
      </c>
      <c r="U4342" t="s">
        <v>3842</v>
      </c>
      <c r="V4342">
        <v>68</v>
      </c>
      <c r="W4342">
        <v>66</v>
      </c>
      <c r="Y4342" t="s">
        <v>2605</v>
      </c>
      <c r="Z4342">
        <v>1</v>
      </c>
      <c r="AA4342">
        <f t="shared" si="600"/>
        <v>2</v>
      </c>
      <c r="AB4342">
        <f t="shared" ca="1" si="596"/>
        <v>2.4000000000000004</v>
      </c>
      <c r="AC4342">
        <f t="shared" ca="1" si="597"/>
        <v>-0.40000000000000036</v>
      </c>
      <c r="AD4342">
        <f t="shared" ca="1" si="598"/>
        <v>0.40000000000000036</v>
      </c>
      <c r="AE4342" s="2">
        <v>0</v>
      </c>
      <c r="AF4342" s="7">
        <f>VLOOKUP(R4342,Weights!$A$2:$B$120,2,0)*AE4342</f>
        <v>0</v>
      </c>
      <c r="AG4342">
        <f t="shared" ca="1" si="599"/>
        <v>0.16000000000000028</v>
      </c>
      <c r="AI4342" t="str">
        <f t="shared" ca="1" si="601"/>
        <v>South Carolina</v>
      </c>
      <c r="AJ4342" t="str">
        <f t="shared" si="602"/>
        <v>South Carolina</v>
      </c>
      <c r="AK4342">
        <f t="shared" si="603"/>
        <v>0</v>
      </c>
    </row>
    <row r="4343" spans="17:37" x14ac:dyDescent="0.25">
      <c r="Q4343" t="s">
        <v>3320</v>
      </c>
      <c r="R4343" s="6">
        <v>42024</v>
      </c>
      <c r="S4343" t="s">
        <v>3194</v>
      </c>
      <c r="T4343" t="s">
        <v>3372</v>
      </c>
      <c r="U4343" t="s">
        <v>3841</v>
      </c>
      <c r="V4343">
        <v>66</v>
      </c>
      <c r="W4343">
        <v>62</v>
      </c>
      <c r="Y4343" t="s">
        <v>2625</v>
      </c>
      <c r="Z4343">
        <v>1</v>
      </c>
      <c r="AA4343">
        <f t="shared" si="600"/>
        <v>-4</v>
      </c>
      <c r="AB4343">
        <f t="shared" ca="1" si="596"/>
        <v>4.4000000000000004</v>
      </c>
      <c r="AC4343">
        <f t="shared" ca="1" si="597"/>
        <v>-8.4</v>
      </c>
      <c r="AD4343">
        <f t="shared" ca="1" si="598"/>
        <v>8.4</v>
      </c>
      <c r="AE4343" s="2">
        <v>0</v>
      </c>
      <c r="AF4343" s="7">
        <f>VLOOKUP(R4343,Weights!$A$2:$B$120,2,0)*AE4343</f>
        <v>0</v>
      </c>
      <c r="AG4343">
        <f t="shared" ca="1" si="599"/>
        <v>70.56</v>
      </c>
      <c r="AI4343" t="str">
        <f t="shared" ca="1" si="601"/>
        <v>South Carolina</v>
      </c>
      <c r="AJ4343" t="str">
        <f t="shared" si="602"/>
        <v>Tennessee</v>
      </c>
      <c r="AK4343" t="str">
        <f t="shared" si="603"/>
        <v>Tennessee</v>
      </c>
    </row>
    <row r="4344" spans="17:37" x14ac:dyDescent="0.25">
      <c r="Q4344" t="s">
        <v>3320</v>
      </c>
      <c r="R4344" s="6">
        <v>42028</v>
      </c>
      <c r="S4344" t="s">
        <v>3194</v>
      </c>
      <c r="T4344" t="s">
        <v>3834</v>
      </c>
      <c r="U4344" t="s">
        <v>3841</v>
      </c>
      <c r="V4344">
        <v>58</v>
      </c>
      <c r="W4344">
        <v>43</v>
      </c>
      <c r="Y4344" t="s">
        <v>2626</v>
      </c>
      <c r="Z4344">
        <v>1</v>
      </c>
      <c r="AA4344">
        <f t="shared" si="600"/>
        <v>-15</v>
      </c>
      <c r="AB4344">
        <f t="shared" ca="1" si="596"/>
        <v>-15.2000002</v>
      </c>
      <c r="AC4344">
        <f t="shared" ca="1" si="597"/>
        <v>0.20000019999999985</v>
      </c>
      <c r="AD4344">
        <f t="shared" ca="1" si="598"/>
        <v>-0.20000019999999985</v>
      </c>
      <c r="AE4344" s="2">
        <v>0</v>
      </c>
      <c r="AF4344" s="7">
        <f>VLOOKUP(R4344,Weights!$A$2:$B$120,2,0)*AE4344</f>
        <v>0</v>
      </c>
      <c r="AG4344">
        <f t="shared" ca="1" si="599"/>
        <v>4.0000080000039941E-2</v>
      </c>
      <c r="AI4344" t="str">
        <f t="shared" ca="1" si="601"/>
        <v>Kentucky</v>
      </c>
      <c r="AJ4344" t="str">
        <f t="shared" si="602"/>
        <v>Kentucky</v>
      </c>
      <c r="AK4344" t="str">
        <f t="shared" si="603"/>
        <v>Kentucky</v>
      </c>
    </row>
    <row r="4345" spans="17:37" x14ac:dyDescent="0.25">
      <c r="Q4345" t="s">
        <v>3320</v>
      </c>
      <c r="R4345" s="6">
        <v>42035</v>
      </c>
      <c r="S4345" t="s">
        <v>3194</v>
      </c>
      <c r="T4345" t="s">
        <v>3232</v>
      </c>
      <c r="U4345" t="s">
        <v>3842</v>
      </c>
      <c r="V4345">
        <v>67</v>
      </c>
      <c r="W4345">
        <v>50</v>
      </c>
      <c r="Y4345" t="s">
        <v>2627</v>
      </c>
      <c r="Z4345">
        <v>1</v>
      </c>
      <c r="AA4345">
        <f t="shared" si="600"/>
        <v>17</v>
      </c>
      <c r="AB4345">
        <f t="shared" ca="1" si="596"/>
        <v>-1.2000001999999999</v>
      </c>
      <c r="AC4345">
        <f t="shared" ca="1" si="597"/>
        <v>18.200000199999998</v>
      </c>
      <c r="AD4345">
        <f t="shared" ca="1" si="598"/>
        <v>-18.200000199999998</v>
      </c>
      <c r="AE4345" s="2">
        <v>0</v>
      </c>
      <c r="AF4345" s="7">
        <f>VLOOKUP(R4345,Weights!$A$2:$B$120,2,0)*AE4345</f>
        <v>0</v>
      </c>
      <c r="AG4345">
        <f t="shared" ca="1" si="599"/>
        <v>331.24000727999999</v>
      </c>
      <c r="AI4345" t="str">
        <f t="shared" ca="1" si="601"/>
        <v>Georgia</v>
      </c>
      <c r="AJ4345" t="str">
        <f t="shared" si="602"/>
        <v>South Carolina</v>
      </c>
      <c r="AK4345">
        <f t="shared" si="603"/>
        <v>0</v>
      </c>
    </row>
    <row r="4346" spans="17:37" x14ac:dyDescent="0.25">
      <c r="Q4346" t="s">
        <v>3320</v>
      </c>
      <c r="R4346" s="6">
        <v>42045</v>
      </c>
      <c r="S4346" t="s">
        <v>3194</v>
      </c>
      <c r="T4346" t="s">
        <v>3356</v>
      </c>
      <c r="U4346" t="s">
        <v>3842</v>
      </c>
      <c r="V4346">
        <v>65</v>
      </c>
      <c r="W4346">
        <v>60</v>
      </c>
      <c r="Y4346" t="s">
        <v>2628</v>
      </c>
      <c r="Z4346">
        <v>1</v>
      </c>
      <c r="AA4346">
        <f t="shared" si="600"/>
        <v>5</v>
      </c>
      <c r="AB4346">
        <f t="shared" ca="1" si="596"/>
        <v>12.2</v>
      </c>
      <c r="AC4346">
        <f t="shared" ca="1" si="597"/>
        <v>-7.1999999999999993</v>
      </c>
      <c r="AD4346">
        <f t="shared" ca="1" si="598"/>
        <v>7.1999999999999993</v>
      </c>
      <c r="AE4346" s="2">
        <v>0</v>
      </c>
      <c r="AF4346" s="7">
        <f>VLOOKUP(R4346,Weights!$A$2:$B$120,2,0)*AE4346</f>
        <v>0</v>
      </c>
      <c r="AG4346">
        <f t="shared" ca="1" si="599"/>
        <v>51.839999999999989</v>
      </c>
      <c r="AI4346" t="str">
        <f t="shared" ca="1" si="601"/>
        <v>South Carolina</v>
      </c>
      <c r="AJ4346" t="str">
        <f t="shared" si="602"/>
        <v>South Carolina</v>
      </c>
      <c r="AK4346">
        <f t="shared" si="603"/>
        <v>0</v>
      </c>
    </row>
    <row r="4347" spans="17:37" x14ac:dyDescent="0.25">
      <c r="Q4347" t="s">
        <v>3320</v>
      </c>
      <c r="R4347" s="6">
        <v>42056</v>
      </c>
      <c r="S4347" t="s">
        <v>3194</v>
      </c>
      <c r="T4347" t="s">
        <v>3221</v>
      </c>
      <c r="U4347" t="s">
        <v>3841</v>
      </c>
      <c r="V4347">
        <v>62</v>
      </c>
      <c r="W4347">
        <v>52</v>
      </c>
      <c r="Y4347" t="s">
        <v>2629</v>
      </c>
      <c r="Z4347">
        <v>1</v>
      </c>
      <c r="AA4347">
        <f t="shared" si="600"/>
        <v>-10</v>
      </c>
      <c r="AB4347">
        <f t="shared" ca="1" si="596"/>
        <v>1</v>
      </c>
      <c r="AC4347">
        <f t="shared" ca="1" si="597"/>
        <v>-11</v>
      </c>
      <c r="AD4347">
        <f t="shared" ca="1" si="598"/>
        <v>11</v>
      </c>
      <c r="AE4347" s="2">
        <v>0</v>
      </c>
      <c r="AF4347" s="7">
        <f>VLOOKUP(R4347,Weights!$A$2:$B$120,2,0)*AE4347</f>
        <v>0</v>
      </c>
      <c r="AG4347">
        <f t="shared" ca="1" si="599"/>
        <v>121</v>
      </c>
      <c r="AI4347" t="str">
        <f t="shared" ca="1" si="601"/>
        <v>South Carolina</v>
      </c>
      <c r="AJ4347" t="str">
        <f t="shared" si="602"/>
        <v>Texas A&amp;M</v>
      </c>
      <c r="AK4347" t="str">
        <f t="shared" si="603"/>
        <v>Texas A&amp;M</v>
      </c>
    </row>
    <row r="4348" spans="17:37" x14ac:dyDescent="0.25">
      <c r="Q4348" t="s">
        <v>3320</v>
      </c>
      <c r="R4348" s="6">
        <v>42063</v>
      </c>
      <c r="S4348" t="s">
        <v>3194</v>
      </c>
      <c r="T4348" t="s">
        <v>3323</v>
      </c>
      <c r="U4348" t="s">
        <v>3842</v>
      </c>
      <c r="V4348">
        <v>81</v>
      </c>
      <c r="W4348">
        <v>68</v>
      </c>
      <c r="Y4348" t="s">
        <v>426</v>
      </c>
      <c r="Z4348">
        <v>1</v>
      </c>
      <c r="AA4348">
        <f t="shared" si="600"/>
        <v>13</v>
      </c>
      <c r="AB4348">
        <f t="shared" ca="1" si="596"/>
        <v>7.4</v>
      </c>
      <c r="AC4348">
        <f t="shared" ca="1" si="597"/>
        <v>5.6</v>
      </c>
      <c r="AD4348">
        <f t="shared" ca="1" si="598"/>
        <v>-5.6</v>
      </c>
      <c r="AE4348" s="2">
        <v>0</v>
      </c>
      <c r="AF4348" s="7">
        <f>VLOOKUP(R4348,Weights!$A$2:$B$120,2,0)*AE4348</f>
        <v>0</v>
      </c>
      <c r="AG4348">
        <f t="shared" ca="1" si="599"/>
        <v>31.359999999999996</v>
      </c>
      <c r="AI4348" t="str">
        <f t="shared" ca="1" si="601"/>
        <v>South Carolina</v>
      </c>
      <c r="AJ4348" t="str">
        <f t="shared" si="602"/>
        <v>South Carolina</v>
      </c>
      <c r="AK4348">
        <f t="shared" si="603"/>
        <v>0</v>
      </c>
    </row>
    <row r="4349" spans="17:37" x14ac:dyDescent="0.25">
      <c r="Q4349" t="s">
        <v>3320</v>
      </c>
      <c r="R4349" s="6">
        <v>42068</v>
      </c>
      <c r="S4349" t="s">
        <v>3194</v>
      </c>
      <c r="T4349" t="s">
        <v>3291</v>
      </c>
      <c r="U4349" t="s">
        <v>3841</v>
      </c>
      <c r="V4349">
        <v>78</v>
      </c>
      <c r="W4349">
        <v>74</v>
      </c>
      <c r="Y4349" t="s">
        <v>427</v>
      </c>
      <c r="Z4349">
        <v>1</v>
      </c>
      <c r="AA4349">
        <f t="shared" si="600"/>
        <v>-4</v>
      </c>
      <c r="AB4349">
        <f t="shared" ca="1" si="596"/>
        <v>-1.8000001999999995</v>
      </c>
      <c r="AC4349">
        <f t="shared" ca="1" si="597"/>
        <v>-2.1999998000000005</v>
      </c>
      <c r="AD4349">
        <f t="shared" ca="1" si="598"/>
        <v>2.1999998000000005</v>
      </c>
      <c r="AE4349" s="2">
        <v>0</v>
      </c>
      <c r="AF4349" s="7">
        <f>VLOOKUP(R4349,Weights!$A$2:$B$120,2,0)*AE4349</f>
        <v>0</v>
      </c>
      <c r="AG4349">
        <f t="shared" ca="1" si="599"/>
        <v>4.8399991200000425</v>
      </c>
      <c r="AI4349" t="str">
        <f t="shared" ca="1" si="601"/>
        <v>Arkansas</v>
      </c>
      <c r="AJ4349" t="str">
        <f t="shared" si="602"/>
        <v>Arkansas</v>
      </c>
      <c r="AK4349" t="str">
        <f t="shared" si="603"/>
        <v>Arkansas</v>
      </c>
    </row>
    <row r="4350" spans="17:37" x14ac:dyDescent="0.25">
      <c r="Q4350" t="s">
        <v>3434</v>
      </c>
      <c r="R4350" s="6">
        <v>41968</v>
      </c>
      <c r="S4350" t="s">
        <v>3194</v>
      </c>
      <c r="T4350" t="s">
        <v>3839</v>
      </c>
      <c r="U4350" t="s">
        <v>3842</v>
      </c>
      <c r="V4350">
        <v>92</v>
      </c>
      <c r="W4350">
        <v>55</v>
      </c>
      <c r="Y4350" t="s">
        <v>67</v>
      </c>
      <c r="Z4350">
        <v>1</v>
      </c>
      <c r="AA4350">
        <f t="shared" si="600"/>
        <v>37</v>
      </c>
      <c r="AB4350">
        <f t="shared" ca="1" si="596"/>
        <v>20.6</v>
      </c>
      <c r="AC4350">
        <f t="shared" ca="1" si="597"/>
        <v>16.399999999999999</v>
      </c>
      <c r="AD4350">
        <f t="shared" ca="1" si="598"/>
        <v>-16.399999999999999</v>
      </c>
      <c r="AE4350" s="2">
        <v>0</v>
      </c>
      <c r="AF4350" s="7">
        <f>VLOOKUP(R4350,Weights!$A$2:$B$120,2,0)*AE4350</f>
        <v>0</v>
      </c>
      <c r="AG4350">
        <f t="shared" ca="1" si="599"/>
        <v>268.95999999999998</v>
      </c>
      <c r="AI4350" t="str">
        <f t="shared" ca="1" si="601"/>
        <v>South Carolina St</v>
      </c>
      <c r="AJ4350" t="str">
        <f t="shared" si="602"/>
        <v>South Carolina St</v>
      </c>
      <c r="AK4350">
        <f t="shared" si="603"/>
        <v>0</v>
      </c>
    </row>
    <row r="4351" spans="17:37" x14ac:dyDescent="0.25">
      <c r="Q4351" t="s">
        <v>3434</v>
      </c>
      <c r="R4351" s="6">
        <v>41979</v>
      </c>
      <c r="S4351" t="s">
        <v>3194</v>
      </c>
      <c r="T4351" t="s">
        <v>3341</v>
      </c>
      <c r="U4351" t="s">
        <v>3191</v>
      </c>
      <c r="Y4351" t="s">
        <v>3191</v>
      </c>
      <c r="Z4351">
        <v>0</v>
      </c>
      <c r="AA4351">
        <f t="shared" si="600"/>
        <v>0</v>
      </c>
      <c r="AB4351">
        <f t="shared" ca="1" si="596"/>
        <v>0</v>
      </c>
      <c r="AC4351">
        <f t="shared" ca="1" si="597"/>
        <v>0</v>
      </c>
      <c r="AD4351">
        <f t="shared" ca="1" si="598"/>
        <v>0</v>
      </c>
      <c r="AE4351" s="2">
        <v>0</v>
      </c>
      <c r="AF4351" s="7">
        <f>VLOOKUP(R4351,Weights!$A$2:$B$120,2,0)*AE4351</f>
        <v>0</v>
      </c>
      <c r="AG4351">
        <f t="shared" ca="1" si="599"/>
        <v>0</v>
      </c>
      <c r="AI4351" t="str">
        <f t="shared" ca="1" si="601"/>
        <v>Florida A&amp;M</v>
      </c>
      <c r="AJ4351" t="str">
        <f t="shared" si="602"/>
        <v>Florida A&amp;M</v>
      </c>
      <c r="AK4351">
        <f t="shared" si="603"/>
        <v>0</v>
      </c>
    </row>
    <row r="4352" spans="17:37" x14ac:dyDescent="0.25">
      <c r="Q4352" t="s">
        <v>3434</v>
      </c>
      <c r="R4352" s="6">
        <v>41981</v>
      </c>
      <c r="S4352" t="s">
        <v>3194</v>
      </c>
      <c r="T4352" t="s">
        <v>3340</v>
      </c>
      <c r="U4352" t="s">
        <v>3191</v>
      </c>
      <c r="Y4352" t="s">
        <v>3191</v>
      </c>
      <c r="Z4352">
        <v>0</v>
      </c>
      <c r="AA4352">
        <f t="shared" si="600"/>
        <v>0</v>
      </c>
      <c r="AB4352">
        <f t="shared" ca="1" si="596"/>
        <v>0</v>
      </c>
      <c r="AC4352">
        <f t="shared" ca="1" si="597"/>
        <v>0</v>
      </c>
      <c r="AD4352">
        <f t="shared" ca="1" si="598"/>
        <v>0</v>
      </c>
      <c r="AE4352" s="2">
        <v>0</v>
      </c>
      <c r="AF4352" s="7">
        <f>VLOOKUP(R4352,Weights!$A$2:$B$120,2,0)*AE4352</f>
        <v>0</v>
      </c>
      <c r="AG4352">
        <f t="shared" ca="1" si="599"/>
        <v>0</v>
      </c>
      <c r="AI4352" t="str">
        <f t="shared" ca="1" si="601"/>
        <v>Bethune-Cookman</v>
      </c>
      <c r="AJ4352" t="str">
        <f t="shared" si="602"/>
        <v>Bethune-Cookman</v>
      </c>
      <c r="AK4352">
        <f t="shared" si="603"/>
        <v>0</v>
      </c>
    </row>
    <row r="4353" spans="17:37" x14ac:dyDescent="0.25">
      <c r="Q4353" t="s">
        <v>3434</v>
      </c>
      <c r="R4353" s="6">
        <v>41987</v>
      </c>
      <c r="S4353" t="s">
        <v>3194</v>
      </c>
      <c r="T4353" t="s">
        <v>3429</v>
      </c>
      <c r="U4353" t="s">
        <v>3841</v>
      </c>
      <c r="V4353">
        <v>57</v>
      </c>
      <c r="W4353">
        <v>43</v>
      </c>
      <c r="Y4353" t="s">
        <v>2205</v>
      </c>
      <c r="Z4353">
        <v>1</v>
      </c>
      <c r="AA4353">
        <f t="shared" si="600"/>
        <v>-14</v>
      </c>
      <c r="AB4353">
        <f t="shared" ca="1" si="596"/>
        <v>-12.3999998</v>
      </c>
      <c r="AC4353">
        <f t="shared" ca="1" si="597"/>
        <v>-1.6000002000000002</v>
      </c>
      <c r="AD4353">
        <f t="shared" ca="1" si="598"/>
        <v>1.6000002000000002</v>
      </c>
      <c r="AE4353" s="2">
        <v>0</v>
      </c>
      <c r="AF4353" s="7">
        <f>VLOOKUP(R4353,Weights!$A$2:$B$120,2,0)*AE4353</f>
        <v>0</v>
      </c>
      <c r="AG4353">
        <f t="shared" ca="1" si="599"/>
        <v>2.5600006400000406</v>
      </c>
      <c r="AI4353" t="str">
        <f t="shared" ca="1" si="601"/>
        <v>Coastal Carolina</v>
      </c>
      <c r="AJ4353" t="str">
        <f t="shared" si="602"/>
        <v>Coastal Carolina</v>
      </c>
      <c r="AK4353" t="str">
        <f t="shared" si="603"/>
        <v>Coastal Carolina</v>
      </c>
    </row>
    <row r="4354" spans="17:37" x14ac:dyDescent="0.25">
      <c r="Q4354" t="s">
        <v>3434</v>
      </c>
      <c r="R4354" s="6">
        <v>41995</v>
      </c>
      <c r="S4354" t="s">
        <v>3195</v>
      </c>
      <c r="T4354" t="s">
        <v>3294</v>
      </c>
      <c r="U4354" t="s">
        <v>3841</v>
      </c>
      <c r="V4354">
        <v>65</v>
      </c>
      <c r="W4354">
        <v>59</v>
      </c>
      <c r="Y4354" t="s">
        <v>2206</v>
      </c>
      <c r="Z4354">
        <v>1</v>
      </c>
      <c r="AA4354">
        <f t="shared" si="600"/>
        <v>-6</v>
      </c>
      <c r="AB4354">
        <f t="shared" ref="AB4354:AB4417" ca="1" si="604">Z4354*(IF(S4354="A",-HomeEdge,IF(S4354="H",HomeEdge,0))+VLOOKUP(Q4354,TmList,2,0)-VLOOKUP(T4354,TmList,2,0))</f>
        <v>2.1999999999999993</v>
      </c>
      <c r="AC4354">
        <f t="shared" ref="AC4354:AC4417" ca="1" si="605">AA4354-AB4354</f>
        <v>-8.1999999999999993</v>
      </c>
      <c r="AD4354">
        <f t="shared" ref="AD4354:AD4417" ca="1" si="606">-AC4354</f>
        <v>8.1999999999999993</v>
      </c>
      <c r="AE4354" s="2">
        <v>0</v>
      </c>
      <c r="AF4354" s="7">
        <f>VLOOKUP(R4354,Weights!$A$2:$B$120,2,0)*AE4354</f>
        <v>0</v>
      </c>
      <c r="AG4354">
        <f t="shared" ref="AG4354:AG4417" ca="1" si="607">AC4354^2</f>
        <v>67.239999999999995</v>
      </c>
      <c r="AI4354" t="str">
        <f t="shared" ca="1" si="601"/>
        <v>South Carolina St</v>
      </c>
      <c r="AJ4354" t="str">
        <f t="shared" si="602"/>
        <v>Abilene Christian</v>
      </c>
      <c r="AK4354" t="str">
        <f t="shared" si="603"/>
        <v>Abilene Christian</v>
      </c>
    </row>
    <row r="4355" spans="17:37" x14ac:dyDescent="0.25">
      <c r="Q4355" t="s">
        <v>3434</v>
      </c>
      <c r="R4355" s="6">
        <v>42028</v>
      </c>
      <c r="S4355" t="s">
        <v>3194</v>
      </c>
      <c r="T4355" t="s">
        <v>3413</v>
      </c>
      <c r="U4355" t="s">
        <v>3841</v>
      </c>
      <c r="V4355">
        <v>76</v>
      </c>
      <c r="W4355">
        <v>63</v>
      </c>
      <c r="Y4355" t="s">
        <v>2207</v>
      </c>
      <c r="Z4355">
        <v>1</v>
      </c>
      <c r="AA4355">
        <f t="shared" ref="AA4355:AA4418" si="608">Z4355*IF(U4355="W",(V4355-W4355),W4355-V4355)</f>
        <v>-13</v>
      </c>
      <c r="AB4355">
        <f t="shared" ca="1" si="604"/>
        <v>-10.799999799999998</v>
      </c>
      <c r="AC4355">
        <f t="shared" ca="1" si="605"/>
        <v>-2.2000002000000016</v>
      </c>
      <c r="AD4355">
        <f t="shared" ca="1" si="606"/>
        <v>2.2000002000000016</v>
      </c>
      <c r="AE4355" s="2">
        <v>0</v>
      </c>
      <c r="AF4355" s="7">
        <f>VLOOKUP(R4355,Weights!$A$2:$B$120,2,0)*AE4355</f>
        <v>0</v>
      </c>
      <c r="AG4355">
        <f t="shared" ca="1" si="607"/>
        <v>4.8400008800000469</v>
      </c>
      <c r="AI4355" t="str">
        <f t="shared" ref="AI4355:AI4418" ca="1" si="609">IF(AB4355&gt;0,Q4355,T4355)</f>
        <v>Norfolk St</v>
      </c>
      <c r="AJ4355" t="str">
        <f t="shared" ref="AJ4355:AJ4418" si="610">IF(AA4355&gt;0,Q4355,T4355)</f>
        <v>Norfolk St</v>
      </c>
      <c r="AK4355" t="str">
        <f t="shared" ref="AK4355:AK4418" si="611">IF(AA4355&lt;0,T4355,0)</f>
        <v>Norfolk St</v>
      </c>
    </row>
    <row r="4356" spans="17:37" x14ac:dyDescent="0.25">
      <c r="Q4356" t="s">
        <v>3434</v>
      </c>
      <c r="R4356" s="6">
        <v>42030</v>
      </c>
      <c r="S4356" t="s">
        <v>3194</v>
      </c>
      <c r="T4356" t="s">
        <v>3414</v>
      </c>
      <c r="U4356" t="s">
        <v>3842</v>
      </c>
      <c r="V4356">
        <v>65</v>
      </c>
      <c r="W4356">
        <v>56</v>
      </c>
      <c r="Y4356" t="s">
        <v>2208</v>
      </c>
      <c r="Z4356">
        <v>1</v>
      </c>
      <c r="AA4356">
        <f t="shared" si="608"/>
        <v>9</v>
      </c>
      <c r="AB4356">
        <f t="shared" ca="1" si="604"/>
        <v>-2.1999997999999987</v>
      </c>
      <c r="AC4356">
        <f t="shared" ca="1" si="605"/>
        <v>11.199999799999999</v>
      </c>
      <c r="AD4356">
        <f t="shared" ca="1" si="606"/>
        <v>-11.199999799999999</v>
      </c>
      <c r="AE4356" s="2">
        <v>0</v>
      </c>
      <c r="AF4356" s="7">
        <f>VLOOKUP(R4356,Weights!$A$2:$B$120,2,0)*AE4356</f>
        <v>0</v>
      </c>
      <c r="AG4356">
        <f t="shared" ca="1" si="607"/>
        <v>125.43999552000001</v>
      </c>
      <c r="AI4356" t="str">
        <f t="shared" ca="1" si="609"/>
        <v>Hampton</v>
      </c>
      <c r="AJ4356" t="str">
        <f t="shared" si="610"/>
        <v>South Carolina St</v>
      </c>
      <c r="AK4356">
        <f t="shared" si="611"/>
        <v>0</v>
      </c>
    </row>
    <row r="4357" spans="17:37" x14ac:dyDescent="0.25">
      <c r="Q4357" t="s">
        <v>3434</v>
      </c>
      <c r="R4357" s="6">
        <v>42035</v>
      </c>
      <c r="S4357" t="s">
        <v>3194</v>
      </c>
      <c r="T4357" t="s">
        <v>3421</v>
      </c>
      <c r="U4357" t="s">
        <v>3842</v>
      </c>
      <c r="V4357">
        <v>78</v>
      </c>
      <c r="W4357">
        <v>74</v>
      </c>
      <c r="Y4357" t="s">
        <v>2209</v>
      </c>
      <c r="Z4357">
        <v>1</v>
      </c>
      <c r="AA4357">
        <f t="shared" si="608"/>
        <v>4</v>
      </c>
      <c r="AB4357">
        <f t="shared" ca="1" si="604"/>
        <v>-3.9999997999999994</v>
      </c>
      <c r="AC4357">
        <f t="shared" ca="1" si="605"/>
        <v>7.9999997999999994</v>
      </c>
      <c r="AD4357">
        <f t="shared" ca="1" si="606"/>
        <v>-7.9999997999999994</v>
      </c>
      <c r="AE4357" s="2">
        <v>0</v>
      </c>
      <c r="AF4357" s="7">
        <f>VLOOKUP(R4357,Weights!$A$2:$B$120,2,0)*AE4357</f>
        <v>0</v>
      </c>
      <c r="AG4357">
        <f t="shared" ca="1" si="607"/>
        <v>63.999996800000034</v>
      </c>
      <c r="AI4357" t="str">
        <f t="shared" ca="1" si="609"/>
        <v>Delaware St</v>
      </c>
      <c r="AJ4357" t="str">
        <f t="shared" si="610"/>
        <v>South Carolina St</v>
      </c>
      <c r="AK4357">
        <f t="shared" si="611"/>
        <v>0</v>
      </c>
    </row>
    <row r="4358" spans="17:37" x14ac:dyDescent="0.25">
      <c r="Q4358" t="s">
        <v>3434</v>
      </c>
      <c r="R4358" s="6">
        <v>42039</v>
      </c>
      <c r="S4358" t="s">
        <v>3194</v>
      </c>
      <c r="T4358" t="s">
        <v>3839</v>
      </c>
      <c r="U4358" t="s">
        <v>3842</v>
      </c>
      <c r="V4358">
        <v>80</v>
      </c>
      <c r="W4358">
        <v>48</v>
      </c>
      <c r="Y4358" t="s">
        <v>2210</v>
      </c>
      <c r="Z4358">
        <v>1</v>
      </c>
      <c r="AA4358">
        <f t="shared" si="608"/>
        <v>32</v>
      </c>
      <c r="AB4358">
        <f t="shared" ca="1" si="604"/>
        <v>20.6</v>
      </c>
      <c r="AC4358">
        <f t="shared" ca="1" si="605"/>
        <v>11.399999999999999</v>
      </c>
      <c r="AD4358">
        <f t="shared" ca="1" si="606"/>
        <v>-11.399999999999999</v>
      </c>
      <c r="AE4358" s="2">
        <v>0</v>
      </c>
      <c r="AF4358" s="7">
        <f>VLOOKUP(R4358,Weights!$A$2:$B$120,2,0)*AE4358</f>
        <v>0</v>
      </c>
      <c r="AG4358">
        <f t="shared" ca="1" si="607"/>
        <v>129.95999999999998</v>
      </c>
      <c r="AI4358" t="str">
        <f t="shared" ca="1" si="609"/>
        <v>South Carolina St</v>
      </c>
      <c r="AJ4358" t="str">
        <f t="shared" si="610"/>
        <v>South Carolina St</v>
      </c>
      <c r="AK4358">
        <f t="shared" si="611"/>
        <v>0</v>
      </c>
    </row>
    <row r="4359" spans="17:37" x14ac:dyDescent="0.25">
      <c r="Q4359" t="s">
        <v>3434</v>
      </c>
      <c r="R4359" s="6">
        <v>42056</v>
      </c>
      <c r="S4359" t="s">
        <v>3194</v>
      </c>
      <c r="T4359" t="s">
        <v>3246</v>
      </c>
      <c r="U4359" t="s">
        <v>3841</v>
      </c>
      <c r="V4359">
        <v>68</v>
      </c>
      <c r="W4359">
        <v>56</v>
      </c>
      <c r="Y4359" t="s">
        <v>2211</v>
      </c>
      <c r="Z4359">
        <v>1</v>
      </c>
      <c r="AA4359">
        <f t="shared" si="608"/>
        <v>-12</v>
      </c>
      <c r="AB4359">
        <f t="shared" ca="1" si="604"/>
        <v>-3.7999997999999993</v>
      </c>
      <c r="AC4359">
        <f t="shared" ca="1" si="605"/>
        <v>-8.2000002000000016</v>
      </c>
      <c r="AD4359">
        <f t="shared" ca="1" si="606"/>
        <v>8.2000002000000016</v>
      </c>
      <c r="AE4359" s="2">
        <v>0</v>
      </c>
      <c r="AF4359" s="7">
        <f>VLOOKUP(R4359,Weights!$A$2:$B$120,2,0)*AE4359</f>
        <v>0</v>
      </c>
      <c r="AG4359">
        <f t="shared" ca="1" si="607"/>
        <v>67.240003280000067</v>
      </c>
      <c r="AI4359" t="str">
        <f t="shared" ca="1" si="609"/>
        <v>Maryland-Eastern Shore</v>
      </c>
      <c r="AJ4359" t="str">
        <f t="shared" si="610"/>
        <v>Maryland-Eastern Shore</v>
      </c>
      <c r="AK4359" t="str">
        <f t="shared" si="611"/>
        <v>Maryland-Eastern Shore</v>
      </c>
    </row>
    <row r="4360" spans="17:37" x14ac:dyDescent="0.25">
      <c r="Q4360" t="s">
        <v>3434</v>
      </c>
      <c r="R4360" s="6">
        <v>42058</v>
      </c>
      <c r="S4360" t="s">
        <v>3194</v>
      </c>
      <c r="T4360" t="s">
        <v>3514</v>
      </c>
      <c r="U4360" t="s">
        <v>3841</v>
      </c>
      <c r="V4360">
        <v>75</v>
      </c>
      <c r="W4360">
        <v>65</v>
      </c>
      <c r="Y4360" t="s">
        <v>2212</v>
      </c>
      <c r="Z4360">
        <v>1</v>
      </c>
      <c r="AA4360">
        <f t="shared" si="608"/>
        <v>-10</v>
      </c>
      <c r="AB4360">
        <f t="shared" ca="1" si="604"/>
        <v>-1.3999997999999989</v>
      </c>
      <c r="AC4360">
        <f t="shared" ca="1" si="605"/>
        <v>-8.6000002000000002</v>
      </c>
      <c r="AD4360">
        <f t="shared" ca="1" si="606"/>
        <v>8.6000002000000002</v>
      </c>
      <c r="AE4360" s="2">
        <v>0</v>
      </c>
      <c r="AF4360" s="7">
        <f>VLOOKUP(R4360,Weights!$A$2:$B$120,2,0)*AE4360</f>
        <v>0</v>
      </c>
      <c r="AG4360">
        <f t="shared" ca="1" si="607"/>
        <v>73.960003440000037</v>
      </c>
      <c r="AI4360" t="str">
        <f t="shared" ca="1" si="609"/>
        <v>Howard</v>
      </c>
      <c r="AJ4360" t="str">
        <f t="shared" si="610"/>
        <v>Howard</v>
      </c>
      <c r="AK4360" t="str">
        <f t="shared" si="611"/>
        <v>Howard</v>
      </c>
    </row>
    <row r="4361" spans="17:37" x14ac:dyDescent="0.25">
      <c r="Q4361" t="s">
        <v>3434</v>
      </c>
      <c r="R4361" s="6">
        <v>42063</v>
      </c>
      <c r="S4361" t="s">
        <v>3194</v>
      </c>
      <c r="T4361" t="s">
        <v>3442</v>
      </c>
      <c r="U4361" t="s">
        <v>3841</v>
      </c>
      <c r="V4361">
        <v>68</v>
      </c>
      <c r="W4361">
        <v>57</v>
      </c>
      <c r="Y4361" t="s">
        <v>2213</v>
      </c>
      <c r="Z4361">
        <v>1</v>
      </c>
      <c r="AA4361">
        <f t="shared" si="608"/>
        <v>-11</v>
      </c>
      <c r="AB4361">
        <f t="shared" ca="1" si="604"/>
        <v>4.0000000000000018</v>
      </c>
      <c r="AC4361">
        <f t="shared" ca="1" si="605"/>
        <v>-15.000000000000002</v>
      </c>
      <c r="AD4361">
        <f t="shared" ca="1" si="606"/>
        <v>15.000000000000002</v>
      </c>
      <c r="AE4361" s="2">
        <v>0</v>
      </c>
      <c r="AF4361" s="7">
        <f>VLOOKUP(R4361,Weights!$A$2:$B$120,2,0)*AE4361</f>
        <v>0</v>
      </c>
      <c r="AG4361">
        <f t="shared" ca="1" si="607"/>
        <v>225.00000000000006</v>
      </c>
      <c r="AI4361" t="str">
        <f t="shared" ca="1" si="609"/>
        <v>South Carolina St</v>
      </c>
      <c r="AJ4361" t="str">
        <f t="shared" si="610"/>
        <v>Savannah St</v>
      </c>
      <c r="AK4361" t="str">
        <f t="shared" si="611"/>
        <v>Savannah St</v>
      </c>
    </row>
    <row r="4362" spans="17:37" x14ac:dyDescent="0.25">
      <c r="Q4362" t="s">
        <v>3333</v>
      </c>
      <c r="R4362" s="6">
        <v>41958</v>
      </c>
      <c r="S4362" t="s">
        <v>3194</v>
      </c>
      <c r="T4362" t="s">
        <v>3341</v>
      </c>
      <c r="U4362" t="s">
        <v>3842</v>
      </c>
      <c r="V4362">
        <v>78</v>
      </c>
      <c r="W4362">
        <v>65</v>
      </c>
      <c r="Y4362" t="s">
        <v>176</v>
      </c>
      <c r="Z4362">
        <v>1</v>
      </c>
      <c r="AA4362">
        <f t="shared" si="608"/>
        <v>13</v>
      </c>
      <c r="AB4362">
        <f t="shared" ca="1" si="604"/>
        <v>27.599999799999999</v>
      </c>
      <c r="AC4362">
        <f t="shared" ca="1" si="605"/>
        <v>-14.599999799999999</v>
      </c>
      <c r="AD4362">
        <f t="shared" ca="1" si="606"/>
        <v>14.599999799999999</v>
      </c>
      <c r="AE4362" s="2">
        <v>0</v>
      </c>
      <c r="AF4362" s="7">
        <f>VLOOKUP(R4362,Weights!$A$2:$B$120,2,0)*AE4362</f>
        <v>0</v>
      </c>
      <c r="AG4362">
        <f t="shared" ca="1" si="607"/>
        <v>213.15999416000002</v>
      </c>
      <c r="AI4362" t="str">
        <f t="shared" ca="1" si="609"/>
        <v>South Carolina Upstate</v>
      </c>
      <c r="AJ4362" t="str">
        <f t="shared" si="610"/>
        <v>South Carolina Upstate</v>
      </c>
      <c r="AK4362">
        <f t="shared" si="611"/>
        <v>0</v>
      </c>
    </row>
    <row r="4363" spans="17:37" x14ac:dyDescent="0.25">
      <c r="Q4363" t="s">
        <v>3333</v>
      </c>
      <c r="R4363" s="6">
        <v>41963</v>
      </c>
      <c r="S4363" t="s">
        <v>3194</v>
      </c>
      <c r="T4363" t="s">
        <v>3839</v>
      </c>
      <c r="U4363" t="s">
        <v>3842</v>
      </c>
      <c r="V4363">
        <v>107</v>
      </c>
      <c r="W4363">
        <v>41</v>
      </c>
      <c r="Y4363" t="s">
        <v>259</v>
      </c>
      <c r="Z4363">
        <v>1</v>
      </c>
      <c r="AA4363">
        <f t="shared" si="608"/>
        <v>66</v>
      </c>
      <c r="AB4363">
        <f t="shared" ca="1" si="604"/>
        <v>36.399999800000003</v>
      </c>
      <c r="AC4363">
        <f t="shared" ca="1" si="605"/>
        <v>29.600000199999997</v>
      </c>
      <c r="AD4363">
        <f t="shared" ca="1" si="606"/>
        <v>-29.600000199999997</v>
      </c>
      <c r="AE4363" s="2">
        <v>0</v>
      </c>
      <c r="AF4363" s="7">
        <f>VLOOKUP(R4363,Weights!$A$2:$B$120,2,0)*AE4363</f>
        <v>0</v>
      </c>
      <c r="AG4363">
        <f t="shared" ca="1" si="607"/>
        <v>876.16001183999981</v>
      </c>
      <c r="AI4363" t="str">
        <f t="shared" ca="1" si="609"/>
        <v>South Carolina Upstate</v>
      </c>
      <c r="AJ4363" t="str">
        <f t="shared" si="610"/>
        <v>South Carolina Upstate</v>
      </c>
      <c r="AK4363">
        <f t="shared" si="611"/>
        <v>0</v>
      </c>
    </row>
    <row r="4364" spans="17:37" x14ac:dyDescent="0.25">
      <c r="Q4364" t="s">
        <v>3333</v>
      </c>
      <c r="R4364" s="6">
        <v>41970</v>
      </c>
      <c r="S4364" t="s">
        <v>3194</v>
      </c>
      <c r="T4364" t="s">
        <v>3346</v>
      </c>
      <c r="U4364" t="s">
        <v>3842</v>
      </c>
      <c r="V4364">
        <v>68</v>
      </c>
      <c r="W4364">
        <v>53</v>
      </c>
      <c r="Y4364" t="s">
        <v>101</v>
      </c>
      <c r="Z4364">
        <v>1</v>
      </c>
      <c r="AA4364">
        <f t="shared" si="608"/>
        <v>15</v>
      </c>
      <c r="AB4364">
        <f t="shared" ca="1" si="604"/>
        <v>14.600000000000001</v>
      </c>
      <c r="AC4364">
        <f t="shared" ca="1" si="605"/>
        <v>0.39999999999999858</v>
      </c>
      <c r="AD4364">
        <f t="shared" ca="1" si="606"/>
        <v>-0.39999999999999858</v>
      </c>
      <c r="AE4364" s="2">
        <v>0</v>
      </c>
      <c r="AF4364" s="7">
        <f>VLOOKUP(R4364,Weights!$A$2:$B$120,2,0)*AE4364</f>
        <v>0</v>
      </c>
      <c r="AG4364">
        <f t="shared" ca="1" si="607"/>
        <v>0.15999999999999887</v>
      </c>
      <c r="AI4364" t="str">
        <f t="shared" ca="1" si="609"/>
        <v>South Carolina Upstate</v>
      </c>
      <c r="AJ4364" t="str">
        <f t="shared" si="610"/>
        <v>South Carolina Upstate</v>
      </c>
      <c r="AK4364">
        <f t="shared" si="611"/>
        <v>0</v>
      </c>
    </row>
    <row r="4365" spans="17:37" x14ac:dyDescent="0.25">
      <c r="Q4365" t="s">
        <v>3333</v>
      </c>
      <c r="R4365" s="6">
        <v>41971</v>
      </c>
      <c r="S4365" t="s">
        <v>3194</v>
      </c>
      <c r="T4365" t="s">
        <v>3453</v>
      </c>
      <c r="U4365" t="s">
        <v>3842</v>
      </c>
      <c r="V4365">
        <v>79</v>
      </c>
      <c r="W4365">
        <v>64</v>
      </c>
      <c r="Y4365" t="s">
        <v>103</v>
      </c>
      <c r="Z4365">
        <v>1</v>
      </c>
      <c r="AA4365">
        <f t="shared" si="608"/>
        <v>15</v>
      </c>
      <c r="AB4365">
        <f t="shared" ca="1" si="604"/>
        <v>15.4</v>
      </c>
      <c r="AC4365">
        <f t="shared" ca="1" si="605"/>
        <v>-0.40000000000000036</v>
      </c>
      <c r="AD4365">
        <f t="shared" ca="1" si="606"/>
        <v>0.40000000000000036</v>
      </c>
      <c r="AE4365" s="2">
        <v>0</v>
      </c>
      <c r="AF4365" s="7">
        <f>VLOOKUP(R4365,Weights!$A$2:$B$120,2,0)*AE4365</f>
        <v>0</v>
      </c>
      <c r="AG4365">
        <f t="shared" ca="1" si="607"/>
        <v>0.16000000000000028</v>
      </c>
      <c r="AI4365" t="str">
        <f t="shared" ca="1" si="609"/>
        <v>South Carolina Upstate</v>
      </c>
      <c r="AJ4365" t="str">
        <f t="shared" si="610"/>
        <v>South Carolina Upstate</v>
      </c>
      <c r="AK4365">
        <f t="shared" si="611"/>
        <v>0</v>
      </c>
    </row>
    <row r="4366" spans="17:37" x14ac:dyDescent="0.25">
      <c r="Q4366" t="s">
        <v>3333</v>
      </c>
      <c r="R4366" s="6">
        <v>41972</v>
      </c>
      <c r="S4366" t="s">
        <v>3194</v>
      </c>
      <c r="T4366" t="s">
        <v>3300</v>
      </c>
      <c r="U4366" t="s">
        <v>3841</v>
      </c>
      <c r="V4366">
        <v>56</v>
      </c>
      <c r="W4366">
        <v>51</v>
      </c>
      <c r="Y4366" t="s">
        <v>105</v>
      </c>
      <c r="Z4366">
        <v>1</v>
      </c>
      <c r="AA4366">
        <f t="shared" si="608"/>
        <v>-5</v>
      </c>
      <c r="AB4366">
        <f t="shared" ca="1" si="604"/>
        <v>16.600000000000001</v>
      </c>
      <c r="AC4366">
        <f t="shared" ca="1" si="605"/>
        <v>-21.6</v>
      </c>
      <c r="AD4366">
        <f t="shared" ca="1" si="606"/>
        <v>21.6</v>
      </c>
      <c r="AE4366" s="2">
        <v>0</v>
      </c>
      <c r="AF4366" s="7">
        <f>VLOOKUP(R4366,Weights!$A$2:$B$120,2,0)*AE4366</f>
        <v>0</v>
      </c>
      <c r="AG4366">
        <f t="shared" ca="1" si="607"/>
        <v>466.56000000000006</v>
      </c>
      <c r="AI4366" t="str">
        <f t="shared" ca="1" si="609"/>
        <v>South Carolina Upstate</v>
      </c>
      <c r="AJ4366" t="str">
        <f t="shared" si="610"/>
        <v>Wright St</v>
      </c>
      <c r="AK4366" t="str">
        <f t="shared" si="611"/>
        <v>Wright St</v>
      </c>
    </row>
    <row r="4367" spans="17:37" x14ac:dyDescent="0.25">
      <c r="Q4367" t="s">
        <v>3333</v>
      </c>
      <c r="R4367" s="6">
        <v>41974</v>
      </c>
      <c r="S4367" t="s">
        <v>3194</v>
      </c>
      <c r="T4367" t="s">
        <v>3839</v>
      </c>
      <c r="U4367" t="s">
        <v>3842</v>
      </c>
      <c r="V4367">
        <v>105</v>
      </c>
      <c r="W4367">
        <v>43</v>
      </c>
      <c r="Y4367" t="s">
        <v>196</v>
      </c>
      <c r="Z4367">
        <v>1</v>
      </c>
      <c r="AA4367">
        <f t="shared" si="608"/>
        <v>62</v>
      </c>
      <c r="AB4367">
        <f t="shared" ca="1" si="604"/>
        <v>36.399999800000003</v>
      </c>
      <c r="AC4367">
        <f t="shared" ca="1" si="605"/>
        <v>25.600000199999997</v>
      </c>
      <c r="AD4367">
        <f t="shared" ca="1" si="606"/>
        <v>-25.600000199999997</v>
      </c>
      <c r="AE4367" s="2">
        <v>0</v>
      </c>
      <c r="AF4367" s="7">
        <f>VLOOKUP(R4367,Weights!$A$2:$B$120,2,0)*AE4367</f>
        <v>0</v>
      </c>
      <c r="AG4367">
        <f t="shared" ca="1" si="607"/>
        <v>655.36001023999984</v>
      </c>
      <c r="AI4367" t="str">
        <f t="shared" ca="1" si="609"/>
        <v>South Carolina Upstate</v>
      </c>
      <c r="AJ4367" t="str">
        <f t="shared" si="610"/>
        <v>South Carolina Upstate</v>
      </c>
      <c r="AK4367">
        <f t="shared" si="611"/>
        <v>0</v>
      </c>
    </row>
    <row r="4368" spans="17:37" x14ac:dyDescent="0.25">
      <c r="Q4368" t="s">
        <v>3333</v>
      </c>
      <c r="R4368" s="6">
        <v>41977</v>
      </c>
      <c r="S4368" t="s">
        <v>3194</v>
      </c>
      <c r="T4368" t="s">
        <v>3360</v>
      </c>
      <c r="U4368" t="s">
        <v>3842</v>
      </c>
      <c r="V4368">
        <v>65</v>
      </c>
      <c r="W4368">
        <v>54</v>
      </c>
      <c r="Y4368" t="s">
        <v>264</v>
      </c>
      <c r="Z4368">
        <v>1</v>
      </c>
      <c r="AA4368">
        <f t="shared" si="608"/>
        <v>11</v>
      </c>
      <c r="AB4368">
        <f t="shared" ca="1" si="604"/>
        <v>19.199999800000001</v>
      </c>
      <c r="AC4368">
        <f t="shared" ca="1" si="605"/>
        <v>-8.1999998000000005</v>
      </c>
      <c r="AD4368">
        <f t="shared" ca="1" si="606"/>
        <v>8.1999998000000005</v>
      </c>
      <c r="AE4368" s="2">
        <v>0</v>
      </c>
      <c r="AF4368" s="7">
        <f>VLOOKUP(R4368,Weights!$A$2:$B$120,2,0)*AE4368</f>
        <v>0</v>
      </c>
      <c r="AG4368">
        <f t="shared" ca="1" si="607"/>
        <v>67.23999672000005</v>
      </c>
      <c r="AI4368" t="str">
        <f t="shared" ca="1" si="609"/>
        <v>South Carolina Upstate</v>
      </c>
      <c r="AJ4368" t="str">
        <f t="shared" si="610"/>
        <v>South Carolina Upstate</v>
      </c>
      <c r="AK4368">
        <f t="shared" si="611"/>
        <v>0</v>
      </c>
    </row>
    <row r="4369" spans="17:37" x14ac:dyDescent="0.25">
      <c r="Q4369" t="s">
        <v>3333</v>
      </c>
      <c r="R4369" s="6">
        <v>41993</v>
      </c>
      <c r="S4369" t="s">
        <v>3195</v>
      </c>
      <c r="T4369" t="s">
        <v>3323</v>
      </c>
      <c r="U4369" t="s">
        <v>3842</v>
      </c>
      <c r="V4369">
        <v>53</v>
      </c>
      <c r="W4369">
        <v>51</v>
      </c>
      <c r="Y4369" t="s">
        <v>399</v>
      </c>
      <c r="Z4369">
        <v>1</v>
      </c>
      <c r="AA4369">
        <f t="shared" si="608"/>
        <v>2</v>
      </c>
      <c r="AB4369">
        <f t="shared" ca="1" si="604"/>
        <v>2</v>
      </c>
      <c r="AC4369">
        <f t="shared" ca="1" si="605"/>
        <v>0</v>
      </c>
      <c r="AD4369">
        <f t="shared" ca="1" si="606"/>
        <v>0</v>
      </c>
      <c r="AE4369" s="2">
        <v>0</v>
      </c>
      <c r="AF4369" s="7">
        <f>VLOOKUP(R4369,Weights!$A$2:$B$120,2,0)*AE4369</f>
        <v>0</v>
      </c>
      <c r="AG4369">
        <f t="shared" ca="1" si="607"/>
        <v>0</v>
      </c>
      <c r="AI4369" t="str">
        <f t="shared" ca="1" si="609"/>
        <v>South Carolina Upstate</v>
      </c>
      <c r="AJ4369" t="str">
        <f t="shared" si="610"/>
        <v>South Carolina Upstate</v>
      </c>
      <c r="AK4369">
        <f t="shared" si="611"/>
        <v>0</v>
      </c>
    </row>
    <row r="4370" spans="17:37" x14ac:dyDescent="0.25">
      <c r="Q4370" t="s">
        <v>3333</v>
      </c>
      <c r="R4370" s="6">
        <v>42003</v>
      </c>
      <c r="S4370" t="s">
        <v>3194</v>
      </c>
      <c r="T4370" t="s">
        <v>3839</v>
      </c>
      <c r="U4370" t="s">
        <v>3842</v>
      </c>
      <c r="V4370">
        <v>101</v>
      </c>
      <c r="W4370">
        <v>55</v>
      </c>
      <c r="Y4370" t="s">
        <v>904</v>
      </c>
      <c r="Z4370">
        <v>1</v>
      </c>
      <c r="AA4370">
        <f t="shared" si="608"/>
        <v>46</v>
      </c>
      <c r="AB4370">
        <f t="shared" ca="1" si="604"/>
        <v>36.399999800000003</v>
      </c>
      <c r="AC4370">
        <f t="shared" ca="1" si="605"/>
        <v>9.6000001999999967</v>
      </c>
      <c r="AD4370">
        <f t="shared" ca="1" si="606"/>
        <v>-9.6000001999999967</v>
      </c>
      <c r="AE4370" s="2">
        <v>0</v>
      </c>
      <c r="AF4370" s="7">
        <f>VLOOKUP(R4370,Weights!$A$2:$B$120,2,0)*AE4370</f>
        <v>0</v>
      </c>
      <c r="AG4370">
        <f t="shared" ca="1" si="607"/>
        <v>92.160003839999973</v>
      </c>
      <c r="AI4370" t="str">
        <f t="shared" ca="1" si="609"/>
        <v>South Carolina Upstate</v>
      </c>
      <c r="AJ4370" t="str">
        <f t="shared" si="610"/>
        <v>South Carolina Upstate</v>
      </c>
      <c r="AK4370">
        <f t="shared" si="611"/>
        <v>0</v>
      </c>
    </row>
    <row r="4371" spans="17:37" x14ac:dyDescent="0.25">
      <c r="Q4371" t="s">
        <v>3333</v>
      </c>
      <c r="R4371" s="6">
        <v>42007</v>
      </c>
      <c r="S4371" t="s">
        <v>3194</v>
      </c>
      <c r="T4371" t="s">
        <v>3414</v>
      </c>
      <c r="U4371" t="s">
        <v>3842</v>
      </c>
      <c r="V4371">
        <v>68</v>
      </c>
      <c r="W4371">
        <v>54</v>
      </c>
      <c r="Y4371" t="s">
        <v>905</v>
      </c>
      <c r="Z4371">
        <v>1</v>
      </c>
      <c r="AA4371">
        <f t="shared" si="608"/>
        <v>14</v>
      </c>
      <c r="AB4371">
        <f t="shared" ca="1" si="604"/>
        <v>13.600000000000001</v>
      </c>
      <c r="AC4371">
        <f t="shared" ca="1" si="605"/>
        <v>0.39999999999999858</v>
      </c>
      <c r="AD4371">
        <f t="shared" ca="1" si="606"/>
        <v>-0.39999999999999858</v>
      </c>
      <c r="AE4371" s="2">
        <v>0</v>
      </c>
      <c r="AF4371" s="7">
        <f>VLOOKUP(R4371,Weights!$A$2:$B$120,2,0)*AE4371</f>
        <v>0</v>
      </c>
      <c r="AG4371">
        <f t="shared" ca="1" si="607"/>
        <v>0.15999999999999887</v>
      </c>
      <c r="AI4371" t="str">
        <f t="shared" ca="1" si="609"/>
        <v>South Carolina Upstate</v>
      </c>
      <c r="AJ4371" t="str">
        <f t="shared" si="610"/>
        <v>South Carolina Upstate</v>
      </c>
      <c r="AK4371">
        <f t="shared" si="611"/>
        <v>0</v>
      </c>
    </row>
    <row r="4372" spans="17:37" x14ac:dyDescent="0.25">
      <c r="Q4372" t="s">
        <v>3333</v>
      </c>
      <c r="R4372" s="6">
        <v>42014</v>
      </c>
      <c r="S4372" t="s">
        <v>3194</v>
      </c>
      <c r="T4372" t="s">
        <v>3250</v>
      </c>
      <c r="U4372" t="s">
        <v>3842</v>
      </c>
      <c r="V4372">
        <v>68</v>
      </c>
      <c r="W4372">
        <v>65</v>
      </c>
      <c r="Y4372" t="s">
        <v>907</v>
      </c>
      <c r="Z4372">
        <v>1</v>
      </c>
      <c r="AA4372">
        <f t="shared" si="608"/>
        <v>3</v>
      </c>
      <c r="AB4372">
        <f t="shared" ca="1" si="604"/>
        <v>21.799999800000002</v>
      </c>
      <c r="AC4372">
        <f t="shared" ca="1" si="605"/>
        <v>-18.799999800000002</v>
      </c>
      <c r="AD4372">
        <f t="shared" ca="1" si="606"/>
        <v>18.799999800000002</v>
      </c>
      <c r="AE4372" s="2">
        <v>0</v>
      </c>
      <c r="AF4372" s="7">
        <f>VLOOKUP(R4372,Weights!$A$2:$B$120,2,0)*AE4372</f>
        <v>0</v>
      </c>
      <c r="AG4372">
        <f t="shared" ca="1" si="607"/>
        <v>353.43999248000011</v>
      </c>
      <c r="AI4372" t="str">
        <f t="shared" ca="1" si="609"/>
        <v>South Carolina Upstate</v>
      </c>
      <c r="AJ4372" t="str">
        <f t="shared" si="610"/>
        <v>South Carolina Upstate</v>
      </c>
      <c r="AK4372">
        <f t="shared" si="611"/>
        <v>0</v>
      </c>
    </row>
    <row r="4373" spans="17:37" x14ac:dyDescent="0.25">
      <c r="Q4373" t="s">
        <v>3333</v>
      </c>
      <c r="R4373" s="6">
        <v>42021</v>
      </c>
      <c r="S4373" t="s">
        <v>3194</v>
      </c>
      <c r="T4373" t="s">
        <v>3335</v>
      </c>
      <c r="U4373" t="s">
        <v>3841</v>
      </c>
      <c r="V4373">
        <v>66</v>
      </c>
      <c r="W4373">
        <v>65</v>
      </c>
      <c r="Y4373" t="s">
        <v>909</v>
      </c>
      <c r="Z4373">
        <v>1</v>
      </c>
      <c r="AA4373">
        <f t="shared" si="608"/>
        <v>-1</v>
      </c>
      <c r="AB4373">
        <f t="shared" ca="1" si="604"/>
        <v>16</v>
      </c>
      <c r="AC4373">
        <f t="shared" ca="1" si="605"/>
        <v>-17</v>
      </c>
      <c r="AD4373">
        <f t="shared" ca="1" si="606"/>
        <v>17</v>
      </c>
      <c r="AE4373" s="2">
        <v>0</v>
      </c>
      <c r="AF4373" s="7">
        <f>VLOOKUP(R4373,Weights!$A$2:$B$120,2,0)*AE4373</f>
        <v>0</v>
      </c>
      <c r="AG4373">
        <f t="shared" ca="1" si="607"/>
        <v>289</v>
      </c>
      <c r="AI4373" t="str">
        <f t="shared" ca="1" si="609"/>
        <v>South Carolina Upstate</v>
      </c>
      <c r="AJ4373" t="str">
        <f t="shared" si="610"/>
        <v>Northern Kentucky</v>
      </c>
      <c r="AK4373" t="str">
        <f t="shared" si="611"/>
        <v>Northern Kentucky</v>
      </c>
    </row>
    <row r="4374" spans="17:37" x14ac:dyDescent="0.25">
      <c r="Q4374" t="s">
        <v>3333</v>
      </c>
      <c r="R4374" s="6">
        <v>42026</v>
      </c>
      <c r="S4374" t="s">
        <v>3194</v>
      </c>
      <c r="T4374" t="s">
        <v>3342</v>
      </c>
      <c r="U4374" t="s">
        <v>3841</v>
      </c>
      <c r="V4374">
        <v>71</v>
      </c>
      <c r="W4374">
        <v>68</v>
      </c>
      <c r="Y4374" t="s">
        <v>910</v>
      </c>
      <c r="Z4374">
        <v>1</v>
      </c>
      <c r="AA4374">
        <f t="shared" si="608"/>
        <v>-3</v>
      </c>
      <c r="AB4374">
        <f t="shared" ca="1" si="604"/>
        <v>9.4</v>
      </c>
      <c r="AC4374">
        <f t="shared" ca="1" si="605"/>
        <v>-12.4</v>
      </c>
      <c r="AD4374">
        <f t="shared" ca="1" si="606"/>
        <v>12.4</v>
      </c>
      <c r="AE4374" s="2">
        <v>0</v>
      </c>
      <c r="AF4374" s="7">
        <f>VLOOKUP(R4374,Weights!$A$2:$B$120,2,0)*AE4374</f>
        <v>0</v>
      </c>
      <c r="AG4374">
        <f t="shared" ca="1" si="607"/>
        <v>153.76000000000002</v>
      </c>
      <c r="AI4374" t="str">
        <f t="shared" ca="1" si="609"/>
        <v>South Carolina Upstate</v>
      </c>
      <c r="AJ4374" t="str">
        <f t="shared" si="610"/>
        <v>Florida Gulf Coast</v>
      </c>
      <c r="AK4374" t="str">
        <f t="shared" si="611"/>
        <v>Florida Gulf Coast</v>
      </c>
    </row>
    <row r="4375" spans="17:37" x14ac:dyDescent="0.25">
      <c r="Q4375" t="s">
        <v>3333</v>
      </c>
      <c r="R4375" s="6">
        <v>42028</v>
      </c>
      <c r="S4375" t="s">
        <v>3194</v>
      </c>
      <c r="T4375" t="s">
        <v>3334</v>
      </c>
      <c r="U4375" t="s">
        <v>3842</v>
      </c>
      <c r="V4375">
        <v>91</v>
      </c>
      <c r="W4375">
        <v>67</v>
      </c>
      <c r="Y4375" t="s">
        <v>911</v>
      </c>
      <c r="Z4375">
        <v>1</v>
      </c>
      <c r="AA4375">
        <f t="shared" si="608"/>
        <v>24</v>
      </c>
      <c r="AB4375">
        <f t="shared" ca="1" si="604"/>
        <v>23.799999799999998</v>
      </c>
      <c r="AC4375">
        <f t="shared" ca="1" si="605"/>
        <v>0.20000020000000163</v>
      </c>
      <c r="AD4375">
        <f t="shared" ca="1" si="606"/>
        <v>-0.20000020000000163</v>
      </c>
      <c r="AE4375" s="2">
        <v>0</v>
      </c>
      <c r="AF4375" s="7">
        <f>VLOOKUP(R4375,Weights!$A$2:$B$120,2,0)*AE4375</f>
        <v>0</v>
      </c>
      <c r="AG4375">
        <f t="shared" ca="1" si="607"/>
        <v>4.0000080000040648E-2</v>
      </c>
      <c r="AI4375" t="str">
        <f t="shared" ca="1" si="609"/>
        <v>South Carolina Upstate</v>
      </c>
      <c r="AJ4375" t="str">
        <f t="shared" si="610"/>
        <v>South Carolina Upstate</v>
      </c>
      <c r="AK4375">
        <f t="shared" si="611"/>
        <v>0</v>
      </c>
    </row>
    <row r="4376" spans="17:37" x14ac:dyDescent="0.25">
      <c r="Q4376" t="s">
        <v>3333</v>
      </c>
      <c r="R4376" s="6">
        <v>42038</v>
      </c>
      <c r="S4376" t="s">
        <v>3194</v>
      </c>
      <c r="T4376" t="s">
        <v>3839</v>
      </c>
      <c r="U4376" t="s">
        <v>3842</v>
      </c>
      <c r="V4376">
        <v>79</v>
      </c>
      <c r="W4376">
        <v>39</v>
      </c>
      <c r="Y4376" t="s">
        <v>912</v>
      </c>
      <c r="Z4376">
        <v>1</v>
      </c>
      <c r="AA4376">
        <f t="shared" si="608"/>
        <v>40</v>
      </c>
      <c r="AB4376">
        <f t="shared" ca="1" si="604"/>
        <v>36.399999800000003</v>
      </c>
      <c r="AC4376">
        <f t="shared" ca="1" si="605"/>
        <v>3.6000001999999967</v>
      </c>
      <c r="AD4376">
        <f t="shared" ca="1" si="606"/>
        <v>-3.6000001999999967</v>
      </c>
      <c r="AE4376" s="2">
        <v>0</v>
      </c>
      <c r="AF4376" s="7">
        <f>VLOOKUP(R4376,Weights!$A$2:$B$120,2,0)*AE4376</f>
        <v>0</v>
      </c>
      <c r="AG4376">
        <f t="shared" ca="1" si="607"/>
        <v>12.960001440000015</v>
      </c>
      <c r="AI4376" t="str">
        <f t="shared" ca="1" si="609"/>
        <v>South Carolina Upstate</v>
      </c>
      <c r="AJ4376" t="str">
        <f t="shared" si="610"/>
        <v>South Carolina Upstate</v>
      </c>
      <c r="AK4376">
        <f t="shared" si="611"/>
        <v>0</v>
      </c>
    </row>
    <row r="4377" spans="17:37" x14ac:dyDescent="0.25">
      <c r="Q4377" t="s">
        <v>3333</v>
      </c>
      <c r="R4377" s="6">
        <v>42047</v>
      </c>
      <c r="S4377" t="s">
        <v>3194</v>
      </c>
      <c r="T4377" t="s">
        <v>3332</v>
      </c>
      <c r="U4377" t="s">
        <v>3842</v>
      </c>
      <c r="V4377">
        <v>80</v>
      </c>
      <c r="W4377">
        <v>63</v>
      </c>
      <c r="Y4377" t="s">
        <v>913</v>
      </c>
      <c r="Z4377">
        <v>1</v>
      </c>
      <c r="AA4377">
        <f t="shared" si="608"/>
        <v>17</v>
      </c>
      <c r="AB4377">
        <f t="shared" ca="1" si="604"/>
        <v>6</v>
      </c>
      <c r="AC4377">
        <f t="shared" ca="1" si="605"/>
        <v>11</v>
      </c>
      <c r="AD4377">
        <f t="shared" ca="1" si="606"/>
        <v>-11</v>
      </c>
      <c r="AE4377" s="2">
        <v>0</v>
      </c>
      <c r="AF4377" s="7">
        <f>VLOOKUP(R4377,Weights!$A$2:$B$120,2,0)*AE4377</f>
        <v>0</v>
      </c>
      <c r="AG4377">
        <f t="shared" ca="1" si="607"/>
        <v>121</v>
      </c>
      <c r="AI4377" t="str">
        <f t="shared" ca="1" si="609"/>
        <v>South Carolina Upstate</v>
      </c>
      <c r="AJ4377" t="str">
        <f t="shared" si="610"/>
        <v>South Carolina Upstate</v>
      </c>
      <c r="AK4377">
        <f t="shared" si="611"/>
        <v>0</v>
      </c>
    </row>
    <row r="4378" spans="17:37" x14ac:dyDescent="0.25">
      <c r="Q4378" t="s">
        <v>3333</v>
      </c>
      <c r="R4378" s="6">
        <v>42049</v>
      </c>
      <c r="S4378" t="s">
        <v>3194</v>
      </c>
      <c r="T4378" t="s">
        <v>3337</v>
      </c>
      <c r="U4378" t="s">
        <v>3841</v>
      </c>
      <c r="V4378">
        <v>89</v>
      </c>
      <c r="W4378">
        <v>70</v>
      </c>
      <c r="Y4378" t="s">
        <v>914</v>
      </c>
      <c r="Z4378">
        <v>1</v>
      </c>
      <c r="AA4378">
        <f t="shared" si="608"/>
        <v>-19</v>
      </c>
      <c r="AB4378">
        <f t="shared" ca="1" si="604"/>
        <v>24.999999799999998</v>
      </c>
      <c r="AC4378">
        <f t="shared" ca="1" si="605"/>
        <v>-43.999999799999998</v>
      </c>
      <c r="AD4378">
        <f t="shared" ca="1" si="606"/>
        <v>43.999999799999998</v>
      </c>
      <c r="AE4378" s="2">
        <v>0</v>
      </c>
      <c r="AF4378" s="7">
        <f>VLOOKUP(R4378,Weights!$A$2:$B$120,2,0)*AE4378</f>
        <v>0</v>
      </c>
      <c r="AG4378">
        <f t="shared" ca="1" si="607"/>
        <v>1935.9999823999999</v>
      </c>
      <c r="AI4378" t="str">
        <f t="shared" ca="1" si="609"/>
        <v>South Carolina Upstate</v>
      </c>
      <c r="AJ4378" t="str">
        <f t="shared" si="610"/>
        <v>Jacksonville</v>
      </c>
      <c r="AK4378" t="str">
        <f t="shared" si="611"/>
        <v>Jacksonville</v>
      </c>
    </row>
    <row r="4379" spans="17:37" x14ac:dyDescent="0.25">
      <c r="Q4379" t="s">
        <v>3333</v>
      </c>
      <c r="R4379" s="6">
        <v>42060</v>
      </c>
      <c r="S4379" t="s">
        <v>3194</v>
      </c>
      <c r="T4379" t="s">
        <v>3336</v>
      </c>
      <c r="U4379" t="s">
        <v>3842</v>
      </c>
      <c r="V4379">
        <v>70</v>
      </c>
      <c r="W4379">
        <v>47</v>
      </c>
      <c r="Y4379" t="s">
        <v>915</v>
      </c>
      <c r="Z4379">
        <v>1</v>
      </c>
      <c r="AA4379">
        <f t="shared" si="608"/>
        <v>23</v>
      </c>
      <c r="AB4379">
        <f t="shared" ca="1" si="604"/>
        <v>17.799999800000002</v>
      </c>
      <c r="AC4379">
        <f t="shared" ca="1" si="605"/>
        <v>5.2000001999999981</v>
      </c>
      <c r="AD4379">
        <f t="shared" ca="1" si="606"/>
        <v>-5.2000001999999981</v>
      </c>
      <c r="AE4379" s="2">
        <v>0</v>
      </c>
      <c r="AF4379" s="7">
        <f>VLOOKUP(R4379,Weights!$A$2:$B$120,2,0)*AE4379</f>
        <v>0</v>
      </c>
      <c r="AG4379">
        <f t="shared" ca="1" si="607"/>
        <v>27.040002080000018</v>
      </c>
      <c r="AI4379" t="str">
        <f t="shared" ca="1" si="609"/>
        <v>South Carolina Upstate</v>
      </c>
      <c r="AJ4379" t="str">
        <f t="shared" si="610"/>
        <v>South Carolina Upstate</v>
      </c>
      <c r="AK4379">
        <f t="shared" si="611"/>
        <v>0</v>
      </c>
    </row>
    <row r="4380" spans="17:37" x14ac:dyDescent="0.25">
      <c r="Q4380" t="s">
        <v>3333</v>
      </c>
      <c r="R4380" s="6">
        <v>42066</v>
      </c>
      <c r="S4380" t="s">
        <v>3194</v>
      </c>
      <c r="T4380" t="s">
        <v>3250</v>
      </c>
      <c r="U4380" t="s">
        <v>3842</v>
      </c>
      <c r="V4380">
        <v>90</v>
      </c>
      <c r="W4380">
        <v>54</v>
      </c>
      <c r="Y4380" t="s">
        <v>916</v>
      </c>
      <c r="Z4380">
        <v>1</v>
      </c>
      <c r="AA4380">
        <f t="shared" si="608"/>
        <v>36</v>
      </c>
      <c r="AB4380">
        <f t="shared" ca="1" si="604"/>
        <v>21.799999800000002</v>
      </c>
      <c r="AC4380">
        <f t="shared" ca="1" si="605"/>
        <v>14.200000199999998</v>
      </c>
      <c r="AD4380">
        <f t="shared" ca="1" si="606"/>
        <v>-14.200000199999998</v>
      </c>
      <c r="AE4380" s="2">
        <v>0</v>
      </c>
      <c r="AF4380" s="7">
        <f>VLOOKUP(R4380,Weights!$A$2:$B$120,2,0)*AE4380</f>
        <v>0</v>
      </c>
      <c r="AG4380">
        <f t="shared" ca="1" si="607"/>
        <v>201.64000567999997</v>
      </c>
      <c r="AI4380" t="str">
        <f t="shared" ca="1" si="609"/>
        <v>South Carolina Upstate</v>
      </c>
      <c r="AJ4380" t="str">
        <f t="shared" si="610"/>
        <v>South Carolina Upstate</v>
      </c>
      <c r="AK4380">
        <f t="shared" si="611"/>
        <v>0</v>
      </c>
    </row>
    <row r="4381" spans="17:37" x14ac:dyDescent="0.25">
      <c r="Q4381" t="s">
        <v>3406</v>
      </c>
      <c r="R4381" s="6">
        <v>41969</v>
      </c>
      <c r="S4381" t="s">
        <v>3194</v>
      </c>
      <c r="T4381" t="s">
        <v>3839</v>
      </c>
      <c r="U4381" t="s">
        <v>3842</v>
      </c>
      <c r="V4381">
        <v>86</v>
      </c>
      <c r="W4381">
        <v>69</v>
      </c>
      <c r="Y4381" t="s">
        <v>71</v>
      </c>
      <c r="Z4381">
        <v>1</v>
      </c>
      <c r="AA4381">
        <f t="shared" si="608"/>
        <v>17</v>
      </c>
      <c r="AB4381">
        <f t="shared" ca="1" si="604"/>
        <v>30.3999998</v>
      </c>
      <c r="AC4381">
        <f t="shared" ca="1" si="605"/>
        <v>-13.3999998</v>
      </c>
      <c r="AD4381">
        <f t="shared" ca="1" si="606"/>
        <v>13.3999998</v>
      </c>
      <c r="AE4381" s="2">
        <v>0</v>
      </c>
      <c r="AF4381" s="7">
        <f>VLOOKUP(R4381,Weights!$A$2:$B$120,2,0)*AE4381</f>
        <v>0</v>
      </c>
      <c r="AG4381">
        <f t="shared" ca="1" si="607"/>
        <v>179.55999464000004</v>
      </c>
      <c r="AI4381" t="str">
        <f t="shared" ca="1" si="609"/>
        <v>South Dakota</v>
      </c>
      <c r="AJ4381" t="str">
        <f t="shared" si="610"/>
        <v>South Dakota</v>
      </c>
      <c r="AK4381">
        <f t="shared" si="611"/>
        <v>0</v>
      </c>
    </row>
    <row r="4382" spans="17:37" x14ac:dyDescent="0.25">
      <c r="Q4382" t="s">
        <v>3406</v>
      </c>
      <c r="R4382" s="6">
        <v>41978</v>
      </c>
      <c r="S4382" t="s">
        <v>3194</v>
      </c>
      <c r="T4382" t="s">
        <v>3347</v>
      </c>
      <c r="U4382" t="s">
        <v>3841</v>
      </c>
      <c r="V4382">
        <v>87</v>
      </c>
      <c r="W4382">
        <v>79</v>
      </c>
      <c r="Y4382" t="s">
        <v>25</v>
      </c>
      <c r="Z4382">
        <v>1</v>
      </c>
      <c r="AA4382">
        <f t="shared" si="608"/>
        <v>-8</v>
      </c>
      <c r="AB4382">
        <f t="shared" ca="1" si="604"/>
        <v>9.1999999999999993</v>
      </c>
      <c r="AC4382">
        <f t="shared" ca="1" si="605"/>
        <v>-17.2</v>
      </c>
      <c r="AD4382">
        <f t="shared" ca="1" si="606"/>
        <v>17.2</v>
      </c>
      <c r="AE4382" s="2">
        <v>0</v>
      </c>
      <c r="AF4382" s="7">
        <f>VLOOKUP(R4382,Weights!$A$2:$B$120,2,0)*AE4382</f>
        <v>0</v>
      </c>
      <c r="AG4382">
        <f t="shared" ca="1" si="607"/>
        <v>295.83999999999997</v>
      </c>
      <c r="AI4382" t="str">
        <f t="shared" ca="1" si="609"/>
        <v>South Dakota</v>
      </c>
      <c r="AJ4382" t="str">
        <f t="shared" si="610"/>
        <v>Youngstown St</v>
      </c>
      <c r="AK4382" t="str">
        <f t="shared" si="611"/>
        <v>Youngstown St</v>
      </c>
    </row>
    <row r="4383" spans="17:37" x14ac:dyDescent="0.25">
      <c r="Q4383" t="s">
        <v>3406</v>
      </c>
      <c r="R4383" s="6">
        <v>41991</v>
      </c>
      <c r="S4383" t="s">
        <v>3194</v>
      </c>
      <c r="T4383" t="s">
        <v>3387</v>
      </c>
      <c r="U4383" t="s">
        <v>3842</v>
      </c>
      <c r="V4383">
        <v>55</v>
      </c>
      <c r="W4383">
        <v>53</v>
      </c>
      <c r="Y4383" t="s">
        <v>858</v>
      </c>
      <c r="Z4383">
        <v>1</v>
      </c>
      <c r="AA4383">
        <f t="shared" si="608"/>
        <v>2</v>
      </c>
      <c r="AB4383">
        <f t="shared" ca="1" si="604"/>
        <v>13.999999800000001</v>
      </c>
      <c r="AC4383">
        <f t="shared" ca="1" si="605"/>
        <v>-11.999999800000001</v>
      </c>
      <c r="AD4383">
        <f t="shared" ca="1" si="606"/>
        <v>11.999999800000001</v>
      </c>
      <c r="AE4383" s="2">
        <v>0</v>
      </c>
      <c r="AF4383" s="7">
        <f>VLOOKUP(R4383,Weights!$A$2:$B$120,2,0)*AE4383</f>
        <v>0</v>
      </c>
      <c r="AG4383">
        <f t="shared" ca="1" si="607"/>
        <v>143.99999520000006</v>
      </c>
      <c r="AI4383" t="str">
        <f t="shared" ca="1" si="609"/>
        <v>South Dakota</v>
      </c>
      <c r="AJ4383" t="str">
        <f t="shared" si="610"/>
        <v>South Dakota</v>
      </c>
      <c r="AK4383">
        <f t="shared" si="611"/>
        <v>0</v>
      </c>
    </row>
    <row r="4384" spans="17:37" x14ac:dyDescent="0.25">
      <c r="Q4384" t="s">
        <v>3406</v>
      </c>
      <c r="R4384" s="6">
        <v>42001</v>
      </c>
      <c r="S4384" t="s">
        <v>3194</v>
      </c>
      <c r="T4384" t="s">
        <v>3402</v>
      </c>
      <c r="U4384" t="s">
        <v>3842</v>
      </c>
      <c r="V4384">
        <v>84</v>
      </c>
      <c r="W4384">
        <v>60</v>
      </c>
      <c r="Y4384" t="s">
        <v>897</v>
      </c>
      <c r="Z4384">
        <v>1</v>
      </c>
      <c r="AA4384">
        <f t="shared" si="608"/>
        <v>24</v>
      </c>
      <c r="AB4384">
        <f t="shared" ca="1" si="604"/>
        <v>8</v>
      </c>
      <c r="AC4384">
        <f t="shared" ca="1" si="605"/>
        <v>16</v>
      </c>
      <c r="AD4384">
        <f t="shared" ca="1" si="606"/>
        <v>-16</v>
      </c>
      <c r="AE4384" s="2">
        <v>0</v>
      </c>
      <c r="AF4384" s="7">
        <f>VLOOKUP(R4384,Weights!$A$2:$B$120,2,0)*AE4384</f>
        <v>0</v>
      </c>
      <c r="AG4384">
        <f t="shared" ca="1" si="607"/>
        <v>256</v>
      </c>
      <c r="AI4384" t="str">
        <f t="shared" ca="1" si="609"/>
        <v>South Dakota</v>
      </c>
      <c r="AJ4384" t="str">
        <f t="shared" si="610"/>
        <v>South Dakota</v>
      </c>
      <c r="AK4384">
        <f t="shared" si="611"/>
        <v>0</v>
      </c>
    </row>
    <row r="4385" spans="17:37" x14ac:dyDescent="0.25">
      <c r="Q4385" t="s">
        <v>3406</v>
      </c>
      <c r="R4385" s="6">
        <v>42006</v>
      </c>
      <c r="S4385" t="s">
        <v>3194</v>
      </c>
      <c r="T4385" t="s">
        <v>3415</v>
      </c>
      <c r="U4385" t="s">
        <v>3841</v>
      </c>
      <c r="V4385">
        <v>86</v>
      </c>
      <c r="W4385">
        <v>77</v>
      </c>
      <c r="Y4385" t="s">
        <v>1736</v>
      </c>
      <c r="Z4385">
        <v>1</v>
      </c>
      <c r="AA4385">
        <f t="shared" si="608"/>
        <v>-9</v>
      </c>
      <c r="AB4385">
        <f t="shared" ca="1" si="604"/>
        <v>7.4</v>
      </c>
      <c r="AC4385">
        <f t="shared" ca="1" si="605"/>
        <v>-16.399999999999999</v>
      </c>
      <c r="AD4385">
        <f t="shared" ca="1" si="606"/>
        <v>16.399999999999999</v>
      </c>
      <c r="AE4385" s="2">
        <v>0</v>
      </c>
      <c r="AF4385" s="7">
        <f>VLOOKUP(R4385,Weights!$A$2:$B$120,2,0)*AE4385</f>
        <v>0</v>
      </c>
      <c r="AG4385">
        <f t="shared" ca="1" si="607"/>
        <v>268.95999999999998</v>
      </c>
      <c r="AI4385" t="str">
        <f t="shared" ca="1" si="609"/>
        <v>South Dakota</v>
      </c>
      <c r="AJ4385" t="str">
        <f t="shared" si="610"/>
        <v>Omaha</v>
      </c>
      <c r="AK4385" t="str">
        <f t="shared" si="611"/>
        <v>Omaha</v>
      </c>
    </row>
    <row r="4386" spans="17:37" x14ac:dyDescent="0.25">
      <c r="Q4386" t="s">
        <v>3406</v>
      </c>
      <c r="R4386" s="6">
        <v>42018</v>
      </c>
      <c r="S4386" t="s">
        <v>3194</v>
      </c>
      <c r="T4386" t="s">
        <v>3345</v>
      </c>
      <c r="U4386" t="s">
        <v>3842</v>
      </c>
      <c r="V4386">
        <v>71</v>
      </c>
      <c r="W4386">
        <v>67</v>
      </c>
      <c r="Y4386" t="s">
        <v>1724</v>
      </c>
      <c r="Z4386">
        <v>1</v>
      </c>
      <c r="AA4386">
        <f t="shared" si="608"/>
        <v>4</v>
      </c>
      <c r="AB4386">
        <f t="shared" ca="1" si="604"/>
        <v>2.8000000000000003</v>
      </c>
      <c r="AC4386">
        <f t="shared" ca="1" si="605"/>
        <v>1.1999999999999997</v>
      </c>
      <c r="AD4386">
        <f t="shared" ca="1" si="606"/>
        <v>-1.1999999999999997</v>
      </c>
      <c r="AE4386" s="2">
        <v>0</v>
      </c>
      <c r="AF4386" s="7">
        <f>VLOOKUP(R4386,Weights!$A$2:$B$120,2,0)*AE4386</f>
        <v>0</v>
      </c>
      <c r="AG4386">
        <f t="shared" ca="1" si="607"/>
        <v>1.4399999999999993</v>
      </c>
      <c r="AI4386" t="str">
        <f t="shared" ca="1" si="609"/>
        <v>South Dakota</v>
      </c>
      <c r="AJ4386" t="str">
        <f t="shared" si="610"/>
        <v>South Dakota</v>
      </c>
      <c r="AK4386">
        <f t="shared" si="611"/>
        <v>0</v>
      </c>
    </row>
    <row r="4387" spans="17:37" x14ac:dyDescent="0.25">
      <c r="Q4387" t="s">
        <v>3406</v>
      </c>
      <c r="R4387" s="6">
        <v>42033</v>
      </c>
      <c r="S4387" t="s">
        <v>3194</v>
      </c>
      <c r="T4387" t="s">
        <v>3338</v>
      </c>
      <c r="U4387" t="s">
        <v>3841</v>
      </c>
      <c r="V4387">
        <v>66</v>
      </c>
      <c r="W4387">
        <v>55</v>
      </c>
      <c r="Y4387" t="s">
        <v>2914</v>
      </c>
      <c r="Z4387">
        <v>1</v>
      </c>
      <c r="AA4387">
        <f t="shared" si="608"/>
        <v>-11</v>
      </c>
      <c r="AB4387">
        <f t="shared" ca="1" si="604"/>
        <v>3.6</v>
      </c>
      <c r="AC4387">
        <f t="shared" ca="1" si="605"/>
        <v>-14.6</v>
      </c>
      <c r="AD4387">
        <f t="shared" ca="1" si="606"/>
        <v>14.6</v>
      </c>
      <c r="AE4387" s="2">
        <v>0</v>
      </c>
      <c r="AF4387" s="7">
        <f>VLOOKUP(R4387,Weights!$A$2:$B$120,2,0)*AE4387</f>
        <v>0</v>
      </c>
      <c r="AG4387">
        <f t="shared" ca="1" si="607"/>
        <v>213.16</v>
      </c>
      <c r="AI4387" t="str">
        <f t="shared" ca="1" si="609"/>
        <v>South Dakota</v>
      </c>
      <c r="AJ4387" t="str">
        <f t="shared" si="610"/>
        <v>IPFW</v>
      </c>
      <c r="AK4387" t="str">
        <f t="shared" si="611"/>
        <v>IPFW</v>
      </c>
    </row>
    <row r="4388" spans="17:37" x14ac:dyDescent="0.25">
      <c r="Q4388" t="s">
        <v>3406</v>
      </c>
      <c r="R4388" s="6">
        <v>42035</v>
      </c>
      <c r="S4388" t="s">
        <v>3194</v>
      </c>
      <c r="T4388" t="s">
        <v>3280</v>
      </c>
      <c r="U4388" t="s">
        <v>3841</v>
      </c>
      <c r="V4388">
        <v>73</v>
      </c>
      <c r="W4388">
        <v>72</v>
      </c>
      <c r="Y4388" t="s">
        <v>2915</v>
      </c>
      <c r="Z4388">
        <v>1</v>
      </c>
      <c r="AA4388">
        <f t="shared" si="608"/>
        <v>-1</v>
      </c>
      <c r="AB4388">
        <f t="shared" ca="1" si="604"/>
        <v>5</v>
      </c>
      <c r="AC4388">
        <f t="shared" ca="1" si="605"/>
        <v>-6</v>
      </c>
      <c r="AD4388">
        <f t="shared" ca="1" si="606"/>
        <v>6</v>
      </c>
      <c r="AE4388" s="2">
        <v>0</v>
      </c>
      <c r="AF4388" s="7">
        <f>VLOOKUP(R4388,Weights!$A$2:$B$120,2,0)*AE4388</f>
        <v>0</v>
      </c>
      <c r="AG4388">
        <f t="shared" ca="1" si="607"/>
        <v>36</v>
      </c>
      <c r="AI4388" t="str">
        <f t="shared" ca="1" si="609"/>
        <v>South Dakota</v>
      </c>
      <c r="AJ4388" t="str">
        <f t="shared" si="610"/>
        <v>Oral Roberts</v>
      </c>
      <c r="AK4388" t="str">
        <f t="shared" si="611"/>
        <v>Oral Roberts</v>
      </c>
    </row>
    <row r="4389" spans="17:37" x14ac:dyDescent="0.25">
      <c r="Q4389" t="s">
        <v>3406</v>
      </c>
      <c r="R4389" s="6">
        <v>42040</v>
      </c>
      <c r="S4389" t="s">
        <v>3194</v>
      </c>
      <c r="T4389" t="s">
        <v>3393</v>
      </c>
      <c r="U4389" t="s">
        <v>3842</v>
      </c>
      <c r="V4389">
        <v>75</v>
      </c>
      <c r="W4389">
        <v>61</v>
      </c>
      <c r="Y4389" t="s">
        <v>2916</v>
      </c>
      <c r="Z4389">
        <v>1</v>
      </c>
      <c r="AA4389">
        <f t="shared" si="608"/>
        <v>14</v>
      </c>
      <c r="AB4389">
        <f t="shared" ca="1" si="604"/>
        <v>12.999999800000001</v>
      </c>
      <c r="AC4389">
        <f t="shared" ca="1" si="605"/>
        <v>1.0000001999999988</v>
      </c>
      <c r="AD4389">
        <f t="shared" ca="1" si="606"/>
        <v>-1.0000001999999988</v>
      </c>
      <c r="AE4389" s="2">
        <v>0</v>
      </c>
      <c r="AF4389" s="7">
        <f>VLOOKUP(R4389,Weights!$A$2:$B$120,2,0)*AE4389</f>
        <v>0</v>
      </c>
      <c r="AG4389">
        <f t="shared" ca="1" si="607"/>
        <v>1.0000004000000375</v>
      </c>
      <c r="AI4389" t="str">
        <f t="shared" ca="1" si="609"/>
        <v>South Dakota</v>
      </c>
      <c r="AJ4389" t="str">
        <f t="shared" si="610"/>
        <v>South Dakota</v>
      </c>
      <c r="AK4389">
        <f t="shared" si="611"/>
        <v>0</v>
      </c>
    </row>
    <row r="4390" spans="17:37" x14ac:dyDescent="0.25">
      <c r="Q4390" t="s">
        <v>3406</v>
      </c>
      <c r="R4390" s="6">
        <v>42052</v>
      </c>
      <c r="S4390" t="s">
        <v>3194</v>
      </c>
      <c r="T4390" t="s">
        <v>3839</v>
      </c>
      <c r="U4390" t="s">
        <v>3842</v>
      </c>
      <c r="V4390">
        <v>84</v>
      </c>
      <c r="W4390">
        <v>60</v>
      </c>
      <c r="Y4390" t="s">
        <v>2917</v>
      </c>
      <c r="Z4390">
        <v>1</v>
      </c>
      <c r="AA4390">
        <f t="shared" si="608"/>
        <v>24</v>
      </c>
      <c r="AB4390">
        <f t="shared" ca="1" si="604"/>
        <v>30.3999998</v>
      </c>
      <c r="AC4390">
        <f t="shared" ca="1" si="605"/>
        <v>-6.3999997999999998</v>
      </c>
      <c r="AD4390">
        <f t="shared" ca="1" si="606"/>
        <v>6.3999997999999998</v>
      </c>
      <c r="AE4390" s="2">
        <v>0</v>
      </c>
      <c r="AF4390" s="7">
        <f>VLOOKUP(R4390,Weights!$A$2:$B$120,2,0)*AE4390</f>
        <v>0</v>
      </c>
      <c r="AG4390">
        <f t="shared" ca="1" si="607"/>
        <v>40.959997440000038</v>
      </c>
      <c r="AI4390" t="str">
        <f t="shared" ca="1" si="609"/>
        <v>South Dakota</v>
      </c>
      <c r="AJ4390" t="str">
        <f t="shared" si="610"/>
        <v>South Dakota</v>
      </c>
      <c r="AK4390">
        <f t="shared" si="611"/>
        <v>0</v>
      </c>
    </row>
    <row r="4391" spans="17:37" x14ac:dyDescent="0.25">
      <c r="Q4391" t="s">
        <v>3406</v>
      </c>
      <c r="R4391" s="6">
        <v>42056</v>
      </c>
      <c r="S4391" t="s">
        <v>3194</v>
      </c>
      <c r="T4391" t="s">
        <v>3507</v>
      </c>
      <c r="U4391" t="s">
        <v>3842</v>
      </c>
      <c r="V4391">
        <v>77</v>
      </c>
      <c r="W4391">
        <v>62</v>
      </c>
      <c r="Y4391" t="s">
        <v>2918</v>
      </c>
      <c r="Z4391">
        <v>1</v>
      </c>
      <c r="AA4391">
        <f t="shared" si="608"/>
        <v>15</v>
      </c>
      <c r="AB4391">
        <f t="shared" ca="1" si="604"/>
        <v>8.6000000000000014</v>
      </c>
      <c r="AC4391">
        <f t="shared" ca="1" si="605"/>
        <v>6.3999999999999986</v>
      </c>
      <c r="AD4391">
        <f t="shared" ca="1" si="606"/>
        <v>-6.3999999999999986</v>
      </c>
      <c r="AE4391" s="2">
        <v>0</v>
      </c>
      <c r="AF4391" s="7">
        <f>VLOOKUP(R4391,Weights!$A$2:$B$120,2,0)*AE4391</f>
        <v>0</v>
      </c>
      <c r="AG4391">
        <f t="shared" ca="1" si="607"/>
        <v>40.95999999999998</v>
      </c>
      <c r="AI4391" t="str">
        <f t="shared" ca="1" si="609"/>
        <v>South Dakota</v>
      </c>
      <c r="AJ4391" t="str">
        <f t="shared" si="610"/>
        <v>South Dakota</v>
      </c>
      <c r="AK4391">
        <f t="shared" si="611"/>
        <v>0</v>
      </c>
    </row>
    <row r="4392" spans="17:37" x14ac:dyDescent="0.25">
      <c r="Q4392" t="s">
        <v>3406</v>
      </c>
      <c r="R4392" s="6">
        <v>42060</v>
      </c>
      <c r="S4392" t="s">
        <v>3194</v>
      </c>
      <c r="T4392" t="s">
        <v>3310</v>
      </c>
      <c r="U4392" t="s">
        <v>3841</v>
      </c>
      <c r="V4392">
        <v>66</v>
      </c>
      <c r="W4392">
        <v>48</v>
      </c>
      <c r="Y4392" t="s">
        <v>2919</v>
      </c>
      <c r="Z4392">
        <v>1</v>
      </c>
      <c r="AA4392">
        <f t="shared" si="608"/>
        <v>-18</v>
      </c>
      <c r="AB4392">
        <f t="shared" ca="1" si="604"/>
        <v>5</v>
      </c>
      <c r="AC4392">
        <f t="shared" ca="1" si="605"/>
        <v>-23</v>
      </c>
      <c r="AD4392">
        <f t="shared" ca="1" si="606"/>
        <v>23</v>
      </c>
      <c r="AE4392" s="2">
        <v>0</v>
      </c>
      <c r="AF4392" s="7">
        <f>VLOOKUP(R4392,Weights!$A$2:$B$120,2,0)*AE4392</f>
        <v>0</v>
      </c>
      <c r="AG4392">
        <f t="shared" ca="1" si="607"/>
        <v>529</v>
      </c>
      <c r="AI4392" t="str">
        <f t="shared" ca="1" si="609"/>
        <v>South Dakota</v>
      </c>
      <c r="AJ4392" t="str">
        <f t="shared" si="610"/>
        <v>Denver</v>
      </c>
      <c r="AK4392" t="str">
        <f t="shared" si="611"/>
        <v>Denver</v>
      </c>
    </row>
    <row r="4393" spans="17:37" x14ac:dyDescent="0.25">
      <c r="Q4393" t="s">
        <v>3406</v>
      </c>
      <c r="R4393" s="6">
        <v>42063</v>
      </c>
      <c r="S4393" t="s">
        <v>3194</v>
      </c>
      <c r="T4393" t="s">
        <v>3394</v>
      </c>
      <c r="U4393" t="s">
        <v>3842</v>
      </c>
      <c r="V4393">
        <v>80</v>
      </c>
      <c r="W4393">
        <v>64</v>
      </c>
      <c r="Y4393" t="s">
        <v>2920</v>
      </c>
      <c r="Z4393">
        <v>1</v>
      </c>
      <c r="AA4393">
        <f t="shared" si="608"/>
        <v>16</v>
      </c>
      <c r="AB4393">
        <f t="shared" ca="1" si="604"/>
        <v>-3.2</v>
      </c>
      <c r="AC4393">
        <f t="shared" ca="1" si="605"/>
        <v>19.2</v>
      </c>
      <c r="AD4393">
        <f t="shared" ca="1" si="606"/>
        <v>-19.2</v>
      </c>
      <c r="AE4393" s="2">
        <v>0</v>
      </c>
      <c r="AF4393" s="7">
        <f>VLOOKUP(R4393,Weights!$A$2:$B$120,2,0)*AE4393</f>
        <v>0</v>
      </c>
      <c r="AG4393">
        <f t="shared" ca="1" si="607"/>
        <v>368.64</v>
      </c>
      <c r="AI4393" t="str">
        <f t="shared" ca="1" si="609"/>
        <v>South Dakota St</v>
      </c>
      <c r="AJ4393" t="str">
        <f t="shared" si="610"/>
        <v>South Dakota</v>
      </c>
      <c r="AK4393">
        <f t="shared" si="611"/>
        <v>0</v>
      </c>
    </row>
    <row r="4394" spans="17:37" x14ac:dyDescent="0.25">
      <c r="Q4394" t="s">
        <v>3406</v>
      </c>
      <c r="R4394" s="6">
        <v>42072</v>
      </c>
      <c r="S4394" t="s">
        <v>3195</v>
      </c>
      <c r="T4394" t="s">
        <v>3394</v>
      </c>
      <c r="U4394" t="s">
        <v>3841</v>
      </c>
      <c r="V4394">
        <v>78</v>
      </c>
      <c r="W4394">
        <v>65</v>
      </c>
      <c r="Y4394" t="s">
        <v>2921</v>
      </c>
      <c r="Z4394">
        <v>1</v>
      </c>
      <c r="AA4394">
        <f t="shared" si="608"/>
        <v>-13</v>
      </c>
      <c r="AB4394">
        <f t="shared" ca="1" si="604"/>
        <v>-6.4</v>
      </c>
      <c r="AC4394">
        <f t="shared" ca="1" si="605"/>
        <v>-6.6</v>
      </c>
      <c r="AD4394">
        <f t="shared" ca="1" si="606"/>
        <v>6.6</v>
      </c>
      <c r="AE4394" s="2">
        <v>0</v>
      </c>
      <c r="AF4394" s="7">
        <f>VLOOKUP(R4394,Weights!$A$2:$B$120,2,0)*AE4394</f>
        <v>0</v>
      </c>
      <c r="AG4394">
        <f t="shared" ca="1" si="607"/>
        <v>43.559999999999995</v>
      </c>
      <c r="AI4394" t="str">
        <f t="shared" ca="1" si="609"/>
        <v>South Dakota St</v>
      </c>
      <c r="AJ4394" t="str">
        <f t="shared" si="610"/>
        <v>South Dakota St</v>
      </c>
      <c r="AK4394" t="str">
        <f t="shared" si="611"/>
        <v>South Dakota St</v>
      </c>
    </row>
    <row r="4395" spans="17:37" x14ac:dyDescent="0.25">
      <c r="Q4395" t="s">
        <v>3394</v>
      </c>
      <c r="R4395" s="6">
        <v>41964</v>
      </c>
      <c r="S4395" t="s">
        <v>3194</v>
      </c>
      <c r="T4395" t="s">
        <v>3399</v>
      </c>
      <c r="U4395" t="s">
        <v>3842</v>
      </c>
      <c r="V4395">
        <v>74</v>
      </c>
      <c r="W4395">
        <v>72</v>
      </c>
      <c r="Y4395" t="s">
        <v>13</v>
      </c>
      <c r="Z4395">
        <v>1</v>
      </c>
      <c r="AA4395">
        <f t="shared" si="608"/>
        <v>2</v>
      </c>
      <c r="AB4395">
        <f t="shared" ca="1" si="604"/>
        <v>15.200000000000001</v>
      </c>
      <c r="AC4395">
        <f t="shared" ca="1" si="605"/>
        <v>-13.200000000000001</v>
      </c>
      <c r="AD4395">
        <f t="shared" ca="1" si="606"/>
        <v>13.200000000000001</v>
      </c>
      <c r="AE4395" s="2">
        <v>0</v>
      </c>
      <c r="AF4395" s="7">
        <f>VLOOKUP(R4395,Weights!$A$2:$B$120,2,0)*AE4395</f>
        <v>0</v>
      </c>
      <c r="AG4395">
        <f t="shared" ca="1" si="607"/>
        <v>174.24000000000004</v>
      </c>
      <c r="AI4395" t="str">
        <f t="shared" ca="1" si="609"/>
        <v>South Dakota St</v>
      </c>
      <c r="AJ4395" t="str">
        <f t="shared" si="610"/>
        <v>South Dakota St</v>
      </c>
      <c r="AK4395">
        <f t="shared" si="611"/>
        <v>0</v>
      </c>
    </row>
    <row r="4396" spans="17:37" x14ac:dyDescent="0.25">
      <c r="Q4396" t="s">
        <v>3394</v>
      </c>
      <c r="R4396" s="6">
        <v>41967</v>
      </c>
      <c r="S4396" t="s">
        <v>3194</v>
      </c>
      <c r="T4396" t="s">
        <v>3839</v>
      </c>
      <c r="U4396" t="s">
        <v>3842</v>
      </c>
      <c r="V4396">
        <v>87</v>
      </c>
      <c r="W4396">
        <v>42</v>
      </c>
      <c r="Y4396" t="s">
        <v>15</v>
      </c>
      <c r="Z4396">
        <v>1</v>
      </c>
      <c r="AA4396">
        <f t="shared" si="608"/>
        <v>45</v>
      </c>
      <c r="AB4396">
        <f t="shared" ca="1" si="604"/>
        <v>36.799999800000002</v>
      </c>
      <c r="AC4396">
        <f t="shared" ca="1" si="605"/>
        <v>8.2000001999999981</v>
      </c>
      <c r="AD4396">
        <f t="shared" ca="1" si="606"/>
        <v>-8.2000001999999981</v>
      </c>
      <c r="AE4396" s="2">
        <v>0</v>
      </c>
      <c r="AF4396" s="7">
        <f>VLOOKUP(R4396,Weights!$A$2:$B$120,2,0)*AE4396</f>
        <v>0</v>
      </c>
      <c r="AG4396">
        <f t="shared" ca="1" si="607"/>
        <v>67.24000328000001</v>
      </c>
      <c r="AI4396" t="str">
        <f t="shared" ca="1" si="609"/>
        <v>South Dakota St</v>
      </c>
      <c r="AJ4396" t="str">
        <f t="shared" si="610"/>
        <v>South Dakota St</v>
      </c>
      <c r="AK4396">
        <f t="shared" si="611"/>
        <v>0</v>
      </c>
    </row>
    <row r="4397" spans="17:37" x14ac:dyDescent="0.25">
      <c r="Q4397" t="s">
        <v>3394</v>
      </c>
      <c r="R4397" s="6">
        <v>41976</v>
      </c>
      <c r="S4397" t="s">
        <v>3194</v>
      </c>
      <c r="T4397" t="s">
        <v>3839</v>
      </c>
      <c r="U4397" t="s">
        <v>3842</v>
      </c>
      <c r="V4397">
        <v>89</v>
      </c>
      <c r="W4397">
        <v>55</v>
      </c>
      <c r="Y4397" t="s">
        <v>235</v>
      </c>
      <c r="Z4397">
        <v>1</v>
      </c>
      <c r="AA4397">
        <f t="shared" si="608"/>
        <v>34</v>
      </c>
      <c r="AB4397">
        <f t="shared" ca="1" si="604"/>
        <v>36.799999800000002</v>
      </c>
      <c r="AC4397">
        <f t="shared" ca="1" si="605"/>
        <v>-2.7999998000000019</v>
      </c>
      <c r="AD4397">
        <f t="shared" ca="1" si="606"/>
        <v>2.7999998000000019</v>
      </c>
      <c r="AE4397" s="2">
        <v>0</v>
      </c>
      <c r="AF4397" s="7">
        <f>VLOOKUP(R4397,Weights!$A$2:$B$120,2,0)*AE4397</f>
        <v>0</v>
      </c>
      <c r="AG4397">
        <f t="shared" ca="1" si="607"/>
        <v>7.8399988800000511</v>
      </c>
      <c r="AI4397" t="str">
        <f t="shared" ca="1" si="609"/>
        <v>South Dakota St</v>
      </c>
      <c r="AJ4397" t="str">
        <f t="shared" si="610"/>
        <v>South Dakota St</v>
      </c>
      <c r="AK4397">
        <f t="shared" si="611"/>
        <v>0</v>
      </c>
    </row>
    <row r="4398" spans="17:37" x14ac:dyDescent="0.25">
      <c r="Q4398" t="s">
        <v>3394</v>
      </c>
      <c r="R4398" s="6">
        <v>41979</v>
      </c>
      <c r="S4398" t="s">
        <v>3194</v>
      </c>
      <c r="T4398" t="s">
        <v>3361</v>
      </c>
      <c r="U4398" t="s">
        <v>3842</v>
      </c>
      <c r="V4398">
        <v>81</v>
      </c>
      <c r="W4398">
        <v>61</v>
      </c>
      <c r="Y4398" t="s">
        <v>290</v>
      </c>
      <c r="Z4398">
        <v>1</v>
      </c>
      <c r="AA4398">
        <f t="shared" si="608"/>
        <v>20</v>
      </c>
      <c r="AB4398">
        <f t="shared" ca="1" si="604"/>
        <v>14.400000000000002</v>
      </c>
      <c r="AC4398">
        <f t="shared" ca="1" si="605"/>
        <v>5.5999999999999979</v>
      </c>
      <c r="AD4398">
        <f t="shared" ca="1" si="606"/>
        <v>-5.5999999999999979</v>
      </c>
      <c r="AE4398" s="2">
        <v>0</v>
      </c>
      <c r="AF4398" s="7">
        <f>VLOOKUP(R4398,Weights!$A$2:$B$120,2,0)*AE4398</f>
        <v>0</v>
      </c>
      <c r="AG4398">
        <f t="shared" ca="1" si="607"/>
        <v>31.359999999999975</v>
      </c>
      <c r="AI4398" t="str">
        <f t="shared" ca="1" si="609"/>
        <v>South Dakota St</v>
      </c>
      <c r="AJ4398" t="str">
        <f t="shared" si="610"/>
        <v>South Dakota St</v>
      </c>
      <c r="AK4398">
        <f t="shared" si="611"/>
        <v>0</v>
      </c>
    </row>
    <row r="4399" spans="17:37" x14ac:dyDescent="0.25">
      <c r="Q4399" t="s">
        <v>3394</v>
      </c>
      <c r="R4399" s="6">
        <v>41986</v>
      </c>
      <c r="S4399" t="s">
        <v>3194</v>
      </c>
      <c r="T4399" t="s">
        <v>3358</v>
      </c>
      <c r="U4399" t="s">
        <v>3842</v>
      </c>
      <c r="V4399">
        <v>87</v>
      </c>
      <c r="W4399">
        <v>85</v>
      </c>
      <c r="Y4399" t="s">
        <v>153</v>
      </c>
      <c r="Z4399">
        <v>1</v>
      </c>
      <c r="AA4399">
        <f t="shared" si="608"/>
        <v>2</v>
      </c>
      <c r="AB4399">
        <f t="shared" ca="1" si="604"/>
        <v>15.000000000000002</v>
      </c>
      <c r="AC4399">
        <f t="shared" ca="1" si="605"/>
        <v>-13.000000000000002</v>
      </c>
      <c r="AD4399">
        <f t="shared" ca="1" si="606"/>
        <v>13.000000000000002</v>
      </c>
      <c r="AE4399" s="2">
        <v>0</v>
      </c>
      <c r="AF4399" s="7">
        <f>VLOOKUP(R4399,Weights!$A$2:$B$120,2,0)*AE4399</f>
        <v>0</v>
      </c>
      <c r="AG4399">
        <f t="shared" ca="1" si="607"/>
        <v>169.00000000000006</v>
      </c>
      <c r="AI4399" t="str">
        <f t="shared" ca="1" si="609"/>
        <v>South Dakota St</v>
      </c>
      <c r="AJ4399" t="str">
        <f t="shared" si="610"/>
        <v>South Dakota St</v>
      </c>
      <c r="AK4399">
        <f t="shared" si="611"/>
        <v>0</v>
      </c>
    </row>
    <row r="4400" spans="17:37" x14ac:dyDescent="0.25">
      <c r="Q4400" t="s">
        <v>3394</v>
      </c>
      <c r="R4400" s="6">
        <v>41992</v>
      </c>
      <c r="S4400" t="s">
        <v>3195</v>
      </c>
      <c r="T4400" t="s">
        <v>3463</v>
      </c>
      <c r="U4400" t="s">
        <v>3842</v>
      </c>
      <c r="V4400">
        <v>53</v>
      </c>
      <c r="W4400">
        <v>49</v>
      </c>
      <c r="Y4400" t="s">
        <v>266</v>
      </c>
      <c r="Z4400">
        <v>1</v>
      </c>
      <c r="AA4400">
        <f t="shared" si="608"/>
        <v>4</v>
      </c>
      <c r="AB4400">
        <f t="shared" ca="1" si="604"/>
        <v>11.600000000000001</v>
      </c>
      <c r="AC4400">
        <f t="shared" ca="1" si="605"/>
        <v>-7.6000000000000014</v>
      </c>
      <c r="AD4400">
        <f t="shared" ca="1" si="606"/>
        <v>7.6000000000000014</v>
      </c>
      <c r="AE4400" s="2">
        <v>0</v>
      </c>
      <c r="AF4400" s="7">
        <f>VLOOKUP(R4400,Weights!$A$2:$B$120,2,0)*AE4400</f>
        <v>0</v>
      </c>
      <c r="AG4400">
        <f t="shared" ca="1" si="607"/>
        <v>57.760000000000019</v>
      </c>
      <c r="AI4400" t="str">
        <f t="shared" ca="1" si="609"/>
        <v>South Dakota St</v>
      </c>
      <c r="AJ4400" t="str">
        <f t="shared" si="610"/>
        <v>South Dakota St</v>
      </c>
      <c r="AK4400">
        <f t="shared" si="611"/>
        <v>0</v>
      </c>
    </row>
    <row r="4401" spans="17:37" x14ac:dyDescent="0.25">
      <c r="Q4401" t="s">
        <v>3394</v>
      </c>
      <c r="R4401" s="6">
        <v>42011</v>
      </c>
      <c r="S4401" t="s">
        <v>3194</v>
      </c>
      <c r="T4401" t="s">
        <v>3393</v>
      </c>
      <c r="U4401" t="s">
        <v>3842</v>
      </c>
      <c r="V4401">
        <v>75</v>
      </c>
      <c r="W4401">
        <v>44</v>
      </c>
      <c r="Y4401" t="s">
        <v>2923</v>
      </c>
      <c r="Z4401">
        <v>1</v>
      </c>
      <c r="AA4401">
        <f t="shared" si="608"/>
        <v>31</v>
      </c>
      <c r="AB4401">
        <f t="shared" ca="1" si="604"/>
        <v>19.399999800000003</v>
      </c>
      <c r="AC4401">
        <f t="shared" ca="1" si="605"/>
        <v>11.600000199999997</v>
      </c>
      <c r="AD4401">
        <f t="shared" ca="1" si="606"/>
        <v>-11.600000199999997</v>
      </c>
      <c r="AE4401" s="2">
        <v>0</v>
      </c>
      <c r="AF4401" s="7">
        <f>VLOOKUP(R4401,Weights!$A$2:$B$120,2,0)*AE4401</f>
        <v>0</v>
      </c>
      <c r="AG4401">
        <f t="shared" ca="1" si="607"/>
        <v>134.56000463999996</v>
      </c>
      <c r="AI4401" t="str">
        <f t="shared" ca="1" si="609"/>
        <v>South Dakota St</v>
      </c>
      <c r="AJ4401" t="str">
        <f t="shared" si="610"/>
        <v>South Dakota St</v>
      </c>
      <c r="AK4401">
        <f t="shared" si="611"/>
        <v>0</v>
      </c>
    </row>
    <row r="4402" spans="17:37" x14ac:dyDescent="0.25">
      <c r="Q4402" t="s">
        <v>3394</v>
      </c>
      <c r="R4402" s="6">
        <v>42018</v>
      </c>
      <c r="S4402" t="s">
        <v>3194</v>
      </c>
      <c r="T4402" t="s">
        <v>3507</v>
      </c>
      <c r="U4402" t="s">
        <v>3842</v>
      </c>
      <c r="V4402">
        <v>68</v>
      </c>
      <c r="W4402">
        <v>53</v>
      </c>
      <c r="Y4402" t="s">
        <v>2924</v>
      </c>
      <c r="Z4402">
        <v>1</v>
      </c>
      <c r="AA4402">
        <f t="shared" si="608"/>
        <v>15</v>
      </c>
      <c r="AB4402">
        <f t="shared" ca="1" si="604"/>
        <v>15.000000000000002</v>
      </c>
      <c r="AC4402">
        <f t="shared" ca="1" si="605"/>
        <v>0</v>
      </c>
      <c r="AD4402">
        <f t="shared" ca="1" si="606"/>
        <v>0</v>
      </c>
      <c r="AE4402" s="2">
        <v>0</v>
      </c>
      <c r="AF4402" s="7">
        <f>VLOOKUP(R4402,Weights!$A$2:$B$120,2,0)*AE4402</f>
        <v>0</v>
      </c>
      <c r="AG4402">
        <f t="shared" ca="1" si="607"/>
        <v>0</v>
      </c>
      <c r="AI4402" t="str">
        <f t="shared" ca="1" si="609"/>
        <v>South Dakota St</v>
      </c>
      <c r="AJ4402" t="str">
        <f t="shared" si="610"/>
        <v>South Dakota St</v>
      </c>
      <c r="AK4402">
        <f t="shared" si="611"/>
        <v>0</v>
      </c>
    </row>
    <row r="4403" spans="17:37" x14ac:dyDescent="0.25">
      <c r="Q4403" t="s">
        <v>3394</v>
      </c>
      <c r="R4403" s="6">
        <v>42021</v>
      </c>
      <c r="S4403" t="s">
        <v>3194</v>
      </c>
      <c r="T4403" t="s">
        <v>3406</v>
      </c>
      <c r="U4403" t="s">
        <v>3842</v>
      </c>
      <c r="V4403">
        <v>71</v>
      </c>
      <c r="W4403">
        <v>57</v>
      </c>
      <c r="Y4403" t="s">
        <v>2925</v>
      </c>
      <c r="Z4403">
        <v>1</v>
      </c>
      <c r="AA4403">
        <f t="shared" si="608"/>
        <v>14</v>
      </c>
      <c r="AB4403">
        <f t="shared" ca="1" si="604"/>
        <v>9.6000000000000014</v>
      </c>
      <c r="AC4403">
        <f t="shared" ca="1" si="605"/>
        <v>4.3999999999999986</v>
      </c>
      <c r="AD4403">
        <f t="shared" ca="1" si="606"/>
        <v>-4.3999999999999986</v>
      </c>
      <c r="AE4403" s="2">
        <v>0</v>
      </c>
      <c r="AF4403" s="7">
        <f>VLOOKUP(R4403,Weights!$A$2:$B$120,2,0)*AE4403</f>
        <v>0</v>
      </c>
      <c r="AG4403">
        <f t="shared" ca="1" si="607"/>
        <v>19.359999999999989</v>
      </c>
      <c r="AI4403" t="str">
        <f t="shared" ca="1" si="609"/>
        <v>South Dakota St</v>
      </c>
      <c r="AJ4403" t="str">
        <f t="shared" si="610"/>
        <v>South Dakota St</v>
      </c>
      <c r="AK4403">
        <f t="shared" si="611"/>
        <v>0</v>
      </c>
    </row>
    <row r="4404" spans="17:37" x14ac:dyDescent="0.25">
      <c r="Q4404" t="s">
        <v>3394</v>
      </c>
      <c r="R4404" s="6">
        <v>42025</v>
      </c>
      <c r="S4404" t="s">
        <v>3194</v>
      </c>
      <c r="T4404" t="s">
        <v>3338</v>
      </c>
      <c r="U4404" t="s">
        <v>3842</v>
      </c>
      <c r="V4404">
        <v>82</v>
      </c>
      <c r="W4404">
        <v>53</v>
      </c>
      <c r="Y4404" t="s">
        <v>2926</v>
      </c>
      <c r="Z4404">
        <v>1</v>
      </c>
      <c r="AA4404">
        <f t="shared" si="608"/>
        <v>29</v>
      </c>
      <c r="AB4404">
        <f t="shared" ca="1" si="604"/>
        <v>10.000000000000002</v>
      </c>
      <c r="AC4404">
        <f t="shared" ca="1" si="605"/>
        <v>19</v>
      </c>
      <c r="AD4404">
        <f t="shared" ca="1" si="606"/>
        <v>-19</v>
      </c>
      <c r="AE4404" s="2">
        <v>0</v>
      </c>
      <c r="AF4404" s="7">
        <f>VLOOKUP(R4404,Weights!$A$2:$B$120,2,0)*AE4404</f>
        <v>0</v>
      </c>
      <c r="AG4404">
        <f t="shared" ca="1" si="607"/>
        <v>361</v>
      </c>
      <c r="AI4404" t="str">
        <f t="shared" ca="1" si="609"/>
        <v>South Dakota St</v>
      </c>
      <c r="AJ4404" t="str">
        <f t="shared" si="610"/>
        <v>South Dakota St</v>
      </c>
      <c r="AK4404">
        <f t="shared" si="611"/>
        <v>0</v>
      </c>
    </row>
    <row r="4405" spans="17:37" x14ac:dyDescent="0.25">
      <c r="Q4405" t="s">
        <v>3394</v>
      </c>
      <c r="R4405" s="6">
        <v>42032</v>
      </c>
      <c r="S4405" t="s">
        <v>3194</v>
      </c>
      <c r="T4405" t="s">
        <v>3415</v>
      </c>
      <c r="U4405" t="s">
        <v>3842</v>
      </c>
      <c r="V4405">
        <v>86</v>
      </c>
      <c r="W4405">
        <v>64</v>
      </c>
      <c r="Y4405" t="s">
        <v>2927</v>
      </c>
      <c r="Z4405">
        <v>1</v>
      </c>
      <c r="AA4405">
        <f t="shared" si="608"/>
        <v>22</v>
      </c>
      <c r="AB4405">
        <f t="shared" ca="1" si="604"/>
        <v>13.8</v>
      </c>
      <c r="AC4405">
        <f t="shared" ca="1" si="605"/>
        <v>8.1999999999999993</v>
      </c>
      <c r="AD4405">
        <f t="shared" ca="1" si="606"/>
        <v>-8.1999999999999993</v>
      </c>
      <c r="AE4405" s="2">
        <v>0</v>
      </c>
      <c r="AF4405" s="7">
        <f>VLOOKUP(R4405,Weights!$A$2:$B$120,2,0)*AE4405</f>
        <v>0</v>
      </c>
      <c r="AG4405">
        <f t="shared" ca="1" si="607"/>
        <v>67.239999999999995</v>
      </c>
      <c r="AI4405" t="str">
        <f t="shared" ca="1" si="609"/>
        <v>South Dakota St</v>
      </c>
      <c r="AJ4405" t="str">
        <f t="shared" si="610"/>
        <v>South Dakota St</v>
      </c>
      <c r="AK4405">
        <f t="shared" si="611"/>
        <v>0</v>
      </c>
    </row>
    <row r="4406" spans="17:37" x14ac:dyDescent="0.25">
      <c r="Q4406" t="s">
        <v>3394</v>
      </c>
      <c r="R4406" s="6">
        <v>42035</v>
      </c>
      <c r="S4406" t="s">
        <v>3194</v>
      </c>
      <c r="T4406" t="s">
        <v>3310</v>
      </c>
      <c r="U4406" t="s">
        <v>3842</v>
      </c>
      <c r="V4406">
        <v>69</v>
      </c>
      <c r="W4406">
        <v>39</v>
      </c>
      <c r="Y4406" t="s">
        <v>2928</v>
      </c>
      <c r="Z4406">
        <v>1</v>
      </c>
      <c r="AA4406">
        <f t="shared" si="608"/>
        <v>30</v>
      </c>
      <c r="AB4406">
        <f t="shared" ca="1" si="604"/>
        <v>11.400000000000002</v>
      </c>
      <c r="AC4406">
        <f t="shared" ca="1" si="605"/>
        <v>18.599999999999998</v>
      </c>
      <c r="AD4406">
        <f t="shared" ca="1" si="606"/>
        <v>-18.599999999999998</v>
      </c>
      <c r="AE4406" s="2">
        <v>0</v>
      </c>
      <c r="AF4406" s="7">
        <f>VLOOKUP(R4406,Weights!$A$2:$B$120,2,0)*AE4406</f>
        <v>0</v>
      </c>
      <c r="AG4406">
        <f t="shared" ca="1" si="607"/>
        <v>345.95999999999992</v>
      </c>
      <c r="AI4406" t="str">
        <f t="shared" ca="1" si="609"/>
        <v>South Dakota St</v>
      </c>
      <c r="AJ4406" t="str">
        <f t="shared" si="610"/>
        <v>South Dakota St</v>
      </c>
      <c r="AK4406">
        <f t="shared" si="611"/>
        <v>0</v>
      </c>
    </row>
    <row r="4407" spans="17:37" x14ac:dyDescent="0.25">
      <c r="Q4407" t="s">
        <v>3394</v>
      </c>
      <c r="R4407" s="6">
        <v>42049</v>
      </c>
      <c r="S4407" t="s">
        <v>3194</v>
      </c>
      <c r="T4407" t="s">
        <v>3345</v>
      </c>
      <c r="U4407" t="s">
        <v>3842</v>
      </c>
      <c r="V4407">
        <v>68</v>
      </c>
      <c r="W4407">
        <v>58</v>
      </c>
      <c r="Y4407" t="s">
        <v>2929</v>
      </c>
      <c r="Z4407">
        <v>1</v>
      </c>
      <c r="AA4407">
        <f t="shared" si="608"/>
        <v>10</v>
      </c>
      <c r="AB4407">
        <f t="shared" ca="1" si="604"/>
        <v>9.2000000000000011</v>
      </c>
      <c r="AC4407">
        <f t="shared" ca="1" si="605"/>
        <v>0.79999999999999893</v>
      </c>
      <c r="AD4407">
        <f t="shared" ca="1" si="606"/>
        <v>-0.79999999999999893</v>
      </c>
      <c r="AE4407" s="2">
        <v>0</v>
      </c>
      <c r="AF4407" s="7">
        <f>VLOOKUP(R4407,Weights!$A$2:$B$120,2,0)*AE4407</f>
        <v>0</v>
      </c>
      <c r="AG4407">
        <f t="shared" ca="1" si="607"/>
        <v>0.63999999999999835</v>
      </c>
      <c r="AI4407" t="str">
        <f t="shared" ca="1" si="609"/>
        <v>South Dakota St</v>
      </c>
      <c r="AJ4407" t="str">
        <f t="shared" si="610"/>
        <v>South Dakota St</v>
      </c>
      <c r="AK4407">
        <f t="shared" si="611"/>
        <v>0</v>
      </c>
    </row>
    <row r="4408" spans="17:37" x14ac:dyDescent="0.25">
      <c r="Q4408" t="s">
        <v>3394</v>
      </c>
      <c r="R4408" s="6">
        <v>42056</v>
      </c>
      <c r="S4408" t="s">
        <v>3194</v>
      </c>
      <c r="T4408" t="s">
        <v>3280</v>
      </c>
      <c r="U4408" t="s">
        <v>3842</v>
      </c>
      <c r="V4408">
        <v>81</v>
      </c>
      <c r="W4408">
        <v>52</v>
      </c>
      <c r="Y4408" t="s">
        <v>2930</v>
      </c>
      <c r="Z4408">
        <v>1</v>
      </c>
      <c r="AA4408">
        <f t="shared" si="608"/>
        <v>29</v>
      </c>
      <c r="AB4408">
        <f t="shared" ca="1" si="604"/>
        <v>11.400000000000002</v>
      </c>
      <c r="AC4408">
        <f t="shared" ca="1" si="605"/>
        <v>17.599999999999998</v>
      </c>
      <c r="AD4408">
        <f t="shared" ca="1" si="606"/>
        <v>-17.599999999999998</v>
      </c>
      <c r="AE4408" s="2">
        <v>0</v>
      </c>
      <c r="AF4408" s="7">
        <f>VLOOKUP(R4408,Weights!$A$2:$B$120,2,0)*AE4408</f>
        <v>0</v>
      </c>
      <c r="AG4408">
        <f t="shared" ca="1" si="607"/>
        <v>309.75999999999993</v>
      </c>
      <c r="AI4408" t="str">
        <f t="shared" ca="1" si="609"/>
        <v>South Dakota St</v>
      </c>
      <c r="AJ4408" t="str">
        <f t="shared" si="610"/>
        <v>South Dakota St</v>
      </c>
      <c r="AK4408">
        <f t="shared" si="611"/>
        <v>0</v>
      </c>
    </row>
    <row r="4409" spans="17:37" x14ac:dyDescent="0.25">
      <c r="Q4409" t="s">
        <v>3394</v>
      </c>
      <c r="R4409" s="6">
        <v>42070</v>
      </c>
      <c r="S4409" t="s">
        <v>3195</v>
      </c>
      <c r="T4409" t="s">
        <v>3393</v>
      </c>
      <c r="U4409" t="s">
        <v>3842</v>
      </c>
      <c r="V4409">
        <v>87</v>
      </c>
      <c r="W4409">
        <v>50</v>
      </c>
      <c r="Y4409" t="s">
        <v>2902</v>
      </c>
      <c r="Z4409">
        <v>1</v>
      </c>
      <c r="AA4409">
        <f t="shared" si="608"/>
        <v>37</v>
      </c>
      <c r="AB4409">
        <f t="shared" ca="1" si="604"/>
        <v>16.199999800000001</v>
      </c>
      <c r="AC4409">
        <f t="shared" ca="1" si="605"/>
        <v>20.800000199999999</v>
      </c>
      <c r="AD4409">
        <f t="shared" ca="1" si="606"/>
        <v>-20.800000199999999</v>
      </c>
      <c r="AE4409" s="2">
        <v>0</v>
      </c>
      <c r="AF4409" s="7">
        <f>VLOOKUP(R4409,Weights!$A$2:$B$120,2,0)*AE4409</f>
        <v>0</v>
      </c>
      <c r="AG4409">
        <f t="shared" ca="1" si="607"/>
        <v>432.64000831999999</v>
      </c>
      <c r="AI4409" t="str">
        <f t="shared" ca="1" si="609"/>
        <v>South Dakota St</v>
      </c>
      <c r="AJ4409" t="str">
        <f t="shared" si="610"/>
        <v>South Dakota St</v>
      </c>
      <c r="AK4409">
        <f t="shared" si="611"/>
        <v>0</v>
      </c>
    </row>
    <row r="4410" spans="17:37" x14ac:dyDescent="0.25">
      <c r="Q4410" t="s">
        <v>3266</v>
      </c>
      <c r="R4410" s="6">
        <v>41957</v>
      </c>
      <c r="S4410" t="s">
        <v>3194</v>
      </c>
      <c r="T4410" t="s">
        <v>3839</v>
      </c>
      <c r="U4410" t="s">
        <v>3842</v>
      </c>
      <c r="V4410">
        <v>75</v>
      </c>
      <c r="W4410">
        <v>61</v>
      </c>
      <c r="Y4410" t="s">
        <v>176</v>
      </c>
      <c r="Z4410">
        <v>1</v>
      </c>
      <c r="AA4410">
        <f t="shared" si="608"/>
        <v>14</v>
      </c>
      <c r="AB4410">
        <f t="shared" ca="1" si="604"/>
        <v>24.799999800000002</v>
      </c>
      <c r="AC4410">
        <f t="shared" ca="1" si="605"/>
        <v>-10.799999800000002</v>
      </c>
      <c r="AD4410">
        <f t="shared" ca="1" si="606"/>
        <v>10.799999800000002</v>
      </c>
      <c r="AE4410" s="2">
        <v>0</v>
      </c>
      <c r="AF4410" s="7">
        <f>VLOOKUP(R4410,Weights!$A$2:$B$120,2,0)*AE4410</f>
        <v>0</v>
      </c>
      <c r="AG4410">
        <f t="shared" ca="1" si="607"/>
        <v>116.63999568000008</v>
      </c>
      <c r="AI4410" t="str">
        <f t="shared" ca="1" si="609"/>
        <v>South Florida</v>
      </c>
      <c r="AJ4410" t="str">
        <f t="shared" si="610"/>
        <v>South Florida</v>
      </c>
      <c r="AK4410">
        <f t="shared" si="611"/>
        <v>0</v>
      </c>
    </row>
    <row r="4411" spans="17:37" x14ac:dyDescent="0.25">
      <c r="Q4411" t="s">
        <v>3266</v>
      </c>
      <c r="R4411" s="6">
        <v>41959</v>
      </c>
      <c r="S4411" t="s">
        <v>3194</v>
      </c>
      <c r="T4411" t="s">
        <v>3469</v>
      </c>
      <c r="U4411" t="s">
        <v>3842</v>
      </c>
      <c r="V4411">
        <v>73</v>
      </c>
      <c r="W4411">
        <v>64</v>
      </c>
      <c r="Y4411" t="s">
        <v>258</v>
      </c>
      <c r="Z4411">
        <v>1</v>
      </c>
      <c r="AA4411">
        <f t="shared" si="608"/>
        <v>9</v>
      </c>
      <c r="AB4411">
        <f t="shared" ca="1" si="604"/>
        <v>7.9999998000000003</v>
      </c>
      <c r="AC4411">
        <f t="shared" ca="1" si="605"/>
        <v>1.0000001999999997</v>
      </c>
      <c r="AD4411">
        <f t="shared" ca="1" si="606"/>
        <v>-1.0000001999999997</v>
      </c>
      <c r="AE4411" s="2">
        <v>0</v>
      </c>
      <c r="AF4411" s="7">
        <f>VLOOKUP(R4411,Weights!$A$2:$B$120,2,0)*AE4411</f>
        <v>0</v>
      </c>
      <c r="AG4411">
        <f t="shared" ca="1" si="607"/>
        <v>1.0000004000000393</v>
      </c>
      <c r="AI4411" t="str">
        <f t="shared" ca="1" si="609"/>
        <v>South Florida</v>
      </c>
      <c r="AJ4411" t="str">
        <f t="shared" si="610"/>
        <v>South Florida</v>
      </c>
      <c r="AK4411">
        <f t="shared" si="611"/>
        <v>0</v>
      </c>
    </row>
    <row r="4412" spans="17:37" x14ac:dyDescent="0.25">
      <c r="Q4412" t="s">
        <v>3266</v>
      </c>
      <c r="R4412" s="6">
        <v>41968</v>
      </c>
      <c r="S4412" t="s">
        <v>3194</v>
      </c>
      <c r="T4412" t="s">
        <v>3233</v>
      </c>
      <c r="U4412" t="s">
        <v>3842</v>
      </c>
      <c r="V4412">
        <v>71</v>
      </c>
      <c r="W4412">
        <v>70</v>
      </c>
      <c r="Y4412" t="s">
        <v>101</v>
      </c>
      <c r="Z4412">
        <v>1</v>
      </c>
      <c r="AA4412">
        <f t="shared" si="608"/>
        <v>1</v>
      </c>
      <c r="AB4412">
        <f t="shared" ca="1" si="604"/>
        <v>-7.7999999999999989</v>
      </c>
      <c r="AC4412">
        <f t="shared" ca="1" si="605"/>
        <v>8.7999999999999989</v>
      </c>
      <c r="AD4412">
        <f t="shared" ca="1" si="606"/>
        <v>-8.7999999999999989</v>
      </c>
      <c r="AE4412" s="2">
        <v>0</v>
      </c>
      <c r="AF4412" s="7">
        <f>VLOOKUP(R4412,Weights!$A$2:$B$120,2,0)*AE4412</f>
        <v>0</v>
      </c>
      <c r="AG4412">
        <f t="shared" ca="1" si="607"/>
        <v>77.439999999999984</v>
      </c>
      <c r="AI4412" t="str">
        <f t="shared" ca="1" si="609"/>
        <v>Hofstra</v>
      </c>
      <c r="AJ4412" t="str">
        <f t="shared" si="610"/>
        <v>South Florida</v>
      </c>
      <c r="AK4412">
        <f t="shared" si="611"/>
        <v>0</v>
      </c>
    </row>
    <row r="4413" spans="17:37" x14ac:dyDescent="0.25">
      <c r="Q4413" t="s">
        <v>3266</v>
      </c>
      <c r="R4413" s="6">
        <v>41972</v>
      </c>
      <c r="S4413" t="s">
        <v>3194</v>
      </c>
      <c r="T4413" t="s">
        <v>3337</v>
      </c>
      <c r="U4413" t="s">
        <v>3842</v>
      </c>
      <c r="V4413">
        <v>79</v>
      </c>
      <c r="W4413">
        <v>65</v>
      </c>
      <c r="Y4413" t="s">
        <v>103</v>
      </c>
      <c r="Z4413">
        <v>1</v>
      </c>
      <c r="AA4413">
        <f t="shared" si="608"/>
        <v>14</v>
      </c>
      <c r="AB4413">
        <f t="shared" ca="1" si="604"/>
        <v>13.3999998</v>
      </c>
      <c r="AC4413">
        <f t="shared" ca="1" si="605"/>
        <v>0.60000020000000021</v>
      </c>
      <c r="AD4413">
        <f t="shared" ca="1" si="606"/>
        <v>-0.60000020000000021</v>
      </c>
      <c r="AE4413" s="2">
        <v>0</v>
      </c>
      <c r="AF4413" s="7">
        <f>VLOOKUP(R4413,Weights!$A$2:$B$120,2,0)*AE4413</f>
        <v>0</v>
      </c>
      <c r="AG4413">
        <f t="shared" ca="1" si="607"/>
        <v>0.36000024000004027</v>
      </c>
      <c r="AI4413" t="str">
        <f t="shared" ca="1" si="609"/>
        <v>South Florida</v>
      </c>
      <c r="AJ4413" t="str">
        <f t="shared" si="610"/>
        <v>South Florida</v>
      </c>
      <c r="AK4413">
        <f t="shared" si="611"/>
        <v>0</v>
      </c>
    </row>
    <row r="4414" spans="17:37" x14ac:dyDescent="0.25">
      <c r="Q4414" t="s">
        <v>3266</v>
      </c>
      <c r="R4414" s="6">
        <v>41988</v>
      </c>
      <c r="S4414" t="s">
        <v>3194</v>
      </c>
      <c r="T4414" t="s">
        <v>3476</v>
      </c>
      <c r="U4414" t="s">
        <v>3841</v>
      </c>
      <c r="V4414">
        <v>68</v>
      </c>
      <c r="W4414">
        <v>63</v>
      </c>
      <c r="Y4414" t="s">
        <v>178</v>
      </c>
      <c r="Z4414">
        <v>1</v>
      </c>
      <c r="AA4414">
        <f t="shared" si="608"/>
        <v>-5</v>
      </c>
      <c r="AB4414">
        <f t="shared" ca="1" si="604"/>
        <v>-5</v>
      </c>
      <c r="AC4414">
        <f t="shared" ca="1" si="605"/>
        <v>0</v>
      </c>
      <c r="AD4414">
        <f t="shared" ca="1" si="606"/>
        <v>0</v>
      </c>
      <c r="AE4414" s="2">
        <v>0</v>
      </c>
      <c r="AF4414" s="7">
        <f>VLOOKUP(R4414,Weights!$A$2:$B$120,2,0)*AE4414</f>
        <v>0</v>
      </c>
      <c r="AG4414">
        <f t="shared" ca="1" si="607"/>
        <v>0</v>
      </c>
      <c r="AI4414" t="str">
        <f t="shared" ca="1" si="609"/>
        <v>Georgia Southern</v>
      </c>
      <c r="AJ4414" t="str">
        <f t="shared" si="610"/>
        <v>Georgia Southern</v>
      </c>
      <c r="AK4414" t="str">
        <f t="shared" si="611"/>
        <v>Georgia Southern</v>
      </c>
    </row>
    <row r="4415" spans="17:37" x14ac:dyDescent="0.25">
      <c r="Q4415" t="s">
        <v>3266</v>
      </c>
      <c r="R4415" s="6">
        <v>41991</v>
      </c>
      <c r="S4415" t="s">
        <v>3194</v>
      </c>
      <c r="T4415" t="s">
        <v>3226</v>
      </c>
      <c r="U4415" t="s">
        <v>3841</v>
      </c>
      <c r="V4415">
        <v>89</v>
      </c>
      <c r="W4415">
        <v>69</v>
      </c>
      <c r="Y4415" t="s">
        <v>179</v>
      </c>
      <c r="Z4415">
        <v>1</v>
      </c>
      <c r="AA4415">
        <f t="shared" si="608"/>
        <v>-20</v>
      </c>
      <c r="AB4415">
        <f t="shared" ca="1" si="604"/>
        <v>-13.399999999999999</v>
      </c>
      <c r="AC4415">
        <f t="shared" ca="1" si="605"/>
        <v>-6.6000000000000014</v>
      </c>
      <c r="AD4415">
        <f t="shared" ca="1" si="606"/>
        <v>6.6000000000000014</v>
      </c>
      <c r="AE4415" s="2">
        <v>0</v>
      </c>
      <c r="AF4415" s="7">
        <f>VLOOKUP(R4415,Weights!$A$2:$B$120,2,0)*AE4415</f>
        <v>0</v>
      </c>
      <c r="AG4415">
        <f t="shared" ca="1" si="607"/>
        <v>43.560000000000016</v>
      </c>
      <c r="AI4415" t="str">
        <f t="shared" ca="1" si="609"/>
        <v>Seton Hall</v>
      </c>
      <c r="AJ4415" t="str">
        <f t="shared" si="610"/>
        <v>Seton Hall</v>
      </c>
      <c r="AK4415" t="str">
        <f t="shared" si="611"/>
        <v>Seton Hall</v>
      </c>
    </row>
    <row r="4416" spans="17:37" x14ac:dyDescent="0.25">
      <c r="Q4416" t="s">
        <v>3266</v>
      </c>
      <c r="R4416" s="6">
        <v>41993</v>
      </c>
      <c r="S4416" t="s">
        <v>3195</v>
      </c>
      <c r="T4416" t="s">
        <v>3282</v>
      </c>
      <c r="U4416" t="s">
        <v>3841</v>
      </c>
      <c r="V4416">
        <v>75</v>
      </c>
      <c r="W4416">
        <v>62</v>
      </c>
      <c r="Y4416" t="s">
        <v>29</v>
      </c>
      <c r="Z4416">
        <v>1</v>
      </c>
      <c r="AA4416">
        <f t="shared" si="608"/>
        <v>-13</v>
      </c>
      <c r="AB4416">
        <f t="shared" ca="1" si="604"/>
        <v>-14.8</v>
      </c>
      <c r="AC4416">
        <f t="shared" ca="1" si="605"/>
        <v>1.8000000000000007</v>
      </c>
      <c r="AD4416">
        <f t="shared" ca="1" si="606"/>
        <v>-1.8000000000000007</v>
      </c>
      <c r="AE4416" s="2">
        <v>0</v>
      </c>
      <c r="AF4416" s="7">
        <f>VLOOKUP(R4416,Weights!$A$2:$B$120,2,0)*AE4416</f>
        <v>0</v>
      </c>
      <c r="AG4416">
        <f t="shared" ca="1" si="607"/>
        <v>3.2400000000000024</v>
      </c>
      <c r="AI4416" t="str">
        <f t="shared" ca="1" si="609"/>
        <v>Florida St</v>
      </c>
      <c r="AJ4416" t="str">
        <f t="shared" si="610"/>
        <v>Florida St</v>
      </c>
      <c r="AK4416" t="str">
        <f t="shared" si="611"/>
        <v>Florida St</v>
      </c>
    </row>
    <row r="4417" spans="17:37" x14ac:dyDescent="0.25">
      <c r="Q4417" t="s">
        <v>3266</v>
      </c>
      <c r="R4417" s="6">
        <v>41996</v>
      </c>
      <c r="S4417" t="s">
        <v>3194</v>
      </c>
      <c r="T4417" t="s">
        <v>3443</v>
      </c>
      <c r="U4417" t="s">
        <v>3842</v>
      </c>
      <c r="V4417">
        <v>78</v>
      </c>
      <c r="W4417">
        <v>63</v>
      </c>
      <c r="Y4417" t="s">
        <v>156</v>
      </c>
      <c r="Z4417">
        <v>1</v>
      </c>
      <c r="AA4417">
        <f t="shared" si="608"/>
        <v>15</v>
      </c>
      <c r="AB4417">
        <f t="shared" ca="1" si="604"/>
        <v>7.1999998000000014</v>
      </c>
      <c r="AC4417">
        <f t="shared" ca="1" si="605"/>
        <v>7.8000001999999986</v>
      </c>
      <c r="AD4417">
        <f t="shared" ca="1" si="606"/>
        <v>-7.8000001999999986</v>
      </c>
      <c r="AE4417" s="2">
        <v>0</v>
      </c>
      <c r="AF4417" s="7">
        <f>VLOOKUP(R4417,Weights!$A$2:$B$120,2,0)*AE4417</f>
        <v>0</v>
      </c>
      <c r="AG4417">
        <f t="shared" ca="1" si="607"/>
        <v>60.84000312000002</v>
      </c>
      <c r="AI4417" t="str">
        <f t="shared" ca="1" si="609"/>
        <v>South Florida</v>
      </c>
      <c r="AJ4417" t="str">
        <f t="shared" si="610"/>
        <v>South Florida</v>
      </c>
      <c r="AK4417">
        <f t="shared" si="611"/>
        <v>0</v>
      </c>
    </row>
    <row r="4418" spans="17:37" x14ac:dyDescent="0.25">
      <c r="Q4418" t="s">
        <v>3266</v>
      </c>
      <c r="R4418" s="6">
        <v>42001</v>
      </c>
      <c r="S4418" t="s">
        <v>3194</v>
      </c>
      <c r="T4418" t="s">
        <v>3488</v>
      </c>
      <c r="U4418" t="s">
        <v>3841</v>
      </c>
      <c r="V4418">
        <v>79</v>
      </c>
      <c r="W4418">
        <v>70</v>
      </c>
      <c r="Y4418" t="s">
        <v>381</v>
      </c>
      <c r="Z4418">
        <v>1</v>
      </c>
      <c r="AA4418">
        <f t="shared" si="608"/>
        <v>-9</v>
      </c>
      <c r="AB4418">
        <f t="shared" ref="AB4418:AB4481" ca="1" si="612">Z4418*(IF(S4418="A",-HomeEdge,IF(S4418="H",HomeEdge,0))+VLOOKUP(Q4418,TmList,2,0)-VLOOKUP(T4418,TmList,2,0))</f>
        <v>-8.8000000000000007</v>
      </c>
      <c r="AC4418">
        <f t="shared" ref="AC4418:AC4481" ca="1" si="613">AA4418-AB4418</f>
        <v>-0.19999999999999929</v>
      </c>
      <c r="AD4418">
        <f t="shared" ref="AD4418:AD4481" ca="1" si="614">-AC4418</f>
        <v>0.19999999999999929</v>
      </c>
      <c r="AE4418" s="2">
        <v>0</v>
      </c>
      <c r="AF4418" s="7">
        <f>VLOOKUP(R4418,Weights!$A$2:$B$120,2,0)*AE4418</f>
        <v>0</v>
      </c>
      <c r="AG4418">
        <f t="shared" ref="AG4418:AG4481" ca="1" si="615">AC4418^2</f>
        <v>3.9999999999999716E-2</v>
      </c>
      <c r="AI4418" t="str">
        <f t="shared" ca="1" si="609"/>
        <v>Bowling Green</v>
      </c>
      <c r="AJ4418" t="str">
        <f t="shared" si="610"/>
        <v>Bowling Green</v>
      </c>
      <c r="AK4418" t="str">
        <f t="shared" si="611"/>
        <v>Bowling Green</v>
      </c>
    </row>
    <row r="4419" spans="17:37" x14ac:dyDescent="0.25">
      <c r="Q4419" t="s">
        <v>3266</v>
      </c>
      <c r="R4419" s="6">
        <v>42007</v>
      </c>
      <c r="S4419" t="s">
        <v>3194</v>
      </c>
      <c r="T4419" t="s">
        <v>3260</v>
      </c>
      <c r="U4419" t="s">
        <v>3842</v>
      </c>
      <c r="V4419">
        <v>58</v>
      </c>
      <c r="W4419">
        <v>50</v>
      </c>
      <c r="Y4419" t="s">
        <v>383</v>
      </c>
      <c r="Z4419">
        <v>1</v>
      </c>
      <c r="AA4419">
        <f t="shared" ref="AA4419:AA4482" si="616">Z4419*IF(U4419="W",(V4419-W4419),W4419-V4419)</f>
        <v>8</v>
      </c>
      <c r="AB4419">
        <f t="shared" ca="1" si="612"/>
        <v>-0.79999999999999938</v>
      </c>
      <c r="AC4419">
        <f t="shared" ca="1" si="613"/>
        <v>8.7999999999999989</v>
      </c>
      <c r="AD4419">
        <f t="shared" ca="1" si="614"/>
        <v>-8.7999999999999989</v>
      </c>
      <c r="AE4419" s="2">
        <v>0</v>
      </c>
      <c r="AF4419" s="7">
        <f>VLOOKUP(R4419,Weights!$A$2:$B$120,2,0)*AE4419</f>
        <v>0</v>
      </c>
      <c r="AG4419">
        <f t="shared" ca="1" si="615"/>
        <v>77.439999999999984</v>
      </c>
      <c r="AI4419" t="str">
        <f t="shared" ref="AI4419:AI4482" ca="1" si="617">IF(AB4419&gt;0,Q4419,T4419)</f>
        <v>East Carolina</v>
      </c>
      <c r="AJ4419" t="str">
        <f t="shared" ref="AJ4419:AJ4482" si="618">IF(AA4419&gt;0,Q4419,T4419)</f>
        <v>South Florida</v>
      </c>
      <c r="AK4419">
        <f t="shared" ref="AK4419:AK4482" si="619">IF(AA4419&lt;0,T4419,0)</f>
        <v>0</v>
      </c>
    </row>
    <row r="4420" spans="17:37" x14ac:dyDescent="0.25">
      <c r="Q4420" t="s">
        <v>3266</v>
      </c>
      <c r="R4420" s="6">
        <v>42010</v>
      </c>
      <c r="S4420" t="s">
        <v>3194</v>
      </c>
      <c r="T4420" t="s">
        <v>3257</v>
      </c>
      <c r="U4420" t="s">
        <v>3841</v>
      </c>
      <c r="V4420">
        <v>58</v>
      </c>
      <c r="W4420">
        <v>44</v>
      </c>
      <c r="Y4420" t="s">
        <v>384</v>
      </c>
      <c r="Z4420">
        <v>1</v>
      </c>
      <c r="AA4420">
        <f t="shared" si="616"/>
        <v>-14</v>
      </c>
      <c r="AB4420">
        <f t="shared" ca="1" si="612"/>
        <v>-10.6</v>
      </c>
      <c r="AC4420">
        <f t="shared" ca="1" si="613"/>
        <v>-3.4000000000000004</v>
      </c>
      <c r="AD4420">
        <f t="shared" ca="1" si="614"/>
        <v>3.4000000000000004</v>
      </c>
      <c r="AE4420" s="2">
        <v>0</v>
      </c>
      <c r="AF4420" s="7">
        <f>VLOOKUP(R4420,Weights!$A$2:$B$120,2,0)*AE4420</f>
        <v>0</v>
      </c>
      <c r="AG4420">
        <f t="shared" ca="1" si="615"/>
        <v>11.560000000000002</v>
      </c>
      <c r="AI4420" t="str">
        <f t="shared" ca="1" si="617"/>
        <v>Connecticut</v>
      </c>
      <c r="AJ4420" t="str">
        <f t="shared" si="618"/>
        <v>Connecticut</v>
      </c>
      <c r="AK4420" t="str">
        <f t="shared" si="619"/>
        <v>Connecticut</v>
      </c>
    </row>
    <row r="4421" spans="17:37" x14ac:dyDescent="0.25">
      <c r="Q4421" t="s">
        <v>3266</v>
      </c>
      <c r="R4421" s="6">
        <v>42021</v>
      </c>
      <c r="S4421" t="s">
        <v>3194</v>
      </c>
      <c r="T4421" t="s">
        <v>3264</v>
      </c>
      <c r="U4421" t="s">
        <v>3841</v>
      </c>
      <c r="V4421">
        <v>75</v>
      </c>
      <c r="W4421">
        <v>58</v>
      </c>
      <c r="Y4421" t="s">
        <v>386</v>
      </c>
      <c r="Z4421">
        <v>1</v>
      </c>
      <c r="AA4421">
        <f t="shared" si="616"/>
        <v>-17</v>
      </c>
      <c r="AB4421">
        <f t="shared" ca="1" si="612"/>
        <v>-9.8000000000000007</v>
      </c>
      <c r="AC4421">
        <f t="shared" ca="1" si="613"/>
        <v>-7.1999999999999993</v>
      </c>
      <c r="AD4421">
        <f t="shared" ca="1" si="614"/>
        <v>7.1999999999999993</v>
      </c>
      <c r="AE4421" s="2">
        <v>0</v>
      </c>
      <c r="AF4421" s="7">
        <f>VLOOKUP(R4421,Weights!$A$2:$B$120,2,0)*AE4421</f>
        <v>0</v>
      </c>
      <c r="AG4421">
        <f t="shared" ca="1" si="615"/>
        <v>51.839999999999989</v>
      </c>
      <c r="AI4421" t="str">
        <f t="shared" ca="1" si="617"/>
        <v>Tulsa</v>
      </c>
      <c r="AJ4421" t="str">
        <f t="shared" si="618"/>
        <v>Tulsa</v>
      </c>
      <c r="AK4421" t="str">
        <f t="shared" si="619"/>
        <v>Tulsa</v>
      </c>
    </row>
    <row r="4422" spans="17:37" x14ac:dyDescent="0.25">
      <c r="Q4422" t="s">
        <v>3266</v>
      </c>
      <c r="R4422" s="6">
        <v>42032</v>
      </c>
      <c r="S4422" t="s">
        <v>3194</v>
      </c>
      <c r="T4422" t="s">
        <v>3270</v>
      </c>
      <c r="U4422" t="s">
        <v>3841</v>
      </c>
      <c r="V4422">
        <v>63</v>
      </c>
      <c r="W4422">
        <v>52</v>
      </c>
      <c r="Y4422" t="s">
        <v>389</v>
      </c>
      <c r="Z4422">
        <v>1</v>
      </c>
      <c r="AA4422">
        <f t="shared" si="616"/>
        <v>-11</v>
      </c>
      <c r="AB4422">
        <f t="shared" ca="1" si="612"/>
        <v>-12.599999999999998</v>
      </c>
      <c r="AC4422">
        <f t="shared" ca="1" si="613"/>
        <v>1.5999999999999979</v>
      </c>
      <c r="AD4422">
        <f t="shared" ca="1" si="614"/>
        <v>-1.5999999999999979</v>
      </c>
      <c r="AE4422" s="2">
        <v>0</v>
      </c>
      <c r="AF4422" s="7">
        <f>VLOOKUP(R4422,Weights!$A$2:$B$120,2,0)*AE4422</f>
        <v>0</v>
      </c>
      <c r="AG4422">
        <f t="shared" ca="1" si="615"/>
        <v>2.5599999999999934</v>
      </c>
      <c r="AI4422" t="str">
        <f t="shared" ca="1" si="617"/>
        <v>SMU</v>
      </c>
      <c r="AJ4422" t="str">
        <f t="shared" si="618"/>
        <v>SMU</v>
      </c>
      <c r="AK4422" t="str">
        <f t="shared" si="619"/>
        <v>SMU</v>
      </c>
    </row>
    <row r="4423" spans="17:37" x14ac:dyDescent="0.25">
      <c r="Q4423" t="s">
        <v>3266</v>
      </c>
      <c r="R4423" s="6">
        <v>42039</v>
      </c>
      <c r="S4423" t="s">
        <v>3194</v>
      </c>
      <c r="T4423" t="s">
        <v>3261</v>
      </c>
      <c r="U4423" t="s">
        <v>3841</v>
      </c>
      <c r="V4423">
        <v>61</v>
      </c>
      <c r="W4423">
        <v>48</v>
      </c>
      <c r="Y4423" t="s">
        <v>390</v>
      </c>
      <c r="Z4423">
        <v>1</v>
      </c>
      <c r="AA4423">
        <f t="shared" si="616"/>
        <v>-13</v>
      </c>
      <c r="AB4423">
        <f t="shared" ca="1" si="612"/>
        <v>-8.3999999999999986</v>
      </c>
      <c r="AC4423">
        <f t="shared" ca="1" si="613"/>
        <v>-4.6000000000000014</v>
      </c>
      <c r="AD4423">
        <f t="shared" ca="1" si="614"/>
        <v>4.6000000000000014</v>
      </c>
      <c r="AE4423" s="2">
        <v>0</v>
      </c>
      <c r="AF4423" s="7">
        <f>VLOOKUP(R4423,Weights!$A$2:$B$120,2,0)*AE4423</f>
        <v>0</v>
      </c>
      <c r="AG4423">
        <f t="shared" ca="1" si="615"/>
        <v>21.160000000000014</v>
      </c>
      <c r="AI4423" t="str">
        <f t="shared" ca="1" si="617"/>
        <v>Temple</v>
      </c>
      <c r="AJ4423" t="str">
        <f t="shared" si="618"/>
        <v>Temple</v>
      </c>
      <c r="AK4423" t="str">
        <f t="shared" si="619"/>
        <v>Temple</v>
      </c>
    </row>
    <row r="4424" spans="17:37" x14ac:dyDescent="0.25">
      <c r="Q4424" t="s">
        <v>3266</v>
      </c>
      <c r="R4424" s="6">
        <v>42049</v>
      </c>
      <c r="S4424" t="s">
        <v>3194</v>
      </c>
      <c r="T4424" t="s">
        <v>3258</v>
      </c>
      <c r="U4424" t="s">
        <v>3841</v>
      </c>
      <c r="V4424">
        <v>75</v>
      </c>
      <c r="W4424">
        <v>48</v>
      </c>
      <c r="Y4424" t="s">
        <v>392</v>
      </c>
      <c r="Z4424">
        <v>1</v>
      </c>
      <c r="AA4424">
        <f t="shared" si="616"/>
        <v>-27</v>
      </c>
      <c r="AB4424">
        <f t="shared" ca="1" si="612"/>
        <v>-10.399999999999999</v>
      </c>
      <c r="AC4424">
        <f t="shared" ca="1" si="613"/>
        <v>-16.600000000000001</v>
      </c>
      <c r="AD4424">
        <f t="shared" ca="1" si="614"/>
        <v>16.600000000000001</v>
      </c>
      <c r="AE4424" s="2">
        <v>0</v>
      </c>
      <c r="AF4424" s="7">
        <f>VLOOKUP(R4424,Weights!$A$2:$B$120,2,0)*AE4424</f>
        <v>0</v>
      </c>
      <c r="AG4424">
        <f t="shared" ca="1" si="615"/>
        <v>275.56000000000006</v>
      </c>
      <c r="AI4424" t="str">
        <f t="shared" ca="1" si="617"/>
        <v>Memphis</v>
      </c>
      <c r="AJ4424" t="str">
        <f t="shared" si="618"/>
        <v>Memphis</v>
      </c>
      <c r="AK4424" t="str">
        <f t="shared" si="619"/>
        <v>Memphis</v>
      </c>
    </row>
    <row r="4425" spans="17:37" x14ac:dyDescent="0.25">
      <c r="Q4425" t="s">
        <v>3266</v>
      </c>
      <c r="R4425" s="6">
        <v>42052</v>
      </c>
      <c r="S4425" t="s">
        <v>3194</v>
      </c>
      <c r="T4425" t="s">
        <v>3262</v>
      </c>
      <c r="U4425" t="s">
        <v>3842</v>
      </c>
      <c r="V4425">
        <v>69</v>
      </c>
      <c r="W4425">
        <v>67</v>
      </c>
      <c r="Y4425" t="s">
        <v>393</v>
      </c>
      <c r="Z4425">
        <v>1</v>
      </c>
      <c r="AA4425">
        <f t="shared" si="616"/>
        <v>2</v>
      </c>
      <c r="AB4425">
        <f t="shared" ca="1" si="612"/>
        <v>0.40000000000000036</v>
      </c>
      <c r="AC4425">
        <f t="shared" ca="1" si="613"/>
        <v>1.5999999999999996</v>
      </c>
      <c r="AD4425">
        <f t="shared" ca="1" si="614"/>
        <v>-1.5999999999999996</v>
      </c>
      <c r="AE4425" s="2">
        <v>0</v>
      </c>
      <c r="AF4425" s="7">
        <f>VLOOKUP(R4425,Weights!$A$2:$B$120,2,0)*AE4425</f>
        <v>0</v>
      </c>
      <c r="AG4425">
        <f t="shared" ca="1" si="615"/>
        <v>2.5599999999999987</v>
      </c>
      <c r="AI4425" t="str">
        <f t="shared" ca="1" si="617"/>
        <v>South Florida</v>
      </c>
      <c r="AJ4425" t="str">
        <f t="shared" si="618"/>
        <v>South Florida</v>
      </c>
      <c r="AK4425">
        <f t="shared" si="619"/>
        <v>0</v>
      </c>
    </row>
    <row r="4426" spans="17:37" x14ac:dyDescent="0.25">
      <c r="Q4426" t="s">
        <v>3266</v>
      </c>
      <c r="R4426" s="6">
        <v>42067</v>
      </c>
      <c r="S4426" t="s">
        <v>3194</v>
      </c>
      <c r="T4426" t="s">
        <v>3259</v>
      </c>
      <c r="U4426" t="s">
        <v>3842</v>
      </c>
      <c r="V4426">
        <v>74</v>
      </c>
      <c r="W4426">
        <v>45</v>
      </c>
      <c r="Y4426" t="s">
        <v>395</v>
      </c>
      <c r="Z4426">
        <v>1</v>
      </c>
      <c r="AA4426">
        <f t="shared" si="616"/>
        <v>29</v>
      </c>
      <c r="AB4426">
        <f t="shared" ca="1" si="612"/>
        <v>2.8000000000000007</v>
      </c>
      <c r="AC4426">
        <f t="shared" ca="1" si="613"/>
        <v>26.2</v>
      </c>
      <c r="AD4426">
        <f t="shared" ca="1" si="614"/>
        <v>-26.2</v>
      </c>
      <c r="AE4426" s="2">
        <v>0</v>
      </c>
      <c r="AF4426" s="7">
        <f>VLOOKUP(R4426,Weights!$A$2:$B$120,2,0)*AE4426</f>
        <v>0</v>
      </c>
      <c r="AG4426">
        <f t="shared" ca="1" si="615"/>
        <v>686.43999999999994</v>
      </c>
      <c r="AI4426" t="str">
        <f t="shared" ca="1" si="617"/>
        <v>South Florida</v>
      </c>
      <c r="AJ4426" t="str">
        <f t="shared" si="618"/>
        <v>South Florida</v>
      </c>
      <c r="AK4426">
        <f t="shared" si="619"/>
        <v>0</v>
      </c>
    </row>
    <row r="4427" spans="17:37" x14ac:dyDescent="0.25">
      <c r="Q4427" t="s">
        <v>3266</v>
      </c>
      <c r="R4427" s="6">
        <v>42070</v>
      </c>
      <c r="S4427" t="s">
        <v>3194</v>
      </c>
      <c r="T4427" t="s">
        <v>3263</v>
      </c>
      <c r="U4427" t="s">
        <v>3841</v>
      </c>
      <c r="V4427">
        <v>67</v>
      </c>
      <c r="W4427">
        <v>63</v>
      </c>
      <c r="Y4427" t="s">
        <v>396</v>
      </c>
      <c r="Z4427">
        <v>1</v>
      </c>
      <c r="AA4427">
        <f t="shared" si="616"/>
        <v>-4</v>
      </c>
      <c r="AB4427">
        <f t="shared" ca="1" si="612"/>
        <v>0.40000000000000036</v>
      </c>
      <c r="AC4427">
        <f t="shared" ca="1" si="613"/>
        <v>-4.4000000000000004</v>
      </c>
      <c r="AD4427">
        <f t="shared" ca="1" si="614"/>
        <v>4.4000000000000004</v>
      </c>
      <c r="AE4427" s="2">
        <v>0</v>
      </c>
      <c r="AF4427" s="7">
        <f>VLOOKUP(R4427,Weights!$A$2:$B$120,2,0)*AE4427</f>
        <v>0</v>
      </c>
      <c r="AG4427">
        <f t="shared" ca="1" si="615"/>
        <v>19.360000000000003</v>
      </c>
      <c r="AI4427" t="str">
        <f t="shared" ca="1" si="617"/>
        <v>South Florida</v>
      </c>
      <c r="AJ4427" t="str">
        <f t="shared" si="618"/>
        <v>Tulane</v>
      </c>
      <c r="AK4427" t="str">
        <f t="shared" si="619"/>
        <v>Tulane</v>
      </c>
    </row>
    <row r="4428" spans="17:37" x14ac:dyDescent="0.25">
      <c r="Q4428" t="s">
        <v>3477</v>
      </c>
      <c r="R4428" s="6">
        <v>41957</v>
      </c>
      <c r="S4428" t="s">
        <v>3194</v>
      </c>
      <c r="T4428" t="s">
        <v>3438</v>
      </c>
      <c r="U4428" t="s">
        <v>3841</v>
      </c>
      <c r="V4428">
        <v>85</v>
      </c>
      <c r="W4428">
        <v>76</v>
      </c>
      <c r="Y4428" t="s">
        <v>9</v>
      </c>
      <c r="Z4428">
        <v>1</v>
      </c>
      <c r="AA4428">
        <f t="shared" si="616"/>
        <v>-9</v>
      </c>
      <c r="AB4428">
        <f t="shared" ca="1" si="612"/>
        <v>-10.399999999999999</v>
      </c>
      <c r="AC4428">
        <f t="shared" ca="1" si="613"/>
        <v>1.3999999999999986</v>
      </c>
      <c r="AD4428">
        <f t="shared" ca="1" si="614"/>
        <v>-1.3999999999999986</v>
      </c>
      <c r="AE4428" s="2">
        <v>0</v>
      </c>
      <c r="AF4428" s="7">
        <f>VLOOKUP(R4428,Weights!$A$2:$B$120,2,0)*AE4428</f>
        <v>0</v>
      </c>
      <c r="AG4428">
        <f t="shared" ca="1" si="615"/>
        <v>1.959999999999996</v>
      </c>
      <c r="AI4428" t="str">
        <f t="shared" ca="1" si="617"/>
        <v>Louisiana Tech</v>
      </c>
      <c r="AJ4428" t="str">
        <f t="shared" si="618"/>
        <v>Louisiana Tech</v>
      </c>
      <c r="AK4428" t="str">
        <f t="shared" si="619"/>
        <v>Louisiana Tech</v>
      </c>
    </row>
    <row r="4429" spans="17:37" x14ac:dyDescent="0.25">
      <c r="Q4429" t="s">
        <v>3477</v>
      </c>
      <c r="R4429" s="6">
        <v>41960</v>
      </c>
      <c r="S4429" t="s">
        <v>3194</v>
      </c>
      <c r="T4429" t="s">
        <v>3839</v>
      </c>
      <c r="U4429" t="s">
        <v>3842</v>
      </c>
      <c r="V4429">
        <v>76</v>
      </c>
      <c r="W4429">
        <v>65</v>
      </c>
      <c r="Y4429" t="s">
        <v>11</v>
      </c>
      <c r="Z4429">
        <v>1</v>
      </c>
      <c r="AA4429">
        <f t="shared" si="616"/>
        <v>11</v>
      </c>
      <c r="AB4429">
        <f t="shared" ca="1" si="612"/>
        <v>23.799999800000002</v>
      </c>
      <c r="AC4429">
        <f t="shared" ca="1" si="613"/>
        <v>-12.799999800000002</v>
      </c>
      <c r="AD4429">
        <f t="shared" ca="1" si="614"/>
        <v>12.799999800000002</v>
      </c>
      <c r="AE4429" s="2">
        <v>0</v>
      </c>
      <c r="AF4429" s="7">
        <f>VLOOKUP(R4429,Weights!$A$2:$B$120,2,0)*AE4429</f>
        <v>0</v>
      </c>
      <c r="AG4429">
        <f t="shared" ca="1" si="615"/>
        <v>163.83999488000009</v>
      </c>
      <c r="AI4429" t="str">
        <f t="shared" ca="1" si="617"/>
        <v>Southern</v>
      </c>
      <c r="AJ4429" t="str">
        <f t="shared" si="618"/>
        <v>Southern</v>
      </c>
      <c r="AK4429">
        <f t="shared" si="619"/>
        <v>0</v>
      </c>
    </row>
    <row r="4430" spans="17:37" x14ac:dyDescent="0.25">
      <c r="Q4430" t="s">
        <v>3477</v>
      </c>
      <c r="R4430" s="6">
        <v>41978</v>
      </c>
      <c r="S4430" t="s">
        <v>3194</v>
      </c>
      <c r="T4430" t="s">
        <v>3839</v>
      </c>
      <c r="U4430" t="s">
        <v>3842</v>
      </c>
      <c r="V4430">
        <v>68</v>
      </c>
      <c r="W4430">
        <v>55</v>
      </c>
      <c r="Y4430" t="s">
        <v>23</v>
      </c>
      <c r="Z4430">
        <v>1</v>
      </c>
      <c r="AA4430">
        <f t="shared" si="616"/>
        <v>13</v>
      </c>
      <c r="AB4430">
        <f t="shared" ca="1" si="612"/>
        <v>23.799999800000002</v>
      </c>
      <c r="AC4430">
        <f t="shared" ca="1" si="613"/>
        <v>-10.799999800000002</v>
      </c>
      <c r="AD4430">
        <f t="shared" ca="1" si="614"/>
        <v>10.799999800000002</v>
      </c>
      <c r="AE4430" s="2">
        <v>0</v>
      </c>
      <c r="AF4430" s="7">
        <f>VLOOKUP(R4430,Weights!$A$2:$B$120,2,0)*AE4430</f>
        <v>0</v>
      </c>
      <c r="AG4430">
        <f t="shared" ca="1" si="615"/>
        <v>116.63999568000008</v>
      </c>
      <c r="AI4430" t="str">
        <f t="shared" ca="1" si="617"/>
        <v>Southern</v>
      </c>
      <c r="AJ4430" t="str">
        <f t="shared" si="618"/>
        <v>Southern</v>
      </c>
      <c r="AK4430">
        <f t="shared" si="619"/>
        <v>0</v>
      </c>
    </row>
    <row r="4431" spans="17:37" x14ac:dyDescent="0.25">
      <c r="Q4431" t="s">
        <v>3477</v>
      </c>
      <c r="R4431" s="6">
        <v>41989</v>
      </c>
      <c r="S4431" t="s">
        <v>3194</v>
      </c>
      <c r="T4431" t="s">
        <v>3839</v>
      </c>
      <c r="U4431" t="s">
        <v>3842</v>
      </c>
      <c r="V4431">
        <v>114</v>
      </c>
      <c r="W4431">
        <v>50</v>
      </c>
      <c r="Y4431" t="s">
        <v>918</v>
      </c>
      <c r="Z4431">
        <v>1</v>
      </c>
      <c r="AA4431">
        <f t="shared" si="616"/>
        <v>64</v>
      </c>
      <c r="AB4431">
        <f t="shared" ca="1" si="612"/>
        <v>23.799999800000002</v>
      </c>
      <c r="AC4431">
        <f t="shared" ca="1" si="613"/>
        <v>40.200000199999998</v>
      </c>
      <c r="AD4431">
        <f t="shared" ca="1" si="614"/>
        <v>-40.200000199999998</v>
      </c>
      <c r="AE4431" s="2">
        <v>0</v>
      </c>
      <c r="AF4431" s="7">
        <f>VLOOKUP(R4431,Weights!$A$2:$B$120,2,0)*AE4431</f>
        <v>0</v>
      </c>
      <c r="AG4431">
        <f t="shared" ca="1" si="615"/>
        <v>1616.04001608</v>
      </c>
      <c r="AI4431" t="str">
        <f t="shared" ca="1" si="617"/>
        <v>Southern</v>
      </c>
      <c r="AJ4431" t="str">
        <f t="shared" si="618"/>
        <v>Southern</v>
      </c>
      <c r="AK4431">
        <f t="shared" si="619"/>
        <v>0</v>
      </c>
    </row>
    <row r="4432" spans="17:37" x14ac:dyDescent="0.25">
      <c r="Q4432" t="s">
        <v>3477</v>
      </c>
      <c r="R4432" s="6">
        <v>42007</v>
      </c>
      <c r="S4432" t="s">
        <v>3194</v>
      </c>
      <c r="T4432" t="s">
        <v>3534</v>
      </c>
      <c r="U4432" t="s">
        <v>3842</v>
      </c>
      <c r="V4432">
        <v>68</v>
      </c>
      <c r="W4432">
        <v>56</v>
      </c>
      <c r="Y4432" t="s">
        <v>2862</v>
      </c>
      <c r="Z4432">
        <v>1</v>
      </c>
      <c r="AA4432">
        <f t="shared" si="616"/>
        <v>12</v>
      </c>
      <c r="AB4432">
        <f t="shared" ca="1" si="612"/>
        <v>1.0000000000000009</v>
      </c>
      <c r="AC4432">
        <f t="shared" ca="1" si="613"/>
        <v>11</v>
      </c>
      <c r="AD4432">
        <f t="shared" ca="1" si="614"/>
        <v>-11</v>
      </c>
      <c r="AE4432" s="2">
        <v>0</v>
      </c>
      <c r="AF4432" s="7">
        <f>VLOOKUP(R4432,Weights!$A$2:$B$120,2,0)*AE4432</f>
        <v>0</v>
      </c>
      <c r="AG4432">
        <f t="shared" ca="1" si="615"/>
        <v>121</v>
      </c>
      <c r="AI4432" t="str">
        <f t="shared" ca="1" si="617"/>
        <v>Southern</v>
      </c>
      <c r="AJ4432" t="str">
        <f t="shared" si="618"/>
        <v>Southern</v>
      </c>
      <c r="AK4432">
        <f t="shared" si="619"/>
        <v>0</v>
      </c>
    </row>
    <row r="4433" spans="17:37" x14ac:dyDescent="0.25">
      <c r="Q4433" t="s">
        <v>3477</v>
      </c>
      <c r="R4433" s="6">
        <v>42009</v>
      </c>
      <c r="S4433" t="s">
        <v>3194</v>
      </c>
      <c r="T4433" t="s">
        <v>3530</v>
      </c>
      <c r="U4433" t="s">
        <v>3841</v>
      </c>
      <c r="V4433">
        <v>59</v>
      </c>
      <c r="W4433">
        <v>58</v>
      </c>
      <c r="Y4433" t="s">
        <v>2863</v>
      </c>
      <c r="Z4433">
        <v>1</v>
      </c>
      <c r="AA4433">
        <f t="shared" si="616"/>
        <v>-1</v>
      </c>
      <c r="AB4433">
        <f t="shared" ca="1" si="612"/>
        <v>-0.99999999999999956</v>
      </c>
      <c r="AC4433">
        <f t="shared" ca="1" si="613"/>
        <v>0</v>
      </c>
      <c r="AD4433">
        <f t="shared" ca="1" si="614"/>
        <v>0</v>
      </c>
      <c r="AE4433" s="2">
        <v>0</v>
      </c>
      <c r="AF4433" s="7">
        <f>VLOOKUP(R4433,Weights!$A$2:$B$120,2,0)*AE4433</f>
        <v>0</v>
      </c>
      <c r="AG4433">
        <f t="shared" ca="1" si="615"/>
        <v>0</v>
      </c>
      <c r="AI4433" t="str">
        <f t="shared" ca="1" si="617"/>
        <v>Texas Southern</v>
      </c>
      <c r="AJ4433" t="str">
        <f t="shared" si="618"/>
        <v>Texas Southern</v>
      </c>
      <c r="AK4433" t="str">
        <f t="shared" si="619"/>
        <v>Texas Southern</v>
      </c>
    </row>
    <row r="4434" spans="17:37" x14ac:dyDescent="0.25">
      <c r="Q4434" t="s">
        <v>3477</v>
      </c>
      <c r="R4434" s="6">
        <v>42021</v>
      </c>
      <c r="S4434" t="s">
        <v>3194</v>
      </c>
      <c r="T4434" t="s">
        <v>3533</v>
      </c>
      <c r="U4434" t="s">
        <v>3842</v>
      </c>
      <c r="V4434">
        <v>70</v>
      </c>
      <c r="W4434">
        <v>60</v>
      </c>
      <c r="Y4434" t="s">
        <v>2864</v>
      </c>
      <c r="Z4434">
        <v>1</v>
      </c>
      <c r="AA4434">
        <f t="shared" si="616"/>
        <v>10</v>
      </c>
      <c r="AB4434">
        <f t="shared" ca="1" si="612"/>
        <v>8.5999997999999991</v>
      </c>
      <c r="AC4434">
        <f t="shared" ca="1" si="613"/>
        <v>1.4000002000000009</v>
      </c>
      <c r="AD4434">
        <f t="shared" ca="1" si="614"/>
        <v>-1.4000002000000009</v>
      </c>
      <c r="AE4434" s="2">
        <v>0</v>
      </c>
      <c r="AF4434" s="7">
        <f>VLOOKUP(R4434,Weights!$A$2:$B$120,2,0)*AE4434</f>
        <v>0</v>
      </c>
      <c r="AG4434">
        <f t="shared" ca="1" si="615"/>
        <v>1.9600005600000425</v>
      </c>
      <c r="AI4434" t="str">
        <f t="shared" ca="1" si="617"/>
        <v>Southern</v>
      </c>
      <c r="AJ4434" t="str">
        <f t="shared" si="618"/>
        <v>Southern</v>
      </c>
      <c r="AK4434">
        <f t="shared" si="619"/>
        <v>0</v>
      </c>
    </row>
    <row r="4435" spans="17:37" x14ac:dyDescent="0.25">
      <c r="Q4435" t="s">
        <v>3477</v>
      </c>
      <c r="R4435" s="6">
        <v>42023</v>
      </c>
      <c r="S4435" t="s">
        <v>3194</v>
      </c>
      <c r="T4435" t="s">
        <v>3515</v>
      </c>
      <c r="U4435" t="s">
        <v>3842</v>
      </c>
      <c r="V4435">
        <v>79</v>
      </c>
      <c r="W4435">
        <v>55</v>
      </c>
      <c r="Y4435" t="s">
        <v>2865</v>
      </c>
      <c r="Z4435">
        <v>1</v>
      </c>
      <c r="AA4435">
        <f t="shared" si="616"/>
        <v>24</v>
      </c>
      <c r="AB4435">
        <f t="shared" ca="1" si="612"/>
        <v>14.599999800000003</v>
      </c>
      <c r="AC4435">
        <f t="shared" ca="1" si="613"/>
        <v>9.4000001999999974</v>
      </c>
      <c r="AD4435">
        <f t="shared" ca="1" si="614"/>
        <v>-9.4000001999999974</v>
      </c>
      <c r="AE4435" s="2">
        <v>0</v>
      </c>
      <c r="AF4435" s="7">
        <f>VLOOKUP(R4435,Weights!$A$2:$B$120,2,0)*AE4435</f>
        <v>0</v>
      </c>
      <c r="AG4435">
        <f t="shared" ca="1" si="615"/>
        <v>88.360003759999984</v>
      </c>
      <c r="AI4435" t="str">
        <f t="shared" ca="1" si="617"/>
        <v>Southern</v>
      </c>
      <c r="AJ4435" t="str">
        <f t="shared" si="618"/>
        <v>Southern</v>
      </c>
      <c r="AK4435">
        <f t="shared" si="619"/>
        <v>0</v>
      </c>
    </row>
    <row r="4436" spans="17:37" x14ac:dyDescent="0.25">
      <c r="Q4436" t="s">
        <v>3477</v>
      </c>
      <c r="R4436" s="6">
        <v>42042</v>
      </c>
      <c r="S4436" t="s">
        <v>3194</v>
      </c>
      <c r="T4436" t="s">
        <v>3536</v>
      </c>
      <c r="U4436" t="s">
        <v>3842</v>
      </c>
      <c r="V4436">
        <v>58</v>
      </c>
      <c r="W4436">
        <v>50</v>
      </c>
      <c r="Y4436" t="s">
        <v>2866</v>
      </c>
      <c r="Z4436">
        <v>1</v>
      </c>
      <c r="AA4436">
        <f t="shared" si="616"/>
        <v>8</v>
      </c>
      <c r="AB4436">
        <f t="shared" ca="1" si="612"/>
        <v>20.999999800000001</v>
      </c>
      <c r="AC4436">
        <f t="shared" ca="1" si="613"/>
        <v>-12.999999800000001</v>
      </c>
      <c r="AD4436">
        <f t="shared" ca="1" si="614"/>
        <v>12.999999800000001</v>
      </c>
      <c r="AE4436" s="2">
        <v>0</v>
      </c>
      <c r="AF4436" s="7">
        <f>VLOOKUP(R4436,Weights!$A$2:$B$120,2,0)*AE4436</f>
        <v>0</v>
      </c>
      <c r="AG4436">
        <f t="shared" ca="1" si="615"/>
        <v>168.99999480000008</v>
      </c>
      <c r="AI4436" t="str">
        <f t="shared" ca="1" si="617"/>
        <v>Southern</v>
      </c>
      <c r="AJ4436" t="str">
        <f t="shared" si="618"/>
        <v>Southern</v>
      </c>
      <c r="AK4436">
        <f t="shared" si="619"/>
        <v>0</v>
      </c>
    </row>
    <row r="4437" spans="17:37" x14ac:dyDescent="0.25">
      <c r="Q4437" t="s">
        <v>3477</v>
      </c>
      <c r="R4437" s="6">
        <v>42044</v>
      </c>
      <c r="S4437" t="s">
        <v>3194</v>
      </c>
      <c r="T4437" t="s">
        <v>3469</v>
      </c>
      <c r="U4437" t="s">
        <v>3841</v>
      </c>
      <c r="V4437">
        <v>62</v>
      </c>
      <c r="W4437">
        <v>52</v>
      </c>
      <c r="Y4437" t="s">
        <v>2867</v>
      </c>
      <c r="Z4437">
        <v>1</v>
      </c>
      <c r="AA4437">
        <f t="shared" si="616"/>
        <v>-10</v>
      </c>
      <c r="AB4437">
        <f t="shared" ca="1" si="612"/>
        <v>6.9999998000000003</v>
      </c>
      <c r="AC4437">
        <f t="shared" ca="1" si="613"/>
        <v>-16.999999800000001</v>
      </c>
      <c r="AD4437">
        <f t="shared" ca="1" si="614"/>
        <v>16.999999800000001</v>
      </c>
      <c r="AE4437" s="2">
        <v>0</v>
      </c>
      <c r="AF4437" s="7">
        <f>VLOOKUP(R4437,Weights!$A$2:$B$120,2,0)*AE4437</f>
        <v>0</v>
      </c>
      <c r="AG4437">
        <f t="shared" ca="1" si="615"/>
        <v>288.99999320000006</v>
      </c>
      <c r="AI4437" t="str">
        <f t="shared" ca="1" si="617"/>
        <v>Southern</v>
      </c>
      <c r="AJ4437" t="str">
        <f t="shared" si="618"/>
        <v>Jackson St</v>
      </c>
      <c r="AK4437" t="str">
        <f t="shared" si="619"/>
        <v>Jackson St</v>
      </c>
    </row>
    <row r="4438" spans="17:37" x14ac:dyDescent="0.25">
      <c r="Q4438" t="s">
        <v>3477</v>
      </c>
      <c r="R4438" s="6">
        <v>42056</v>
      </c>
      <c r="S4438" t="s">
        <v>3194</v>
      </c>
      <c r="T4438" t="s">
        <v>3521</v>
      </c>
      <c r="U4438" t="s">
        <v>3842</v>
      </c>
      <c r="V4438">
        <v>72</v>
      </c>
      <c r="W4438">
        <v>63</v>
      </c>
      <c r="Y4438" t="s">
        <v>2868</v>
      </c>
      <c r="Z4438">
        <v>1</v>
      </c>
      <c r="AA4438">
        <f t="shared" si="616"/>
        <v>9</v>
      </c>
      <c r="AB4438">
        <f t="shared" ca="1" si="612"/>
        <v>7.1999998000000014</v>
      </c>
      <c r="AC4438">
        <f t="shared" ca="1" si="613"/>
        <v>1.8000001999999986</v>
      </c>
      <c r="AD4438">
        <f t="shared" ca="1" si="614"/>
        <v>-1.8000001999999986</v>
      </c>
      <c r="AE4438" s="2">
        <v>0</v>
      </c>
      <c r="AF4438" s="7">
        <f>VLOOKUP(R4438,Weights!$A$2:$B$120,2,0)*AE4438</f>
        <v>0</v>
      </c>
      <c r="AG4438">
        <f t="shared" ca="1" si="615"/>
        <v>3.2400007200000349</v>
      </c>
      <c r="AI4438" t="str">
        <f t="shared" ca="1" si="617"/>
        <v>Southern</v>
      </c>
      <c r="AJ4438" t="str">
        <f t="shared" si="618"/>
        <v>Southern</v>
      </c>
      <c r="AK4438">
        <f t="shared" si="619"/>
        <v>0</v>
      </c>
    </row>
    <row r="4439" spans="17:37" x14ac:dyDescent="0.25">
      <c r="Q4439" t="s">
        <v>3477</v>
      </c>
      <c r="R4439" s="6">
        <v>42058</v>
      </c>
      <c r="S4439" t="s">
        <v>3194</v>
      </c>
      <c r="T4439" t="s">
        <v>3522</v>
      </c>
      <c r="U4439" t="s">
        <v>3841</v>
      </c>
      <c r="V4439">
        <v>56</v>
      </c>
      <c r="W4439">
        <v>54</v>
      </c>
      <c r="Y4439" t="s">
        <v>2869</v>
      </c>
      <c r="Z4439">
        <v>1</v>
      </c>
      <c r="AA4439">
        <f t="shared" si="616"/>
        <v>-2</v>
      </c>
      <c r="AB4439">
        <f t="shared" ca="1" si="612"/>
        <v>2.4000000000000004</v>
      </c>
      <c r="AC4439">
        <f t="shared" ca="1" si="613"/>
        <v>-4.4000000000000004</v>
      </c>
      <c r="AD4439">
        <f t="shared" ca="1" si="614"/>
        <v>4.4000000000000004</v>
      </c>
      <c r="AE4439" s="2">
        <v>0</v>
      </c>
      <c r="AF4439" s="7">
        <f>VLOOKUP(R4439,Weights!$A$2:$B$120,2,0)*AE4439</f>
        <v>0</v>
      </c>
      <c r="AG4439">
        <f t="shared" ca="1" si="615"/>
        <v>19.360000000000003</v>
      </c>
      <c r="AI4439" t="str">
        <f t="shared" ca="1" si="617"/>
        <v>Southern</v>
      </c>
      <c r="AJ4439" t="str">
        <f t="shared" si="618"/>
        <v>Alabama St</v>
      </c>
      <c r="AK4439" t="str">
        <f t="shared" si="619"/>
        <v>Alabama St</v>
      </c>
    </row>
    <row r="4440" spans="17:37" x14ac:dyDescent="0.25">
      <c r="Q4440" t="s">
        <v>3477</v>
      </c>
      <c r="R4440" s="6">
        <v>42063</v>
      </c>
      <c r="S4440" t="s">
        <v>3194</v>
      </c>
      <c r="T4440" t="s">
        <v>3535</v>
      </c>
      <c r="U4440" t="s">
        <v>3842</v>
      </c>
      <c r="V4440">
        <v>71</v>
      </c>
      <c r="W4440">
        <v>63</v>
      </c>
      <c r="Y4440" t="s">
        <v>2870</v>
      </c>
      <c r="Z4440">
        <v>1</v>
      </c>
      <c r="AA4440">
        <f t="shared" si="616"/>
        <v>8</v>
      </c>
      <c r="AB4440">
        <f t="shared" ca="1" si="612"/>
        <v>13.999999800000001</v>
      </c>
      <c r="AC4440">
        <f t="shared" ca="1" si="613"/>
        <v>-5.9999998000000012</v>
      </c>
      <c r="AD4440">
        <f t="shared" ca="1" si="614"/>
        <v>5.9999998000000012</v>
      </c>
      <c r="AE4440" s="2">
        <v>0</v>
      </c>
      <c r="AF4440" s="7">
        <f>VLOOKUP(R4440,Weights!$A$2:$B$120,2,0)*AE4440</f>
        <v>0</v>
      </c>
      <c r="AG4440">
        <f t="shared" ca="1" si="615"/>
        <v>35.999997600000057</v>
      </c>
      <c r="AI4440" t="str">
        <f t="shared" ca="1" si="617"/>
        <v>Southern</v>
      </c>
      <c r="AJ4440" t="str">
        <f t="shared" si="618"/>
        <v>Southern</v>
      </c>
      <c r="AK4440">
        <f t="shared" si="619"/>
        <v>0</v>
      </c>
    </row>
    <row r="4441" spans="17:37" x14ac:dyDescent="0.25">
      <c r="Q4441" t="s">
        <v>3517</v>
      </c>
      <c r="R4441" s="6">
        <v>41972</v>
      </c>
      <c r="S4441" t="s">
        <v>3194</v>
      </c>
      <c r="T4441" t="s">
        <v>3839</v>
      </c>
      <c r="U4441" t="s">
        <v>3842</v>
      </c>
      <c r="V4441">
        <v>76</v>
      </c>
      <c r="W4441">
        <v>60</v>
      </c>
      <c r="Y4441" t="s">
        <v>235</v>
      </c>
      <c r="Z4441">
        <v>1</v>
      </c>
      <c r="AA4441">
        <f t="shared" si="616"/>
        <v>16</v>
      </c>
      <c r="AB4441">
        <f t="shared" ca="1" si="612"/>
        <v>28.3999998</v>
      </c>
      <c r="AC4441">
        <f t="shared" ca="1" si="613"/>
        <v>-12.3999998</v>
      </c>
      <c r="AD4441">
        <f t="shared" ca="1" si="614"/>
        <v>12.3999998</v>
      </c>
      <c r="AE4441" s="2">
        <v>0</v>
      </c>
      <c r="AF4441" s="7">
        <f>VLOOKUP(R4441,Weights!$A$2:$B$120,2,0)*AE4441</f>
        <v>0</v>
      </c>
      <c r="AG4441">
        <f t="shared" ca="1" si="615"/>
        <v>153.75999504000004</v>
      </c>
      <c r="AI4441" t="str">
        <f t="shared" ca="1" si="617"/>
        <v>Southern Illinois</v>
      </c>
      <c r="AJ4441" t="str">
        <f t="shared" si="618"/>
        <v>Southern Illinois</v>
      </c>
      <c r="AK4441">
        <f t="shared" si="619"/>
        <v>0</v>
      </c>
    </row>
    <row r="4442" spans="17:37" x14ac:dyDescent="0.25">
      <c r="Q4442" t="s">
        <v>3517</v>
      </c>
      <c r="R4442" s="6">
        <v>41979</v>
      </c>
      <c r="S4442" t="s">
        <v>3194</v>
      </c>
      <c r="T4442" t="s">
        <v>3354</v>
      </c>
      <c r="U4442" t="s">
        <v>3842</v>
      </c>
      <c r="V4442">
        <v>71</v>
      </c>
      <c r="W4442">
        <v>49</v>
      </c>
      <c r="Y4442" t="s">
        <v>152</v>
      </c>
      <c r="Z4442">
        <v>1</v>
      </c>
      <c r="AA4442">
        <f t="shared" si="616"/>
        <v>22</v>
      </c>
      <c r="AB4442">
        <f t="shared" ca="1" si="612"/>
        <v>12.599999799999999</v>
      </c>
      <c r="AC4442">
        <f t="shared" ca="1" si="613"/>
        <v>9.4000002000000009</v>
      </c>
      <c r="AD4442">
        <f t="shared" ca="1" si="614"/>
        <v>-9.4000002000000009</v>
      </c>
      <c r="AE4442" s="2">
        <v>0</v>
      </c>
      <c r="AF4442" s="7">
        <f>VLOOKUP(R4442,Weights!$A$2:$B$120,2,0)*AE4442</f>
        <v>0</v>
      </c>
      <c r="AG4442">
        <f t="shared" ca="1" si="615"/>
        <v>88.360003760000055</v>
      </c>
      <c r="AI4442" t="str">
        <f t="shared" ca="1" si="617"/>
        <v>Southern Illinois</v>
      </c>
      <c r="AJ4442" t="str">
        <f t="shared" si="618"/>
        <v>Southern Illinois</v>
      </c>
      <c r="AK4442">
        <f t="shared" si="619"/>
        <v>0</v>
      </c>
    </row>
    <row r="4443" spans="17:37" x14ac:dyDescent="0.25">
      <c r="Q4443" t="s">
        <v>3517</v>
      </c>
      <c r="R4443" s="6">
        <v>41987</v>
      </c>
      <c r="S4443" t="s">
        <v>3194</v>
      </c>
      <c r="T4443" t="s">
        <v>3378</v>
      </c>
      <c r="U4443" t="s">
        <v>3842</v>
      </c>
      <c r="V4443">
        <v>65</v>
      </c>
      <c r="W4443">
        <v>50</v>
      </c>
      <c r="Y4443" t="s">
        <v>154</v>
      </c>
      <c r="Z4443">
        <v>1</v>
      </c>
      <c r="AA4443">
        <f t="shared" si="616"/>
        <v>15</v>
      </c>
      <c r="AB4443">
        <f t="shared" ca="1" si="612"/>
        <v>12.199999800000001</v>
      </c>
      <c r="AC4443">
        <f t="shared" ca="1" si="613"/>
        <v>2.8000001999999995</v>
      </c>
      <c r="AD4443">
        <f t="shared" ca="1" si="614"/>
        <v>-2.8000001999999995</v>
      </c>
      <c r="AE4443" s="2">
        <v>0</v>
      </c>
      <c r="AF4443" s="7">
        <f>VLOOKUP(R4443,Weights!$A$2:$B$120,2,0)*AE4443</f>
        <v>0</v>
      </c>
      <c r="AG4443">
        <f t="shared" ca="1" si="615"/>
        <v>7.8400011200000375</v>
      </c>
      <c r="AI4443" t="str">
        <f t="shared" ca="1" si="617"/>
        <v>Southern Illinois</v>
      </c>
      <c r="AJ4443" t="str">
        <f t="shared" si="618"/>
        <v>Southern Illinois</v>
      </c>
      <c r="AK4443">
        <f t="shared" si="619"/>
        <v>0</v>
      </c>
    </row>
    <row r="4444" spans="17:37" x14ac:dyDescent="0.25">
      <c r="Q4444" t="s">
        <v>3517</v>
      </c>
      <c r="R4444" s="6">
        <v>41989</v>
      </c>
      <c r="S4444" t="s">
        <v>3194</v>
      </c>
      <c r="T4444" t="s">
        <v>3349</v>
      </c>
      <c r="U4444" t="s">
        <v>3842</v>
      </c>
      <c r="V4444">
        <v>65</v>
      </c>
      <c r="W4444">
        <v>58</v>
      </c>
      <c r="Y4444" t="s">
        <v>332</v>
      </c>
      <c r="Z4444">
        <v>1</v>
      </c>
      <c r="AA4444">
        <f t="shared" si="616"/>
        <v>7</v>
      </c>
      <c r="AB4444">
        <f t="shared" ca="1" si="612"/>
        <v>11.999999800000001</v>
      </c>
      <c r="AC4444">
        <f t="shared" ca="1" si="613"/>
        <v>-4.9999998000000012</v>
      </c>
      <c r="AD4444">
        <f t="shared" ca="1" si="614"/>
        <v>4.9999998000000012</v>
      </c>
      <c r="AE4444" s="2">
        <v>0</v>
      </c>
      <c r="AF4444" s="7">
        <f>VLOOKUP(R4444,Weights!$A$2:$B$120,2,0)*AE4444</f>
        <v>0</v>
      </c>
      <c r="AG4444">
        <f t="shared" ca="1" si="615"/>
        <v>24.999998000000051</v>
      </c>
      <c r="AI4444" t="str">
        <f t="shared" ca="1" si="617"/>
        <v>Southern Illinois</v>
      </c>
      <c r="AJ4444" t="str">
        <f t="shared" si="618"/>
        <v>Southern Illinois</v>
      </c>
      <c r="AK4444">
        <f t="shared" si="619"/>
        <v>0</v>
      </c>
    </row>
    <row r="4445" spans="17:37" x14ac:dyDescent="0.25">
      <c r="Q4445" t="s">
        <v>3517</v>
      </c>
      <c r="R4445" s="6">
        <v>41992</v>
      </c>
      <c r="S4445" t="s">
        <v>3194</v>
      </c>
      <c r="T4445" t="s">
        <v>3526</v>
      </c>
      <c r="U4445" t="s">
        <v>3841</v>
      </c>
      <c r="V4445">
        <v>56</v>
      </c>
      <c r="W4445">
        <v>52</v>
      </c>
      <c r="Y4445" t="s">
        <v>429</v>
      </c>
      <c r="Z4445">
        <v>1</v>
      </c>
      <c r="AA4445">
        <f t="shared" si="616"/>
        <v>-4</v>
      </c>
      <c r="AB4445">
        <f t="shared" ca="1" si="612"/>
        <v>8</v>
      </c>
      <c r="AC4445">
        <f t="shared" ca="1" si="613"/>
        <v>-12</v>
      </c>
      <c r="AD4445">
        <f t="shared" ca="1" si="614"/>
        <v>12</v>
      </c>
      <c r="AE4445" s="2">
        <v>0</v>
      </c>
      <c r="AF4445" s="7">
        <f>VLOOKUP(R4445,Weights!$A$2:$B$120,2,0)*AE4445</f>
        <v>0</v>
      </c>
      <c r="AG4445">
        <f t="shared" ca="1" si="615"/>
        <v>144</v>
      </c>
      <c r="AI4445" t="str">
        <f t="shared" ca="1" si="617"/>
        <v>Southern Illinois</v>
      </c>
      <c r="AJ4445" t="str">
        <f t="shared" si="618"/>
        <v>New Orleans</v>
      </c>
      <c r="AK4445" t="str">
        <f t="shared" si="619"/>
        <v>New Orleans</v>
      </c>
    </row>
    <row r="4446" spans="17:37" x14ac:dyDescent="0.25">
      <c r="Q4446" t="s">
        <v>3517</v>
      </c>
      <c r="R4446" s="6">
        <v>41995</v>
      </c>
      <c r="S4446" t="s">
        <v>3194</v>
      </c>
      <c r="T4446" t="s">
        <v>3271</v>
      </c>
      <c r="U4446" t="s">
        <v>3841</v>
      </c>
      <c r="V4446">
        <v>83</v>
      </c>
      <c r="W4446">
        <v>71</v>
      </c>
      <c r="Y4446" t="s">
        <v>182</v>
      </c>
      <c r="Z4446">
        <v>1</v>
      </c>
      <c r="AA4446">
        <f t="shared" si="616"/>
        <v>-12</v>
      </c>
      <c r="AB4446">
        <f t="shared" ca="1" si="612"/>
        <v>-4.3999999999999995</v>
      </c>
      <c r="AC4446">
        <f t="shared" ca="1" si="613"/>
        <v>-7.6000000000000005</v>
      </c>
      <c r="AD4446">
        <f t="shared" ca="1" si="614"/>
        <v>7.6000000000000005</v>
      </c>
      <c r="AE4446" s="2">
        <v>0</v>
      </c>
      <c r="AF4446" s="7">
        <f>VLOOKUP(R4446,Weights!$A$2:$B$120,2,0)*AE4446</f>
        <v>0</v>
      </c>
      <c r="AG4446">
        <f t="shared" ca="1" si="615"/>
        <v>57.760000000000005</v>
      </c>
      <c r="AI4446" t="str">
        <f t="shared" ca="1" si="617"/>
        <v>Murray St</v>
      </c>
      <c r="AJ4446" t="str">
        <f t="shared" si="618"/>
        <v>Murray St</v>
      </c>
      <c r="AK4446" t="str">
        <f t="shared" si="619"/>
        <v>Murray St</v>
      </c>
    </row>
    <row r="4447" spans="17:37" x14ac:dyDescent="0.25">
      <c r="Q4447" t="s">
        <v>3517</v>
      </c>
      <c r="R4447" s="6">
        <v>42004</v>
      </c>
      <c r="S4447" t="s">
        <v>3194</v>
      </c>
      <c r="T4447" t="s">
        <v>3509</v>
      </c>
      <c r="U4447" t="s">
        <v>3841</v>
      </c>
      <c r="V4447">
        <v>53</v>
      </c>
      <c r="W4447">
        <v>50</v>
      </c>
      <c r="Y4447" t="s">
        <v>112</v>
      </c>
      <c r="Z4447">
        <v>1</v>
      </c>
      <c r="AA4447">
        <f t="shared" si="616"/>
        <v>-3</v>
      </c>
      <c r="AB4447">
        <f t="shared" ca="1" si="612"/>
        <v>4</v>
      </c>
      <c r="AC4447">
        <f t="shared" ca="1" si="613"/>
        <v>-7</v>
      </c>
      <c r="AD4447">
        <f t="shared" ca="1" si="614"/>
        <v>7</v>
      </c>
      <c r="AE4447" s="2">
        <v>0</v>
      </c>
      <c r="AF4447" s="7">
        <f>VLOOKUP(R4447,Weights!$A$2:$B$120,2,0)*AE4447</f>
        <v>0</v>
      </c>
      <c r="AG4447">
        <f t="shared" ca="1" si="615"/>
        <v>49</v>
      </c>
      <c r="AI4447" t="str">
        <f t="shared" ca="1" si="617"/>
        <v>Southern Illinois</v>
      </c>
      <c r="AJ4447" t="str">
        <f t="shared" si="618"/>
        <v>Missouri St</v>
      </c>
      <c r="AK4447" t="str">
        <f t="shared" si="619"/>
        <v>Missouri St</v>
      </c>
    </row>
    <row r="4448" spans="17:37" x14ac:dyDescent="0.25">
      <c r="Q4448" t="s">
        <v>3517</v>
      </c>
      <c r="R4448" s="6">
        <v>42014</v>
      </c>
      <c r="S4448" t="s">
        <v>3194</v>
      </c>
      <c r="T4448" t="s">
        <v>3311</v>
      </c>
      <c r="U4448" t="s">
        <v>3841</v>
      </c>
      <c r="V4448">
        <v>59</v>
      </c>
      <c r="W4448">
        <v>56</v>
      </c>
      <c r="Y4448" t="s">
        <v>2275</v>
      </c>
      <c r="Z4448">
        <v>1</v>
      </c>
      <c r="AA4448">
        <f t="shared" si="616"/>
        <v>-3</v>
      </c>
      <c r="AB4448">
        <f t="shared" ca="1" si="612"/>
        <v>0.39999998000000014</v>
      </c>
      <c r="AC4448">
        <f t="shared" ca="1" si="613"/>
        <v>-3.39999998</v>
      </c>
      <c r="AD4448">
        <f t="shared" ca="1" si="614"/>
        <v>3.39999998</v>
      </c>
      <c r="AE4448" s="2">
        <v>0</v>
      </c>
      <c r="AF4448" s="7">
        <f>VLOOKUP(R4448,Weights!$A$2:$B$120,2,0)*AE4448</f>
        <v>0</v>
      </c>
      <c r="AG4448">
        <f t="shared" ca="1" si="615"/>
        <v>11.559999864</v>
      </c>
      <c r="AI4448" t="str">
        <f t="shared" ca="1" si="617"/>
        <v>Southern Illinois</v>
      </c>
      <c r="AJ4448" t="str">
        <f t="shared" si="618"/>
        <v>Indiana St</v>
      </c>
      <c r="AK4448" t="str">
        <f t="shared" si="619"/>
        <v>Indiana St</v>
      </c>
    </row>
    <row r="4449" spans="17:37" x14ac:dyDescent="0.25">
      <c r="Q4449" t="s">
        <v>3517</v>
      </c>
      <c r="R4449" s="6">
        <v>42022</v>
      </c>
      <c r="S4449" t="s">
        <v>3194</v>
      </c>
      <c r="T4449" t="s">
        <v>3279</v>
      </c>
      <c r="U4449" t="s">
        <v>3842</v>
      </c>
      <c r="V4449">
        <v>59</v>
      </c>
      <c r="W4449">
        <v>52</v>
      </c>
      <c r="Y4449" t="s">
        <v>318</v>
      </c>
      <c r="Z4449">
        <v>1</v>
      </c>
      <c r="AA4449">
        <f t="shared" si="616"/>
        <v>7</v>
      </c>
      <c r="AB4449">
        <f t="shared" ca="1" si="612"/>
        <v>-2.1999999999999997</v>
      </c>
      <c r="AC4449">
        <f t="shared" ca="1" si="613"/>
        <v>9.1999999999999993</v>
      </c>
      <c r="AD4449">
        <f t="shared" ca="1" si="614"/>
        <v>-9.1999999999999993</v>
      </c>
      <c r="AE4449" s="2">
        <v>0</v>
      </c>
      <c r="AF4449" s="7">
        <f>VLOOKUP(R4449,Weights!$A$2:$B$120,2,0)*AE4449</f>
        <v>0</v>
      </c>
      <c r="AG4449">
        <f t="shared" ca="1" si="615"/>
        <v>84.639999999999986</v>
      </c>
      <c r="AI4449" t="str">
        <f t="shared" ca="1" si="617"/>
        <v>Loyola (Chi)</v>
      </c>
      <c r="AJ4449" t="str">
        <f t="shared" si="618"/>
        <v>Southern Illinois</v>
      </c>
      <c r="AK4449">
        <f t="shared" si="619"/>
        <v>0</v>
      </c>
    </row>
    <row r="4450" spans="17:37" x14ac:dyDescent="0.25">
      <c r="Q4450" t="s">
        <v>3517</v>
      </c>
      <c r="R4450" s="6">
        <v>42025</v>
      </c>
      <c r="S4450" t="s">
        <v>3194</v>
      </c>
      <c r="T4450" t="s">
        <v>3497</v>
      </c>
      <c r="U4450" t="s">
        <v>3842</v>
      </c>
      <c r="V4450">
        <v>70</v>
      </c>
      <c r="W4450">
        <v>59</v>
      </c>
      <c r="Y4450" t="s">
        <v>1584</v>
      </c>
      <c r="Z4450">
        <v>1</v>
      </c>
      <c r="AA4450">
        <f t="shared" si="616"/>
        <v>11</v>
      </c>
      <c r="AB4450">
        <f t="shared" ca="1" si="612"/>
        <v>4</v>
      </c>
      <c r="AC4450">
        <f t="shared" ca="1" si="613"/>
        <v>7</v>
      </c>
      <c r="AD4450">
        <f t="shared" ca="1" si="614"/>
        <v>-7</v>
      </c>
      <c r="AE4450" s="2">
        <v>0</v>
      </c>
      <c r="AF4450" s="7">
        <f>VLOOKUP(R4450,Weights!$A$2:$B$120,2,0)*AE4450</f>
        <v>0</v>
      </c>
      <c r="AG4450">
        <f t="shared" ca="1" si="615"/>
        <v>49</v>
      </c>
      <c r="AI4450" t="str">
        <f t="shared" ca="1" si="617"/>
        <v>Southern Illinois</v>
      </c>
      <c r="AJ4450" t="str">
        <f t="shared" si="618"/>
        <v>Southern Illinois</v>
      </c>
      <c r="AK4450">
        <f t="shared" si="619"/>
        <v>0</v>
      </c>
    </row>
    <row r="4451" spans="17:37" x14ac:dyDescent="0.25">
      <c r="Q4451" t="s">
        <v>3517</v>
      </c>
      <c r="R4451" s="6">
        <v>42032</v>
      </c>
      <c r="S4451" t="s">
        <v>3194</v>
      </c>
      <c r="T4451" t="s">
        <v>3299</v>
      </c>
      <c r="U4451" t="s">
        <v>3841</v>
      </c>
      <c r="V4451">
        <v>59</v>
      </c>
      <c r="W4451">
        <v>52</v>
      </c>
      <c r="Y4451" t="s">
        <v>320</v>
      </c>
      <c r="Z4451">
        <v>1</v>
      </c>
      <c r="AA4451">
        <f t="shared" si="616"/>
        <v>-7</v>
      </c>
      <c r="AB4451">
        <f t="shared" ca="1" si="612"/>
        <v>-10.199999999999999</v>
      </c>
      <c r="AC4451">
        <f t="shared" ca="1" si="613"/>
        <v>3.1999999999999993</v>
      </c>
      <c r="AD4451">
        <f t="shared" ca="1" si="614"/>
        <v>-3.1999999999999993</v>
      </c>
      <c r="AE4451" s="2">
        <v>0</v>
      </c>
      <c r="AF4451" s="7">
        <f>VLOOKUP(R4451,Weights!$A$2:$B$120,2,0)*AE4451</f>
        <v>0</v>
      </c>
      <c r="AG4451">
        <f t="shared" ca="1" si="615"/>
        <v>10.239999999999995</v>
      </c>
      <c r="AI4451" t="str">
        <f t="shared" ca="1" si="617"/>
        <v>Northern Iowa</v>
      </c>
      <c r="AJ4451" t="str">
        <f t="shared" si="618"/>
        <v>Northern Iowa</v>
      </c>
      <c r="AK4451" t="str">
        <f t="shared" si="619"/>
        <v>Northern Iowa</v>
      </c>
    </row>
    <row r="4452" spans="17:37" x14ac:dyDescent="0.25">
      <c r="Q4452" t="s">
        <v>3517</v>
      </c>
      <c r="R4452" s="6">
        <v>42042</v>
      </c>
      <c r="S4452" t="s">
        <v>3194</v>
      </c>
      <c r="T4452" t="s">
        <v>3314</v>
      </c>
      <c r="U4452" t="s">
        <v>3842</v>
      </c>
      <c r="V4452">
        <v>65</v>
      </c>
      <c r="W4452">
        <v>59</v>
      </c>
      <c r="Y4452" t="s">
        <v>2277</v>
      </c>
      <c r="Z4452">
        <v>1</v>
      </c>
      <c r="AA4452">
        <f t="shared" si="616"/>
        <v>6</v>
      </c>
      <c r="AB4452">
        <f t="shared" ca="1" si="612"/>
        <v>-6</v>
      </c>
      <c r="AC4452">
        <f t="shared" ca="1" si="613"/>
        <v>12</v>
      </c>
      <c r="AD4452">
        <f t="shared" ca="1" si="614"/>
        <v>-12</v>
      </c>
      <c r="AE4452" s="2">
        <v>0</v>
      </c>
      <c r="AF4452" s="7">
        <f>VLOOKUP(R4452,Weights!$A$2:$B$120,2,0)*AE4452</f>
        <v>0</v>
      </c>
      <c r="AG4452">
        <f t="shared" ca="1" si="615"/>
        <v>144</v>
      </c>
      <c r="AI4452" t="str">
        <f t="shared" ca="1" si="617"/>
        <v>Illinois St</v>
      </c>
      <c r="AJ4452" t="str">
        <f t="shared" si="618"/>
        <v>Southern Illinois</v>
      </c>
      <c r="AK4452">
        <f t="shared" si="619"/>
        <v>0</v>
      </c>
    </row>
    <row r="4453" spans="17:37" x14ac:dyDescent="0.25">
      <c r="Q4453" t="s">
        <v>3517</v>
      </c>
      <c r="R4453" s="6">
        <v>42049</v>
      </c>
      <c r="S4453" t="s">
        <v>3194</v>
      </c>
      <c r="T4453" t="s">
        <v>3499</v>
      </c>
      <c r="U4453" t="s">
        <v>3841</v>
      </c>
      <c r="V4453">
        <v>72</v>
      </c>
      <c r="W4453">
        <v>64</v>
      </c>
      <c r="Y4453" t="s">
        <v>2278</v>
      </c>
      <c r="Z4453">
        <v>1</v>
      </c>
      <c r="AA4453">
        <f t="shared" si="616"/>
        <v>-8</v>
      </c>
      <c r="AB4453">
        <f t="shared" ca="1" si="612"/>
        <v>-2.4</v>
      </c>
      <c r="AC4453">
        <f t="shared" ca="1" si="613"/>
        <v>-5.6</v>
      </c>
      <c r="AD4453">
        <f t="shared" ca="1" si="614"/>
        <v>5.6</v>
      </c>
      <c r="AE4453" s="2">
        <v>0</v>
      </c>
      <c r="AF4453" s="7">
        <f>VLOOKUP(R4453,Weights!$A$2:$B$120,2,0)*AE4453</f>
        <v>0</v>
      </c>
      <c r="AG4453">
        <f t="shared" ca="1" si="615"/>
        <v>31.359999999999996</v>
      </c>
      <c r="AI4453" t="str">
        <f t="shared" ca="1" si="617"/>
        <v>Evansville</v>
      </c>
      <c r="AJ4453" t="str">
        <f t="shared" si="618"/>
        <v>Evansville</v>
      </c>
      <c r="AK4453" t="str">
        <f t="shared" si="619"/>
        <v>Evansville</v>
      </c>
    </row>
    <row r="4454" spans="17:37" x14ac:dyDescent="0.25">
      <c r="Q4454" t="s">
        <v>3517</v>
      </c>
      <c r="R4454" s="6">
        <v>42052</v>
      </c>
      <c r="S4454" t="s">
        <v>3194</v>
      </c>
      <c r="T4454" t="s">
        <v>3827</v>
      </c>
      <c r="U4454" t="s">
        <v>3841</v>
      </c>
      <c r="V4454">
        <v>84</v>
      </c>
      <c r="W4454">
        <v>62</v>
      </c>
      <c r="Y4454" t="s">
        <v>2279</v>
      </c>
      <c r="Z4454">
        <v>1</v>
      </c>
      <c r="AA4454">
        <f t="shared" si="616"/>
        <v>-22</v>
      </c>
      <c r="AB4454">
        <f t="shared" ca="1" si="612"/>
        <v>-15.6000002</v>
      </c>
      <c r="AC4454">
        <f t="shared" ca="1" si="613"/>
        <v>-6.3999997999999998</v>
      </c>
      <c r="AD4454">
        <f t="shared" ca="1" si="614"/>
        <v>6.3999997999999998</v>
      </c>
      <c r="AE4454" s="2">
        <v>0</v>
      </c>
      <c r="AF4454" s="7">
        <f>VLOOKUP(R4454,Weights!$A$2:$B$120,2,0)*AE4454</f>
        <v>0</v>
      </c>
      <c r="AG4454">
        <f t="shared" ca="1" si="615"/>
        <v>40.959997440000038</v>
      </c>
      <c r="AI4454" t="str">
        <f t="shared" ca="1" si="617"/>
        <v>Wichita St</v>
      </c>
      <c r="AJ4454" t="str">
        <f t="shared" si="618"/>
        <v>Wichita St</v>
      </c>
      <c r="AK4454" t="str">
        <f t="shared" si="619"/>
        <v>Wichita St</v>
      </c>
    </row>
    <row r="4455" spans="17:37" x14ac:dyDescent="0.25">
      <c r="Q4455" t="s">
        <v>3517</v>
      </c>
      <c r="R4455" s="6">
        <v>42063</v>
      </c>
      <c r="S4455" t="s">
        <v>3194</v>
      </c>
      <c r="T4455" t="s">
        <v>3409</v>
      </c>
      <c r="U4455" t="s">
        <v>3842</v>
      </c>
      <c r="V4455">
        <v>63</v>
      </c>
      <c r="W4455">
        <v>57</v>
      </c>
      <c r="Y4455" t="s">
        <v>2280</v>
      </c>
      <c r="Z4455">
        <v>1</v>
      </c>
      <c r="AA4455">
        <f t="shared" si="616"/>
        <v>6</v>
      </c>
      <c r="AB4455">
        <f t="shared" ca="1" si="612"/>
        <v>6</v>
      </c>
      <c r="AC4455">
        <f t="shared" ca="1" si="613"/>
        <v>0</v>
      </c>
      <c r="AD4455">
        <f t="shared" ca="1" si="614"/>
        <v>0</v>
      </c>
      <c r="AE4455" s="2">
        <v>0</v>
      </c>
      <c r="AF4455" s="7">
        <f>VLOOKUP(R4455,Weights!$A$2:$B$120,2,0)*AE4455</f>
        <v>0</v>
      </c>
      <c r="AG4455">
        <f t="shared" ca="1" si="615"/>
        <v>0</v>
      </c>
      <c r="AI4455" t="str">
        <f t="shared" ca="1" si="617"/>
        <v>Southern Illinois</v>
      </c>
      <c r="AJ4455" t="str">
        <f t="shared" si="618"/>
        <v>Southern Illinois</v>
      </c>
      <c r="AK4455">
        <f t="shared" si="619"/>
        <v>0</v>
      </c>
    </row>
    <row r="4456" spans="17:37" x14ac:dyDescent="0.25">
      <c r="Q4456" t="s">
        <v>3517</v>
      </c>
      <c r="R4456" s="6">
        <v>42069</v>
      </c>
      <c r="S4456" t="s">
        <v>3195</v>
      </c>
      <c r="T4456" t="s">
        <v>3827</v>
      </c>
      <c r="U4456" t="s">
        <v>3841</v>
      </c>
      <c r="V4456">
        <v>56</v>
      </c>
      <c r="W4456">
        <v>45</v>
      </c>
      <c r="Y4456" t="s">
        <v>2281</v>
      </c>
      <c r="Z4456">
        <v>1</v>
      </c>
      <c r="AA4456">
        <f t="shared" si="616"/>
        <v>-11</v>
      </c>
      <c r="AB4456">
        <f t="shared" ca="1" si="612"/>
        <v>-18.800000199999999</v>
      </c>
      <c r="AC4456">
        <f t="shared" ca="1" si="613"/>
        <v>7.8000001999999995</v>
      </c>
      <c r="AD4456">
        <f t="shared" ca="1" si="614"/>
        <v>-7.8000001999999995</v>
      </c>
      <c r="AE4456" s="2">
        <v>0</v>
      </c>
      <c r="AF4456" s="7">
        <f>VLOOKUP(R4456,Weights!$A$2:$B$120,2,0)*AE4456</f>
        <v>0</v>
      </c>
      <c r="AG4456">
        <f t="shared" ca="1" si="615"/>
        <v>60.840003120000034</v>
      </c>
      <c r="AI4456" t="str">
        <f t="shared" ca="1" si="617"/>
        <v>Wichita St</v>
      </c>
      <c r="AJ4456" t="str">
        <f t="shared" si="618"/>
        <v>Wichita St</v>
      </c>
      <c r="AK4456" t="str">
        <f t="shared" si="619"/>
        <v>Wichita St</v>
      </c>
    </row>
    <row r="4457" spans="17:37" x14ac:dyDescent="0.25">
      <c r="Q4457" t="s">
        <v>3306</v>
      </c>
      <c r="R4457" s="6">
        <v>41957</v>
      </c>
      <c r="S4457" t="s">
        <v>3194</v>
      </c>
      <c r="T4457" t="s">
        <v>3839</v>
      </c>
      <c r="U4457" t="s">
        <v>3842</v>
      </c>
      <c r="V4457">
        <v>86</v>
      </c>
      <c r="W4457">
        <v>63</v>
      </c>
      <c r="Y4457" t="s">
        <v>176</v>
      </c>
      <c r="Z4457">
        <v>1</v>
      </c>
      <c r="AA4457">
        <f t="shared" si="616"/>
        <v>23</v>
      </c>
      <c r="AB4457">
        <f t="shared" ca="1" si="612"/>
        <v>22.999999800000001</v>
      </c>
      <c r="AC4457">
        <f t="shared" ca="1" si="613"/>
        <v>1.9999999878450581E-7</v>
      </c>
      <c r="AD4457">
        <f t="shared" ca="1" si="614"/>
        <v>-1.9999999878450581E-7</v>
      </c>
      <c r="AE4457" s="2">
        <v>0</v>
      </c>
      <c r="AF4457" s="7">
        <f>VLOOKUP(R4457,Weights!$A$2:$B$120,2,0)*AE4457</f>
        <v>0</v>
      </c>
      <c r="AG4457">
        <f t="shared" ca="1" si="615"/>
        <v>3.9999999513802324E-14</v>
      </c>
      <c r="AI4457" t="str">
        <f t="shared" ca="1" si="617"/>
        <v>Southern Miss</v>
      </c>
      <c r="AJ4457" t="str">
        <f t="shared" si="618"/>
        <v>Southern Miss</v>
      </c>
      <c r="AK4457">
        <f t="shared" si="619"/>
        <v>0</v>
      </c>
    </row>
    <row r="4458" spans="17:37" x14ac:dyDescent="0.25">
      <c r="Q4458" t="s">
        <v>3306</v>
      </c>
      <c r="R4458" s="6">
        <v>41960</v>
      </c>
      <c r="S4458" t="s">
        <v>3194</v>
      </c>
      <c r="T4458" t="s">
        <v>3481</v>
      </c>
      <c r="U4458" t="s">
        <v>3842</v>
      </c>
      <c r="V4458">
        <v>68</v>
      </c>
      <c r="W4458">
        <v>59</v>
      </c>
      <c r="Y4458" t="s">
        <v>258</v>
      </c>
      <c r="Z4458">
        <v>1</v>
      </c>
      <c r="AA4458">
        <f t="shared" si="616"/>
        <v>9</v>
      </c>
      <c r="AB4458">
        <f t="shared" ca="1" si="612"/>
        <v>0.79999999999999982</v>
      </c>
      <c r="AC4458">
        <f t="shared" ca="1" si="613"/>
        <v>8.1999999999999993</v>
      </c>
      <c r="AD4458">
        <f t="shared" ca="1" si="614"/>
        <v>-8.1999999999999993</v>
      </c>
      <c r="AE4458" s="2">
        <v>0</v>
      </c>
      <c r="AF4458" s="7">
        <f>VLOOKUP(R4458,Weights!$A$2:$B$120,2,0)*AE4458</f>
        <v>0</v>
      </c>
      <c r="AG4458">
        <f t="shared" ca="1" si="615"/>
        <v>67.239999999999995</v>
      </c>
      <c r="AI4458" t="str">
        <f t="shared" ca="1" si="617"/>
        <v>Southern Miss</v>
      </c>
      <c r="AJ4458" t="str">
        <f t="shared" si="618"/>
        <v>Southern Miss</v>
      </c>
      <c r="AK4458">
        <f t="shared" si="619"/>
        <v>0</v>
      </c>
    </row>
    <row r="4459" spans="17:37" x14ac:dyDescent="0.25">
      <c r="Q4459" t="s">
        <v>3306</v>
      </c>
      <c r="R4459" s="6">
        <v>41968</v>
      </c>
      <c r="S4459" t="s">
        <v>3194</v>
      </c>
      <c r="T4459" t="s">
        <v>3523</v>
      </c>
      <c r="U4459" t="s">
        <v>3842</v>
      </c>
      <c r="V4459">
        <v>72</v>
      </c>
      <c r="W4459">
        <v>70</v>
      </c>
      <c r="Y4459" t="s">
        <v>100</v>
      </c>
      <c r="Z4459">
        <v>1</v>
      </c>
      <c r="AA4459">
        <f t="shared" si="616"/>
        <v>2</v>
      </c>
      <c r="AB4459">
        <f t="shared" ca="1" si="612"/>
        <v>2</v>
      </c>
      <c r="AC4459">
        <f t="shared" ca="1" si="613"/>
        <v>0</v>
      </c>
      <c r="AD4459">
        <f t="shared" ca="1" si="614"/>
        <v>0</v>
      </c>
      <c r="AE4459" s="2">
        <v>0</v>
      </c>
      <c r="AF4459" s="7">
        <f>VLOOKUP(R4459,Weights!$A$2:$B$120,2,0)*AE4459</f>
        <v>0</v>
      </c>
      <c r="AG4459">
        <f t="shared" ca="1" si="615"/>
        <v>0</v>
      </c>
      <c r="AI4459" t="str">
        <f t="shared" ca="1" si="617"/>
        <v>Southern Miss</v>
      </c>
      <c r="AJ4459" t="str">
        <f t="shared" si="618"/>
        <v>Southern Miss</v>
      </c>
      <c r="AK4459">
        <f t="shared" si="619"/>
        <v>0</v>
      </c>
    </row>
    <row r="4460" spans="17:37" x14ac:dyDescent="0.25">
      <c r="Q4460" t="s">
        <v>3306</v>
      </c>
      <c r="R4460" s="6">
        <v>41976</v>
      </c>
      <c r="S4460" t="s">
        <v>3194</v>
      </c>
      <c r="T4460" t="s">
        <v>3345</v>
      </c>
      <c r="U4460" t="s">
        <v>3842</v>
      </c>
      <c r="V4460">
        <v>78</v>
      </c>
      <c r="W4460">
        <v>65</v>
      </c>
      <c r="Y4460" t="s">
        <v>151</v>
      </c>
      <c r="Z4460">
        <v>1</v>
      </c>
      <c r="AA4460">
        <f t="shared" si="616"/>
        <v>13</v>
      </c>
      <c r="AB4460">
        <f t="shared" ca="1" si="612"/>
        <v>-4.5999999999999996</v>
      </c>
      <c r="AC4460">
        <f t="shared" ca="1" si="613"/>
        <v>17.600000000000001</v>
      </c>
      <c r="AD4460">
        <f t="shared" ca="1" si="614"/>
        <v>-17.600000000000001</v>
      </c>
      <c r="AE4460" s="2">
        <v>0</v>
      </c>
      <c r="AF4460" s="7">
        <f>VLOOKUP(R4460,Weights!$A$2:$B$120,2,0)*AE4460</f>
        <v>0</v>
      </c>
      <c r="AG4460">
        <f t="shared" ca="1" si="615"/>
        <v>309.76000000000005</v>
      </c>
      <c r="AI4460" t="str">
        <f t="shared" ca="1" si="617"/>
        <v>North Dakota St</v>
      </c>
      <c r="AJ4460" t="str">
        <f t="shared" si="618"/>
        <v>Southern Miss</v>
      </c>
      <c r="AK4460">
        <f t="shared" si="619"/>
        <v>0</v>
      </c>
    </row>
    <row r="4461" spans="17:37" x14ac:dyDescent="0.25">
      <c r="Q4461" t="s">
        <v>3306</v>
      </c>
      <c r="R4461" s="6">
        <v>41979</v>
      </c>
      <c r="S4461" t="s">
        <v>3194</v>
      </c>
      <c r="T4461" t="s">
        <v>3238</v>
      </c>
      <c r="U4461" t="s">
        <v>3841</v>
      </c>
      <c r="V4461">
        <v>75</v>
      </c>
      <c r="W4461">
        <v>43</v>
      </c>
      <c r="Y4461" t="s">
        <v>290</v>
      </c>
      <c r="Z4461">
        <v>1</v>
      </c>
      <c r="AA4461">
        <f t="shared" si="616"/>
        <v>-32</v>
      </c>
      <c r="AB4461">
        <f t="shared" ca="1" si="612"/>
        <v>-13.8</v>
      </c>
      <c r="AC4461">
        <f t="shared" ca="1" si="613"/>
        <v>-18.2</v>
      </c>
      <c r="AD4461">
        <f t="shared" ca="1" si="614"/>
        <v>18.2</v>
      </c>
      <c r="AE4461" s="2">
        <v>0</v>
      </c>
      <c r="AF4461" s="7">
        <f>VLOOKUP(R4461,Weights!$A$2:$B$120,2,0)*AE4461</f>
        <v>0</v>
      </c>
      <c r="AG4461">
        <f t="shared" ca="1" si="615"/>
        <v>331.23999999999995</v>
      </c>
      <c r="AI4461" t="str">
        <f t="shared" ca="1" si="617"/>
        <v>Rhode Island</v>
      </c>
      <c r="AJ4461" t="str">
        <f t="shared" si="618"/>
        <v>Rhode Island</v>
      </c>
      <c r="AK4461" t="str">
        <f t="shared" si="619"/>
        <v>Rhode Island</v>
      </c>
    </row>
    <row r="4462" spans="17:37" x14ac:dyDescent="0.25">
      <c r="Q4462" t="s">
        <v>3306</v>
      </c>
      <c r="R4462" s="6">
        <v>41986</v>
      </c>
      <c r="S4462" t="s">
        <v>3194</v>
      </c>
      <c r="T4462" t="s">
        <v>3839</v>
      </c>
      <c r="U4462" t="s">
        <v>3842</v>
      </c>
      <c r="V4462">
        <v>66</v>
      </c>
      <c r="W4462">
        <v>56</v>
      </c>
      <c r="Y4462" t="s">
        <v>152</v>
      </c>
      <c r="Z4462">
        <v>1</v>
      </c>
      <c r="AA4462">
        <f t="shared" si="616"/>
        <v>10</v>
      </c>
      <c r="AB4462">
        <f t="shared" ca="1" si="612"/>
        <v>22.999999800000001</v>
      </c>
      <c r="AC4462">
        <f t="shared" ca="1" si="613"/>
        <v>-12.999999800000001</v>
      </c>
      <c r="AD4462">
        <f t="shared" ca="1" si="614"/>
        <v>12.999999800000001</v>
      </c>
      <c r="AE4462" s="2">
        <v>0</v>
      </c>
      <c r="AF4462" s="7">
        <f>VLOOKUP(R4462,Weights!$A$2:$B$120,2,0)*AE4462</f>
        <v>0</v>
      </c>
      <c r="AG4462">
        <f t="shared" ca="1" si="615"/>
        <v>168.99999480000008</v>
      </c>
      <c r="AI4462" t="str">
        <f t="shared" ca="1" si="617"/>
        <v>Southern Miss</v>
      </c>
      <c r="AJ4462" t="str">
        <f t="shared" si="618"/>
        <v>Southern Miss</v>
      </c>
      <c r="AK4462">
        <f t="shared" si="619"/>
        <v>0</v>
      </c>
    </row>
    <row r="4463" spans="17:37" x14ac:dyDescent="0.25">
      <c r="Q4463" t="s">
        <v>3306</v>
      </c>
      <c r="R4463" s="6">
        <v>42007</v>
      </c>
      <c r="S4463" t="s">
        <v>3194</v>
      </c>
      <c r="T4463" t="s">
        <v>3438</v>
      </c>
      <c r="U4463" t="s">
        <v>3841</v>
      </c>
      <c r="V4463">
        <v>83</v>
      </c>
      <c r="W4463">
        <v>70</v>
      </c>
      <c r="Y4463" t="s">
        <v>485</v>
      </c>
      <c r="Z4463">
        <v>1</v>
      </c>
      <c r="AA4463">
        <f t="shared" si="616"/>
        <v>-13</v>
      </c>
      <c r="AB4463">
        <f t="shared" ca="1" si="612"/>
        <v>-11.2</v>
      </c>
      <c r="AC4463">
        <f t="shared" ca="1" si="613"/>
        <v>-1.8000000000000007</v>
      </c>
      <c r="AD4463">
        <f t="shared" ca="1" si="614"/>
        <v>1.8000000000000007</v>
      </c>
      <c r="AE4463" s="2">
        <v>0</v>
      </c>
      <c r="AF4463" s="7">
        <f>VLOOKUP(R4463,Weights!$A$2:$B$120,2,0)*AE4463</f>
        <v>0</v>
      </c>
      <c r="AG4463">
        <f t="shared" ca="1" si="615"/>
        <v>3.2400000000000024</v>
      </c>
      <c r="AI4463" t="str">
        <f t="shared" ca="1" si="617"/>
        <v>Louisiana Tech</v>
      </c>
      <c r="AJ4463" t="str">
        <f t="shared" si="618"/>
        <v>Louisiana Tech</v>
      </c>
      <c r="AK4463" t="str">
        <f t="shared" si="619"/>
        <v>Louisiana Tech</v>
      </c>
    </row>
    <row r="4464" spans="17:37" x14ac:dyDescent="0.25">
      <c r="Q4464" t="s">
        <v>3306</v>
      </c>
      <c r="R4464" s="6">
        <v>42019</v>
      </c>
      <c r="S4464" t="s">
        <v>3194</v>
      </c>
      <c r="T4464" t="s">
        <v>3411</v>
      </c>
      <c r="U4464" t="s">
        <v>3841</v>
      </c>
      <c r="V4464">
        <v>62</v>
      </c>
      <c r="W4464">
        <v>61</v>
      </c>
      <c r="Y4464" t="s">
        <v>505</v>
      </c>
      <c r="Z4464">
        <v>1</v>
      </c>
      <c r="AA4464">
        <f t="shared" si="616"/>
        <v>-1</v>
      </c>
      <c r="AB4464">
        <f t="shared" ca="1" si="612"/>
        <v>-3.6</v>
      </c>
      <c r="AC4464">
        <f t="shared" ca="1" si="613"/>
        <v>2.6</v>
      </c>
      <c r="AD4464">
        <f t="shared" ca="1" si="614"/>
        <v>-2.6</v>
      </c>
      <c r="AE4464" s="2">
        <v>0</v>
      </c>
      <c r="AF4464" s="7">
        <f>VLOOKUP(R4464,Weights!$A$2:$B$120,2,0)*AE4464</f>
        <v>0</v>
      </c>
      <c r="AG4464">
        <f t="shared" ca="1" si="615"/>
        <v>6.7600000000000007</v>
      </c>
      <c r="AI4464" t="str">
        <f t="shared" ca="1" si="617"/>
        <v>Middle Tennessee</v>
      </c>
      <c r="AJ4464" t="str">
        <f t="shared" si="618"/>
        <v>Middle Tennessee</v>
      </c>
      <c r="AK4464" t="str">
        <f t="shared" si="619"/>
        <v>Middle Tennessee</v>
      </c>
    </row>
    <row r="4465" spans="17:37" x14ac:dyDescent="0.25">
      <c r="Q4465" t="s">
        <v>3306</v>
      </c>
      <c r="R4465" s="6">
        <v>42021</v>
      </c>
      <c r="S4465" t="s">
        <v>3194</v>
      </c>
      <c r="T4465" t="s">
        <v>3275</v>
      </c>
      <c r="U4465" t="s">
        <v>3841</v>
      </c>
      <c r="V4465">
        <v>63</v>
      </c>
      <c r="W4465">
        <v>56</v>
      </c>
      <c r="Y4465" t="s">
        <v>506</v>
      </c>
      <c r="Z4465">
        <v>1</v>
      </c>
      <c r="AA4465">
        <f t="shared" si="616"/>
        <v>-7</v>
      </c>
      <c r="AB4465">
        <f t="shared" ca="1" si="612"/>
        <v>-4.5999999999999996</v>
      </c>
      <c r="AC4465">
        <f t="shared" ca="1" si="613"/>
        <v>-2.4000000000000004</v>
      </c>
      <c r="AD4465">
        <f t="shared" ca="1" si="614"/>
        <v>2.4000000000000004</v>
      </c>
      <c r="AE4465" s="2">
        <v>0</v>
      </c>
      <c r="AF4465" s="7">
        <f>VLOOKUP(R4465,Weights!$A$2:$B$120,2,0)*AE4465</f>
        <v>0</v>
      </c>
      <c r="AG4465">
        <f t="shared" ca="1" si="615"/>
        <v>5.7600000000000016</v>
      </c>
      <c r="AI4465" t="str">
        <f t="shared" ca="1" si="617"/>
        <v>UAB</v>
      </c>
      <c r="AJ4465" t="str">
        <f t="shared" si="618"/>
        <v>UAB</v>
      </c>
      <c r="AK4465" t="str">
        <f t="shared" si="619"/>
        <v>UAB</v>
      </c>
    </row>
    <row r="4466" spans="17:37" x14ac:dyDescent="0.25">
      <c r="Q4466" t="s">
        <v>3306</v>
      </c>
      <c r="R4466" s="6">
        <v>42033</v>
      </c>
      <c r="S4466" t="s">
        <v>3194</v>
      </c>
      <c r="T4466" t="s">
        <v>3447</v>
      </c>
      <c r="U4466" t="s">
        <v>3841</v>
      </c>
      <c r="V4466">
        <v>69</v>
      </c>
      <c r="W4466">
        <v>54</v>
      </c>
      <c r="Y4466" t="s">
        <v>490</v>
      </c>
      <c r="Z4466">
        <v>1</v>
      </c>
      <c r="AA4466">
        <f t="shared" si="616"/>
        <v>-15</v>
      </c>
      <c r="AB4466">
        <f t="shared" ca="1" si="612"/>
        <v>2</v>
      </c>
      <c r="AC4466">
        <f t="shared" ca="1" si="613"/>
        <v>-17</v>
      </c>
      <c r="AD4466">
        <f t="shared" ca="1" si="614"/>
        <v>17</v>
      </c>
      <c r="AE4466" s="2">
        <v>0</v>
      </c>
      <c r="AF4466" s="7">
        <f>VLOOKUP(R4466,Weights!$A$2:$B$120,2,0)*AE4466</f>
        <v>0</v>
      </c>
      <c r="AG4466">
        <f t="shared" ca="1" si="615"/>
        <v>289</v>
      </c>
      <c r="AI4466" t="str">
        <f t="shared" ca="1" si="617"/>
        <v>Southern Miss</v>
      </c>
      <c r="AJ4466" t="str">
        <f t="shared" si="618"/>
        <v>Marshall</v>
      </c>
      <c r="AK4466" t="str">
        <f t="shared" si="619"/>
        <v>Marshall</v>
      </c>
    </row>
    <row r="4467" spans="17:37" x14ac:dyDescent="0.25">
      <c r="Q4467" t="s">
        <v>3306</v>
      </c>
      <c r="R4467" s="6">
        <v>42035</v>
      </c>
      <c r="S4467" t="s">
        <v>3194</v>
      </c>
      <c r="T4467" t="s">
        <v>3325</v>
      </c>
      <c r="U4467" t="s">
        <v>3841</v>
      </c>
      <c r="V4467">
        <v>73</v>
      </c>
      <c r="W4467">
        <v>62</v>
      </c>
      <c r="Y4467" t="s">
        <v>1664</v>
      </c>
      <c r="Z4467">
        <v>1</v>
      </c>
      <c r="AA4467">
        <f t="shared" si="616"/>
        <v>-11</v>
      </c>
      <c r="AB4467">
        <f t="shared" ca="1" si="612"/>
        <v>-5.0000000199999999</v>
      </c>
      <c r="AC4467">
        <f t="shared" ca="1" si="613"/>
        <v>-5.9999999800000001</v>
      </c>
      <c r="AD4467">
        <f t="shared" ca="1" si="614"/>
        <v>5.9999999800000001</v>
      </c>
      <c r="AE4467" s="2">
        <v>0</v>
      </c>
      <c r="AF4467" s="7">
        <f>VLOOKUP(R4467,Weights!$A$2:$B$120,2,0)*AE4467</f>
        <v>0</v>
      </c>
      <c r="AG4467">
        <f t="shared" ca="1" si="615"/>
        <v>35.999999760000001</v>
      </c>
      <c r="AI4467" t="str">
        <f t="shared" ca="1" si="617"/>
        <v>Western Kentucky</v>
      </c>
      <c r="AJ4467" t="str">
        <f t="shared" si="618"/>
        <v>Western Kentucky</v>
      </c>
      <c r="AK4467" t="str">
        <f t="shared" si="619"/>
        <v>Western Kentucky</v>
      </c>
    </row>
    <row r="4468" spans="17:37" x14ac:dyDescent="0.25">
      <c r="Q4468" t="s">
        <v>3306</v>
      </c>
      <c r="R4468" s="6">
        <v>42047</v>
      </c>
      <c r="S4468" t="s">
        <v>3194</v>
      </c>
      <c r="T4468" t="s">
        <v>3346</v>
      </c>
      <c r="U4468" t="s">
        <v>3841</v>
      </c>
      <c r="V4468">
        <v>73</v>
      </c>
      <c r="W4468">
        <v>71</v>
      </c>
      <c r="X4468" t="s">
        <v>3843</v>
      </c>
      <c r="Y4468" t="s">
        <v>1665</v>
      </c>
      <c r="Z4468">
        <v>1</v>
      </c>
      <c r="AA4468">
        <f t="shared" si="616"/>
        <v>-2</v>
      </c>
      <c r="AB4468">
        <f t="shared" ca="1" si="612"/>
        <v>1.2000000000000002</v>
      </c>
      <c r="AC4468">
        <f t="shared" ca="1" si="613"/>
        <v>-3.2</v>
      </c>
      <c r="AD4468">
        <f t="shared" ca="1" si="614"/>
        <v>3.2</v>
      </c>
      <c r="AE4468" s="2">
        <v>0</v>
      </c>
      <c r="AF4468" s="7">
        <f>VLOOKUP(R4468,Weights!$A$2:$B$120,2,0)*AE4468</f>
        <v>0</v>
      </c>
      <c r="AG4468">
        <f t="shared" ca="1" si="615"/>
        <v>10.240000000000002</v>
      </c>
      <c r="AI4468" t="str">
        <f t="shared" ca="1" si="617"/>
        <v>Southern Miss</v>
      </c>
      <c r="AJ4468" t="str">
        <f t="shared" si="618"/>
        <v>Florida International</v>
      </c>
      <c r="AK4468" t="str">
        <f t="shared" si="619"/>
        <v>Florida International</v>
      </c>
    </row>
    <row r="4469" spans="17:37" x14ac:dyDescent="0.25">
      <c r="Q4469" t="s">
        <v>3306</v>
      </c>
      <c r="R4469" s="6">
        <v>42049</v>
      </c>
      <c r="S4469" t="s">
        <v>3194</v>
      </c>
      <c r="T4469" t="s">
        <v>3268</v>
      </c>
      <c r="U4469" t="s">
        <v>3842</v>
      </c>
      <c r="V4469">
        <v>62</v>
      </c>
      <c r="W4469">
        <v>54</v>
      </c>
      <c r="Y4469" t="s">
        <v>1666</v>
      </c>
      <c r="Z4469">
        <v>1</v>
      </c>
      <c r="AA4469">
        <f t="shared" si="616"/>
        <v>8</v>
      </c>
      <c r="AB4469">
        <f t="shared" ca="1" si="612"/>
        <v>1.2000000000000002</v>
      </c>
      <c r="AC4469">
        <f t="shared" ca="1" si="613"/>
        <v>6.8</v>
      </c>
      <c r="AD4469">
        <f t="shared" ca="1" si="614"/>
        <v>-6.8</v>
      </c>
      <c r="AE4469" s="2">
        <v>0</v>
      </c>
      <c r="AF4469" s="7">
        <f>VLOOKUP(R4469,Weights!$A$2:$B$120,2,0)*AE4469</f>
        <v>0</v>
      </c>
      <c r="AG4469">
        <f t="shared" ca="1" si="615"/>
        <v>46.239999999999995</v>
      </c>
      <c r="AI4469" t="str">
        <f t="shared" ca="1" si="617"/>
        <v>Southern Miss</v>
      </c>
      <c r="AJ4469" t="str">
        <f t="shared" si="618"/>
        <v>Southern Miss</v>
      </c>
      <c r="AK4469">
        <f t="shared" si="619"/>
        <v>0</v>
      </c>
    </row>
    <row r="4470" spans="17:37" x14ac:dyDescent="0.25">
      <c r="Q4470" t="s">
        <v>3306</v>
      </c>
      <c r="R4470" s="6">
        <v>42061</v>
      </c>
      <c r="S4470" t="s">
        <v>3194</v>
      </c>
      <c r="T4470" t="s">
        <v>3419</v>
      </c>
      <c r="U4470" t="s">
        <v>3842</v>
      </c>
      <c r="V4470">
        <v>70</v>
      </c>
      <c r="W4470">
        <v>66</v>
      </c>
      <c r="Y4470" t="s">
        <v>1668</v>
      </c>
      <c r="Z4470">
        <v>1</v>
      </c>
      <c r="AA4470">
        <f t="shared" si="616"/>
        <v>4</v>
      </c>
      <c r="AB4470">
        <f t="shared" ca="1" si="612"/>
        <v>3.9999999999999991</v>
      </c>
      <c r="AC4470">
        <f t="shared" ca="1" si="613"/>
        <v>0</v>
      </c>
      <c r="AD4470">
        <f t="shared" ca="1" si="614"/>
        <v>0</v>
      </c>
      <c r="AE4470" s="2">
        <v>0</v>
      </c>
      <c r="AF4470" s="7">
        <f>VLOOKUP(R4470,Weights!$A$2:$B$120,2,0)*AE4470</f>
        <v>0</v>
      </c>
      <c r="AG4470">
        <f t="shared" ca="1" si="615"/>
        <v>0</v>
      </c>
      <c r="AI4470" t="str">
        <f t="shared" ca="1" si="617"/>
        <v>Southern Miss</v>
      </c>
      <c r="AJ4470" t="str">
        <f t="shared" si="618"/>
        <v>Southern Miss</v>
      </c>
      <c r="AK4470">
        <f t="shared" si="619"/>
        <v>0</v>
      </c>
    </row>
    <row r="4471" spans="17:37" x14ac:dyDescent="0.25">
      <c r="Q4471" t="s">
        <v>3306</v>
      </c>
      <c r="R4471" s="6">
        <v>42063</v>
      </c>
      <c r="S4471" t="s">
        <v>3194</v>
      </c>
      <c r="T4471" t="s">
        <v>3474</v>
      </c>
      <c r="U4471" t="s">
        <v>3842</v>
      </c>
      <c r="V4471">
        <v>63</v>
      </c>
      <c r="W4471">
        <v>60</v>
      </c>
      <c r="Y4471" t="s">
        <v>514</v>
      </c>
      <c r="Z4471">
        <v>1</v>
      </c>
      <c r="AA4471">
        <f t="shared" si="616"/>
        <v>3</v>
      </c>
      <c r="AB4471">
        <f t="shared" ca="1" si="612"/>
        <v>-9.6</v>
      </c>
      <c r="AC4471">
        <f t="shared" ca="1" si="613"/>
        <v>12.6</v>
      </c>
      <c r="AD4471">
        <f t="shared" ca="1" si="614"/>
        <v>-12.6</v>
      </c>
      <c r="AE4471" s="2">
        <v>0</v>
      </c>
      <c r="AF4471" s="7">
        <f>VLOOKUP(R4471,Weights!$A$2:$B$120,2,0)*AE4471</f>
        <v>0</v>
      </c>
      <c r="AG4471">
        <f t="shared" ca="1" si="615"/>
        <v>158.76</v>
      </c>
      <c r="AI4471" t="str">
        <f t="shared" ca="1" si="617"/>
        <v>UTEP</v>
      </c>
      <c r="AJ4471" t="str">
        <f t="shared" si="618"/>
        <v>Southern Miss</v>
      </c>
      <c r="AK4471">
        <f t="shared" si="619"/>
        <v>0</v>
      </c>
    </row>
    <row r="4472" spans="17:37" x14ac:dyDescent="0.25">
      <c r="Q4472" t="s">
        <v>3388</v>
      </c>
      <c r="R4472" s="6">
        <v>41965</v>
      </c>
      <c r="S4472" t="s">
        <v>3194</v>
      </c>
      <c r="T4472" t="s">
        <v>3398</v>
      </c>
      <c r="U4472" t="s">
        <v>3841</v>
      </c>
      <c r="V4472">
        <v>85</v>
      </c>
      <c r="W4472">
        <v>75</v>
      </c>
      <c r="Y4472" t="s">
        <v>129</v>
      </c>
      <c r="Z4472">
        <v>1</v>
      </c>
      <c r="AA4472">
        <f t="shared" si="616"/>
        <v>-10</v>
      </c>
      <c r="AB4472">
        <f t="shared" ca="1" si="612"/>
        <v>4.799999800000001</v>
      </c>
      <c r="AC4472">
        <f t="shared" ca="1" si="613"/>
        <v>-14.799999800000002</v>
      </c>
      <c r="AD4472">
        <f t="shared" ca="1" si="614"/>
        <v>14.799999800000002</v>
      </c>
      <c r="AE4472" s="2">
        <v>0</v>
      </c>
      <c r="AF4472" s="7">
        <f>VLOOKUP(R4472,Weights!$A$2:$B$120,2,0)*AE4472</f>
        <v>0</v>
      </c>
      <c r="AG4472">
        <f t="shared" ca="1" si="615"/>
        <v>219.0399940800001</v>
      </c>
      <c r="AI4472" t="str">
        <f t="shared" ca="1" si="617"/>
        <v>Southern Utah</v>
      </c>
      <c r="AJ4472" t="str">
        <f t="shared" si="618"/>
        <v>Utah Valley</v>
      </c>
      <c r="AK4472" t="str">
        <f t="shared" si="619"/>
        <v>Utah Valley</v>
      </c>
    </row>
    <row r="4473" spans="17:37" x14ac:dyDescent="0.25">
      <c r="Q4473" t="s">
        <v>3388</v>
      </c>
      <c r="R4473" s="6">
        <v>41969</v>
      </c>
      <c r="S4473" t="s">
        <v>3194</v>
      </c>
      <c r="T4473" t="s">
        <v>3498</v>
      </c>
      <c r="U4473" t="s">
        <v>3841</v>
      </c>
      <c r="V4473">
        <v>73</v>
      </c>
      <c r="W4473">
        <v>64</v>
      </c>
      <c r="Y4473" t="s">
        <v>130</v>
      </c>
      <c r="Z4473">
        <v>1</v>
      </c>
      <c r="AA4473">
        <f t="shared" si="616"/>
        <v>-9</v>
      </c>
      <c r="AB4473">
        <f t="shared" ca="1" si="612"/>
        <v>-3.1999999999999997</v>
      </c>
      <c r="AC4473">
        <f t="shared" ca="1" si="613"/>
        <v>-5.8000000000000007</v>
      </c>
      <c r="AD4473">
        <f t="shared" ca="1" si="614"/>
        <v>5.8000000000000007</v>
      </c>
      <c r="AE4473" s="2">
        <v>0</v>
      </c>
      <c r="AF4473" s="7">
        <f>VLOOKUP(R4473,Weights!$A$2:$B$120,2,0)*AE4473</f>
        <v>0</v>
      </c>
      <c r="AG4473">
        <f t="shared" ca="1" si="615"/>
        <v>33.640000000000008</v>
      </c>
      <c r="AI4473" t="str">
        <f t="shared" ca="1" si="617"/>
        <v>Eastern Kentucky</v>
      </c>
      <c r="AJ4473" t="str">
        <f t="shared" si="618"/>
        <v>Eastern Kentucky</v>
      </c>
      <c r="AK4473" t="str">
        <f t="shared" si="619"/>
        <v>Eastern Kentucky</v>
      </c>
    </row>
    <row r="4474" spans="17:37" x14ac:dyDescent="0.25">
      <c r="Q4474" t="s">
        <v>3388</v>
      </c>
      <c r="R4474" s="6">
        <v>41979</v>
      </c>
      <c r="S4474" t="s">
        <v>3194</v>
      </c>
      <c r="T4474" t="s">
        <v>3839</v>
      </c>
      <c r="U4474" t="s">
        <v>3842</v>
      </c>
      <c r="V4474">
        <v>92</v>
      </c>
      <c r="W4474">
        <v>45</v>
      </c>
      <c r="Y4474" t="s">
        <v>19</v>
      </c>
      <c r="Z4474">
        <v>1</v>
      </c>
      <c r="AA4474">
        <f t="shared" si="616"/>
        <v>47</v>
      </c>
      <c r="AB4474">
        <f t="shared" ca="1" si="612"/>
        <v>23.3999998</v>
      </c>
      <c r="AC4474">
        <f t="shared" ca="1" si="613"/>
        <v>23.6000002</v>
      </c>
      <c r="AD4474">
        <f t="shared" ca="1" si="614"/>
        <v>-23.6000002</v>
      </c>
      <c r="AE4474" s="2">
        <v>0</v>
      </c>
      <c r="AF4474" s="7">
        <f>VLOOKUP(R4474,Weights!$A$2:$B$120,2,0)*AE4474</f>
        <v>0</v>
      </c>
      <c r="AG4474">
        <f t="shared" ca="1" si="615"/>
        <v>556.96000944000002</v>
      </c>
      <c r="AI4474" t="str">
        <f t="shared" ca="1" si="617"/>
        <v>Southern Utah</v>
      </c>
      <c r="AJ4474" t="str">
        <f t="shared" si="618"/>
        <v>Southern Utah</v>
      </c>
      <c r="AK4474">
        <f t="shared" si="619"/>
        <v>0</v>
      </c>
    </row>
    <row r="4475" spans="17:37" x14ac:dyDescent="0.25">
      <c r="Q4475" t="s">
        <v>3388</v>
      </c>
      <c r="R4475" s="6">
        <v>41995</v>
      </c>
      <c r="S4475" t="s">
        <v>3195</v>
      </c>
      <c r="T4475" t="s">
        <v>3533</v>
      </c>
      <c r="U4475" t="s">
        <v>3841</v>
      </c>
      <c r="V4475">
        <v>70</v>
      </c>
      <c r="W4475">
        <v>61</v>
      </c>
      <c r="Y4475" t="s">
        <v>841</v>
      </c>
      <c r="Z4475">
        <v>1</v>
      </c>
      <c r="AA4475">
        <f t="shared" si="616"/>
        <v>-9</v>
      </c>
      <c r="AB4475">
        <f t="shared" ca="1" si="612"/>
        <v>4.9999997999999994</v>
      </c>
      <c r="AC4475">
        <f t="shared" ca="1" si="613"/>
        <v>-13.999999799999999</v>
      </c>
      <c r="AD4475">
        <f t="shared" ca="1" si="614"/>
        <v>13.999999799999999</v>
      </c>
      <c r="AE4475" s="2">
        <v>0</v>
      </c>
      <c r="AF4475" s="7">
        <f>VLOOKUP(R4475,Weights!$A$2:$B$120,2,0)*AE4475</f>
        <v>0</v>
      </c>
      <c r="AG4475">
        <f t="shared" ca="1" si="615"/>
        <v>195.99999440000002</v>
      </c>
      <c r="AI4475" t="str">
        <f t="shared" ca="1" si="617"/>
        <v>Southern Utah</v>
      </c>
      <c r="AJ4475" t="str">
        <f t="shared" si="618"/>
        <v>Arkansas-Pine Bluff</v>
      </c>
      <c r="AK4475" t="str">
        <f t="shared" si="619"/>
        <v>Arkansas-Pine Bluff</v>
      </c>
    </row>
    <row r="4476" spans="17:37" x14ac:dyDescent="0.25">
      <c r="Q4476" t="s">
        <v>3388</v>
      </c>
      <c r="R4476" s="6">
        <v>41996</v>
      </c>
      <c r="S4476" t="s">
        <v>3195</v>
      </c>
      <c r="T4476" t="s">
        <v>3434</v>
      </c>
      <c r="U4476" t="s">
        <v>3842</v>
      </c>
      <c r="V4476">
        <v>66</v>
      </c>
      <c r="W4476">
        <v>56</v>
      </c>
      <c r="Y4476" t="s">
        <v>856</v>
      </c>
      <c r="Z4476">
        <v>1</v>
      </c>
      <c r="AA4476">
        <f t="shared" si="616"/>
        <v>10</v>
      </c>
      <c r="AB4476">
        <f t="shared" ca="1" si="612"/>
        <v>2.7999998000000001</v>
      </c>
      <c r="AC4476">
        <f t="shared" ca="1" si="613"/>
        <v>7.2000001999999999</v>
      </c>
      <c r="AD4476">
        <f t="shared" ca="1" si="614"/>
        <v>-7.2000001999999999</v>
      </c>
      <c r="AE4476" s="2">
        <v>0</v>
      </c>
      <c r="AF4476" s="7">
        <f>VLOOKUP(R4476,Weights!$A$2:$B$120,2,0)*AE4476</f>
        <v>0</v>
      </c>
      <c r="AG4476">
        <f t="shared" ca="1" si="615"/>
        <v>51.840002880000036</v>
      </c>
      <c r="AI4476" t="str">
        <f t="shared" ca="1" si="617"/>
        <v>Southern Utah</v>
      </c>
      <c r="AJ4476" t="str">
        <f t="shared" si="618"/>
        <v>Southern Utah</v>
      </c>
      <c r="AK4476">
        <f t="shared" si="619"/>
        <v>0</v>
      </c>
    </row>
    <row r="4477" spans="17:37" x14ac:dyDescent="0.25">
      <c r="Q4477" t="s">
        <v>3388</v>
      </c>
      <c r="R4477" s="6">
        <v>42019</v>
      </c>
      <c r="S4477" t="s">
        <v>3194</v>
      </c>
      <c r="T4477" t="s">
        <v>3390</v>
      </c>
      <c r="U4477" t="s">
        <v>3842</v>
      </c>
      <c r="V4477">
        <v>71</v>
      </c>
      <c r="W4477">
        <v>67</v>
      </c>
      <c r="Y4477" t="s">
        <v>1231</v>
      </c>
      <c r="Z4477">
        <v>1</v>
      </c>
      <c r="AA4477">
        <f t="shared" si="616"/>
        <v>4</v>
      </c>
      <c r="AB4477">
        <f t="shared" ca="1" si="612"/>
        <v>4.0000000000000009</v>
      </c>
      <c r="AC4477">
        <f t="shared" ca="1" si="613"/>
        <v>0</v>
      </c>
      <c r="AD4477">
        <f t="shared" ca="1" si="614"/>
        <v>0</v>
      </c>
      <c r="AE4477" s="2">
        <v>0</v>
      </c>
      <c r="AF4477" s="7">
        <f>VLOOKUP(R4477,Weights!$A$2:$B$120,2,0)*AE4477</f>
        <v>0</v>
      </c>
      <c r="AG4477">
        <f t="shared" ca="1" si="615"/>
        <v>0</v>
      </c>
      <c r="AI4477" t="str">
        <f t="shared" ca="1" si="617"/>
        <v>Southern Utah</v>
      </c>
      <c r="AJ4477" t="str">
        <f t="shared" si="618"/>
        <v>Southern Utah</v>
      </c>
      <c r="AK4477">
        <f t="shared" si="619"/>
        <v>0</v>
      </c>
    </row>
    <row r="4478" spans="17:37" x14ac:dyDescent="0.25">
      <c r="Q4478" t="s">
        <v>3388</v>
      </c>
      <c r="R4478" s="6">
        <v>42021</v>
      </c>
      <c r="S4478" t="s">
        <v>3194</v>
      </c>
      <c r="T4478" t="s">
        <v>3391</v>
      </c>
      <c r="U4478" t="s">
        <v>3842</v>
      </c>
      <c r="V4478">
        <v>70</v>
      </c>
      <c r="W4478">
        <v>60</v>
      </c>
      <c r="Y4478" t="s">
        <v>1232</v>
      </c>
      <c r="Z4478">
        <v>1</v>
      </c>
      <c r="AA4478">
        <f t="shared" si="616"/>
        <v>10</v>
      </c>
      <c r="AB4478">
        <f t="shared" ca="1" si="612"/>
        <v>0.79999999999999982</v>
      </c>
      <c r="AC4478">
        <f t="shared" ca="1" si="613"/>
        <v>9.1999999999999993</v>
      </c>
      <c r="AD4478">
        <f t="shared" ca="1" si="614"/>
        <v>-9.1999999999999993</v>
      </c>
      <c r="AE4478" s="2">
        <v>0</v>
      </c>
      <c r="AF4478" s="7">
        <f>VLOOKUP(R4478,Weights!$A$2:$B$120,2,0)*AE4478</f>
        <v>0</v>
      </c>
      <c r="AG4478">
        <f t="shared" ca="1" si="615"/>
        <v>84.639999999999986</v>
      </c>
      <c r="AI4478" t="str">
        <f t="shared" ca="1" si="617"/>
        <v>Southern Utah</v>
      </c>
      <c r="AJ4478" t="str">
        <f t="shared" si="618"/>
        <v>Southern Utah</v>
      </c>
      <c r="AK4478">
        <f t="shared" si="619"/>
        <v>0</v>
      </c>
    </row>
    <row r="4479" spans="17:37" x14ac:dyDescent="0.25">
      <c r="Q4479" t="s">
        <v>3388</v>
      </c>
      <c r="R4479" s="6">
        <v>42035</v>
      </c>
      <c r="S4479" t="s">
        <v>3194</v>
      </c>
      <c r="T4479" t="s">
        <v>3389</v>
      </c>
      <c r="U4479" t="s">
        <v>3841</v>
      </c>
      <c r="V4479">
        <v>81</v>
      </c>
      <c r="W4479">
        <v>60</v>
      </c>
      <c r="Y4479" t="s">
        <v>1233</v>
      </c>
      <c r="Z4479">
        <v>1</v>
      </c>
      <c r="AA4479">
        <f t="shared" si="616"/>
        <v>-21</v>
      </c>
      <c r="AB4479">
        <f t="shared" ca="1" si="612"/>
        <v>-2.1999999999999997</v>
      </c>
      <c r="AC4479">
        <f t="shared" ca="1" si="613"/>
        <v>-18.8</v>
      </c>
      <c r="AD4479">
        <f t="shared" ca="1" si="614"/>
        <v>18.8</v>
      </c>
      <c r="AE4479" s="2">
        <v>0</v>
      </c>
      <c r="AF4479" s="7">
        <f>VLOOKUP(R4479,Weights!$A$2:$B$120,2,0)*AE4479</f>
        <v>0</v>
      </c>
      <c r="AG4479">
        <f t="shared" ca="1" si="615"/>
        <v>353.44000000000005</v>
      </c>
      <c r="AI4479" t="str">
        <f t="shared" ca="1" si="617"/>
        <v>Northern Arizona</v>
      </c>
      <c r="AJ4479" t="str">
        <f t="shared" si="618"/>
        <v>Northern Arizona</v>
      </c>
      <c r="AK4479" t="str">
        <f t="shared" si="619"/>
        <v>Northern Arizona</v>
      </c>
    </row>
    <row r="4480" spans="17:37" x14ac:dyDescent="0.25">
      <c r="Q4480" t="s">
        <v>3388</v>
      </c>
      <c r="R4480" s="6">
        <v>42040</v>
      </c>
      <c r="S4480" t="s">
        <v>3194</v>
      </c>
      <c r="T4480" t="s">
        <v>3399</v>
      </c>
      <c r="U4480" t="s">
        <v>3841</v>
      </c>
      <c r="V4480">
        <v>89</v>
      </c>
      <c r="W4480">
        <v>85</v>
      </c>
      <c r="X4480" t="s">
        <v>3843</v>
      </c>
      <c r="Y4480" t="s">
        <v>1234</v>
      </c>
      <c r="Z4480">
        <v>1</v>
      </c>
      <c r="AA4480">
        <f t="shared" si="616"/>
        <v>-4</v>
      </c>
      <c r="AB4480">
        <f t="shared" ca="1" si="612"/>
        <v>1.7999999999999998</v>
      </c>
      <c r="AC4480">
        <f t="shared" ca="1" si="613"/>
        <v>-5.8</v>
      </c>
      <c r="AD4480">
        <f t="shared" ca="1" si="614"/>
        <v>5.8</v>
      </c>
      <c r="AE4480" s="2">
        <v>0</v>
      </c>
      <c r="AF4480" s="7">
        <f>VLOOKUP(R4480,Weights!$A$2:$B$120,2,0)*AE4480</f>
        <v>0</v>
      </c>
      <c r="AG4480">
        <f t="shared" ca="1" si="615"/>
        <v>33.64</v>
      </c>
      <c r="AI4480" t="str">
        <f t="shared" ca="1" si="617"/>
        <v>Southern Utah</v>
      </c>
      <c r="AJ4480" t="str">
        <f t="shared" si="618"/>
        <v>North Dakota</v>
      </c>
      <c r="AK4480" t="str">
        <f t="shared" si="619"/>
        <v>North Dakota</v>
      </c>
    </row>
    <row r="4481" spans="17:37" x14ac:dyDescent="0.25">
      <c r="Q4481" t="s">
        <v>3388</v>
      </c>
      <c r="R4481" s="6">
        <v>42042</v>
      </c>
      <c r="S4481" t="s">
        <v>3194</v>
      </c>
      <c r="T4481" t="s">
        <v>3364</v>
      </c>
      <c r="U4481" t="s">
        <v>3841</v>
      </c>
      <c r="V4481">
        <v>84</v>
      </c>
      <c r="W4481">
        <v>80</v>
      </c>
      <c r="Y4481" t="s">
        <v>1235</v>
      </c>
      <c r="Z4481">
        <v>1</v>
      </c>
      <c r="AA4481">
        <f t="shared" si="616"/>
        <v>-4</v>
      </c>
      <c r="AB4481">
        <f t="shared" ca="1" si="612"/>
        <v>-0.39999999999999947</v>
      </c>
      <c r="AC4481">
        <f t="shared" ca="1" si="613"/>
        <v>-3.6000000000000005</v>
      </c>
      <c r="AD4481">
        <f t="shared" ca="1" si="614"/>
        <v>3.6000000000000005</v>
      </c>
      <c r="AE4481" s="2">
        <v>0</v>
      </c>
      <c r="AF4481" s="7">
        <f>VLOOKUP(R4481,Weights!$A$2:$B$120,2,0)*AE4481</f>
        <v>0</v>
      </c>
      <c r="AG4481">
        <f t="shared" ca="1" si="615"/>
        <v>12.960000000000004</v>
      </c>
      <c r="AI4481" t="str">
        <f t="shared" ca="1" si="617"/>
        <v>Northern Colorado</v>
      </c>
      <c r="AJ4481" t="str">
        <f t="shared" si="618"/>
        <v>Northern Colorado</v>
      </c>
      <c r="AK4481" t="str">
        <f t="shared" si="619"/>
        <v>Northern Colorado</v>
      </c>
    </row>
    <row r="4482" spans="17:37" x14ac:dyDescent="0.25">
      <c r="Q4482" t="s">
        <v>3388</v>
      </c>
      <c r="R4482" s="6">
        <v>42054</v>
      </c>
      <c r="S4482" t="s">
        <v>3194</v>
      </c>
      <c r="T4482" t="s">
        <v>3357</v>
      </c>
      <c r="U4482" t="s">
        <v>3841</v>
      </c>
      <c r="V4482">
        <v>78</v>
      </c>
      <c r="W4482">
        <v>75</v>
      </c>
      <c r="Y4482" t="s">
        <v>1237</v>
      </c>
      <c r="Z4482">
        <v>1</v>
      </c>
      <c r="AA4482">
        <f t="shared" si="616"/>
        <v>-3</v>
      </c>
      <c r="AB4482">
        <f t="shared" ref="AB4482:AB4545" ca="1" si="620">Z4482*(IF(S4482="A",-HomeEdge,IF(S4482="H",HomeEdge,0))+VLOOKUP(Q4482,TmList,2,0)-VLOOKUP(T4482,TmList,2,0))</f>
        <v>-6.4</v>
      </c>
      <c r="AC4482">
        <f t="shared" ref="AC4482:AC4545" ca="1" si="621">AA4482-AB4482</f>
        <v>3.4000000000000004</v>
      </c>
      <c r="AD4482">
        <f t="shared" ref="AD4482:AD4545" ca="1" si="622">-AC4482</f>
        <v>-3.4000000000000004</v>
      </c>
      <c r="AE4482" s="2">
        <v>0</v>
      </c>
      <c r="AF4482" s="7">
        <f>VLOOKUP(R4482,Weights!$A$2:$B$120,2,0)*AE4482</f>
        <v>0</v>
      </c>
      <c r="AG4482">
        <f t="shared" ref="AG4482:AG4545" ca="1" si="623">AC4482^2</f>
        <v>11.560000000000002</v>
      </c>
      <c r="AI4482" t="str">
        <f t="shared" ca="1" si="617"/>
        <v>Eastern Washington</v>
      </c>
      <c r="AJ4482" t="str">
        <f t="shared" si="618"/>
        <v>Eastern Washington</v>
      </c>
      <c r="AK4482" t="str">
        <f t="shared" si="619"/>
        <v>Eastern Washington</v>
      </c>
    </row>
    <row r="4483" spans="17:37" x14ac:dyDescent="0.25">
      <c r="Q4483" t="s">
        <v>3388</v>
      </c>
      <c r="R4483" s="6">
        <v>42056</v>
      </c>
      <c r="S4483" t="s">
        <v>3194</v>
      </c>
      <c r="T4483" t="s">
        <v>3358</v>
      </c>
      <c r="U4483" t="s">
        <v>3842</v>
      </c>
      <c r="V4483">
        <v>79</v>
      </c>
      <c r="W4483">
        <v>77</v>
      </c>
      <c r="X4483" t="s">
        <v>3843</v>
      </c>
      <c r="Y4483" t="s">
        <v>1238</v>
      </c>
      <c r="Z4483">
        <v>1</v>
      </c>
      <c r="AA4483">
        <f t="shared" ref="AA4483:AA4546" si="624">Z4483*IF(U4483="W",(V4483-W4483),W4483-V4483)</f>
        <v>2</v>
      </c>
      <c r="AB4483">
        <f t="shared" ca="1" si="620"/>
        <v>1.6000000000000005</v>
      </c>
      <c r="AC4483">
        <f t="shared" ca="1" si="621"/>
        <v>0.39999999999999947</v>
      </c>
      <c r="AD4483">
        <f t="shared" ca="1" si="622"/>
        <v>-0.39999999999999947</v>
      </c>
      <c r="AE4483" s="2">
        <v>0</v>
      </c>
      <c r="AF4483" s="7">
        <f>VLOOKUP(R4483,Weights!$A$2:$B$120,2,0)*AE4483</f>
        <v>0</v>
      </c>
      <c r="AG4483">
        <f t="shared" ca="1" si="623"/>
        <v>0.15999999999999959</v>
      </c>
      <c r="AI4483" t="str">
        <f t="shared" ref="AI4483:AI4546" ca="1" si="625">IF(AB4483&gt;0,Q4483,T4483)</f>
        <v>Southern Utah</v>
      </c>
      <c r="AJ4483" t="str">
        <f t="shared" ref="AJ4483:AJ4546" si="626">IF(AA4483&gt;0,Q4483,T4483)</f>
        <v>Southern Utah</v>
      </c>
      <c r="AK4483">
        <f t="shared" ref="AK4483:AK4546" si="627">IF(AA4483&lt;0,T4483,0)</f>
        <v>0</v>
      </c>
    </row>
    <row r="4484" spans="17:37" x14ac:dyDescent="0.25">
      <c r="Q4484" t="s">
        <v>3388</v>
      </c>
      <c r="R4484" s="6">
        <v>42068</v>
      </c>
      <c r="S4484" t="s">
        <v>3194</v>
      </c>
      <c r="T4484" t="s">
        <v>3386</v>
      </c>
      <c r="U4484" t="s">
        <v>3842</v>
      </c>
      <c r="V4484">
        <v>69</v>
      </c>
      <c r="W4484">
        <v>65</v>
      </c>
      <c r="Y4484" t="s">
        <v>1239</v>
      </c>
      <c r="Z4484">
        <v>1</v>
      </c>
      <c r="AA4484">
        <f t="shared" si="624"/>
        <v>4</v>
      </c>
      <c r="AB4484">
        <f t="shared" ca="1" si="620"/>
        <v>-3.4</v>
      </c>
      <c r="AC4484">
        <f t="shared" ca="1" si="621"/>
        <v>7.4</v>
      </c>
      <c r="AD4484">
        <f t="shared" ca="1" si="622"/>
        <v>-7.4</v>
      </c>
      <c r="AE4484" s="2">
        <v>0</v>
      </c>
      <c r="AF4484" s="7">
        <f>VLOOKUP(R4484,Weights!$A$2:$B$120,2,0)*AE4484</f>
        <v>0</v>
      </c>
      <c r="AG4484">
        <f t="shared" ca="1" si="623"/>
        <v>54.760000000000005</v>
      </c>
      <c r="AI4484" t="str">
        <f t="shared" ca="1" si="625"/>
        <v>Sacramento St</v>
      </c>
      <c r="AJ4484" t="str">
        <f t="shared" si="626"/>
        <v>Southern Utah</v>
      </c>
      <c r="AK4484">
        <f t="shared" si="627"/>
        <v>0</v>
      </c>
    </row>
    <row r="4485" spans="17:37" x14ac:dyDescent="0.25">
      <c r="Q4485" t="s">
        <v>3388</v>
      </c>
      <c r="R4485" s="6">
        <v>42070</v>
      </c>
      <c r="S4485" t="s">
        <v>3194</v>
      </c>
      <c r="T4485" t="s">
        <v>3385</v>
      </c>
      <c r="U4485" t="s">
        <v>3841</v>
      </c>
      <c r="V4485">
        <v>86</v>
      </c>
      <c r="W4485">
        <v>73</v>
      </c>
      <c r="Y4485" t="s">
        <v>1240</v>
      </c>
      <c r="Z4485">
        <v>1</v>
      </c>
      <c r="AA4485">
        <f t="shared" si="624"/>
        <v>-13</v>
      </c>
      <c r="AB4485">
        <f t="shared" ca="1" si="620"/>
        <v>0</v>
      </c>
      <c r="AC4485">
        <f t="shared" ca="1" si="621"/>
        <v>-13</v>
      </c>
      <c r="AD4485">
        <f t="shared" ca="1" si="622"/>
        <v>13</v>
      </c>
      <c r="AE4485" s="2">
        <v>0</v>
      </c>
      <c r="AF4485" s="7">
        <f>VLOOKUP(R4485,Weights!$A$2:$B$120,2,0)*AE4485</f>
        <v>0</v>
      </c>
      <c r="AG4485">
        <f t="shared" ca="1" si="623"/>
        <v>169</v>
      </c>
      <c r="AI4485" t="str">
        <f t="shared" ca="1" si="625"/>
        <v>Portland St</v>
      </c>
      <c r="AJ4485" t="str">
        <f t="shared" si="626"/>
        <v>Portland St</v>
      </c>
      <c r="AK4485" t="str">
        <f t="shared" si="627"/>
        <v>Portland St</v>
      </c>
    </row>
    <row r="4486" spans="17:37" x14ac:dyDescent="0.25">
      <c r="Q4486" t="s">
        <v>3292</v>
      </c>
      <c r="R4486" s="6">
        <v>41958</v>
      </c>
      <c r="S4486" t="s">
        <v>3194</v>
      </c>
      <c r="T4486" t="s">
        <v>3225</v>
      </c>
      <c r="U4486" t="s">
        <v>3842</v>
      </c>
      <c r="V4486">
        <v>77</v>
      </c>
      <c r="W4486">
        <v>57</v>
      </c>
      <c r="Y4486" t="s">
        <v>176</v>
      </c>
      <c r="Z4486">
        <v>1</v>
      </c>
      <c r="AA4486">
        <f t="shared" si="624"/>
        <v>20</v>
      </c>
      <c r="AB4486">
        <f t="shared" ca="1" si="620"/>
        <v>13.6</v>
      </c>
      <c r="AC4486">
        <f t="shared" ca="1" si="621"/>
        <v>6.4</v>
      </c>
      <c r="AD4486">
        <f t="shared" ca="1" si="622"/>
        <v>-6.4</v>
      </c>
      <c r="AE4486" s="2">
        <v>0</v>
      </c>
      <c r="AF4486" s="7">
        <f>VLOOKUP(R4486,Weights!$A$2:$B$120,2,0)*AE4486</f>
        <v>0</v>
      </c>
      <c r="AG4486">
        <f t="shared" ca="1" si="623"/>
        <v>40.960000000000008</v>
      </c>
      <c r="AI4486" t="str">
        <f t="shared" ca="1" si="625"/>
        <v>St. Bonaventure</v>
      </c>
      <c r="AJ4486" t="str">
        <f t="shared" si="626"/>
        <v>St. Bonaventure</v>
      </c>
      <c r="AK4486">
        <f t="shared" si="627"/>
        <v>0</v>
      </c>
    </row>
    <row r="4487" spans="17:37" x14ac:dyDescent="0.25">
      <c r="Q4487" t="s">
        <v>3292</v>
      </c>
      <c r="R4487" s="6">
        <v>41962</v>
      </c>
      <c r="S4487" t="s">
        <v>3194</v>
      </c>
      <c r="T4487" t="s">
        <v>3201</v>
      </c>
      <c r="U4487" t="s">
        <v>3841</v>
      </c>
      <c r="V4487">
        <v>73</v>
      </c>
      <c r="W4487">
        <v>70</v>
      </c>
      <c r="Y4487" t="s">
        <v>11</v>
      </c>
      <c r="Z4487">
        <v>1</v>
      </c>
      <c r="AA4487">
        <f t="shared" si="624"/>
        <v>-3</v>
      </c>
      <c r="AB4487">
        <f t="shared" ca="1" si="620"/>
        <v>15</v>
      </c>
      <c r="AC4487">
        <f t="shared" ca="1" si="621"/>
        <v>-18</v>
      </c>
      <c r="AD4487">
        <f t="shared" ca="1" si="622"/>
        <v>18</v>
      </c>
      <c r="AE4487" s="2">
        <v>0</v>
      </c>
      <c r="AF4487" s="7">
        <f>VLOOKUP(R4487,Weights!$A$2:$B$120,2,0)*AE4487</f>
        <v>0</v>
      </c>
      <c r="AG4487">
        <f t="shared" ca="1" si="623"/>
        <v>324</v>
      </c>
      <c r="AI4487" t="str">
        <f t="shared" ca="1" si="625"/>
        <v>St. Bonaventure</v>
      </c>
      <c r="AJ4487" t="str">
        <f t="shared" si="626"/>
        <v>Siena</v>
      </c>
      <c r="AK4487" t="str">
        <f t="shared" si="627"/>
        <v>Siena</v>
      </c>
    </row>
    <row r="4488" spans="17:37" x14ac:dyDescent="0.25">
      <c r="Q4488" t="s">
        <v>3292</v>
      </c>
      <c r="R4488" s="6">
        <v>41965</v>
      </c>
      <c r="S4488" t="s">
        <v>3194</v>
      </c>
      <c r="T4488" t="s">
        <v>3236</v>
      </c>
      <c r="U4488" t="s">
        <v>3842</v>
      </c>
      <c r="V4488">
        <v>59</v>
      </c>
      <c r="W4488">
        <v>53</v>
      </c>
      <c r="Y4488" t="s">
        <v>99</v>
      </c>
      <c r="Z4488">
        <v>1</v>
      </c>
      <c r="AA4488">
        <f t="shared" si="624"/>
        <v>6</v>
      </c>
      <c r="AB4488">
        <f t="shared" ca="1" si="620"/>
        <v>8.4</v>
      </c>
      <c r="AC4488">
        <f t="shared" ca="1" si="621"/>
        <v>-2.4000000000000004</v>
      </c>
      <c r="AD4488">
        <f t="shared" ca="1" si="622"/>
        <v>2.4000000000000004</v>
      </c>
      <c r="AE4488" s="2">
        <v>0</v>
      </c>
      <c r="AF4488" s="7">
        <f>VLOOKUP(R4488,Weights!$A$2:$B$120,2,0)*AE4488</f>
        <v>0</v>
      </c>
      <c r="AG4488">
        <f t="shared" ca="1" si="623"/>
        <v>5.7600000000000016</v>
      </c>
      <c r="AI4488" t="str">
        <f t="shared" ca="1" si="625"/>
        <v>St. Bonaventure</v>
      </c>
      <c r="AJ4488" t="str">
        <f t="shared" si="626"/>
        <v>St. Bonaventure</v>
      </c>
      <c r="AK4488">
        <f t="shared" si="627"/>
        <v>0</v>
      </c>
    </row>
    <row r="4489" spans="17:37" x14ac:dyDescent="0.25">
      <c r="Q4489" t="s">
        <v>3292</v>
      </c>
      <c r="R4489" s="6">
        <v>41968</v>
      </c>
      <c r="S4489" t="s">
        <v>3194</v>
      </c>
      <c r="T4489" t="s">
        <v>3469</v>
      </c>
      <c r="U4489" t="s">
        <v>3842</v>
      </c>
      <c r="V4489">
        <v>79</v>
      </c>
      <c r="W4489">
        <v>71</v>
      </c>
      <c r="Y4489" t="s">
        <v>100</v>
      </c>
      <c r="Z4489">
        <v>1</v>
      </c>
      <c r="AA4489">
        <f t="shared" si="624"/>
        <v>8</v>
      </c>
      <c r="AB4489">
        <f t="shared" ca="1" si="620"/>
        <v>21.3999998</v>
      </c>
      <c r="AC4489">
        <f t="shared" ca="1" si="621"/>
        <v>-13.3999998</v>
      </c>
      <c r="AD4489">
        <f t="shared" ca="1" si="622"/>
        <v>13.3999998</v>
      </c>
      <c r="AE4489" s="2">
        <v>0</v>
      </c>
      <c r="AF4489" s="7">
        <f>VLOOKUP(R4489,Weights!$A$2:$B$120,2,0)*AE4489</f>
        <v>0</v>
      </c>
      <c r="AG4489">
        <f t="shared" ca="1" si="623"/>
        <v>179.55999464000004</v>
      </c>
      <c r="AI4489" t="str">
        <f t="shared" ca="1" si="625"/>
        <v>St. Bonaventure</v>
      </c>
      <c r="AJ4489" t="str">
        <f t="shared" si="626"/>
        <v>St. Bonaventure</v>
      </c>
      <c r="AK4489">
        <f t="shared" si="627"/>
        <v>0</v>
      </c>
    </row>
    <row r="4490" spans="17:37" x14ac:dyDescent="0.25">
      <c r="Q4490" t="s">
        <v>3292</v>
      </c>
      <c r="R4490" s="6">
        <v>41972</v>
      </c>
      <c r="S4490" t="s">
        <v>3195</v>
      </c>
      <c r="T4490" t="s">
        <v>3203</v>
      </c>
      <c r="U4490" t="s">
        <v>3842</v>
      </c>
      <c r="V4490">
        <v>74</v>
      </c>
      <c r="W4490">
        <v>59</v>
      </c>
      <c r="Y4490" t="s">
        <v>101</v>
      </c>
      <c r="Z4490">
        <v>1</v>
      </c>
      <c r="AA4490">
        <f t="shared" si="624"/>
        <v>15</v>
      </c>
      <c r="AB4490">
        <f t="shared" ca="1" si="620"/>
        <v>18.3999998</v>
      </c>
      <c r="AC4490">
        <f t="shared" ca="1" si="621"/>
        <v>-3.3999997999999998</v>
      </c>
      <c r="AD4490">
        <f t="shared" ca="1" si="622"/>
        <v>3.3999997999999998</v>
      </c>
      <c r="AE4490" s="2">
        <v>0</v>
      </c>
      <c r="AF4490" s="7">
        <f>VLOOKUP(R4490,Weights!$A$2:$B$120,2,0)*AE4490</f>
        <v>0</v>
      </c>
      <c r="AG4490">
        <f t="shared" ca="1" si="623"/>
        <v>11.559998640000039</v>
      </c>
      <c r="AI4490" t="str">
        <f t="shared" ca="1" si="625"/>
        <v>St. Bonaventure</v>
      </c>
      <c r="AJ4490" t="str">
        <f t="shared" si="626"/>
        <v>St. Bonaventure</v>
      </c>
      <c r="AK4490">
        <f t="shared" si="627"/>
        <v>0</v>
      </c>
    </row>
    <row r="4491" spans="17:37" x14ac:dyDescent="0.25">
      <c r="Q4491" t="s">
        <v>3292</v>
      </c>
      <c r="R4491" s="6">
        <v>41976</v>
      </c>
      <c r="S4491" t="s">
        <v>3194</v>
      </c>
      <c r="T4491" t="s">
        <v>3405</v>
      </c>
      <c r="U4491" t="s">
        <v>3842</v>
      </c>
      <c r="V4491">
        <v>72</v>
      </c>
      <c r="W4491">
        <v>63</v>
      </c>
      <c r="Y4491" t="s">
        <v>103</v>
      </c>
      <c r="Z4491">
        <v>1</v>
      </c>
      <c r="AA4491">
        <f t="shared" si="624"/>
        <v>9</v>
      </c>
      <c r="AB4491">
        <f t="shared" ca="1" si="620"/>
        <v>2.5999999999999996</v>
      </c>
      <c r="AC4491">
        <f t="shared" ca="1" si="621"/>
        <v>6.4</v>
      </c>
      <c r="AD4491">
        <f t="shared" ca="1" si="622"/>
        <v>-6.4</v>
      </c>
      <c r="AE4491" s="2">
        <v>0</v>
      </c>
      <c r="AF4491" s="7">
        <f>VLOOKUP(R4491,Weights!$A$2:$B$120,2,0)*AE4491</f>
        <v>0</v>
      </c>
      <c r="AG4491">
        <f t="shared" ca="1" si="623"/>
        <v>40.960000000000008</v>
      </c>
      <c r="AI4491" t="str">
        <f t="shared" ca="1" si="625"/>
        <v>St. Bonaventure</v>
      </c>
      <c r="AJ4491" t="str">
        <f t="shared" si="626"/>
        <v>St. Bonaventure</v>
      </c>
      <c r="AK4491">
        <f t="shared" si="627"/>
        <v>0</v>
      </c>
    </row>
    <row r="4492" spans="17:37" x14ac:dyDescent="0.25">
      <c r="Q4492" t="s">
        <v>3292</v>
      </c>
      <c r="R4492" s="6">
        <v>41995</v>
      </c>
      <c r="S4492" t="s">
        <v>3194</v>
      </c>
      <c r="T4492" t="s">
        <v>3246</v>
      </c>
      <c r="U4492" t="s">
        <v>3841</v>
      </c>
      <c r="V4492">
        <v>82</v>
      </c>
      <c r="W4492">
        <v>80</v>
      </c>
      <c r="Y4492" t="s">
        <v>265</v>
      </c>
      <c r="Z4492">
        <v>1</v>
      </c>
      <c r="AA4492">
        <f t="shared" si="624"/>
        <v>-2</v>
      </c>
      <c r="AB4492">
        <f t="shared" ca="1" si="620"/>
        <v>13.8</v>
      </c>
      <c r="AC4492">
        <f t="shared" ca="1" si="621"/>
        <v>-15.8</v>
      </c>
      <c r="AD4492">
        <f t="shared" ca="1" si="622"/>
        <v>15.8</v>
      </c>
      <c r="AE4492" s="2">
        <v>0</v>
      </c>
      <c r="AF4492" s="7">
        <f>VLOOKUP(R4492,Weights!$A$2:$B$120,2,0)*AE4492</f>
        <v>0</v>
      </c>
      <c r="AG4492">
        <f t="shared" ca="1" si="623"/>
        <v>249.64000000000001</v>
      </c>
      <c r="AI4492" t="str">
        <f t="shared" ca="1" si="625"/>
        <v>St. Bonaventure</v>
      </c>
      <c r="AJ4492" t="str">
        <f t="shared" si="626"/>
        <v>Maryland-Eastern Shore</v>
      </c>
      <c r="AK4492" t="str">
        <f t="shared" si="627"/>
        <v>Maryland-Eastern Shore</v>
      </c>
    </row>
    <row r="4493" spans="17:37" x14ac:dyDescent="0.25">
      <c r="Q4493" t="s">
        <v>3292</v>
      </c>
      <c r="R4493" s="6">
        <v>42012</v>
      </c>
      <c r="S4493" t="s">
        <v>3194</v>
      </c>
      <c r="T4493" t="s">
        <v>3297</v>
      </c>
      <c r="U4493" t="s">
        <v>3841</v>
      </c>
      <c r="V4493">
        <v>78</v>
      </c>
      <c r="W4493">
        <v>61</v>
      </c>
      <c r="Y4493" t="s">
        <v>293</v>
      </c>
      <c r="Z4493">
        <v>1</v>
      </c>
      <c r="AA4493">
        <f t="shared" si="624"/>
        <v>-17</v>
      </c>
      <c r="AB4493">
        <f t="shared" ca="1" si="620"/>
        <v>0.40000000000000036</v>
      </c>
      <c r="AC4493">
        <f t="shared" ca="1" si="621"/>
        <v>-17.399999999999999</v>
      </c>
      <c r="AD4493">
        <f t="shared" ca="1" si="622"/>
        <v>17.399999999999999</v>
      </c>
      <c r="AE4493" s="2">
        <v>0</v>
      </c>
      <c r="AF4493" s="7">
        <f>VLOOKUP(R4493,Weights!$A$2:$B$120,2,0)*AE4493</f>
        <v>0</v>
      </c>
      <c r="AG4493">
        <f t="shared" ca="1" si="623"/>
        <v>302.75999999999993</v>
      </c>
      <c r="AI4493" t="str">
        <f t="shared" ca="1" si="625"/>
        <v>St. Bonaventure</v>
      </c>
      <c r="AJ4493" t="str">
        <f t="shared" si="626"/>
        <v>Dayton</v>
      </c>
      <c r="AK4493" t="str">
        <f t="shared" si="627"/>
        <v>Dayton</v>
      </c>
    </row>
    <row r="4494" spans="17:37" x14ac:dyDescent="0.25">
      <c r="Q4494" t="s">
        <v>3292</v>
      </c>
      <c r="R4494" s="6">
        <v>42022</v>
      </c>
      <c r="S4494" t="s">
        <v>3194</v>
      </c>
      <c r="T4494" t="s">
        <v>3251</v>
      </c>
      <c r="U4494" t="s">
        <v>3842</v>
      </c>
      <c r="V4494">
        <v>70</v>
      </c>
      <c r="W4494">
        <v>61</v>
      </c>
      <c r="Y4494" t="s">
        <v>354</v>
      </c>
      <c r="Z4494">
        <v>1</v>
      </c>
      <c r="AA4494">
        <f t="shared" si="624"/>
        <v>9</v>
      </c>
      <c r="AB4494">
        <f t="shared" ca="1" si="620"/>
        <v>8.9999999800000001</v>
      </c>
      <c r="AC4494">
        <f t="shared" ca="1" si="621"/>
        <v>1.9999999878450581E-8</v>
      </c>
      <c r="AD4494">
        <f t="shared" ca="1" si="622"/>
        <v>-1.9999999878450581E-8</v>
      </c>
      <c r="AE4494" s="2">
        <v>0</v>
      </c>
      <c r="AF4494" s="7">
        <f>VLOOKUP(R4494,Weights!$A$2:$B$120,2,0)*AE4494</f>
        <v>0</v>
      </c>
      <c r="AG4494">
        <f t="shared" ca="1" si="623"/>
        <v>3.9999999513802324E-16</v>
      </c>
      <c r="AI4494" t="str">
        <f t="shared" ca="1" si="625"/>
        <v>St. Bonaventure</v>
      </c>
      <c r="AJ4494" t="str">
        <f t="shared" si="626"/>
        <v>St. Bonaventure</v>
      </c>
      <c r="AK4494">
        <f t="shared" si="627"/>
        <v>0</v>
      </c>
    </row>
    <row r="4495" spans="17:37" x14ac:dyDescent="0.25">
      <c r="Q4495" t="s">
        <v>3292</v>
      </c>
      <c r="R4495" s="6">
        <v>42035</v>
      </c>
      <c r="S4495" t="s">
        <v>3194</v>
      </c>
      <c r="T4495" t="s">
        <v>3289</v>
      </c>
      <c r="U4495" t="s">
        <v>3841</v>
      </c>
      <c r="V4495">
        <v>66</v>
      </c>
      <c r="W4495">
        <v>56</v>
      </c>
      <c r="Y4495" t="s">
        <v>624</v>
      </c>
      <c r="Z4495">
        <v>1</v>
      </c>
      <c r="AA4495">
        <f t="shared" si="624"/>
        <v>-10</v>
      </c>
      <c r="AB4495">
        <f t="shared" ca="1" si="620"/>
        <v>6</v>
      </c>
      <c r="AC4495">
        <f t="shared" ca="1" si="621"/>
        <v>-16</v>
      </c>
      <c r="AD4495">
        <f t="shared" ca="1" si="622"/>
        <v>16</v>
      </c>
      <c r="AE4495" s="2">
        <v>0</v>
      </c>
      <c r="AF4495" s="7">
        <f>VLOOKUP(R4495,Weights!$A$2:$B$120,2,0)*AE4495</f>
        <v>0</v>
      </c>
      <c r="AG4495">
        <f t="shared" ca="1" si="623"/>
        <v>256</v>
      </c>
      <c r="AI4495" t="str">
        <f t="shared" ca="1" si="625"/>
        <v>St. Bonaventure</v>
      </c>
      <c r="AJ4495" t="str">
        <f t="shared" si="626"/>
        <v>La Salle</v>
      </c>
      <c r="AK4495" t="str">
        <f t="shared" si="627"/>
        <v>La Salle</v>
      </c>
    </row>
    <row r="4496" spans="17:37" x14ac:dyDescent="0.25">
      <c r="Q4496" t="s">
        <v>3292</v>
      </c>
      <c r="R4496" s="6">
        <v>42042</v>
      </c>
      <c r="S4496" t="s">
        <v>3194</v>
      </c>
      <c r="T4496" t="s">
        <v>3301</v>
      </c>
      <c r="U4496" t="s">
        <v>3842</v>
      </c>
      <c r="V4496">
        <v>73</v>
      </c>
      <c r="W4496">
        <v>71</v>
      </c>
      <c r="Y4496" t="s">
        <v>625</v>
      </c>
      <c r="Z4496">
        <v>1</v>
      </c>
      <c r="AA4496">
        <f t="shared" si="624"/>
        <v>2</v>
      </c>
      <c r="AB4496">
        <f t="shared" ca="1" si="620"/>
        <v>-2.0000002000000006</v>
      </c>
      <c r="AC4496">
        <f t="shared" ca="1" si="621"/>
        <v>4.0000002000000006</v>
      </c>
      <c r="AD4496">
        <f t="shared" ca="1" si="622"/>
        <v>-4.0000002000000006</v>
      </c>
      <c r="AE4496" s="2">
        <v>0</v>
      </c>
      <c r="AF4496" s="7">
        <f>VLOOKUP(R4496,Weights!$A$2:$B$120,2,0)*AE4496</f>
        <v>0</v>
      </c>
      <c r="AG4496">
        <f t="shared" ca="1" si="623"/>
        <v>16.000001600000044</v>
      </c>
      <c r="AI4496" t="str">
        <f t="shared" ca="1" si="625"/>
        <v>Virginia Commonwealth</v>
      </c>
      <c r="AJ4496" t="str">
        <f t="shared" si="626"/>
        <v>St. Bonaventure</v>
      </c>
      <c r="AK4496">
        <f t="shared" si="627"/>
        <v>0</v>
      </c>
    </row>
    <row r="4497" spans="17:37" x14ac:dyDescent="0.25">
      <c r="Q4497" t="s">
        <v>3292</v>
      </c>
      <c r="R4497" s="6">
        <v>42046</v>
      </c>
      <c r="S4497" t="s">
        <v>3194</v>
      </c>
      <c r="T4497" t="s">
        <v>3286</v>
      </c>
      <c r="U4497" t="s">
        <v>3841</v>
      </c>
      <c r="V4497">
        <v>55</v>
      </c>
      <c r="W4497">
        <v>53</v>
      </c>
      <c r="Y4497" t="s">
        <v>626</v>
      </c>
      <c r="Z4497">
        <v>1</v>
      </c>
      <c r="AA4497">
        <f t="shared" si="624"/>
        <v>-2</v>
      </c>
      <c r="AB4497">
        <f t="shared" ca="1" si="620"/>
        <v>4.5999999999999996</v>
      </c>
      <c r="AC4497">
        <f t="shared" ca="1" si="621"/>
        <v>-6.6</v>
      </c>
      <c r="AD4497">
        <f t="shared" ca="1" si="622"/>
        <v>6.6</v>
      </c>
      <c r="AE4497" s="2">
        <v>0</v>
      </c>
      <c r="AF4497" s="7">
        <f>VLOOKUP(R4497,Weights!$A$2:$B$120,2,0)*AE4497</f>
        <v>0</v>
      </c>
      <c r="AG4497">
        <f t="shared" ca="1" si="623"/>
        <v>43.559999999999995</v>
      </c>
      <c r="AI4497" t="str">
        <f t="shared" ca="1" si="625"/>
        <v>St. Bonaventure</v>
      </c>
      <c r="AJ4497" t="str">
        <f t="shared" si="626"/>
        <v>Massachusetts</v>
      </c>
      <c r="AK4497" t="str">
        <f t="shared" si="627"/>
        <v>Massachusetts</v>
      </c>
    </row>
    <row r="4498" spans="17:37" x14ac:dyDescent="0.25">
      <c r="Q4498" t="s">
        <v>3292</v>
      </c>
      <c r="R4498" s="6">
        <v>42053</v>
      </c>
      <c r="S4498" t="s">
        <v>3194</v>
      </c>
      <c r="T4498" t="s">
        <v>3287</v>
      </c>
      <c r="U4498" t="s">
        <v>3841</v>
      </c>
      <c r="V4498">
        <v>71</v>
      </c>
      <c r="W4498">
        <v>56</v>
      </c>
      <c r="Y4498" t="s">
        <v>627</v>
      </c>
      <c r="Z4498">
        <v>1</v>
      </c>
      <c r="AA4498">
        <f t="shared" si="624"/>
        <v>-15</v>
      </c>
      <c r="AB4498">
        <f t="shared" ca="1" si="620"/>
        <v>3.2</v>
      </c>
      <c r="AC4498">
        <f t="shared" ca="1" si="621"/>
        <v>-18.2</v>
      </c>
      <c r="AD4498">
        <f t="shared" ca="1" si="622"/>
        <v>18.2</v>
      </c>
      <c r="AE4498" s="2">
        <v>0</v>
      </c>
      <c r="AF4498" s="7">
        <f>VLOOKUP(R4498,Weights!$A$2:$B$120,2,0)*AE4498</f>
        <v>0</v>
      </c>
      <c r="AG4498">
        <f t="shared" ca="1" si="623"/>
        <v>331.23999999999995</v>
      </c>
      <c r="AI4498" t="str">
        <f t="shared" ca="1" si="625"/>
        <v>St. Bonaventure</v>
      </c>
      <c r="AJ4498" t="str">
        <f t="shared" si="626"/>
        <v>Richmond</v>
      </c>
      <c r="AK4498" t="str">
        <f t="shared" si="627"/>
        <v>Richmond</v>
      </c>
    </row>
    <row r="4499" spans="17:37" x14ac:dyDescent="0.25">
      <c r="Q4499" t="s">
        <v>3292</v>
      </c>
      <c r="R4499" s="6">
        <v>42063</v>
      </c>
      <c r="S4499" t="s">
        <v>3194</v>
      </c>
      <c r="T4499" t="s">
        <v>3241</v>
      </c>
      <c r="U4499" t="s">
        <v>3842</v>
      </c>
      <c r="V4499">
        <v>92</v>
      </c>
      <c r="W4499">
        <v>75</v>
      </c>
      <c r="Y4499" t="s">
        <v>628</v>
      </c>
      <c r="Z4499">
        <v>1</v>
      </c>
      <c r="AA4499">
        <f t="shared" si="624"/>
        <v>17</v>
      </c>
      <c r="AB4499">
        <f t="shared" ca="1" si="620"/>
        <v>9.3999999820000006</v>
      </c>
      <c r="AC4499">
        <f t="shared" ca="1" si="621"/>
        <v>7.6000000179999994</v>
      </c>
      <c r="AD4499">
        <f t="shared" ca="1" si="622"/>
        <v>-7.6000000179999994</v>
      </c>
      <c r="AE4499" s="2">
        <v>0</v>
      </c>
      <c r="AF4499" s="7">
        <f>VLOOKUP(R4499,Weights!$A$2:$B$120,2,0)*AE4499</f>
        <v>0</v>
      </c>
      <c r="AG4499">
        <f t="shared" ca="1" si="623"/>
        <v>57.760000273599992</v>
      </c>
      <c r="AI4499" t="str">
        <f t="shared" ca="1" si="625"/>
        <v>St. Bonaventure</v>
      </c>
      <c r="AJ4499" t="str">
        <f t="shared" si="626"/>
        <v>St. Bonaventure</v>
      </c>
      <c r="AK4499">
        <f t="shared" si="627"/>
        <v>0</v>
      </c>
    </row>
    <row r="4500" spans="17:37" x14ac:dyDescent="0.25">
      <c r="Q4500" t="s">
        <v>3292</v>
      </c>
      <c r="R4500" s="6">
        <v>42070</v>
      </c>
      <c r="S4500" t="s">
        <v>3194</v>
      </c>
      <c r="T4500" t="s">
        <v>3239</v>
      </c>
      <c r="U4500" t="s">
        <v>3842</v>
      </c>
      <c r="V4500">
        <v>66</v>
      </c>
      <c r="W4500">
        <v>52</v>
      </c>
      <c r="Y4500" t="s">
        <v>630</v>
      </c>
      <c r="Z4500">
        <v>1</v>
      </c>
      <c r="AA4500">
        <f t="shared" si="624"/>
        <v>14</v>
      </c>
      <c r="AB4500">
        <f t="shared" ca="1" si="620"/>
        <v>13.8</v>
      </c>
      <c r="AC4500">
        <f t="shared" ca="1" si="621"/>
        <v>0.19999999999999929</v>
      </c>
      <c r="AD4500">
        <f t="shared" ca="1" si="622"/>
        <v>-0.19999999999999929</v>
      </c>
      <c r="AE4500" s="2">
        <v>0</v>
      </c>
      <c r="AF4500" s="7">
        <f>VLOOKUP(R4500,Weights!$A$2:$B$120,2,0)*AE4500</f>
        <v>0</v>
      </c>
      <c r="AG4500">
        <f t="shared" ca="1" si="623"/>
        <v>3.9999999999999716E-2</v>
      </c>
      <c r="AI4500" t="str">
        <f t="shared" ca="1" si="625"/>
        <v>St. Bonaventure</v>
      </c>
      <c r="AJ4500" t="str">
        <f t="shared" si="626"/>
        <v>St. Bonaventure</v>
      </c>
      <c r="AK4500">
        <f t="shared" si="627"/>
        <v>0</v>
      </c>
    </row>
    <row r="4501" spans="17:37" x14ac:dyDescent="0.25">
      <c r="Q4501" t="s">
        <v>3199</v>
      </c>
      <c r="R4501" s="6">
        <v>41963</v>
      </c>
      <c r="S4501" t="s">
        <v>3194</v>
      </c>
      <c r="T4501" t="s">
        <v>3839</v>
      </c>
      <c r="U4501" t="s">
        <v>3842</v>
      </c>
      <c r="V4501">
        <v>102</v>
      </c>
      <c r="W4501">
        <v>69</v>
      </c>
      <c r="Y4501" t="s">
        <v>13</v>
      </c>
      <c r="Z4501">
        <v>1</v>
      </c>
      <c r="AA4501">
        <f t="shared" si="624"/>
        <v>33</v>
      </c>
      <c r="AB4501">
        <f t="shared" ca="1" si="620"/>
        <v>28.999999800000001</v>
      </c>
      <c r="AC4501">
        <f t="shared" ca="1" si="621"/>
        <v>4.0000001999999988</v>
      </c>
      <c r="AD4501">
        <f t="shared" ca="1" si="622"/>
        <v>-4.0000001999999988</v>
      </c>
      <c r="AE4501" s="2">
        <v>0</v>
      </c>
      <c r="AF4501" s="7">
        <f>VLOOKUP(R4501,Weights!$A$2:$B$120,2,0)*AE4501</f>
        <v>0</v>
      </c>
      <c r="AG4501">
        <f t="shared" ca="1" si="623"/>
        <v>16.000001600000029</v>
      </c>
      <c r="AI4501" t="str">
        <f t="shared" ca="1" si="625"/>
        <v>St. Francis (PA)</v>
      </c>
      <c r="AJ4501" t="str">
        <f t="shared" si="626"/>
        <v>St. Francis (PA)</v>
      </c>
      <c r="AK4501">
        <f t="shared" si="627"/>
        <v>0</v>
      </c>
    </row>
    <row r="4502" spans="17:37" x14ac:dyDescent="0.25">
      <c r="Q4502" t="s">
        <v>3199</v>
      </c>
      <c r="R4502" s="6">
        <v>41965</v>
      </c>
      <c r="S4502" t="s">
        <v>3194</v>
      </c>
      <c r="T4502" t="s">
        <v>3246</v>
      </c>
      <c r="U4502" t="s">
        <v>3842</v>
      </c>
      <c r="V4502">
        <v>57</v>
      </c>
      <c r="W4502">
        <v>53</v>
      </c>
      <c r="Y4502" t="s">
        <v>15</v>
      </c>
      <c r="Z4502">
        <v>1</v>
      </c>
      <c r="AA4502">
        <f t="shared" si="624"/>
        <v>4</v>
      </c>
      <c r="AB4502">
        <f t="shared" ca="1" si="620"/>
        <v>4.5999999999999996</v>
      </c>
      <c r="AC4502">
        <f t="shared" ca="1" si="621"/>
        <v>-0.59999999999999964</v>
      </c>
      <c r="AD4502">
        <f t="shared" ca="1" si="622"/>
        <v>0.59999999999999964</v>
      </c>
      <c r="AE4502" s="2">
        <v>0</v>
      </c>
      <c r="AF4502" s="7">
        <f>VLOOKUP(R4502,Weights!$A$2:$B$120,2,0)*AE4502</f>
        <v>0</v>
      </c>
      <c r="AG4502">
        <f t="shared" ca="1" si="623"/>
        <v>0.3599999999999996</v>
      </c>
      <c r="AI4502" t="str">
        <f t="shared" ca="1" si="625"/>
        <v>St. Francis (PA)</v>
      </c>
      <c r="AJ4502" t="str">
        <f t="shared" si="626"/>
        <v>St. Francis (PA)</v>
      </c>
      <c r="AK4502">
        <f t="shared" si="627"/>
        <v>0</v>
      </c>
    </row>
    <row r="4503" spans="17:37" x14ac:dyDescent="0.25">
      <c r="Q4503" t="s">
        <v>3199</v>
      </c>
      <c r="R4503" s="6">
        <v>41979</v>
      </c>
      <c r="S4503" t="s">
        <v>3194</v>
      </c>
      <c r="T4503" t="s">
        <v>3218</v>
      </c>
      <c r="U4503" t="s">
        <v>3842</v>
      </c>
      <c r="V4503">
        <v>69</v>
      </c>
      <c r="W4503">
        <v>59</v>
      </c>
      <c r="Y4503" t="s">
        <v>291</v>
      </c>
      <c r="Z4503">
        <v>1</v>
      </c>
      <c r="AA4503">
        <f t="shared" si="624"/>
        <v>10</v>
      </c>
      <c r="AB4503">
        <f t="shared" ca="1" si="620"/>
        <v>-4.5999999999999996</v>
      </c>
      <c r="AC4503">
        <f t="shared" ca="1" si="621"/>
        <v>14.6</v>
      </c>
      <c r="AD4503">
        <f t="shared" ca="1" si="622"/>
        <v>-14.6</v>
      </c>
      <c r="AE4503" s="2">
        <v>0</v>
      </c>
      <c r="AF4503" s="7">
        <f>VLOOKUP(R4503,Weights!$A$2:$B$120,2,0)*AE4503</f>
        <v>0</v>
      </c>
      <c r="AG4503">
        <f t="shared" ca="1" si="623"/>
        <v>213.16</v>
      </c>
      <c r="AI4503" t="str">
        <f t="shared" ca="1" si="625"/>
        <v>Albany</v>
      </c>
      <c r="AJ4503" t="str">
        <f t="shared" si="626"/>
        <v>St. Francis (PA)</v>
      </c>
      <c r="AK4503">
        <f t="shared" si="627"/>
        <v>0</v>
      </c>
    </row>
    <row r="4504" spans="17:37" x14ac:dyDescent="0.25">
      <c r="Q4504" t="s">
        <v>3199</v>
      </c>
      <c r="R4504" s="6">
        <v>42007</v>
      </c>
      <c r="S4504" t="s">
        <v>3194</v>
      </c>
      <c r="T4504" t="s">
        <v>3501</v>
      </c>
      <c r="U4504" t="s">
        <v>3842</v>
      </c>
      <c r="V4504">
        <v>85</v>
      </c>
      <c r="W4504">
        <v>68</v>
      </c>
      <c r="Y4504" t="s">
        <v>1217</v>
      </c>
      <c r="Z4504">
        <v>1</v>
      </c>
      <c r="AA4504">
        <f t="shared" si="624"/>
        <v>17</v>
      </c>
      <c r="AB4504">
        <f t="shared" ca="1" si="620"/>
        <v>9</v>
      </c>
      <c r="AC4504">
        <f t="shared" ca="1" si="621"/>
        <v>8</v>
      </c>
      <c r="AD4504">
        <f t="shared" ca="1" si="622"/>
        <v>-8</v>
      </c>
      <c r="AE4504" s="2">
        <v>0</v>
      </c>
      <c r="AF4504" s="7">
        <f>VLOOKUP(R4504,Weights!$A$2:$B$120,2,0)*AE4504</f>
        <v>0</v>
      </c>
      <c r="AG4504">
        <f t="shared" ca="1" si="623"/>
        <v>64</v>
      </c>
      <c r="AI4504" t="str">
        <f t="shared" ca="1" si="625"/>
        <v>St. Francis (PA)</v>
      </c>
      <c r="AJ4504" t="str">
        <f t="shared" si="626"/>
        <v>St. Francis (PA)</v>
      </c>
      <c r="AK4504">
        <f t="shared" si="627"/>
        <v>0</v>
      </c>
    </row>
    <row r="4505" spans="17:37" x14ac:dyDescent="0.25">
      <c r="Q4505" t="s">
        <v>3199</v>
      </c>
      <c r="R4505" s="6">
        <v>42009</v>
      </c>
      <c r="S4505" t="s">
        <v>3194</v>
      </c>
      <c r="T4505" t="s">
        <v>3296</v>
      </c>
      <c r="U4505" t="s">
        <v>3842</v>
      </c>
      <c r="V4505">
        <v>66</v>
      </c>
      <c r="W4505">
        <v>59</v>
      </c>
      <c r="Y4505" t="s">
        <v>1218</v>
      </c>
      <c r="Z4505">
        <v>1</v>
      </c>
      <c r="AA4505">
        <f t="shared" si="624"/>
        <v>7</v>
      </c>
      <c r="AB4505">
        <f t="shared" ca="1" si="620"/>
        <v>-1.5999999999999996</v>
      </c>
      <c r="AC4505">
        <f t="shared" ca="1" si="621"/>
        <v>8.6</v>
      </c>
      <c r="AD4505">
        <f t="shared" ca="1" si="622"/>
        <v>-8.6</v>
      </c>
      <c r="AE4505" s="2">
        <v>0</v>
      </c>
      <c r="AF4505" s="7">
        <f>VLOOKUP(R4505,Weights!$A$2:$B$120,2,0)*AE4505</f>
        <v>0</v>
      </c>
      <c r="AG4505">
        <f t="shared" ca="1" si="623"/>
        <v>73.959999999999994</v>
      </c>
      <c r="AI4505" t="str">
        <f t="shared" ca="1" si="625"/>
        <v>Robert Morris</v>
      </c>
      <c r="AJ4505" t="str">
        <f t="shared" si="626"/>
        <v>St. Francis (PA)</v>
      </c>
      <c r="AK4505">
        <f t="shared" si="627"/>
        <v>0</v>
      </c>
    </row>
    <row r="4506" spans="17:37" x14ac:dyDescent="0.25">
      <c r="Q4506" t="s">
        <v>3199</v>
      </c>
      <c r="R4506" s="6">
        <v>42020</v>
      </c>
      <c r="S4506" t="s">
        <v>3194</v>
      </c>
      <c r="T4506" t="s">
        <v>3230</v>
      </c>
      <c r="U4506" t="s">
        <v>3842</v>
      </c>
      <c r="V4506">
        <v>79</v>
      </c>
      <c r="W4506">
        <v>78</v>
      </c>
      <c r="Y4506" t="s">
        <v>1220</v>
      </c>
      <c r="Z4506">
        <v>1</v>
      </c>
      <c r="AA4506">
        <f t="shared" si="624"/>
        <v>1</v>
      </c>
      <c r="AB4506">
        <f t="shared" ca="1" si="620"/>
        <v>3.2</v>
      </c>
      <c r="AC4506">
        <f t="shared" ca="1" si="621"/>
        <v>-2.2000000000000002</v>
      </c>
      <c r="AD4506">
        <f t="shared" ca="1" si="622"/>
        <v>2.2000000000000002</v>
      </c>
      <c r="AE4506" s="2">
        <v>0</v>
      </c>
      <c r="AF4506" s="7">
        <f>VLOOKUP(R4506,Weights!$A$2:$B$120,2,0)*AE4506</f>
        <v>0</v>
      </c>
      <c r="AG4506">
        <f t="shared" ca="1" si="623"/>
        <v>4.8400000000000007</v>
      </c>
      <c r="AI4506" t="str">
        <f t="shared" ca="1" si="625"/>
        <v>St. Francis (PA)</v>
      </c>
      <c r="AJ4506" t="str">
        <f t="shared" si="626"/>
        <v>St. Francis (PA)</v>
      </c>
      <c r="AK4506">
        <f t="shared" si="627"/>
        <v>0</v>
      </c>
    </row>
    <row r="4507" spans="17:37" x14ac:dyDescent="0.25">
      <c r="Q4507" t="s">
        <v>3199</v>
      </c>
      <c r="R4507" s="6">
        <v>42022</v>
      </c>
      <c r="S4507" t="s">
        <v>3194</v>
      </c>
      <c r="T4507" t="s">
        <v>3475</v>
      </c>
      <c r="U4507" t="s">
        <v>3841</v>
      </c>
      <c r="V4507">
        <v>60</v>
      </c>
      <c r="W4507">
        <v>59</v>
      </c>
      <c r="Y4507" t="s">
        <v>1260</v>
      </c>
      <c r="Z4507">
        <v>1</v>
      </c>
      <c r="AA4507">
        <f t="shared" si="624"/>
        <v>-1</v>
      </c>
      <c r="AB4507">
        <f t="shared" ca="1" si="620"/>
        <v>-0.40000001999999979</v>
      </c>
      <c r="AC4507">
        <f t="shared" ca="1" si="621"/>
        <v>-0.59999998000000021</v>
      </c>
      <c r="AD4507">
        <f t="shared" ca="1" si="622"/>
        <v>0.59999998000000021</v>
      </c>
      <c r="AE4507" s="2">
        <v>0</v>
      </c>
      <c r="AF4507" s="7">
        <f>VLOOKUP(R4507,Weights!$A$2:$B$120,2,0)*AE4507</f>
        <v>0</v>
      </c>
      <c r="AG4507">
        <f t="shared" ca="1" si="623"/>
        <v>0.35999997600000067</v>
      </c>
      <c r="AI4507" t="str">
        <f t="shared" ca="1" si="625"/>
        <v>St. Francis BRK</v>
      </c>
      <c r="AJ4507" t="str">
        <f t="shared" si="626"/>
        <v>St. Francis BRK</v>
      </c>
      <c r="AK4507" t="str">
        <f t="shared" si="627"/>
        <v>St. Francis BRK</v>
      </c>
    </row>
    <row r="4508" spans="17:37" x14ac:dyDescent="0.25">
      <c r="Q4508" t="s">
        <v>3199</v>
      </c>
      <c r="R4508" s="6">
        <v>42033</v>
      </c>
      <c r="S4508" t="s">
        <v>3194</v>
      </c>
      <c r="T4508" t="s">
        <v>3227</v>
      </c>
      <c r="U4508" t="s">
        <v>3842</v>
      </c>
      <c r="V4508">
        <v>75</v>
      </c>
      <c r="W4508">
        <v>68</v>
      </c>
      <c r="Y4508" t="s">
        <v>2391</v>
      </c>
      <c r="Z4508">
        <v>1</v>
      </c>
      <c r="AA4508">
        <f t="shared" si="624"/>
        <v>7</v>
      </c>
      <c r="AB4508">
        <f t="shared" ca="1" si="620"/>
        <v>3.6</v>
      </c>
      <c r="AC4508">
        <f t="shared" ca="1" si="621"/>
        <v>3.4</v>
      </c>
      <c r="AD4508">
        <f t="shared" ca="1" si="622"/>
        <v>-3.4</v>
      </c>
      <c r="AE4508" s="2">
        <v>0</v>
      </c>
      <c r="AF4508" s="7">
        <f>VLOOKUP(R4508,Weights!$A$2:$B$120,2,0)*AE4508</f>
        <v>0</v>
      </c>
      <c r="AG4508">
        <f t="shared" ca="1" si="623"/>
        <v>11.559999999999999</v>
      </c>
      <c r="AI4508" t="str">
        <f t="shared" ca="1" si="625"/>
        <v>St. Francis (PA)</v>
      </c>
      <c r="AJ4508" t="str">
        <f t="shared" si="626"/>
        <v>St. Francis (PA)</v>
      </c>
      <c r="AK4508">
        <f t="shared" si="627"/>
        <v>0</v>
      </c>
    </row>
    <row r="4509" spans="17:37" x14ac:dyDescent="0.25">
      <c r="Q4509" t="s">
        <v>3199</v>
      </c>
      <c r="R4509" s="6">
        <v>42035</v>
      </c>
      <c r="S4509" t="s">
        <v>3194</v>
      </c>
      <c r="T4509" t="s">
        <v>3468</v>
      </c>
      <c r="U4509" t="s">
        <v>3842</v>
      </c>
      <c r="V4509">
        <v>68</v>
      </c>
      <c r="W4509">
        <v>63</v>
      </c>
      <c r="Y4509" t="s">
        <v>2392</v>
      </c>
      <c r="Z4509">
        <v>1</v>
      </c>
      <c r="AA4509">
        <f t="shared" si="624"/>
        <v>5</v>
      </c>
      <c r="AB4509">
        <f t="shared" ca="1" si="620"/>
        <v>9.8000000000000007</v>
      </c>
      <c r="AC4509">
        <f t="shared" ca="1" si="621"/>
        <v>-4.8000000000000007</v>
      </c>
      <c r="AD4509">
        <f t="shared" ca="1" si="622"/>
        <v>4.8000000000000007</v>
      </c>
      <c r="AE4509" s="2">
        <v>0</v>
      </c>
      <c r="AF4509" s="7">
        <f>VLOOKUP(R4509,Weights!$A$2:$B$120,2,0)*AE4509</f>
        <v>0</v>
      </c>
      <c r="AG4509">
        <f t="shared" ca="1" si="623"/>
        <v>23.040000000000006</v>
      </c>
      <c r="AI4509" t="str">
        <f t="shared" ca="1" si="625"/>
        <v>St. Francis (PA)</v>
      </c>
      <c r="AJ4509" t="str">
        <f t="shared" si="626"/>
        <v>St. Francis (PA)</v>
      </c>
      <c r="AK4509">
        <f t="shared" si="627"/>
        <v>0</v>
      </c>
    </row>
    <row r="4510" spans="17:37" x14ac:dyDescent="0.25">
      <c r="Q4510" t="s">
        <v>3199</v>
      </c>
      <c r="R4510" s="6">
        <v>42047</v>
      </c>
      <c r="S4510" t="s">
        <v>3194</v>
      </c>
      <c r="T4510" t="s">
        <v>3249</v>
      </c>
      <c r="U4510" t="s">
        <v>3842</v>
      </c>
      <c r="V4510">
        <v>74</v>
      </c>
      <c r="W4510">
        <v>63</v>
      </c>
      <c r="Y4510" t="s">
        <v>2393</v>
      </c>
      <c r="Z4510">
        <v>1</v>
      </c>
      <c r="AA4510">
        <f t="shared" si="624"/>
        <v>11</v>
      </c>
      <c r="AB4510">
        <f t="shared" ca="1" si="620"/>
        <v>13.599999800000001</v>
      </c>
      <c r="AC4510">
        <f t="shared" ca="1" si="621"/>
        <v>-2.5999998000000009</v>
      </c>
      <c r="AD4510">
        <f t="shared" ca="1" si="622"/>
        <v>2.5999998000000009</v>
      </c>
      <c r="AE4510" s="2">
        <v>0</v>
      </c>
      <c r="AF4510" s="7">
        <f>VLOOKUP(R4510,Weights!$A$2:$B$120,2,0)*AE4510</f>
        <v>0</v>
      </c>
      <c r="AG4510">
        <f t="shared" ca="1" si="623"/>
        <v>6.7599989600000443</v>
      </c>
      <c r="AI4510" t="str">
        <f t="shared" ca="1" si="625"/>
        <v>St. Francis (PA)</v>
      </c>
      <c r="AJ4510" t="str">
        <f t="shared" si="626"/>
        <v>St. Francis (PA)</v>
      </c>
      <c r="AK4510">
        <f t="shared" si="627"/>
        <v>0</v>
      </c>
    </row>
    <row r="4511" spans="17:37" x14ac:dyDescent="0.25">
      <c r="Q4511" t="s">
        <v>3199</v>
      </c>
      <c r="R4511" s="6">
        <v>42049</v>
      </c>
      <c r="S4511" t="s">
        <v>3194</v>
      </c>
      <c r="T4511" t="s">
        <v>3228</v>
      </c>
      <c r="U4511" t="s">
        <v>3841</v>
      </c>
      <c r="V4511">
        <v>79</v>
      </c>
      <c r="W4511">
        <v>74</v>
      </c>
      <c r="X4511" t="s">
        <v>3843</v>
      </c>
      <c r="Y4511" t="s">
        <v>2394</v>
      </c>
      <c r="Z4511">
        <v>1</v>
      </c>
      <c r="AA4511">
        <f t="shared" si="624"/>
        <v>-5</v>
      </c>
      <c r="AB4511">
        <f t="shared" ca="1" si="620"/>
        <v>5.4</v>
      </c>
      <c r="AC4511">
        <f t="shared" ca="1" si="621"/>
        <v>-10.4</v>
      </c>
      <c r="AD4511">
        <f t="shared" ca="1" si="622"/>
        <v>10.4</v>
      </c>
      <c r="AE4511" s="2">
        <v>0</v>
      </c>
      <c r="AF4511" s="7">
        <f>VLOOKUP(R4511,Weights!$A$2:$B$120,2,0)*AE4511</f>
        <v>0</v>
      </c>
      <c r="AG4511">
        <f t="shared" ca="1" si="623"/>
        <v>108.16000000000001</v>
      </c>
      <c r="AI4511" t="str">
        <f t="shared" ca="1" si="625"/>
        <v>St. Francis (PA)</v>
      </c>
      <c r="AJ4511" t="str">
        <f t="shared" si="626"/>
        <v>LIU Brooklyn</v>
      </c>
      <c r="AK4511" t="str">
        <f t="shared" si="627"/>
        <v>LIU Brooklyn</v>
      </c>
    </row>
    <row r="4512" spans="17:37" x14ac:dyDescent="0.25">
      <c r="Q4512" t="s">
        <v>3199</v>
      </c>
      <c r="R4512" s="6">
        <v>42061</v>
      </c>
      <c r="S4512" t="s">
        <v>3194</v>
      </c>
      <c r="T4512" t="s">
        <v>3217</v>
      </c>
      <c r="U4512" t="s">
        <v>3842</v>
      </c>
      <c r="V4512">
        <v>63</v>
      </c>
      <c r="W4512">
        <v>60</v>
      </c>
      <c r="Y4512" t="s">
        <v>2395</v>
      </c>
      <c r="Z4512">
        <v>1</v>
      </c>
      <c r="AA4512">
        <f t="shared" si="624"/>
        <v>3</v>
      </c>
      <c r="AB4512">
        <f t="shared" ca="1" si="620"/>
        <v>2.2000000000000002</v>
      </c>
      <c r="AC4512">
        <f t="shared" ca="1" si="621"/>
        <v>0.79999999999999982</v>
      </c>
      <c r="AD4512">
        <f t="shared" ca="1" si="622"/>
        <v>-0.79999999999999982</v>
      </c>
      <c r="AE4512" s="2">
        <v>0</v>
      </c>
      <c r="AF4512" s="7">
        <f>VLOOKUP(R4512,Weights!$A$2:$B$120,2,0)*AE4512</f>
        <v>0</v>
      </c>
      <c r="AG4512">
        <f t="shared" ca="1" si="623"/>
        <v>0.63999999999999968</v>
      </c>
      <c r="AI4512" t="str">
        <f t="shared" ca="1" si="625"/>
        <v>St. Francis (PA)</v>
      </c>
      <c r="AJ4512" t="str">
        <f t="shared" si="626"/>
        <v>St. Francis (PA)</v>
      </c>
      <c r="AK4512">
        <f t="shared" si="627"/>
        <v>0</v>
      </c>
    </row>
    <row r="4513" spans="17:37" x14ac:dyDescent="0.25">
      <c r="Q4513" t="s">
        <v>3475</v>
      </c>
      <c r="R4513" s="6">
        <v>41962</v>
      </c>
      <c r="S4513" t="s">
        <v>3194</v>
      </c>
      <c r="T4513" t="s">
        <v>3214</v>
      </c>
      <c r="U4513" t="s">
        <v>3841</v>
      </c>
      <c r="V4513">
        <v>74</v>
      </c>
      <c r="W4513">
        <v>71</v>
      </c>
      <c r="Y4513" t="s">
        <v>66</v>
      </c>
      <c r="Z4513">
        <v>1</v>
      </c>
      <c r="AA4513">
        <f t="shared" si="624"/>
        <v>-3</v>
      </c>
      <c r="AB4513">
        <f t="shared" ca="1" si="620"/>
        <v>8.0000000199999999</v>
      </c>
      <c r="AC4513">
        <f t="shared" ca="1" si="621"/>
        <v>-11.00000002</v>
      </c>
      <c r="AD4513">
        <f t="shared" ca="1" si="622"/>
        <v>11.00000002</v>
      </c>
      <c r="AE4513" s="2">
        <v>0</v>
      </c>
      <c r="AF4513" s="7">
        <f>VLOOKUP(R4513,Weights!$A$2:$B$120,2,0)*AE4513</f>
        <v>0</v>
      </c>
      <c r="AG4513">
        <f t="shared" ca="1" si="623"/>
        <v>121.00000043999999</v>
      </c>
      <c r="AI4513" t="str">
        <f t="shared" ca="1" si="625"/>
        <v>St. Francis BRK</v>
      </c>
      <c r="AJ4513" t="str">
        <f t="shared" si="626"/>
        <v>Army</v>
      </c>
      <c r="AK4513" t="str">
        <f t="shared" si="627"/>
        <v>Army</v>
      </c>
    </row>
    <row r="4514" spans="17:37" x14ac:dyDescent="0.25">
      <c r="Q4514" t="s">
        <v>3475</v>
      </c>
      <c r="R4514" s="6">
        <v>41972</v>
      </c>
      <c r="S4514" t="s">
        <v>3195</v>
      </c>
      <c r="T4514" t="s">
        <v>3349</v>
      </c>
      <c r="U4514" t="s">
        <v>3842</v>
      </c>
      <c r="V4514">
        <v>59</v>
      </c>
      <c r="W4514">
        <v>57</v>
      </c>
      <c r="Y4514" t="s">
        <v>71</v>
      </c>
      <c r="Z4514">
        <v>1</v>
      </c>
      <c r="AA4514">
        <f t="shared" si="624"/>
        <v>2</v>
      </c>
      <c r="AB4514">
        <f t="shared" ca="1" si="620"/>
        <v>12.999999819999999</v>
      </c>
      <c r="AC4514">
        <f t="shared" ca="1" si="621"/>
        <v>-10.999999819999999</v>
      </c>
      <c r="AD4514">
        <f t="shared" ca="1" si="622"/>
        <v>10.999999819999999</v>
      </c>
      <c r="AE4514" s="2">
        <v>0</v>
      </c>
      <c r="AF4514" s="7">
        <f>VLOOKUP(R4514,Weights!$A$2:$B$120,2,0)*AE4514</f>
        <v>0</v>
      </c>
      <c r="AG4514">
        <f t="shared" ca="1" si="623"/>
        <v>120.99999604000001</v>
      </c>
      <c r="AI4514" t="str">
        <f t="shared" ca="1" si="625"/>
        <v>St. Francis BRK</v>
      </c>
      <c r="AJ4514" t="str">
        <f t="shared" si="626"/>
        <v>St. Francis BRK</v>
      </c>
      <c r="AK4514">
        <f t="shared" si="627"/>
        <v>0</v>
      </c>
    </row>
    <row r="4515" spans="17:37" x14ac:dyDescent="0.25">
      <c r="Q4515" t="s">
        <v>3475</v>
      </c>
      <c r="R4515" s="6">
        <v>41986</v>
      </c>
      <c r="S4515" t="s">
        <v>3194</v>
      </c>
      <c r="T4515" t="s">
        <v>3839</v>
      </c>
      <c r="U4515" t="s">
        <v>3842</v>
      </c>
      <c r="V4515">
        <v>90</v>
      </c>
      <c r="W4515">
        <v>72</v>
      </c>
      <c r="Y4515" t="s">
        <v>25</v>
      </c>
      <c r="Z4515">
        <v>1</v>
      </c>
      <c r="AA4515">
        <f t="shared" si="624"/>
        <v>18</v>
      </c>
      <c r="AB4515">
        <f t="shared" ca="1" si="620"/>
        <v>32.599999820000001</v>
      </c>
      <c r="AC4515">
        <f t="shared" ca="1" si="621"/>
        <v>-14.599999820000001</v>
      </c>
      <c r="AD4515">
        <f t="shared" ca="1" si="622"/>
        <v>14.599999820000001</v>
      </c>
      <c r="AE4515" s="2">
        <v>0</v>
      </c>
      <c r="AF4515" s="7">
        <f>VLOOKUP(R4515,Weights!$A$2:$B$120,2,0)*AE4515</f>
        <v>0</v>
      </c>
      <c r="AG4515">
        <f t="shared" ca="1" si="623"/>
        <v>213.15999474400004</v>
      </c>
      <c r="AI4515" t="str">
        <f t="shared" ca="1" si="625"/>
        <v>St. Francis BRK</v>
      </c>
      <c r="AJ4515" t="str">
        <f t="shared" si="626"/>
        <v>St. Francis BRK</v>
      </c>
      <c r="AK4515">
        <f t="shared" si="627"/>
        <v>0</v>
      </c>
    </row>
    <row r="4516" spans="17:37" x14ac:dyDescent="0.25">
      <c r="Q4516" t="s">
        <v>3475</v>
      </c>
      <c r="R4516" s="6">
        <v>41990</v>
      </c>
      <c r="S4516" t="s">
        <v>3194</v>
      </c>
      <c r="T4516" t="s">
        <v>3421</v>
      </c>
      <c r="U4516" t="s">
        <v>3841</v>
      </c>
      <c r="V4516">
        <v>72</v>
      </c>
      <c r="W4516">
        <v>64</v>
      </c>
      <c r="Y4516" t="s">
        <v>856</v>
      </c>
      <c r="Z4516">
        <v>1</v>
      </c>
      <c r="AA4516">
        <f t="shared" si="624"/>
        <v>-8</v>
      </c>
      <c r="AB4516">
        <f t="shared" ca="1" si="620"/>
        <v>8.0000000199999999</v>
      </c>
      <c r="AC4516">
        <f t="shared" ca="1" si="621"/>
        <v>-16.000000020000002</v>
      </c>
      <c r="AD4516">
        <f t="shared" ca="1" si="622"/>
        <v>16.000000020000002</v>
      </c>
      <c r="AE4516" s="2">
        <v>0</v>
      </c>
      <c r="AF4516" s="7">
        <f>VLOOKUP(R4516,Weights!$A$2:$B$120,2,0)*AE4516</f>
        <v>0</v>
      </c>
      <c r="AG4516">
        <f t="shared" ca="1" si="623"/>
        <v>256.00000064000005</v>
      </c>
      <c r="AI4516" t="str">
        <f t="shared" ca="1" si="625"/>
        <v>St. Francis BRK</v>
      </c>
      <c r="AJ4516" t="str">
        <f t="shared" si="626"/>
        <v>Delaware St</v>
      </c>
      <c r="AK4516" t="str">
        <f t="shared" si="627"/>
        <v>Delaware St</v>
      </c>
    </row>
    <row r="4517" spans="17:37" x14ac:dyDescent="0.25">
      <c r="Q4517" t="s">
        <v>3475</v>
      </c>
      <c r="R4517" s="6">
        <v>41993</v>
      </c>
      <c r="S4517" t="s">
        <v>3194</v>
      </c>
      <c r="T4517" t="s">
        <v>3268</v>
      </c>
      <c r="U4517" t="s">
        <v>3842</v>
      </c>
      <c r="V4517">
        <v>61</v>
      </c>
      <c r="W4517">
        <v>56</v>
      </c>
      <c r="Y4517" t="s">
        <v>857</v>
      </c>
      <c r="Z4517">
        <v>1</v>
      </c>
      <c r="AA4517">
        <f t="shared" si="624"/>
        <v>5</v>
      </c>
      <c r="AB4517">
        <f t="shared" ca="1" si="620"/>
        <v>10.800000020000001</v>
      </c>
      <c r="AC4517">
        <f t="shared" ca="1" si="621"/>
        <v>-5.8000000200000006</v>
      </c>
      <c r="AD4517">
        <f t="shared" ca="1" si="622"/>
        <v>5.8000000200000006</v>
      </c>
      <c r="AE4517" s="2">
        <v>0</v>
      </c>
      <c r="AF4517" s="7">
        <f>VLOOKUP(R4517,Weights!$A$2:$B$120,2,0)*AE4517</f>
        <v>0</v>
      </c>
      <c r="AG4517">
        <f t="shared" ca="1" si="623"/>
        <v>33.640000232000006</v>
      </c>
      <c r="AI4517" t="str">
        <f t="shared" ca="1" si="625"/>
        <v>St. Francis BRK</v>
      </c>
      <c r="AJ4517" t="str">
        <f t="shared" si="626"/>
        <v>St. Francis BRK</v>
      </c>
      <c r="AK4517">
        <f t="shared" si="627"/>
        <v>0</v>
      </c>
    </row>
    <row r="4518" spans="17:37" x14ac:dyDescent="0.25">
      <c r="Q4518" t="s">
        <v>3475</v>
      </c>
      <c r="R4518" s="6">
        <v>42003</v>
      </c>
      <c r="S4518" t="s">
        <v>3194</v>
      </c>
      <c r="T4518" t="s">
        <v>3237</v>
      </c>
      <c r="U4518" t="s">
        <v>3842</v>
      </c>
      <c r="V4518">
        <v>72</v>
      </c>
      <c r="W4518">
        <v>64</v>
      </c>
      <c r="Y4518" t="s">
        <v>381</v>
      </c>
      <c r="Z4518">
        <v>1</v>
      </c>
      <c r="AA4518">
        <f t="shared" si="624"/>
        <v>8</v>
      </c>
      <c r="AB4518">
        <f t="shared" ca="1" si="620"/>
        <v>1.8000000200000001</v>
      </c>
      <c r="AC4518">
        <f t="shared" ca="1" si="621"/>
        <v>6.1999999799999994</v>
      </c>
      <c r="AD4518">
        <f t="shared" ca="1" si="622"/>
        <v>-6.1999999799999994</v>
      </c>
      <c r="AE4518" s="2">
        <v>0</v>
      </c>
      <c r="AF4518" s="7">
        <f>VLOOKUP(R4518,Weights!$A$2:$B$120,2,0)*AE4518</f>
        <v>0</v>
      </c>
      <c r="AG4518">
        <f t="shared" ca="1" si="623"/>
        <v>38.439999751999991</v>
      </c>
      <c r="AI4518" t="str">
        <f t="shared" ca="1" si="625"/>
        <v>St. Francis BRK</v>
      </c>
      <c r="AJ4518" t="str">
        <f t="shared" si="626"/>
        <v>St. Francis BRK</v>
      </c>
      <c r="AK4518">
        <f t="shared" si="627"/>
        <v>0</v>
      </c>
    </row>
    <row r="4519" spans="17:37" x14ac:dyDescent="0.25">
      <c r="Q4519" t="s">
        <v>3475</v>
      </c>
      <c r="R4519" s="6">
        <v>42009</v>
      </c>
      <c r="S4519" t="s">
        <v>3194</v>
      </c>
      <c r="T4519" t="s">
        <v>3227</v>
      </c>
      <c r="U4519" t="s">
        <v>3842</v>
      </c>
      <c r="V4519">
        <v>63</v>
      </c>
      <c r="W4519">
        <v>47</v>
      </c>
      <c r="Y4519" t="s">
        <v>201</v>
      </c>
      <c r="Z4519">
        <v>1</v>
      </c>
      <c r="AA4519">
        <f t="shared" si="624"/>
        <v>16</v>
      </c>
      <c r="AB4519">
        <f t="shared" ca="1" si="620"/>
        <v>7.2000000200000001</v>
      </c>
      <c r="AC4519">
        <f t="shared" ca="1" si="621"/>
        <v>8.7999999799999991</v>
      </c>
      <c r="AD4519">
        <f t="shared" ca="1" si="622"/>
        <v>-8.7999999799999991</v>
      </c>
      <c r="AE4519" s="2">
        <v>0</v>
      </c>
      <c r="AF4519" s="7">
        <f>VLOOKUP(R4519,Weights!$A$2:$B$120,2,0)*AE4519</f>
        <v>0</v>
      </c>
      <c r="AG4519">
        <f t="shared" ca="1" si="623"/>
        <v>77.439999647999983</v>
      </c>
      <c r="AI4519" t="str">
        <f t="shared" ca="1" si="625"/>
        <v>St. Francis BRK</v>
      </c>
      <c r="AJ4519" t="str">
        <f t="shared" si="626"/>
        <v>St. Francis BRK</v>
      </c>
      <c r="AK4519">
        <f t="shared" si="627"/>
        <v>0</v>
      </c>
    </row>
    <row r="4520" spans="17:37" x14ac:dyDescent="0.25">
      <c r="Q4520" t="s">
        <v>3475</v>
      </c>
      <c r="R4520" s="6">
        <v>42028</v>
      </c>
      <c r="S4520" t="s">
        <v>3194</v>
      </c>
      <c r="T4520" t="s">
        <v>3296</v>
      </c>
      <c r="U4520" t="s">
        <v>3841</v>
      </c>
      <c r="V4520">
        <v>67</v>
      </c>
      <c r="W4520">
        <v>65</v>
      </c>
      <c r="Y4520" t="s">
        <v>2399</v>
      </c>
      <c r="Z4520">
        <v>1</v>
      </c>
      <c r="AA4520">
        <f t="shared" si="624"/>
        <v>-2</v>
      </c>
      <c r="AB4520">
        <f t="shared" ca="1" si="620"/>
        <v>2.0000000200000003</v>
      </c>
      <c r="AC4520">
        <f t="shared" ca="1" si="621"/>
        <v>-4.0000000199999999</v>
      </c>
      <c r="AD4520">
        <f t="shared" ca="1" si="622"/>
        <v>4.0000000199999999</v>
      </c>
      <c r="AE4520" s="2">
        <v>0</v>
      </c>
      <c r="AF4520" s="7">
        <f>VLOOKUP(R4520,Weights!$A$2:$B$120,2,0)*AE4520</f>
        <v>0</v>
      </c>
      <c r="AG4520">
        <f t="shared" ca="1" si="623"/>
        <v>16.000000159999999</v>
      </c>
      <c r="AI4520" t="str">
        <f t="shared" ca="1" si="625"/>
        <v>St. Francis BRK</v>
      </c>
      <c r="AJ4520" t="str">
        <f t="shared" si="626"/>
        <v>Robert Morris</v>
      </c>
      <c r="AK4520" t="str">
        <f t="shared" si="627"/>
        <v>Robert Morris</v>
      </c>
    </row>
    <row r="4521" spans="17:37" x14ac:dyDescent="0.25">
      <c r="Q4521" t="s">
        <v>3475</v>
      </c>
      <c r="R4521" s="6">
        <v>42033</v>
      </c>
      <c r="S4521" t="s">
        <v>3194</v>
      </c>
      <c r="T4521" t="s">
        <v>3217</v>
      </c>
      <c r="U4521" t="s">
        <v>3842</v>
      </c>
      <c r="V4521">
        <v>73</v>
      </c>
      <c r="W4521">
        <v>67</v>
      </c>
      <c r="X4521" t="s">
        <v>3843</v>
      </c>
      <c r="Y4521" t="s">
        <v>2400</v>
      </c>
      <c r="Z4521">
        <v>1</v>
      </c>
      <c r="AA4521">
        <f t="shared" si="624"/>
        <v>6</v>
      </c>
      <c r="AB4521">
        <f t="shared" ca="1" si="620"/>
        <v>5.8000000200000006</v>
      </c>
      <c r="AC4521">
        <f t="shared" ca="1" si="621"/>
        <v>0.19999997999999941</v>
      </c>
      <c r="AD4521">
        <f t="shared" ca="1" si="622"/>
        <v>-0.19999997999999941</v>
      </c>
      <c r="AE4521" s="2">
        <v>0</v>
      </c>
      <c r="AF4521" s="7">
        <f>VLOOKUP(R4521,Weights!$A$2:$B$120,2,0)*AE4521</f>
        <v>0</v>
      </c>
      <c r="AG4521">
        <f t="shared" ca="1" si="623"/>
        <v>3.9999992000000165E-2</v>
      </c>
      <c r="AI4521" t="str">
        <f t="shared" ca="1" si="625"/>
        <v>St. Francis BRK</v>
      </c>
      <c r="AJ4521" t="str">
        <f t="shared" si="626"/>
        <v>St. Francis BRK</v>
      </c>
      <c r="AK4521">
        <f t="shared" si="627"/>
        <v>0</v>
      </c>
    </row>
    <row r="4522" spans="17:37" x14ac:dyDescent="0.25">
      <c r="Q4522" t="s">
        <v>3475</v>
      </c>
      <c r="R4522" s="6">
        <v>42035</v>
      </c>
      <c r="S4522" t="s">
        <v>3194</v>
      </c>
      <c r="T4522" t="s">
        <v>3228</v>
      </c>
      <c r="U4522" t="s">
        <v>3842</v>
      </c>
      <c r="V4522">
        <v>81</v>
      </c>
      <c r="W4522">
        <v>64</v>
      </c>
      <c r="Y4522" t="s">
        <v>2401</v>
      </c>
      <c r="Z4522">
        <v>1</v>
      </c>
      <c r="AA4522">
        <f t="shared" si="624"/>
        <v>17</v>
      </c>
      <c r="AB4522">
        <f t="shared" ca="1" si="620"/>
        <v>9.0000000199999999</v>
      </c>
      <c r="AC4522">
        <f t="shared" ca="1" si="621"/>
        <v>7.9999999800000001</v>
      </c>
      <c r="AD4522">
        <f t="shared" ca="1" si="622"/>
        <v>-7.9999999800000001</v>
      </c>
      <c r="AE4522" s="2">
        <v>0</v>
      </c>
      <c r="AF4522" s="7">
        <f>VLOOKUP(R4522,Weights!$A$2:$B$120,2,0)*AE4522</f>
        <v>0</v>
      </c>
      <c r="AG4522">
        <f t="shared" ca="1" si="623"/>
        <v>63.999999680000002</v>
      </c>
      <c r="AI4522" t="str">
        <f t="shared" ca="1" si="625"/>
        <v>St. Francis BRK</v>
      </c>
      <c r="AJ4522" t="str">
        <f t="shared" si="626"/>
        <v>St. Francis BRK</v>
      </c>
      <c r="AK4522">
        <f t="shared" si="627"/>
        <v>0</v>
      </c>
    </row>
    <row r="4523" spans="17:37" x14ac:dyDescent="0.25">
      <c r="Q4523" t="s">
        <v>3475</v>
      </c>
      <c r="R4523" s="6">
        <v>42047</v>
      </c>
      <c r="S4523" t="s">
        <v>3194</v>
      </c>
      <c r="T4523" t="s">
        <v>3501</v>
      </c>
      <c r="U4523" t="s">
        <v>3842</v>
      </c>
      <c r="V4523">
        <v>83</v>
      </c>
      <c r="W4523">
        <v>66</v>
      </c>
      <c r="Y4523" t="s">
        <v>2402</v>
      </c>
      <c r="Z4523">
        <v>1</v>
      </c>
      <c r="AA4523">
        <f t="shared" si="624"/>
        <v>17</v>
      </c>
      <c r="AB4523">
        <f t="shared" ca="1" si="620"/>
        <v>12.60000002</v>
      </c>
      <c r="AC4523">
        <f t="shared" ca="1" si="621"/>
        <v>4.3999999800000005</v>
      </c>
      <c r="AD4523">
        <f t="shared" ca="1" si="622"/>
        <v>-4.3999999800000005</v>
      </c>
      <c r="AE4523" s="2">
        <v>0</v>
      </c>
      <c r="AF4523" s="7">
        <f>VLOOKUP(R4523,Weights!$A$2:$B$120,2,0)*AE4523</f>
        <v>0</v>
      </c>
      <c r="AG4523">
        <f t="shared" ca="1" si="623"/>
        <v>19.359999824000006</v>
      </c>
      <c r="AI4523" t="str">
        <f t="shared" ca="1" si="625"/>
        <v>St. Francis BRK</v>
      </c>
      <c r="AJ4523" t="str">
        <f t="shared" si="626"/>
        <v>St. Francis BRK</v>
      </c>
      <c r="AK4523">
        <f t="shared" si="627"/>
        <v>0</v>
      </c>
    </row>
    <row r="4524" spans="17:37" x14ac:dyDescent="0.25">
      <c r="Q4524" t="s">
        <v>3475</v>
      </c>
      <c r="R4524" s="6">
        <v>42049</v>
      </c>
      <c r="S4524" t="s">
        <v>3194</v>
      </c>
      <c r="T4524" t="s">
        <v>3230</v>
      </c>
      <c r="U4524" t="s">
        <v>3842</v>
      </c>
      <c r="V4524">
        <v>71</v>
      </c>
      <c r="W4524">
        <v>62</v>
      </c>
      <c r="Y4524" t="s">
        <v>2403</v>
      </c>
      <c r="Z4524">
        <v>1</v>
      </c>
      <c r="AA4524">
        <f t="shared" si="624"/>
        <v>9</v>
      </c>
      <c r="AB4524">
        <f t="shared" ca="1" si="620"/>
        <v>6.8000000200000006</v>
      </c>
      <c r="AC4524">
        <f t="shared" ca="1" si="621"/>
        <v>2.1999999799999994</v>
      </c>
      <c r="AD4524">
        <f t="shared" ca="1" si="622"/>
        <v>-2.1999999799999994</v>
      </c>
      <c r="AE4524" s="2">
        <v>0</v>
      </c>
      <c r="AF4524" s="7">
        <f>VLOOKUP(R4524,Weights!$A$2:$B$120,2,0)*AE4524</f>
        <v>0</v>
      </c>
      <c r="AG4524">
        <f t="shared" ca="1" si="623"/>
        <v>4.8399999119999979</v>
      </c>
      <c r="AI4524" t="str">
        <f t="shared" ca="1" si="625"/>
        <v>St. Francis BRK</v>
      </c>
      <c r="AJ4524" t="str">
        <f t="shared" si="626"/>
        <v>St. Francis BRK</v>
      </c>
      <c r="AK4524">
        <f t="shared" si="627"/>
        <v>0</v>
      </c>
    </row>
    <row r="4525" spans="17:37" x14ac:dyDescent="0.25">
      <c r="Q4525" t="s">
        <v>3475</v>
      </c>
      <c r="R4525" s="6">
        <v>42054</v>
      </c>
      <c r="S4525" t="s">
        <v>3194</v>
      </c>
      <c r="T4525" t="s">
        <v>3468</v>
      </c>
      <c r="U4525" t="s">
        <v>3842</v>
      </c>
      <c r="V4525">
        <v>70</v>
      </c>
      <c r="W4525">
        <v>54</v>
      </c>
      <c r="Y4525" t="s">
        <v>2404</v>
      </c>
      <c r="Z4525">
        <v>1</v>
      </c>
      <c r="AA4525">
        <f t="shared" si="624"/>
        <v>16</v>
      </c>
      <c r="AB4525">
        <f t="shared" ca="1" si="620"/>
        <v>13.40000002</v>
      </c>
      <c r="AC4525">
        <f t="shared" ca="1" si="621"/>
        <v>2.5999999799999998</v>
      </c>
      <c r="AD4525">
        <f t="shared" ca="1" si="622"/>
        <v>-2.5999999799999998</v>
      </c>
      <c r="AE4525" s="2">
        <v>0</v>
      </c>
      <c r="AF4525" s="7">
        <f>VLOOKUP(R4525,Weights!$A$2:$B$120,2,0)*AE4525</f>
        <v>0</v>
      </c>
      <c r="AG4525">
        <f t="shared" ca="1" si="623"/>
        <v>6.7599998959999992</v>
      </c>
      <c r="AI4525" t="str">
        <f t="shared" ca="1" si="625"/>
        <v>St. Francis BRK</v>
      </c>
      <c r="AJ4525" t="str">
        <f t="shared" si="626"/>
        <v>St. Francis BRK</v>
      </c>
      <c r="AK4525">
        <f t="shared" si="627"/>
        <v>0</v>
      </c>
    </row>
    <row r="4526" spans="17:37" x14ac:dyDescent="0.25">
      <c r="Q4526" t="s">
        <v>3475</v>
      </c>
      <c r="R4526" s="6">
        <v>42056</v>
      </c>
      <c r="S4526" t="s">
        <v>3194</v>
      </c>
      <c r="T4526" t="s">
        <v>3199</v>
      </c>
      <c r="U4526" t="s">
        <v>3842</v>
      </c>
      <c r="V4526">
        <v>66</v>
      </c>
      <c r="W4526">
        <v>54</v>
      </c>
      <c r="Y4526" t="s">
        <v>2405</v>
      </c>
      <c r="Z4526">
        <v>1</v>
      </c>
      <c r="AA4526">
        <f t="shared" si="624"/>
        <v>12</v>
      </c>
      <c r="AB4526">
        <f t="shared" ca="1" si="620"/>
        <v>6.8000000200000006</v>
      </c>
      <c r="AC4526">
        <f t="shared" ca="1" si="621"/>
        <v>5.1999999799999994</v>
      </c>
      <c r="AD4526">
        <f t="shared" ca="1" si="622"/>
        <v>-5.1999999799999994</v>
      </c>
      <c r="AE4526" s="2">
        <v>0</v>
      </c>
      <c r="AF4526" s="7">
        <f>VLOOKUP(R4526,Weights!$A$2:$B$120,2,0)*AE4526</f>
        <v>0</v>
      </c>
      <c r="AG4526">
        <f t="shared" ca="1" si="623"/>
        <v>27.039999791999993</v>
      </c>
      <c r="AI4526" t="str">
        <f t="shared" ca="1" si="625"/>
        <v>St. Francis BRK</v>
      </c>
      <c r="AJ4526" t="str">
        <f t="shared" si="626"/>
        <v>St. Francis BRK</v>
      </c>
      <c r="AK4526">
        <f t="shared" si="627"/>
        <v>0</v>
      </c>
    </row>
    <row r="4527" spans="17:37" x14ac:dyDescent="0.25">
      <c r="Q4527" t="s">
        <v>3475</v>
      </c>
      <c r="R4527" s="6">
        <v>42067</v>
      </c>
      <c r="S4527" t="s">
        <v>3194</v>
      </c>
      <c r="T4527" t="s">
        <v>3228</v>
      </c>
      <c r="U4527" t="s">
        <v>3842</v>
      </c>
      <c r="V4527">
        <v>79</v>
      </c>
      <c r="W4527">
        <v>70</v>
      </c>
      <c r="Y4527" t="s">
        <v>2406</v>
      </c>
      <c r="Z4527">
        <v>1</v>
      </c>
      <c r="AA4527">
        <f t="shared" si="624"/>
        <v>9</v>
      </c>
      <c r="AB4527">
        <f t="shared" ca="1" si="620"/>
        <v>9.0000000199999999</v>
      </c>
      <c r="AC4527">
        <f t="shared" ca="1" si="621"/>
        <v>-1.9999999878450581E-8</v>
      </c>
      <c r="AD4527">
        <f t="shared" ca="1" si="622"/>
        <v>1.9999999878450581E-8</v>
      </c>
      <c r="AE4527" s="2">
        <v>0</v>
      </c>
      <c r="AF4527" s="7">
        <f>VLOOKUP(R4527,Weights!$A$2:$B$120,2,0)*AE4527</f>
        <v>0</v>
      </c>
      <c r="AG4527">
        <f t="shared" ca="1" si="623"/>
        <v>3.9999999513802324E-16</v>
      </c>
      <c r="AI4527" t="str">
        <f t="shared" ca="1" si="625"/>
        <v>St. Francis BRK</v>
      </c>
      <c r="AJ4527" t="str">
        <f t="shared" si="626"/>
        <v>St. Francis BRK</v>
      </c>
      <c r="AK4527">
        <f t="shared" si="627"/>
        <v>0</v>
      </c>
    </row>
    <row r="4528" spans="17:37" x14ac:dyDescent="0.25">
      <c r="Q4528" t="s">
        <v>3475</v>
      </c>
      <c r="R4528" s="6">
        <v>42070</v>
      </c>
      <c r="S4528" t="s">
        <v>3194</v>
      </c>
      <c r="T4528" t="s">
        <v>3199</v>
      </c>
      <c r="U4528" t="s">
        <v>3842</v>
      </c>
      <c r="V4528">
        <v>62</v>
      </c>
      <c r="W4528">
        <v>48</v>
      </c>
      <c r="Y4528" t="s">
        <v>2407</v>
      </c>
      <c r="Z4528">
        <v>1</v>
      </c>
      <c r="AA4528">
        <f t="shared" si="624"/>
        <v>14</v>
      </c>
      <c r="AB4528">
        <f t="shared" ca="1" si="620"/>
        <v>6.8000000200000006</v>
      </c>
      <c r="AC4528">
        <f t="shared" ca="1" si="621"/>
        <v>7.1999999799999994</v>
      </c>
      <c r="AD4528">
        <f t="shared" ca="1" si="622"/>
        <v>-7.1999999799999994</v>
      </c>
      <c r="AE4528" s="2">
        <v>0</v>
      </c>
      <c r="AF4528" s="7">
        <f>VLOOKUP(R4528,Weights!$A$2:$B$120,2,0)*AE4528</f>
        <v>0</v>
      </c>
      <c r="AG4528">
        <f t="shared" ca="1" si="623"/>
        <v>51.839999711999994</v>
      </c>
      <c r="AI4528" t="str">
        <f t="shared" ca="1" si="625"/>
        <v>St. Francis BRK</v>
      </c>
      <c r="AJ4528" t="str">
        <f t="shared" si="626"/>
        <v>St. Francis BRK</v>
      </c>
      <c r="AK4528">
        <f t="shared" si="627"/>
        <v>0</v>
      </c>
    </row>
    <row r="4529" spans="17:37" x14ac:dyDescent="0.25">
      <c r="Q4529" t="s">
        <v>3475</v>
      </c>
      <c r="R4529" s="6">
        <v>42073</v>
      </c>
      <c r="S4529" t="s">
        <v>3194</v>
      </c>
      <c r="T4529" t="s">
        <v>3296</v>
      </c>
      <c r="U4529" t="s">
        <v>3841</v>
      </c>
      <c r="V4529">
        <v>66</v>
      </c>
      <c r="W4529">
        <v>63</v>
      </c>
      <c r="Y4529" t="s">
        <v>2408</v>
      </c>
      <c r="Z4529">
        <v>1</v>
      </c>
      <c r="AA4529">
        <f t="shared" si="624"/>
        <v>-3</v>
      </c>
      <c r="AB4529">
        <f t="shared" ca="1" si="620"/>
        <v>2.0000000200000003</v>
      </c>
      <c r="AC4529">
        <f t="shared" ca="1" si="621"/>
        <v>-5.0000000199999999</v>
      </c>
      <c r="AD4529">
        <f t="shared" ca="1" si="622"/>
        <v>5.0000000199999999</v>
      </c>
      <c r="AE4529" s="2">
        <v>0</v>
      </c>
      <c r="AF4529" s="7">
        <f>VLOOKUP(R4529,Weights!$A$2:$B$120,2,0)*AE4529</f>
        <v>0</v>
      </c>
      <c r="AG4529">
        <f t="shared" ca="1" si="623"/>
        <v>25.000000199999999</v>
      </c>
      <c r="AI4529" t="str">
        <f t="shared" ca="1" si="625"/>
        <v>St. Francis BRK</v>
      </c>
      <c r="AJ4529" t="str">
        <f t="shared" si="626"/>
        <v>Robert Morris</v>
      </c>
      <c r="AK4529" t="str">
        <f t="shared" si="627"/>
        <v>Robert Morris</v>
      </c>
    </row>
    <row r="4530" spans="17:37" x14ac:dyDescent="0.25">
      <c r="Q4530" t="s">
        <v>3322</v>
      </c>
      <c r="R4530" s="6">
        <v>41957</v>
      </c>
      <c r="S4530" t="s">
        <v>3194</v>
      </c>
      <c r="T4530" t="s">
        <v>3211</v>
      </c>
      <c r="U4530" t="s">
        <v>3842</v>
      </c>
      <c r="V4530">
        <v>77</v>
      </c>
      <c r="W4530">
        <v>58</v>
      </c>
      <c r="Y4530" t="s">
        <v>176</v>
      </c>
      <c r="Z4530">
        <v>1</v>
      </c>
      <c r="AA4530">
        <f t="shared" si="624"/>
        <v>19</v>
      </c>
      <c r="AB4530">
        <f t="shared" ca="1" si="620"/>
        <v>15.800000180000001</v>
      </c>
      <c r="AC4530">
        <f t="shared" ca="1" si="621"/>
        <v>3.1999998199999986</v>
      </c>
      <c r="AD4530">
        <f t="shared" ca="1" si="622"/>
        <v>-3.1999998199999986</v>
      </c>
      <c r="AE4530" s="2">
        <v>0</v>
      </c>
      <c r="AF4530" s="7">
        <f>VLOOKUP(R4530,Weights!$A$2:$B$120,2,0)*AE4530</f>
        <v>0</v>
      </c>
      <c r="AG4530">
        <f t="shared" ca="1" si="623"/>
        <v>10.239998848000024</v>
      </c>
      <c r="AI4530" t="str">
        <f t="shared" ca="1" si="625"/>
        <v>St. John's</v>
      </c>
      <c r="AJ4530" t="str">
        <f t="shared" si="626"/>
        <v>St. John's</v>
      </c>
      <c r="AK4530">
        <f t="shared" si="627"/>
        <v>0</v>
      </c>
    </row>
    <row r="4531" spans="17:37" x14ac:dyDescent="0.25">
      <c r="Q4531" t="s">
        <v>3322</v>
      </c>
      <c r="R4531" s="6">
        <v>41960</v>
      </c>
      <c r="S4531" t="s">
        <v>3194</v>
      </c>
      <c r="T4531" t="s">
        <v>3839</v>
      </c>
      <c r="U4531" t="s">
        <v>3842</v>
      </c>
      <c r="V4531">
        <v>94</v>
      </c>
      <c r="W4531">
        <v>81</v>
      </c>
      <c r="Y4531" t="s">
        <v>258</v>
      </c>
      <c r="Z4531">
        <v>1</v>
      </c>
      <c r="AA4531">
        <f t="shared" si="624"/>
        <v>13</v>
      </c>
      <c r="AB4531">
        <f t="shared" ca="1" si="620"/>
        <v>43.6</v>
      </c>
      <c r="AC4531">
        <f t="shared" ca="1" si="621"/>
        <v>-30.6</v>
      </c>
      <c r="AD4531">
        <f t="shared" ca="1" si="622"/>
        <v>30.6</v>
      </c>
      <c r="AE4531" s="2">
        <v>0</v>
      </c>
      <c r="AF4531" s="7">
        <f>VLOOKUP(R4531,Weights!$A$2:$B$120,2,0)*AE4531</f>
        <v>0</v>
      </c>
      <c r="AG4531">
        <f t="shared" ca="1" si="623"/>
        <v>936.36000000000013</v>
      </c>
      <c r="AI4531" t="str">
        <f t="shared" ca="1" si="625"/>
        <v>St. John's</v>
      </c>
      <c r="AJ4531" t="str">
        <f t="shared" si="626"/>
        <v>St. John's</v>
      </c>
      <c r="AK4531">
        <f t="shared" si="627"/>
        <v>0</v>
      </c>
    </row>
    <row r="4532" spans="17:37" x14ac:dyDescent="0.25">
      <c r="Q4532" t="s">
        <v>3322</v>
      </c>
      <c r="R4532" s="6">
        <v>41962</v>
      </c>
      <c r="S4532" t="s">
        <v>3194</v>
      </c>
      <c r="T4532" t="s">
        <v>3228</v>
      </c>
      <c r="U4532" t="s">
        <v>3842</v>
      </c>
      <c r="V4532">
        <v>66</v>
      </c>
      <c r="W4532">
        <v>53</v>
      </c>
      <c r="Y4532" t="s">
        <v>259</v>
      </c>
      <c r="Z4532">
        <v>1</v>
      </c>
      <c r="AA4532">
        <f t="shared" si="624"/>
        <v>13</v>
      </c>
      <c r="AB4532">
        <f t="shared" ca="1" si="620"/>
        <v>20.000000200000002</v>
      </c>
      <c r="AC4532">
        <f t="shared" ca="1" si="621"/>
        <v>-7.0000002000000023</v>
      </c>
      <c r="AD4532">
        <f t="shared" ca="1" si="622"/>
        <v>7.0000002000000023</v>
      </c>
      <c r="AE4532" s="2">
        <v>0</v>
      </c>
      <c r="AF4532" s="7">
        <f>VLOOKUP(R4532,Weights!$A$2:$B$120,2,0)*AE4532</f>
        <v>0</v>
      </c>
      <c r="AG4532">
        <f t="shared" ca="1" si="623"/>
        <v>49.000002800000075</v>
      </c>
      <c r="AI4532" t="str">
        <f t="shared" ca="1" si="625"/>
        <v>St. John's</v>
      </c>
      <c r="AJ4532" t="str">
        <f t="shared" si="626"/>
        <v>St. John's</v>
      </c>
      <c r="AK4532">
        <f t="shared" si="627"/>
        <v>0</v>
      </c>
    </row>
    <row r="4533" spans="17:37" x14ac:dyDescent="0.25">
      <c r="Q4533" t="s">
        <v>3322</v>
      </c>
      <c r="R4533" s="6">
        <v>41969</v>
      </c>
      <c r="S4533" t="s">
        <v>3195</v>
      </c>
      <c r="T4533" t="s">
        <v>3245</v>
      </c>
      <c r="U4533" t="s">
        <v>3842</v>
      </c>
      <c r="V4533">
        <v>70</v>
      </c>
      <c r="W4533">
        <v>61</v>
      </c>
      <c r="Y4533" t="s">
        <v>260</v>
      </c>
      <c r="Z4533">
        <v>1</v>
      </c>
      <c r="AA4533">
        <f t="shared" si="624"/>
        <v>9</v>
      </c>
      <c r="AB4533">
        <f t="shared" ca="1" si="620"/>
        <v>-0.80000000000000071</v>
      </c>
      <c r="AC4533">
        <f t="shared" ca="1" si="621"/>
        <v>9.8000000000000007</v>
      </c>
      <c r="AD4533">
        <f t="shared" ca="1" si="622"/>
        <v>-9.8000000000000007</v>
      </c>
      <c r="AE4533" s="2">
        <v>0</v>
      </c>
      <c r="AF4533" s="7">
        <f>VLOOKUP(R4533,Weights!$A$2:$B$120,2,0)*AE4533</f>
        <v>0</v>
      </c>
      <c r="AG4533">
        <f t="shared" ca="1" si="623"/>
        <v>96.04000000000002</v>
      </c>
      <c r="AI4533" t="str">
        <f t="shared" ca="1" si="625"/>
        <v>Minnesota</v>
      </c>
      <c r="AJ4533" t="str">
        <f t="shared" si="626"/>
        <v>St. John's</v>
      </c>
      <c r="AK4533">
        <f t="shared" si="627"/>
        <v>0</v>
      </c>
    </row>
    <row r="4534" spans="17:37" x14ac:dyDescent="0.25">
      <c r="Q4534" t="s">
        <v>3322</v>
      </c>
      <c r="R4534" s="6">
        <v>41971</v>
      </c>
      <c r="S4534" t="s">
        <v>3195</v>
      </c>
      <c r="T4534" t="s">
        <v>3828</v>
      </c>
      <c r="U4534" t="s">
        <v>3841</v>
      </c>
      <c r="V4534">
        <v>73</v>
      </c>
      <c r="W4534">
        <v>66</v>
      </c>
      <c r="Y4534" t="s">
        <v>101</v>
      </c>
      <c r="Z4534">
        <v>1</v>
      </c>
      <c r="AA4534">
        <f t="shared" si="624"/>
        <v>-7</v>
      </c>
      <c r="AB4534">
        <f t="shared" ca="1" si="620"/>
        <v>-9.6</v>
      </c>
      <c r="AC4534">
        <f t="shared" ca="1" si="621"/>
        <v>2.5999999999999996</v>
      </c>
      <c r="AD4534">
        <f t="shared" ca="1" si="622"/>
        <v>-2.5999999999999996</v>
      </c>
      <c r="AE4534" s="2">
        <v>0</v>
      </c>
      <c r="AF4534" s="7">
        <f>VLOOKUP(R4534,Weights!$A$2:$B$120,2,0)*AE4534</f>
        <v>0</v>
      </c>
      <c r="AG4534">
        <f t="shared" ca="1" si="623"/>
        <v>6.759999999999998</v>
      </c>
      <c r="AI4534" t="str">
        <f t="shared" ca="1" si="625"/>
        <v>Gonzaga</v>
      </c>
      <c r="AJ4534" t="str">
        <f t="shared" si="626"/>
        <v>Gonzaga</v>
      </c>
      <c r="AK4534" t="str">
        <f t="shared" si="627"/>
        <v>Gonzaga</v>
      </c>
    </row>
    <row r="4535" spans="17:37" x14ac:dyDescent="0.25">
      <c r="Q4535" t="s">
        <v>3322</v>
      </c>
      <c r="R4535" s="6">
        <v>41975</v>
      </c>
      <c r="S4535" t="s">
        <v>3194</v>
      </c>
      <c r="T4535" t="s">
        <v>3203</v>
      </c>
      <c r="U4535" t="s">
        <v>3842</v>
      </c>
      <c r="V4535">
        <v>70</v>
      </c>
      <c r="W4535">
        <v>57</v>
      </c>
      <c r="Y4535" t="s">
        <v>103</v>
      </c>
      <c r="Z4535">
        <v>1</v>
      </c>
      <c r="AA4535">
        <f t="shared" si="624"/>
        <v>13</v>
      </c>
      <c r="AB4535">
        <f t="shared" ca="1" si="620"/>
        <v>27</v>
      </c>
      <c r="AC4535">
        <f t="shared" ca="1" si="621"/>
        <v>-14</v>
      </c>
      <c r="AD4535">
        <f t="shared" ca="1" si="622"/>
        <v>14</v>
      </c>
      <c r="AE4535" s="2">
        <v>0</v>
      </c>
      <c r="AF4535" s="7">
        <f>VLOOKUP(R4535,Weights!$A$2:$B$120,2,0)*AE4535</f>
        <v>0</v>
      </c>
      <c r="AG4535">
        <f t="shared" ca="1" si="623"/>
        <v>196</v>
      </c>
      <c r="AI4535" t="str">
        <f t="shared" ca="1" si="625"/>
        <v>St. John's</v>
      </c>
      <c r="AJ4535" t="str">
        <f t="shared" si="626"/>
        <v>St. John's</v>
      </c>
      <c r="AK4535">
        <f t="shared" si="627"/>
        <v>0</v>
      </c>
    </row>
    <row r="4536" spans="17:37" x14ac:dyDescent="0.25">
      <c r="Q4536" t="s">
        <v>3322</v>
      </c>
      <c r="R4536" s="6">
        <v>41983</v>
      </c>
      <c r="S4536" t="s">
        <v>3194</v>
      </c>
      <c r="T4536" t="s">
        <v>3468</v>
      </c>
      <c r="U4536" t="s">
        <v>3842</v>
      </c>
      <c r="V4536">
        <v>74</v>
      </c>
      <c r="W4536">
        <v>52</v>
      </c>
      <c r="Y4536" t="s">
        <v>415</v>
      </c>
      <c r="Z4536">
        <v>1</v>
      </c>
      <c r="AA4536">
        <f t="shared" si="624"/>
        <v>22</v>
      </c>
      <c r="AB4536">
        <f t="shared" ca="1" si="620"/>
        <v>24.400000200000001</v>
      </c>
      <c r="AC4536">
        <f t="shared" ca="1" si="621"/>
        <v>-2.4000002000000009</v>
      </c>
      <c r="AD4536">
        <f t="shared" ca="1" si="622"/>
        <v>2.4000002000000009</v>
      </c>
      <c r="AE4536" s="2">
        <v>0</v>
      </c>
      <c r="AF4536" s="7">
        <f>VLOOKUP(R4536,Weights!$A$2:$B$120,2,0)*AE4536</f>
        <v>0</v>
      </c>
      <c r="AG4536">
        <f t="shared" ca="1" si="623"/>
        <v>5.7600009600000446</v>
      </c>
      <c r="AI4536" t="str">
        <f t="shared" ca="1" si="625"/>
        <v>St. John's</v>
      </c>
      <c r="AJ4536" t="str">
        <f t="shared" si="626"/>
        <v>St. John's</v>
      </c>
      <c r="AK4536">
        <f t="shared" si="627"/>
        <v>0</v>
      </c>
    </row>
    <row r="4537" spans="17:37" x14ac:dyDescent="0.25">
      <c r="Q4537" t="s">
        <v>3322</v>
      </c>
      <c r="R4537" s="6">
        <v>41987</v>
      </c>
      <c r="S4537" t="s">
        <v>3194</v>
      </c>
      <c r="T4537" t="s">
        <v>3239</v>
      </c>
      <c r="U4537" t="s">
        <v>3842</v>
      </c>
      <c r="V4537">
        <v>74</v>
      </c>
      <c r="W4537">
        <v>53</v>
      </c>
      <c r="Y4537" t="s">
        <v>416</v>
      </c>
      <c r="Z4537">
        <v>1</v>
      </c>
      <c r="AA4537">
        <f t="shared" si="624"/>
        <v>21</v>
      </c>
      <c r="AB4537">
        <f t="shared" ca="1" si="620"/>
        <v>19.200000200000002</v>
      </c>
      <c r="AC4537">
        <f t="shared" ca="1" si="621"/>
        <v>1.7999997999999984</v>
      </c>
      <c r="AD4537">
        <f t="shared" ca="1" si="622"/>
        <v>-1.7999997999999984</v>
      </c>
      <c r="AE4537" s="2">
        <v>0</v>
      </c>
      <c r="AF4537" s="7">
        <f>VLOOKUP(R4537,Weights!$A$2:$B$120,2,0)*AE4537</f>
        <v>0</v>
      </c>
      <c r="AG4537">
        <f t="shared" ca="1" si="623"/>
        <v>3.2399992800000343</v>
      </c>
      <c r="AI4537" t="str">
        <f t="shared" ca="1" si="625"/>
        <v>St. John's</v>
      </c>
      <c r="AJ4537" t="str">
        <f t="shared" si="626"/>
        <v>St. John's</v>
      </c>
      <c r="AK4537">
        <f t="shared" si="627"/>
        <v>0</v>
      </c>
    </row>
    <row r="4538" spans="17:37" x14ac:dyDescent="0.25">
      <c r="Q4538" t="s">
        <v>3322</v>
      </c>
      <c r="R4538" s="6">
        <v>41992</v>
      </c>
      <c r="S4538" t="s">
        <v>3194</v>
      </c>
      <c r="T4538" t="s">
        <v>3412</v>
      </c>
      <c r="U4538" t="s">
        <v>3842</v>
      </c>
      <c r="V4538">
        <v>53</v>
      </c>
      <c r="W4538">
        <v>47</v>
      </c>
      <c r="Y4538" t="s">
        <v>418</v>
      </c>
      <c r="Z4538">
        <v>1</v>
      </c>
      <c r="AA4538">
        <f t="shared" si="624"/>
        <v>6</v>
      </c>
      <c r="AB4538">
        <f t="shared" ca="1" si="620"/>
        <v>6.0000002000000006</v>
      </c>
      <c r="AC4538">
        <f t="shared" ca="1" si="621"/>
        <v>-2.0000000056086265E-7</v>
      </c>
      <c r="AD4538">
        <f t="shared" ca="1" si="622"/>
        <v>2.0000000056086265E-7</v>
      </c>
      <c r="AE4538" s="2">
        <v>0</v>
      </c>
      <c r="AF4538" s="7">
        <f>VLOOKUP(R4538,Weights!$A$2:$B$120,2,0)*AE4538</f>
        <v>0</v>
      </c>
      <c r="AG4538">
        <f t="shared" ca="1" si="623"/>
        <v>4.0000000224345055E-14</v>
      </c>
      <c r="AI4538" t="str">
        <f t="shared" ca="1" si="625"/>
        <v>St. John's</v>
      </c>
      <c r="AJ4538" t="str">
        <f t="shared" si="626"/>
        <v>St. John's</v>
      </c>
      <c r="AK4538">
        <f t="shared" si="627"/>
        <v>0</v>
      </c>
    </row>
    <row r="4539" spans="17:37" x14ac:dyDescent="0.25">
      <c r="Q4539" t="s">
        <v>3322</v>
      </c>
      <c r="R4539" s="6">
        <v>41995</v>
      </c>
      <c r="S4539" t="s">
        <v>3194</v>
      </c>
      <c r="T4539" t="s">
        <v>3371</v>
      </c>
      <c r="U4539" t="s">
        <v>3842</v>
      </c>
      <c r="V4539">
        <v>66</v>
      </c>
      <c r="W4539">
        <v>49</v>
      </c>
      <c r="Y4539" t="s">
        <v>930</v>
      </c>
      <c r="Z4539">
        <v>1</v>
      </c>
      <c r="AA4539">
        <f t="shared" si="624"/>
        <v>17</v>
      </c>
      <c r="AB4539">
        <f t="shared" ca="1" si="620"/>
        <v>13.400000200000001</v>
      </c>
      <c r="AC4539">
        <f t="shared" ca="1" si="621"/>
        <v>3.5999997999999991</v>
      </c>
      <c r="AD4539">
        <f t="shared" ca="1" si="622"/>
        <v>-3.5999997999999991</v>
      </c>
      <c r="AE4539" s="2">
        <v>0</v>
      </c>
      <c r="AF4539" s="7">
        <f>VLOOKUP(R4539,Weights!$A$2:$B$120,2,0)*AE4539</f>
        <v>0</v>
      </c>
      <c r="AG4539">
        <f t="shared" ca="1" si="623"/>
        <v>12.959998560000033</v>
      </c>
      <c r="AI4539" t="str">
        <f t="shared" ca="1" si="625"/>
        <v>St. John's</v>
      </c>
      <c r="AJ4539" t="str">
        <f t="shared" si="626"/>
        <v>St. John's</v>
      </c>
      <c r="AK4539">
        <f t="shared" si="627"/>
        <v>0</v>
      </c>
    </row>
    <row r="4540" spans="17:37" x14ac:dyDescent="0.25">
      <c r="Q4540" t="s">
        <v>3322</v>
      </c>
      <c r="R4540" s="6">
        <v>42007</v>
      </c>
      <c r="S4540" t="s">
        <v>3194</v>
      </c>
      <c r="T4540" t="s">
        <v>3222</v>
      </c>
      <c r="U4540" t="s">
        <v>3841</v>
      </c>
      <c r="V4540">
        <v>73</v>
      </c>
      <c r="W4540">
        <v>69</v>
      </c>
      <c r="Y4540" t="s">
        <v>931</v>
      </c>
      <c r="Z4540">
        <v>1</v>
      </c>
      <c r="AA4540">
        <f t="shared" si="624"/>
        <v>-4</v>
      </c>
      <c r="AB4540">
        <f t="shared" ca="1" si="620"/>
        <v>-1.8000000000000007</v>
      </c>
      <c r="AC4540">
        <f t="shared" ca="1" si="621"/>
        <v>-2.1999999999999993</v>
      </c>
      <c r="AD4540">
        <f t="shared" ca="1" si="622"/>
        <v>2.1999999999999993</v>
      </c>
      <c r="AE4540" s="2">
        <v>0</v>
      </c>
      <c r="AF4540" s="7">
        <f>VLOOKUP(R4540,Weights!$A$2:$B$120,2,0)*AE4540</f>
        <v>0</v>
      </c>
      <c r="AG4540">
        <f t="shared" ca="1" si="623"/>
        <v>4.8399999999999972</v>
      </c>
      <c r="AI4540" t="str">
        <f t="shared" ca="1" si="625"/>
        <v>Butler</v>
      </c>
      <c r="AJ4540" t="str">
        <f t="shared" si="626"/>
        <v>Butler</v>
      </c>
      <c r="AK4540" t="str">
        <f t="shared" si="627"/>
        <v>Butler</v>
      </c>
    </row>
    <row r="4541" spans="17:37" x14ac:dyDescent="0.25">
      <c r="Q4541" t="s">
        <v>3322</v>
      </c>
      <c r="R4541" s="6">
        <v>42010</v>
      </c>
      <c r="S4541" t="s">
        <v>3194</v>
      </c>
      <c r="T4541" t="s">
        <v>3829</v>
      </c>
      <c r="U4541" t="s">
        <v>3841</v>
      </c>
      <c r="V4541">
        <v>90</v>
      </c>
      <c r="W4541">
        <v>72</v>
      </c>
      <c r="Y4541" t="s">
        <v>1082</v>
      </c>
      <c r="Z4541">
        <v>1</v>
      </c>
      <c r="AA4541">
        <f t="shared" si="624"/>
        <v>-18</v>
      </c>
      <c r="AB4541">
        <f t="shared" ca="1" si="620"/>
        <v>-8</v>
      </c>
      <c r="AC4541">
        <f t="shared" ca="1" si="621"/>
        <v>-10</v>
      </c>
      <c r="AD4541">
        <f t="shared" ca="1" si="622"/>
        <v>10</v>
      </c>
      <c r="AE4541" s="2">
        <v>0</v>
      </c>
      <c r="AF4541" s="7">
        <f>VLOOKUP(R4541,Weights!$A$2:$B$120,2,0)*AE4541</f>
        <v>0</v>
      </c>
      <c r="AG4541">
        <f t="shared" ca="1" si="623"/>
        <v>100</v>
      </c>
      <c r="AI4541" t="str">
        <f t="shared" ca="1" si="625"/>
        <v>Villanova</v>
      </c>
      <c r="AJ4541" t="str">
        <f t="shared" si="626"/>
        <v>Villanova</v>
      </c>
      <c r="AK4541" t="str">
        <f t="shared" si="627"/>
        <v>Villanova</v>
      </c>
    </row>
    <row r="4542" spans="17:37" x14ac:dyDescent="0.25">
      <c r="Q4542" t="s">
        <v>3322</v>
      </c>
      <c r="R4542" s="6">
        <v>42025</v>
      </c>
      <c r="S4542" t="s">
        <v>3194</v>
      </c>
      <c r="T4542" t="s">
        <v>3375</v>
      </c>
      <c r="U4542" t="s">
        <v>3842</v>
      </c>
      <c r="V4542">
        <v>60</v>
      </c>
      <c r="W4542">
        <v>57</v>
      </c>
      <c r="Y4542" t="s">
        <v>1084</v>
      </c>
      <c r="Z4542">
        <v>1</v>
      </c>
      <c r="AA4542">
        <f t="shared" si="624"/>
        <v>3</v>
      </c>
      <c r="AB4542">
        <f t="shared" ca="1" si="620"/>
        <v>6.8000002000000013</v>
      </c>
      <c r="AC4542">
        <f t="shared" ca="1" si="621"/>
        <v>-3.8000002000000013</v>
      </c>
      <c r="AD4542">
        <f t="shared" ca="1" si="622"/>
        <v>3.8000002000000013</v>
      </c>
      <c r="AE4542" s="2">
        <v>0</v>
      </c>
      <c r="AF4542" s="7">
        <f>VLOOKUP(R4542,Weights!$A$2:$B$120,2,0)*AE4542</f>
        <v>0</v>
      </c>
      <c r="AG4542">
        <f t="shared" ca="1" si="623"/>
        <v>14.440001520000049</v>
      </c>
      <c r="AI4542" t="str">
        <f t="shared" ca="1" si="625"/>
        <v>St. John's</v>
      </c>
      <c r="AJ4542" t="str">
        <f t="shared" si="626"/>
        <v>St. John's</v>
      </c>
      <c r="AK4542">
        <f t="shared" si="627"/>
        <v>0</v>
      </c>
    </row>
    <row r="4543" spans="17:37" x14ac:dyDescent="0.25">
      <c r="Q4543" t="s">
        <v>3322</v>
      </c>
      <c r="R4543" s="6">
        <v>42029</v>
      </c>
      <c r="S4543" t="s">
        <v>3194</v>
      </c>
      <c r="T4543" t="s">
        <v>3825</v>
      </c>
      <c r="U4543" t="s">
        <v>3841</v>
      </c>
      <c r="V4543">
        <v>77</v>
      </c>
      <c r="W4543">
        <v>68</v>
      </c>
      <c r="Y4543" t="s">
        <v>1085</v>
      </c>
      <c r="Z4543">
        <v>1</v>
      </c>
      <c r="AA4543">
        <f t="shared" si="624"/>
        <v>-9</v>
      </c>
      <c r="AB4543">
        <f t="shared" ca="1" si="620"/>
        <v>-9</v>
      </c>
      <c r="AC4543">
        <f t="shared" ca="1" si="621"/>
        <v>0</v>
      </c>
      <c r="AD4543">
        <f t="shared" ca="1" si="622"/>
        <v>0</v>
      </c>
      <c r="AE4543" s="2">
        <v>0</v>
      </c>
      <c r="AF4543" s="7">
        <f>VLOOKUP(R4543,Weights!$A$2:$B$120,2,0)*AE4543</f>
        <v>0</v>
      </c>
      <c r="AG4543">
        <f t="shared" ca="1" si="623"/>
        <v>0</v>
      </c>
      <c r="AI4543" t="str">
        <f t="shared" ca="1" si="625"/>
        <v>Duke</v>
      </c>
      <c r="AJ4543" t="str">
        <f t="shared" si="626"/>
        <v>Duke</v>
      </c>
      <c r="AK4543" t="str">
        <f t="shared" si="627"/>
        <v>Duke</v>
      </c>
    </row>
    <row r="4544" spans="17:37" x14ac:dyDescent="0.25">
      <c r="Q4544" t="s">
        <v>3322</v>
      </c>
      <c r="R4544" s="6">
        <v>42035</v>
      </c>
      <c r="S4544" t="s">
        <v>3194</v>
      </c>
      <c r="T4544" t="s">
        <v>3196</v>
      </c>
      <c r="U4544" t="s">
        <v>3842</v>
      </c>
      <c r="V4544">
        <v>75</v>
      </c>
      <c r="W4544">
        <v>66</v>
      </c>
      <c r="Y4544" t="s">
        <v>1009</v>
      </c>
      <c r="Z4544">
        <v>1</v>
      </c>
      <c r="AA4544">
        <f t="shared" si="624"/>
        <v>9</v>
      </c>
      <c r="AB4544">
        <f t="shared" ca="1" si="620"/>
        <v>1.2000000000000011</v>
      </c>
      <c r="AC4544">
        <f t="shared" ca="1" si="621"/>
        <v>7.7999999999999989</v>
      </c>
      <c r="AD4544">
        <f t="shared" ca="1" si="622"/>
        <v>-7.7999999999999989</v>
      </c>
      <c r="AE4544" s="2">
        <v>0</v>
      </c>
      <c r="AF4544" s="7">
        <f>VLOOKUP(R4544,Weights!$A$2:$B$120,2,0)*AE4544</f>
        <v>0</v>
      </c>
      <c r="AG4544">
        <f t="shared" ca="1" si="623"/>
        <v>60.839999999999982</v>
      </c>
      <c r="AI4544" t="str">
        <f t="shared" ca="1" si="625"/>
        <v>St. John's</v>
      </c>
      <c r="AJ4544" t="str">
        <f t="shared" si="626"/>
        <v>St. John's</v>
      </c>
      <c r="AK4544">
        <f t="shared" si="627"/>
        <v>0</v>
      </c>
    </row>
    <row r="4545" spans="17:37" x14ac:dyDescent="0.25">
      <c r="Q4545" t="s">
        <v>3322</v>
      </c>
      <c r="R4545" s="6">
        <v>42042</v>
      </c>
      <c r="S4545" t="s">
        <v>3194</v>
      </c>
      <c r="T4545" t="s">
        <v>3373</v>
      </c>
      <c r="U4545" t="s">
        <v>3842</v>
      </c>
      <c r="V4545">
        <v>84</v>
      </c>
      <c r="W4545">
        <v>66</v>
      </c>
      <c r="Y4545" t="s">
        <v>1011</v>
      </c>
      <c r="Z4545">
        <v>1</v>
      </c>
      <c r="AA4545">
        <f t="shared" si="624"/>
        <v>18</v>
      </c>
      <c r="AB4545">
        <f t="shared" ca="1" si="620"/>
        <v>7.0000002000000006</v>
      </c>
      <c r="AC4545">
        <f t="shared" ca="1" si="621"/>
        <v>10.999999799999999</v>
      </c>
      <c r="AD4545">
        <f t="shared" ca="1" si="622"/>
        <v>-10.999999799999999</v>
      </c>
      <c r="AE4545" s="2">
        <v>0</v>
      </c>
      <c r="AF4545" s="7">
        <f>VLOOKUP(R4545,Weights!$A$2:$B$120,2,0)*AE4545</f>
        <v>0</v>
      </c>
      <c r="AG4545">
        <f t="shared" ca="1" si="623"/>
        <v>120.99999560000003</v>
      </c>
      <c r="AI4545" t="str">
        <f t="shared" ca="1" si="625"/>
        <v>St. John's</v>
      </c>
      <c r="AJ4545" t="str">
        <f t="shared" si="626"/>
        <v>St. John's</v>
      </c>
      <c r="AK4545">
        <f t="shared" si="627"/>
        <v>0</v>
      </c>
    </row>
    <row r="4546" spans="17:37" x14ac:dyDescent="0.25">
      <c r="Q4546" t="s">
        <v>3322</v>
      </c>
      <c r="R4546" s="6">
        <v>42046</v>
      </c>
      <c r="S4546" t="s">
        <v>3194</v>
      </c>
      <c r="T4546" t="s">
        <v>3376</v>
      </c>
      <c r="U4546" t="s">
        <v>3842</v>
      </c>
      <c r="V4546">
        <v>86</v>
      </c>
      <c r="W4546">
        <v>78</v>
      </c>
      <c r="Y4546" t="s">
        <v>1012</v>
      </c>
      <c r="Z4546">
        <v>1</v>
      </c>
      <c r="AA4546">
        <f t="shared" si="624"/>
        <v>8</v>
      </c>
      <c r="AB4546">
        <f t="shared" ref="AB4546:AB4609" ca="1" si="628">Z4546*(IF(S4546="A",-HomeEdge,IF(S4546="H",HomeEdge,0))+VLOOKUP(Q4546,TmList,2,0)-VLOOKUP(T4546,TmList,2,0))</f>
        <v>9.0000002000000006</v>
      </c>
      <c r="AC4546">
        <f t="shared" ref="AC4546:AC4609" ca="1" si="629">AA4546-AB4546</f>
        <v>-1.0000002000000006</v>
      </c>
      <c r="AD4546">
        <f t="shared" ref="AD4546:AD4609" ca="1" si="630">-AC4546</f>
        <v>1.0000002000000006</v>
      </c>
      <c r="AE4546" s="2">
        <v>0</v>
      </c>
      <c r="AF4546" s="7">
        <f>VLOOKUP(R4546,Weights!$A$2:$B$120,2,0)*AE4546</f>
        <v>0</v>
      </c>
      <c r="AG4546">
        <f t="shared" ref="AG4546:AG4609" ca="1" si="631">AC4546^2</f>
        <v>1.0000004000000411</v>
      </c>
      <c r="AI4546" t="str">
        <f t="shared" ca="1" si="625"/>
        <v>St. John's</v>
      </c>
      <c r="AJ4546" t="str">
        <f t="shared" si="626"/>
        <v>St. John's</v>
      </c>
      <c r="AK4546">
        <f t="shared" si="627"/>
        <v>0</v>
      </c>
    </row>
    <row r="4547" spans="17:37" x14ac:dyDescent="0.25">
      <c r="Q4547" t="s">
        <v>3322</v>
      </c>
      <c r="R4547" s="6">
        <v>42056</v>
      </c>
      <c r="S4547" t="s">
        <v>3194</v>
      </c>
      <c r="T4547" t="s">
        <v>3226</v>
      </c>
      <c r="U4547" t="s">
        <v>3842</v>
      </c>
      <c r="V4547">
        <v>85</v>
      </c>
      <c r="W4547">
        <v>72</v>
      </c>
      <c r="Y4547" t="s">
        <v>1087</v>
      </c>
      <c r="Z4547">
        <v>1</v>
      </c>
      <c r="AA4547">
        <f t="shared" ref="AA4547:AA4610" si="632">Z4547*IF(U4547="W",(V4547-W4547),W4547-V4547)</f>
        <v>13</v>
      </c>
      <c r="AB4547">
        <f t="shared" ca="1" si="628"/>
        <v>5.4000002000000009</v>
      </c>
      <c r="AC4547">
        <f t="shared" ca="1" si="629"/>
        <v>7.5999997999999991</v>
      </c>
      <c r="AD4547">
        <f t="shared" ca="1" si="630"/>
        <v>-7.5999997999999991</v>
      </c>
      <c r="AE4547" s="2">
        <v>0</v>
      </c>
      <c r="AF4547" s="7">
        <f>VLOOKUP(R4547,Weights!$A$2:$B$120,2,0)*AE4547</f>
        <v>0</v>
      </c>
      <c r="AG4547">
        <f t="shared" ca="1" si="631"/>
        <v>57.759996960000024</v>
      </c>
      <c r="AI4547" t="str">
        <f t="shared" ref="AI4547:AI4610" ca="1" si="633">IF(AB4547&gt;0,Q4547,T4547)</f>
        <v>St. John's</v>
      </c>
      <c r="AJ4547" t="str">
        <f t="shared" ref="AJ4547:AJ4610" si="634">IF(AA4547&gt;0,Q4547,T4547)</f>
        <v>St. John's</v>
      </c>
      <c r="AK4547">
        <f t="shared" ref="AK4547:AK4610" si="635">IF(AA4547&lt;0,T4547,0)</f>
        <v>0</v>
      </c>
    </row>
    <row r="4548" spans="17:37" x14ac:dyDescent="0.25">
      <c r="Q4548" t="s">
        <v>3322</v>
      </c>
      <c r="R4548" s="6">
        <v>42058</v>
      </c>
      <c r="S4548" t="s">
        <v>3194</v>
      </c>
      <c r="T4548" t="s">
        <v>3331</v>
      </c>
      <c r="U4548" t="s">
        <v>3842</v>
      </c>
      <c r="V4548">
        <v>58</v>
      </c>
      <c r="W4548">
        <v>57</v>
      </c>
      <c r="Y4548" t="s">
        <v>1088</v>
      </c>
      <c r="Z4548">
        <v>1</v>
      </c>
      <c r="AA4548">
        <f t="shared" si="632"/>
        <v>1</v>
      </c>
      <c r="AB4548">
        <f t="shared" ca="1" si="628"/>
        <v>1.0000000000000018</v>
      </c>
      <c r="AC4548">
        <f t="shared" ca="1" si="629"/>
        <v>-1.7763568394002505E-15</v>
      </c>
      <c r="AD4548">
        <f t="shared" ca="1" si="630"/>
        <v>1.7763568394002505E-15</v>
      </c>
      <c r="AE4548" s="2">
        <v>0</v>
      </c>
      <c r="AF4548" s="7">
        <f>VLOOKUP(R4548,Weights!$A$2:$B$120,2,0)*AE4548</f>
        <v>0</v>
      </c>
      <c r="AG4548">
        <f t="shared" ca="1" si="631"/>
        <v>3.1554436208840472E-30</v>
      </c>
      <c r="AI4548" t="str">
        <f t="shared" ca="1" si="633"/>
        <v>St. John's</v>
      </c>
      <c r="AJ4548" t="str">
        <f t="shared" si="634"/>
        <v>St. John's</v>
      </c>
      <c r="AK4548">
        <f t="shared" si="635"/>
        <v>0</v>
      </c>
    </row>
    <row r="4549" spans="17:37" x14ac:dyDescent="0.25">
      <c r="Q4549" t="s">
        <v>3322</v>
      </c>
      <c r="R4549" s="6">
        <v>42063</v>
      </c>
      <c r="S4549" t="s">
        <v>3194</v>
      </c>
      <c r="T4549" t="s">
        <v>3370</v>
      </c>
      <c r="U4549" t="s">
        <v>3842</v>
      </c>
      <c r="V4549">
        <v>81</v>
      </c>
      <c r="W4549">
        <v>70</v>
      </c>
      <c r="Y4549" t="s">
        <v>1089</v>
      </c>
      <c r="Z4549">
        <v>1</v>
      </c>
      <c r="AA4549">
        <f t="shared" si="632"/>
        <v>11</v>
      </c>
      <c r="AB4549">
        <f t="shared" ca="1" si="628"/>
        <v>1.0000000000000018</v>
      </c>
      <c r="AC4549">
        <f t="shared" ca="1" si="629"/>
        <v>9.9999999999999982</v>
      </c>
      <c r="AD4549">
        <f t="shared" ca="1" si="630"/>
        <v>-9.9999999999999982</v>
      </c>
      <c r="AE4549" s="2">
        <v>0</v>
      </c>
      <c r="AF4549" s="7">
        <f>VLOOKUP(R4549,Weights!$A$2:$B$120,2,0)*AE4549</f>
        <v>0</v>
      </c>
      <c r="AG4549">
        <f t="shared" ca="1" si="631"/>
        <v>99.999999999999972</v>
      </c>
      <c r="AI4549" t="str">
        <f t="shared" ca="1" si="633"/>
        <v>St. John's</v>
      </c>
      <c r="AJ4549" t="str">
        <f t="shared" si="634"/>
        <v>St. John's</v>
      </c>
      <c r="AK4549">
        <f t="shared" si="635"/>
        <v>0</v>
      </c>
    </row>
    <row r="4550" spans="17:37" x14ac:dyDescent="0.25">
      <c r="Q4550" t="s">
        <v>3267</v>
      </c>
      <c r="R4550" s="6">
        <v>41958</v>
      </c>
      <c r="S4550" t="s">
        <v>3194</v>
      </c>
      <c r="T4550" t="s">
        <v>3431</v>
      </c>
      <c r="U4550" t="s">
        <v>3842</v>
      </c>
      <c r="V4550">
        <v>74</v>
      </c>
      <c r="W4550">
        <v>59</v>
      </c>
      <c r="Y4550" t="s">
        <v>176</v>
      </c>
      <c r="Z4550">
        <v>1</v>
      </c>
      <c r="AA4550">
        <f t="shared" si="632"/>
        <v>15</v>
      </c>
      <c r="AB4550">
        <f t="shared" ca="1" si="628"/>
        <v>8.6000000000000014</v>
      </c>
      <c r="AC4550">
        <f t="shared" ca="1" si="629"/>
        <v>6.3999999999999986</v>
      </c>
      <c r="AD4550">
        <f t="shared" ca="1" si="630"/>
        <v>-6.3999999999999986</v>
      </c>
      <c r="AE4550" s="2">
        <v>0</v>
      </c>
      <c r="AF4550" s="7">
        <f>VLOOKUP(R4550,Weights!$A$2:$B$120,2,0)*AE4550</f>
        <v>0</v>
      </c>
      <c r="AG4550">
        <f t="shared" ca="1" si="631"/>
        <v>40.95999999999998</v>
      </c>
      <c r="AI4550" t="str">
        <f t="shared" ca="1" si="633"/>
        <v>Stanford</v>
      </c>
      <c r="AJ4550" t="str">
        <f t="shared" si="634"/>
        <v>Stanford</v>
      </c>
      <c r="AK4550">
        <f t="shared" si="635"/>
        <v>0</v>
      </c>
    </row>
    <row r="4551" spans="17:37" x14ac:dyDescent="0.25">
      <c r="Q4551" t="s">
        <v>3267</v>
      </c>
      <c r="R4551" s="6">
        <v>41959</v>
      </c>
      <c r="S4551" t="s">
        <v>3194</v>
      </c>
      <c r="T4551" t="s">
        <v>3406</v>
      </c>
      <c r="U4551" t="s">
        <v>3842</v>
      </c>
      <c r="V4551">
        <v>84</v>
      </c>
      <c r="W4551">
        <v>73</v>
      </c>
      <c r="Y4551" t="s">
        <v>258</v>
      </c>
      <c r="Z4551">
        <v>1</v>
      </c>
      <c r="AA4551">
        <f t="shared" si="632"/>
        <v>11</v>
      </c>
      <c r="AB4551">
        <f t="shared" ca="1" si="628"/>
        <v>13.600000000000001</v>
      </c>
      <c r="AC4551">
        <f t="shared" ca="1" si="629"/>
        <v>-2.6000000000000014</v>
      </c>
      <c r="AD4551">
        <f t="shared" ca="1" si="630"/>
        <v>2.6000000000000014</v>
      </c>
      <c r="AE4551" s="2">
        <v>0</v>
      </c>
      <c r="AF4551" s="7">
        <f>VLOOKUP(R4551,Weights!$A$2:$B$120,2,0)*AE4551</f>
        <v>0</v>
      </c>
      <c r="AG4551">
        <f t="shared" ca="1" si="631"/>
        <v>6.7600000000000078</v>
      </c>
      <c r="AI4551" t="str">
        <f t="shared" ca="1" si="633"/>
        <v>Stanford</v>
      </c>
      <c r="AJ4551" t="str">
        <f t="shared" si="634"/>
        <v>Stanford</v>
      </c>
      <c r="AK4551">
        <f t="shared" si="635"/>
        <v>0</v>
      </c>
    </row>
    <row r="4552" spans="17:37" x14ac:dyDescent="0.25">
      <c r="Q4552" t="s">
        <v>3267</v>
      </c>
      <c r="R4552" s="6">
        <v>41968</v>
      </c>
      <c r="S4552" t="s">
        <v>3194</v>
      </c>
      <c r="T4552" t="s">
        <v>3278</v>
      </c>
      <c r="U4552" t="s">
        <v>3842</v>
      </c>
      <c r="V4552">
        <v>84</v>
      </c>
      <c r="W4552">
        <v>47</v>
      </c>
      <c r="Y4552" t="s">
        <v>101</v>
      </c>
      <c r="Z4552">
        <v>1</v>
      </c>
      <c r="AA4552">
        <f t="shared" si="632"/>
        <v>37</v>
      </c>
      <c r="AB4552">
        <f t="shared" ca="1" si="628"/>
        <v>18</v>
      </c>
      <c r="AC4552">
        <f t="shared" ca="1" si="629"/>
        <v>19</v>
      </c>
      <c r="AD4552">
        <f t="shared" ca="1" si="630"/>
        <v>-19</v>
      </c>
      <c r="AE4552" s="2">
        <v>0</v>
      </c>
      <c r="AF4552" s="7">
        <f>VLOOKUP(R4552,Weights!$A$2:$B$120,2,0)*AE4552</f>
        <v>0</v>
      </c>
      <c r="AG4552">
        <f t="shared" ca="1" si="631"/>
        <v>361</v>
      </c>
      <c r="AI4552" t="str">
        <f t="shared" ca="1" si="633"/>
        <v>Stanford</v>
      </c>
      <c r="AJ4552" t="str">
        <f t="shared" si="634"/>
        <v>Stanford</v>
      </c>
      <c r="AK4552">
        <f t="shared" si="635"/>
        <v>0</v>
      </c>
    </row>
    <row r="4553" spans="17:37" x14ac:dyDescent="0.25">
      <c r="Q4553" t="s">
        <v>3267</v>
      </c>
      <c r="R4553" s="6">
        <v>41986</v>
      </c>
      <c r="S4553" t="s">
        <v>3194</v>
      </c>
      <c r="T4553" t="s">
        <v>3310</v>
      </c>
      <c r="U4553" t="s">
        <v>3842</v>
      </c>
      <c r="V4553">
        <v>49</v>
      </c>
      <c r="W4553">
        <v>43</v>
      </c>
      <c r="Y4553" t="s">
        <v>105</v>
      </c>
      <c r="Z4553">
        <v>1</v>
      </c>
      <c r="AA4553">
        <f t="shared" si="632"/>
        <v>6</v>
      </c>
      <c r="AB4553">
        <f t="shared" ca="1" si="628"/>
        <v>15.400000000000002</v>
      </c>
      <c r="AC4553">
        <f t="shared" ca="1" si="629"/>
        <v>-9.4000000000000021</v>
      </c>
      <c r="AD4553">
        <f t="shared" ca="1" si="630"/>
        <v>9.4000000000000021</v>
      </c>
      <c r="AE4553" s="2">
        <v>0</v>
      </c>
      <c r="AF4553" s="7">
        <f>VLOOKUP(R4553,Weights!$A$2:$B$120,2,0)*AE4553</f>
        <v>0</v>
      </c>
      <c r="AG4553">
        <f t="shared" ca="1" si="631"/>
        <v>88.360000000000042</v>
      </c>
      <c r="AI4553" t="str">
        <f t="shared" ca="1" si="633"/>
        <v>Stanford</v>
      </c>
      <c r="AJ4553" t="str">
        <f t="shared" si="634"/>
        <v>Stanford</v>
      </c>
      <c r="AK4553">
        <f t="shared" si="635"/>
        <v>0</v>
      </c>
    </row>
    <row r="4554" spans="17:37" x14ac:dyDescent="0.25">
      <c r="Q4554" t="s">
        <v>3267</v>
      </c>
      <c r="R4554" s="6">
        <v>41990</v>
      </c>
      <c r="S4554" t="s">
        <v>3194</v>
      </c>
      <c r="T4554" t="s">
        <v>3461</v>
      </c>
      <c r="U4554" t="s">
        <v>3842</v>
      </c>
      <c r="V4554">
        <v>67</v>
      </c>
      <c r="W4554">
        <v>58</v>
      </c>
      <c r="Y4554" t="s">
        <v>196</v>
      </c>
      <c r="Z4554">
        <v>1</v>
      </c>
      <c r="AA4554">
        <f t="shared" si="632"/>
        <v>9</v>
      </c>
      <c r="AB4554">
        <f t="shared" ca="1" si="628"/>
        <v>14.000000000000002</v>
      </c>
      <c r="AC4554">
        <f t="shared" ca="1" si="629"/>
        <v>-5.0000000000000018</v>
      </c>
      <c r="AD4554">
        <f t="shared" ca="1" si="630"/>
        <v>5.0000000000000018</v>
      </c>
      <c r="AE4554" s="2">
        <v>0</v>
      </c>
      <c r="AF4554" s="7">
        <f>VLOOKUP(R4554,Weights!$A$2:$B$120,2,0)*AE4554</f>
        <v>0</v>
      </c>
      <c r="AG4554">
        <f t="shared" ca="1" si="631"/>
        <v>25.000000000000018</v>
      </c>
      <c r="AI4554" t="str">
        <f t="shared" ca="1" si="633"/>
        <v>Stanford</v>
      </c>
      <c r="AJ4554" t="str">
        <f t="shared" si="634"/>
        <v>Stanford</v>
      </c>
      <c r="AK4554">
        <f t="shared" si="635"/>
        <v>0</v>
      </c>
    </row>
    <row r="4555" spans="17:37" x14ac:dyDescent="0.25">
      <c r="Q4555" t="s">
        <v>3267</v>
      </c>
      <c r="R4555" s="6">
        <v>42002</v>
      </c>
      <c r="S4555" t="s">
        <v>3194</v>
      </c>
      <c r="T4555" t="s">
        <v>3533</v>
      </c>
      <c r="U4555" t="s">
        <v>3842</v>
      </c>
      <c r="V4555">
        <v>74</v>
      </c>
      <c r="W4555">
        <v>39</v>
      </c>
      <c r="Y4555" t="s">
        <v>266</v>
      </c>
      <c r="Z4555">
        <v>1</v>
      </c>
      <c r="AA4555">
        <f t="shared" si="632"/>
        <v>35</v>
      </c>
      <c r="AB4555">
        <f t="shared" ca="1" si="628"/>
        <v>25.599999799999999</v>
      </c>
      <c r="AC4555">
        <f t="shared" ca="1" si="629"/>
        <v>9.4000002000000009</v>
      </c>
      <c r="AD4555">
        <f t="shared" ca="1" si="630"/>
        <v>-9.4000002000000009</v>
      </c>
      <c r="AE4555" s="2">
        <v>0</v>
      </c>
      <c r="AF4555" s="7">
        <f>VLOOKUP(R4555,Weights!$A$2:$B$120,2,0)*AE4555</f>
        <v>0</v>
      </c>
      <c r="AG4555">
        <f t="shared" ca="1" si="631"/>
        <v>88.360003760000055</v>
      </c>
      <c r="AI4555" t="str">
        <f t="shared" ca="1" si="633"/>
        <v>Stanford</v>
      </c>
      <c r="AJ4555" t="str">
        <f t="shared" si="634"/>
        <v>Stanford</v>
      </c>
      <c r="AK4555">
        <f t="shared" si="635"/>
        <v>0</v>
      </c>
    </row>
    <row r="4556" spans="17:37" x14ac:dyDescent="0.25">
      <c r="Q4556" t="s">
        <v>3267</v>
      </c>
      <c r="R4556" s="6">
        <v>42006</v>
      </c>
      <c r="S4556" t="s">
        <v>3194</v>
      </c>
      <c r="T4556" t="s">
        <v>3392</v>
      </c>
      <c r="U4556" t="s">
        <v>3842</v>
      </c>
      <c r="V4556">
        <v>71</v>
      </c>
      <c r="W4556">
        <v>56</v>
      </c>
      <c r="Y4556" t="s">
        <v>573</v>
      </c>
      <c r="Z4556">
        <v>1</v>
      </c>
      <c r="AA4556">
        <f t="shared" si="632"/>
        <v>15</v>
      </c>
      <c r="AB4556">
        <f t="shared" ca="1" si="628"/>
        <v>12.599999980000002</v>
      </c>
      <c r="AC4556">
        <f t="shared" ca="1" si="629"/>
        <v>2.4000000199999985</v>
      </c>
      <c r="AD4556">
        <f t="shared" ca="1" si="630"/>
        <v>-2.4000000199999985</v>
      </c>
      <c r="AE4556" s="2">
        <v>0</v>
      </c>
      <c r="AF4556" s="7">
        <f>VLOOKUP(R4556,Weights!$A$2:$B$120,2,0)*AE4556</f>
        <v>0</v>
      </c>
      <c r="AG4556">
        <f t="shared" ca="1" si="631"/>
        <v>5.7600000959999926</v>
      </c>
      <c r="AI4556" t="str">
        <f t="shared" ca="1" si="633"/>
        <v>Stanford</v>
      </c>
      <c r="AJ4556" t="str">
        <f t="shared" si="634"/>
        <v>Stanford</v>
      </c>
      <c r="AK4556">
        <f t="shared" si="635"/>
        <v>0</v>
      </c>
    </row>
    <row r="4557" spans="17:37" x14ac:dyDescent="0.25">
      <c r="Q4557" t="s">
        <v>3267</v>
      </c>
      <c r="R4557" s="6">
        <v>42008</v>
      </c>
      <c r="S4557" t="s">
        <v>3194</v>
      </c>
      <c r="T4557" t="s">
        <v>3516</v>
      </c>
      <c r="U4557" t="s">
        <v>3842</v>
      </c>
      <c r="V4557">
        <v>68</v>
      </c>
      <c r="W4557">
        <v>60</v>
      </c>
      <c r="X4557" t="s">
        <v>3843</v>
      </c>
      <c r="Y4557" t="s">
        <v>574</v>
      </c>
      <c r="Z4557">
        <v>1</v>
      </c>
      <c r="AA4557">
        <f t="shared" si="632"/>
        <v>8</v>
      </c>
      <c r="AB4557">
        <f t="shared" ca="1" si="628"/>
        <v>8.6000000000000014</v>
      </c>
      <c r="AC4557">
        <f t="shared" ca="1" si="629"/>
        <v>-0.60000000000000142</v>
      </c>
      <c r="AD4557">
        <f t="shared" ca="1" si="630"/>
        <v>0.60000000000000142</v>
      </c>
      <c r="AE4557" s="2">
        <v>0</v>
      </c>
      <c r="AF4557" s="7">
        <f>VLOOKUP(R4557,Weights!$A$2:$B$120,2,0)*AE4557</f>
        <v>0</v>
      </c>
      <c r="AG4557">
        <f t="shared" ca="1" si="631"/>
        <v>0.36000000000000171</v>
      </c>
      <c r="AI4557" t="str">
        <f t="shared" ca="1" si="633"/>
        <v>Stanford</v>
      </c>
      <c r="AJ4557" t="str">
        <f t="shared" si="634"/>
        <v>Stanford</v>
      </c>
      <c r="AK4557">
        <f t="shared" si="635"/>
        <v>0</v>
      </c>
    </row>
    <row r="4558" spans="17:37" x14ac:dyDescent="0.25">
      <c r="Q4558" t="s">
        <v>3267</v>
      </c>
      <c r="R4558" s="6">
        <v>42021</v>
      </c>
      <c r="S4558" t="s">
        <v>3194</v>
      </c>
      <c r="T4558" t="s">
        <v>3257</v>
      </c>
      <c r="U4558" t="s">
        <v>3842</v>
      </c>
      <c r="V4558">
        <v>72</v>
      </c>
      <c r="W4558">
        <v>59</v>
      </c>
      <c r="Y4558" t="s">
        <v>372</v>
      </c>
      <c r="Z4558">
        <v>1</v>
      </c>
      <c r="AA4558">
        <f t="shared" si="632"/>
        <v>13</v>
      </c>
      <c r="AB4558">
        <f t="shared" ca="1" si="628"/>
        <v>5.4000000000000012</v>
      </c>
      <c r="AC4558">
        <f t="shared" ca="1" si="629"/>
        <v>7.5999999999999988</v>
      </c>
      <c r="AD4558">
        <f t="shared" ca="1" si="630"/>
        <v>-7.5999999999999988</v>
      </c>
      <c r="AE4558" s="2">
        <v>0</v>
      </c>
      <c r="AF4558" s="7">
        <f>VLOOKUP(R4558,Weights!$A$2:$B$120,2,0)*AE4558</f>
        <v>0</v>
      </c>
      <c r="AG4558">
        <f t="shared" ca="1" si="631"/>
        <v>57.759999999999984</v>
      </c>
      <c r="AI4558" t="str">
        <f t="shared" ca="1" si="633"/>
        <v>Stanford</v>
      </c>
      <c r="AJ4558" t="str">
        <f t="shared" si="634"/>
        <v>Stanford</v>
      </c>
      <c r="AK4558">
        <f t="shared" si="635"/>
        <v>0</v>
      </c>
    </row>
    <row r="4559" spans="17:37" x14ac:dyDescent="0.25">
      <c r="Q4559" t="s">
        <v>3267</v>
      </c>
      <c r="R4559" s="6">
        <v>42026</v>
      </c>
      <c r="S4559" t="s">
        <v>3194</v>
      </c>
      <c r="T4559" t="s">
        <v>3836</v>
      </c>
      <c r="U4559" t="s">
        <v>3841</v>
      </c>
      <c r="V4559">
        <v>89</v>
      </c>
      <c r="W4559">
        <v>82</v>
      </c>
      <c r="Y4559" t="s">
        <v>275</v>
      </c>
      <c r="Z4559">
        <v>1</v>
      </c>
      <c r="AA4559">
        <f t="shared" si="632"/>
        <v>-7</v>
      </c>
      <c r="AB4559">
        <f t="shared" ca="1" si="628"/>
        <v>-9.0000001999999988</v>
      </c>
      <c r="AC4559">
        <f t="shared" ca="1" si="629"/>
        <v>2.0000001999999988</v>
      </c>
      <c r="AD4559">
        <f t="shared" ca="1" si="630"/>
        <v>-2.0000001999999988</v>
      </c>
      <c r="AE4559" s="2">
        <v>0</v>
      </c>
      <c r="AF4559" s="7">
        <f>VLOOKUP(R4559,Weights!$A$2:$B$120,2,0)*AE4559</f>
        <v>0</v>
      </c>
      <c r="AG4559">
        <f t="shared" ca="1" si="631"/>
        <v>4.0000008000000351</v>
      </c>
      <c r="AI4559" t="str">
        <f t="shared" ca="1" si="633"/>
        <v>Arizona</v>
      </c>
      <c r="AJ4559" t="str">
        <f t="shared" si="634"/>
        <v>Arizona</v>
      </c>
      <c r="AK4559" t="str">
        <f t="shared" si="635"/>
        <v>Arizona</v>
      </c>
    </row>
    <row r="4560" spans="17:37" x14ac:dyDescent="0.25">
      <c r="Q4560" t="s">
        <v>3267</v>
      </c>
      <c r="R4560" s="6">
        <v>42029</v>
      </c>
      <c r="S4560" t="s">
        <v>3194</v>
      </c>
      <c r="T4560" t="s">
        <v>3493</v>
      </c>
      <c r="U4560" t="s">
        <v>3842</v>
      </c>
      <c r="V4560">
        <v>89</v>
      </c>
      <c r="W4560">
        <v>70</v>
      </c>
      <c r="Y4560" t="s">
        <v>276</v>
      </c>
      <c r="Z4560">
        <v>1</v>
      </c>
      <c r="AA4560">
        <f t="shared" si="632"/>
        <v>19</v>
      </c>
      <c r="AB4560">
        <f t="shared" ca="1" si="628"/>
        <v>4.8000000000000016</v>
      </c>
      <c r="AC4560">
        <f t="shared" ca="1" si="629"/>
        <v>14.2</v>
      </c>
      <c r="AD4560">
        <f t="shared" ca="1" si="630"/>
        <v>-14.2</v>
      </c>
      <c r="AE4560" s="2">
        <v>0</v>
      </c>
      <c r="AF4560" s="7">
        <f>VLOOKUP(R4560,Weights!$A$2:$B$120,2,0)*AE4560</f>
        <v>0</v>
      </c>
      <c r="AG4560">
        <f t="shared" ca="1" si="631"/>
        <v>201.64</v>
      </c>
      <c r="AI4560" t="str">
        <f t="shared" ca="1" si="633"/>
        <v>Stanford</v>
      </c>
      <c r="AJ4560" t="str">
        <f t="shared" si="634"/>
        <v>Stanford</v>
      </c>
      <c r="AK4560">
        <f t="shared" si="635"/>
        <v>0</v>
      </c>
    </row>
    <row r="4561" spans="17:37" x14ac:dyDescent="0.25">
      <c r="Q4561" t="s">
        <v>3267</v>
      </c>
      <c r="R4561" s="6">
        <v>42040</v>
      </c>
      <c r="S4561" t="s">
        <v>3194</v>
      </c>
      <c r="T4561" t="s">
        <v>3403</v>
      </c>
      <c r="U4561" t="s">
        <v>3841</v>
      </c>
      <c r="V4561">
        <v>69</v>
      </c>
      <c r="W4561">
        <v>67</v>
      </c>
      <c r="Y4561" t="s">
        <v>975</v>
      </c>
      <c r="Z4561">
        <v>1</v>
      </c>
      <c r="AA4561">
        <f t="shared" si="632"/>
        <v>-2</v>
      </c>
      <c r="AB4561">
        <f t="shared" ca="1" si="628"/>
        <v>1.3999998000000016</v>
      </c>
      <c r="AC4561">
        <f t="shared" ca="1" si="629"/>
        <v>-3.3999998000000016</v>
      </c>
      <c r="AD4561">
        <f t="shared" ca="1" si="630"/>
        <v>3.3999998000000016</v>
      </c>
      <c r="AE4561" s="2">
        <v>0</v>
      </c>
      <c r="AF4561" s="7">
        <f>VLOOKUP(R4561,Weights!$A$2:$B$120,2,0)*AE4561</f>
        <v>0</v>
      </c>
      <c r="AG4561">
        <f t="shared" ca="1" si="631"/>
        <v>11.559998640000051</v>
      </c>
      <c r="AI4561" t="str">
        <f t="shared" ca="1" si="633"/>
        <v>Stanford</v>
      </c>
      <c r="AJ4561" t="str">
        <f t="shared" si="634"/>
        <v>UCLA</v>
      </c>
      <c r="AK4561" t="str">
        <f t="shared" si="635"/>
        <v>UCLA</v>
      </c>
    </row>
    <row r="4562" spans="17:37" x14ac:dyDescent="0.25">
      <c r="Q4562" t="s">
        <v>3267</v>
      </c>
      <c r="R4562" s="6">
        <v>42043</v>
      </c>
      <c r="S4562" t="s">
        <v>3194</v>
      </c>
      <c r="T4562" t="s">
        <v>3253</v>
      </c>
      <c r="U4562" t="s">
        <v>3842</v>
      </c>
      <c r="V4562">
        <v>70</v>
      </c>
      <c r="W4562">
        <v>62</v>
      </c>
      <c r="Y4562" t="s">
        <v>976</v>
      </c>
      <c r="Z4562">
        <v>1</v>
      </c>
      <c r="AA4562">
        <f t="shared" si="632"/>
        <v>8</v>
      </c>
      <c r="AB4562">
        <f t="shared" ca="1" si="628"/>
        <v>9.2000000000000011</v>
      </c>
      <c r="AC4562">
        <f t="shared" ca="1" si="629"/>
        <v>-1.2000000000000011</v>
      </c>
      <c r="AD4562">
        <f t="shared" ca="1" si="630"/>
        <v>1.2000000000000011</v>
      </c>
      <c r="AE4562" s="2">
        <v>0</v>
      </c>
      <c r="AF4562" s="7">
        <f>VLOOKUP(R4562,Weights!$A$2:$B$120,2,0)*AE4562</f>
        <v>0</v>
      </c>
      <c r="AG4562">
        <f t="shared" ca="1" si="631"/>
        <v>1.4400000000000026</v>
      </c>
      <c r="AI4562" t="str">
        <f t="shared" ca="1" si="633"/>
        <v>Stanford</v>
      </c>
      <c r="AJ4562" t="str">
        <f t="shared" si="634"/>
        <v>Stanford</v>
      </c>
      <c r="AK4562">
        <f t="shared" si="635"/>
        <v>0</v>
      </c>
    </row>
    <row r="4563" spans="17:37" x14ac:dyDescent="0.25">
      <c r="Q4563" t="s">
        <v>3267</v>
      </c>
      <c r="R4563" s="6">
        <v>42056</v>
      </c>
      <c r="S4563" t="s">
        <v>3194</v>
      </c>
      <c r="T4563" t="s">
        <v>3343</v>
      </c>
      <c r="U4563" t="s">
        <v>3842</v>
      </c>
      <c r="V4563">
        <v>72</v>
      </c>
      <c r="W4563">
        <v>61</v>
      </c>
      <c r="Y4563" t="s">
        <v>2054</v>
      </c>
      <c r="Z4563">
        <v>1</v>
      </c>
      <c r="AA4563">
        <f t="shared" si="632"/>
        <v>11</v>
      </c>
      <c r="AB4563">
        <f t="shared" ca="1" si="628"/>
        <v>6.8000000000000016</v>
      </c>
      <c r="AC4563">
        <f t="shared" ca="1" si="629"/>
        <v>4.1999999999999984</v>
      </c>
      <c r="AD4563">
        <f t="shared" ca="1" si="630"/>
        <v>-4.1999999999999984</v>
      </c>
      <c r="AE4563" s="2">
        <v>0</v>
      </c>
      <c r="AF4563" s="7">
        <f>VLOOKUP(R4563,Weights!$A$2:$B$120,2,0)*AE4563</f>
        <v>0</v>
      </c>
      <c r="AG4563">
        <f t="shared" ca="1" si="631"/>
        <v>17.639999999999986</v>
      </c>
      <c r="AI4563" t="str">
        <f t="shared" ca="1" si="633"/>
        <v>Stanford</v>
      </c>
      <c r="AJ4563" t="str">
        <f t="shared" si="634"/>
        <v>Stanford</v>
      </c>
      <c r="AK4563">
        <f t="shared" si="635"/>
        <v>0</v>
      </c>
    </row>
    <row r="4564" spans="17:37" x14ac:dyDescent="0.25">
      <c r="Q4564" t="s">
        <v>3267</v>
      </c>
      <c r="R4564" s="6">
        <v>42061</v>
      </c>
      <c r="S4564" t="s">
        <v>3194</v>
      </c>
      <c r="T4564" t="s">
        <v>3379</v>
      </c>
      <c r="U4564" t="s">
        <v>3842</v>
      </c>
      <c r="V4564">
        <v>75</v>
      </c>
      <c r="W4564">
        <v>48</v>
      </c>
      <c r="Y4564" t="s">
        <v>2055</v>
      </c>
      <c r="Z4564">
        <v>1</v>
      </c>
      <c r="AA4564">
        <f t="shared" si="632"/>
        <v>27</v>
      </c>
      <c r="AB4564">
        <f t="shared" ca="1" si="628"/>
        <v>10.8</v>
      </c>
      <c r="AC4564">
        <f t="shared" ca="1" si="629"/>
        <v>16.2</v>
      </c>
      <c r="AD4564">
        <f t="shared" ca="1" si="630"/>
        <v>-16.2</v>
      </c>
      <c r="AE4564" s="2">
        <v>0</v>
      </c>
      <c r="AF4564" s="7">
        <f>VLOOKUP(R4564,Weights!$A$2:$B$120,2,0)*AE4564</f>
        <v>0</v>
      </c>
      <c r="AG4564">
        <f t="shared" ca="1" si="631"/>
        <v>262.44</v>
      </c>
      <c r="AI4564" t="str">
        <f t="shared" ca="1" si="633"/>
        <v>Stanford</v>
      </c>
      <c r="AJ4564" t="str">
        <f t="shared" si="634"/>
        <v>Stanford</v>
      </c>
      <c r="AK4564">
        <f t="shared" si="635"/>
        <v>0</v>
      </c>
    </row>
    <row r="4565" spans="17:37" x14ac:dyDescent="0.25">
      <c r="Q4565" t="s">
        <v>3267</v>
      </c>
      <c r="R4565" s="6">
        <v>42064</v>
      </c>
      <c r="S4565" t="s">
        <v>3194</v>
      </c>
      <c r="T4565" t="s">
        <v>3416</v>
      </c>
      <c r="U4565" t="s">
        <v>3841</v>
      </c>
      <c r="V4565">
        <v>73</v>
      </c>
      <c r="W4565">
        <v>70</v>
      </c>
      <c r="Y4565" t="s">
        <v>2503</v>
      </c>
      <c r="Z4565">
        <v>1</v>
      </c>
      <c r="AA4565">
        <f t="shared" si="632"/>
        <v>-3</v>
      </c>
      <c r="AB4565">
        <f t="shared" ca="1" si="628"/>
        <v>4.4000000000000012</v>
      </c>
      <c r="AC4565">
        <f t="shared" ca="1" si="629"/>
        <v>-7.4000000000000012</v>
      </c>
      <c r="AD4565">
        <f t="shared" ca="1" si="630"/>
        <v>7.4000000000000012</v>
      </c>
      <c r="AE4565" s="2">
        <v>0</v>
      </c>
      <c r="AF4565" s="7">
        <f>VLOOKUP(R4565,Weights!$A$2:$B$120,2,0)*AE4565</f>
        <v>0</v>
      </c>
      <c r="AG4565">
        <f t="shared" ca="1" si="631"/>
        <v>54.760000000000019</v>
      </c>
      <c r="AI4565" t="str">
        <f t="shared" ca="1" si="633"/>
        <v>Stanford</v>
      </c>
      <c r="AJ4565" t="str">
        <f t="shared" si="634"/>
        <v>Oregon</v>
      </c>
      <c r="AK4565" t="str">
        <f t="shared" si="635"/>
        <v>Oregon</v>
      </c>
    </row>
    <row r="4566" spans="17:37" x14ac:dyDescent="0.25">
      <c r="Q4566" t="s">
        <v>3267</v>
      </c>
      <c r="R4566" s="6">
        <v>42074</v>
      </c>
      <c r="S4566" t="s">
        <v>3195</v>
      </c>
      <c r="T4566" t="s">
        <v>3516</v>
      </c>
      <c r="U4566" t="s">
        <v>3842</v>
      </c>
      <c r="V4566">
        <v>71</v>
      </c>
      <c r="W4566">
        <v>69</v>
      </c>
      <c r="Y4566" t="s">
        <v>1107</v>
      </c>
      <c r="Z4566">
        <v>1</v>
      </c>
      <c r="AA4566">
        <f t="shared" si="632"/>
        <v>2</v>
      </c>
      <c r="AB4566">
        <f t="shared" ca="1" si="628"/>
        <v>5.4</v>
      </c>
      <c r="AC4566">
        <f t="shared" ca="1" si="629"/>
        <v>-3.4000000000000004</v>
      </c>
      <c r="AD4566">
        <f t="shared" ca="1" si="630"/>
        <v>3.4000000000000004</v>
      </c>
      <c r="AE4566" s="2">
        <v>0</v>
      </c>
      <c r="AF4566" s="7">
        <f>VLOOKUP(R4566,Weights!$A$2:$B$120,2,0)*AE4566</f>
        <v>0</v>
      </c>
      <c r="AG4566">
        <f t="shared" ca="1" si="631"/>
        <v>11.560000000000002</v>
      </c>
      <c r="AI4566" t="str">
        <f t="shared" ca="1" si="633"/>
        <v>Stanford</v>
      </c>
      <c r="AJ4566" t="str">
        <f t="shared" si="634"/>
        <v>Stanford</v>
      </c>
      <c r="AK4566">
        <f t="shared" si="635"/>
        <v>0</v>
      </c>
    </row>
    <row r="4567" spans="17:37" x14ac:dyDescent="0.25">
      <c r="Q4567" t="s">
        <v>3267</v>
      </c>
      <c r="R4567" s="6">
        <v>42075</v>
      </c>
      <c r="S4567" t="s">
        <v>3195</v>
      </c>
      <c r="T4567" t="s">
        <v>3408</v>
      </c>
      <c r="U4567" t="s">
        <v>3841</v>
      </c>
      <c r="V4567">
        <v>80</v>
      </c>
      <c r="W4567">
        <v>56</v>
      </c>
      <c r="Y4567" t="s">
        <v>2039</v>
      </c>
      <c r="Z4567">
        <v>1</v>
      </c>
      <c r="AA4567">
        <f t="shared" si="632"/>
        <v>-24</v>
      </c>
      <c r="AB4567">
        <f t="shared" ca="1" si="628"/>
        <v>-9.4000001999999991</v>
      </c>
      <c r="AC4567">
        <f t="shared" ca="1" si="629"/>
        <v>-14.599999800000001</v>
      </c>
      <c r="AD4567">
        <f t="shared" ca="1" si="630"/>
        <v>14.599999800000001</v>
      </c>
      <c r="AE4567" s="2">
        <v>0</v>
      </c>
      <c r="AF4567" s="7">
        <f>VLOOKUP(R4567,Weights!$A$2:$B$120,2,0)*AE4567</f>
        <v>0</v>
      </c>
      <c r="AG4567">
        <f t="shared" ca="1" si="631"/>
        <v>213.15999416000005</v>
      </c>
      <c r="AI4567" t="str">
        <f t="shared" ca="1" si="633"/>
        <v>Utah</v>
      </c>
      <c r="AJ4567" t="str">
        <f t="shared" si="634"/>
        <v>Utah</v>
      </c>
      <c r="AK4567" t="str">
        <f t="shared" si="635"/>
        <v>Utah</v>
      </c>
    </row>
    <row r="4568" spans="17:37" x14ac:dyDescent="0.25">
      <c r="Q4568" t="s">
        <v>3457</v>
      </c>
      <c r="R4568" s="6">
        <v>41957</v>
      </c>
      <c r="S4568" t="s">
        <v>3194</v>
      </c>
      <c r="T4568" t="s">
        <v>3839</v>
      </c>
      <c r="U4568" t="s">
        <v>3842</v>
      </c>
      <c r="V4568">
        <v>75</v>
      </c>
      <c r="W4568">
        <v>49</v>
      </c>
      <c r="Y4568" t="s">
        <v>176</v>
      </c>
      <c r="Z4568">
        <v>1</v>
      </c>
      <c r="AA4568">
        <f t="shared" si="632"/>
        <v>26</v>
      </c>
      <c r="AB4568">
        <f t="shared" ca="1" si="628"/>
        <v>39.599999799999999</v>
      </c>
      <c r="AC4568">
        <f t="shared" ca="1" si="629"/>
        <v>-13.599999799999999</v>
      </c>
      <c r="AD4568">
        <f t="shared" ca="1" si="630"/>
        <v>13.599999799999999</v>
      </c>
      <c r="AE4568" s="2">
        <v>0</v>
      </c>
      <c r="AF4568" s="7">
        <f>VLOOKUP(R4568,Weights!$A$2:$B$120,2,0)*AE4568</f>
        <v>0</v>
      </c>
      <c r="AG4568">
        <f t="shared" ca="1" si="631"/>
        <v>184.95999456000001</v>
      </c>
      <c r="AI4568" t="str">
        <f t="shared" ca="1" si="633"/>
        <v>Stephen F. Austin</v>
      </c>
      <c r="AJ4568" t="str">
        <f t="shared" si="634"/>
        <v>Stephen F. Austin</v>
      </c>
      <c r="AK4568">
        <f t="shared" si="635"/>
        <v>0</v>
      </c>
    </row>
    <row r="4569" spans="17:37" x14ac:dyDescent="0.25">
      <c r="Q4569" t="s">
        <v>3457</v>
      </c>
      <c r="R4569" s="6">
        <v>41961</v>
      </c>
      <c r="S4569" t="s">
        <v>3194</v>
      </c>
      <c r="T4569" t="s">
        <v>3299</v>
      </c>
      <c r="U4569" t="s">
        <v>3841</v>
      </c>
      <c r="V4569">
        <v>79</v>
      </c>
      <c r="W4569">
        <v>77</v>
      </c>
      <c r="X4569" t="s">
        <v>3843</v>
      </c>
      <c r="Y4569" t="s">
        <v>11</v>
      </c>
      <c r="Z4569">
        <v>1</v>
      </c>
      <c r="AA4569">
        <f t="shared" si="632"/>
        <v>-2</v>
      </c>
      <c r="AB4569">
        <f t="shared" ca="1" si="628"/>
        <v>1</v>
      </c>
      <c r="AC4569">
        <f t="shared" ca="1" si="629"/>
        <v>-3</v>
      </c>
      <c r="AD4569">
        <f t="shared" ca="1" si="630"/>
        <v>3</v>
      </c>
      <c r="AE4569" s="2">
        <v>0</v>
      </c>
      <c r="AF4569" s="7">
        <f>VLOOKUP(R4569,Weights!$A$2:$B$120,2,0)*AE4569</f>
        <v>0</v>
      </c>
      <c r="AG4569">
        <f t="shared" ca="1" si="631"/>
        <v>9</v>
      </c>
      <c r="AI4569" t="str">
        <f t="shared" ca="1" si="633"/>
        <v>Stephen F. Austin</v>
      </c>
      <c r="AJ4569" t="str">
        <f t="shared" si="634"/>
        <v>Northern Iowa</v>
      </c>
      <c r="AK4569" t="str">
        <f t="shared" si="635"/>
        <v>Northern Iowa</v>
      </c>
    </row>
    <row r="4570" spans="17:37" x14ac:dyDescent="0.25">
      <c r="Q4570" t="s">
        <v>3457</v>
      </c>
      <c r="R4570" s="6">
        <v>41970</v>
      </c>
      <c r="S4570" t="s">
        <v>3195</v>
      </c>
      <c r="T4570" t="s">
        <v>3534</v>
      </c>
      <c r="U4570" t="s">
        <v>3842</v>
      </c>
      <c r="V4570">
        <v>73</v>
      </c>
      <c r="W4570">
        <v>61</v>
      </c>
      <c r="Y4570" t="s">
        <v>17</v>
      </c>
      <c r="Z4570">
        <v>1</v>
      </c>
      <c r="AA4570">
        <f t="shared" si="632"/>
        <v>12</v>
      </c>
      <c r="AB4570">
        <f t="shared" ca="1" si="628"/>
        <v>13.600000000000001</v>
      </c>
      <c r="AC4570">
        <f t="shared" ca="1" si="629"/>
        <v>-1.6000000000000014</v>
      </c>
      <c r="AD4570">
        <f t="shared" ca="1" si="630"/>
        <v>1.6000000000000014</v>
      </c>
      <c r="AE4570" s="2">
        <v>0</v>
      </c>
      <c r="AF4570" s="7">
        <f>VLOOKUP(R4570,Weights!$A$2:$B$120,2,0)*AE4570</f>
        <v>0</v>
      </c>
      <c r="AG4570">
        <f t="shared" ca="1" si="631"/>
        <v>2.5600000000000045</v>
      </c>
      <c r="AI4570" t="str">
        <f t="shared" ca="1" si="633"/>
        <v>Stephen F. Austin</v>
      </c>
      <c r="AJ4570" t="str">
        <f t="shared" si="634"/>
        <v>Stephen F. Austin</v>
      </c>
      <c r="AK4570">
        <f t="shared" si="635"/>
        <v>0</v>
      </c>
    </row>
    <row r="4571" spans="17:37" x14ac:dyDescent="0.25">
      <c r="Q4571" t="s">
        <v>3457</v>
      </c>
      <c r="R4571" s="6">
        <v>41978</v>
      </c>
      <c r="S4571" t="s">
        <v>3194</v>
      </c>
      <c r="T4571" t="s">
        <v>3371</v>
      </c>
      <c r="U4571" t="s">
        <v>3842</v>
      </c>
      <c r="V4571">
        <v>74</v>
      </c>
      <c r="W4571">
        <v>45</v>
      </c>
      <c r="Y4571" t="s">
        <v>152</v>
      </c>
      <c r="Z4571">
        <v>1</v>
      </c>
      <c r="AA4571">
        <f t="shared" si="632"/>
        <v>29</v>
      </c>
      <c r="AB4571">
        <f t="shared" ca="1" si="628"/>
        <v>9.4</v>
      </c>
      <c r="AC4571">
        <f t="shared" ca="1" si="629"/>
        <v>19.600000000000001</v>
      </c>
      <c r="AD4571">
        <f t="shared" ca="1" si="630"/>
        <v>-19.600000000000001</v>
      </c>
      <c r="AE4571" s="2">
        <v>0</v>
      </c>
      <c r="AF4571" s="7">
        <f>VLOOKUP(R4571,Weights!$A$2:$B$120,2,0)*AE4571</f>
        <v>0</v>
      </c>
      <c r="AG4571">
        <f t="shared" ca="1" si="631"/>
        <v>384.16000000000008</v>
      </c>
      <c r="AI4571" t="str">
        <f t="shared" ca="1" si="633"/>
        <v>Stephen F. Austin</v>
      </c>
      <c r="AJ4571" t="str">
        <f t="shared" si="634"/>
        <v>Stephen F. Austin</v>
      </c>
      <c r="AK4571">
        <f t="shared" si="635"/>
        <v>0</v>
      </c>
    </row>
    <row r="4572" spans="17:37" x14ac:dyDescent="0.25">
      <c r="Q4572" t="s">
        <v>3457</v>
      </c>
      <c r="R4572" s="6">
        <v>41980</v>
      </c>
      <c r="S4572" t="s">
        <v>3194</v>
      </c>
      <c r="T4572" t="s">
        <v>3839</v>
      </c>
      <c r="U4572" t="s">
        <v>3842</v>
      </c>
      <c r="V4572">
        <v>84</v>
      </c>
      <c r="W4572">
        <v>60</v>
      </c>
      <c r="Y4572" t="s">
        <v>153</v>
      </c>
      <c r="Z4572">
        <v>1</v>
      </c>
      <c r="AA4572">
        <f t="shared" si="632"/>
        <v>24</v>
      </c>
      <c r="AB4572">
        <f t="shared" ca="1" si="628"/>
        <v>39.599999799999999</v>
      </c>
      <c r="AC4572">
        <f t="shared" ca="1" si="629"/>
        <v>-15.599999799999999</v>
      </c>
      <c r="AD4572">
        <f t="shared" ca="1" si="630"/>
        <v>15.599999799999999</v>
      </c>
      <c r="AE4572" s="2">
        <v>0</v>
      </c>
      <c r="AF4572" s="7">
        <f>VLOOKUP(R4572,Weights!$A$2:$B$120,2,0)*AE4572</f>
        <v>0</v>
      </c>
      <c r="AG4572">
        <f t="shared" ca="1" si="631"/>
        <v>243.35999376000001</v>
      </c>
      <c r="AI4572" t="str">
        <f t="shared" ca="1" si="633"/>
        <v>Stephen F. Austin</v>
      </c>
      <c r="AJ4572" t="str">
        <f t="shared" si="634"/>
        <v>Stephen F. Austin</v>
      </c>
      <c r="AK4572">
        <f t="shared" si="635"/>
        <v>0</v>
      </c>
    </row>
    <row r="4573" spans="17:37" x14ac:dyDescent="0.25">
      <c r="Q4573" t="s">
        <v>3457</v>
      </c>
      <c r="R4573" s="6">
        <v>41987</v>
      </c>
      <c r="S4573" t="s">
        <v>3194</v>
      </c>
      <c r="T4573" t="s">
        <v>3377</v>
      </c>
      <c r="U4573" t="s">
        <v>3842</v>
      </c>
      <c r="V4573">
        <v>59</v>
      </c>
      <c r="W4573">
        <v>48</v>
      </c>
      <c r="Y4573" t="s">
        <v>265</v>
      </c>
      <c r="Z4573">
        <v>1</v>
      </c>
      <c r="AA4573">
        <f t="shared" si="632"/>
        <v>11</v>
      </c>
      <c r="AB4573">
        <f t="shared" ca="1" si="628"/>
        <v>18.399999999999999</v>
      </c>
      <c r="AC4573">
        <f t="shared" ca="1" si="629"/>
        <v>-7.3999999999999986</v>
      </c>
      <c r="AD4573">
        <f t="shared" ca="1" si="630"/>
        <v>7.3999999999999986</v>
      </c>
      <c r="AE4573" s="2">
        <v>0</v>
      </c>
      <c r="AF4573" s="7">
        <f>VLOOKUP(R4573,Weights!$A$2:$B$120,2,0)*AE4573</f>
        <v>0</v>
      </c>
      <c r="AG4573">
        <f t="shared" ca="1" si="631"/>
        <v>54.759999999999977</v>
      </c>
      <c r="AI4573" t="str">
        <f t="shared" ca="1" si="633"/>
        <v>Stephen F. Austin</v>
      </c>
      <c r="AJ4573" t="str">
        <f t="shared" si="634"/>
        <v>Stephen F. Austin</v>
      </c>
      <c r="AK4573">
        <f t="shared" si="635"/>
        <v>0</v>
      </c>
    </row>
    <row r="4574" spans="17:37" x14ac:dyDescent="0.25">
      <c r="Q4574" t="s">
        <v>3457</v>
      </c>
      <c r="R4574" s="6">
        <v>41990</v>
      </c>
      <c r="S4574" t="s">
        <v>3194</v>
      </c>
      <c r="T4574" t="s">
        <v>3529</v>
      </c>
      <c r="U4574" t="s">
        <v>3842</v>
      </c>
      <c r="V4574">
        <v>66</v>
      </c>
      <c r="W4574">
        <v>60</v>
      </c>
      <c r="Y4574" t="s">
        <v>266</v>
      </c>
      <c r="Z4574">
        <v>1</v>
      </c>
      <c r="AA4574">
        <f t="shared" si="632"/>
        <v>6</v>
      </c>
      <c r="AB4574">
        <f t="shared" ca="1" si="628"/>
        <v>15</v>
      </c>
      <c r="AC4574">
        <f t="shared" ca="1" si="629"/>
        <v>-9</v>
      </c>
      <c r="AD4574">
        <f t="shared" ca="1" si="630"/>
        <v>9</v>
      </c>
      <c r="AE4574" s="2">
        <v>0</v>
      </c>
      <c r="AF4574" s="7">
        <f>VLOOKUP(R4574,Weights!$A$2:$B$120,2,0)*AE4574</f>
        <v>0</v>
      </c>
      <c r="AG4574">
        <f t="shared" ca="1" si="631"/>
        <v>81</v>
      </c>
      <c r="AI4574" t="str">
        <f t="shared" ca="1" si="633"/>
        <v>Stephen F. Austin</v>
      </c>
      <c r="AJ4574" t="str">
        <f t="shared" si="634"/>
        <v>Stephen F. Austin</v>
      </c>
      <c r="AK4574">
        <f t="shared" si="635"/>
        <v>0</v>
      </c>
    </row>
    <row r="4575" spans="17:37" x14ac:dyDescent="0.25">
      <c r="Q4575" t="s">
        <v>3457</v>
      </c>
      <c r="R4575" s="6">
        <v>41993</v>
      </c>
      <c r="S4575" t="s">
        <v>3194</v>
      </c>
      <c r="T4575" t="s">
        <v>3839</v>
      </c>
      <c r="U4575" t="s">
        <v>3842</v>
      </c>
      <c r="V4575">
        <v>94</v>
      </c>
      <c r="W4575">
        <v>57</v>
      </c>
      <c r="Y4575" t="s">
        <v>267</v>
      </c>
      <c r="Z4575">
        <v>1</v>
      </c>
      <c r="AA4575">
        <f t="shared" si="632"/>
        <v>37</v>
      </c>
      <c r="AB4575">
        <f t="shared" ca="1" si="628"/>
        <v>39.599999799999999</v>
      </c>
      <c r="AC4575">
        <f t="shared" ca="1" si="629"/>
        <v>-2.5999997999999991</v>
      </c>
      <c r="AD4575">
        <f t="shared" ca="1" si="630"/>
        <v>2.5999997999999991</v>
      </c>
      <c r="AE4575" s="2">
        <v>0</v>
      </c>
      <c r="AF4575" s="7">
        <f>VLOOKUP(R4575,Weights!$A$2:$B$120,2,0)*AE4575</f>
        <v>0</v>
      </c>
      <c r="AG4575">
        <f t="shared" ca="1" si="631"/>
        <v>6.7599989600000354</v>
      </c>
      <c r="AI4575" t="str">
        <f t="shared" ca="1" si="633"/>
        <v>Stephen F. Austin</v>
      </c>
      <c r="AJ4575" t="str">
        <f t="shared" si="634"/>
        <v>Stephen F. Austin</v>
      </c>
      <c r="AK4575">
        <f t="shared" si="635"/>
        <v>0</v>
      </c>
    </row>
    <row r="4576" spans="17:37" x14ac:dyDescent="0.25">
      <c r="Q4576" t="s">
        <v>3457</v>
      </c>
      <c r="R4576" s="6">
        <v>42009</v>
      </c>
      <c r="S4576" t="s">
        <v>3194</v>
      </c>
      <c r="T4576" t="s">
        <v>3443</v>
      </c>
      <c r="U4576" t="s">
        <v>3842</v>
      </c>
      <c r="V4576">
        <v>81</v>
      </c>
      <c r="W4576">
        <v>66</v>
      </c>
      <c r="Y4576" t="s">
        <v>530</v>
      </c>
      <c r="Z4576">
        <v>1</v>
      </c>
      <c r="AA4576">
        <f t="shared" si="632"/>
        <v>15</v>
      </c>
      <c r="AB4576">
        <f t="shared" ca="1" si="628"/>
        <v>21.999999800000001</v>
      </c>
      <c r="AC4576">
        <f t="shared" ca="1" si="629"/>
        <v>-6.9999998000000012</v>
      </c>
      <c r="AD4576">
        <f t="shared" ca="1" si="630"/>
        <v>6.9999998000000012</v>
      </c>
      <c r="AE4576" s="2">
        <v>0</v>
      </c>
      <c r="AF4576" s="7">
        <f>VLOOKUP(R4576,Weights!$A$2:$B$120,2,0)*AE4576</f>
        <v>0</v>
      </c>
      <c r="AG4576">
        <f t="shared" ca="1" si="631"/>
        <v>48.99999720000006</v>
      </c>
      <c r="AI4576" t="str">
        <f t="shared" ca="1" si="633"/>
        <v>Stephen F. Austin</v>
      </c>
      <c r="AJ4576" t="str">
        <f t="shared" si="634"/>
        <v>Stephen F. Austin</v>
      </c>
      <c r="AK4576">
        <f t="shared" si="635"/>
        <v>0</v>
      </c>
    </row>
    <row r="4577" spans="17:37" x14ac:dyDescent="0.25">
      <c r="Q4577" t="s">
        <v>3457</v>
      </c>
      <c r="R4577" s="6">
        <v>42023</v>
      </c>
      <c r="S4577" t="s">
        <v>3194</v>
      </c>
      <c r="T4577" t="s">
        <v>3526</v>
      </c>
      <c r="U4577" t="s">
        <v>3842</v>
      </c>
      <c r="V4577">
        <v>79</v>
      </c>
      <c r="W4577">
        <v>54</v>
      </c>
      <c r="Y4577" t="s">
        <v>633</v>
      </c>
      <c r="Z4577">
        <v>1</v>
      </c>
      <c r="AA4577">
        <f t="shared" si="632"/>
        <v>25</v>
      </c>
      <c r="AB4577">
        <f t="shared" ca="1" si="628"/>
        <v>19.200000000000003</v>
      </c>
      <c r="AC4577">
        <f t="shared" ca="1" si="629"/>
        <v>5.7999999999999972</v>
      </c>
      <c r="AD4577">
        <f t="shared" ca="1" si="630"/>
        <v>-5.7999999999999972</v>
      </c>
      <c r="AE4577" s="2">
        <v>0</v>
      </c>
      <c r="AF4577" s="7">
        <f>VLOOKUP(R4577,Weights!$A$2:$B$120,2,0)*AE4577</f>
        <v>0</v>
      </c>
      <c r="AG4577">
        <f t="shared" ca="1" si="631"/>
        <v>33.639999999999965</v>
      </c>
      <c r="AI4577" t="str">
        <f t="shared" ca="1" si="633"/>
        <v>Stephen F. Austin</v>
      </c>
      <c r="AJ4577" t="str">
        <f t="shared" si="634"/>
        <v>Stephen F. Austin</v>
      </c>
      <c r="AK4577">
        <f t="shared" si="635"/>
        <v>0</v>
      </c>
    </row>
    <row r="4578" spans="17:37" x14ac:dyDescent="0.25">
      <c r="Q4578" t="s">
        <v>3457</v>
      </c>
      <c r="R4578" s="6">
        <v>42035</v>
      </c>
      <c r="S4578" t="s">
        <v>3194</v>
      </c>
      <c r="T4578" t="s">
        <v>3485</v>
      </c>
      <c r="U4578" t="s">
        <v>3842</v>
      </c>
      <c r="V4578">
        <v>61</v>
      </c>
      <c r="W4578">
        <v>51</v>
      </c>
      <c r="Y4578" t="s">
        <v>2775</v>
      </c>
      <c r="Z4578">
        <v>1</v>
      </c>
      <c r="AA4578">
        <f t="shared" si="632"/>
        <v>10</v>
      </c>
      <c r="AB4578">
        <f t="shared" ca="1" si="628"/>
        <v>16.2</v>
      </c>
      <c r="AC4578">
        <f t="shared" ca="1" si="629"/>
        <v>-6.1999999999999993</v>
      </c>
      <c r="AD4578">
        <f t="shared" ca="1" si="630"/>
        <v>6.1999999999999993</v>
      </c>
      <c r="AE4578" s="2">
        <v>0</v>
      </c>
      <c r="AF4578" s="7">
        <f>VLOOKUP(R4578,Weights!$A$2:$B$120,2,0)*AE4578</f>
        <v>0</v>
      </c>
      <c r="AG4578">
        <f t="shared" ca="1" si="631"/>
        <v>38.439999999999991</v>
      </c>
      <c r="AI4578" t="str">
        <f t="shared" ca="1" si="633"/>
        <v>Stephen F. Austin</v>
      </c>
      <c r="AJ4578" t="str">
        <f t="shared" si="634"/>
        <v>Stephen F. Austin</v>
      </c>
      <c r="AK4578">
        <f t="shared" si="635"/>
        <v>0</v>
      </c>
    </row>
    <row r="4579" spans="17:37" x14ac:dyDescent="0.25">
      <c r="Q4579" t="s">
        <v>3457</v>
      </c>
      <c r="R4579" s="6">
        <v>42042</v>
      </c>
      <c r="S4579" t="s">
        <v>3194</v>
      </c>
      <c r="T4579" t="s">
        <v>3525</v>
      </c>
      <c r="U4579" t="s">
        <v>3842</v>
      </c>
      <c r="V4579">
        <v>95</v>
      </c>
      <c r="W4579">
        <v>59</v>
      </c>
      <c r="Y4579" t="s">
        <v>2776</v>
      </c>
      <c r="Z4579">
        <v>1</v>
      </c>
      <c r="AA4579">
        <f t="shared" si="632"/>
        <v>36</v>
      </c>
      <c r="AB4579">
        <f t="shared" ca="1" si="628"/>
        <v>21.3999998</v>
      </c>
      <c r="AC4579">
        <f t="shared" ca="1" si="629"/>
        <v>14.6000002</v>
      </c>
      <c r="AD4579">
        <f t="shared" ca="1" si="630"/>
        <v>-14.6000002</v>
      </c>
      <c r="AE4579" s="2">
        <v>0</v>
      </c>
      <c r="AF4579" s="7">
        <f>VLOOKUP(R4579,Weights!$A$2:$B$120,2,0)*AE4579</f>
        <v>0</v>
      </c>
      <c r="AG4579">
        <f t="shared" ca="1" si="631"/>
        <v>213.16000584000005</v>
      </c>
      <c r="AI4579" t="str">
        <f t="shared" ca="1" si="633"/>
        <v>Stephen F. Austin</v>
      </c>
      <c r="AJ4579" t="str">
        <f t="shared" si="634"/>
        <v>Stephen F. Austin</v>
      </c>
      <c r="AK4579">
        <f t="shared" si="635"/>
        <v>0</v>
      </c>
    </row>
    <row r="4580" spans="17:37" x14ac:dyDescent="0.25">
      <c r="Q4580" t="s">
        <v>3457</v>
      </c>
      <c r="R4580" s="6">
        <v>42056</v>
      </c>
      <c r="S4580" t="s">
        <v>3194</v>
      </c>
      <c r="T4580" t="s">
        <v>3528</v>
      </c>
      <c r="U4580" t="s">
        <v>3842</v>
      </c>
      <c r="V4580">
        <v>86</v>
      </c>
      <c r="W4580">
        <v>71</v>
      </c>
      <c r="Y4580" t="s">
        <v>2777</v>
      </c>
      <c r="Z4580">
        <v>1</v>
      </c>
      <c r="AA4580">
        <f t="shared" si="632"/>
        <v>15</v>
      </c>
      <c r="AB4580">
        <f t="shared" ca="1" si="628"/>
        <v>27.999999799999998</v>
      </c>
      <c r="AC4580">
        <f t="shared" ca="1" si="629"/>
        <v>-12.999999799999998</v>
      </c>
      <c r="AD4580">
        <f t="shared" ca="1" si="630"/>
        <v>12.999999799999998</v>
      </c>
      <c r="AE4580" s="2">
        <v>0</v>
      </c>
      <c r="AF4580" s="7">
        <f>VLOOKUP(R4580,Weights!$A$2:$B$120,2,0)*AE4580</f>
        <v>0</v>
      </c>
      <c r="AG4580">
        <f t="shared" ca="1" si="631"/>
        <v>168.99999479999997</v>
      </c>
      <c r="AI4580" t="str">
        <f t="shared" ca="1" si="633"/>
        <v>Stephen F. Austin</v>
      </c>
      <c r="AJ4580" t="str">
        <f t="shared" si="634"/>
        <v>Stephen F. Austin</v>
      </c>
      <c r="AK4580">
        <f t="shared" si="635"/>
        <v>0</v>
      </c>
    </row>
    <row r="4581" spans="17:37" x14ac:dyDescent="0.25">
      <c r="Q4581" t="s">
        <v>3457</v>
      </c>
      <c r="R4581" s="6">
        <v>42058</v>
      </c>
      <c r="S4581" t="s">
        <v>3194</v>
      </c>
      <c r="T4581" t="s">
        <v>3483</v>
      </c>
      <c r="U4581" t="s">
        <v>3842</v>
      </c>
      <c r="V4581">
        <v>103</v>
      </c>
      <c r="W4581">
        <v>74</v>
      </c>
      <c r="Y4581" t="s">
        <v>2778</v>
      </c>
      <c r="Z4581">
        <v>1</v>
      </c>
      <c r="AA4581">
        <f t="shared" si="632"/>
        <v>29</v>
      </c>
      <c r="AB4581">
        <f t="shared" ca="1" si="628"/>
        <v>18.2</v>
      </c>
      <c r="AC4581">
        <f t="shared" ca="1" si="629"/>
        <v>10.8</v>
      </c>
      <c r="AD4581">
        <f t="shared" ca="1" si="630"/>
        <v>-10.8</v>
      </c>
      <c r="AE4581" s="2">
        <v>0</v>
      </c>
      <c r="AF4581" s="7">
        <f>VLOOKUP(R4581,Weights!$A$2:$B$120,2,0)*AE4581</f>
        <v>0</v>
      </c>
      <c r="AG4581">
        <f t="shared" ca="1" si="631"/>
        <v>116.64000000000001</v>
      </c>
      <c r="AI4581" t="str">
        <f t="shared" ca="1" si="633"/>
        <v>Stephen F. Austin</v>
      </c>
      <c r="AJ4581" t="str">
        <f t="shared" si="634"/>
        <v>Stephen F. Austin</v>
      </c>
      <c r="AK4581">
        <f t="shared" si="635"/>
        <v>0</v>
      </c>
    </row>
    <row r="4582" spans="17:37" x14ac:dyDescent="0.25">
      <c r="Q4582" t="s">
        <v>3457</v>
      </c>
      <c r="R4582" s="6">
        <v>42065</v>
      </c>
      <c r="S4582" t="s">
        <v>3194</v>
      </c>
      <c r="T4582" t="s">
        <v>3527</v>
      </c>
      <c r="U4582" t="s">
        <v>3842</v>
      </c>
      <c r="V4582">
        <v>83</v>
      </c>
      <c r="W4582">
        <v>62</v>
      </c>
      <c r="Y4582" t="s">
        <v>2779</v>
      </c>
      <c r="Z4582">
        <v>1</v>
      </c>
      <c r="AA4582">
        <f t="shared" si="632"/>
        <v>21</v>
      </c>
      <c r="AB4582">
        <f t="shared" ca="1" si="628"/>
        <v>14.8</v>
      </c>
      <c r="AC4582">
        <f t="shared" ca="1" si="629"/>
        <v>6.1999999999999993</v>
      </c>
      <c r="AD4582">
        <f t="shared" ca="1" si="630"/>
        <v>-6.1999999999999993</v>
      </c>
      <c r="AE4582" s="2">
        <v>0</v>
      </c>
      <c r="AF4582" s="7">
        <f>VLOOKUP(R4582,Weights!$A$2:$B$120,2,0)*AE4582</f>
        <v>0</v>
      </c>
      <c r="AG4582">
        <f t="shared" ca="1" si="631"/>
        <v>38.439999999999991</v>
      </c>
      <c r="AI4582" t="str">
        <f t="shared" ca="1" si="633"/>
        <v>Stephen F. Austin</v>
      </c>
      <c r="AJ4582" t="str">
        <f t="shared" si="634"/>
        <v>Stephen F. Austin</v>
      </c>
      <c r="AK4582">
        <f t="shared" si="635"/>
        <v>0</v>
      </c>
    </row>
    <row r="4583" spans="17:37" x14ac:dyDescent="0.25">
      <c r="Q4583" t="s">
        <v>3457</v>
      </c>
      <c r="R4583" s="6">
        <v>42068</v>
      </c>
      <c r="S4583" t="s">
        <v>3194</v>
      </c>
      <c r="T4583" t="s">
        <v>3478</v>
      </c>
      <c r="U4583" t="s">
        <v>3842</v>
      </c>
      <c r="V4583">
        <v>92</v>
      </c>
      <c r="W4583">
        <v>66</v>
      </c>
      <c r="Y4583" t="s">
        <v>2780</v>
      </c>
      <c r="Z4583">
        <v>1</v>
      </c>
      <c r="AA4583">
        <f t="shared" si="632"/>
        <v>26</v>
      </c>
      <c r="AB4583">
        <f t="shared" ca="1" si="628"/>
        <v>14.4</v>
      </c>
      <c r="AC4583">
        <f t="shared" ca="1" si="629"/>
        <v>11.6</v>
      </c>
      <c r="AD4583">
        <f t="shared" ca="1" si="630"/>
        <v>-11.6</v>
      </c>
      <c r="AE4583" s="2">
        <v>0</v>
      </c>
      <c r="AF4583" s="7">
        <f>VLOOKUP(R4583,Weights!$A$2:$B$120,2,0)*AE4583</f>
        <v>0</v>
      </c>
      <c r="AG4583">
        <f t="shared" ca="1" si="631"/>
        <v>134.56</v>
      </c>
      <c r="AI4583" t="str">
        <f t="shared" ca="1" si="633"/>
        <v>Stephen F. Austin</v>
      </c>
      <c r="AJ4583" t="str">
        <f t="shared" si="634"/>
        <v>Stephen F. Austin</v>
      </c>
      <c r="AK4583">
        <f t="shared" si="635"/>
        <v>0</v>
      </c>
    </row>
    <row r="4584" spans="17:37" x14ac:dyDescent="0.25">
      <c r="Q4584" t="s">
        <v>3457</v>
      </c>
      <c r="R4584" s="6">
        <v>42070</v>
      </c>
      <c r="S4584" t="s">
        <v>3194</v>
      </c>
      <c r="T4584" t="s">
        <v>3384</v>
      </c>
      <c r="U4584" t="s">
        <v>3842</v>
      </c>
      <c r="V4584">
        <v>64</v>
      </c>
      <c r="W4584">
        <v>55</v>
      </c>
      <c r="Y4584" t="s">
        <v>2781</v>
      </c>
      <c r="Z4584">
        <v>1</v>
      </c>
      <c r="AA4584">
        <f t="shared" si="632"/>
        <v>9</v>
      </c>
      <c r="AB4584">
        <f t="shared" ca="1" si="628"/>
        <v>4.4000000000000004</v>
      </c>
      <c r="AC4584">
        <f t="shared" ca="1" si="629"/>
        <v>4.5999999999999996</v>
      </c>
      <c r="AD4584">
        <f t="shared" ca="1" si="630"/>
        <v>-4.5999999999999996</v>
      </c>
      <c r="AE4584" s="2">
        <v>0</v>
      </c>
      <c r="AF4584" s="7">
        <f>VLOOKUP(R4584,Weights!$A$2:$B$120,2,0)*AE4584</f>
        <v>0</v>
      </c>
      <c r="AG4584">
        <f t="shared" ca="1" si="631"/>
        <v>21.159999999999997</v>
      </c>
      <c r="AI4584" t="str">
        <f t="shared" ca="1" si="633"/>
        <v>Stephen F. Austin</v>
      </c>
      <c r="AJ4584" t="str">
        <f t="shared" si="634"/>
        <v>Stephen F. Austin</v>
      </c>
      <c r="AK4584">
        <f t="shared" si="635"/>
        <v>0</v>
      </c>
    </row>
    <row r="4585" spans="17:37" x14ac:dyDescent="0.25">
      <c r="Q4585" t="s">
        <v>3334</v>
      </c>
      <c r="R4585" s="6">
        <v>41957</v>
      </c>
      <c r="S4585" t="s">
        <v>3194</v>
      </c>
      <c r="T4585" t="s">
        <v>3839</v>
      </c>
      <c r="U4585" t="s">
        <v>3842</v>
      </c>
      <c r="V4585">
        <v>75</v>
      </c>
      <c r="W4585">
        <v>61</v>
      </c>
      <c r="Y4585" t="s">
        <v>176</v>
      </c>
      <c r="Z4585">
        <v>1</v>
      </c>
      <c r="AA4585">
        <f t="shared" si="632"/>
        <v>14</v>
      </c>
      <c r="AB4585">
        <f t="shared" ca="1" si="628"/>
        <v>15.8</v>
      </c>
      <c r="AC4585">
        <f t="shared" ca="1" si="629"/>
        <v>-1.8000000000000007</v>
      </c>
      <c r="AD4585">
        <f t="shared" ca="1" si="630"/>
        <v>1.8000000000000007</v>
      </c>
      <c r="AE4585" s="2">
        <v>0</v>
      </c>
      <c r="AF4585" s="7">
        <f>VLOOKUP(R4585,Weights!$A$2:$B$120,2,0)*AE4585</f>
        <v>0</v>
      </c>
      <c r="AG4585">
        <f t="shared" ca="1" si="631"/>
        <v>3.2400000000000024</v>
      </c>
      <c r="AI4585" t="str">
        <f t="shared" ca="1" si="633"/>
        <v>Stetson</v>
      </c>
      <c r="AJ4585" t="str">
        <f t="shared" si="634"/>
        <v>Stetson</v>
      </c>
      <c r="AK4585">
        <f t="shared" si="635"/>
        <v>0</v>
      </c>
    </row>
    <row r="4586" spans="17:37" x14ac:dyDescent="0.25">
      <c r="Q4586" t="s">
        <v>3334</v>
      </c>
      <c r="R4586" s="6">
        <v>41961</v>
      </c>
      <c r="S4586" t="s">
        <v>3194</v>
      </c>
      <c r="T4586" t="s">
        <v>3346</v>
      </c>
      <c r="U4586" t="s">
        <v>3841</v>
      </c>
      <c r="V4586">
        <v>53</v>
      </c>
      <c r="W4586">
        <v>52</v>
      </c>
      <c r="Y4586" t="s">
        <v>13</v>
      </c>
      <c r="Z4586">
        <v>1</v>
      </c>
      <c r="AA4586">
        <f t="shared" si="632"/>
        <v>-1</v>
      </c>
      <c r="AB4586">
        <f t="shared" ca="1" si="628"/>
        <v>-5.9999997999999994</v>
      </c>
      <c r="AC4586">
        <f t="shared" ca="1" si="629"/>
        <v>4.9999997999999994</v>
      </c>
      <c r="AD4586">
        <f t="shared" ca="1" si="630"/>
        <v>-4.9999997999999994</v>
      </c>
      <c r="AE4586" s="2">
        <v>0</v>
      </c>
      <c r="AF4586" s="7">
        <f>VLOOKUP(R4586,Weights!$A$2:$B$120,2,0)*AE4586</f>
        <v>0</v>
      </c>
      <c r="AG4586">
        <f t="shared" ca="1" si="631"/>
        <v>24.999998000000033</v>
      </c>
      <c r="AI4586" t="str">
        <f t="shared" ca="1" si="633"/>
        <v>Florida International</v>
      </c>
      <c r="AJ4586" t="str">
        <f t="shared" si="634"/>
        <v>Florida International</v>
      </c>
      <c r="AK4586" t="str">
        <f t="shared" si="635"/>
        <v>Florida International</v>
      </c>
    </row>
    <row r="4587" spans="17:37" x14ac:dyDescent="0.25">
      <c r="Q4587" t="s">
        <v>3334</v>
      </c>
      <c r="R4587" s="6">
        <v>41963</v>
      </c>
      <c r="S4587" t="s">
        <v>3194</v>
      </c>
      <c r="T4587" t="s">
        <v>3839</v>
      </c>
      <c r="U4587" t="s">
        <v>3842</v>
      </c>
      <c r="V4587">
        <v>96</v>
      </c>
      <c r="W4587">
        <v>85</v>
      </c>
      <c r="Y4587" t="s">
        <v>15</v>
      </c>
      <c r="Z4587">
        <v>1</v>
      </c>
      <c r="AA4587">
        <f t="shared" si="632"/>
        <v>11</v>
      </c>
      <c r="AB4587">
        <f t="shared" ca="1" si="628"/>
        <v>15.8</v>
      </c>
      <c r="AC4587">
        <f t="shared" ca="1" si="629"/>
        <v>-4.8000000000000007</v>
      </c>
      <c r="AD4587">
        <f t="shared" ca="1" si="630"/>
        <v>4.8000000000000007</v>
      </c>
      <c r="AE4587" s="2">
        <v>0</v>
      </c>
      <c r="AF4587" s="7">
        <f>VLOOKUP(R4587,Weights!$A$2:$B$120,2,0)*AE4587</f>
        <v>0</v>
      </c>
      <c r="AG4587">
        <f t="shared" ca="1" si="631"/>
        <v>23.040000000000006</v>
      </c>
      <c r="AI4587" t="str">
        <f t="shared" ca="1" si="633"/>
        <v>Stetson</v>
      </c>
      <c r="AJ4587" t="str">
        <f t="shared" si="634"/>
        <v>Stetson</v>
      </c>
      <c r="AK4587">
        <f t="shared" si="635"/>
        <v>0</v>
      </c>
    </row>
    <row r="4588" spans="17:37" x14ac:dyDescent="0.25">
      <c r="Q4588" t="s">
        <v>3334</v>
      </c>
      <c r="R4588" s="6">
        <v>41972</v>
      </c>
      <c r="S4588" t="s">
        <v>3195</v>
      </c>
      <c r="T4588" t="s">
        <v>3341</v>
      </c>
      <c r="U4588" t="s">
        <v>3842</v>
      </c>
      <c r="V4588">
        <v>62</v>
      </c>
      <c r="W4588">
        <v>50</v>
      </c>
      <c r="Y4588" t="s">
        <v>484</v>
      </c>
      <c r="Z4588">
        <v>1</v>
      </c>
      <c r="AA4588">
        <f t="shared" si="632"/>
        <v>12</v>
      </c>
      <c r="AB4588">
        <f t="shared" ca="1" si="628"/>
        <v>3.8000000000000007</v>
      </c>
      <c r="AC4588">
        <f t="shared" ca="1" si="629"/>
        <v>8.1999999999999993</v>
      </c>
      <c r="AD4588">
        <f t="shared" ca="1" si="630"/>
        <v>-8.1999999999999993</v>
      </c>
      <c r="AE4588" s="2">
        <v>0</v>
      </c>
      <c r="AF4588" s="7">
        <f>VLOOKUP(R4588,Weights!$A$2:$B$120,2,0)*AE4588</f>
        <v>0</v>
      </c>
      <c r="AG4588">
        <f t="shared" ca="1" si="631"/>
        <v>67.239999999999995</v>
      </c>
      <c r="AI4588" t="str">
        <f t="shared" ca="1" si="633"/>
        <v>Stetson</v>
      </c>
      <c r="AJ4588" t="str">
        <f t="shared" si="634"/>
        <v>Stetson</v>
      </c>
      <c r="AK4588">
        <f t="shared" si="635"/>
        <v>0</v>
      </c>
    </row>
    <row r="4589" spans="17:37" x14ac:dyDescent="0.25">
      <c r="Q4589" t="s">
        <v>3334</v>
      </c>
      <c r="R4589" s="6">
        <v>41976</v>
      </c>
      <c r="S4589" t="s">
        <v>3194</v>
      </c>
      <c r="T4589" t="s">
        <v>3338</v>
      </c>
      <c r="U4589" t="s">
        <v>3841</v>
      </c>
      <c r="V4589">
        <v>87</v>
      </c>
      <c r="W4589">
        <v>76</v>
      </c>
      <c r="Y4589" t="s">
        <v>25</v>
      </c>
      <c r="Z4589">
        <v>1</v>
      </c>
      <c r="AA4589">
        <f t="shared" si="632"/>
        <v>-11</v>
      </c>
      <c r="AB4589">
        <f t="shared" ca="1" si="628"/>
        <v>-10.999999799999999</v>
      </c>
      <c r="AC4589">
        <f t="shared" ca="1" si="629"/>
        <v>-2.0000000056086265E-7</v>
      </c>
      <c r="AD4589">
        <f t="shared" ca="1" si="630"/>
        <v>2.0000000056086265E-7</v>
      </c>
      <c r="AE4589" s="2">
        <v>0</v>
      </c>
      <c r="AF4589" s="7">
        <f>VLOOKUP(R4589,Weights!$A$2:$B$120,2,0)*AE4589</f>
        <v>0</v>
      </c>
      <c r="AG4589">
        <f t="shared" ca="1" si="631"/>
        <v>4.0000000224345055E-14</v>
      </c>
      <c r="AI4589" t="str">
        <f t="shared" ca="1" si="633"/>
        <v>IPFW</v>
      </c>
      <c r="AJ4589" t="str">
        <f t="shared" si="634"/>
        <v>IPFW</v>
      </c>
      <c r="AK4589" t="str">
        <f t="shared" si="635"/>
        <v>IPFW</v>
      </c>
    </row>
    <row r="4590" spans="17:37" x14ac:dyDescent="0.25">
      <c r="Q4590" t="s">
        <v>3334</v>
      </c>
      <c r="R4590" s="6">
        <v>41991</v>
      </c>
      <c r="S4590" t="s">
        <v>3194</v>
      </c>
      <c r="T4590" t="s">
        <v>3476</v>
      </c>
      <c r="U4590" t="s">
        <v>3841</v>
      </c>
      <c r="V4590">
        <v>76</v>
      </c>
      <c r="W4590">
        <v>67</v>
      </c>
      <c r="Y4590" t="s">
        <v>843</v>
      </c>
      <c r="Z4590">
        <v>1</v>
      </c>
      <c r="AA4590">
        <f t="shared" si="632"/>
        <v>-9</v>
      </c>
      <c r="AB4590">
        <f t="shared" ca="1" si="628"/>
        <v>-13.999999799999999</v>
      </c>
      <c r="AC4590">
        <f t="shared" ca="1" si="629"/>
        <v>4.9999997999999994</v>
      </c>
      <c r="AD4590">
        <f t="shared" ca="1" si="630"/>
        <v>-4.9999997999999994</v>
      </c>
      <c r="AE4590" s="2">
        <v>0</v>
      </c>
      <c r="AF4590" s="7">
        <f>VLOOKUP(R4590,Weights!$A$2:$B$120,2,0)*AE4590</f>
        <v>0</v>
      </c>
      <c r="AG4590">
        <f t="shared" ca="1" si="631"/>
        <v>24.999998000000033</v>
      </c>
      <c r="AI4590" t="str">
        <f t="shared" ca="1" si="633"/>
        <v>Georgia Southern</v>
      </c>
      <c r="AJ4590" t="str">
        <f t="shared" si="634"/>
        <v>Georgia Southern</v>
      </c>
      <c r="AK4590" t="str">
        <f t="shared" si="635"/>
        <v>Georgia Southern</v>
      </c>
    </row>
    <row r="4591" spans="17:37" x14ac:dyDescent="0.25">
      <c r="Q4591" t="s">
        <v>3334</v>
      </c>
      <c r="R4591" s="6">
        <v>42003</v>
      </c>
      <c r="S4591" t="s">
        <v>3194</v>
      </c>
      <c r="T4591" t="s">
        <v>3839</v>
      </c>
      <c r="U4591" t="s">
        <v>3842</v>
      </c>
      <c r="V4591">
        <v>77</v>
      </c>
      <c r="W4591">
        <v>61</v>
      </c>
      <c r="Y4591" t="s">
        <v>845</v>
      </c>
      <c r="Z4591">
        <v>1</v>
      </c>
      <c r="AA4591">
        <f t="shared" si="632"/>
        <v>16</v>
      </c>
      <c r="AB4591">
        <f t="shared" ca="1" si="628"/>
        <v>15.8</v>
      </c>
      <c r="AC4591">
        <f t="shared" ca="1" si="629"/>
        <v>0.19999999999999929</v>
      </c>
      <c r="AD4591">
        <f t="shared" ca="1" si="630"/>
        <v>-0.19999999999999929</v>
      </c>
      <c r="AE4591" s="2">
        <v>0</v>
      </c>
      <c r="AF4591" s="7">
        <f>VLOOKUP(R4591,Weights!$A$2:$B$120,2,0)*AE4591</f>
        <v>0</v>
      </c>
      <c r="AG4591">
        <f t="shared" ca="1" si="631"/>
        <v>3.9999999999999716E-2</v>
      </c>
      <c r="AI4591" t="str">
        <f t="shared" ca="1" si="633"/>
        <v>Stetson</v>
      </c>
      <c r="AJ4591" t="str">
        <f t="shared" si="634"/>
        <v>Stetson</v>
      </c>
      <c r="AK4591">
        <f t="shared" si="635"/>
        <v>0</v>
      </c>
    </row>
    <row r="4592" spans="17:37" x14ac:dyDescent="0.25">
      <c r="Q4592" t="s">
        <v>3334</v>
      </c>
      <c r="R4592" s="6">
        <v>42007</v>
      </c>
      <c r="S4592" t="s">
        <v>3194</v>
      </c>
      <c r="T4592" t="s">
        <v>3341</v>
      </c>
      <c r="U4592" t="s">
        <v>3842</v>
      </c>
      <c r="V4592">
        <v>65</v>
      </c>
      <c r="W4592">
        <v>60</v>
      </c>
      <c r="Y4592" t="s">
        <v>846</v>
      </c>
      <c r="Z4592">
        <v>1</v>
      </c>
      <c r="AA4592">
        <f t="shared" si="632"/>
        <v>5</v>
      </c>
      <c r="AB4592">
        <f t="shared" ca="1" si="628"/>
        <v>7</v>
      </c>
      <c r="AC4592">
        <f t="shared" ca="1" si="629"/>
        <v>-2</v>
      </c>
      <c r="AD4592">
        <f t="shared" ca="1" si="630"/>
        <v>2</v>
      </c>
      <c r="AE4592" s="2">
        <v>0</v>
      </c>
      <c r="AF4592" s="7">
        <f>VLOOKUP(R4592,Weights!$A$2:$B$120,2,0)*AE4592</f>
        <v>0</v>
      </c>
      <c r="AG4592">
        <f t="shared" ca="1" si="631"/>
        <v>4</v>
      </c>
      <c r="AI4592" t="str">
        <f t="shared" ca="1" si="633"/>
        <v>Stetson</v>
      </c>
      <c r="AJ4592" t="str">
        <f t="shared" si="634"/>
        <v>Stetson</v>
      </c>
      <c r="AK4592">
        <f t="shared" si="635"/>
        <v>0</v>
      </c>
    </row>
    <row r="4593" spans="17:37" x14ac:dyDescent="0.25">
      <c r="Q4593" t="s">
        <v>3334</v>
      </c>
      <c r="R4593" s="6">
        <v>42021</v>
      </c>
      <c r="S4593" t="s">
        <v>3194</v>
      </c>
      <c r="T4593" t="s">
        <v>3332</v>
      </c>
      <c r="U4593" t="s">
        <v>3841</v>
      </c>
      <c r="V4593">
        <v>80</v>
      </c>
      <c r="W4593">
        <v>65</v>
      </c>
      <c r="Y4593" t="s">
        <v>921</v>
      </c>
      <c r="Z4593">
        <v>1</v>
      </c>
      <c r="AA4593">
        <f t="shared" si="632"/>
        <v>-15</v>
      </c>
      <c r="AB4593">
        <f t="shared" ca="1" si="628"/>
        <v>-14.599999799999999</v>
      </c>
      <c r="AC4593">
        <f t="shared" ca="1" si="629"/>
        <v>-0.40000020000000092</v>
      </c>
      <c r="AD4593">
        <f t="shared" ca="1" si="630"/>
        <v>0.40000020000000092</v>
      </c>
      <c r="AE4593" s="2">
        <v>0</v>
      </c>
      <c r="AF4593" s="7">
        <f>VLOOKUP(R4593,Weights!$A$2:$B$120,2,0)*AE4593</f>
        <v>0</v>
      </c>
      <c r="AG4593">
        <f t="shared" ca="1" si="631"/>
        <v>0.16000016000004072</v>
      </c>
      <c r="AI4593" t="str">
        <f t="shared" ca="1" si="633"/>
        <v>North Florida</v>
      </c>
      <c r="AJ4593" t="str">
        <f t="shared" si="634"/>
        <v>North Florida</v>
      </c>
      <c r="AK4593" t="str">
        <f t="shared" si="635"/>
        <v>North Florida</v>
      </c>
    </row>
    <row r="4594" spans="17:37" x14ac:dyDescent="0.25">
      <c r="Q4594" t="s">
        <v>3334</v>
      </c>
      <c r="R4594" s="6">
        <v>42033</v>
      </c>
      <c r="S4594" t="s">
        <v>3194</v>
      </c>
      <c r="T4594" t="s">
        <v>3335</v>
      </c>
      <c r="U4594" t="s">
        <v>3842</v>
      </c>
      <c r="V4594">
        <v>85</v>
      </c>
      <c r="W4594">
        <v>75</v>
      </c>
      <c r="Y4594" t="s">
        <v>922</v>
      </c>
      <c r="Z4594">
        <v>1</v>
      </c>
      <c r="AA4594">
        <f t="shared" si="632"/>
        <v>10</v>
      </c>
      <c r="AB4594">
        <f t="shared" ca="1" si="628"/>
        <v>-4.5999997999999991</v>
      </c>
      <c r="AC4594">
        <f t="shared" ca="1" si="629"/>
        <v>14.599999799999999</v>
      </c>
      <c r="AD4594">
        <f t="shared" ca="1" si="630"/>
        <v>-14.599999799999999</v>
      </c>
      <c r="AE4594" s="2">
        <v>0</v>
      </c>
      <c r="AF4594" s="7">
        <f>VLOOKUP(R4594,Weights!$A$2:$B$120,2,0)*AE4594</f>
        <v>0</v>
      </c>
      <c r="AG4594">
        <f t="shared" ca="1" si="631"/>
        <v>213.15999416000002</v>
      </c>
      <c r="AI4594" t="str">
        <f t="shared" ca="1" si="633"/>
        <v>Northern Kentucky</v>
      </c>
      <c r="AJ4594" t="str">
        <f t="shared" si="634"/>
        <v>Stetson</v>
      </c>
      <c r="AK4594">
        <f t="shared" si="635"/>
        <v>0</v>
      </c>
    </row>
    <row r="4595" spans="17:37" x14ac:dyDescent="0.25">
      <c r="Q4595" t="s">
        <v>3334</v>
      </c>
      <c r="R4595" s="6">
        <v>42035</v>
      </c>
      <c r="S4595" t="s">
        <v>3194</v>
      </c>
      <c r="T4595" t="s">
        <v>3336</v>
      </c>
      <c r="U4595" t="s">
        <v>3842</v>
      </c>
      <c r="V4595">
        <v>75</v>
      </c>
      <c r="W4595">
        <v>73</v>
      </c>
      <c r="Y4595" t="s">
        <v>923</v>
      </c>
      <c r="Z4595">
        <v>1</v>
      </c>
      <c r="AA4595">
        <f t="shared" si="632"/>
        <v>2</v>
      </c>
      <c r="AB4595">
        <f t="shared" ca="1" si="628"/>
        <v>-2.7999999999999989</v>
      </c>
      <c r="AC4595">
        <f t="shared" ca="1" si="629"/>
        <v>4.7999999999999989</v>
      </c>
      <c r="AD4595">
        <f t="shared" ca="1" si="630"/>
        <v>-4.7999999999999989</v>
      </c>
      <c r="AE4595" s="2">
        <v>0</v>
      </c>
      <c r="AF4595" s="7">
        <f>VLOOKUP(R4595,Weights!$A$2:$B$120,2,0)*AE4595</f>
        <v>0</v>
      </c>
      <c r="AG4595">
        <f t="shared" ca="1" si="631"/>
        <v>23.039999999999988</v>
      </c>
      <c r="AI4595" t="str">
        <f t="shared" ca="1" si="633"/>
        <v>Lipscomb</v>
      </c>
      <c r="AJ4595" t="str">
        <f t="shared" si="634"/>
        <v>Stetson</v>
      </c>
      <c r="AK4595">
        <f t="shared" si="635"/>
        <v>0</v>
      </c>
    </row>
    <row r="4596" spans="17:37" x14ac:dyDescent="0.25">
      <c r="Q4596" t="s">
        <v>3334</v>
      </c>
      <c r="R4596" s="6">
        <v>42042</v>
      </c>
      <c r="S4596" t="s">
        <v>3194</v>
      </c>
      <c r="T4596" t="s">
        <v>3342</v>
      </c>
      <c r="U4596" t="s">
        <v>3841</v>
      </c>
      <c r="V4596">
        <v>67</v>
      </c>
      <c r="W4596">
        <v>51</v>
      </c>
      <c r="Y4596" t="s">
        <v>924</v>
      </c>
      <c r="Z4596">
        <v>1</v>
      </c>
      <c r="AA4596">
        <f t="shared" si="632"/>
        <v>-16</v>
      </c>
      <c r="AB4596">
        <f t="shared" ca="1" si="628"/>
        <v>-11.199999800000001</v>
      </c>
      <c r="AC4596">
        <f t="shared" ca="1" si="629"/>
        <v>-4.8000001999999995</v>
      </c>
      <c r="AD4596">
        <f t="shared" ca="1" si="630"/>
        <v>4.8000001999999995</v>
      </c>
      <c r="AE4596" s="2">
        <v>0</v>
      </c>
      <c r="AF4596" s="7">
        <f>VLOOKUP(R4596,Weights!$A$2:$B$120,2,0)*AE4596</f>
        <v>0</v>
      </c>
      <c r="AG4596">
        <f t="shared" ca="1" si="631"/>
        <v>23.040001920000034</v>
      </c>
      <c r="AI4596" t="str">
        <f t="shared" ca="1" si="633"/>
        <v>Florida Gulf Coast</v>
      </c>
      <c r="AJ4596" t="str">
        <f t="shared" si="634"/>
        <v>Florida Gulf Coast</v>
      </c>
      <c r="AK4596" t="str">
        <f t="shared" si="635"/>
        <v>Florida Gulf Coast</v>
      </c>
    </row>
    <row r="4597" spans="17:37" x14ac:dyDescent="0.25">
      <c r="Q4597" t="s">
        <v>3334</v>
      </c>
      <c r="R4597" s="6">
        <v>42054</v>
      </c>
      <c r="S4597" t="s">
        <v>3194</v>
      </c>
      <c r="T4597" t="s">
        <v>3333</v>
      </c>
      <c r="U4597" t="s">
        <v>3841</v>
      </c>
      <c r="V4597">
        <v>73</v>
      </c>
      <c r="W4597">
        <v>54</v>
      </c>
      <c r="Y4597" t="s">
        <v>926</v>
      </c>
      <c r="Z4597">
        <v>1</v>
      </c>
      <c r="AA4597">
        <f t="shared" si="632"/>
        <v>-19</v>
      </c>
      <c r="AB4597">
        <f t="shared" ca="1" si="628"/>
        <v>-17.3999998</v>
      </c>
      <c r="AC4597">
        <f t="shared" ca="1" si="629"/>
        <v>-1.6000002000000002</v>
      </c>
      <c r="AD4597">
        <f t="shared" ca="1" si="630"/>
        <v>1.6000002000000002</v>
      </c>
      <c r="AE4597" s="2">
        <v>0</v>
      </c>
      <c r="AF4597" s="7">
        <f>VLOOKUP(R4597,Weights!$A$2:$B$120,2,0)*AE4597</f>
        <v>0</v>
      </c>
      <c r="AG4597">
        <f t="shared" ca="1" si="631"/>
        <v>2.5600006400000406</v>
      </c>
      <c r="AI4597" t="str">
        <f t="shared" ca="1" si="633"/>
        <v>South Carolina Upstate</v>
      </c>
      <c r="AJ4597" t="str">
        <f t="shared" si="634"/>
        <v>South Carolina Upstate</v>
      </c>
      <c r="AK4597" t="str">
        <f t="shared" si="635"/>
        <v>South Carolina Upstate</v>
      </c>
    </row>
    <row r="4598" spans="17:37" x14ac:dyDescent="0.25">
      <c r="Q4598" t="s">
        <v>3334</v>
      </c>
      <c r="R4598" s="6">
        <v>42056</v>
      </c>
      <c r="S4598" t="s">
        <v>3194</v>
      </c>
      <c r="T4598" t="s">
        <v>3250</v>
      </c>
      <c r="U4598" t="s">
        <v>3841</v>
      </c>
      <c r="V4598">
        <v>61</v>
      </c>
      <c r="W4598">
        <v>56</v>
      </c>
      <c r="Y4598" t="s">
        <v>927</v>
      </c>
      <c r="Z4598">
        <v>1</v>
      </c>
      <c r="AA4598">
        <f t="shared" si="632"/>
        <v>-5</v>
      </c>
      <c r="AB4598">
        <f t="shared" ca="1" si="628"/>
        <v>1.2000000000000011</v>
      </c>
      <c r="AC4598">
        <f t="shared" ca="1" si="629"/>
        <v>-6.2000000000000011</v>
      </c>
      <c r="AD4598">
        <f t="shared" ca="1" si="630"/>
        <v>6.2000000000000011</v>
      </c>
      <c r="AE4598" s="2">
        <v>0</v>
      </c>
      <c r="AF4598" s="7">
        <f>VLOOKUP(R4598,Weights!$A$2:$B$120,2,0)*AE4598</f>
        <v>0</v>
      </c>
      <c r="AG4598">
        <f t="shared" ca="1" si="631"/>
        <v>38.440000000000012</v>
      </c>
      <c r="AI4598" t="str">
        <f t="shared" ca="1" si="633"/>
        <v>Stetson</v>
      </c>
      <c r="AJ4598" t="str">
        <f t="shared" si="634"/>
        <v>Kennesaw St</v>
      </c>
      <c r="AK4598" t="str">
        <f t="shared" si="635"/>
        <v>Kennesaw St</v>
      </c>
    </row>
    <row r="4599" spans="17:37" x14ac:dyDescent="0.25">
      <c r="Q4599" t="s">
        <v>3334</v>
      </c>
      <c r="R4599" s="6">
        <v>42060</v>
      </c>
      <c r="S4599" t="s">
        <v>3194</v>
      </c>
      <c r="T4599" t="s">
        <v>3337</v>
      </c>
      <c r="U4599" t="s">
        <v>3842</v>
      </c>
      <c r="V4599">
        <v>70</v>
      </c>
      <c r="W4599">
        <v>67</v>
      </c>
      <c r="Y4599" t="s">
        <v>928</v>
      </c>
      <c r="Z4599">
        <v>1</v>
      </c>
      <c r="AA4599">
        <f t="shared" si="632"/>
        <v>3</v>
      </c>
      <c r="AB4599">
        <f t="shared" ca="1" si="628"/>
        <v>4.3999999999999986</v>
      </c>
      <c r="AC4599">
        <f t="shared" ca="1" si="629"/>
        <v>-1.3999999999999986</v>
      </c>
      <c r="AD4599">
        <f t="shared" ca="1" si="630"/>
        <v>1.3999999999999986</v>
      </c>
      <c r="AE4599" s="2">
        <v>0</v>
      </c>
      <c r="AF4599" s="7">
        <f>VLOOKUP(R4599,Weights!$A$2:$B$120,2,0)*AE4599</f>
        <v>0</v>
      </c>
      <c r="AG4599">
        <f t="shared" ca="1" si="631"/>
        <v>1.959999999999996</v>
      </c>
      <c r="AI4599" t="str">
        <f t="shared" ca="1" si="633"/>
        <v>Stetson</v>
      </c>
      <c r="AJ4599" t="str">
        <f t="shared" si="634"/>
        <v>Stetson</v>
      </c>
      <c r="AK4599">
        <f t="shared" si="635"/>
        <v>0</v>
      </c>
    </row>
    <row r="4600" spans="17:37" x14ac:dyDescent="0.25">
      <c r="Q4600" t="s">
        <v>3206</v>
      </c>
      <c r="R4600" s="6">
        <v>41957</v>
      </c>
      <c r="S4600" t="s">
        <v>3194</v>
      </c>
      <c r="T4600" t="s">
        <v>3237</v>
      </c>
      <c r="U4600" t="s">
        <v>3842</v>
      </c>
      <c r="V4600">
        <v>57</v>
      </c>
      <c r="W4600">
        <v>56</v>
      </c>
      <c r="Y4600" t="s">
        <v>176</v>
      </c>
      <c r="Z4600">
        <v>1</v>
      </c>
      <c r="AA4600">
        <f t="shared" si="632"/>
        <v>1</v>
      </c>
      <c r="AB4600">
        <f t="shared" ca="1" si="628"/>
        <v>4.2000000000000011</v>
      </c>
      <c r="AC4600">
        <f t="shared" ca="1" si="629"/>
        <v>-3.2000000000000011</v>
      </c>
      <c r="AD4600">
        <f t="shared" ca="1" si="630"/>
        <v>3.2000000000000011</v>
      </c>
      <c r="AE4600" s="2">
        <v>0</v>
      </c>
      <c r="AF4600" s="7">
        <f>VLOOKUP(R4600,Weights!$A$2:$B$120,2,0)*AE4600</f>
        <v>0</v>
      </c>
      <c r="AG4600">
        <f t="shared" ca="1" si="631"/>
        <v>10.240000000000007</v>
      </c>
      <c r="AI4600" t="str">
        <f t="shared" ca="1" si="633"/>
        <v>Stony Brook</v>
      </c>
      <c r="AJ4600" t="str">
        <f t="shared" si="634"/>
        <v>Stony Brook</v>
      </c>
      <c r="AK4600">
        <f t="shared" si="635"/>
        <v>0</v>
      </c>
    </row>
    <row r="4601" spans="17:37" x14ac:dyDescent="0.25">
      <c r="Q4601" t="s">
        <v>3206</v>
      </c>
      <c r="R4601" s="6">
        <v>41966</v>
      </c>
      <c r="S4601" t="s">
        <v>3194</v>
      </c>
      <c r="T4601" t="s">
        <v>3839</v>
      </c>
      <c r="U4601" t="s">
        <v>3842</v>
      </c>
      <c r="V4601">
        <v>89</v>
      </c>
      <c r="W4601">
        <v>54</v>
      </c>
      <c r="Y4601" t="s">
        <v>15</v>
      </c>
      <c r="Z4601">
        <v>1</v>
      </c>
      <c r="AA4601">
        <f t="shared" si="632"/>
        <v>35</v>
      </c>
      <c r="AB4601">
        <f t="shared" ca="1" si="628"/>
        <v>34.999999799999998</v>
      </c>
      <c r="AC4601">
        <f t="shared" ca="1" si="629"/>
        <v>2.0000000233721948E-7</v>
      </c>
      <c r="AD4601">
        <f t="shared" ca="1" si="630"/>
        <v>-2.0000000233721948E-7</v>
      </c>
      <c r="AE4601" s="2">
        <v>0</v>
      </c>
      <c r="AF4601" s="7">
        <f>VLOOKUP(R4601,Weights!$A$2:$B$120,2,0)*AE4601</f>
        <v>0</v>
      </c>
      <c r="AG4601">
        <f t="shared" ca="1" si="631"/>
        <v>4.0000000934887799E-14</v>
      </c>
      <c r="AI4601" t="str">
        <f t="shared" ca="1" si="633"/>
        <v>Stony Brook</v>
      </c>
      <c r="AJ4601" t="str">
        <f t="shared" si="634"/>
        <v>Stony Brook</v>
      </c>
      <c r="AK4601">
        <f t="shared" si="635"/>
        <v>0</v>
      </c>
    </row>
    <row r="4602" spans="17:37" x14ac:dyDescent="0.25">
      <c r="Q4602" t="s">
        <v>3206</v>
      </c>
      <c r="R4602" s="6">
        <v>41968</v>
      </c>
      <c r="S4602" t="s">
        <v>3194</v>
      </c>
      <c r="T4602" t="s">
        <v>3325</v>
      </c>
      <c r="U4602" t="s">
        <v>3842</v>
      </c>
      <c r="V4602">
        <v>71</v>
      </c>
      <c r="W4602">
        <v>61</v>
      </c>
      <c r="Y4602" t="s">
        <v>150</v>
      </c>
      <c r="Z4602">
        <v>1</v>
      </c>
      <c r="AA4602">
        <f t="shared" si="632"/>
        <v>10</v>
      </c>
      <c r="AB4602">
        <f t="shared" ca="1" si="628"/>
        <v>6.999999980000001</v>
      </c>
      <c r="AC4602">
        <f t="shared" ca="1" si="629"/>
        <v>3.000000019999999</v>
      </c>
      <c r="AD4602">
        <f t="shared" ca="1" si="630"/>
        <v>-3.000000019999999</v>
      </c>
      <c r="AE4602" s="2">
        <v>0</v>
      </c>
      <c r="AF4602" s="7">
        <f>VLOOKUP(R4602,Weights!$A$2:$B$120,2,0)*AE4602</f>
        <v>0</v>
      </c>
      <c r="AG4602">
        <f t="shared" ca="1" si="631"/>
        <v>9.0000001199999939</v>
      </c>
      <c r="AI4602" t="str">
        <f t="shared" ca="1" si="633"/>
        <v>Stony Brook</v>
      </c>
      <c r="AJ4602" t="str">
        <f t="shared" si="634"/>
        <v>Stony Brook</v>
      </c>
      <c r="AK4602">
        <f t="shared" si="635"/>
        <v>0</v>
      </c>
    </row>
    <row r="4603" spans="17:37" x14ac:dyDescent="0.25">
      <c r="Q4603" t="s">
        <v>3206</v>
      </c>
      <c r="R4603" s="6">
        <v>41970</v>
      </c>
      <c r="S4603" t="s">
        <v>3195</v>
      </c>
      <c r="T4603" t="s">
        <v>3228</v>
      </c>
      <c r="U4603" t="s">
        <v>3842</v>
      </c>
      <c r="V4603">
        <v>73</v>
      </c>
      <c r="W4603">
        <v>54</v>
      </c>
      <c r="Y4603" t="s">
        <v>151</v>
      </c>
      <c r="Z4603">
        <v>1</v>
      </c>
      <c r="AA4603">
        <f t="shared" si="632"/>
        <v>19</v>
      </c>
      <c r="AB4603">
        <f t="shared" ca="1" si="628"/>
        <v>8.1999999999999993</v>
      </c>
      <c r="AC4603">
        <f t="shared" ca="1" si="629"/>
        <v>10.8</v>
      </c>
      <c r="AD4603">
        <f t="shared" ca="1" si="630"/>
        <v>-10.8</v>
      </c>
      <c r="AE4603" s="2">
        <v>0</v>
      </c>
      <c r="AF4603" s="7">
        <f>VLOOKUP(R4603,Weights!$A$2:$B$120,2,0)*AE4603</f>
        <v>0</v>
      </c>
      <c r="AG4603">
        <f t="shared" ca="1" si="631"/>
        <v>116.64000000000001</v>
      </c>
      <c r="AI4603" t="str">
        <f t="shared" ca="1" si="633"/>
        <v>Stony Brook</v>
      </c>
      <c r="AJ4603" t="str">
        <f t="shared" si="634"/>
        <v>Stony Brook</v>
      </c>
      <c r="AK4603">
        <f t="shared" si="635"/>
        <v>0</v>
      </c>
    </row>
    <row r="4604" spans="17:37" x14ac:dyDescent="0.25">
      <c r="Q4604" t="s">
        <v>3206</v>
      </c>
      <c r="R4604" s="6">
        <v>41972</v>
      </c>
      <c r="S4604" t="s">
        <v>3194</v>
      </c>
      <c r="T4604" t="s">
        <v>3839</v>
      </c>
      <c r="U4604" t="s">
        <v>3842</v>
      </c>
      <c r="V4604">
        <v>70</v>
      </c>
      <c r="W4604">
        <v>49</v>
      </c>
      <c r="Y4604" t="s">
        <v>105</v>
      </c>
      <c r="Z4604">
        <v>1</v>
      </c>
      <c r="AA4604">
        <f t="shared" si="632"/>
        <v>21</v>
      </c>
      <c r="AB4604">
        <f t="shared" ca="1" si="628"/>
        <v>34.999999799999998</v>
      </c>
      <c r="AC4604">
        <f t="shared" ca="1" si="629"/>
        <v>-13.999999799999998</v>
      </c>
      <c r="AD4604">
        <f t="shared" ca="1" si="630"/>
        <v>13.999999799999998</v>
      </c>
      <c r="AE4604" s="2">
        <v>0</v>
      </c>
      <c r="AF4604" s="7">
        <f>VLOOKUP(R4604,Weights!$A$2:$B$120,2,0)*AE4604</f>
        <v>0</v>
      </c>
      <c r="AG4604">
        <f t="shared" ca="1" si="631"/>
        <v>195.99999439999996</v>
      </c>
      <c r="AI4604" t="str">
        <f t="shared" ca="1" si="633"/>
        <v>Stony Brook</v>
      </c>
      <c r="AJ4604" t="str">
        <f t="shared" si="634"/>
        <v>Stony Brook</v>
      </c>
      <c r="AK4604">
        <f t="shared" si="635"/>
        <v>0</v>
      </c>
    </row>
    <row r="4605" spans="17:37" x14ac:dyDescent="0.25">
      <c r="Q4605" t="s">
        <v>3206</v>
      </c>
      <c r="R4605" s="6">
        <v>41994</v>
      </c>
      <c r="S4605" t="s">
        <v>3194</v>
      </c>
      <c r="T4605" t="s">
        <v>3244</v>
      </c>
      <c r="U4605" t="s">
        <v>3842</v>
      </c>
      <c r="V4605">
        <v>67</v>
      </c>
      <c r="W4605">
        <v>52</v>
      </c>
      <c r="Y4605" t="s">
        <v>156</v>
      </c>
      <c r="Z4605">
        <v>1</v>
      </c>
      <c r="AA4605">
        <f t="shared" si="632"/>
        <v>15</v>
      </c>
      <c r="AB4605">
        <f t="shared" ca="1" si="628"/>
        <v>15</v>
      </c>
      <c r="AC4605">
        <f t="shared" ca="1" si="629"/>
        <v>0</v>
      </c>
      <c r="AD4605">
        <f t="shared" ca="1" si="630"/>
        <v>0</v>
      </c>
      <c r="AE4605" s="2">
        <v>0</v>
      </c>
      <c r="AF4605" s="7">
        <f>VLOOKUP(R4605,Weights!$A$2:$B$120,2,0)*AE4605</f>
        <v>0</v>
      </c>
      <c r="AG4605">
        <f t="shared" ca="1" si="631"/>
        <v>0</v>
      </c>
      <c r="AI4605" t="str">
        <f t="shared" ca="1" si="633"/>
        <v>Stony Brook</v>
      </c>
      <c r="AJ4605" t="str">
        <f t="shared" si="634"/>
        <v>Stony Brook</v>
      </c>
      <c r="AK4605">
        <f t="shared" si="635"/>
        <v>0</v>
      </c>
    </row>
    <row r="4606" spans="17:37" x14ac:dyDescent="0.25">
      <c r="Q4606" t="s">
        <v>3206</v>
      </c>
      <c r="R4606" s="6">
        <v>41996</v>
      </c>
      <c r="S4606" t="s">
        <v>3194</v>
      </c>
      <c r="T4606" t="s">
        <v>3520</v>
      </c>
      <c r="U4606" t="s">
        <v>3842</v>
      </c>
      <c r="V4606">
        <v>59</v>
      </c>
      <c r="W4606">
        <v>47</v>
      </c>
      <c r="Y4606" t="s">
        <v>182</v>
      </c>
      <c r="Z4606">
        <v>1</v>
      </c>
      <c r="AA4606">
        <f t="shared" si="632"/>
        <v>12</v>
      </c>
      <c r="AB4606">
        <f t="shared" ca="1" si="628"/>
        <v>9.4</v>
      </c>
      <c r="AC4606">
        <f t="shared" ca="1" si="629"/>
        <v>2.5999999999999996</v>
      </c>
      <c r="AD4606">
        <f t="shared" ca="1" si="630"/>
        <v>-2.5999999999999996</v>
      </c>
      <c r="AE4606" s="2">
        <v>0</v>
      </c>
      <c r="AF4606" s="7">
        <f>VLOOKUP(R4606,Weights!$A$2:$B$120,2,0)*AE4606</f>
        <v>0</v>
      </c>
      <c r="AG4606">
        <f t="shared" ca="1" si="631"/>
        <v>6.759999999999998</v>
      </c>
      <c r="AI4606" t="str">
        <f t="shared" ca="1" si="633"/>
        <v>Stony Brook</v>
      </c>
      <c r="AJ4606" t="str">
        <f t="shared" si="634"/>
        <v>Stony Brook</v>
      </c>
      <c r="AK4606">
        <f t="shared" si="635"/>
        <v>0</v>
      </c>
    </row>
    <row r="4607" spans="17:37" x14ac:dyDescent="0.25">
      <c r="Q4607" t="s">
        <v>3206</v>
      </c>
      <c r="R4607" s="6">
        <v>42007</v>
      </c>
      <c r="S4607" t="s">
        <v>3194</v>
      </c>
      <c r="T4607" t="s">
        <v>3204</v>
      </c>
      <c r="U4607" t="s">
        <v>3842</v>
      </c>
      <c r="V4607">
        <v>71</v>
      </c>
      <c r="W4607">
        <v>61</v>
      </c>
      <c r="Y4607" t="s">
        <v>185</v>
      </c>
      <c r="Z4607">
        <v>1</v>
      </c>
      <c r="AA4607">
        <f t="shared" si="632"/>
        <v>10</v>
      </c>
      <c r="AB4607">
        <f t="shared" ca="1" si="628"/>
        <v>6.5999999800000007</v>
      </c>
      <c r="AC4607">
        <f t="shared" ca="1" si="629"/>
        <v>3.4000000199999993</v>
      </c>
      <c r="AD4607">
        <f t="shared" ca="1" si="630"/>
        <v>-3.4000000199999993</v>
      </c>
      <c r="AE4607" s="2">
        <v>0</v>
      </c>
      <c r="AF4607" s="7">
        <f>VLOOKUP(R4607,Weights!$A$2:$B$120,2,0)*AE4607</f>
        <v>0</v>
      </c>
      <c r="AG4607">
        <f t="shared" ca="1" si="631"/>
        <v>11.560000135999996</v>
      </c>
      <c r="AI4607" t="str">
        <f t="shared" ca="1" si="633"/>
        <v>Stony Brook</v>
      </c>
      <c r="AJ4607" t="str">
        <f t="shared" si="634"/>
        <v>Stony Brook</v>
      </c>
      <c r="AK4607">
        <f t="shared" si="635"/>
        <v>0</v>
      </c>
    </row>
    <row r="4608" spans="17:37" x14ac:dyDescent="0.25">
      <c r="Q4608" t="s">
        <v>3206</v>
      </c>
      <c r="R4608" s="6">
        <v>42018</v>
      </c>
      <c r="S4608" t="s">
        <v>3194</v>
      </c>
      <c r="T4608" t="s">
        <v>3212</v>
      </c>
      <c r="U4608" t="s">
        <v>3842</v>
      </c>
      <c r="V4608">
        <v>64</v>
      </c>
      <c r="W4608">
        <v>54</v>
      </c>
      <c r="Y4608" t="s">
        <v>186</v>
      </c>
      <c r="Z4608">
        <v>1</v>
      </c>
      <c r="AA4608">
        <f t="shared" si="632"/>
        <v>10</v>
      </c>
      <c r="AB4608">
        <f t="shared" ca="1" si="628"/>
        <v>18.799999800000002</v>
      </c>
      <c r="AC4608">
        <f t="shared" ca="1" si="629"/>
        <v>-8.7999998000000019</v>
      </c>
      <c r="AD4608">
        <f t="shared" ca="1" si="630"/>
        <v>8.7999998000000019</v>
      </c>
      <c r="AE4608" s="2">
        <v>0</v>
      </c>
      <c r="AF4608" s="7">
        <f>VLOOKUP(R4608,Weights!$A$2:$B$120,2,0)*AE4608</f>
        <v>0</v>
      </c>
      <c r="AG4608">
        <f t="shared" ca="1" si="631"/>
        <v>77.439996480000076</v>
      </c>
      <c r="AI4608" t="str">
        <f t="shared" ca="1" si="633"/>
        <v>Stony Brook</v>
      </c>
      <c r="AJ4608" t="str">
        <f t="shared" si="634"/>
        <v>Stony Brook</v>
      </c>
      <c r="AK4608">
        <f t="shared" si="635"/>
        <v>0</v>
      </c>
    </row>
    <row r="4609" spans="17:37" x14ac:dyDescent="0.25">
      <c r="Q4609" t="s">
        <v>3206</v>
      </c>
      <c r="R4609" s="6">
        <v>42023</v>
      </c>
      <c r="S4609" t="s">
        <v>3194</v>
      </c>
      <c r="T4609" t="s">
        <v>3218</v>
      </c>
      <c r="U4609" t="s">
        <v>3841</v>
      </c>
      <c r="V4609">
        <v>64</v>
      </c>
      <c r="W4609">
        <v>47</v>
      </c>
      <c r="Y4609" t="s">
        <v>187</v>
      </c>
      <c r="Z4609">
        <v>1</v>
      </c>
      <c r="AA4609">
        <f t="shared" si="632"/>
        <v>-17</v>
      </c>
      <c r="AB4609">
        <f t="shared" ca="1" si="628"/>
        <v>1.4000000000000004</v>
      </c>
      <c r="AC4609">
        <f t="shared" ca="1" si="629"/>
        <v>-18.399999999999999</v>
      </c>
      <c r="AD4609">
        <f t="shared" ca="1" si="630"/>
        <v>18.399999999999999</v>
      </c>
      <c r="AE4609" s="2">
        <v>0</v>
      </c>
      <c r="AF4609" s="7">
        <f>VLOOKUP(R4609,Weights!$A$2:$B$120,2,0)*AE4609</f>
        <v>0</v>
      </c>
      <c r="AG4609">
        <f t="shared" ca="1" si="631"/>
        <v>338.55999999999995</v>
      </c>
      <c r="AI4609" t="str">
        <f t="shared" ca="1" si="633"/>
        <v>Stony Brook</v>
      </c>
      <c r="AJ4609" t="str">
        <f t="shared" si="634"/>
        <v>Albany</v>
      </c>
      <c r="AK4609" t="str">
        <f t="shared" si="635"/>
        <v>Albany</v>
      </c>
    </row>
    <row r="4610" spans="17:37" x14ac:dyDescent="0.25">
      <c r="Q4610" t="s">
        <v>3206</v>
      </c>
      <c r="R4610" s="6">
        <v>42032</v>
      </c>
      <c r="S4610" t="s">
        <v>3194</v>
      </c>
      <c r="T4610" t="s">
        <v>3207</v>
      </c>
      <c r="U4610" t="s">
        <v>3842</v>
      </c>
      <c r="V4610">
        <v>72</v>
      </c>
      <c r="W4610">
        <v>66</v>
      </c>
      <c r="Y4610" t="s">
        <v>188</v>
      </c>
      <c r="Z4610">
        <v>1</v>
      </c>
      <c r="AA4610">
        <f t="shared" si="632"/>
        <v>6</v>
      </c>
      <c r="AB4610">
        <f t="shared" ref="AB4610:AB4673" ca="1" si="636">Z4610*(IF(S4610="A",-HomeEdge,IF(S4610="H",HomeEdge,0))+VLOOKUP(Q4610,TmList,2,0)-VLOOKUP(T4610,TmList,2,0))</f>
        <v>12.200000000000001</v>
      </c>
      <c r="AC4610">
        <f t="shared" ref="AC4610:AC4673" ca="1" si="637">AA4610-AB4610</f>
        <v>-6.2000000000000011</v>
      </c>
      <c r="AD4610">
        <f t="shared" ref="AD4610:AD4673" ca="1" si="638">-AC4610</f>
        <v>6.2000000000000011</v>
      </c>
      <c r="AE4610" s="2">
        <v>0</v>
      </c>
      <c r="AF4610" s="7">
        <f>VLOOKUP(R4610,Weights!$A$2:$B$120,2,0)*AE4610</f>
        <v>0</v>
      </c>
      <c r="AG4610">
        <f t="shared" ref="AG4610:AG4673" ca="1" si="639">AC4610^2</f>
        <v>38.440000000000012</v>
      </c>
      <c r="AI4610" t="str">
        <f t="shared" ca="1" si="633"/>
        <v>Stony Brook</v>
      </c>
      <c r="AJ4610" t="str">
        <f t="shared" si="634"/>
        <v>Stony Brook</v>
      </c>
      <c r="AK4610">
        <f t="shared" si="635"/>
        <v>0</v>
      </c>
    </row>
    <row r="4611" spans="17:37" x14ac:dyDescent="0.25">
      <c r="Q4611" t="s">
        <v>3206</v>
      </c>
      <c r="R4611" s="6">
        <v>42042</v>
      </c>
      <c r="S4611" t="s">
        <v>3194</v>
      </c>
      <c r="T4611" t="s">
        <v>3208</v>
      </c>
      <c r="U4611" t="s">
        <v>3841</v>
      </c>
      <c r="V4611">
        <v>57</v>
      </c>
      <c r="W4611">
        <v>48</v>
      </c>
      <c r="Y4611" t="s">
        <v>189</v>
      </c>
      <c r="Z4611">
        <v>1</v>
      </c>
      <c r="AA4611">
        <f t="shared" ref="AA4611:AA4674" si="640">Z4611*IF(U4611="W",(V4611-W4611),W4611-V4611)</f>
        <v>-9</v>
      </c>
      <c r="AB4611">
        <f t="shared" ca="1" si="636"/>
        <v>4.2000000000000011</v>
      </c>
      <c r="AC4611">
        <f t="shared" ca="1" si="637"/>
        <v>-13.200000000000001</v>
      </c>
      <c r="AD4611">
        <f t="shared" ca="1" si="638"/>
        <v>13.200000000000001</v>
      </c>
      <c r="AE4611" s="2">
        <v>0</v>
      </c>
      <c r="AF4611" s="7">
        <f>VLOOKUP(R4611,Weights!$A$2:$B$120,2,0)*AE4611</f>
        <v>0</v>
      </c>
      <c r="AG4611">
        <f t="shared" ca="1" si="639"/>
        <v>174.24000000000004</v>
      </c>
      <c r="AI4611" t="str">
        <f t="shared" ref="AI4611:AI4674" ca="1" si="641">IF(AB4611&gt;0,Q4611,T4611)</f>
        <v>Stony Brook</v>
      </c>
      <c r="AJ4611" t="str">
        <f t="shared" ref="AJ4611:AJ4674" si="642">IF(AA4611&gt;0,Q4611,T4611)</f>
        <v>Vermont</v>
      </c>
      <c r="AK4611" t="str">
        <f t="shared" ref="AK4611:AK4674" si="643">IF(AA4611&lt;0,T4611,0)</f>
        <v>Vermont</v>
      </c>
    </row>
    <row r="4612" spans="17:37" x14ac:dyDescent="0.25">
      <c r="Q4612" t="s">
        <v>3206</v>
      </c>
      <c r="R4612" s="6">
        <v>42049</v>
      </c>
      <c r="S4612" t="s">
        <v>3194</v>
      </c>
      <c r="T4612" t="s">
        <v>3209</v>
      </c>
      <c r="U4612" t="s">
        <v>3842</v>
      </c>
      <c r="V4612">
        <v>80</v>
      </c>
      <c r="W4612">
        <v>52</v>
      </c>
      <c r="Y4612" t="s">
        <v>191</v>
      </c>
      <c r="Z4612">
        <v>1</v>
      </c>
      <c r="AA4612">
        <f t="shared" si="640"/>
        <v>28</v>
      </c>
      <c r="AB4612">
        <f t="shared" ca="1" si="636"/>
        <v>21.399999800000003</v>
      </c>
      <c r="AC4612">
        <f t="shared" ca="1" si="637"/>
        <v>6.6000001999999967</v>
      </c>
      <c r="AD4612">
        <f t="shared" ca="1" si="638"/>
        <v>-6.6000001999999967</v>
      </c>
      <c r="AE4612" s="2">
        <v>0</v>
      </c>
      <c r="AF4612" s="7">
        <f>VLOOKUP(R4612,Weights!$A$2:$B$120,2,0)*AE4612</f>
        <v>0</v>
      </c>
      <c r="AG4612">
        <f t="shared" ca="1" si="639"/>
        <v>43.560002639999993</v>
      </c>
      <c r="AI4612" t="str">
        <f t="shared" ca="1" si="641"/>
        <v>Stony Brook</v>
      </c>
      <c r="AJ4612" t="str">
        <f t="shared" si="642"/>
        <v>Stony Brook</v>
      </c>
      <c r="AK4612">
        <f t="shared" si="643"/>
        <v>0</v>
      </c>
    </row>
    <row r="4613" spans="17:37" x14ac:dyDescent="0.25">
      <c r="Q4613" t="s">
        <v>3206</v>
      </c>
      <c r="R4613" s="6">
        <v>42056</v>
      </c>
      <c r="S4613" t="s">
        <v>3194</v>
      </c>
      <c r="T4613" t="s">
        <v>3210</v>
      </c>
      <c r="U4613" t="s">
        <v>3842</v>
      </c>
      <c r="V4613">
        <v>64</v>
      </c>
      <c r="W4613">
        <v>52</v>
      </c>
      <c r="Y4613" t="s">
        <v>192</v>
      </c>
      <c r="Z4613">
        <v>1</v>
      </c>
      <c r="AA4613">
        <f t="shared" si="640"/>
        <v>12</v>
      </c>
      <c r="AB4613">
        <f t="shared" ca="1" si="636"/>
        <v>16.799999800000002</v>
      </c>
      <c r="AC4613">
        <f t="shared" ca="1" si="637"/>
        <v>-4.7999998000000019</v>
      </c>
      <c r="AD4613">
        <f t="shared" ca="1" si="638"/>
        <v>4.7999998000000019</v>
      </c>
      <c r="AE4613" s="2">
        <v>0</v>
      </c>
      <c r="AF4613" s="7">
        <f>VLOOKUP(R4613,Weights!$A$2:$B$120,2,0)*AE4613</f>
        <v>0</v>
      </c>
      <c r="AG4613">
        <f t="shared" ca="1" si="639"/>
        <v>23.039998080000057</v>
      </c>
      <c r="AI4613" t="str">
        <f t="shared" ca="1" si="641"/>
        <v>Stony Brook</v>
      </c>
      <c r="AJ4613" t="str">
        <f t="shared" si="642"/>
        <v>Stony Brook</v>
      </c>
      <c r="AK4613">
        <f t="shared" si="643"/>
        <v>0</v>
      </c>
    </row>
    <row r="4614" spans="17:37" x14ac:dyDescent="0.25">
      <c r="Q4614" t="s">
        <v>3206</v>
      </c>
      <c r="R4614" s="6">
        <v>42060</v>
      </c>
      <c r="S4614" t="s">
        <v>3194</v>
      </c>
      <c r="T4614" t="s">
        <v>3205</v>
      </c>
      <c r="U4614" t="s">
        <v>3842</v>
      </c>
      <c r="V4614">
        <v>75</v>
      </c>
      <c r="W4614">
        <v>60</v>
      </c>
      <c r="Y4614" t="s">
        <v>193</v>
      </c>
      <c r="Z4614">
        <v>1</v>
      </c>
      <c r="AA4614">
        <f t="shared" si="640"/>
        <v>15</v>
      </c>
      <c r="AB4614">
        <f t="shared" ca="1" si="636"/>
        <v>15</v>
      </c>
      <c r="AC4614">
        <f t="shared" ca="1" si="637"/>
        <v>0</v>
      </c>
      <c r="AD4614">
        <f t="shared" ca="1" si="638"/>
        <v>0</v>
      </c>
      <c r="AE4614" s="2">
        <v>0</v>
      </c>
      <c r="AF4614" s="7">
        <f>VLOOKUP(R4614,Weights!$A$2:$B$120,2,0)*AE4614</f>
        <v>0</v>
      </c>
      <c r="AG4614">
        <f t="shared" ca="1" si="639"/>
        <v>0</v>
      </c>
      <c r="AI4614" t="str">
        <f t="shared" ca="1" si="641"/>
        <v>Stony Brook</v>
      </c>
      <c r="AJ4614" t="str">
        <f t="shared" si="642"/>
        <v>Stony Brook</v>
      </c>
      <c r="AK4614">
        <f t="shared" si="643"/>
        <v>0</v>
      </c>
    </row>
    <row r="4615" spans="17:37" x14ac:dyDescent="0.25">
      <c r="Q4615" t="s">
        <v>3206</v>
      </c>
      <c r="R4615" s="6">
        <v>42067</v>
      </c>
      <c r="S4615" t="s">
        <v>3194</v>
      </c>
      <c r="T4615" t="s">
        <v>3210</v>
      </c>
      <c r="U4615" t="s">
        <v>3842</v>
      </c>
      <c r="V4615">
        <v>62</v>
      </c>
      <c r="W4615">
        <v>57</v>
      </c>
      <c r="Y4615" t="s">
        <v>194</v>
      </c>
      <c r="Z4615">
        <v>1</v>
      </c>
      <c r="AA4615">
        <f t="shared" si="640"/>
        <v>5</v>
      </c>
      <c r="AB4615">
        <f t="shared" ca="1" si="636"/>
        <v>16.799999800000002</v>
      </c>
      <c r="AC4615">
        <f t="shared" ca="1" si="637"/>
        <v>-11.799999800000002</v>
      </c>
      <c r="AD4615">
        <f t="shared" ca="1" si="638"/>
        <v>11.799999800000002</v>
      </c>
      <c r="AE4615" s="2">
        <v>0</v>
      </c>
      <c r="AF4615" s="7">
        <f>VLOOKUP(R4615,Weights!$A$2:$B$120,2,0)*AE4615</f>
        <v>0</v>
      </c>
      <c r="AG4615">
        <f t="shared" ca="1" si="639"/>
        <v>139.23999528000007</v>
      </c>
      <c r="AI4615" t="str">
        <f t="shared" ca="1" si="641"/>
        <v>Stony Brook</v>
      </c>
      <c r="AJ4615" t="str">
        <f t="shared" si="642"/>
        <v>Stony Brook</v>
      </c>
      <c r="AK4615">
        <f t="shared" si="643"/>
        <v>0</v>
      </c>
    </row>
    <row r="4616" spans="17:37" x14ac:dyDescent="0.25">
      <c r="Q4616" t="s">
        <v>3316</v>
      </c>
      <c r="R4616" s="6">
        <v>41957</v>
      </c>
      <c r="S4616" t="s">
        <v>3194</v>
      </c>
      <c r="T4616" t="s">
        <v>3250</v>
      </c>
      <c r="U4616" t="s">
        <v>3842</v>
      </c>
      <c r="V4616">
        <v>89</v>
      </c>
      <c r="W4616">
        <v>42</v>
      </c>
      <c r="Y4616" t="s">
        <v>176</v>
      </c>
      <c r="Z4616">
        <v>1</v>
      </c>
      <c r="AA4616">
        <f t="shared" si="640"/>
        <v>47</v>
      </c>
      <c r="AB4616">
        <f t="shared" ca="1" si="636"/>
        <v>26.199999800000001</v>
      </c>
      <c r="AC4616">
        <f t="shared" ca="1" si="637"/>
        <v>20.800000199999999</v>
      </c>
      <c r="AD4616">
        <f t="shared" ca="1" si="638"/>
        <v>-20.800000199999999</v>
      </c>
      <c r="AE4616" s="2">
        <v>0</v>
      </c>
      <c r="AF4616" s="7">
        <f>VLOOKUP(R4616,Weights!$A$2:$B$120,2,0)*AE4616</f>
        <v>0</v>
      </c>
      <c r="AG4616">
        <f t="shared" ca="1" si="639"/>
        <v>432.64000831999999</v>
      </c>
      <c r="AI4616" t="str">
        <f t="shared" ca="1" si="641"/>
        <v>Syracuse</v>
      </c>
      <c r="AJ4616" t="str">
        <f t="shared" si="642"/>
        <v>Syracuse</v>
      </c>
      <c r="AK4616">
        <f t="shared" si="643"/>
        <v>0</v>
      </c>
    </row>
    <row r="4617" spans="17:37" x14ac:dyDescent="0.25">
      <c r="Q4617" t="s">
        <v>3316</v>
      </c>
      <c r="R4617" s="6">
        <v>41959</v>
      </c>
      <c r="S4617" t="s">
        <v>3194</v>
      </c>
      <c r="T4617" t="s">
        <v>3414</v>
      </c>
      <c r="U4617" t="s">
        <v>3842</v>
      </c>
      <c r="V4617">
        <v>65</v>
      </c>
      <c r="W4617">
        <v>47</v>
      </c>
      <c r="Y4617" t="s">
        <v>258</v>
      </c>
      <c r="Z4617">
        <v>1</v>
      </c>
      <c r="AA4617">
        <f t="shared" si="640"/>
        <v>18</v>
      </c>
      <c r="AB4617">
        <f t="shared" ca="1" si="636"/>
        <v>18</v>
      </c>
      <c r="AC4617">
        <f t="shared" ca="1" si="637"/>
        <v>0</v>
      </c>
      <c r="AD4617">
        <f t="shared" ca="1" si="638"/>
        <v>0</v>
      </c>
      <c r="AE4617" s="2">
        <v>0</v>
      </c>
      <c r="AF4617" s="7">
        <f>VLOOKUP(R4617,Weights!$A$2:$B$120,2,0)*AE4617</f>
        <v>0</v>
      </c>
      <c r="AG4617">
        <f t="shared" ca="1" si="639"/>
        <v>0</v>
      </c>
      <c r="AI4617" t="str">
        <f t="shared" ca="1" si="641"/>
        <v>Syracuse</v>
      </c>
      <c r="AJ4617" t="str">
        <f t="shared" si="642"/>
        <v>Syracuse</v>
      </c>
      <c r="AK4617">
        <f t="shared" si="643"/>
        <v>0</v>
      </c>
    </row>
    <row r="4618" spans="17:37" x14ac:dyDescent="0.25">
      <c r="Q4618" t="s">
        <v>3316</v>
      </c>
      <c r="R4618" s="6">
        <v>41963</v>
      </c>
      <c r="S4618" t="s">
        <v>3195</v>
      </c>
      <c r="T4618" t="s">
        <v>3343</v>
      </c>
      <c r="U4618" t="s">
        <v>3841</v>
      </c>
      <c r="V4618">
        <v>73</v>
      </c>
      <c r="W4618">
        <v>59</v>
      </c>
      <c r="Y4618" t="s">
        <v>99</v>
      </c>
      <c r="Z4618">
        <v>1</v>
      </c>
      <c r="AA4618">
        <f t="shared" si="640"/>
        <v>-14</v>
      </c>
      <c r="AB4618">
        <f t="shared" ca="1" si="636"/>
        <v>3.6000000000000005</v>
      </c>
      <c r="AC4618">
        <f t="shared" ca="1" si="637"/>
        <v>-17.600000000000001</v>
      </c>
      <c r="AD4618">
        <f t="shared" ca="1" si="638"/>
        <v>17.600000000000001</v>
      </c>
      <c r="AE4618" s="2">
        <v>0</v>
      </c>
      <c r="AF4618" s="7">
        <f>VLOOKUP(R4618,Weights!$A$2:$B$120,2,0)*AE4618</f>
        <v>0</v>
      </c>
      <c r="AG4618">
        <f t="shared" ca="1" si="639"/>
        <v>309.76000000000005</v>
      </c>
      <c r="AI4618" t="str">
        <f t="shared" ca="1" si="641"/>
        <v>Syracuse</v>
      </c>
      <c r="AJ4618" t="str">
        <f t="shared" si="642"/>
        <v>California</v>
      </c>
      <c r="AK4618" t="str">
        <f t="shared" si="643"/>
        <v>California</v>
      </c>
    </row>
    <row r="4619" spans="17:37" x14ac:dyDescent="0.25">
      <c r="Q4619" t="s">
        <v>3316</v>
      </c>
      <c r="R4619" s="6">
        <v>41964</v>
      </c>
      <c r="S4619" t="s">
        <v>3195</v>
      </c>
      <c r="T4619" t="s">
        <v>3248</v>
      </c>
      <c r="U4619" t="s">
        <v>3842</v>
      </c>
      <c r="V4619">
        <v>66</v>
      </c>
      <c r="W4619">
        <v>63</v>
      </c>
      <c r="Y4619" t="s">
        <v>100</v>
      </c>
      <c r="Z4619">
        <v>1</v>
      </c>
      <c r="AA4619">
        <f t="shared" si="640"/>
        <v>3</v>
      </c>
      <c r="AB4619">
        <f t="shared" ca="1" si="636"/>
        <v>-5.0000001999999988</v>
      </c>
      <c r="AC4619">
        <f t="shared" ca="1" si="637"/>
        <v>8.0000001999999988</v>
      </c>
      <c r="AD4619">
        <f t="shared" ca="1" si="638"/>
        <v>-8.0000001999999988</v>
      </c>
      <c r="AE4619" s="2">
        <v>0</v>
      </c>
      <c r="AF4619" s="7">
        <f>VLOOKUP(R4619,Weights!$A$2:$B$120,2,0)*AE4619</f>
        <v>0</v>
      </c>
      <c r="AG4619">
        <f t="shared" ca="1" si="639"/>
        <v>64.000003200000023</v>
      </c>
      <c r="AI4619" t="str">
        <f t="shared" ca="1" si="641"/>
        <v>Iowa</v>
      </c>
      <c r="AJ4619" t="str">
        <f t="shared" si="642"/>
        <v>Syracuse</v>
      </c>
      <c r="AK4619">
        <f t="shared" si="643"/>
        <v>0</v>
      </c>
    </row>
    <row r="4620" spans="17:37" x14ac:dyDescent="0.25">
      <c r="Q4620" t="s">
        <v>3316</v>
      </c>
      <c r="R4620" s="6">
        <v>41968</v>
      </c>
      <c r="S4620" t="s">
        <v>3194</v>
      </c>
      <c r="T4620" t="s">
        <v>3244</v>
      </c>
      <c r="U4620" t="s">
        <v>3842</v>
      </c>
      <c r="V4620">
        <v>70</v>
      </c>
      <c r="W4620">
        <v>37</v>
      </c>
      <c r="Y4620" t="s">
        <v>101</v>
      </c>
      <c r="Z4620">
        <v>1</v>
      </c>
      <c r="AA4620">
        <f t="shared" si="640"/>
        <v>33</v>
      </c>
      <c r="AB4620">
        <f t="shared" ca="1" si="636"/>
        <v>20.8</v>
      </c>
      <c r="AC4620">
        <f t="shared" ca="1" si="637"/>
        <v>12.2</v>
      </c>
      <c r="AD4620">
        <f t="shared" ca="1" si="638"/>
        <v>-12.2</v>
      </c>
      <c r="AE4620" s="2">
        <v>0</v>
      </c>
      <c r="AF4620" s="7">
        <f>VLOOKUP(R4620,Weights!$A$2:$B$120,2,0)*AE4620</f>
        <v>0</v>
      </c>
      <c r="AG4620">
        <f t="shared" ca="1" si="639"/>
        <v>148.83999999999997</v>
      </c>
      <c r="AI4620" t="str">
        <f t="shared" ca="1" si="641"/>
        <v>Syracuse</v>
      </c>
      <c r="AJ4620" t="str">
        <f t="shared" si="642"/>
        <v>Syracuse</v>
      </c>
      <c r="AK4620">
        <f t="shared" si="643"/>
        <v>0</v>
      </c>
    </row>
    <row r="4621" spans="17:37" x14ac:dyDescent="0.25">
      <c r="Q4621" t="s">
        <v>3316</v>
      </c>
      <c r="R4621" s="6">
        <v>41971</v>
      </c>
      <c r="S4621" t="s">
        <v>3194</v>
      </c>
      <c r="T4621" t="s">
        <v>3220</v>
      </c>
      <c r="U4621" t="s">
        <v>3842</v>
      </c>
      <c r="V4621">
        <v>72</v>
      </c>
      <c r="W4621">
        <v>48</v>
      </c>
      <c r="Y4621" t="s">
        <v>103</v>
      </c>
      <c r="Z4621">
        <v>1</v>
      </c>
      <c r="AA4621">
        <f t="shared" si="640"/>
        <v>24</v>
      </c>
      <c r="AB4621">
        <f t="shared" ca="1" si="636"/>
        <v>17.200000000000003</v>
      </c>
      <c r="AC4621">
        <f t="shared" ca="1" si="637"/>
        <v>6.7999999999999972</v>
      </c>
      <c r="AD4621">
        <f t="shared" ca="1" si="638"/>
        <v>-6.7999999999999972</v>
      </c>
      <c r="AE4621" s="2">
        <v>0</v>
      </c>
      <c r="AF4621" s="7">
        <f>VLOOKUP(R4621,Weights!$A$2:$B$120,2,0)*AE4621</f>
        <v>0</v>
      </c>
      <c r="AG4621">
        <f t="shared" ca="1" si="639"/>
        <v>46.239999999999959</v>
      </c>
      <c r="AI4621" t="str">
        <f t="shared" ca="1" si="641"/>
        <v>Syracuse</v>
      </c>
      <c r="AJ4621" t="str">
        <f t="shared" si="642"/>
        <v>Syracuse</v>
      </c>
      <c r="AK4621">
        <f t="shared" si="643"/>
        <v>0</v>
      </c>
    </row>
    <row r="4622" spans="17:37" x14ac:dyDescent="0.25">
      <c r="Q4622" t="s">
        <v>3316</v>
      </c>
      <c r="R4622" s="6">
        <v>41979</v>
      </c>
      <c r="S4622" t="s">
        <v>3194</v>
      </c>
      <c r="T4622" t="s">
        <v>3322</v>
      </c>
      <c r="U4622" t="s">
        <v>3841</v>
      </c>
      <c r="V4622">
        <v>69</v>
      </c>
      <c r="W4622">
        <v>57</v>
      </c>
      <c r="Y4622" t="s">
        <v>152</v>
      </c>
      <c r="Z4622">
        <v>1</v>
      </c>
      <c r="AA4622">
        <f t="shared" si="640"/>
        <v>-12</v>
      </c>
      <c r="AB4622">
        <f t="shared" ca="1" si="636"/>
        <v>0.39999980000000157</v>
      </c>
      <c r="AC4622">
        <f t="shared" ca="1" si="637"/>
        <v>-12.399999800000002</v>
      </c>
      <c r="AD4622">
        <f t="shared" ca="1" si="638"/>
        <v>12.399999800000002</v>
      </c>
      <c r="AE4622" s="2">
        <v>0</v>
      </c>
      <c r="AF4622" s="7">
        <f>VLOOKUP(R4622,Weights!$A$2:$B$120,2,0)*AE4622</f>
        <v>0</v>
      </c>
      <c r="AG4622">
        <f t="shared" ca="1" si="639"/>
        <v>153.75999504000009</v>
      </c>
      <c r="AI4622" t="str">
        <f t="shared" ca="1" si="641"/>
        <v>Syracuse</v>
      </c>
      <c r="AJ4622" t="str">
        <f t="shared" si="642"/>
        <v>St. John's</v>
      </c>
      <c r="AK4622" t="str">
        <f t="shared" si="643"/>
        <v>St. John's</v>
      </c>
    </row>
    <row r="4623" spans="17:37" x14ac:dyDescent="0.25">
      <c r="Q4623" t="s">
        <v>3316</v>
      </c>
      <c r="R4623" s="6">
        <v>41987</v>
      </c>
      <c r="S4623" t="s">
        <v>3194</v>
      </c>
      <c r="T4623" t="s">
        <v>3438</v>
      </c>
      <c r="U4623" t="s">
        <v>3842</v>
      </c>
      <c r="V4623">
        <v>71</v>
      </c>
      <c r="W4623">
        <v>69</v>
      </c>
      <c r="Y4623" t="s">
        <v>153</v>
      </c>
      <c r="Z4623">
        <v>1</v>
      </c>
      <c r="AA4623">
        <f t="shared" si="640"/>
        <v>2</v>
      </c>
      <c r="AB4623">
        <f t="shared" ca="1" si="636"/>
        <v>6.6000000000000014</v>
      </c>
      <c r="AC4623">
        <f t="shared" ca="1" si="637"/>
        <v>-4.6000000000000014</v>
      </c>
      <c r="AD4623">
        <f t="shared" ca="1" si="638"/>
        <v>4.6000000000000014</v>
      </c>
      <c r="AE4623" s="2">
        <v>0</v>
      </c>
      <c r="AF4623" s="7">
        <f>VLOOKUP(R4623,Weights!$A$2:$B$120,2,0)*AE4623</f>
        <v>0</v>
      </c>
      <c r="AG4623">
        <f t="shared" ca="1" si="639"/>
        <v>21.160000000000014</v>
      </c>
      <c r="AI4623" t="str">
        <f t="shared" ca="1" si="641"/>
        <v>Syracuse</v>
      </c>
      <c r="AJ4623" t="str">
        <f t="shared" si="642"/>
        <v>Syracuse</v>
      </c>
      <c r="AK4623">
        <f t="shared" si="643"/>
        <v>0</v>
      </c>
    </row>
    <row r="4624" spans="17:37" x14ac:dyDescent="0.25">
      <c r="Q4624" t="s">
        <v>3316</v>
      </c>
      <c r="R4624" s="6">
        <v>41995</v>
      </c>
      <c r="S4624" t="s">
        <v>3194</v>
      </c>
      <c r="T4624" t="s">
        <v>3197</v>
      </c>
      <c r="U4624" t="s">
        <v>3842</v>
      </c>
      <c r="V4624">
        <v>78</v>
      </c>
      <c r="W4624">
        <v>43</v>
      </c>
      <c r="Y4624" t="s">
        <v>332</v>
      </c>
      <c r="Z4624">
        <v>1</v>
      </c>
      <c r="AA4624">
        <f t="shared" si="640"/>
        <v>35</v>
      </c>
      <c r="AB4624">
        <f t="shared" ca="1" si="636"/>
        <v>11.799999980000001</v>
      </c>
      <c r="AC4624">
        <f t="shared" ca="1" si="637"/>
        <v>23.200000019999997</v>
      </c>
      <c r="AD4624">
        <f t="shared" ca="1" si="638"/>
        <v>-23.200000019999997</v>
      </c>
      <c r="AE4624" s="2">
        <v>0</v>
      </c>
      <c r="AF4624" s="7">
        <f>VLOOKUP(R4624,Weights!$A$2:$B$120,2,0)*AE4624</f>
        <v>0</v>
      </c>
      <c r="AG4624">
        <f t="shared" ca="1" si="639"/>
        <v>538.24000092799986</v>
      </c>
      <c r="AI4624" t="str">
        <f t="shared" ca="1" si="641"/>
        <v>Syracuse</v>
      </c>
      <c r="AJ4624" t="str">
        <f t="shared" si="642"/>
        <v>Syracuse</v>
      </c>
      <c r="AK4624">
        <f t="shared" si="643"/>
        <v>0</v>
      </c>
    </row>
    <row r="4625" spans="17:37" x14ac:dyDescent="0.25">
      <c r="Q4625" t="s">
        <v>3316</v>
      </c>
      <c r="R4625" s="6">
        <v>42001</v>
      </c>
      <c r="S4625" t="s">
        <v>3194</v>
      </c>
      <c r="T4625" t="s">
        <v>3371</v>
      </c>
      <c r="U4625" t="s">
        <v>3842</v>
      </c>
      <c r="V4625">
        <v>85</v>
      </c>
      <c r="W4625">
        <v>67</v>
      </c>
      <c r="Y4625" t="s">
        <v>398</v>
      </c>
      <c r="Z4625">
        <v>1</v>
      </c>
      <c r="AA4625">
        <f t="shared" si="640"/>
        <v>18</v>
      </c>
      <c r="AB4625">
        <f t="shared" ca="1" si="636"/>
        <v>10.600000000000001</v>
      </c>
      <c r="AC4625">
        <f t="shared" ca="1" si="637"/>
        <v>7.3999999999999986</v>
      </c>
      <c r="AD4625">
        <f t="shared" ca="1" si="638"/>
        <v>-7.3999999999999986</v>
      </c>
      <c r="AE4625" s="2">
        <v>0</v>
      </c>
      <c r="AF4625" s="7">
        <f>VLOOKUP(R4625,Weights!$A$2:$B$120,2,0)*AE4625</f>
        <v>0</v>
      </c>
      <c r="AG4625">
        <f t="shared" ca="1" si="639"/>
        <v>54.759999999999977</v>
      </c>
      <c r="AI4625" t="str">
        <f t="shared" ca="1" si="641"/>
        <v>Syracuse</v>
      </c>
      <c r="AJ4625" t="str">
        <f t="shared" si="642"/>
        <v>Syracuse</v>
      </c>
      <c r="AK4625">
        <f t="shared" si="643"/>
        <v>0</v>
      </c>
    </row>
    <row r="4626" spans="17:37" x14ac:dyDescent="0.25">
      <c r="Q4626" t="s">
        <v>3316</v>
      </c>
      <c r="R4626" s="6">
        <v>42004</v>
      </c>
      <c r="S4626" t="s">
        <v>3194</v>
      </c>
      <c r="T4626" t="s">
        <v>3240</v>
      </c>
      <c r="U4626" t="s">
        <v>3842</v>
      </c>
      <c r="V4626">
        <v>61</v>
      </c>
      <c r="W4626">
        <v>44</v>
      </c>
      <c r="Y4626" t="s">
        <v>399</v>
      </c>
      <c r="Z4626">
        <v>1</v>
      </c>
      <c r="AA4626">
        <f t="shared" si="640"/>
        <v>17</v>
      </c>
      <c r="AB4626">
        <f t="shared" ca="1" si="636"/>
        <v>12.999999980000002</v>
      </c>
      <c r="AC4626">
        <f t="shared" ca="1" si="637"/>
        <v>4.0000000199999981</v>
      </c>
      <c r="AD4626">
        <f t="shared" ca="1" si="638"/>
        <v>-4.0000000199999981</v>
      </c>
      <c r="AE4626" s="2">
        <v>0</v>
      </c>
      <c r="AF4626" s="7">
        <f>VLOOKUP(R4626,Weights!$A$2:$B$120,2,0)*AE4626</f>
        <v>0</v>
      </c>
      <c r="AG4626">
        <f t="shared" ca="1" si="639"/>
        <v>16.000000159999985</v>
      </c>
      <c r="AI4626" t="str">
        <f t="shared" ca="1" si="641"/>
        <v>Syracuse</v>
      </c>
      <c r="AJ4626" t="str">
        <f t="shared" si="642"/>
        <v>Syracuse</v>
      </c>
      <c r="AK4626">
        <f t="shared" si="643"/>
        <v>0</v>
      </c>
    </row>
    <row r="4627" spans="17:37" x14ac:dyDescent="0.25">
      <c r="Q4627" t="s">
        <v>3316</v>
      </c>
      <c r="R4627" s="6">
        <v>42015</v>
      </c>
      <c r="S4627" t="s">
        <v>3194</v>
      </c>
      <c r="T4627" t="s">
        <v>3282</v>
      </c>
      <c r="U4627" t="s">
        <v>3842</v>
      </c>
      <c r="V4627">
        <v>70</v>
      </c>
      <c r="W4627">
        <v>57</v>
      </c>
      <c r="Y4627" t="s">
        <v>402</v>
      </c>
      <c r="Z4627">
        <v>1</v>
      </c>
      <c r="AA4627">
        <f t="shared" si="640"/>
        <v>13</v>
      </c>
      <c r="AB4627">
        <f t="shared" ca="1" si="636"/>
        <v>4.4000000000000012</v>
      </c>
      <c r="AC4627">
        <f t="shared" ca="1" si="637"/>
        <v>8.5999999999999979</v>
      </c>
      <c r="AD4627">
        <f t="shared" ca="1" si="638"/>
        <v>-8.5999999999999979</v>
      </c>
      <c r="AE4627" s="2">
        <v>0</v>
      </c>
      <c r="AF4627" s="7">
        <f>VLOOKUP(R4627,Weights!$A$2:$B$120,2,0)*AE4627</f>
        <v>0</v>
      </c>
      <c r="AG4627">
        <f t="shared" ca="1" si="639"/>
        <v>73.959999999999965</v>
      </c>
      <c r="AI4627" t="str">
        <f t="shared" ca="1" si="641"/>
        <v>Syracuse</v>
      </c>
      <c r="AJ4627" t="str">
        <f t="shared" si="642"/>
        <v>Syracuse</v>
      </c>
      <c r="AK4627">
        <f t="shared" si="643"/>
        <v>0</v>
      </c>
    </row>
    <row r="4628" spans="17:37" x14ac:dyDescent="0.25">
      <c r="Q4628" t="s">
        <v>3316</v>
      </c>
      <c r="R4628" s="6">
        <v>42017</v>
      </c>
      <c r="S4628" t="s">
        <v>3194</v>
      </c>
      <c r="T4628" t="s">
        <v>3321</v>
      </c>
      <c r="U4628" t="s">
        <v>3842</v>
      </c>
      <c r="V4628">
        <v>86</v>
      </c>
      <c r="W4628">
        <v>83</v>
      </c>
      <c r="X4628" t="s">
        <v>3843</v>
      </c>
      <c r="Y4628" t="s">
        <v>792</v>
      </c>
      <c r="Z4628">
        <v>1</v>
      </c>
      <c r="AA4628">
        <f t="shared" si="640"/>
        <v>3</v>
      </c>
      <c r="AB4628">
        <f t="shared" ca="1" si="636"/>
        <v>8.0000000000000018</v>
      </c>
      <c r="AC4628">
        <f t="shared" ca="1" si="637"/>
        <v>-5.0000000000000018</v>
      </c>
      <c r="AD4628">
        <f t="shared" ca="1" si="638"/>
        <v>5.0000000000000018</v>
      </c>
      <c r="AE4628" s="2">
        <v>0</v>
      </c>
      <c r="AF4628" s="7">
        <f>VLOOKUP(R4628,Weights!$A$2:$B$120,2,0)*AE4628</f>
        <v>0</v>
      </c>
      <c r="AG4628">
        <f t="shared" ca="1" si="639"/>
        <v>25.000000000000018</v>
      </c>
      <c r="AI4628" t="str">
        <f t="shared" ca="1" si="641"/>
        <v>Syracuse</v>
      </c>
      <c r="AJ4628" t="str">
        <f t="shared" si="642"/>
        <v>Syracuse</v>
      </c>
      <c r="AK4628">
        <f t="shared" si="643"/>
        <v>0</v>
      </c>
    </row>
    <row r="4629" spans="17:37" x14ac:dyDescent="0.25">
      <c r="Q4629" t="s">
        <v>3316</v>
      </c>
      <c r="R4629" s="6">
        <v>42024</v>
      </c>
      <c r="S4629" t="s">
        <v>3194</v>
      </c>
      <c r="T4629" t="s">
        <v>3216</v>
      </c>
      <c r="U4629" t="s">
        <v>3842</v>
      </c>
      <c r="V4629">
        <v>69</v>
      </c>
      <c r="W4629">
        <v>61</v>
      </c>
      <c r="Y4629" t="s">
        <v>794</v>
      </c>
      <c r="Z4629">
        <v>1</v>
      </c>
      <c r="AA4629">
        <f t="shared" si="640"/>
        <v>8</v>
      </c>
      <c r="AB4629">
        <f t="shared" ca="1" si="636"/>
        <v>8.0000000000000018</v>
      </c>
      <c r="AC4629">
        <f t="shared" ca="1" si="637"/>
        <v>0</v>
      </c>
      <c r="AD4629">
        <f t="shared" ca="1" si="638"/>
        <v>0</v>
      </c>
      <c r="AE4629" s="2">
        <v>0</v>
      </c>
      <c r="AF4629" s="7">
        <f>VLOOKUP(R4629,Weights!$A$2:$B$120,2,0)*AE4629</f>
        <v>0</v>
      </c>
      <c r="AG4629">
        <f t="shared" ca="1" si="639"/>
        <v>0</v>
      </c>
      <c r="AI4629" t="str">
        <f t="shared" ca="1" si="641"/>
        <v>Syracuse</v>
      </c>
      <c r="AJ4629" t="str">
        <f t="shared" si="642"/>
        <v>Syracuse</v>
      </c>
      <c r="AK4629">
        <f t="shared" si="643"/>
        <v>0</v>
      </c>
    </row>
    <row r="4630" spans="17:37" x14ac:dyDescent="0.25">
      <c r="Q4630" t="s">
        <v>3316</v>
      </c>
      <c r="R4630" s="6">
        <v>42028</v>
      </c>
      <c r="S4630" t="s">
        <v>3194</v>
      </c>
      <c r="T4630" t="s">
        <v>3315</v>
      </c>
      <c r="U4630" t="s">
        <v>3841</v>
      </c>
      <c r="V4630">
        <v>66</v>
      </c>
      <c r="W4630">
        <v>62</v>
      </c>
      <c r="Y4630" t="s">
        <v>795</v>
      </c>
      <c r="Z4630">
        <v>1</v>
      </c>
      <c r="AA4630">
        <f t="shared" si="640"/>
        <v>-4</v>
      </c>
      <c r="AB4630">
        <f t="shared" ca="1" si="636"/>
        <v>-1.4000001999999991</v>
      </c>
      <c r="AC4630">
        <f t="shared" ca="1" si="637"/>
        <v>-2.5999998000000009</v>
      </c>
      <c r="AD4630">
        <f t="shared" ca="1" si="638"/>
        <v>2.5999998000000009</v>
      </c>
      <c r="AE4630" s="2">
        <v>0</v>
      </c>
      <c r="AF4630" s="7">
        <f>VLOOKUP(R4630,Weights!$A$2:$B$120,2,0)*AE4630</f>
        <v>0</v>
      </c>
      <c r="AG4630">
        <f t="shared" ca="1" si="639"/>
        <v>6.7599989600000443</v>
      </c>
      <c r="AI4630" t="str">
        <f t="shared" ca="1" si="641"/>
        <v>Miami (FL)</v>
      </c>
      <c r="AJ4630" t="str">
        <f t="shared" si="642"/>
        <v>Miami (FL)</v>
      </c>
      <c r="AK4630" t="str">
        <f t="shared" si="643"/>
        <v>Miami (FL)</v>
      </c>
    </row>
    <row r="4631" spans="17:37" x14ac:dyDescent="0.25">
      <c r="Q4631" t="s">
        <v>3316</v>
      </c>
      <c r="R4631" s="6">
        <v>42038</v>
      </c>
      <c r="S4631" t="s">
        <v>3194</v>
      </c>
      <c r="T4631" t="s">
        <v>3319</v>
      </c>
      <c r="U4631" t="s">
        <v>3842</v>
      </c>
      <c r="V4631">
        <v>72</v>
      </c>
      <c r="W4631">
        <v>70</v>
      </c>
      <c r="Y4631" t="s">
        <v>408</v>
      </c>
      <c r="Z4631">
        <v>1</v>
      </c>
      <c r="AA4631">
        <f t="shared" si="640"/>
        <v>2</v>
      </c>
      <c r="AB4631">
        <f t="shared" ca="1" si="636"/>
        <v>8.6000000000000014</v>
      </c>
      <c r="AC4631">
        <f t="shared" ca="1" si="637"/>
        <v>-6.6000000000000014</v>
      </c>
      <c r="AD4631">
        <f t="shared" ca="1" si="638"/>
        <v>6.6000000000000014</v>
      </c>
      <c r="AE4631" s="2">
        <v>0</v>
      </c>
      <c r="AF4631" s="7">
        <f>VLOOKUP(R4631,Weights!$A$2:$B$120,2,0)*AE4631</f>
        <v>0</v>
      </c>
      <c r="AG4631">
        <f t="shared" ca="1" si="639"/>
        <v>43.560000000000016</v>
      </c>
      <c r="AI4631" t="str">
        <f t="shared" ca="1" si="641"/>
        <v>Syracuse</v>
      </c>
      <c r="AJ4631" t="str">
        <f t="shared" si="642"/>
        <v>Syracuse</v>
      </c>
      <c r="AK4631">
        <f t="shared" si="643"/>
        <v>0</v>
      </c>
    </row>
    <row r="4632" spans="17:37" x14ac:dyDescent="0.25">
      <c r="Q4632" t="s">
        <v>3316</v>
      </c>
      <c r="R4632" s="6">
        <v>42049</v>
      </c>
      <c r="S4632" t="s">
        <v>3194</v>
      </c>
      <c r="T4632" t="s">
        <v>3825</v>
      </c>
      <c r="U4632" t="s">
        <v>3841</v>
      </c>
      <c r="V4632">
        <v>80</v>
      </c>
      <c r="W4632">
        <v>72</v>
      </c>
      <c r="Y4632" t="s">
        <v>797</v>
      </c>
      <c r="Z4632">
        <v>1</v>
      </c>
      <c r="AA4632">
        <f t="shared" si="640"/>
        <v>-8</v>
      </c>
      <c r="AB4632">
        <f t="shared" ca="1" si="636"/>
        <v>-11.800000199999999</v>
      </c>
      <c r="AC4632">
        <f t="shared" ca="1" si="637"/>
        <v>3.8000001999999995</v>
      </c>
      <c r="AD4632">
        <f t="shared" ca="1" si="638"/>
        <v>-3.8000001999999995</v>
      </c>
      <c r="AE4632" s="2">
        <v>0</v>
      </c>
      <c r="AF4632" s="7">
        <f>VLOOKUP(R4632,Weights!$A$2:$B$120,2,0)*AE4632</f>
        <v>0</v>
      </c>
      <c r="AG4632">
        <f t="shared" ca="1" si="639"/>
        <v>14.440001520000036</v>
      </c>
      <c r="AI4632" t="str">
        <f t="shared" ca="1" si="641"/>
        <v>Duke</v>
      </c>
      <c r="AJ4632" t="str">
        <f t="shared" si="642"/>
        <v>Duke</v>
      </c>
      <c r="AK4632" t="str">
        <f t="shared" si="643"/>
        <v>Duke</v>
      </c>
    </row>
    <row r="4633" spans="17:37" x14ac:dyDescent="0.25">
      <c r="Q4633" t="s">
        <v>3316</v>
      </c>
      <c r="R4633" s="6">
        <v>42053</v>
      </c>
      <c r="S4633" t="s">
        <v>3194</v>
      </c>
      <c r="T4633" t="s">
        <v>3832</v>
      </c>
      <c r="U4633" t="s">
        <v>3842</v>
      </c>
      <c r="V4633">
        <v>69</v>
      </c>
      <c r="W4633">
        <v>59</v>
      </c>
      <c r="Y4633" t="s">
        <v>284</v>
      </c>
      <c r="Z4633">
        <v>1</v>
      </c>
      <c r="AA4633">
        <f t="shared" si="640"/>
        <v>10</v>
      </c>
      <c r="AB4633">
        <f t="shared" ca="1" si="636"/>
        <v>-3.2000001999999981</v>
      </c>
      <c r="AC4633">
        <f t="shared" ca="1" si="637"/>
        <v>13.200000199999998</v>
      </c>
      <c r="AD4633">
        <f t="shared" ca="1" si="638"/>
        <v>-13.200000199999998</v>
      </c>
      <c r="AE4633" s="2">
        <v>0</v>
      </c>
      <c r="AF4633" s="7">
        <f>VLOOKUP(R4633,Weights!$A$2:$B$120,2,0)*AE4633</f>
        <v>0</v>
      </c>
      <c r="AG4633">
        <f t="shared" ca="1" si="639"/>
        <v>174.24000527999999</v>
      </c>
      <c r="AI4633" t="str">
        <f t="shared" ca="1" si="641"/>
        <v>Louisville</v>
      </c>
      <c r="AJ4633" t="str">
        <f t="shared" si="642"/>
        <v>Syracuse</v>
      </c>
      <c r="AK4633">
        <f t="shared" si="643"/>
        <v>0</v>
      </c>
    </row>
    <row r="4634" spans="17:37" x14ac:dyDescent="0.25">
      <c r="Q4634" t="s">
        <v>3316</v>
      </c>
      <c r="R4634" s="6">
        <v>42056</v>
      </c>
      <c r="S4634" t="s">
        <v>3194</v>
      </c>
      <c r="T4634" t="s">
        <v>3313</v>
      </c>
      <c r="U4634" t="s">
        <v>3841</v>
      </c>
      <c r="V4634">
        <v>65</v>
      </c>
      <c r="W4634">
        <v>61</v>
      </c>
      <c r="Y4634" t="s">
        <v>798</v>
      </c>
      <c r="Z4634">
        <v>1</v>
      </c>
      <c r="AA4634">
        <f t="shared" si="640"/>
        <v>-4</v>
      </c>
      <c r="AB4634">
        <f t="shared" ca="1" si="636"/>
        <v>5.8000000000000016</v>
      </c>
      <c r="AC4634">
        <f t="shared" ca="1" si="637"/>
        <v>-9.8000000000000007</v>
      </c>
      <c r="AD4634">
        <f t="shared" ca="1" si="638"/>
        <v>9.8000000000000007</v>
      </c>
      <c r="AE4634" s="2">
        <v>0</v>
      </c>
      <c r="AF4634" s="7">
        <f>VLOOKUP(R4634,Weights!$A$2:$B$120,2,0)*AE4634</f>
        <v>0</v>
      </c>
      <c r="AG4634">
        <f t="shared" ca="1" si="639"/>
        <v>96.04000000000002</v>
      </c>
      <c r="AI4634" t="str">
        <f t="shared" ca="1" si="641"/>
        <v>Syracuse</v>
      </c>
      <c r="AJ4634" t="str">
        <f t="shared" si="642"/>
        <v>Pittsburgh</v>
      </c>
      <c r="AK4634" t="str">
        <f t="shared" si="643"/>
        <v>Pittsburgh</v>
      </c>
    </row>
    <row r="4635" spans="17:37" x14ac:dyDescent="0.25">
      <c r="Q4635" t="s">
        <v>3316</v>
      </c>
      <c r="R4635" s="6">
        <v>42065</v>
      </c>
      <c r="S4635" t="s">
        <v>3194</v>
      </c>
      <c r="T4635" t="s">
        <v>3831</v>
      </c>
      <c r="U4635" t="s">
        <v>3841</v>
      </c>
      <c r="V4635">
        <v>59</v>
      </c>
      <c r="W4635">
        <v>47</v>
      </c>
      <c r="Y4635" t="s">
        <v>756</v>
      </c>
      <c r="Z4635">
        <v>1</v>
      </c>
      <c r="AA4635">
        <f t="shared" si="640"/>
        <v>-12</v>
      </c>
      <c r="AB4635">
        <f t="shared" ca="1" si="636"/>
        <v>-9.6000002000000002</v>
      </c>
      <c r="AC4635">
        <f t="shared" ca="1" si="637"/>
        <v>-2.3999997999999998</v>
      </c>
      <c r="AD4635">
        <f t="shared" ca="1" si="638"/>
        <v>2.3999997999999998</v>
      </c>
      <c r="AE4635" s="2">
        <v>0</v>
      </c>
      <c r="AF4635" s="7">
        <f>VLOOKUP(R4635,Weights!$A$2:$B$120,2,0)*AE4635</f>
        <v>0</v>
      </c>
      <c r="AG4635">
        <f t="shared" ca="1" si="639"/>
        <v>5.7599990400000394</v>
      </c>
      <c r="AI4635" t="str">
        <f t="shared" ca="1" si="641"/>
        <v>Virginia</v>
      </c>
      <c r="AJ4635" t="str">
        <f t="shared" si="642"/>
        <v>Virginia</v>
      </c>
      <c r="AK4635" t="str">
        <f t="shared" si="643"/>
        <v>Virginia</v>
      </c>
    </row>
    <row r="4636" spans="17:37" x14ac:dyDescent="0.25">
      <c r="Q4636" t="s">
        <v>3365</v>
      </c>
      <c r="R4636" s="6">
        <v>41957</v>
      </c>
      <c r="S4636" t="s">
        <v>3194</v>
      </c>
      <c r="T4636" t="s">
        <v>3534</v>
      </c>
      <c r="U4636" t="s">
        <v>3842</v>
      </c>
      <c r="V4636">
        <v>71</v>
      </c>
      <c r="W4636">
        <v>54</v>
      </c>
      <c r="Y4636" t="s">
        <v>176</v>
      </c>
      <c r="Z4636">
        <v>1</v>
      </c>
      <c r="AA4636">
        <f t="shared" si="640"/>
        <v>17</v>
      </c>
      <c r="AB4636">
        <f t="shared" ca="1" si="636"/>
        <v>20.200000199999998</v>
      </c>
      <c r="AC4636">
        <f t="shared" ca="1" si="637"/>
        <v>-3.2000001999999981</v>
      </c>
      <c r="AD4636">
        <f t="shared" ca="1" si="638"/>
        <v>3.2000001999999981</v>
      </c>
      <c r="AE4636" s="2">
        <v>0</v>
      </c>
      <c r="AF4636" s="7">
        <f>VLOOKUP(R4636,Weights!$A$2:$B$120,2,0)*AE4636</f>
        <v>0</v>
      </c>
      <c r="AG4636">
        <f t="shared" ca="1" si="639"/>
        <v>10.240001280000028</v>
      </c>
      <c r="AI4636" t="str">
        <f t="shared" ca="1" si="641"/>
        <v>TCU</v>
      </c>
      <c r="AJ4636" t="str">
        <f t="shared" si="642"/>
        <v>TCU</v>
      </c>
      <c r="AK4636">
        <f t="shared" si="643"/>
        <v>0</v>
      </c>
    </row>
    <row r="4637" spans="17:37" x14ac:dyDescent="0.25">
      <c r="Q4637" t="s">
        <v>3365</v>
      </c>
      <c r="R4637" s="6">
        <v>41960</v>
      </c>
      <c r="S4637" t="s">
        <v>3194</v>
      </c>
      <c r="T4637" t="s">
        <v>3392</v>
      </c>
      <c r="U4637" t="s">
        <v>3842</v>
      </c>
      <c r="V4637">
        <v>81</v>
      </c>
      <c r="W4637">
        <v>54</v>
      </c>
      <c r="Y4637" t="s">
        <v>258</v>
      </c>
      <c r="Z4637">
        <v>1</v>
      </c>
      <c r="AA4637">
        <f t="shared" si="640"/>
        <v>27</v>
      </c>
      <c r="AB4637">
        <f t="shared" ca="1" si="636"/>
        <v>14.80000018</v>
      </c>
      <c r="AC4637">
        <f t="shared" ca="1" si="637"/>
        <v>12.19999982</v>
      </c>
      <c r="AD4637">
        <f t="shared" ca="1" si="638"/>
        <v>-12.19999982</v>
      </c>
      <c r="AE4637" s="2">
        <v>0</v>
      </c>
      <c r="AF4637" s="7">
        <f>VLOOKUP(R4637,Weights!$A$2:$B$120,2,0)*AE4637</f>
        <v>0</v>
      </c>
      <c r="AG4637">
        <f t="shared" ca="1" si="639"/>
        <v>148.83999560800004</v>
      </c>
      <c r="AI4637" t="str">
        <f t="shared" ca="1" si="641"/>
        <v>TCU</v>
      </c>
      <c r="AJ4637" t="str">
        <f t="shared" si="642"/>
        <v>TCU</v>
      </c>
      <c r="AK4637">
        <f t="shared" si="643"/>
        <v>0</v>
      </c>
    </row>
    <row r="4638" spans="17:37" x14ac:dyDescent="0.25">
      <c r="Q4638" t="s">
        <v>3365</v>
      </c>
      <c r="R4638" s="6">
        <v>41963</v>
      </c>
      <c r="S4638" t="s">
        <v>3194</v>
      </c>
      <c r="T4638" t="s">
        <v>3526</v>
      </c>
      <c r="U4638" t="s">
        <v>3842</v>
      </c>
      <c r="V4638">
        <v>86</v>
      </c>
      <c r="W4638">
        <v>71</v>
      </c>
      <c r="Y4638" t="s">
        <v>259</v>
      </c>
      <c r="Z4638">
        <v>1</v>
      </c>
      <c r="AA4638">
        <f t="shared" si="640"/>
        <v>15</v>
      </c>
      <c r="AB4638">
        <f t="shared" ca="1" si="636"/>
        <v>22.6000002</v>
      </c>
      <c r="AC4638">
        <f t="shared" ca="1" si="637"/>
        <v>-7.6000002000000002</v>
      </c>
      <c r="AD4638">
        <f t="shared" ca="1" si="638"/>
        <v>7.6000002000000002</v>
      </c>
      <c r="AE4638" s="2">
        <v>0</v>
      </c>
      <c r="AF4638" s="7">
        <f>VLOOKUP(R4638,Weights!$A$2:$B$120,2,0)*AE4638</f>
        <v>0</v>
      </c>
      <c r="AG4638">
        <f t="shared" ca="1" si="639"/>
        <v>57.760003040000043</v>
      </c>
      <c r="AI4638" t="str">
        <f t="shared" ca="1" si="641"/>
        <v>TCU</v>
      </c>
      <c r="AJ4638" t="str">
        <f t="shared" si="642"/>
        <v>TCU</v>
      </c>
      <c r="AK4638">
        <f t="shared" si="643"/>
        <v>0</v>
      </c>
    </row>
    <row r="4639" spans="17:37" x14ac:dyDescent="0.25">
      <c r="Q4639" t="s">
        <v>3365</v>
      </c>
      <c r="R4639" s="6">
        <v>41967</v>
      </c>
      <c r="S4639" t="s">
        <v>3194</v>
      </c>
      <c r="T4639" t="s">
        <v>3515</v>
      </c>
      <c r="U4639" t="s">
        <v>3842</v>
      </c>
      <c r="V4639">
        <v>106</v>
      </c>
      <c r="W4639">
        <v>53</v>
      </c>
      <c r="Y4639" t="s">
        <v>260</v>
      </c>
      <c r="Z4639">
        <v>1</v>
      </c>
      <c r="AA4639">
        <f t="shared" si="640"/>
        <v>53</v>
      </c>
      <c r="AB4639">
        <f t="shared" ca="1" si="636"/>
        <v>33.799999999999997</v>
      </c>
      <c r="AC4639">
        <f t="shared" ca="1" si="637"/>
        <v>19.200000000000003</v>
      </c>
      <c r="AD4639">
        <f t="shared" ca="1" si="638"/>
        <v>-19.200000000000003</v>
      </c>
      <c r="AE4639" s="2">
        <v>0</v>
      </c>
      <c r="AF4639" s="7">
        <f>VLOOKUP(R4639,Weights!$A$2:$B$120,2,0)*AE4639</f>
        <v>0</v>
      </c>
      <c r="AG4639">
        <f t="shared" ca="1" si="639"/>
        <v>368.6400000000001</v>
      </c>
      <c r="AI4639" t="str">
        <f t="shared" ca="1" si="641"/>
        <v>TCU</v>
      </c>
      <c r="AJ4639" t="str">
        <f t="shared" si="642"/>
        <v>TCU</v>
      </c>
      <c r="AK4639">
        <f t="shared" si="643"/>
        <v>0</v>
      </c>
    </row>
    <row r="4640" spans="17:37" x14ac:dyDescent="0.25">
      <c r="Q4640" t="s">
        <v>3365</v>
      </c>
      <c r="R4640" s="6">
        <v>41969</v>
      </c>
      <c r="S4640" t="s">
        <v>3194</v>
      </c>
      <c r="T4640" t="s">
        <v>3432</v>
      </c>
      <c r="U4640" t="s">
        <v>3842</v>
      </c>
      <c r="V4640">
        <v>74</v>
      </c>
      <c r="W4640">
        <v>50</v>
      </c>
      <c r="Y4640" t="s">
        <v>261</v>
      </c>
      <c r="Z4640">
        <v>1</v>
      </c>
      <c r="AA4640">
        <f t="shared" si="640"/>
        <v>24</v>
      </c>
      <c r="AB4640">
        <f t="shared" ca="1" si="636"/>
        <v>16.000000199999999</v>
      </c>
      <c r="AC4640">
        <f t="shared" ca="1" si="637"/>
        <v>7.9999998000000012</v>
      </c>
      <c r="AD4640">
        <f t="shared" ca="1" si="638"/>
        <v>-7.9999998000000012</v>
      </c>
      <c r="AE4640" s="2">
        <v>0</v>
      </c>
      <c r="AF4640" s="7">
        <f>VLOOKUP(R4640,Weights!$A$2:$B$120,2,0)*AE4640</f>
        <v>0</v>
      </c>
      <c r="AG4640">
        <f t="shared" ca="1" si="639"/>
        <v>63.999996800000062</v>
      </c>
      <c r="AI4640" t="str">
        <f t="shared" ca="1" si="641"/>
        <v>TCU</v>
      </c>
      <c r="AJ4640" t="str">
        <f t="shared" si="642"/>
        <v>TCU</v>
      </c>
      <c r="AK4640">
        <f t="shared" si="643"/>
        <v>0</v>
      </c>
    </row>
    <row r="4641" spans="17:37" x14ac:dyDescent="0.25">
      <c r="Q4641" t="s">
        <v>3365</v>
      </c>
      <c r="R4641" s="6">
        <v>41971</v>
      </c>
      <c r="S4641" t="s">
        <v>3195</v>
      </c>
      <c r="T4641" t="s">
        <v>3497</v>
      </c>
      <c r="U4641" t="s">
        <v>3842</v>
      </c>
      <c r="V4641">
        <v>57</v>
      </c>
      <c r="W4641">
        <v>49</v>
      </c>
      <c r="Y4641" t="s">
        <v>673</v>
      </c>
      <c r="Z4641">
        <v>1</v>
      </c>
      <c r="AA4641">
        <f t="shared" si="640"/>
        <v>8</v>
      </c>
      <c r="AB4641">
        <f t="shared" ca="1" si="636"/>
        <v>15.400000200000001</v>
      </c>
      <c r="AC4641">
        <f t="shared" ca="1" si="637"/>
        <v>-7.4000002000000009</v>
      </c>
      <c r="AD4641">
        <f t="shared" ca="1" si="638"/>
        <v>7.4000002000000009</v>
      </c>
      <c r="AE4641" s="2">
        <v>0</v>
      </c>
      <c r="AF4641" s="7">
        <f>VLOOKUP(R4641,Weights!$A$2:$B$120,2,0)*AE4641</f>
        <v>0</v>
      </c>
      <c r="AG4641">
        <f t="shared" ca="1" si="639"/>
        <v>54.760002960000051</v>
      </c>
      <c r="AI4641" t="str">
        <f t="shared" ca="1" si="641"/>
        <v>TCU</v>
      </c>
      <c r="AJ4641" t="str">
        <f t="shared" si="642"/>
        <v>TCU</v>
      </c>
      <c r="AK4641">
        <f t="shared" si="643"/>
        <v>0</v>
      </c>
    </row>
    <row r="4642" spans="17:37" x14ac:dyDescent="0.25">
      <c r="Q4642" t="s">
        <v>3365</v>
      </c>
      <c r="R4642" s="6">
        <v>41972</v>
      </c>
      <c r="S4642" t="s">
        <v>3195</v>
      </c>
      <c r="T4642" t="s">
        <v>3323</v>
      </c>
      <c r="U4642" t="s">
        <v>3842</v>
      </c>
      <c r="V4642">
        <v>61</v>
      </c>
      <c r="W4642">
        <v>52</v>
      </c>
      <c r="Y4642" t="s">
        <v>674</v>
      </c>
      <c r="Z4642">
        <v>1</v>
      </c>
      <c r="AA4642">
        <f t="shared" si="640"/>
        <v>9</v>
      </c>
      <c r="AB4642">
        <f t="shared" ca="1" si="636"/>
        <v>8.6000002000000002</v>
      </c>
      <c r="AC4642">
        <f t="shared" ca="1" si="637"/>
        <v>0.39999979999999979</v>
      </c>
      <c r="AD4642">
        <f t="shared" ca="1" si="638"/>
        <v>-0.39999979999999979</v>
      </c>
      <c r="AE4642" s="2">
        <v>0</v>
      </c>
      <c r="AF4642" s="7">
        <f>VLOOKUP(R4642,Weights!$A$2:$B$120,2,0)*AE4642</f>
        <v>0</v>
      </c>
      <c r="AG4642">
        <f t="shared" ca="1" si="639"/>
        <v>0.15999984000003983</v>
      </c>
      <c r="AI4642" t="str">
        <f t="shared" ca="1" si="641"/>
        <v>TCU</v>
      </c>
      <c r="AJ4642" t="str">
        <f t="shared" si="642"/>
        <v>TCU</v>
      </c>
      <c r="AK4642">
        <f t="shared" si="643"/>
        <v>0</v>
      </c>
    </row>
    <row r="4643" spans="17:37" x14ac:dyDescent="0.25">
      <c r="Q4643" t="s">
        <v>3365</v>
      </c>
      <c r="R4643" s="6">
        <v>41982</v>
      </c>
      <c r="S4643" t="s">
        <v>3194</v>
      </c>
      <c r="T4643" t="s">
        <v>3459</v>
      </c>
      <c r="U4643" t="s">
        <v>3842</v>
      </c>
      <c r="V4643">
        <v>80</v>
      </c>
      <c r="W4643">
        <v>69</v>
      </c>
      <c r="Y4643" t="s">
        <v>676</v>
      </c>
      <c r="Z4643">
        <v>1</v>
      </c>
      <c r="AA4643">
        <f t="shared" si="640"/>
        <v>11</v>
      </c>
      <c r="AB4643">
        <f t="shared" ca="1" si="636"/>
        <v>17.800000199999999</v>
      </c>
      <c r="AC4643">
        <f t="shared" ca="1" si="637"/>
        <v>-6.8000001999999995</v>
      </c>
      <c r="AD4643">
        <f t="shared" ca="1" si="638"/>
        <v>6.8000001999999995</v>
      </c>
      <c r="AE4643" s="2">
        <v>0</v>
      </c>
      <c r="AF4643" s="7">
        <f>VLOOKUP(R4643,Weights!$A$2:$B$120,2,0)*AE4643</f>
        <v>0</v>
      </c>
      <c r="AG4643">
        <f t="shared" ca="1" si="639"/>
        <v>46.240002720000035</v>
      </c>
      <c r="AI4643" t="str">
        <f t="shared" ca="1" si="641"/>
        <v>TCU</v>
      </c>
      <c r="AJ4643" t="str">
        <f t="shared" si="642"/>
        <v>TCU</v>
      </c>
      <c r="AK4643">
        <f t="shared" si="643"/>
        <v>0</v>
      </c>
    </row>
    <row r="4644" spans="17:37" x14ac:dyDescent="0.25">
      <c r="Q4644" t="s">
        <v>3365</v>
      </c>
      <c r="R4644" s="6">
        <v>41986</v>
      </c>
      <c r="S4644" t="s">
        <v>3194</v>
      </c>
      <c r="T4644" t="s">
        <v>3508</v>
      </c>
      <c r="U4644" t="s">
        <v>3842</v>
      </c>
      <c r="V4644">
        <v>68</v>
      </c>
      <c r="W4644">
        <v>50</v>
      </c>
      <c r="Y4644" t="s">
        <v>677</v>
      </c>
      <c r="Z4644">
        <v>1</v>
      </c>
      <c r="AA4644">
        <f t="shared" si="640"/>
        <v>18</v>
      </c>
      <c r="AB4644">
        <f t="shared" ca="1" si="636"/>
        <v>24.000000199999999</v>
      </c>
      <c r="AC4644">
        <f t="shared" ca="1" si="637"/>
        <v>-6.0000001999999988</v>
      </c>
      <c r="AD4644">
        <f t="shared" ca="1" si="638"/>
        <v>6.0000001999999988</v>
      </c>
      <c r="AE4644" s="2">
        <v>0</v>
      </c>
      <c r="AF4644" s="7">
        <f>VLOOKUP(R4644,Weights!$A$2:$B$120,2,0)*AE4644</f>
        <v>0</v>
      </c>
      <c r="AG4644">
        <f t="shared" ca="1" si="639"/>
        <v>36.000002400000028</v>
      </c>
      <c r="AI4644" t="str">
        <f t="shared" ca="1" si="641"/>
        <v>TCU</v>
      </c>
      <c r="AJ4644" t="str">
        <f t="shared" si="642"/>
        <v>TCU</v>
      </c>
      <c r="AK4644">
        <f t="shared" si="643"/>
        <v>0</v>
      </c>
    </row>
    <row r="4645" spans="17:37" x14ac:dyDescent="0.25">
      <c r="Q4645" t="s">
        <v>3365</v>
      </c>
      <c r="R4645" s="6">
        <v>41993</v>
      </c>
      <c r="S4645" t="s">
        <v>3194</v>
      </c>
      <c r="T4645" t="s">
        <v>3419</v>
      </c>
      <c r="U4645" t="s">
        <v>3842</v>
      </c>
      <c r="V4645">
        <v>88</v>
      </c>
      <c r="W4645">
        <v>57</v>
      </c>
      <c r="Y4645" t="s">
        <v>678</v>
      </c>
      <c r="Z4645">
        <v>1</v>
      </c>
      <c r="AA4645">
        <f t="shared" si="640"/>
        <v>31</v>
      </c>
      <c r="AB4645">
        <f t="shared" ca="1" si="636"/>
        <v>24.000000199999999</v>
      </c>
      <c r="AC4645">
        <f t="shared" ca="1" si="637"/>
        <v>6.9999998000000012</v>
      </c>
      <c r="AD4645">
        <f t="shared" ca="1" si="638"/>
        <v>-6.9999998000000012</v>
      </c>
      <c r="AE4645" s="2">
        <v>0</v>
      </c>
      <c r="AF4645" s="7">
        <f>VLOOKUP(R4645,Weights!$A$2:$B$120,2,0)*AE4645</f>
        <v>0</v>
      </c>
      <c r="AG4645">
        <f t="shared" ca="1" si="639"/>
        <v>48.99999720000006</v>
      </c>
      <c r="AI4645" t="str">
        <f t="shared" ca="1" si="641"/>
        <v>TCU</v>
      </c>
      <c r="AJ4645" t="str">
        <f t="shared" si="642"/>
        <v>TCU</v>
      </c>
      <c r="AK4645">
        <f t="shared" si="643"/>
        <v>0</v>
      </c>
    </row>
    <row r="4646" spans="17:37" x14ac:dyDescent="0.25">
      <c r="Q4646" t="s">
        <v>3365</v>
      </c>
      <c r="R4646" s="6">
        <v>41995</v>
      </c>
      <c r="S4646" t="s">
        <v>3194</v>
      </c>
      <c r="T4646" t="s">
        <v>3536</v>
      </c>
      <c r="U4646" t="s">
        <v>3842</v>
      </c>
      <c r="V4646">
        <v>80</v>
      </c>
      <c r="W4646">
        <v>39</v>
      </c>
      <c r="Y4646" t="s">
        <v>679</v>
      </c>
      <c r="Z4646">
        <v>1</v>
      </c>
      <c r="AA4646">
        <f t="shared" si="640"/>
        <v>41</v>
      </c>
      <c r="AB4646">
        <f t="shared" ca="1" si="636"/>
        <v>40.200000000000003</v>
      </c>
      <c r="AC4646">
        <f t="shared" ca="1" si="637"/>
        <v>0.79999999999999716</v>
      </c>
      <c r="AD4646">
        <f t="shared" ca="1" si="638"/>
        <v>-0.79999999999999716</v>
      </c>
      <c r="AE4646" s="2">
        <v>0</v>
      </c>
      <c r="AF4646" s="7">
        <f>VLOOKUP(R4646,Weights!$A$2:$B$120,2,0)*AE4646</f>
        <v>0</v>
      </c>
      <c r="AG4646">
        <f t="shared" ca="1" si="639"/>
        <v>0.63999999999999546</v>
      </c>
      <c r="AI4646" t="str">
        <f t="shared" ca="1" si="641"/>
        <v>TCU</v>
      </c>
      <c r="AJ4646" t="str">
        <f t="shared" si="642"/>
        <v>TCU</v>
      </c>
      <c r="AK4646">
        <f t="shared" si="643"/>
        <v>0</v>
      </c>
    </row>
    <row r="4647" spans="17:37" x14ac:dyDescent="0.25">
      <c r="Q4647" t="s">
        <v>3365</v>
      </c>
      <c r="R4647" s="6">
        <v>42002</v>
      </c>
      <c r="S4647" t="s">
        <v>3194</v>
      </c>
      <c r="T4647" t="s">
        <v>3349</v>
      </c>
      <c r="U4647" t="s">
        <v>3842</v>
      </c>
      <c r="V4647">
        <v>60</v>
      </c>
      <c r="W4647">
        <v>40</v>
      </c>
      <c r="Y4647" t="s">
        <v>994</v>
      </c>
      <c r="Z4647">
        <v>1</v>
      </c>
      <c r="AA4647">
        <f t="shared" si="640"/>
        <v>20</v>
      </c>
      <c r="AB4647">
        <f t="shared" ca="1" si="636"/>
        <v>26.6</v>
      </c>
      <c r="AC4647">
        <f t="shared" ca="1" si="637"/>
        <v>-6.6000000000000014</v>
      </c>
      <c r="AD4647">
        <f t="shared" ca="1" si="638"/>
        <v>6.6000000000000014</v>
      </c>
      <c r="AE4647" s="2">
        <v>0</v>
      </c>
      <c r="AF4647" s="7">
        <f>VLOOKUP(R4647,Weights!$A$2:$B$120,2,0)*AE4647</f>
        <v>0</v>
      </c>
      <c r="AG4647">
        <f t="shared" ca="1" si="639"/>
        <v>43.560000000000016</v>
      </c>
      <c r="AI4647" t="str">
        <f t="shared" ca="1" si="641"/>
        <v>TCU</v>
      </c>
      <c r="AJ4647" t="str">
        <f t="shared" si="642"/>
        <v>TCU</v>
      </c>
      <c r="AK4647">
        <f t="shared" si="643"/>
        <v>0</v>
      </c>
    </row>
    <row r="4648" spans="17:37" x14ac:dyDescent="0.25">
      <c r="Q4648" t="s">
        <v>3365</v>
      </c>
      <c r="R4648" s="6">
        <v>42007</v>
      </c>
      <c r="S4648" t="s">
        <v>3194</v>
      </c>
      <c r="T4648" t="s">
        <v>3506</v>
      </c>
      <c r="U4648" t="s">
        <v>3841</v>
      </c>
      <c r="V4648">
        <v>78</v>
      </c>
      <c r="W4648">
        <v>67</v>
      </c>
      <c r="Y4648" t="s">
        <v>995</v>
      </c>
      <c r="Z4648">
        <v>1</v>
      </c>
      <c r="AA4648">
        <f t="shared" si="640"/>
        <v>-11</v>
      </c>
      <c r="AB4648">
        <f t="shared" ca="1" si="636"/>
        <v>-4</v>
      </c>
      <c r="AC4648">
        <f t="shared" ca="1" si="637"/>
        <v>-7</v>
      </c>
      <c r="AD4648">
        <f t="shared" ca="1" si="638"/>
        <v>7</v>
      </c>
      <c r="AE4648" s="2">
        <v>0</v>
      </c>
      <c r="AF4648" s="7">
        <f>VLOOKUP(R4648,Weights!$A$2:$B$120,2,0)*AE4648</f>
        <v>0</v>
      </c>
      <c r="AG4648">
        <f t="shared" ca="1" si="639"/>
        <v>49</v>
      </c>
      <c r="AI4648" t="str">
        <f t="shared" ca="1" si="641"/>
        <v>West Virginia</v>
      </c>
      <c r="AJ4648" t="str">
        <f t="shared" si="642"/>
        <v>West Virginia</v>
      </c>
      <c r="AK4648" t="str">
        <f t="shared" si="643"/>
        <v>West Virginia</v>
      </c>
    </row>
    <row r="4649" spans="17:37" x14ac:dyDescent="0.25">
      <c r="Q4649" t="s">
        <v>3365</v>
      </c>
      <c r="R4649" s="6">
        <v>42014</v>
      </c>
      <c r="S4649" t="s">
        <v>3194</v>
      </c>
      <c r="T4649" t="s">
        <v>3524</v>
      </c>
      <c r="U4649" t="s">
        <v>3841</v>
      </c>
      <c r="V4649">
        <v>66</v>
      </c>
      <c r="W4649">
        <v>59</v>
      </c>
      <c r="X4649" t="s">
        <v>3843</v>
      </c>
      <c r="Y4649" t="s">
        <v>996</v>
      </c>
      <c r="Z4649">
        <v>1</v>
      </c>
      <c r="AA4649">
        <f t="shared" si="640"/>
        <v>-7</v>
      </c>
      <c r="AB4649">
        <f t="shared" ca="1" si="636"/>
        <v>-3.1999999999999993</v>
      </c>
      <c r="AC4649">
        <f t="shared" ca="1" si="637"/>
        <v>-3.8000000000000007</v>
      </c>
      <c r="AD4649">
        <f t="shared" ca="1" si="638"/>
        <v>3.8000000000000007</v>
      </c>
      <c r="AE4649" s="2">
        <v>0</v>
      </c>
      <c r="AF4649" s="7">
        <f>VLOOKUP(R4649,Weights!$A$2:$B$120,2,0)*AE4649</f>
        <v>0</v>
      </c>
      <c r="AG4649">
        <f t="shared" ca="1" si="639"/>
        <v>14.440000000000005</v>
      </c>
      <c r="AI4649" t="str">
        <f t="shared" ca="1" si="641"/>
        <v>Baylor</v>
      </c>
      <c r="AJ4649" t="str">
        <f t="shared" si="642"/>
        <v>Baylor</v>
      </c>
      <c r="AK4649" t="str">
        <f t="shared" si="643"/>
        <v>Baylor</v>
      </c>
    </row>
    <row r="4650" spans="17:37" x14ac:dyDescent="0.25">
      <c r="Q4650" t="s">
        <v>3365</v>
      </c>
      <c r="R4650" s="6">
        <v>42023</v>
      </c>
      <c r="S4650" t="s">
        <v>3194</v>
      </c>
      <c r="T4650" t="s">
        <v>3369</v>
      </c>
      <c r="U4650" t="s">
        <v>3841</v>
      </c>
      <c r="V4650">
        <v>66</v>
      </c>
      <c r="W4650">
        <v>48</v>
      </c>
      <c r="Y4650" t="s">
        <v>997</v>
      </c>
      <c r="Z4650">
        <v>1</v>
      </c>
      <c r="AA4650">
        <f t="shared" si="640"/>
        <v>-18</v>
      </c>
      <c r="AB4650">
        <f t="shared" ca="1" si="636"/>
        <v>-2</v>
      </c>
      <c r="AC4650">
        <f t="shared" ca="1" si="637"/>
        <v>-16</v>
      </c>
      <c r="AD4650">
        <f t="shared" ca="1" si="638"/>
        <v>16</v>
      </c>
      <c r="AE4650" s="2">
        <v>0</v>
      </c>
      <c r="AF4650" s="7">
        <f>VLOOKUP(R4650,Weights!$A$2:$B$120,2,0)*AE4650</f>
        <v>0</v>
      </c>
      <c r="AG4650">
        <f t="shared" ca="1" si="639"/>
        <v>256</v>
      </c>
      <c r="AI4650" t="str">
        <f t="shared" ca="1" si="641"/>
        <v>Texas</v>
      </c>
      <c r="AJ4650" t="str">
        <f t="shared" si="642"/>
        <v>Texas</v>
      </c>
      <c r="AK4650" t="str">
        <f t="shared" si="643"/>
        <v>Texas</v>
      </c>
    </row>
    <row r="4651" spans="17:37" x14ac:dyDescent="0.25">
      <c r="Q4651" t="s">
        <v>3365</v>
      </c>
      <c r="R4651" s="6">
        <v>42032</v>
      </c>
      <c r="S4651" t="s">
        <v>3194</v>
      </c>
      <c r="T4651" t="s">
        <v>3830</v>
      </c>
      <c r="U4651" t="s">
        <v>3841</v>
      </c>
      <c r="V4651">
        <v>64</v>
      </c>
      <c r="W4651">
        <v>61</v>
      </c>
      <c r="Y4651" t="s">
        <v>998</v>
      </c>
      <c r="Z4651">
        <v>1</v>
      </c>
      <c r="AA4651">
        <f t="shared" si="640"/>
        <v>-3</v>
      </c>
      <c r="AB4651">
        <f t="shared" ca="1" si="636"/>
        <v>-6.1999999999999993</v>
      </c>
      <c r="AC4651">
        <f t="shared" ca="1" si="637"/>
        <v>3.1999999999999993</v>
      </c>
      <c r="AD4651">
        <f t="shared" ca="1" si="638"/>
        <v>-3.1999999999999993</v>
      </c>
      <c r="AE4651" s="2">
        <v>0</v>
      </c>
      <c r="AF4651" s="7">
        <f>VLOOKUP(R4651,Weights!$A$2:$B$120,2,0)*AE4651</f>
        <v>0</v>
      </c>
      <c r="AG4651">
        <f t="shared" ca="1" si="639"/>
        <v>10.239999999999995</v>
      </c>
      <c r="AI4651" t="str">
        <f t="shared" ca="1" si="641"/>
        <v>Kansas</v>
      </c>
      <c r="AJ4651" t="str">
        <f t="shared" si="642"/>
        <v>Kansas</v>
      </c>
      <c r="AK4651" t="str">
        <f t="shared" si="643"/>
        <v>Kansas</v>
      </c>
    </row>
    <row r="4652" spans="17:37" x14ac:dyDescent="0.25">
      <c r="Q4652" t="s">
        <v>3365</v>
      </c>
      <c r="R4652" s="6">
        <v>42042</v>
      </c>
      <c r="S4652" t="s">
        <v>3194</v>
      </c>
      <c r="T4652" t="s">
        <v>3823</v>
      </c>
      <c r="U4652" t="s">
        <v>3841</v>
      </c>
      <c r="V4652">
        <v>68</v>
      </c>
      <c r="W4652">
        <v>56</v>
      </c>
      <c r="Y4652" t="s">
        <v>999</v>
      </c>
      <c r="Z4652">
        <v>1</v>
      </c>
      <c r="AA4652">
        <f t="shared" si="640"/>
        <v>-12</v>
      </c>
      <c r="AB4652">
        <f t="shared" ca="1" si="636"/>
        <v>-2.4000000000000021</v>
      </c>
      <c r="AC4652">
        <f t="shared" ca="1" si="637"/>
        <v>-9.5999999999999979</v>
      </c>
      <c r="AD4652">
        <f t="shared" ca="1" si="638"/>
        <v>9.5999999999999979</v>
      </c>
      <c r="AE4652" s="2">
        <v>0</v>
      </c>
      <c r="AF4652" s="7">
        <f>VLOOKUP(R4652,Weights!$A$2:$B$120,2,0)*AE4652</f>
        <v>0</v>
      </c>
      <c r="AG4652">
        <f t="shared" ca="1" si="639"/>
        <v>92.159999999999954</v>
      </c>
      <c r="AI4652" t="str">
        <f t="shared" ca="1" si="641"/>
        <v>Oklahoma</v>
      </c>
      <c r="AJ4652" t="str">
        <f t="shared" si="642"/>
        <v>Oklahoma</v>
      </c>
      <c r="AK4652" t="str">
        <f t="shared" si="643"/>
        <v>Oklahoma</v>
      </c>
    </row>
    <row r="4653" spans="17:37" x14ac:dyDescent="0.25">
      <c r="Q4653" t="s">
        <v>3365</v>
      </c>
      <c r="R4653" s="6">
        <v>42049</v>
      </c>
      <c r="S4653" t="s">
        <v>3194</v>
      </c>
      <c r="T4653" t="s">
        <v>3367</v>
      </c>
      <c r="U4653" t="s">
        <v>3842</v>
      </c>
      <c r="V4653">
        <v>70</v>
      </c>
      <c r="W4653">
        <v>55</v>
      </c>
      <c r="Y4653" t="s">
        <v>1000</v>
      </c>
      <c r="Z4653">
        <v>1</v>
      </c>
      <c r="AA4653">
        <f t="shared" si="640"/>
        <v>15</v>
      </c>
      <c r="AB4653">
        <f t="shared" ca="1" si="636"/>
        <v>0.59999999999999964</v>
      </c>
      <c r="AC4653">
        <f t="shared" ca="1" si="637"/>
        <v>14.4</v>
      </c>
      <c r="AD4653">
        <f t="shared" ca="1" si="638"/>
        <v>-14.4</v>
      </c>
      <c r="AE4653" s="2">
        <v>0</v>
      </c>
      <c r="AF4653" s="7">
        <f>VLOOKUP(R4653,Weights!$A$2:$B$120,2,0)*AE4653</f>
        <v>0</v>
      </c>
      <c r="AG4653">
        <f t="shared" ca="1" si="639"/>
        <v>207.36</v>
      </c>
      <c r="AI4653" t="str">
        <f t="shared" ca="1" si="641"/>
        <v>TCU</v>
      </c>
      <c r="AJ4653" t="str">
        <f t="shared" si="642"/>
        <v>TCU</v>
      </c>
      <c r="AK4653">
        <f t="shared" si="643"/>
        <v>0</v>
      </c>
    </row>
    <row r="4654" spans="17:37" x14ac:dyDescent="0.25">
      <c r="Q4654" t="s">
        <v>3365</v>
      </c>
      <c r="R4654" s="6">
        <v>42053</v>
      </c>
      <c r="S4654" t="s">
        <v>3194</v>
      </c>
      <c r="T4654" t="s">
        <v>3366</v>
      </c>
      <c r="U4654" t="s">
        <v>3842</v>
      </c>
      <c r="V4654">
        <v>69</v>
      </c>
      <c r="W4654">
        <v>55</v>
      </c>
      <c r="Y4654" t="s">
        <v>1001</v>
      </c>
      <c r="Z4654">
        <v>1</v>
      </c>
      <c r="AA4654">
        <f t="shared" si="640"/>
        <v>14</v>
      </c>
      <c r="AB4654">
        <f t="shared" ca="1" si="636"/>
        <v>5.2000001999999999</v>
      </c>
      <c r="AC4654">
        <f t="shared" ca="1" si="637"/>
        <v>8.7999998000000001</v>
      </c>
      <c r="AD4654">
        <f t="shared" ca="1" si="638"/>
        <v>-8.7999998000000001</v>
      </c>
      <c r="AE4654" s="2">
        <v>0</v>
      </c>
      <c r="AF4654" s="7">
        <f>VLOOKUP(R4654,Weights!$A$2:$B$120,2,0)*AE4654</f>
        <v>0</v>
      </c>
      <c r="AG4654">
        <f t="shared" ca="1" si="639"/>
        <v>77.439996480000048</v>
      </c>
      <c r="AI4654" t="str">
        <f t="shared" ca="1" si="641"/>
        <v>TCU</v>
      </c>
      <c r="AJ4654" t="str">
        <f t="shared" si="642"/>
        <v>TCU</v>
      </c>
      <c r="AK4654">
        <f t="shared" si="643"/>
        <v>0</v>
      </c>
    </row>
    <row r="4655" spans="17:37" x14ac:dyDescent="0.25">
      <c r="Q4655" t="s">
        <v>3365</v>
      </c>
      <c r="R4655" s="6">
        <v>42060</v>
      </c>
      <c r="S4655" t="s">
        <v>3194</v>
      </c>
      <c r="T4655" t="s">
        <v>3368</v>
      </c>
      <c r="U4655" t="s">
        <v>3842</v>
      </c>
      <c r="V4655">
        <v>71</v>
      </c>
      <c r="W4655">
        <v>54</v>
      </c>
      <c r="Y4655" t="s">
        <v>1002</v>
      </c>
      <c r="Z4655">
        <v>1</v>
      </c>
      <c r="AA4655">
        <f t="shared" si="640"/>
        <v>17</v>
      </c>
      <c r="AB4655">
        <f t="shared" ca="1" si="636"/>
        <v>10.000000199999999</v>
      </c>
      <c r="AC4655">
        <f t="shared" ca="1" si="637"/>
        <v>6.9999998000000012</v>
      </c>
      <c r="AD4655">
        <f t="shared" ca="1" si="638"/>
        <v>-6.9999998000000012</v>
      </c>
      <c r="AE4655" s="2">
        <v>0</v>
      </c>
      <c r="AF4655" s="7">
        <f>VLOOKUP(R4655,Weights!$A$2:$B$120,2,0)*AE4655</f>
        <v>0</v>
      </c>
      <c r="AG4655">
        <f t="shared" ca="1" si="639"/>
        <v>48.99999720000006</v>
      </c>
      <c r="AI4655" t="str">
        <f t="shared" ca="1" si="641"/>
        <v>TCU</v>
      </c>
      <c r="AJ4655" t="str">
        <f t="shared" si="642"/>
        <v>TCU</v>
      </c>
      <c r="AK4655">
        <f t="shared" si="643"/>
        <v>0</v>
      </c>
    </row>
    <row r="4656" spans="17:37" x14ac:dyDescent="0.25">
      <c r="Q4656" t="s">
        <v>3365</v>
      </c>
      <c r="R4656" s="6">
        <v>42070</v>
      </c>
      <c r="S4656" t="s">
        <v>3194</v>
      </c>
      <c r="T4656" t="s">
        <v>3835</v>
      </c>
      <c r="U4656" t="s">
        <v>3841</v>
      </c>
      <c r="V4656">
        <v>89</v>
      </c>
      <c r="W4656">
        <v>76</v>
      </c>
      <c r="Y4656" t="s">
        <v>1003</v>
      </c>
      <c r="Z4656">
        <v>1</v>
      </c>
      <c r="AA4656">
        <f t="shared" si="640"/>
        <v>-13</v>
      </c>
      <c r="AB4656">
        <f t="shared" ca="1" si="636"/>
        <v>-5.4000000000000021</v>
      </c>
      <c r="AC4656">
        <f t="shared" ca="1" si="637"/>
        <v>-7.5999999999999979</v>
      </c>
      <c r="AD4656">
        <f t="shared" ca="1" si="638"/>
        <v>7.5999999999999979</v>
      </c>
      <c r="AE4656" s="2">
        <v>0</v>
      </c>
      <c r="AF4656" s="7">
        <f>VLOOKUP(R4656,Weights!$A$2:$B$120,2,0)*AE4656</f>
        <v>0</v>
      </c>
      <c r="AG4656">
        <f t="shared" ca="1" si="639"/>
        <v>57.75999999999997</v>
      </c>
      <c r="AI4656" t="str">
        <f t="shared" ca="1" si="641"/>
        <v>Iowa State</v>
      </c>
      <c r="AJ4656" t="str">
        <f t="shared" si="642"/>
        <v>Iowa State</v>
      </c>
      <c r="AK4656" t="str">
        <f t="shared" si="643"/>
        <v>Iowa State</v>
      </c>
    </row>
    <row r="4657" spans="17:37" x14ac:dyDescent="0.25">
      <c r="Q4657" t="s">
        <v>3261</v>
      </c>
      <c r="R4657" s="6">
        <v>41957</v>
      </c>
      <c r="S4657" t="s">
        <v>3194</v>
      </c>
      <c r="T4657" t="s">
        <v>3520</v>
      </c>
      <c r="U4657" t="s">
        <v>3842</v>
      </c>
      <c r="V4657">
        <v>40</v>
      </c>
      <c r="W4657">
        <v>37</v>
      </c>
      <c r="Y4657" t="s">
        <v>176</v>
      </c>
      <c r="Z4657">
        <v>1</v>
      </c>
      <c r="AA4657">
        <f t="shared" si="640"/>
        <v>3</v>
      </c>
      <c r="AB4657">
        <f t="shared" ca="1" si="636"/>
        <v>10.8</v>
      </c>
      <c r="AC4657">
        <f t="shared" ca="1" si="637"/>
        <v>-7.8000000000000007</v>
      </c>
      <c r="AD4657">
        <f t="shared" ca="1" si="638"/>
        <v>7.8000000000000007</v>
      </c>
      <c r="AE4657" s="2">
        <v>0</v>
      </c>
      <c r="AF4657" s="7">
        <f>VLOOKUP(R4657,Weights!$A$2:$B$120,2,0)*AE4657</f>
        <v>0</v>
      </c>
      <c r="AG4657">
        <f t="shared" ca="1" si="639"/>
        <v>60.840000000000011</v>
      </c>
      <c r="AI4657" t="str">
        <f t="shared" ca="1" si="641"/>
        <v>Temple</v>
      </c>
      <c r="AJ4657" t="str">
        <f t="shared" si="642"/>
        <v>Temple</v>
      </c>
      <c r="AK4657">
        <f t="shared" si="643"/>
        <v>0</v>
      </c>
    </row>
    <row r="4658" spans="17:37" x14ac:dyDescent="0.25">
      <c r="Q4658" t="s">
        <v>3261</v>
      </c>
      <c r="R4658" s="6">
        <v>41960</v>
      </c>
      <c r="S4658" t="s">
        <v>3194</v>
      </c>
      <c r="T4658" t="s">
        <v>3438</v>
      </c>
      <c r="U4658" t="s">
        <v>3842</v>
      </c>
      <c r="V4658">
        <v>82</v>
      </c>
      <c r="W4658">
        <v>75</v>
      </c>
      <c r="Y4658" t="s">
        <v>258</v>
      </c>
      <c r="Z4658">
        <v>1</v>
      </c>
      <c r="AA4658">
        <f t="shared" si="640"/>
        <v>7</v>
      </c>
      <c r="AB4658">
        <f t="shared" ca="1" si="636"/>
        <v>2.2000000000000002</v>
      </c>
      <c r="AC4658">
        <f t="shared" ca="1" si="637"/>
        <v>4.8</v>
      </c>
      <c r="AD4658">
        <f t="shared" ca="1" si="638"/>
        <v>-4.8</v>
      </c>
      <c r="AE4658" s="2">
        <v>0</v>
      </c>
      <c r="AF4658" s="7">
        <f>VLOOKUP(R4658,Weights!$A$2:$B$120,2,0)*AE4658</f>
        <v>0</v>
      </c>
      <c r="AG4658">
        <f t="shared" ca="1" si="639"/>
        <v>23.04</v>
      </c>
      <c r="AI4658" t="str">
        <f t="shared" ca="1" si="641"/>
        <v>Temple</v>
      </c>
      <c r="AJ4658" t="str">
        <f t="shared" si="642"/>
        <v>Temple</v>
      </c>
      <c r="AK4658">
        <f t="shared" si="643"/>
        <v>0</v>
      </c>
    </row>
    <row r="4659" spans="17:37" x14ac:dyDescent="0.25">
      <c r="Q4659" t="s">
        <v>3261</v>
      </c>
      <c r="R4659" s="6">
        <v>41964</v>
      </c>
      <c r="S4659" t="s">
        <v>3195</v>
      </c>
      <c r="T4659" t="s">
        <v>3825</v>
      </c>
      <c r="U4659" t="s">
        <v>3841</v>
      </c>
      <c r="V4659">
        <v>74</v>
      </c>
      <c r="W4659">
        <v>54</v>
      </c>
      <c r="Y4659" t="s">
        <v>99</v>
      </c>
      <c r="Z4659">
        <v>1</v>
      </c>
      <c r="AA4659">
        <f t="shared" si="640"/>
        <v>-20</v>
      </c>
      <c r="AB4659">
        <f t="shared" ca="1" si="636"/>
        <v>-19.400000200000001</v>
      </c>
      <c r="AC4659">
        <f t="shared" ca="1" si="637"/>
        <v>-0.59999979999999908</v>
      </c>
      <c r="AD4659">
        <f t="shared" ca="1" si="638"/>
        <v>0.59999979999999908</v>
      </c>
      <c r="AE4659" s="2">
        <v>0</v>
      </c>
      <c r="AF4659" s="7">
        <f>VLOOKUP(R4659,Weights!$A$2:$B$120,2,0)*AE4659</f>
        <v>0</v>
      </c>
      <c r="AG4659">
        <f t="shared" ca="1" si="639"/>
        <v>0.35999976000003892</v>
      </c>
      <c r="AI4659" t="str">
        <f t="shared" ca="1" si="641"/>
        <v>Duke</v>
      </c>
      <c r="AJ4659" t="str">
        <f t="shared" si="642"/>
        <v>Duke</v>
      </c>
      <c r="AK4659" t="str">
        <f t="shared" si="643"/>
        <v>Duke</v>
      </c>
    </row>
    <row r="4660" spans="17:37" x14ac:dyDescent="0.25">
      <c r="Q4660" t="s">
        <v>3261</v>
      </c>
      <c r="R4660" s="6">
        <v>41965</v>
      </c>
      <c r="S4660" t="s">
        <v>3195</v>
      </c>
      <c r="T4660" t="s">
        <v>3198</v>
      </c>
      <c r="U4660" t="s">
        <v>3841</v>
      </c>
      <c r="V4660">
        <v>57</v>
      </c>
      <c r="W4660">
        <v>50</v>
      </c>
      <c r="Y4660" t="s">
        <v>15</v>
      </c>
      <c r="Z4660">
        <v>1</v>
      </c>
      <c r="AA4660">
        <f t="shared" si="640"/>
        <v>-7</v>
      </c>
      <c r="AB4660">
        <f t="shared" ca="1" si="636"/>
        <v>-0.79999999999999982</v>
      </c>
      <c r="AC4660">
        <f t="shared" ca="1" si="637"/>
        <v>-6.2</v>
      </c>
      <c r="AD4660">
        <f t="shared" ca="1" si="638"/>
        <v>6.2</v>
      </c>
      <c r="AE4660" s="2">
        <v>0</v>
      </c>
      <c r="AF4660" s="7">
        <f>VLOOKUP(R4660,Weights!$A$2:$B$120,2,0)*AE4660</f>
        <v>0</v>
      </c>
      <c r="AG4660">
        <f t="shared" ca="1" si="639"/>
        <v>38.440000000000005</v>
      </c>
      <c r="AI4660" t="str">
        <f t="shared" ca="1" si="641"/>
        <v>UNLV</v>
      </c>
      <c r="AJ4660" t="str">
        <f t="shared" si="642"/>
        <v>UNLV</v>
      </c>
      <c r="AK4660" t="str">
        <f t="shared" si="643"/>
        <v>UNLV</v>
      </c>
    </row>
    <row r="4661" spans="17:37" x14ac:dyDescent="0.25">
      <c r="Q4661" t="s">
        <v>3261</v>
      </c>
      <c r="R4661" s="6">
        <v>41968</v>
      </c>
      <c r="S4661" t="s">
        <v>3194</v>
      </c>
      <c r="T4661" t="s">
        <v>3380</v>
      </c>
      <c r="U4661" t="s">
        <v>3842</v>
      </c>
      <c r="V4661">
        <v>76</v>
      </c>
      <c r="W4661">
        <v>67</v>
      </c>
      <c r="Y4661" t="s">
        <v>150</v>
      </c>
      <c r="Z4661">
        <v>1</v>
      </c>
      <c r="AA4661">
        <f t="shared" si="640"/>
        <v>9</v>
      </c>
      <c r="AB4661">
        <f t="shared" ca="1" si="636"/>
        <v>14.8</v>
      </c>
      <c r="AC4661">
        <f t="shared" ca="1" si="637"/>
        <v>-5.8000000000000007</v>
      </c>
      <c r="AD4661">
        <f t="shared" ca="1" si="638"/>
        <v>5.8000000000000007</v>
      </c>
      <c r="AE4661" s="2">
        <v>0</v>
      </c>
      <c r="AF4661" s="7">
        <f>VLOOKUP(R4661,Weights!$A$2:$B$120,2,0)*AE4661</f>
        <v>0</v>
      </c>
      <c r="AG4661">
        <f t="shared" ca="1" si="639"/>
        <v>33.640000000000008</v>
      </c>
      <c r="AI4661" t="str">
        <f t="shared" ca="1" si="641"/>
        <v>Temple</v>
      </c>
      <c r="AJ4661" t="str">
        <f t="shared" si="642"/>
        <v>Temple</v>
      </c>
      <c r="AK4661">
        <f t="shared" si="643"/>
        <v>0</v>
      </c>
    </row>
    <row r="4662" spans="17:37" x14ac:dyDescent="0.25">
      <c r="Q4662" t="s">
        <v>3261</v>
      </c>
      <c r="R4662" s="6">
        <v>41973</v>
      </c>
      <c r="S4662" t="s">
        <v>3194</v>
      </c>
      <c r="T4662" t="s">
        <v>3228</v>
      </c>
      <c r="U4662" t="s">
        <v>3842</v>
      </c>
      <c r="V4662">
        <v>70</v>
      </c>
      <c r="W4662">
        <v>56</v>
      </c>
      <c r="Y4662" t="s">
        <v>151</v>
      </c>
      <c r="Z4662">
        <v>1</v>
      </c>
      <c r="AA4662">
        <f t="shared" si="640"/>
        <v>14</v>
      </c>
      <c r="AB4662">
        <f t="shared" ca="1" si="636"/>
        <v>12.8</v>
      </c>
      <c r="AC4662">
        <f t="shared" ca="1" si="637"/>
        <v>1.1999999999999993</v>
      </c>
      <c r="AD4662">
        <f t="shared" ca="1" si="638"/>
        <v>-1.1999999999999993</v>
      </c>
      <c r="AE4662" s="2">
        <v>0</v>
      </c>
      <c r="AF4662" s="7">
        <f>VLOOKUP(R4662,Weights!$A$2:$B$120,2,0)*AE4662</f>
        <v>0</v>
      </c>
      <c r="AG4662">
        <f t="shared" ca="1" si="639"/>
        <v>1.4399999999999984</v>
      </c>
      <c r="AI4662" t="str">
        <f t="shared" ca="1" si="641"/>
        <v>Temple</v>
      </c>
      <c r="AJ4662" t="str">
        <f t="shared" si="642"/>
        <v>Temple</v>
      </c>
      <c r="AK4662">
        <f t="shared" si="643"/>
        <v>0</v>
      </c>
    </row>
    <row r="4663" spans="17:37" x14ac:dyDescent="0.25">
      <c r="Q4663" t="s">
        <v>3261</v>
      </c>
      <c r="R4663" s="6">
        <v>41979</v>
      </c>
      <c r="S4663" t="s">
        <v>3195</v>
      </c>
      <c r="T4663" t="s">
        <v>3289</v>
      </c>
      <c r="U4663" t="s">
        <v>3842</v>
      </c>
      <c r="V4663">
        <v>58</v>
      </c>
      <c r="W4663">
        <v>57</v>
      </c>
      <c r="Y4663" t="s">
        <v>152</v>
      </c>
      <c r="Z4663">
        <v>1</v>
      </c>
      <c r="AA4663">
        <f t="shared" si="640"/>
        <v>1</v>
      </c>
      <c r="AB4663">
        <f t="shared" ca="1" si="636"/>
        <v>1</v>
      </c>
      <c r="AC4663">
        <f t="shared" ca="1" si="637"/>
        <v>0</v>
      </c>
      <c r="AD4663">
        <f t="shared" ca="1" si="638"/>
        <v>0</v>
      </c>
      <c r="AE4663" s="2">
        <v>0</v>
      </c>
      <c r="AF4663" s="7">
        <f>VLOOKUP(R4663,Weights!$A$2:$B$120,2,0)*AE4663</f>
        <v>0</v>
      </c>
      <c r="AG4663">
        <f t="shared" ca="1" si="639"/>
        <v>0</v>
      </c>
      <c r="AI4663" t="str">
        <f t="shared" ca="1" si="641"/>
        <v>Temple</v>
      </c>
      <c r="AJ4663" t="str">
        <f t="shared" si="642"/>
        <v>Temple</v>
      </c>
      <c r="AK4663">
        <f t="shared" si="643"/>
        <v>0</v>
      </c>
    </row>
    <row r="4664" spans="17:37" x14ac:dyDescent="0.25">
      <c r="Q4664" t="s">
        <v>3261</v>
      </c>
      <c r="R4664" s="6">
        <v>41983</v>
      </c>
      <c r="S4664" t="s">
        <v>3194</v>
      </c>
      <c r="T4664" t="s">
        <v>3303</v>
      </c>
      <c r="U4664" t="s">
        <v>3842</v>
      </c>
      <c r="V4664">
        <v>76</v>
      </c>
      <c r="W4664">
        <v>64</v>
      </c>
      <c r="Y4664" t="s">
        <v>153</v>
      </c>
      <c r="Z4664">
        <v>1</v>
      </c>
      <c r="AA4664">
        <f t="shared" si="640"/>
        <v>12</v>
      </c>
      <c r="AB4664">
        <f t="shared" ca="1" si="636"/>
        <v>12.600000000000001</v>
      </c>
      <c r="AC4664">
        <f t="shared" ca="1" si="637"/>
        <v>-0.60000000000000142</v>
      </c>
      <c r="AD4664">
        <f t="shared" ca="1" si="638"/>
        <v>0.60000000000000142</v>
      </c>
      <c r="AE4664" s="2">
        <v>0</v>
      </c>
      <c r="AF4664" s="7">
        <f>VLOOKUP(R4664,Weights!$A$2:$B$120,2,0)*AE4664</f>
        <v>0</v>
      </c>
      <c r="AG4664">
        <f t="shared" ca="1" si="639"/>
        <v>0.36000000000000171</v>
      </c>
      <c r="AI4664" t="str">
        <f t="shared" ca="1" si="641"/>
        <v>Temple</v>
      </c>
      <c r="AJ4664" t="str">
        <f t="shared" si="642"/>
        <v>Temple</v>
      </c>
      <c r="AK4664">
        <f t="shared" si="643"/>
        <v>0</v>
      </c>
    </row>
    <row r="4665" spans="17:37" x14ac:dyDescent="0.25">
      <c r="Q4665" t="s">
        <v>3261</v>
      </c>
      <c r="R4665" s="6">
        <v>41995</v>
      </c>
      <c r="S4665" t="s">
        <v>3194</v>
      </c>
      <c r="T4665" t="s">
        <v>3830</v>
      </c>
      <c r="U4665" t="s">
        <v>3842</v>
      </c>
      <c r="V4665">
        <v>77</v>
      </c>
      <c r="W4665">
        <v>52</v>
      </c>
      <c r="Y4665" t="s">
        <v>398</v>
      </c>
      <c r="Z4665">
        <v>1</v>
      </c>
      <c r="AA4665">
        <f t="shared" si="640"/>
        <v>25</v>
      </c>
      <c r="AB4665">
        <f t="shared" ca="1" si="636"/>
        <v>-12.800000199999999</v>
      </c>
      <c r="AC4665">
        <f t="shared" ca="1" si="637"/>
        <v>37.800000199999999</v>
      </c>
      <c r="AD4665">
        <f t="shared" ca="1" si="638"/>
        <v>-37.800000199999999</v>
      </c>
      <c r="AE4665" s="2">
        <v>0</v>
      </c>
      <c r="AF4665" s="7">
        <f>VLOOKUP(R4665,Weights!$A$2:$B$120,2,0)*AE4665</f>
        <v>0</v>
      </c>
      <c r="AG4665">
        <f t="shared" ca="1" si="639"/>
        <v>1428.8400151200001</v>
      </c>
      <c r="AI4665" t="str">
        <f t="shared" ca="1" si="641"/>
        <v>Kansas</v>
      </c>
      <c r="AJ4665" t="str">
        <f t="shared" si="642"/>
        <v>Temple</v>
      </c>
      <c r="AK4665">
        <f t="shared" si="643"/>
        <v>0</v>
      </c>
    </row>
    <row r="4666" spans="17:37" x14ac:dyDescent="0.25">
      <c r="Q4666" t="s">
        <v>3261</v>
      </c>
      <c r="R4666" s="6">
        <v>42001</v>
      </c>
      <c r="S4666" t="s">
        <v>3194</v>
      </c>
      <c r="T4666" t="s">
        <v>3421</v>
      </c>
      <c r="U4666" t="s">
        <v>3842</v>
      </c>
      <c r="V4666">
        <v>66</v>
      </c>
      <c r="W4666">
        <v>56</v>
      </c>
      <c r="Y4666" t="s">
        <v>399</v>
      </c>
      <c r="Z4666">
        <v>1</v>
      </c>
      <c r="AA4666">
        <f t="shared" si="640"/>
        <v>10</v>
      </c>
      <c r="AB4666">
        <f t="shared" ca="1" si="636"/>
        <v>11.8</v>
      </c>
      <c r="AC4666">
        <f t="shared" ca="1" si="637"/>
        <v>-1.8000000000000007</v>
      </c>
      <c r="AD4666">
        <f t="shared" ca="1" si="638"/>
        <v>1.8000000000000007</v>
      </c>
      <c r="AE4666" s="2">
        <v>0</v>
      </c>
      <c r="AF4666" s="7">
        <f>VLOOKUP(R4666,Weights!$A$2:$B$120,2,0)*AE4666</f>
        <v>0</v>
      </c>
      <c r="AG4666">
        <f t="shared" ca="1" si="639"/>
        <v>3.2400000000000024</v>
      </c>
      <c r="AI4666" t="str">
        <f t="shared" ca="1" si="641"/>
        <v>Temple</v>
      </c>
      <c r="AJ4666" t="str">
        <f t="shared" si="642"/>
        <v>Temple</v>
      </c>
      <c r="AK4666">
        <f t="shared" si="643"/>
        <v>0</v>
      </c>
    </row>
    <row r="4667" spans="17:37" x14ac:dyDescent="0.25">
      <c r="Q4667" t="s">
        <v>3261</v>
      </c>
      <c r="R4667" s="6">
        <v>42008</v>
      </c>
      <c r="S4667" t="s">
        <v>3194</v>
      </c>
      <c r="T4667" t="s">
        <v>3259</v>
      </c>
      <c r="U4667" t="s">
        <v>3842</v>
      </c>
      <c r="V4667">
        <v>84</v>
      </c>
      <c r="W4667">
        <v>78</v>
      </c>
      <c r="Y4667" t="s">
        <v>401</v>
      </c>
      <c r="Z4667">
        <v>1</v>
      </c>
      <c r="AA4667">
        <f t="shared" si="640"/>
        <v>6</v>
      </c>
      <c r="AB4667">
        <f t="shared" ca="1" si="636"/>
        <v>14.4</v>
      </c>
      <c r="AC4667">
        <f t="shared" ca="1" si="637"/>
        <v>-8.4</v>
      </c>
      <c r="AD4667">
        <f t="shared" ca="1" si="638"/>
        <v>8.4</v>
      </c>
      <c r="AE4667" s="2">
        <v>0</v>
      </c>
      <c r="AF4667" s="7">
        <f>VLOOKUP(R4667,Weights!$A$2:$B$120,2,0)*AE4667</f>
        <v>0</v>
      </c>
      <c r="AG4667">
        <f t="shared" ca="1" si="639"/>
        <v>70.56</v>
      </c>
      <c r="AI4667" t="str">
        <f t="shared" ca="1" si="641"/>
        <v>Temple</v>
      </c>
      <c r="AJ4667" t="str">
        <f t="shared" si="642"/>
        <v>Temple</v>
      </c>
      <c r="AK4667">
        <f t="shared" si="643"/>
        <v>0</v>
      </c>
    </row>
    <row r="4668" spans="17:37" x14ac:dyDescent="0.25">
      <c r="Q4668" t="s">
        <v>3261</v>
      </c>
      <c r="R4668" s="6">
        <v>42014</v>
      </c>
      <c r="S4668" t="s">
        <v>3194</v>
      </c>
      <c r="T4668" t="s">
        <v>3264</v>
      </c>
      <c r="U4668" t="s">
        <v>3841</v>
      </c>
      <c r="V4668">
        <v>63</v>
      </c>
      <c r="W4668">
        <v>56</v>
      </c>
      <c r="Y4668" t="s">
        <v>403</v>
      </c>
      <c r="Z4668">
        <v>1</v>
      </c>
      <c r="AA4668">
        <f t="shared" si="640"/>
        <v>-7</v>
      </c>
      <c r="AB4668">
        <f t="shared" ca="1" si="636"/>
        <v>1.7999999999999998</v>
      </c>
      <c r="AC4668">
        <f t="shared" ca="1" si="637"/>
        <v>-8.8000000000000007</v>
      </c>
      <c r="AD4668">
        <f t="shared" ca="1" si="638"/>
        <v>8.8000000000000007</v>
      </c>
      <c r="AE4668" s="2">
        <v>0</v>
      </c>
      <c r="AF4668" s="7">
        <f>VLOOKUP(R4668,Weights!$A$2:$B$120,2,0)*AE4668</f>
        <v>0</v>
      </c>
      <c r="AG4668">
        <f t="shared" ca="1" si="639"/>
        <v>77.440000000000012</v>
      </c>
      <c r="AI4668" t="str">
        <f t="shared" ca="1" si="641"/>
        <v>Temple</v>
      </c>
      <c r="AJ4668" t="str">
        <f t="shared" si="642"/>
        <v>Tulsa</v>
      </c>
      <c r="AK4668" t="str">
        <f t="shared" si="643"/>
        <v>Tulsa</v>
      </c>
    </row>
    <row r="4669" spans="17:37" x14ac:dyDescent="0.25">
      <c r="Q4669" t="s">
        <v>3261</v>
      </c>
      <c r="R4669" s="6">
        <v>42018</v>
      </c>
      <c r="S4669" t="s">
        <v>3194</v>
      </c>
      <c r="T4669" t="s">
        <v>3270</v>
      </c>
      <c r="U4669" t="s">
        <v>3841</v>
      </c>
      <c r="V4669">
        <v>60</v>
      </c>
      <c r="W4669">
        <v>55</v>
      </c>
      <c r="Y4669" t="s">
        <v>404</v>
      </c>
      <c r="Z4669">
        <v>1</v>
      </c>
      <c r="AA4669">
        <f t="shared" si="640"/>
        <v>-5</v>
      </c>
      <c r="AB4669">
        <f t="shared" ca="1" si="636"/>
        <v>-0.99999999999999911</v>
      </c>
      <c r="AC4669">
        <f t="shared" ca="1" si="637"/>
        <v>-4.0000000000000009</v>
      </c>
      <c r="AD4669">
        <f t="shared" ca="1" si="638"/>
        <v>4.0000000000000009</v>
      </c>
      <c r="AE4669" s="2">
        <v>0</v>
      </c>
      <c r="AF4669" s="7">
        <f>VLOOKUP(R4669,Weights!$A$2:$B$120,2,0)*AE4669</f>
        <v>0</v>
      </c>
      <c r="AG4669">
        <f t="shared" ca="1" si="639"/>
        <v>16.000000000000007</v>
      </c>
      <c r="AI4669" t="str">
        <f t="shared" ca="1" si="641"/>
        <v>SMU</v>
      </c>
      <c r="AJ4669" t="str">
        <f t="shared" si="642"/>
        <v>SMU</v>
      </c>
      <c r="AK4669" t="str">
        <f t="shared" si="643"/>
        <v>SMU</v>
      </c>
    </row>
    <row r="4670" spans="17:37" x14ac:dyDescent="0.25">
      <c r="Q4670" t="s">
        <v>3261</v>
      </c>
      <c r="R4670" s="6">
        <v>42026</v>
      </c>
      <c r="S4670" t="s">
        <v>3194</v>
      </c>
      <c r="T4670" t="s">
        <v>3266</v>
      </c>
      <c r="U4670" t="s">
        <v>3842</v>
      </c>
      <c r="V4670">
        <v>73</v>
      </c>
      <c r="W4670">
        <v>48</v>
      </c>
      <c r="Y4670" t="s">
        <v>406</v>
      </c>
      <c r="Z4670">
        <v>1</v>
      </c>
      <c r="AA4670">
        <f t="shared" si="640"/>
        <v>25</v>
      </c>
      <c r="AB4670">
        <f t="shared" ca="1" si="636"/>
        <v>14.8</v>
      </c>
      <c r="AC4670">
        <f t="shared" ca="1" si="637"/>
        <v>10.199999999999999</v>
      </c>
      <c r="AD4670">
        <f t="shared" ca="1" si="638"/>
        <v>-10.199999999999999</v>
      </c>
      <c r="AE4670" s="2">
        <v>0</v>
      </c>
      <c r="AF4670" s="7">
        <f>VLOOKUP(R4670,Weights!$A$2:$B$120,2,0)*AE4670</f>
        <v>0</v>
      </c>
      <c r="AG4670">
        <f t="shared" ca="1" si="639"/>
        <v>104.03999999999999</v>
      </c>
      <c r="AI4670" t="str">
        <f t="shared" ca="1" si="641"/>
        <v>Temple</v>
      </c>
      <c r="AJ4670" t="str">
        <f t="shared" si="642"/>
        <v>Temple</v>
      </c>
      <c r="AK4670">
        <f t="shared" si="643"/>
        <v>0</v>
      </c>
    </row>
    <row r="4671" spans="17:37" x14ac:dyDescent="0.25">
      <c r="Q4671" t="s">
        <v>3261</v>
      </c>
      <c r="R4671" s="6">
        <v>42035</v>
      </c>
      <c r="S4671" t="s">
        <v>3194</v>
      </c>
      <c r="T4671" t="s">
        <v>3263</v>
      </c>
      <c r="U4671" t="s">
        <v>3842</v>
      </c>
      <c r="V4671">
        <v>55</v>
      </c>
      <c r="W4671">
        <v>37</v>
      </c>
      <c r="Y4671" t="s">
        <v>408</v>
      </c>
      <c r="Z4671">
        <v>1</v>
      </c>
      <c r="AA4671">
        <f t="shared" si="640"/>
        <v>18</v>
      </c>
      <c r="AB4671">
        <f t="shared" ca="1" si="636"/>
        <v>12</v>
      </c>
      <c r="AC4671">
        <f t="shared" ca="1" si="637"/>
        <v>6</v>
      </c>
      <c r="AD4671">
        <f t="shared" ca="1" si="638"/>
        <v>-6</v>
      </c>
      <c r="AE4671" s="2">
        <v>0</v>
      </c>
      <c r="AF4671" s="7">
        <f>VLOOKUP(R4671,Weights!$A$2:$B$120,2,0)*AE4671</f>
        <v>0</v>
      </c>
      <c r="AG4671">
        <f t="shared" ca="1" si="639"/>
        <v>36</v>
      </c>
      <c r="AI4671" t="str">
        <f t="shared" ca="1" si="641"/>
        <v>Temple</v>
      </c>
      <c r="AJ4671" t="str">
        <f t="shared" si="642"/>
        <v>Temple</v>
      </c>
      <c r="AK4671">
        <f t="shared" si="643"/>
        <v>0</v>
      </c>
    </row>
    <row r="4672" spans="17:37" x14ac:dyDescent="0.25">
      <c r="Q4672" t="s">
        <v>3261</v>
      </c>
      <c r="R4672" s="6">
        <v>42045</v>
      </c>
      <c r="S4672" t="s">
        <v>3194</v>
      </c>
      <c r="T4672" t="s">
        <v>3234</v>
      </c>
      <c r="U4672" t="s">
        <v>3842</v>
      </c>
      <c r="V4672">
        <v>75</v>
      </c>
      <c r="W4672">
        <v>59</v>
      </c>
      <c r="Y4672" t="s">
        <v>411</v>
      </c>
      <c r="Z4672">
        <v>1</v>
      </c>
      <c r="AA4672">
        <f t="shared" si="640"/>
        <v>16</v>
      </c>
      <c r="AB4672">
        <f t="shared" ca="1" si="636"/>
        <v>-1.2000000000000002</v>
      </c>
      <c r="AC4672">
        <f t="shared" ca="1" si="637"/>
        <v>17.2</v>
      </c>
      <c r="AD4672">
        <f t="shared" ca="1" si="638"/>
        <v>-17.2</v>
      </c>
      <c r="AE4672" s="2">
        <v>0</v>
      </c>
      <c r="AF4672" s="7">
        <f>VLOOKUP(R4672,Weights!$A$2:$B$120,2,0)*AE4672</f>
        <v>0</v>
      </c>
      <c r="AG4672">
        <f t="shared" ca="1" si="639"/>
        <v>295.83999999999997</v>
      </c>
      <c r="AI4672" t="str">
        <f t="shared" ca="1" si="641"/>
        <v>Cincinnati</v>
      </c>
      <c r="AJ4672" t="str">
        <f t="shared" si="642"/>
        <v>Temple</v>
      </c>
      <c r="AK4672">
        <f t="shared" si="643"/>
        <v>0</v>
      </c>
    </row>
    <row r="4673" spans="17:37" x14ac:dyDescent="0.25">
      <c r="Q4673" t="s">
        <v>3261</v>
      </c>
      <c r="R4673" s="6">
        <v>42049</v>
      </c>
      <c r="S4673" t="s">
        <v>3194</v>
      </c>
      <c r="T4673" t="s">
        <v>3260</v>
      </c>
      <c r="U4673" t="s">
        <v>3842</v>
      </c>
      <c r="V4673">
        <v>66</v>
      </c>
      <c r="W4673">
        <v>53</v>
      </c>
      <c r="Y4673" t="s">
        <v>412</v>
      </c>
      <c r="Z4673">
        <v>1</v>
      </c>
      <c r="AA4673">
        <f t="shared" si="640"/>
        <v>13</v>
      </c>
      <c r="AB4673">
        <f t="shared" ca="1" si="636"/>
        <v>10.8</v>
      </c>
      <c r="AC4673">
        <f t="shared" ca="1" si="637"/>
        <v>2.1999999999999993</v>
      </c>
      <c r="AD4673">
        <f t="shared" ca="1" si="638"/>
        <v>-2.1999999999999993</v>
      </c>
      <c r="AE4673" s="2">
        <v>0</v>
      </c>
      <c r="AF4673" s="7">
        <f>VLOOKUP(R4673,Weights!$A$2:$B$120,2,0)*AE4673</f>
        <v>0</v>
      </c>
      <c r="AG4673">
        <f t="shared" ca="1" si="639"/>
        <v>4.8399999999999972</v>
      </c>
      <c r="AI4673" t="str">
        <f t="shared" ca="1" si="641"/>
        <v>Temple</v>
      </c>
      <c r="AJ4673" t="str">
        <f t="shared" si="642"/>
        <v>Temple</v>
      </c>
      <c r="AK4673">
        <f t="shared" si="643"/>
        <v>0</v>
      </c>
    </row>
    <row r="4674" spans="17:37" x14ac:dyDescent="0.25">
      <c r="Q4674" t="s">
        <v>3261</v>
      </c>
      <c r="R4674" s="6">
        <v>42061</v>
      </c>
      <c r="S4674" t="s">
        <v>3194</v>
      </c>
      <c r="T4674" t="s">
        <v>3262</v>
      </c>
      <c r="U4674" t="s">
        <v>3842</v>
      </c>
      <c r="V4674">
        <v>66</v>
      </c>
      <c r="W4674">
        <v>54</v>
      </c>
      <c r="Y4674" t="s">
        <v>286</v>
      </c>
      <c r="Z4674">
        <v>1</v>
      </c>
      <c r="AA4674">
        <f t="shared" si="640"/>
        <v>12</v>
      </c>
      <c r="AB4674">
        <f t="shared" ref="AB4674:AB4737" ca="1" si="644">Z4674*(IF(S4674="A",-HomeEdge,IF(S4674="H",HomeEdge,0))+VLOOKUP(Q4674,TmList,2,0)-VLOOKUP(T4674,TmList,2,0))</f>
        <v>12</v>
      </c>
      <c r="AC4674">
        <f t="shared" ref="AC4674:AC4737" ca="1" si="645">AA4674-AB4674</f>
        <v>0</v>
      </c>
      <c r="AD4674">
        <f t="shared" ref="AD4674:AD4737" ca="1" si="646">-AC4674</f>
        <v>0</v>
      </c>
      <c r="AE4674" s="2">
        <v>0</v>
      </c>
      <c r="AF4674" s="7">
        <f>VLOOKUP(R4674,Weights!$A$2:$B$120,2,0)*AE4674</f>
        <v>0</v>
      </c>
      <c r="AG4674">
        <f t="shared" ref="AG4674:AG4737" ca="1" si="647">AC4674^2</f>
        <v>0</v>
      </c>
      <c r="AI4674" t="str">
        <f t="shared" ca="1" si="641"/>
        <v>Temple</v>
      </c>
      <c r="AJ4674" t="str">
        <f t="shared" si="642"/>
        <v>Temple</v>
      </c>
      <c r="AK4674">
        <f t="shared" si="643"/>
        <v>0</v>
      </c>
    </row>
    <row r="4675" spans="17:37" x14ac:dyDescent="0.25">
      <c r="Q4675" t="s">
        <v>3261</v>
      </c>
      <c r="R4675" s="6">
        <v>42070</v>
      </c>
      <c r="S4675" t="s">
        <v>3194</v>
      </c>
      <c r="T4675" t="s">
        <v>3257</v>
      </c>
      <c r="U4675" t="s">
        <v>3842</v>
      </c>
      <c r="V4675">
        <v>75</v>
      </c>
      <c r="W4675">
        <v>63</v>
      </c>
      <c r="Y4675" t="s">
        <v>287</v>
      </c>
      <c r="Z4675">
        <v>1</v>
      </c>
      <c r="AA4675">
        <f t="shared" ref="AA4675:AA4738" si="648">Z4675*IF(U4675="W",(V4675-W4675),W4675-V4675)</f>
        <v>12</v>
      </c>
      <c r="AB4675">
        <f t="shared" ca="1" si="644"/>
        <v>1</v>
      </c>
      <c r="AC4675">
        <f t="shared" ca="1" si="645"/>
        <v>11</v>
      </c>
      <c r="AD4675">
        <f t="shared" ca="1" si="646"/>
        <v>-11</v>
      </c>
      <c r="AE4675" s="2">
        <v>0</v>
      </c>
      <c r="AF4675" s="7">
        <f>VLOOKUP(R4675,Weights!$A$2:$B$120,2,0)*AE4675</f>
        <v>0</v>
      </c>
      <c r="AG4675">
        <f t="shared" ca="1" si="647"/>
        <v>121</v>
      </c>
      <c r="AI4675" t="str">
        <f t="shared" ref="AI4675:AI4738" ca="1" si="649">IF(AB4675&gt;0,Q4675,T4675)</f>
        <v>Temple</v>
      </c>
      <c r="AJ4675" t="str">
        <f t="shared" ref="AJ4675:AJ4738" si="650">IF(AA4675&gt;0,Q4675,T4675)</f>
        <v>Temple</v>
      </c>
      <c r="AK4675">
        <f t="shared" ref="AK4675:AK4738" si="651">IF(AA4675&lt;0,T4675,0)</f>
        <v>0</v>
      </c>
    </row>
    <row r="4676" spans="17:37" x14ac:dyDescent="0.25">
      <c r="Q4676" t="s">
        <v>3372</v>
      </c>
      <c r="R4676" s="6">
        <v>41963</v>
      </c>
      <c r="S4676" t="s">
        <v>3194</v>
      </c>
      <c r="T4676" t="s">
        <v>3530</v>
      </c>
      <c r="U4676" t="s">
        <v>3842</v>
      </c>
      <c r="V4676">
        <v>70</v>
      </c>
      <c r="W4676">
        <v>58</v>
      </c>
      <c r="Y4676" t="s">
        <v>11</v>
      </c>
      <c r="Z4676">
        <v>1</v>
      </c>
      <c r="AA4676">
        <f t="shared" si="648"/>
        <v>12</v>
      </c>
      <c r="AB4676">
        <f t="shared" ca="1" si="644"/>
        <v>12.6</v>
      </c>
      <c r="AC4676">
        <f t="shared" ca="1" si="645"/>
        <v>-0.59999999999999964</v>
      </c>
      <c r="AD4676">
        <f t="shared" ca="1" si="646"/>
        <v>0.59999999999999964</v>
      </c>
      <c r="AE4676" s="2">
        <v>0</v>
      </c>
      <c r="AF4676" s="7">
        <f>VLOOKUP(R4676,Weights!$A$2:$B$120,2,0)*AE4676</f>
        <v>0</v>
      </c>
      <c r="AG4676">
        <f t="shared" ca="1" si="647"/>
        <v>0.3599999999999996</v>
      </c>
      <c r="AI4676" t="str">
        <f t="shared" ca="1" si="649"/>
        <v>Tennessee</v>
      </c>
      <c r="AJ4676" t="str">
        <f t="shared" si="650"/>
        <v>Tennessee</v>
      </c>
      <c r="AK4676">
        <f t="shared" si="651"/>
        <v>0</v>
      </c>
    </row>
    <row r="4677" spans="17:37" x14ac:dyDescent="0.25">
      <c r="Q4677" t="s">
        <v>3372</v>
      </c>
      <c r="R4677" s="6">
        <v>41970</v>
      </c>
      <c r="S4677" t="s">
        <v>3195</v>
      </c>
      <c r="T4677" t="s">
        <v>3451</v>
      </c>
      <c r="U4677" t="s">
        <v>3842</v>
      </c>
      <c r="V4677">
        <v>64</v>
      </c>
      <c r="W4677">
        <v>57</v>
      </c>
      <c r="Y4677" t="s">
        <v>99</v>
      </c>
      <c r="Z4677">
        <v>1</v>
      </c>
      <c r="AA4677">
        <f t="shared" si="648"/>
        <v>7</v>
      </c>
      <c r="AB4677">
        <f t="shared" ca="1" si="644"/>
        <v>7</v>
      </c>
      <c r="AC4677">
        <f t="shared" ca="1" si="645"/>
        <v>0</v>
      </c>
      <c r="AD4677">
        <f t="shared" ca="1" si="646"/>
        <v>0</v>
      </c>
      <c r="AE4677" s="2">
        <v>0</v>
      </c>
      <c r="AF4677" s="7">
        <f>VLOOKUP(R4677,Weights!$A$2:$B$120,2,0)*AE4677</f>
        <v>0</v>
      </c>
      <c r="AG4677">
        <f t="shared" ca="1" si="647"/>
        <v>0</v>
      </c>
      <c r="AI4677" t="str">
        <f t="shared" ca="1" si="649"/>
        <v>Tennessee</v>
      </c>
      <c r="AJ4677" t="str">
        <f t="shared" si="650"/>
        <v>Tennessee</v>
      </c>
      <c r="AK4677">
        <f t="shared" si="651"/>
        <v>0</v>
      </c>
    </row>
    <row r="4678" spans="17:37" x14ac:dyDescent="0.25">
      <c r="Q4678" t="s">
        <v>3372</v>
      </c>
      <c r="R4678" s="6">
        <v>41979</v>
      </c>
      <c r="S4678" t="s">
        <v>3194</v>
      </c>
      <c r="T4678" t="s">
        <v>3366</v>
      </c>
      <c r="U4678" t="s">
        <v>3842</v>
      </c>
      <c r="V4678">
        <v>65</v>
      </c>
      <c r="W4678">
        <v>64</v>
      </c>
      <c r="Y4678" t="s">
        <v>235</v>
      </c>
      <c r="Z4678">
        <v>1</v>
      </c>
      <c r="AA4678">
        <f t="shared" si="648"/>
        <v>1</v>
      </c>
      <c r="AB4678">
        <f t="shared" ca="1" si="644"/>
        <v>-0.40000000000000036</v>
      </c>
      <c r="AC4678">
        <f t="shared" ca="1" si="645"/>
        <v>1.4000000000000004</v>
      </c>
      <c r="AD4678">
        <f t="shared" ca="1" si="646"/>
        <v>-1.4000000000000004</v>
      </c>
      <c r="AE4678" s="2">
        <v>0</v>
      </c>
      <c r="AF4678" s="7">
        <f>VLOOKUP(R4678,Weights!$A$2:$B$120,2,0)*AE4678</f>
        <v>0</v>
      </c>
      <c r="AG4678">
        <f t="shared" ca="1" si="647"/>
        <v>1.9600000000000011</v>
      </c>
      <c r="AI4678" t="str">
        <f t="shared" ca="1" si="649"/>
        <v>Kansas St</v>
      </c>
      <c r="AJ4678" t="str">
        <f t="shared" si="650"/>
        <v>Tennessee</v>
      </c>
      <c r="AK4678">
        <f t="shared" si="651"/>
        <v>0</v>
      </c>
    </row>
    <row r="4679" spans="17:37" x14ac:dyDescent="0.25">
      <c r="Q4679" t="s">
        <v>3372</v>
      </c>
      <c r="R4679" s="6">
        <v>41987</v>
      </c>
      <c r="S4679" t="s">
        <v>3194</v>
      </c>
      <c r="T4679" t="s">
        <v>3222</v>
      </c>
      <c r="U4679" t="s">
        <v>3842</v>
      </c>
      <c r="V4679">
        <v>67</v>
      </c>
      <c r="W4679">
        <v>55</v>
      </c>
      <c r="Y4679" t="s">
        <v>290</v>
      </c>
      <c r="Z4679">
        <v>1</v>
      </c>
      <c r="AA4679">
        <f t="shared" si="648"/>
        <v>12</v>
      </c>
      <c r="AB4679">
        <f t="shared" ca="1" si="644"/>
        <v>-8.0000002000000023</v>
      </c>
      <c r="AC4679">
        <f t="shared" ca="1" si="645"/>
        <v>20.000000200000002</v>
      </c>
      <c r="AD4679">
        <f t="shared" ca="1" si="646"/>
        <v>-20.000000200000002</v>
      </c>
      <c r="AE4679" s="2">
        <v>0</v>
      </c>
      <c r="AF4679" s="7">
        <f>VLOOKUP(R4679,Weights!$A$2:$B$120,2,0)*AE4679</f>
        <v>0</v>
      </c>
      <c r="AG4679">
        <f t="shared" ca="1" si="647"/>
        <v>400.00000800000015</v>
      </c>
      <c r="AI4679" t="str">
        <f t="shared" ca="1" si="649"/>
        <v>Butler</v>
      </c>
      <c r="AJ4679" t="str">
        <f t="shared" si="650"/>
        <v>Tennessee</v>
      </c>
      <c r="AK4679">
        <f t="shared" si="651"/>
        <v>0</v>
      </c>
    </row>
    <row r="4680" spans="17:37" x14ac:dyDescent="0.25">
      <c r="Q4680" t="s">
        <v>3372</v>
      </c>
      <c r="R4680" s="6">
        <v>41992</v>
      </c>
      <c r="S4680" t="s">
        <v>3194</v>
      </c>
      <c r="T4680" t="s">
        <v>3353</v>
      </c>
      <c r="U4680" t="s">
        <v>3842</v>
      </c>
      <c r="V4680">
        <v>61</v>
      </c>
      <c r="W4680">
        <v>58</v>
      </c>
      <c r="Y4680" t="s">
        <v>178</v>
      </c>
      <c r="Z4680">
        <v>1</v>
      </c>
      <c r="AA4680">
        <f t="shared" si="648"/>
        <v>3</v>
      </c>
      <c r="AB4680">
        <f t="shared" ca="1" si="644"/>
        <v>13.399999999999999</v>
      </c>
      <c r="AC4680">
        <f t="shared" ca="1" si="645"/>
        <v>-10.399999999999999</v>
      </c>
      <c r="AD4680">
        <f t="shared" ca="1" si="646"/>
        <v>10.399999999999999</v>
      </c>
      <c r="AE4680" s="2">
        <v>0</v>
      </c>
      <c r="AF4680" s="7">
        <f>VLOOKUP(R4680,Weights!$A$2:$B$120,2,0)*AE4680</f>
        <v>0</v>
      </c>
      <c r="AG4680">
        <f t="shared" ca="1" si="647"/>
        <v>108.15999999999997</v>
      </c>
      <c r="AI4680" t="str">
        <f t="shared" ca="1" si="649"/>
        <v>Tennessee</v>
      </c>
      <c r="AJ4680" t="str">
        <f t="shared" si="650"/>
        <v>Tennessee</v>
      </c>
      <c r="AK4680">
        <f t="shared" si="651"/>
        <v>0</v>
      </c>
    </row>
    <row r="4681" spans="17:37" x14ac:dyDescent="0.25">
      <c r="Q4681" t="s">
        <v>3372</v>
      </c>
      <c r="R4681" s="6">
        <v>41995</v>
      </c>
      <c r="S4681" t="s">
        <v>3194</v>
      </c>
      <c r="T4681" t="s">
        <v>3344</v>
      </c>
      <c r="U4681" t="s">
        <v>3842</v>
      </c>
      <c r="V4681">
        <v>64</v>
      </c>
      <c r="W4681">
        <v>54</v>
      </c>
      <c r="Y4681" t="s">
        <v>154</v>
      </c>
      <c r="Z4681">
        <v>1</v>
      </c>
      <c r="AA4681">
        <f t="shared" si="648"/>
        <v>10</v>
      </c>
      <c r="AB4681">
        <f t="shared" ca="1" si="644"/>
        <v>8.7999999799999991</v>
      </c>
      <c r="AC4681">
        <f t="shared" ca="1" si="645"/>
        <v>1.2000000200000009</v>
      </c>
      <c r="AD4681">
        <f t="shared" ca="1" si="646"/>
        <v>-1.2000000200000009</v>
      </c>
      <c r="AE4681" s="2">
        <v>0</v>
      </c>
      <c r="AF4681" s="7">
        <f>VLOOKUP(R4681,Weights!$A$2:$B$120,2,0)*AE4681</f>
        <v>0</v>
      </c>
      <c r="AG4681">
        <f t="shared" ca="1" si="647"/>
        <v>1.4400000480000026</v>
      </c>
      <c r="AI4681" t="str">
        <f t="shared" ca="1" si="649"/>
        <v>Tennessee</v>
      </c>
      <c r="AJ4681" t="str">
        <f t="shared" si="650"/>
        <v>Tennessee</v>
      </c>
      <c r="AK4681">
        <f t="shared" si="651"/>
        <v>0</v>
      </c>
    </row>
    <row r="4682" spans="17:37" x14ac:dyDescent="0.25">
      <c r="Q4682" t="s">
        <v>3372</v>
      </c>
      <c r="R4682" s="6">
        <v>42000</v>
      </c>
      <c r="S4682" t="s">
        <v>3194</v>
      </c>
      <c r="T4682" t="s">
        <v>3349</v>
      </c>
      <c r="U4682" t="s">
        <v>3842</v>
      </c>
      <c r="V4682">
        <v>67</v>
      </c>
      <c r="W4682">
        <v>46</v>
      </c>
      <c r="Y4682" t="s">
        <v>332</v>
      </c>
      <c r="Z4682">
        <v>1</v>
      </c>
      <c r="AA4682">
        <f t="shared" si="648"/>
        <v>21</v>
      </c>
      <c r="AB4682">
        <f t="shared" ca="1" si="644"/>
        <v>20.999999799999998</v>
      </c>
      <c r="AC4682">
        <f t="shared" ca="1" si="645"/>
        <v>2.0000000233721948E-7</v>
      </c>
      <c r="AD4682">
        <f t="shared" ca="1" si="646"/>
        <v>-2.0000000233721948E-7</v>
      </c>
      <c r="AE4682" s="2">
        <v>0</v>
      </c>
      <c r="AF4682" s="7">
        <f>VLOOKUP(R4682,Weights!$A$2:$B$120,2,0)*AE4682</f>
        <v>0</v>
      </c>
      <c r="AG4682">
        <f t="shared" ca="1" si="647"/>
        <v>4.0000000934887799E-14</v>
      </c>
      <c r="AI4682" t="str">
        <f t="shared" ca="1" si="649"/>
        <v>Tennessee</v>
      </c>
      <c r="AJ4682" t="str">
        <f t="shared" si="650"/>
        <v>Tennessee</v>
      </c>
      <c r="AK4682">
        <f t="shared" si="651"/>
        <v>0</v>
      </c>
    </row>
    <row r="4683" spans="17:37" x14ac:dyDescent="0.25">
      <c r="Q4683" t="s">
        <v>3372</v>
      </c>
      <c r="R4683" s="6">
        <v>42004</v>
      </c>
      <c r="S4683" t="s">
        <v>3194</v>
      </c>
      <c r="T4683" t="s">
        <v>3440</v>
      </c>
      <c r="U4683" t="s">
        <v>3842</v>
      </c>
      <c r="V4683">
        <v>71</v>
      </c>
      <c r="W4683">
        <v>61</v>
      </c>
      <c r="Y4683" t="s">
        <v>398</v>
      </c>
      <c r="Z4683">
        <v>1</v>
      </c>
      <c r="AA4683">
        <f t="shared" si="648"/>
        <v>10</v>
      </c>
      <c r="AB4683">
        <f t="shared" ca="1" si="644"/>
        <v>10</v>
      </c>
      <c r="AC4683">
        <f t="shared" ca="1" si="645"/>
        <v>0</v>
      </c>
      <c r="AD4683">
        <f t="shared" ca="1" si="646"/>
        <v>0</v>
      </c>
      <c r="AE4683" s="2">
        <v>0</v>
      </c>
      <c r="AF4683" s="7">
        <f>VLOOKUP(R4683,Weights!$A$2:$B$120,2,0)*AE4683</f>
        <v>0</v>
      </c>
      <c r="AG4683">
        <f t="shared" ca="1" si="647"/>
        <v>0</v>
      </c>
      <c r="AI4683" t="str">
        <f t="shared" ca="1" si="649"/>
        <v>Tennessee</v>
      </c>
      <c r="AJ4683" t="str">
        <f t="shared" si="650"/>
        <v>Tennessee</v>
      </c>
      <c r="AK4683">
        <f t="shared" si="651"/>
        <v>0</v>
      </c>
    </row>
    <row r="4684" spans="17:37" x14ac:dyDescent="0.25">
      <c r="Q4684" t="s">
        <v>3372</v>
      </c>
      <c r="R4684" s="6">
        <v>42014</v>
      </c>
      <c r="S4684" t="s">
        <v>3194</v>
      </c>
      <c r="T4684" t="s">
        <v>3276</v>
      </c>
      <c r="U4684" t="s">
        <v>3841</v>
      </c>
      <c r="V4684">
        <v>56</v>
      </c>
      <c r="W4684">
        <v>38</v>
      </c>
      <c r="Y4684" t="s">
        <v>1062</v>
      </c>
      <c r="Z4684">
        <v>1</v>
      </c>
      <c r="AA4684">
        <f t="shared" si="648"/>
        <v>-18</v>
      </c>
      <c r="AB4684">
        <f t="shared" ca="1" si="644"/>
        <v>1.1999999999999993</v>
      </c>
      <c r="AC4684">
        <f t="shared" ca="1" si="645"/>
        <v>-19.2</v>
      </c>
      <c r="AD4684">
        <f t="shared" ca="1" si="646"/>
        <v>19.2</v>
      </c>
      <c r="AE4684" s="2">
        <v>0</v>
      </c>
      <c r="AF4684" s="7">
        <f>VLOOKUP(R4684,Weights!$A$2:$B$120,2,0)*AE4684</f>
        <v>0</v>
      </c>
      <c r="AG4684">
        <f t="shared" ca="1" si="647"/>
        <v>368.64</v>
      </c>
      <c r="AI4684" t="str">
        <f t="shared" ca="1" si="649"/>
        <v>Tennessee</v>
      </c>
      <c r="AJ4684" t="str">
        <f t="shared" si="650"/>
        <v>Alabama</v>
      </c>
      <c r="AK4684" t="str">
        <f t="shared" si="651"/>
        <v>Alabama</v>
      </c>
    </row>
    <row r="4685" spans="17:37" x14ac:dyDescent="0.25">
      <c r="Q4685" t="s">
        <v>3372</v>
      </c>
      <c r="R4685" s="6">
        <v>42017</v>
      </c>
      <c r="S4685" t="s">
        <v>3194</v>
      </c>
      <c r="T4685" t="s">
        <v>3291</v>
      </c>
      <c r="U4685" t="s">
        <v>3842</v>
      </c>
      <c r="V4685">
        <v>74</v>
      </c>
      <c r="W4685">
        <v>69</v>
      </c>
      <c r="Y4685" t="s">
        <v>1571</v>
      </c>
      <c r="Z4685">
        <v>1</v>
      </c>
      <c r="AA4685">
        <f t="shared" si="648"/>
        <v>5</v>
      </c>
      <c r="AB4685">
        <f t="shared" ca="1" si="644"/>
        <v>-3.0000002000000006</v>
      </c>
      <c r="AC4685">
        <f t="shared" ca="1" si="645"/>
        <v>8.0000002000000006</v>
      </c>
      <c r="AD4685">
        <f t="shared" ca="1" si="646"/>
        <v>-8.0000002000000006</v>
      </c>
      <c r="AE4685" s="2">
        <v>0</v>
      </c>
      <c r="AF4685" s="7">
        <f>VLOOKUP(R4685,Weights!$A$2:$B$120,2,0)*AE4685</f>
        <v>0</v>
      </c>
      <c r="AG4685">
        <f t="shared" ca="1" si="647"/>
        <v>64.000003200000052</v>
      </c>
      <c r="AI4685" t="str">
        <f t="shared" ca="1" si="649"/>
        <v>Arkansas</v>
      </c>
      <c r="AJ4685" t="str">
        <f t="shared" si="650"/>
        <v>Tennessee</v>
      </c>
      <c r="AK4685">
        <f t="shared" si="651"/>
        <v>0</v>
      </c>
    </row>
    <row r="4686" spans="17:37" x14ac:dyDescent="0.25">
      <c r="Q4686" t="s">
        <v>3372</v>
      </c>
      <c r="R4686" s="6">
        <v>42028</v>
      </c>
      <c r="S4686" t="s">
        <v>3194</v>
      </c>
      <c r="T4686" t="s">
        <v>3221</v>
      </c>
      <c r="U4686" t="s">
        <v>3841</v>
      </c>
      <c r="V4686">
        <v>67</v>
      </c>
      <c r="W4686">
        <v>61</v>
      </c>
      <c r="Y4686" t="s">
        <v>1696</v>
      </c>
      <c r="Z4686">
        <v>1</v>
      </c>
      <c r="AA4686">
        <f t="shared" si="648"/>
        <v>-6</v>
      </c>
      <c r="AB4686">
        <f t="shared" ca="1" si="644"/>
        <v>-0.20000000000000107</v>
      </c>
      <c r="AC4686">
        <f t="shared" ca="1" si="645"/>
        <v>-5.7999999999999989</v>
      </c>
      <c r="AD4686">
        <f t="shared" ca="1" si="646"/>
        <v>5.7999999999999989</v>
      </c>
      <c r="AE4686" s="2">
        <v>0</v>
      </c>
      <c r="AF4686" s="7">
        <f>VLOOKUP(R4686,Weights!$A$2:$B$120,2,0)*AE4686</f>
        <v>0</v>
      </c>
      <c r="AG4686">
        <f t="shared" ca="1" si="647"/>
        <v>33.639999999999986</v>
      </c>
      <c r="AI4686" t="str">
        <f t="shared" ca="1" si="649"/>
        <v>Texas A&amp;M</v>
      </c>
      <c r="AJ4686" t="str">
        <f t="shared" si="650"/>
        <v>Texas A&amp;M</v>
      </c>
      <c r="AK4686" t="str">
        <f t="shared" si="651"/>
        <v>Texas A&amp;M</v>
      </c>
    </row>
    <row r="4687" spans="17:37" x14ac:dyDescent="0.25">
      <c r="Q4687" t="s">
        <v>3372</v>
      </c>
      <c r="R4687" s="6">
        <v>42035</v>
      </c>
      <c r="S4687" t="s">
        <v>3194</v>
      </c>
      <c r="T4687" t="s">
        <v>3381</v>
      </c>
      <c r="U4687" t="s">
        <v>3842</v>
      </c>
      <c r="V4687">
        <v>71</v>
      </c>
      <c r="W4687">
        <v>63</v>
      </c>
      <c r="Y4687" t="s">
        <v>1697</v>
      </c>
      <c r="Z4687">
        <v>1</v>
      </c>
      <c r="AA4687">
        <f t="shared" si="648"/>
        <v>8</v>
      </c>
      <c r="AB4687">
        <f t="shared" ca="1" si="644"/>
        <v>8.1999999799999994</v>
      </c>
      <c r="AC4687">
        <f t="shared" ca="1" si="645"/>
        <v>-0.19999997999999941</v>
      </c>
      <c r="AD4687">
        <f t="shared" ca="1" si="646"/>
        <v>0.19999997999999941</v>
      </c>
      <c r="AE4687" s="2">
        <v>0</v>
      </c>
      <c r="AF4687" s="7">
        <f>VLOOKUP(R4687,Weights!$A$2:$B$120,2,0)*AE4687</f>
        <v>0</v>
      </c>
      <c r="AG4687">
        <f t="shared" ca="1" si="647"/>
        <v>3.9999992000000165E-2</v>
      </c>
      <c r="AI4687" t="str">
        <f t="shared" ca="1" si="649"/>
        <v>Tennessee</v>
      </c>
      <c r="AJ4687" t="str">
        <f t="shared" si="650"/>
        <v>Tennessee</v>
      </c>
      <c r="AK4687">
        <f t="shared" si="651"/>
        <v>0</v>
      </c>
    </row>
    <row r="4688" spans="17:37" x14ac:dyDescent="0.25">
      <c r="Q4688" t="s">
        <v>3372</v>
      </c>
      <c r="R4688" s="6">
        <v>42038</v>
      </c>
      <c r="S4688" t="s">
        <v>3194</v>
      </c>
      <c r="T4688" t="s">
        <v>3323</v>
      </c>
      <c r="U4688" t="s">
        <v>3841</v>
      </c>
      <c r="V4688">
        <v>71</v>
      </c>
      <c r="W4688">
        <v>66</v>
      </c>
      <c r="Y4688" t="s">
        <v>664</v>
      </c>
      <c r="Z4688">
        <v>1</v>
      </c>
      <c r="AA4688">
        <f t="shared" si="648"/>
        <v>-5</v>
      </c>
      <c r="AB4688">
        <f t="shared" ca="1" si="644"/>
        <v>6.1999999999999993</v>
      </c>
      <c r="AC4688">
        <f t="shared" ca="1" si="645"/>
        <v>-11.2</v>
      </c>
      <c r="AD4688">
        <f t="shared" ca="1" si="646"/>
        <v>11.2</v>
      </c>
      <c r="AE4688" s="2">
        <v>0</v>
      </c>
      <c r="AF4688" s="7">
        <f>VLOOKUP(R4688,Weights!$A$2:$B$120,2,0)*AE4688</f>
        <v>0</v>
      </c>
      <c r="AG4688">
        <f t="shared" ca="1" si="647"/>
        <v>125.43999999999998</v>
      </c>
      <c r="AI4688" t="str">
        <f t="shared" ca="1" si="649"/>
        <v>Tennessee</v>
      </c>
      <c r="AJ4688" t="str">
        <f t="shared" si="650"/>
        <v>Mississippi St</v>
      </c>
      <c r="AK4688" t="str">
        <f t="shared" si="651"/>
        <v>Mississippi St</v>
      </c>
    </row>
    <row r="4689" spans="17:37" x14ac:dyDescent="0.25">
      <c r="Q4689" t="s">
        <v>3372</v>
      </c>
      <c r="R4689" s="6">
        <v>42049</v>
      </c>
      <c r="S4689" t="s">
        <v>3194</v>
      </c>
      <c r="T4689" t="s">
        <v>3304</v>
      </c>
      <c r="U4689" t="s">
        <v>3841</v>
      </c>
      <c r="V4689">
        <v>73</v>
      </c>
      <c r="W4689">
        <v>55</v>
      </c>
      <c r="Y4689" t="s">
        <v>666</v>
      </c>
      <c r="Z4689">
        <v>1</v>
      </c>
      <c r="AA4689">
        <f t="shared" si="648"/>
        <v>-18</v>
      </c>
      <c r="AB4689">
        <f t="shared" ca="1" si="644"/>
        <v>-2.2000001999999999</v>
      </c>
      <c r="AC4689">
        <f t="shared" ca="1" si="645"/>
        <v>-15.7999998</v>
      </c>
      <c r="AD4689">
        <f t="shared" ca="1" si="646"/>
        <v>15.7999998</v>
      </c>
      <c r="AE4689" s="2">
        <v>0</v>
      </c>
      <c r="AF4689" s="7">
        <f>VLOOKUP(R4689,Weights!$A$2:$B$120,2,0)*AE4689</f>
        <v>0</v>
      </c>
      <c r="AG4689">
        <f t="shared" ca="1" si="647"/>
        <v>249.63999368000003</v>
      </c>
      <c r="AI4689" t="str">
        <f t="shared" ca="1" si="649"/>
        <v>LSU</v>
      </c>
      <c r="AJ4689" t="str">
        <f t="shared" si="650"/>
        <v>LSU</v>
      </c>
      <c r="AK4689" t="str">
        <f t="shared" si="651"/>
        <v>LSU</v>
      </c>
    </row>
    <row r="4690" spans="17:37" x14ac:dyDescent="0.25">
      <c r="Q4690" t="s">
        <v>3372</v>
      </c>
      <c r="R4690" s="6">
        <v>42052</v>
      </c>
      <c r="S4690" t="s">
        <v>3194</v>
      </c>
      <c r="T4690" t="s">
        <v>3834</v>
      </c>
      <c r="U4690" t="s">
        <v>3841</v>
      </c>
      <c r="V4690">
        <v>66</v>
      </c>
      <c r="W4690">
        <v>48</v>
      </c>
      <c r="Y4690" t="s">
        <v>2326</v>
      </c>
      <c r="Z4690">
        <v>1</v>
      </c>
      <c r="AA4690">
        <f t="shared" si="648"/>
        <v>-18</v>
      </c>
      <c r="AB4690">
        <f t="shared" ca="1" si="644"/>
        <v>-16.400000200000001</v>
      </c>
      <c r="AC4690">
        <f t="shared" ca="1" si="645"/>
        <v>-1.5999997999999991</v>
      </c>
      <c r="AD4690">
        <f t="shared" ca="1" si="646"/>
        <v>1.5999997999999991</v>
      </c>
      <c r="AE4690" s="2">
        <v>0</v>
      </c>
      <c r="AF4690" s="7">
        <f>VLOOKUP(R4690,Weights!$A$2:$B$120,2,0)*AE4690</f>
        <v>0</v>
      </c>
      <c r="AG4690">
        <f t="shared" ca="1" si="647"/>
        <v>2.5599993600000372</v>
      </c>
      <c r="AI4690" t="str">
        <f t="shared" ca="1" si="649"/>
        <v>Kentucky</v>
      </c>
      <c r="AJ4690" t="str">
        <f t="shared" si="650"/>
        <v>Kentucky</v>
      </c>
      <c r="AK4690" t="str">
        <f t="shared" si="651"/>
        <v>Kentucky</v>
      </c>
    </row>
    <row r="4691" spans="17:37" x14ac:dyDescent="0.25">
      <c r="Q4691" t="s">
        <v>3372</v>
      </c>
      <c r="R4691" s="6">
        <v>42061</v>
      </c>
      <c r="S4691" t="s">
        <v>3194</v>
      </c>
      <c r="T4691" t="s">
        <v>3350</v>
      </c>
      <c r="U4691" t="s">
        <v>3841</v>
      </c>
      <c r="V4691">
        <v>73</v>
      </c>
      <c r="W4691">
        <v>65</v>
      </c>
      <c r="Y4691" t="s">
        <v>2328</v>
      </c>
      <c r="Z4691">
        <v>1</v>
      </c>
      <c r="AA4691">
        <f t="shared" si="648"/>
        <v>-8</v>
      </c>
      <c r="AB4691">
        <f t="shared" ca="1" si="644"/>
        <v>-2.6000002000000002</v>
      </c>
      <c r="AC4691">
        <f t="shared" ca="1" si="645"/>
        <v>-5.3999997999999998</v>
      </c>
      <c r="AD4691">
        <f t="shared" ca="1" si="646"/>
        <v>5.3999997999999998</v>
      </c>
      <c r="AE4691" s="2">
        <v>0</v>
      </c>
      <c r="AF4691" s="7">
        <f>VLOOKUP(R4691,Weights!$A$2:$B$120,2,0)*AE4691</f>
        <v>0</v>
      </c>
      <c r="AG4691">
        <f t="shared" ca="1" si="647"/>
        <v>29.159997840000038</v>
      </c>
      <c r="AI4691" t="str">
        <f t="shared" ca="1" si="649"/>
        <v>Vanderbilt</v>
      </c>
      <c r="AJ4691" t="str">
        <f t="shared" si="650"/>
        <v>Vanderbilt</v>
      </c>
      <c r="AK4691" t="str">
        <f t="shared" si="651"/>
        <v>Vanderbilt</v>
      </c>
    </row>
    <row r="4692" spans="17:37" x14ac:dyDescent="0.25">
      <c r="Q4692" t="s">
        <v>3372</v>
      </c>
      <c r="R4692" s="6">
        <v>42070</v>
      </c>
      <c r="S4692" t="s">
        <v>3194</v>
      </c>
      <c r="T4692" t="s">
        <v>3320</v>
      </c>
      <c r="U4692" t="s">
        <v>3841</v>
      </c>
      <c r="V4692">
        <v>60</v>
      </c>
      <c r="W4692">
        <v>49</v>
      </c>
      <c r="Y4692" t="s">
        <v>2329</v>
      </c>
      <c r="Z4692">
        <v>1</v>
      </c>
      <c r="AA4692">
        <f t="shared" si="648"/>
        <v>-11</v>
      </c>
      <c r="AB4692">
        <f t="shared" ca="1" si="644"/>
        <v>1.9999999999999991</v>
      </c>
      <c r="AC4692">
        <f t="shared" ca="1" si="645"/>
        <v>-13</v>
      </c>
      <c r="AD4692">
        <f t="shared" ca="1" si="646"/>
        <v>13</v>
      </c>
      <c r="AE4692" s="2">
        <v>0</v>
      </c>
      <c r="AF4692" s="7">
        <f>VLOOKUP(R4692,Weights!$A$2:$B$120,2,0)*AE4692</f>
        <v>0</v>
      </c>
      <c r="AG4692">
        <f t="shared" ca="1" si="647"/>
        <v>169</v>
      </c>
      <c r="AI4692" t="str">
        <f t="shared" ca="1" si="649"/>
        <v>Tennessee</v>
      </c>
      <c r="AJ4692" t="str">
        <f t="shared" si="650"/>
        <v>South Carolina</v>
      </c>
      <c r="AK4692" t="str">
        <f t="shared" si="651"/>
        <v>South Carolina</v>
      </c>
    </row>
    <row r="4693" spans="17:37" x14ac:dyDescent="0.25">
      <c r="Q4693" t="s">
        <v>3372</v>
      </c>
      <c r="R4693" s="6">
        <v>42075</v>
      </c>
      <c r="S4693" t="s">
        <v>3195</v>
      </c>
      <c r="T4693" t="s">
        <v>3350</v>
      </c>
      <c r="U4693" t="s">
        <v>3842</v>
      </c>
      <c r="V4693">
        <v>67</v>
      </c>
      <c r="W4693">
        <v>61</v>
      </c>
      <c r="Y4693" t="s">
        <v>3179</v>
      </c>
      <c r="Z4693">
        <v>1</v>
      </c>
      <c r="AA4693">
        <f t="shared" si="648"/>
        <v>6</v>
      </c>
      <c r="AB4693">
        <f t="shared" ca="1" si="644"/>
        <v>-5.8000001999999995</v>
      </c>
      <c r="AC4693">
        <f t="shared" ca="1" si="645"/>
        <v>11.800000199999999</v>
      </c>
      <c r="AD4693">
        <f t="shared" ca="1" si="646"/>
        <v>-11.800000199999999</v>
      </c>
      <c r="AE4693" s="2">
        <v>0</v>
      </c>
      <c r="AF4693" s="7">
        <f>VLOOKUP(R4693,Weights!$A$2:$B$120,2,0)*AE4693</f>
        <v>0</v>
      </c>
      <c r="AG4693">
        <f t="shared" ca="1" si="647"/>
        <v>139.24000472000003</v>
      </c>
      <c r="AI4693" t="str">
        <f t="shared" ca="1" si="649"/>
        <v>Vanderbilt</v>
      </c>
      <c r="AJ4693" t="str">
        <f t="shared" si="650"/>
        <v>Tennessee</v>
      </c>
      <c r="AK4693">
        <f t="shared" si="651"/>
        <v>0</v>
      </c>
    </row>
    <row r="4694" spans="17:37" x14ac:dyDescent="0.25">
      <c r="Q4694" t="s">
        <v>3349</v>
      </c>
      <c r="R4694" s="6">
        <v>41957</v>
      </c>
      <c r="S4694" t="s">
        <v>3194</v>
      </c>
      <c r="T4694" t="s">
        <v>3839</v>
      </c>
      <c r="U4694" t="s">
        <v>3842</v>
      </c>
      <c r="V4694">
        <v>97</v>
      </c>
      <c r="W4694">
        <v>66</v>
      </c>
      <c r="Y4694" t="s">
        <v>176</v>
      </c>
      <c r="Z4694">
        <v>1</v>
      </c>
      <c r="AA4694">
        <f t="shared" si="648"/>
        <v>31</v>
      </c>
      <c r="AB4694">
        <f t="shared" ca="1" si="644"/>
        <v>19.600000000000001</v>
      </c>
      <c r="AC4694">
        <f t="shared" ca="1" si="645"/>
        <v>11.399999999999999</v>
      </c>
      <c r="AD4694">
        <f t="shared" ca="1" si="646"/>
        <v>-11.399999999999999</v>
      </c>
      <c r="AE4694" s="2">
        <v>0</v>
      </c>
      <c r="AF4694" s="7">
        <f>VLOOKUP(R4694,Weights!$A$2:$B$120,2,0)*AE4694</f>
        <v>0</v>
      </c>
      <c r="AG4694">
        <f t="shared" ca="1" si="647"/>
        <v>129.95999999999998</v>
      </c>
      <c r="AI4694" t="str">
        <f t="shared" ca="1" si="649"/>
        <v>Tennessee St</v>
      </c>
      <c r="AJ4694" t="str">
        <f t="shared" si="650"/>
        <v>Tennessee St</v>
      </c>
      <c r="AK4694">
        <f t="shared" si="651"/>
        <v>0</v>
      </c>
    </row>
    <row r="4695" spans="17:37" x14ac:dyDescent="0.25">
      <c r="Q4695" t="s">
        <v>3349</v>
      </c>
      <c r="R4695" s="6">
        <v>41961</v>
      </c>
      <c r="S4695" t="s">
        <v>3194</v>
      </c>
      <c r="T4695" t="s">
        <v>3517</v>
      </c>
      <c r="U4695" t="s">
        <v>3841</v>
      </c>
      <c r="V4695">
        <v>84</v>
      </c>
      <c r="W4695">
        <v>67</v>
      </c>
      <c r="Y4695" t="s">
        <v>11</v>
      </c>
      <c r="Z4695">
        <v>1</v>
      </c>
      <c r="AA4695">
        <f t="shared" si="648"/>
        <v>-17</v>
      </c>
      <c r="AB4695">
        <f t="shared" ca="1" si="644"/>
        <v>-5.5999997999999991</v>
      </c>
      <c r="AC4695">
        <f t="shared" ca="1" si="645"/>
        <v>-11.400000200000001</v>
      </c>
      <c r="AD4695">
        <f t="shared" ca="1" si="646"/>
        <v>11.400000200000001</v>
      </c>
      <c r="AE4695" s="2">
        <v>0</v>
      </c>
      <c r="AF4695" s="7">
        <f>VLOOKUP(R4695,Weights!$A$2:$B$120,2,0)*AE4695</f>
        <v>0</v>
      </c>
      <c r="AG4695">
        <f t="shared" ca="1" si="647"/>
        <v>129.96000456000007</v>
      </c>
      <c r="AI4695" t="str">
        <f t="shared" ca="1" si="649"/>
        <v>Southern Illinois</v>
      </c>
      <c r="AJ4695" t="str">
        <f t="shared" si="650"/>
        <v>Southern Illinois</v>
      </c>
      <c r="AK4695" t="str">
        <f t="shared" si="651"/>
        <v>Southern Illinois</v>
      </c>
    </row>
    <row r="4696" spans="17:37" x14ac:dyDescent="0.25">
      <c r="Q4696" t="s">
        <v>3349</v>
      </c>
      <c r="R4696" s="6">
        <v>41963</v>
      </c>
      <c r="S4696" t="s">
        <v>3194</v>
      </c>
      <c r="T4696" t="s">
        <v>3839</v>
      </c>
      <c r="U4696" t="s">
        <v>3842</v>
      </c>
      <c r="V4696">
        <v>75</v>
      </c>
      <c r="W4696">
        <v>60</v>
      </c>
      <c r="Y4696" t="s">
        <v>99</v>
      </c>
      <c r="Z4696">
        <v>1</v>
      </c>
      <c r="AA4696">
        <f t="shared" si="648"/>
        <v>15</v>
      </c>
      <c r="AB4696">
        <f t="shared" ca="1" si="644"/>
        <v>19.600000000000001</v>
      </c>
      <c r="AC4696">
        <f t="shared" ca="1" si="645"/>
        <v>-4.6000000000000014</v>
      </c>
      <c r="AD4696">
        <f t="shared" ca="1" si="646"/>
        <v>4.6000000000000014</v>
      </c>
      <c r="AE4696" s="2">
        <v>0</v>
      </c>
      <c r="AF4696" s="7">
        <f>VLOOKUP(R4696,Weights!$A$2:$B$120,2,0)*AE4696</f>
        <v>0</v>
      </c>
      <c r="AG4696">
        <f t="shared" ca="1" si="647"/>
        <v>21.160000000000014</v>
      </c>
      <c r="AI4696" t="str">
        <f t="shared" ca="1" si="649"/>
        <v>Tennessee St</v>
      </c>
      <c r="AJ4696" t="str">
        <f t="shared" si="650"/>
        <v>Tennessee St</v>
      </c>
      <c r="AK4696">
        <f t="shared" si="651"/>
        <v>0</v>
      </c>
    </row>
    <row r="4697" spans="17:37" x14ac:dyDescent="0.25">
      <c r="Q4697" t="s">
        <v>3349</v>
      </c>
      <c r="R4697" s="6">
        <v>41975</v>
      </c>
      <c r="S4697" t="s">
        <v>3194</v>
      </c>
      <c r="T4697" t="s">
        <v>3414</v>
      </c>
      <c r="U4697" t="s">
        <v>3841</v>
      </c>
      <c r="V4697">
        <v>62</v>
      </c>
      <c r="W4697">
        <v>54</v>
      </c>
      <c r="Y4697" t="s">
        <v>23</v>
      </c>
      <c r="Z4697">
        <v>1</v>
      </c>
      <c r="AA4697">
        <f t="shared" si="648"/>
        <v>-8</v>
      </c>
      <c r="AB4697">
        <f t="shared" ca="1" si="644"/>
        <v>-3.1999997999999987</v>
      </c>
      <c r="AC4697">
        <f t="shared" ca="1" si="645"/>
        <v>-4.8000002000000013</v>
      </c>
      <c r="AD4697">
        <f t="shared" ca="1" si="646"/>
        <v>4.8000002000000013</v>
      </c>
      <c r="AE4697" s="2">
        <v>0</v>
      </c>
      <c r="AF4697" s="7">
        <f>VLOOKUP(R4697,Weights!$A$2:$B$120,2,0)*AE4697</f>
        <v>0</v>
      </c>
      <c r="AG4697">
        <f t="shared" ca="1" si="647"/>
        <v>23.040001920000051</v>
      </c>
      <c r="AI4697" t="str">
        <f t="shared" ca="1" si="649"/>
        <v>Hampton</v>
      </c>
      <c r="AJ4697" t="str">
        <f t="shared" si="650"/>
        <v>Hampton</v>
      </c>
      <c r="AK4697" t="str">
        <f t="shared" si="651"/>
        <v>Hampton</v>
      </c>
    </row>
    <row r="4698" spans="17:37" x14ac:dyDescent="0.25">
      <c r="Q4698" t="s">
        <v>3349</v>
      </c>
      <c r="R4698" s="6">
        <v>42004</v>
      </c>
      <c r="S4698" t="s">
        <v>3194</v>
      </c>
      <c r="T4698" t="s">
        <v>3250</v>
      </c>
      <c r="U4698" t="s">
        <v>3842</v>
      </c>
      <c r="V4698">
        <v>73</v>
      </c>
      <c r="W4698">
        <v>62</v>
      </c>
      <c r="Y4698" t="s">
        <v>2466</v>
      </c>
      <c r="Z4698">
        <v>1</v>
      </c>
      <c r="AA4698">
        <f t="shared" si="648"/>
        <v>11</v>
      </c>
      <c r="AB4698">
        <f t="shared" ca="1" si="644"/>
        <v>5.0000000000000018</v>
      </c>
      <c r="AC4698">
        <f t="shared" ca="1" si="645"/>
        <v>5.9999999999999982</v>
      </c>
      <c r="AD4698">
        <f t="shared" ca="1" si="646"/>
        <v>-5.9999999999999982</v>
      </c>
      <c r="AE4698" s="2">
        <v>0</v>
      </c>
      <c r="AF4698" s="7">
        <f>VLOOKUP(R4698,Weights!$A$2:$B$120,2,0)*AE4698</f>
        <v>0</v>
      </c>
      <c r="AG4698">
        <f t="shared" ca="1" si="647"/>
        <v>35.999999999999979</v>
      </c>
      <c r="AI4698" t="str">
        <f t="shared" ca="1" si="649"/>
        <v>Tennessee St</v>
      </c>
      <c r="AJ4698" t="str">
        <f t="shared" si="650"/>
        <v>Tennessee St</v>
      </c>
      <c r="AK4698">
        <f t="shared" si="651"/>
        <v>0</v>
      </c>
    </row>
    <row r="4699" spans="17:37" x14ac:dyDescent="0.25">
      <c r="Q4699" t="s">
        <v>3349</v>
      </c>
      <c r="R4699" s="6">
        <v>42007</v>
      </c>
      <c r="S4699" t="s">
        <v>3194</v>
      </c>
      <c r="T4699" t="s">
        <v>3518</v>
      </c>
      <c r="U4699" t="s">
        <v>3841</v>
      </c>
      <c r="V4699">
        <v>77</v>
      </c>
      <c r="W4699">
        <v>62</v>
      </c>
      <c r="Y4699" t="s">
        <v>2467</v>
      </c>
      <c r="Z4699">
        <v>1</v>
      </c>
      <c r="AA4699">
        <f t="shared" si="648"/>
        <v>-15</v>
      </c>
      <c r="AB4699">
        <f t="shared" ca="1" si="644"/>
        <v>-5.1999997999999987</v>
      </c>
      <c r="AC4699">
        <f t="shared" ca="1" si="645"/>
        <v>-9.8000002000000013</v>
      </c>
      <c r="AD4699">
        <f t="shared" ca="1" si="646"/>
        <v>9.8000002000000013</v>
      </c>
      <c r="AE4699" s="2">
        <v>0</v>
      </c>
      <c r="AF4699" s="7">
        <f>VLOOKUP(R4699,Weights!$A$2:$B$120,2,0)*AE4699</f>
        <v>0</v>
      </c>
      <c r="AG4699">
        <f t="shared" ca="1" si="647"/>
        <v>96.040003920000061</v>
      </c>
      <c r="AI4699" t="str">
        <f t="shared" ca="1" si="649"/>
        <v>SE Missouri St</v>
      </c>
      <c r="AJ4699" t="str">
        <f t="shared" si="650"/>
        <v>SE Missouri St</v>
      </c>
      <c r="AK4699" t="str">
        <f t="shared" si="651"/>
        <v>SE Missouri St</v>
      </c>
    </row>
    <row r="4700" spans="17:37" x14ac:dyDescent="0.25">
      <c r="Q4700" t="s">
        <v>3349</v>
      </c>
      <c r="R4700" s="6">
        <v>42011</v>
      </c>
      <c r="S4700" t="s">
        <v>3194</v>
      </c>
      <c r="T4700" t="s">
        <v>3458</v>
      </c>
      <c r="U4700" t="s">
        <v>3841</v>
      </c>
      <c r="V4700">
        <v>64</v>
      </c>
      <c r="W4700">
        <v>57</v>
      </c>
      <c r="Y4700" t="s">
        <v>2468</v>
      </c>
      <c r="Z4700">
        <v>1</v>
      </c>
      <c r="AA4700">
        <f t="shared" si="648"/>
        <v>-7</v>
      </c>
      <c r="AB4700">
        <f t="shared" ca="1" si="644"/>
        <v>-6.9999997999999994</v>
      </c>
      <c r="AC4700">
        <f t="shared" ca="1" si="645"/>
        <v>-2.0000000056086265E-7</v>
      </c>
      <c r="AD4700">
        <f t="shared" ca="1" si="646"/>
        <v>2.0000000056086265E-7</v>
      </c>
      <c r="AE4700" s="2">
        <v>0</v>
      </c>
      <c r="AF4700" s="7">
        <f>VLOOKUP(R4700,Weights!$A$2:$B$120,2,0)*AE4700</f>
        <v>0</v>
      </c>
      <c r="AG4700">
        <f t="shared" ca="1" si="647"/>
        <v>4.0000000224345055E-14</v>
      </c>
      <c r="AI4700" t="str">
        <f t="shared" ca="1" si="649"/>
        <v>Eastern Illinois</v>
      </c>
      <c r="AJ4700" t="str">
        <f t="shared" si="650"/>
        <v>Eastern Illinois</v>
      </c>
      <c r="AK4700" t="str">
        <f t="shared" si="651"/>
        <v>Eastern Illinois</v>
      </c>
    </row>
    <row r="4701" spans="17:37" x14ac:dyDescent="0.25">
      <c r="Q4701" t="s">
        <v>3349</v>
      </c>
      <c r="R4701" s="6">
        <v>42029</v>
      </c>
      <c r="S4701" t="s">
        <v>3194</v>
      </c>
      <c r="T4701" t="s">
        <v>3351</v>
      </c>
      <c r="U4701" t="s">
        <v>3841</v>
      </c>
      <c r="V4701">
        <v>63</v>
      </c>
      <c r="W4701">
        <v>55</v>
      </c>
      <c r="Y4701" t="s">
        <v>2469</v>
      </c>
      <c r="Z4701">
        <v>1</v>
      </c>
      <c r="AA4701">
        <f t="shared" si="648"/>
        <v>-8</v>
      </c>
      <c r="AB4701">
        <f t="shared" ca="1" si="644"/>
        <v>-7.9999997999999994</v>
      </c>
      <c r="AC4701">
        <f t="shared" ca="1" si="645"/>
        <v>-2.0000000056086265E-7</v>
      </c>
      <c r="AD4701">
        <f t="shared" ca="1" si="646"/>
        <v>2.0000000056086265E-7</v>
      </c>
      <c r="AE4701" s="2">
        <v>0</v>
      </c>
      <c r="AF4701" s="7">
        <f>VLOOKUP(R4701,Weights!$A$2:$B$120,2,0)*AE4701</f>
        <v>0</v>
      </c>
      <c r="AG4701">
        <f t="shared" ca="1" si="647"/>
        <v>4.0000000224345055E-14</v>
      </c>
      <c r="AI4701" t="str">
        <f t="shared" ca="1" si="649"/>
        <v>Belmont</v>
      </c>
      <c r="AJ4701" t="str">
        <f t="shared" si="650"/>
        <v>Belmont</v>
      </c>
      <c r="AK4701" t="str">
        <f t="shared" si="651"/>
        <v>Belmont</v>
      </c>
    </row>
    <row r="4702" spans="17:37" x14ac:dyDescent="0.25">
      <c r="Q4702" t="s">
        <v>3349</v>
      </c>
      <c r="R4702" s="6">
        <v>42033</v>
      </c>
      <c r="S4702" t="s">
        <v>3194</v>
      </c>
      <c r="T4702" t="s">
        <v>3353</v>
      </c>
      <c r="U4702" t="s">
        <v>3842</v>
      </c>
      <c r="V4702">
        <v>64</v>
      </c>
      <c r="W4702">
        <v>56</v>
      </c>
      <c r="Y4702" t="s">
        <v>2470</v>
      </c>
      <c r="Z4702">
        <v>1</v>
      </c>
      <c r="AA4702">
        <f t="shared" si="648"/>
        <v>8</v>
      </c>
      <c r="AB4702">
        <f t="shared" ca="1" si="644"/>
        <v>-4.3999997999999989</v>
      </c>
      <c r="AC4702">
        <f t="shared" ca="1" si="645"/>
        <v>12.3999998</v>
      </c>
      <c r="AD4702">
        <f t="shared" ca="1" si="646"/>
        <v>-12.3999998</v>
      </c>
      <c r="AE4702" s="2">
        <v>0</v>
      </c>
      <c r="AF4702" s="7">
        <f>VLOOKUP(R4702,Weights!$A$2:$B$120,2,0)*AE4702</f>
        <v>0</v>
      </c>
      <c r="AG4702">
        <f t="shared" ca="1" si="647"/>
        <v>153.75999504000004</v>
      </c>
      <c r="AI4702" t="str">
        <f t="shared" ca="1" si="649"/>
        <v>Tennessee Tech</v>
      </c>
      <c r="AJ4702" t="str">
        <f t="shared" si="650"/>
        <v>Tennessee St</v>
      </c>
      <c r="AK4702">
        <f t="shared" si="651"/>
        <v>0</v>
      </c>
    </row>
    <row r="4703" spans="17:37" x14ac:dyDescent="0.25">
      <c r="Q4703" t="s">
        <v>3349</v>
      </c>
      <c r="R4703" s="6">
        <v>42035</v>
      </c>
      <c r="S4703" t="s">
        <v>3194</v>
      </c>
      <c r="T4703" t="s">
        <v>3441</v>
      </c>
      <c r="U4703" t="s">
        <v>3842</v>
      </c>
      <c r="V4703">
        <v>45</v>
      </c>
      <c r="W4703">
        <v>43</v>
      </c>
      <c r="Y4703" t="s">
        <v>2471</v>
      </c>
      <c r="Z4703">
        <v>1</v>
      </c>
      <c r="AA4703">
        <f t="shared" si="648"/>
        <v>2</v>
      </c>
      <c r="AB4703">
        <f t="shared" ca="1" si="644"/>
        <v>1.4000000000000004</v>
      </c>
      <c r="AC4703">
        <f t="shared" ca="1" si="645"/>
        <v>0.59999999999999964</v>
      </c>
      <c r="AD4703">
        <f t="shared" ca="1" si="646"/>
        <v>-0.59999999999999964</v>
      </c>
      <c r="AE4703" s="2">
        <v>0</v>
      </c>
      <c r="AF4703" s="7">
        <f>VLOOKUP(R4703,Weights!$A$2:$B$120,2,0)*AE4703</f>
        <v>0</v>
      </c>
      <c r="AG4703">
        <f t="shared" ca="1" si="647"/>
        <v>0.3599999999999996</v>
      </c>
      <c r="AI4703" t="str">
        <f t="shared" ca="1" si="649"/>
        <v>Tennessee St</v>
      </c>
      <c r="AJ4703" t="str">
        <f t="shared" si="650"/>
        <v>Tennessee St</v>
      </c>
      <c r="AK4703">
        <f t="shared" si="651"/>
        <v>0</v>
      </c>
    </row>
    <row r="4704" spans="17:37" x14ac:dyDescent="0.25">
      <c r="Q4704" t="s">
        <v>3349</v>
      </c>
      <c r="R4704" s="6">
        <v>42049</v>
      </c>
      <c r="S4704" t="s">
        <v>3194</v>
      </c>
      <c r="T4704" t="s">
        <v>3498</v>
      </c>
      <c r="U4704" t="s">
        <v>3841</v>
      </c>
      <c r="V4704">
        <v>69</v>
      </c>
      <c r="W4704">
        <v>41</v>
      </c>
      <c r="Y4704" t="s">
        <v>2472</v>
      </c>
      <c r="Z4704">
        <v>1</v>
      </c>
      <c r="AA4704">
        <f t="shared" si="648"/>
        <v>-28</v>
      </c>
      <c r="AB4704">
        <f t="shared" ca="1" si="644"/>
        <v>-6.9999997999999994</v>
      </c>
      <c r="AC4704">
        <f t="shared" ca="1" si="645"/>
        <v>-21.000000200000002</v>
      </c>
      <c r="AD4704">
        <f t="shared" ca="1" si="646"/>
        <v>21.000000200000002</v>
      </c>
      <c r="AE4704" s="2">
        <v>0</v>
      </c>
      <c r="AF4704" s="7">
        <f>VLOOKUP(R4704,Weights!$A$2:$B$120,2,0)*AE4704</f>
        <v>0</v>
      </c>
      <c r="AG4704">
        <f t="shared" ca="1" si="647"/>
        <v>441.00000840000013</v>
      </c>
      <c r="AI4704" t="str">
        <f t="shared" ca="1" si="649"/>
        <v>Eastern Kentucky</v>
      </c>
      <c r="AJ4704" t="str">
        <f t="shared" si="650"/>
        <v>Eastern Kentucky</v>
      </c>
      <c r="AK4704" t="str">
        <f t="shared" si="651"/>
        <v>Eastern Kentucky</v>
      </c>
    </row>
    <row r="4705" spans="17:37" x14ac:dyDescent="0.25">
      <c r="Q4705" t="s">
        <v>3349</v>
      </c>
      <c r="R4705" s="6">
        <v>42054</v>
      </c>
      <c r="S4705" t="s">
        <v>3194</v>
      </c>
      <c r="T4705" t="s">
        <v>3359</v>
      </c>
      <c r="U4705" t="s">
        <v>3191</v>
      </c>
      <c r="Y4705" t="s">
        <v>3191</v>
      </c>
      <c r="Z4705">
        <v>0</v>
      </c>
      <c r="AA4705">
        <f t="shared" si="648"/>
        <v>0</v>
      </c>
      <c r="AB4705">
        <f t="shared" ca="1" si="644"/>
        <v>0</v>
      </c>
      <c r="AC4705">
        <f t="shared" ca="1" si="645"/>
        <v>0</v>
      </c>
      <c r="AD4705">
        <f t="shared" ca="1" si="646"/>
        <v>0</v>
      </c>
      <c r="AE4705" s="2">
        <v>0</v>
      </c>
      <c r="AF4705" s="7">
        <f>VLOOKUP(R4705,Weights!$A$2:$B$120,2,0)*AE4705</f>
        <v>0</v>
      </c>
      <c r="AG4705">
        <f t="shared" ca="1" si="647"/>
        <v>0</v>
      </c>
      <c r="AI4705" t="str">
        <f t="shared" ca="1" si="649"/>
        <v>Morehead St</v>
      </c>
      <c r="AJ4705" t="str">
        <f t="shared" si="650"/>
        <v>Morehead St</v>
      </c>
      <c r="AK4705">
        <f t="shared" si="651"/>
        <v>0</v>
      </c>
    </row>
    <row r="4706" spans="17:37" x14ac:dyDescent="0.25">
      <c r="Q4706" t="s">
        <v>3349</v>
      </c>
      <c r="R4706" s="6">
        <v>42058</v>
      </c>
      <c r="S4706" t="s">
        <v>3194</v>
      </c>
      <c r="T4706" t="s">
        <v>3359</v>
      </c>
      <c r="U4706" t="s">
        <v>3841</v>
      </c>
      <c r="V4706">
        <v>86</v>
      </c>
      <c r="W4706">
        <v>70</v>
      </c>
      <c r="Y4706" t="s">
        <v>2473</v>
      </c>
      <c r="Z4706">
        <v>1</v>
      </c>
      <c r="AA4706">
        <f t="shared" si="648"/>
        <v>-16</v>
      </c>
      <c r="AB4706">
        <f t="shared" ca="1" si="644"/>
        <v>-10.199999799999999</v>
      </c>
      <c r="AC4706">
        <f t="shared" ca="1" si="645"/>
        <v>-5.8000002000000013</v>
      </c>
      <c r="AD4706">
        <f t="shared" ca="1" si="646"/>
        <v>5.8000002000000013</v>
      </c>
      <c r="AE4706" s="2">
        <v>0</v>
      </c>
      <c r="AF4706" s="7">
        <f>VLOOKUP(R4706,Weights!$A$2:$B$120,2,0)*AE4706</f>
        <v>0</v>
      </c>
      <c r="AG4706">
        <f t="shared" ca="1" si="647"/>
        <v>33.640002320000058</v>
      </c>
      <c r="AI4706" t="str">
        <f t="shared" ca="1" si="649"/>
        <v>Morehead St</v>
      </c>
      <c r="AJ4706" t="str">
        <f t="shared" si="650"/>
        <v>Morehead St</v>
      </c>
      <c r="AK4706" t="str">
        <f t="shared" si="651"/>
        <v>Morehead St</v>
      </c>
    </row>
    <row r="4707" spans="17:37" x14ac:dyDescent="0.25">
      <c r="Q4707" t="s">
        <v>3349</v>
      </c>
      <c r="R4707" s="6">
        <v>42061</v>
      </c>
      <c r="S4707" t="s">
        <v>3194</v>
      </c>
      <c r="T4707" t="s">
        <v>3439</v>
      </c>
      <c r="U4707" t="s">
        <v>3841</v>
      </c>
      <c r="V4707">
        <v>69</v>
      </c>
      <c r="W4707">
        <v>52</v>
      </c>
      <c r="Y4707" t="s">
        <v>2474</v>
      </c>
      <c r="Z4707">
        <v>1</v>
      </c>
      <c r="AA4707">
        <f t="shared" si="648"/>
        <v>-17</v>
      </c>
      <c r="AB4707">
        <f t="shared" ca="1" si="644"/>
        <v>-7.3999997999999989</v>
      </c>
      <c r="AC4707">
        <f t="shared" ca="1" si="645"/>
        <v>-9.6000002000000002</v>
      </c>
      <c r="AD4707">
        <f t="shared" ca="1" si="646"/>
        <v>9.6000002000000002</v>
      </c>
      <c r="AE4707" s="2">
        <v>0</v>
      </c>
      <c r="AF4707" s="7">
        <f>VLOOKUP(R4707,Weights!$A$2:$B$120,2,0)*AE4707</f>
        <v>0</v>
      </c>
      <c r="AG4707">
        <f t="shared" ca="1" si="647"/>
        <v>92.160003840000044</v>
      </c>
      <c r="AI4707" t="str">
        <f t="shared" ca="1" si="649"/>
        <v>Tenn-Martin</v>
      </c>
      <c r="AJ4707" t="str">
        <f t="shared" si="650"/>
        <v>Tenn-Martin</v>
      </c>
      <c r="AK4707" t="str">
        <f t="shared" si="651"/>
        <v>Tenn-Martin</v>
      </c>
    </row>
    <row r="4708" spans="17:37" x14ac:dyDescent="0.25">
      <c r="Q4708" t="s">
        <v>3353</v>
      </c>
      <c r="R4708" s="6">
        <v>41957</v>
      </c>
      <c r="S4708" t="s">
        <v>3194</v>
      </c>
      <c r="T4708" t="s">
        <v>3839</v>
      </c>
      <c r="U4708" t="s">
        <v>3842</v>
      </c>
      <c r="V4708">
        <v>83</v>
      </c>
      <c r="W4708">
        <v>29</v>
      </c>
      <c r="Y4708" t="s">
        <v>176</v>
      </c>
      <c r="Z4708">
        <v>1</v>
      </c>
      <c r="AA4708">
        <f t="shared" si="648"/>
        <v>54</v>
      </c>
      <c r="AB4708">
        <f t="shared" ca="1" si="644"/>
        <v>27.199999800000001</v>
      </c>
      <c r="AC4708">
        <f t="shared" ca="1" si="645"/>
        <v>26.800000199999999</v>
      </c>
      <c r="AD4708">
        <f t="shared" ca="1" si="646"/>
        <v>-26.800000199999999</v>
      </c>
      <c r="AE4708" s="2">
        <v>0</v>
      </c>
      <c r="AF4708" s="7">
        <f>VLOOKUP(R4708,Weights!$A$2:$B$120,2,0)*AE4708</f>
        <v>0</v>
      </c>
      <c r="AG4708">
        <f t="shared" ca="1" si="647"/>
        <v>718.24001071999999</v>
      </c>
      <c r="AI4708" t="str">
        <f t="shared" ca="1" si="649"/>
        <v>Tennessee Tech</v>
      </c>
      <c r="AJ4708" t="str">
        <f t="shared" si="650"/>
        <v>Tennessee Tech</v>
      </c>
      <c r="AK4708">
        <f t="shared" si="651"/>
        <v>0</v>
      </c>
    </row>
    <row r="4709" spans="17:37" x14ac:dyDescent="0.25">
      <c r="Q4709" t="s">
        <v>3353</v>
      </c>
      <c r="R4709" s="6">
        <v>41965</v>
      </c>
      <c r="S4709" t="s">
        <v>3194</v>
      </c>
      <c r="T4709" t="s">
        <v>3355</v>
      </c>
      <c r="U4709" t="s">
        <v>3842</v>
      </c>
      <c r="V4709">
        <v>69</v>
      </c>
      <c r="W4709">
        <v>67</v>
      </c>
      <c r="Y4709" t="s">
        <v>99</v>
      </c>
      <c r="Z4709">
        <v>1</v>
      </c>
      <c r="AA4709">
        <f t="shared" si="648"/>
        <v>2</v>
      </c>
      <c r="AB4709">
        <f t="shared" ca="1" si="644"/>
        <v>-2.0000000199999999</v>
      </c>
      <c r="AC4709">
        <f t="shared" ca="1" si="645"/>
        <v>4.0000000199999999</v>
      </c>
      <c r="AD4709">
        <f t="shared" ca="1" si="646"/>
        <v>-4.0000000199999999</v>
      </c>
      <c r="AE4709" s="2">
        <v>0</v>
      </c>
      <c r="AF4709" s="7">
        <f>VLOOKUP(R4709,Weights!$A$2:$B$120,2,0)*AE4709</f>
        <v>0</v>
      </c>
      <c r="AG4709">
        <f t="shared" ca="1" si="647"/>
        <v>16.000000159999999</v>
      </c>
      <c r="AI4709" t="str">
        <f t="shared" ca="1" si="649"/>
        <v>Chattanooga</v>
      </c>
      <c r="AJ4709" t="str">
        <f t="shared" si="650"/>
        <v>Tennessee Tech</v>
      </c>
      <c r="AK4709">
        <f t="shared" si="651"/>
        <v>0</v>
      </c>
    </row>
    <row r="4710" spans="17:37" x14ac:dyDescent="0.25">
      <c r="Q4710" t="s">
        <v>3353</v>
      </c>
      <c r="R4710" s="6">
        <v>41967</v>
      </c>
      <c r="S4710" t="s">
        <v>3194</v>
      </c>
      <c r="T4710" t="s">
        <v>3443</v>
      </c>
      <c r="U4710" t="s">
        <v>3842</v>
      </c>
      <c r="V4710">
        <v>81</v>
      </c>
      <c r="W4710">
        <v>62</v>
      </c>
      <c r="Y4710" t="s">
        <v>100</v>
      </c>
      <c r="Z4710">
        <v>1</v>
      </c>
      <c r="AA4710">
        <f t="shared" si="648"/>
        <v>19</v>
      </c>
      <c r="AB4710">
        <f t="shared" ca="1" si="644"/>
        <v>9.5999998000000009</v>
      </c>
      <c r="AC4710">
        <f t="shared" ca="1" si="645"/>
        <v>9.4000001999999991</v>
      </c>
      <c r="AD4710">
        <f t="shared" ca="1" si="646"/>
        <v>-9.4000001999999991</v>
      </c>
      <c r="AE4710" s="2">
        <v>0</v>
      </c>
      <c r="AF4710" s="7">
        <f>VLOOKUP(R4710,Weights!$A$2:$B$120,2,0)*AE4710</f>
        <v>0</v>
      </c>
      <c r="AG4710">
        <f t="shared" ca="1" si="647"/>
        <v>88.360003760000026</v>
      </c>
      <c r="AI4710" t="str">
        <f t="shared" ca="1" si="649"/>
        <v>Tennessee Tech</v>
      </c>
      <c r="AJ4710" t="str">
        <f t="shared" si="650"/>
        <v>Tennessee Tech</v>
      </c>
      <c r="AK4710">
        <f t="shared" si="651"/>
        <v>0</v>
      </c>
    </row>
    <row r="4711" spans="17:37" x14ac:dyDescent="0.25">
      <c r="Q4711" t="s">
        <v>3353</v>
      </c>
      <c r="R4711" s="6">
        <v>41976</v>
      </c>
      <c r="S4711" t="s">
        <v>3194</v>
      </c>
      <c r="T4711" t="s">
        <v>3336</v>
      </c>
      <c r="U4711" t="s">
        <v>3842</v>
      </c>
      <c r="V4711">
        <v>84</v>
      </c>
      <c r="W4711">
        <v>79</v>
      </c>
      <c r="Y4711" t="s">
        <v>290</v>
      </c>
      <c r="Z4711">
        <v>1</v>
      </c>
      <c r="AA4711">
        <f t="shared" si="648"/>
        <v>5</v>
      </c>
      <c r="AB4711">
        <f t="shared" ca="1" si="644"/>
        <v>8.5999998000000009</v>
      </c>
      <c r="AC4711">
        <f t="shared" ca="1" si="645"/>
        <v>-3.5999998000000009</v>
      </c>
      <c r="AD4711">
        <f t="shared" ca="1" si="646"/>
        <v>3.5999998000000009</v>
      </c>
      <c r="AE4711" s="2">
        <v>0</v>
      </c>
      <c r="AF4711" s="7">
        <f>VLOOKUP(R4711,Weights!$A$2:$B$120,2,0)*AE4711</f>
        <v>0</v>
      </c>
      <c r="AG4711">
        <f t="shared" ca="1" si="647"/>
        <v>12.959998560000047</v>
      </c>
      <c r="AI4711" t="str">
        <f t="shared" ca="1" si="649"/>
        <v>Tennessee Tech</v>
      </c>
      <c r="AJ4711" t="str">
        <f t="shared" si="650"/>
        <v>Tennessee Tech</v>
      </c>
      <c r="AK4711">
        <f t="shared" si="651"/>
        <v>0</v>
      </c>
    </row>
    <row r="4712" spans="17:37" x14ac:dyDescent="0.25">
      <c r="Q4712" t="s">
        <v>3353</v>
      </c>
      <c r="R4712" s="6">
        <v>41980</v>
      </c>
      <c r="S4712" t="s">
        <v>3194</v>
      </c>
      <c r="T4712" t="s">
        <v>3839</v>
      </c>
      <c r="U4712" t="s">
        <v>3842</v>
      </c>
      <c r="V4712">
        <v>87</v>
      </c>
      <c r="W4712">
        <v>48</v>
      </c>
      <c r="Y4712" t="s">
        <v>152</v>
      </c>
      <c r="Z4712">
        <v>1</v>
      </c>
      <c r="AA4712">
        <f t="shared" si="648"/>
        <v>39</v>
      </c>
      <c r="AB4712">
        <f t="shared" ca="1" si="644"/>
        <v>27.199999800000001</v>
      </c>
      <c r="AC4712">
        <f t="shared" ca="1" si="645"/>
        <v>11.800000199999999</v>
      </c>
      <c r="AD4712">
        <f t="shared" ca="1" si="646"/>
        <v>-11.800000199999999</v>
      </c>
      <c r="AE4712" s="2">
        <v>0</v>
      </c>
      <c r="AF4712" s="7">
        <f>VLOOKUP(R4712,Weights!$A$2:$B$120,2,0)*AE4712</f>
        <v>0</v>
      </c>
      <c r="AG4712">
        <f t="shared" ca="1" si="647"/>
        <v>139.24000472000003</v>
      </c>
      <c r="AI4712" t="str">
        <f t="shared" ca="1" si="649"/>
        <v>Tennessee Tech</v>
      </c>
      <c r="AJ4712" t="str">
        <f t="shared" si="650"/>
        <v>Tennessee Tech</v>
      </c>
      <c r="AK4712">
        <f t="shared" si="651"/>
        <v>0</v>
      </c>
    </row>
    <row r="4713" spans="17:37" x14ac:dyDescent="0.25">
      <c r="Q4713" t="s">
        <v>3353</v>
      </c>
      <c r="R4713" s="6">
        <v>42002</v>
      </c>
      <c r="S4713" t="s">
        <v>3194</v>
      </c>
      <c r="T4713" t="s">
        <v>3332</v>
      </c>
      <c r="U4713" t="s">
        <v>3842</v>
      </c>
      <c r="V4713">
        <v>87</v>
      </c>
      <c r="W4713">
        <v>84</v>
      </c>
      <c r="Y4713" t="s">
        <v>548</v>
      </c>
      <c r="Z4713">
        <v>1</v>
      </c>
      <c r="AA4713">
        <f t="shared" si="648"/>
        <v>3</v>
      </c>
      <c r="AB4713">
        <f t="shared" ca="1" si="644"/>
        <v>-3.2</v>
      </c>
      <c r="AC4713">
        <f t="shared" ca="1" si="645"/>
        <v>6.2</v>
      </c>
      <c r="AD4713">
        <f t="shared" ca="1" si="646"/>
        <v>-6.2</v>
      </c>
      <c r="AE4713" s="2">
        <v>0</v>
      </c>
      <c r="AF4713" s="7">
        <f>VLOOKUP(R4713,Weights!$A$2:$B$120,2,0)*AE4713</f>
        <v>0</v>
      </c>
      <c r="AG4713">
        <f t="shared" ca="1" si="647"/>
        <v>38.440000000000005</v>
      </c>
      <c r="AI4713" t="str">
        <f t="shared" ca="1" si="649"/>
        <v>North Florida</v>
      </c>
      <c r="AJ4713" t="str">
        <f t="shared" si="650"/>
        <v>Tennessee Tech</v>
      </c>
      <c r="AK4713">
        <f t="shared" si="651"/>
        <v>0</v>
      </c>
    </row>
    <row r="4714" spans="17:37" x14ac:dyDescent="0.25">
      <c r="Q4714" t="s">
        <v>3353</v>
      </c>
      <c r="R4714" s="6">
        <v>42012</v>
      </c>
      <c r="S4714" t="s">
        <v>3194</v>
      </c>
      <c r="T4714" t="s">
        <v>3271</v>
      </c>
      <c r="U4714" t="s">
        <v>3841</v>
      </c>
      <c r="V4714">
        <v>83</v>
      </c>
      <c r="W4714">
        <v>67</v>
      </c>
      <c r="Y4714" t="s">
        <v>610</v>
      </c>
      <c r="Z4714">
        <v>1</v>
      </c>
      <c r="AA4714">
        <f t="shared" si="648"/>
        <v>-16</v>
      </c>
      <c r="AB4714">
        <f t="shared" ca="1" si="644"/>
        <v>-5.6</v>
      </c>
      <c r="AC4714">
        <f t="shared" ca="1" si="645"/>
        <v>-10.4</v>
      </c>
      <c r="AD4714">
        <f t="shared" ca="1" si="646"/>
        <v>10.4</v>
      </c>
      <c r="AE4714" s="2">
        <v>0</v>
      </c>
      <c r="AF4714" s="7">
        <f>VLOOKUP(R4714,Weights!$A$2:$B$120,2,0)*AE4714</f>
        <v>0</v>
      </c>
      <c r="AG4714">
        <f t="shared" ca="1" si="647"/>
        <v>108.16000000000001</v>
      </c>
      <c r="AI4714" t="str">
        <f t="shared" ca="1" si="649"/>
        <v>Murray St</v>
      </c>
      <c r="AJ4714" t="str">
        <f t="shared" si="650"/>
        <v>Murray St</v>
      </c>
      <c r="AK4714" t="str">
        <f t="shared" si="651"/>
        <v>Murray St</v>
      </c>
    </row>
    <row r="4715" spans="17:37" x14ac:dyDescent="0.25">
      <c r="Q4715" t="s">
        <v>3353</v>
      </c>
      <c r="R4715" s="6">
        <v>42014</v>
      </c>
      <c r="S4715" t="s">
        <v>3194</v>
      </c>
      <c r="T4715" t="s">
        <v>3354</v>
      </c>
      <c r="U4715" t="s">
        <v>3842</v>
      </c>
      <c r="V4715">
        <v>72</v>
      </c>
      <c r="W4715">
        <v>56</v>
      </c>
      <c r="Y4715" t="s">
        <v>552</v>
      </c>
      <c r="Z4715">
        <v>1</v>
      </c>
      <c r="AA4715">
        <f t="shared" si="648"/>
        <v>16</v>
      </c>
      <c r="AB4715">
        <f t="shared" ca="1" si="644"/>
        <v>11.3999998</v>
      </c>
      <c r="AC4715">
        <f t="shared" ca="1" si="645"/>
        <v>4.6000002000000002</v>
      </c>
      <c r="AD4715">
        <f t="shared" ca="1" si="646"/>
        <v>-4.6000002000000002</v>
      </c>
      <c r="AE4715" s="2">
        <v>0</v>
      </c>
      <c r="AF4715" s="7">
        <f>VLOOKUP(R4715,Weights!$A$2:$B$120,2,0)*AE4715</f>
        <v>0</v>
      </c>
      <c r="AG4715">
        <f t="shared" ca="1" si="647"/>
        <v>21.160001840000042</v>
      </c>
      <c r="AI4715" t="str">
        <f t="shared" ca="1" si="649"/>
        <v>Tennessee Tech</v>
      </c>
      <c r="AJ4715" t="str">
        <f t="shared" si="650"/>
        <v>Tennessee Tech</v>
      </c>
      <c r="AK4715">
        <f t="shared" si="651"/>
        <v>0</v>
      </c>
    </row>
    <row r="4716" spans="17:37" x14ac:dyDescent="0.25">
      <c r="Q4716" t="s">
        <v>3353</v>
      </c>
      <c r="R4716" s="6">
        <v>42019</v>
      </c>
      <c r="S4716" t="s">
        <v>3194</v>
      </c>
      <c r="T4716" t="s">
        <v>3439</v>
      </c>
      <c r="U4716" t="s">
        <v>3841</v>
      </c>
      <c r="V4716">
        <v>63</v>
      </c>
      <c r="W4716">
        <v>60</v>
      </c>
      <c r="Y4716" t="s">
        <v>611</v>
      </c>
      <c r="Z4716">
        <v>1</v>
      </c>
      <c r="AA4716">
        <f t="shared" si="648"/>
        <v>-3</v>
      </c>
      <c r="AB4716">
        <f t="shared" ca="1" si="644"/>
        <v>0.19999999999999996</v>
      </c>
      <c r="AC4716">
        <f t="shared" ca="1" si="645"/>
        <v>-3.2</v>
      </c>
      <c r="AD4716">
        <f t="shared" ca="1" si="646"/>
        <v>3.2</v>
      </c>
      <c r="AE4716" s="2">
        <v>0</v>
      </c>
      <c r="AF4716" s="7">
        <f>VLOOKUP(R4716,Weights!$A$2:$B$120,2,0)*AE4716</f>
        <v>0</v>
      </c>
      <c r="AG4716">
        <f t="shared" ca="1" si="647"/>
        <v>10.240000000000002</v>
      </c>
      <c r="AI4716" t="str">
        <f t="shared" ca="1" si="649"/>
        <v>Tennessee Tech</v>
      </c>
      <c r="AJ4716" t="str">
        <f t="shared" si="650"/>
        <v>Tenn-Martin</v>
      </c>
      <c r="AK4716" t="str">
        <f t="shared" si="651"/>
        <v>Tenn-Martin</v>
      </c>
    </row>
    <row r="4717" spans="17:37" x14ac:dyDescent="0.25">
      <c r="Q4717" t="s">
        <v>3353</v>
      </c>
      <c r="R4717" s="6">
        <v>42026</v>
      </c>
      <c r="S4717" t="s">
        <v>3194</v>
      </c>
      <c r="T4717" t="s">
        <v>3359</v>
      </c>
      <c r="U4717" t="s">
        <v>3841</v>
      </c>
      <c r="V4717">
        <v>78</v>
      </c>
      <c r="W4717">
        <v>74</v>
      </c>
      <c r="Y4717" t="s">
        <v>614</v>
      </c>
      <c r="Z4717">
        <v>1</v>
      </c>
      <c r="AA4717">
        <f t="shared" si="648"/>
        <v>-4</v>
      </c>
      <c r="AB4717">
        <f t="shared" ca="1" si="644"/>
        <v>-2.6</v>
      </c>
      <c r="AC4717">
        <f t="shared" ca="1" si="645"/>
        <v>-1.4</v>
      </c>
      <c r="AD4717">
        <f t="shared" ca="1" si="646"/>
        <v>1.4</v>
      </c>
      <c r="AE4717" s="2">
        <v>0</v>
      </c>
      <c r="AF4717" s="7">
        <f>VLOOKUP(R4717,Weights!$A$2:$B$120,2,0)*AE4717</f>
        <v>0</v>
      </c>
      <c r="AG4717">
        <f t="shared" ca="1" si="647"/>
        <v>1.9599999999999997</v>
      </c>
      <c r="AI4717" t="str">
        <f t="shared" ca="1" si="649"/>
        <v>Morehead St</v>
      </c>
      <c r="AJ4717" t="str">
        <f t="shared" si="650"/>
        <v>Morehead St</v>
      </c>
      <c r="AK4717" t="str">
        <f t="shared" si="651"/>
        <v>Morehead St</v>
      </c>
    </row>
    <row r="4718" spans="17:37" x14ac:dyDescent="0.25">
      <c r="Q4718" t="s">
        <v>3353</v>
      </c>
      <c r="R4718" s="6">
        <v>42028</v>
      </c>
      <c r="S4718" t="s">
        <v>3194</v>
      </c>
      <c r="T4718" t="s">
        <v>3498</v>
      </c>
      <c r="U4718" t="s">
        <v>3842</v>
      </c>
      <c r="V4718">
        <v>83</v>
      </c>
      <c r="W4718">
        <v>81</v>
      </c>
      <c r="X4718" t="s">
        <v>3843</v>
      </c>
      <c r="Y4718" t="s">
        <v>1430</v>
      </c>
      <c r="Z4718">
        <v>1</v>
      </c>
      <c r="AA4718">
        <f t="shared" si="648"/>
        <v>2</v>
      </c>
      <c r="AB4718">
        <f t="shared" ca="1" si="644"/>
        <v>0.60000000000000009</v>
      </c>
      <c r="AC4718">
        <f t="shared" ca="1" si="645"/>
        <v>1.4</v>
      </c>
      <c r="AD4718">
        <f t="shared" ca="1" si="646"/>
        <v>-1.4</v>
      </c>
      <c r="AE4718" s="2">
        <v>0</v>
      </c>
      <c r="AF4718" s="7">
        <f>VLOOKUP(R4718,Weights!$A$2:$B$120,2,0)*AE4718</f>
        <v>0</v>
      </c>
      <c r="AG4718">
        <f t="shared" ca="1" si="647"/>
        <v>1.9599999999999997</v>
      </c>
      <c r="AI4718" t="str">
        <f t="shared" ca="1" si="649"/>
        <v>Tennessee Tech</v>
      </c>
      <c r="AJ4718" t="str">
        <f t="shared" si="650"/>
        <v>Tennessee Tech</v>
      </c>
      <c r="AK4718">
        <f t="shared" si="651"/>
        <v>0</v>
      </c>
    </row>
    <row r="4719" spans="17:37" x14ac:dyDescent="0.25">
      <c r="Q4719" t="s">
        <v>3353</v>
      </c>
      <c r="R4719" s="6">
        <v>42042</v>
      </c>
      <c r="S4719" t="s">
        <v>3194</v>
      </c>
      <c r="T4719" t="s">
        <v>3441</v>
      </c>
      <c r="U4719" t="s">
        <v>3842</v>
      </c>
      <c r="V4719">
        <v>72</v>
      </c>
      <c r="W4719">
        <v>59</v>
      </c>
      <c r="Y4719" t="s">
        <v>822</v>
      </c>
      <c r="Z4719">
        <v>1</v>
      </c>
      <c r="AA4719">
        <f t="shared" si="648"/>
        <v>13</v>
      </c>
      <c r="AB4719">
        <f t="shared" ca="1" si="644"/>
        <v>8.9999997999999994</v>
      </c>
      <c r="AC4719">
        <f t="shared" ca="1" si="645"/>
        <v>4.0000002000000006</v>
      </c>
      <c r="AD4719">
        <f t="shared" ca="1" si="646"/>
        <v>-4.0000002000000006</v>
      </c>
      <c r="AE4719" s="2">
        <v>0</v>
      </c>
      <c r="AF4719" s="7">
        <f>VLOOKUP(R4719,Weights!$A$2:$B$120,2,0)*AE4719</f>
        <v>0</v>
      </c>
      <c r="AG4719">
        <f t="shared" ca="1" si="647"/>
        <v>16.000001600000044</v>
      </c>
      <c r="AI4719" t="str">
        <f t="shared" ca="1" si="649"/>
        <v>Tennessee Tech</v>
      </c>
      <c r="AJ4719" t="str">
        <f t="shared" si="650"/>
        <v>Tennessee Tech</v>
      </c>
      <c r="AK4719">
        <f t="shared" si="651"/>
        <v>0</v>
      </c>
    </row>
    <row r="4720" spans="17:37" x14ac:dyDescent="0.25">
      <c r="Q4720" t="s">
        <v>3353</v>
      </c>
      <c r="R4720" s="6">
        <v>42047</v>
      </c>
      <c r="S4720" t="s">
        <v>3194</v>
      </c>
      <c r="T4720" t="s">
        <v>3349</v>
      </c>
      <c r="U4720" t="s">
        <v>3842</v>
      </c>
      <c r="V4720">
        <v>71</v>
      </c>
      <c r="W4720">
        <v>52</v>
      </c>
      <c r="Y4720" t="s">
        <v>823</v>
      </c>
      <c r="Z4720">
        <v>1</v>
      </c>
      <c r="AA4720">
        <f t="shared" si="648"/>
        <v>19</v>
      </c>
      <c r="AB4720">
        <f t="shared" ca="1" si="644"/>
        <v>10.7999998</v>
      </c>
      <c r="AC4720">
        <f t="shared" ca="1" si="645"/>
        <v>8.2000001999999999</v>
      </c>
      <c r="AD4720">
        <f t="shared" ca="1" si="646"/>
        <v>-8.2000001999999999</v>
      </c>
      <c r="AE4720" s="2">
        <v>0</v>
      </c>
      <c r="AF4720" s="7">
        <f>VLOOKUP(R4720,Weights!$A$2:$B$120,2,0)*AE4720</f>
        <v>0</v>
      </c>
      <c r="AG4720">
        <f t="shared" ca="1" si="647"/>
        <v>67.240003280000039</v>
      </c>
      <c r="AI4720" t="str">
        <f t="shared" ca="1" si="649"/>
        <v>Tennessee Tech</v>
      </c>
      <c r="AJ4720" t="str">
        <f t="shared" si="650"/>
        <v>Tennessee Tech</v>
      </c>
      <c r="AK4720">
        <f t="shared" si="651"/>
        <v>0</v>
      </c>
    </row>
    <row r="4721" spans="17:37" x14ac:dyDescent="0.25">
      <c r="Q4721" t="s">
        <v>3353</v>
      </c>
      <c r="R4721" s="6">
        <v>42056</v>
      </c>
      <c r="S4721" t="s">
        <v>3194</v>
      </c>
      <c r="T4721" t="s">
        <v>3351</v>
      </c>
      <c r="U4721" t="s">
        <v>3841</v>
      </c>
      <c r="V4721">
        <v>88</v>
      </c>
      <c r="W4721">
        <v>82</v>
      </c>
      <c r="Y4721" t="s">
        <v>2476</v>
      </c>
      <c r="Z4721">
        <v>1</v>
      </c>
      <c r="AA4721">
        <f t="shared" si="648"/>
        <v>-6</v>
      </c>
      <c r="AB4721">
        <f t="shared" ca="1" si="644"/>
        <v>-0.39999999999999991</v>
      </c>
      <c r="AC4721">
        <f t="shared" ca="1" si="645"/>
        <v>-5.6</v>
      </c>
      <c r="AD4721">
        <f t="shared" ca="1" si="646"/>
        <v>5.6</v>
      </c>
      <c r="AE4721" s="2">
        <v>0</v>
      </c>
      <c r="AF4721" s="7">
        <f>VLOOKUP(R4721,Weights!$A$2:$B$120,2,0)*AE4721</f>
        <v>0</v>
      </c>
      <c r="AG4721">
        <f t="shared" ca="1" si="647"/>
        <v>31.359999999999996</v>
      </c>
      <c r="AI4721" t="str">
        <f t="shared" ca="1" si="649"/>
        <v>Belmont</v>
      </c>
      <c r="AJ4721" t="str">
        <f t="shared" si="650"/>
        <v>Belmont</v>
      </c>
      <c r="AK4721" t="str">
        <f t="shared" si="651"/>
        <v>Belmont</v>
      </c>
    </row>
    <row r="4722" spans="17:37" x14ac:dyDescent="0.25">
      <c r="Q4722" t="s">
        <v>3439</v>
      </c>
      <c r="R4722" s="6">
        <v>41963</v>
      </c>
      <c r="S4722" t="s">
        <v>3194</v>
      </c>
      <c r="T4722" t="s">
        <v>3839</v>
      </c>
      <c r="U4722" t="s">
        <v>3842</v>
      </c>
      <c r="V4722">
        <v>115</v>
      </c>
      <c r="W4722">
        <v>29</v>
      </c>
      <c r="Y4722" t="s">
        <v>99</v>
      </c>
      <c r="Z4722">
        <v>1</v>
      </c>
      <c r="AA4722">
        <f t="shared" si="648"/>
        <v>86</v>
      </c>
      <c r="AB4722">
        <f t="shared" ca="1" si="644"/>
        <v>30.199999800000001</v>
      </c>
      <c r="AC4722">
        <f t="shared" ca="1" si="645"/>
        <v>55.800000199999999</v>
      </c>
      <c r="AD4722">
        <f t="shared" ca="1" si="646"/>
        <v>-55.800000199999999</v>
      </c>
      <c r="AE4722" s="2">
        <v>0</v>
      </c>
      <c r="AF4722" s="7">
        <f>VLOOKUP(R4722,Weights!$A$2:$B$120,2,0)*AE4722</f>
        <v>0</v>
      </c>
      <c r="AG4722">
        <f t="shared" ca="1" si="647"/>
        <v>3113.6400223199998</v>
      </c>
      <c r="AI4722" t="str">
        <f t="shared" ca="1" si="649"/>
        <v>Tenn-Martin</v>
      </c>
      <c r="AJ4722" t="str">
        <f t="shared" si="650"/>
        <v>Tenn-Martin</v>
      </c>
      <c r="AK4722">
        <f t="shared" si="651"/>
        <v>0</v>
      </c>
    </row>
    <row r="4723" spans="17:37" x14ac:dyDescent="0.25">
      <c r="Q4723" t="s">
        <v>3439</v>
      </c>
      <c r="R4723" s="6">
        <v>41993</v>
      </c>
      <c r="S4723" t="s">
        <v>3194</v>
      </c>
      <c r="T4723" t="s">
        <v>3424</v>
      </c>
      <c r="U4723" t="s">
        <v>3842</v>
      </c>
      <c r="V4723">
        <v>77</v>
      </c>
      <c r="W4723">
        <v>60</v>
      </c>
      <c r="Y4723" t="s">
        <v>265</v>
      </c>
      <c r="Z4723">
        <v>1</v>
      </c>
      <c r="AA4723">
        <f t="shared" si="648"/>
        <v>17</v>
      </c>
      <c r="AB4723">
        <f t="shared" ca="1" si="644"/>
        <v>14.999999799999999</v>
      </c>
      <c r="AC4723">
        <f t="shared" ca="1" si="645"/>
        <v>2.0000002000000006</v>
      </c>
      <c r="AD4723">
        <f t="shared" ca="1" si="646"/>
        <v>-2.0000002000000006</v>
      </c>
      <c r="AE4723" s="2">
        <v>0</v>
      </c>
      <c r="AF4723" s="7">
        <f>VLOOKUP(R4723,Weights!$A$2:$B$120,2,0)*AE4723</f>
        <v>0</v>
      </c>
      <c r="AG4723">
        <f t="shared" ca="1" si="647"/>
        <v>4.0000008000000422</v>
      </c>
      <c r="AI4723" t="str">
        <f t="shared" ca="1" si="649"/>
        <v>Tenn-Martin</v>
      </c>
      <c r="AJ4723" t="str">
        <f t="shared" si="650"/>
        <v>Tenn-Martin</v>
      </c>
      <c r="AK4723">
        <f t="shared" si="651"/>
        <v>0</v>
      </c>
    </row>
    <row r="4724" spans="17:37" x14ac:dyDescent="0.25">
      <c r="Q4724" t="s">
        <v>3439</v>
      </c>
      <c r="R4724" s="6">
        <v>42003</v>
      </c>
      <c r="S4724" t="s">
        <v>3194</v>
      </c>
      <c r="T4724" t="s">
        <v>3246</v>
      </c>
      <c r="U4724" t="s">
        <v>3841</v>
      </c>
      <c r="V4724">
        <v>63</v>
      </c>
      <c r="W4724">
        <v>60</v>
      </c>
      <c r="Y4724" t="s">
        <v>429</v>
      </c>
      <c r="Z4724">
        <v>1</v>
      </c>
      <c r="AA4724">
        <f t="shared" si="648"/>
        <v>-3</v>
      </c>
      <c r="AB4724">
        <f t="shared" ca="1" si="644"/>
        <v>5.8</v>
      </c>
      <c r="AC4724">
        <f t="shared" ca="1" si="645"/>
        <v>-8.8000000000000007</v>
      </c>
      <c r="AD4724">
        <f t="shared" ca="1" si="646"/>
        <v>8.8000000000000007</v>
      </c>
      <c r="AE4724" s="2">
        <v>0</v>
      </c>
      <c r="AF4724" s="7">
        <f>VLOOKUP(R4724,Weights!$A$2:$B$120,2,0)*AE4724</f>
        <v>0</v>
      </c>
      <c r="AG4724">
        <f t="shared" ca="1" si="647"/>
        <v>77.440000000000012</v>
      </c>
      <c r="AI4724" t="str">
        <f t="shared" ca="1" si="649"/>
        <v>Tenn-Martin</v>
      </c>
      <c r="AJ4724" t="str">
        <f t="shared" si="650"/>
        <v>Maryland-Eastern Shore</v>
      </c>
      <c r="AK4724" t="str">
        <f t="shared" si="651"/>
        <v>Maryland-Eastern Shore</v>
      </c>
    </row>
    <row r="4725" spans="17:37" x14ac:dyDescent="0.25">
      <c r="Q4725" t="s">
        <v>3439</v>
      </c>
      <c r="R4725" s="6">
        <v>42005</v>
      </c>
      <c r="S4725" t="s">
        <v>3194</v>
      </c>
      <c r="T4725" t="s">
        <v>3839</v>
      </c>
      <c r="U4725" t="s">
        <v>3842</v>
      </c>
      <c r="V4725">
        <v>84</v>
      </c>
      <c r="W4725">
        <v>61</v>
      </c>
      <c r="Y4725" t="s">
        <v>548</v>
      </c>
      <c r="Z4725">
        <v>1</v>
      </c>
      <c r="AA4725">
        <f t="shared" si="648"/>
        <v>23</v>
      </c>
      <c r="AB4725">
        <f t="shared" ca="1" si="644"/>
        <v>30.199999800000001</v>
      </c>
      <c r="AC4725">
        <f t="shared" ca="1" si="645"/>
        <v>-7.1999998000000005</v>
      </c>
      <c r="AD4725">
        <f t="shared" ca="1" si="646"/>
        <v>7.1999998000000005</v>
      </c>
      <c r="AE4725" s="2">
        <v>0</v>
      </c>
      <c r="AF4725" s="7">
        <f>VLOOKUP(R4725,Weights!$A$2:$B$120,2,0)*AE4725</f>
        <v>0</v>
      </c>
      <c r="AG4725">
        <f t="shared" ca="1" si="647"/>
        <v>51.839997120000049</v>
      </c>
      <c r="AI4725" t="str">
        <f t="shared" ca="1" si="649"/>
        <v>Tenn-Martin</v>
      </c>
      <c r="AJ4725" t="str">
        <f t="shared" si="650"/>
        <v>Tenn-Martin</v>
      </c>
      <c r="AK4725">
        <f t="shared" si="651"/>
        <v>0</v>
      </c>
    </row>
    <row r="4726" spans="17:37" x14ac:dyDescent="0.25">
      <c r="Q4726" t="s">
        <v>3439</v>
      </c>
      <c r="R4726" s="6">
        <v>42012</v>
      </c>
      <c r="S4726" t="s">
        <v>3194</v>
      </c>
      <c r="T4726" t="s">
        <v>3498</v>
      </c>
      <c r="U4726" t="s">
        <v>3841</v>
      </c>
      <c r="V4726">
        <v>66</v>
      </c>
      <c r="W4726">
        <v>58</v>
      </c>
      <c r="Y4726" t="s">
        <v>549</v>
      </c>
      <c r="Z4726">
        <v>1</v>
      </c>
      <c r="AA4726">
        <f t="shared" si="648"/>
        <v>-8</v>
      </c>
      <c r="AB4726">
        <f t="shared" ca="1" si="644"/>
        <v>3.6000000000000005</v>
      </c>
      <c r="AC4726">
        <f t="shared" ca="1" si="645"/>
        <v>-11.600000000000001</v>
      </c>
      <c r="AD4726">
        <f t="shared" ca="1" si="646"/>
        <v>11.600000000000001</v>
      </c>
      <c r="AE4726" s="2">
        <v>0</v>
      </c>
      <c r="AF4726" s="7">
        <f>VLOOKUP(R4726,Weights!$A$2:$B$120,2,0)*AE4726</f>
        <v>0</v>
      </c>
      <c r="AG4726">
        <f t="shared" ca="1" si="647"/>
        <v>134.56000000000003</v>
      </c>
      <c r="AI4726" t="str">
        <f t="shared" ca="1" si="649"/>
        <v>Tenn-Martin</v>
      </c>
      <c r="AJ4726" t="str">
        <f t="shared" si="650"/>
        <v>Eastern Kentucky</v>
      </c>
      <c r="AK4726" t="str">
        <f t="shared" si="651"/>
        <v>Eastern Kentucky</v>
      </c>
    </row>
    <row r="4727" spans="17:37" x14ac:dyDescent="0.25">
      <c r="Q4727" t="s">
        <v>3439</v>
      </c>
      <c r="R4727" s="6">
        <v>42014</v>
      </c>
      <c r="S4727" t="s">
        <v>3194</v>
      </c>
      <c r="T4727" t="s">
        <v>3359</v>
      </c>
      <c r="U4727" t="s">
        <v>3842</v>
      </c>
      <c r="V4727">
        <v>75</v>
      </c>
      <c r="W4727">
        <v>72</v>
      </c>
      <c r="X4727" t="s">
        <v>3843</v>
      </c>
      <c r="Y4727" t="s">
        <v>694</v>
      </c>
      <c r="Z4727">
        <v>1</v>
      </c>
      <c r="AA4727">
        <f t="shared" si="648"/>
        <v>3</v>
      </c>
      <c r="AB4727">
        <f t="shared" ca="1" si="644"/>
        <v>0.40000000000000013</v>
      </c>
      <c r="AC4727">
        <f t="shared" ca="1" si="645"/>
        <v>2.5999999999999996</v>
      </c>
      <c r="AD4727">
        <f t="shared" ca="1" si="646"/>
        <v>-2.5999999999999996</v>
      </c>
      <c r="AE4727" s="2">
        <v>0</v>
      </c>
      <c r="AF4727" s="7">
        <f>VLOOKUP(R4727,Weights!$A$2:$B$120,2,0)*AE4727</f>
        <v>0</v>
      </c>
      <c r="AG4727">
        <f t="shared" ca="1" si="647"/>
        <v>6.759999999999998</v>
      </c>
      <c r="AI4727" t="str">
        <f t="shared" ca="1" si="649"/>
        <v>Tenn-Martin</v>
      </c>
      <c r="AJ4727" t="str">
        <f t="shared" si="650"/>
        <v>Tenn-Martin</v>
      </c>
      <c r="AK4727">
        <f t="shared" si="651"/>
        <v>0</v>
      </c>
    </row>
    <row r="4728" spans="17:37" x14ac:dyDescent="0.25">
      <c r="Q4728" t="s">
        <v>3439</v>
      </c>
      <c r="R4728" s="6">
        <v>42021</v>
      </c>
      <c r="S4728" t="s">
        <v>3194</v>
      </c>
      <c r="T4728" t="s">
        <v>3441</v>
      </c>
      <c r="U4728" t="s">
        <v>3842</v>
      </c>
      <c r="V4728">
        <v>55</v>
      </c>
      <c r="W4728">
        <v>52</v>
      </c>
      <c r="Y4728" t="s">
        <v>1277</v>
      </c>
      <c r="Z4728">
        <v>1</v>
      </c>
      <c r="AA4728">
        <f t="shared" si="648"/>
        <v>3</v>
      </c>
      <c r="AB4728">
        <f t="shared" ca="1" si="644"/>
        <v>11.999999799999999</v>
      </c>
      <c r="AC4728">
        <f t="shared" ca="1" si="645"/>
        <v>-8.9999997999999994</v>
      </c>
      <c r="AD4728">
        <f t="shared" ca="1" si="646"/>
        <v>8.9999997999999994</v>
      </c>
      <c r="AE4728" s="2">
        <v>0</v>
      </c>
      <c r="AF4728" s="7">
        <f>VLOOKUP(R4728,Weights!$A$2:$B$120,2,0)*AE4728</f>
        <v>0</v>
      </c>
      <c r="AG4728">
        <f t="shared" ca="1" si="647"/>
        <v>80.999996400000029</v>
      </c>
      <c r="AI4728" t="str">
        <f t="shared" ca="1" si="649"/>
        <v>Tenn-Martin</v>
      </c>
      <c r="AJ4728" t="str">
        <f t="shared" si="650"/>
        <v>Tenn-Martin</v>
      </c>
      <c r="AK4728">
        <f t="shared" si="651"/>
        <v>0</v>
      </c>
    </row>
    <row r="4729" spans="17:37" x14ac:dyDescent="0.25">
      <c r="Q4729" t="s">
        <v>3439</v>
      </c>
      <c r="R4729" s="6">
        <v>42028</v>
      </c>
      <c r="S4729" t="s">
        <v>3194</v>
      </c>
      <c r="T4729" t="s">
        <v>3518</v>
      </c>
      <c r="U4729" t="s">
        <v>3842</v>
      </c>
      <c r="V4729">
        <v>70</v>
      </c>
      <c r="W4729">
        <v>53</v>
      </c>
      <c r="Y4729" t="s">
        <v>1279</v>
      </c>
      <c r="Z4729">
        <v>1</v>
      </c>
      <c r="AA4729">
        <f t="shared" si="648"/>
        <v>17</v>
      </c>
      <c r="AB4729">
        <f t="shared" ca="1" si="644"/>
        <v>5.4</v>
      </c>
      <c r="AC4729">
        <f t="shared" ca="1" si="645"/>
        <v>11.6</v>
      </c>
      <c r="AD4729">
        <f t="shared" ca="1" si="646"/>
        <v>-11.6</v>
      </c>
      <c r="AE4729" s="2">
        <v>0</v>
      </c>
      <c r="AF4729" s="7">
        <f>VLOOKUP(R4729,Weights!$A$2:$B$120,2,0)*AE4729</f>
        <v>0</v>
      </c>
      <c r="AG4729">
        <f t="shared" ca="1" si="647"/>
        <v>134.56</v>
      </c>
      <c r="AI4729" t="str">
        <f t="shared" ca="1" si="649"/>
        <v>Tenn-Martin</v>
      </c>
      <c r="AJ4729" t="str">
        <f t="shared" si="650"/>
        <v>Tenn-Martin</v>
      </c>
      <c r="AK4729">
        <f t="shared" si="651"/>
        <v>0</v>
      </c>
    </row>
    <row r="4730" spans="17:37" x14ac:dyDescent="0.25">
      <c r="Q4730" t="s">
        <v>3439</v>
      </c>
      <c r="R4730" s="6">
        <v>42033</v>
      </c>
      <c r="S4730" t="s">
        <v>3194</v>
      </c>
      <c r="T4730" t="s">
        <v>3458</v>
      </c>
      <c r="U4730" t="s">
        <v>3842</v>
      </c>
      <c r="V4730">
        <v>81</v>
      </c>
      <c r="W4730">
        <v>51</v>
      </c>
      <c r="Y4730" t="s">
        <v>1280</v>
      </c>
      <c r="Z4730">
        <v>1</v>
      </c>
      <c r="AA4730">
        <f t="shared" si="648"/>
        <v>30</v>
      </c>
      <c r="AB4730">
        <f t="shared" ca="1" si="644"/>
        <v>3.6000000000000005</v>
      </c>
      <c r="AC4730">
        <f t="shared" ca="1" si="645"/>
        <v>26.4</v>
      </c>
      <c r="AD4730">
        <f t="shared" ca="1" si="646"/>
        <v>-26.4</v>
      </c>
      <c r="AE4730" s="2">
        <v>0</v>
      </c>
      <c r="AF4730" s="7">
        <f>VLOOKUP(R4730,Weights!$A$2:$B$120,2,0)*AE4730</f>
        <v>0</v>
      </c>
      <c r="AG4730">
        <f t="shared" ca="1" si="647"/>
        <v>696.95999999999992</v>
      </c>
      <c r="AI4730" t="str">
        <f t="shared" ca="1" si="649"/>
        <v>Tenn-Martin</v>
      </c>
      <c r="AJ4730" t="str">
        <f t="shared" si="650"/>
        <v>Tenn-Martin</v>
      </c>
      <c r="AK4730">
        <f t="shared" si="651"/>
        <v>0</v>
      </c>
    </row>
    <row r="4731" spans="17:37" x14ac:dyDescent="0.25">
      <c r="Q4731" t="s">
        <v>3439</v>
      </c>
      <c r="R4731" s="6">
        <v>42042</v>
      </c>
      <c r="S4731" t="s">
        <v>3194</v>
      </c>
      <c r="T4731" t="s">
        <v>3495</v>
      </c>
      <c r="U4731" t="s">
        <v>3842</v>
      </c>
      <c r="V4731">
        <v>64</v>
      </c>
      <c r="W4731">
        <v>59</v>
      </c>
      <c r="Y4731" t="s">
        <v>1424</v>
      </c>
      <c r="Z4731">
        <v>1</v>
      </c>
      <c r="AA4731">
        <f t="shared" si="648"/>
        <v>5</v>
      </c>
      <c r="AB4731">
        <f t="shared" ca="1" si="644"/>
        <v>6.6</v>
      </c>
      <c r="AC4731">
        <f t="shared" ca="1" si="645"/>
        <v>-1.5999999999999996</v>
      </c>
      <c r="AD4731">
        <f t="shared" ca="1" si="646"/>
        <v>1.5999999999999996</v>
      </c>
      <c r="AE4731" s="2">
        <v>0</v>
      </c>
      <c r="AF4731" s="7">
        <f>VLOOKUP(R4731,Weights!$A$2:$B$120,2,0)*AE4731</f>
        <v>0</v>
      </c>
      <c r="AG4731">
        <f t="shared" ca="1" si="647"/>
        <v>2.5599999999999987</v>
      </c>
      <c r="AI4731" t="str">
        <f t="shared" ca="1" si="649"/>
        <v>Tenn-Martin</v>
      </c>
      <c r="AJ4731" t="str">
        <f t="shared" si="650"/>
        <v>Tenn-Martin</v>
      </c>
      <c r="AK4731">
        <f t="shared" si="651"/>
        <v>0</v>
      </c>
    </row>
    <row r="4732" spans="17:37" x14ac:dyDescent="0.25">
      <c r="Q4732" t="s">
        <v>3439</v>
      </c>
      <c r="R4732" s="6">
        <v>42049</v>
      </c>
      <c r="S4732" t="s">
        <v>3194</v>
      </c>
      <c r="T4732" t="s">
        <v>3354</v>
      </c>
      <c r="U4732" t="s">
        <v>3842</v>
      </c>
      <c r="V4732">
        <v>67</v>
      </c>
      <c r="W4732">
        <v>61</v>
      </c>
      <c r="Y4732" t="s">
        <v>1283</v>
      </c>
      <c r="Z4732">
        <v>1</v>
      </c>
      <c r="AA4732">
        <f t="shared" si="648"/>
        <v>6</v>
      </c>
      <c r="AB4732">
        <f t="shared" ca="1" si="644"/>
        <v>14.3999998</v>
      </c>
      <c r="AC4732">
        <f t="shared" ca="1" si="645"/>
        <v>-8.3999997999999998</v>
      </c>
      <c r="AD4732">
        <f t="shared" ca="1" si="646"/>
        <v>8.3999997999999998</v>
      </c>
      <c r="AE4732" s="2">
        <v>0</v>
      </c>
      <c r="AF4732" s="7">
        <f>VLOOKUP(R4732,Weights!$A$2:$B$120,2,0)*AE4732</f>
        <v>0</v>
      </c>
      <c r="AG4732">
        <f t="shared" ca="1" si="647"/>
        <v>70.559996640000037</v>
      </c>
      <c r="AI4732" t="str">
        <f t="shared" ca="1" si="649"/>
        <v>Tenn-Martin</v>
      </c>
      <c r="AJ4732" t="str">
        <f t="shared" si="650"/>
        <v>Tenn-Martin</v>
      </c>
      <c r="AK4732">
        <f t="shared" si="651"/>
        <v>0</v>
      </c>
    </row>
    <row r="4733" spans="17:37" x14ac:dyDescent="0.25">
      <c r="Q4733" t="s">
        <v>3439</v>
      </c>
      <c r="R4733" s="6">
        <v>42063</v>
      </c>
      <c r="S4733" t="s">
        <v>3194</v>
      </c>
      <c r="T4733" t="s">
        <v>3271</v>
      </c>
      <c r="U4733" t="s">
        <v>3841</v>
      </c>
      <c r="V4733">
        <v>73</v>
      </c>
      <c r="W4733">
        <v>67</v>
      </c>
      <c r="Y4733" t="s">
        <v>2464</v>
      </c>
      <c r="Z4733">
        <v>1</v>
      </c>
      <c r="AA4733">
        <f t="shared" si="648"/>
        <v>-6</v>
      </c>
      <c r="AB4733">
        <f t="shared" ca="1" si="644"/>
        <v>-2.5999999999999996</v>
      </c>
      <c r="AC4733">
        <f t="shared" ca="1" si="645"/>
        <v>-3.4000000000000004</v>
      </c>
      <c r="AD4733">
        <f t="shared" ca="1" si="646"/>
        <v>3.4000000000000004</v>
      </c>
      <c r="AE4733" s="2">
        <v>0</v>
      </c>
      <c r="AF4733" s="7">
        <f>VLOOKUP(R4733,Weights!$A$2:$B$120,2,0)*AE4733</f>
        <v>0</v>
      </c>
      <c r="AG4733">
        <f t="shared" ca="1" si="647"/>
        <v>11.560000000000002</v>
      </c>
      <c r="AI4733" t="str">
        <f t="shared" ca="1" si="649"/>
        <v>Murray St</v>
      </c>
      <c r="AJ4733" t="str">
        <f t="shared" si="650"/>
        <v>Murray St</v>
      </c>
      <c r="AK4733" t="str">
        <f t="shared" si="651"/>
        <v>Murray St</v>
      </c>
    </row>
    <row r="4734" spans="17:37" x14ac:dyDescent="0.25">
      <c r="Q4734" t="s">
        <v>3369</v>
      </c>
      <c r="R4734" s="6">
        <v>41957</v>
      </c>
      <c r="S4734" t="s">
        <v>3194</v>
      </c>
      <c r="T4734" t="s">
        <v>3345</v>
      </c>
      <c r="U4734" t="s">
        <v>3842</v>
      </c>
      <c r="V4734">
        <v>85</v>
      </c>
      <c r="W4734">
        <v>50</v>
      </c>
      <c r="Y4734" t="s">
        <v>176</v>
      </c>
      <c r="Z4734">
        <v>1</v>
      </c>
      <c r="AA4734">
        <f t="shared" si="648"/>
        <v>35</v>
      </c>
      <c r="AB4734">
        <f t="shared" ca="1" si="644"/>
        <v>20.6000002</v>
      </c>
      <c r="AC4734">
        <f t="shared" ca="1" si="645"/>
        <v>14.3999998</v>
      </c>
      <c r="AD4734">
        <f t="shared" ca="1" si="646"/>
        <v>-14.3999998</v>
      </c>
      <c r="AE4734" s="2">
        <v>0</v>
      </c>
      <c r="AF4734" s="7">
        <f>VLOOKUP(R4734,Weights!$A$2:$B$120,2,0)*AE4734</f>
        <v>0</v>
      </c>
      <c r="AG4734">
        <f t="shared" ca="1" si="647"/>
        <v>207.35999424000002</v>
      </c>
      <c r="AI4734" t="str">
        <f t="shared" ca="1" si="649"/>
        <v>Texas</v>
      </c>
      <c r="AJ4734" t="str">
        <f t="shared" si="650"/>
        <v>Texas</v>
      </c>
      <c r="AK4734">
        <f t="shared" si="651"/>
        <v>0</v>
      </c>
    </row>
    <row r="4735" spans="17:37" x14ac:dyDescent="0.25">
      <c r="Q4735" t="s">
        <v>3369</v>
      </c>
      <c r="R4735" s="6">
        <v>41959</v>
      </c>
      <c r="S4735" t="s">
        <v>3194</v>
      </c>
      <c r="T4735" t="s">
        <v>3535</v>
      </c>
      <c r="U4735" t="s">
        <v>3842</v>
      </c>
      <c r="V4735">
        <v>85</v>
      </c>
      <c r="W4735">
        <v>53</v>
      </c>
      <c r="Y4735" t="s">
        <v>258</v>
      </c>
      <c r="Z4735">
        <v>1</v>
      </c>
      <c r="AA4735">
        <f t="shared" si="648"/>
        <v>32</v>
      </c>
      <c r="AB4735">
        <f t="shared" ca="1" si="644"/>
        <v>38.4</v>
      </c>
      <c r="AC4735">
        <f t="shared" ca="1" si="645"/>
        <v>-6.3999999999999986</v>
      </c>
      <c r="AD4735">
        <f t="shared" ca="1" si="646"/>
        <v>6.3999999999999986</v>
      </c>
      <c r="AE4735" s="2">
        <v>0</v>
      </c>
      <c r="AF4735" s="7">
        <f>VLOOKUP(R4735,Weights!$A$2:$B$120,2,0)*AE4735</f>
        <v>0</v>
      </c>
      <c r="AG4735">
        <f t="shared" ca="1" si="647"/>
        <v>40.95999999999998</v>
      </c>
      <c r="AI4735" t="str">
        <f t="shared" ca="1" si="649"/>
        <v>Texas</v>
      </c>
      <c r="AJ4735" t="str">
        <f t="shared" si="650"/>
        <v>Texas</v>
      </c>
      <c r="AK4735">
        <f t="shared" si="651"/>
        <v>0</v>
      </c>
    </row>
    <row r="4736" spans="17:37" x14ac:dyDescent="0.25">
      <c r="Q4736" t="s">
        <v>3369</v>
      </c>
      <c r="R4736" s="6">
        <v>41963</v>
      </c>
      <c r="S4736" t="s">
        <v>3195</v>
      </c>
      <c r="T4736" t="s">
        <v>3248</v>
      </c>
      <c r="U4736" t="s">
        <v>3842</v>
      </c>
      <c r="V4736">
        <v>71</v>
      </c>
      <c r="W4736">
        <v>57</v>
      </c>
      <c r="Y4736" t="s">
        <v>259</v>
      </c>
      <c r="Z4736">
        <v>1</v>
      </c>
      <c r="AA4736">
        <f t="shared" si="648"/>
        <v>14</v>
      </c>
      <c r="AB4736">
        <f t="shared" ca="1" si="644"/>
        <v>2.4000000000000004</v>
      </c>
      <c r="AC4736">
        <f t="shared" ca="1" si="645"/>
        <v>11.6</v>
      </c>
      <c r="AD4736">
        <f t="shared" ca="1" si="646"/>
        <v>-11.6</v>
      </c>
      <c r="AE4736" s="2">
        <v>0</v>
      </c>
      <c r="AF4736" s="7">
        <f>VLOOKUP(R4736,Weights!$A$2:$B$120,2,0)*AE4736</f>
        <v>0</v>
      </c>
      <c r="AG4736">
        <f t="shared" ca="1" si="647"/>
        <v>134.56</v>
      </c>
      <c r="AI4736" t="str">
        <f t="shared" ca="1" si="649"/>
        <v>Texas</v>
      </c>
      <c r="AJ4736" t="str">
        <f t="shared" si="650"/>
        <v>Texas</v>
      </c>
      <c r="AK4736">
        <f t="shared" si="651"/>
        <v>0</v>
      </c>
    </row>
    <row r="4737" spans="17:37" x14ac:dyDescent="0.25">
      <c r="Q4737" t="s">
        <v>3369</v>
      </c>
      <c r="R4737" s="6">
        <v>41964</v>
      </c>
      <c r="S4737" t="s">
        <v>3195</v>
      </c>
      <c r="T4737" t="s">
        <v>3343</v>
      </c>
      <c r="U4737" t="s">
        <v>3842</v>
      </c>
      <c r="V4737">
        <v>71</v>
      </c>
      <c r="W4737">
        <v>55</v>
      </c>
      <c r="Y4737" t="s">
        <v>260</v>
      </c>
      <c r="Z4737">
        <v>1</v>
      </c>
      <c r="AA4737">
        <f t="shared" si="648"/>
        <v>16</v>
      </c>
      <c r="AB4737">
        <f t="shared" ca="1" si="644"/>
        <v>11.000000199999999</v>
      </c>
      <c r="AC4737">
        <f t="shared" ca="1" si="645"/>
        <v>4.9999998000000012</v>
      </c>
      <c r="AD4737">
        <f t="shared" ca="1" si="646"/>
        <v>-4.9999998000000012</v>
      </c>
      <c r="AE4737" s="2">
        <v>0</v>
      </c>
      <c r="AF4737" s="7">
        <f>VLOOKUP(R4737,Weights!$A$2:$B$120,2,0)*AE4737</f>
        <v>0</v>
      </c>
      <c r="AG4737">
        <f t="shared" ca="1" si="647"/>
        <v>24.999998000000051</v>
      </c>
      <c r="AI4737" t="str">
        <f t="shared" ca="1" si="649"/>
        <v>Texas</v>
      </c>
      <c r="AJ4737" t="str">
        <f t="shared" si="650"/>
        <v>Texas</v>
      </c>
      <c r="AK4737">
        <f t="shared" si="651"/>
        <v>0</v>
      </c>
    </row>
    <row r="4738" spans="17:37" x14ac:dyDescent="0.25">
      <c r="Q4738" t="s">
        <v>3369</v>
      </c>
      <c r="R4738" s="6">
        <v>41968</v>
      </c>
      <c r="S4738" t="s">
        <v>3194</v>
      </c>
      <c r="T4738" t="s">
        <v>3199</v>
      </c>
      <c r="U4738" t="s">
        <v>3842</v>
      </c>
      <c r="V4738">
        <v>78</v>
      </c>
      <c r="W4738">
        <v>46</v>
      </c>
      <c r="Y4738" t="s">
        <v>261</v>
      </c>
      <c r="Z4738">
        <v>1</v>
      </c>
      <c r="AA4738">
        <f t="shared" si="648"/>
        <v>32</v>
      </c>
      <c r="AB4738">
        <f t="shared" ref="AB4738:AB4801" ca="1" si="652">Z4738*(IF(S4738="A",-HomeEdge,IF(S4738="H",HomeEdge,0))+VLOOKUP(Q4738,TmList,2,0)-VLOOKUP(T4738,TmList,2,0))</f>
        <v>22.400000199999997</v>
      </c>
      <c r="AC4738">
        <f t="shared" ref="AC4738:AC4801" ca="1" si="653">AA4738-AB4738</f>
        <v>9.5999998000000026</v>
      </c>
      <c r="AD4738">
        <f t="shared" ref="AD4738:AD4801" ca="1" si="654">-AC4738</f>
        <v>-9.5999998000000026</v>
      </c>
      <c r="AE4738" s="2">
        <v>0</v>
      </c>
      <c r="AF4738" s="7">
        <f>VLOOKUP(R4738,Weights!$A$2:$B$120,2,0)*AE4738</f>
        <v>0</v>
      </c>
      <c r="AG4738">
        <f t="shared" ref="AG4738:AG4801" ca="1" si="655">AC4738^2</f>
        <v>92.159996160000091</v>
      </c>
      <c r="AI4738" t="str">
        <f t="shared" ca="1" si="649"/>
        <v>Texas</v>
      </c>
      <c r="AJ4738" t="str">
        <f t="shared" si="650"/>
        <v>Texas</v>
      </c>
      <c r="AK4738">
        <f t="shared" si="651"/>
        <v>0</v>
      </c>
    </row>
    <row r="4739" spans="17:37" x14ac:dyDescent="0.25">
      <c r="Q4739" t="s">
        <v>3369</v>
      </c>
      <c r="R4739" s="6">
        <v>41975</v>
      </c>
      <c r="S4739" t="s">
        <v>3194</v>
      </c>
      <c r="T4739" t="s">
        <v>3420</v>
      </c>
      <c r="U4739" t="s">
        <v>3842</v>
      </c>
      <c r="V4739">
        <v>63</v>
      </c>
      <c r="W4739">
        <v>53</v>
      </c>
      <c r="Y4739" t="s">
        <v>674</v>
      </c>
      <c r="Z4739">
        <v>1</v>
      </c>
      <c r="AA4739">
        <f t="shared" ref="AA4739:AA4802" si="656">Z4739*IF(U4739="W",(V4739-W4739),W4739-V4739)</f>
        <v>10</v>
      </c>
      <c r="AB4739">
        <f t="shared" ca="1" si="652"/>
        <v>21.800000199999999</v>
      </c>
      <c r="AC4739">
        <f t="shared" ca="1" si="653"/>
        <v>-11.800000199999999</v>
      </c>
      <c r="AD4739">
        <f t="shared" ca="1" si="654"/>
        <v>11.800000199999999</v>
      </c>
      <c r="AE4739" s="2">
        <v>0</v>
      </c>
      <c r="AF4739" s="7">
        <f>VLOOKUP(R4739,Weights!$A$2:$B$120,2,0)*AE4739</f>
        <v>0</v>
      </c>
      <c r="AG4739">
        <f t="shared" ca="1" si="655"/>
        <v>139.24000472000003</v>
      </c>
      <c r="AI4739" t="str">
        <f t="shared" ref="AI4739:AI4802" ca="1" si="657">IF(AB4739&gt;0,Q4739,T4739)</f>
        <v>Texas</v>
      </c>
      <c r="AJ4739" t="str">
        <f t="shared" ref="AJ4739:AJ4802" si="658">IF(AA4739&gt;0,Q4739,T4739)</f>
        <v>Texas</v>
      </c>
      <c r="AK4739">
        <f t="shared" ref="AK4739:AK4802" si="659">IF(AA4739&lt;0,T4739,0)</f>
        <v>0</v>
      </c>
    </row>
    <row r="4740" spans="17:37" x14ac:dyDescent="0.25">
      <c r="Q4740" t="s">
        <v>3369</v>
      </c>
      <c r="R4740" s="6">
        <v>41986</v>
      </c>
      <c r="S4740" t="s">
        <v>3194</v>
      </c>
      <c r="T4740" t="s">
        <v>3529</v>
      </c>
      <c r="U4740" t="s">
        <v>3842</v>
      </c>
      <c r="V4740">
        <v>59</v>
      </c>
      <c r="W4740">
        <v>27</v>
      </c>
      <c r="Y4740" t="s">
        <v>416</v>
      </c>
      <c r="Z4740">
        <v>1</v>
      </c>
      <c r="AA4740">
        <f t="shared" si="656"/>
        <v>32</v>
      </c>
      <c r="AB4740">
        <f t="shared" ca="1" si="652"/>
        <v>23.600000199999997</v>
      </c>
      <c r="AC4740">
        <f t="shared" ca="1" si="653"/>
        <v>8.3999998000000033</v>
      </c>
      <c r="AD4740">
        <f t="shared" ca="1" si="654"/>
        <v>-8.3999998000000033</v>
      </c>
      <c r="AE4740" s="2">
        <v>0</v>
      </c>
      <c r="AF4740" s="7">
        <f>VLOOKUP(R4740,Weights!$A$2:$B$120,2,0)*AE4740</f>
        <v>0</v>
      </c>
      <c r="AG4740">
        <f t="shared" ca="1" si="655"/>
        <v>70.559996640000094</v>
      </c>
      <c r="AI4740" t="str">
        <f t="shared" ca="1" si="657"/>
        <v>Texas</v>
      </c>
      <c r="AJ4740" t="str">
        <f t="shared" si="658"/>
        <v>Texas</v>
      </c>
      <c r="AK4740">
        <f t="shared" si="659"/>
        <v>0</v>
      </c>
    </row>
    <row r="4741" spans="17:37" x14ac:dyDescent="0.25">
      <c r="Q4741" t="s">
        <v>3369</v>
      </c>
      <c r="R4741" s="6">
        <v>41989</v>
      </c>
      <c r="S4741" t="s">
        <v>3194</v>
      </c>
      <c r="T4741" t="s">
        <v>3336</v>
      </c>
      <c r="U4741" t="s">
        <v>3842</v>
      </c>
      <c r="V4741">
        <v>106</v>
      </c>
      <c r="W4741">
        <v>61</v>
      </c>
      <c r="Y4741" t="s">
        <v>418</v>
      </c>
      <c r="Z4741">
        <v>1</v>
      </c>
      <c r="AA4741">
        <f t="shared" si="656"/>
        <v>45</v>
      </c>
      <c r="AB4741">
        <f t="shared" ca="1" si="652"/>
        <v>29.6</v>
      </c>
      <c r="AC4741">
        <f t="shared" ca="1" si="653"/>
        <v>15.399999999999999</v>
      </c>
      <c r="AD4741">
        <f t="shared" ca="1" si="654"/>
        <v>-15.399999999999999</v>
      </c>
      <c r="AE4741" s="2">
        <v>0</v>
      </c>
      <c r="AF4741" s="7">
        <f>VLOOKUP(R4741,Weights!$A$2:$B$120,2,0)*AE4741</f>
        <v>0</v>
      </c>
      <c r="AG4741">
        <f t="shared" ca="1" si="655"/>
        <v>237.15999999999997</v>
      </c>
      <c r="AI4741" t="str">
        <f t="shared" ca="1" si="657"/>
        <v>Texas</v>
      </c>
      <c r="AJ4741" t="str">
        <f t="shared" si="658"/>
        <v>Texas</v>
      </c>
      <c r="AK4741">
        <f t="shared" si="659"/>
        <v>0</v>
      </c>
    </row>
    <row r="4742" spans="17:37" x14ac:dyDescent="0.25">
      <c r="Q4742" t="s">
        <v>3369</v>
      </c>
      <c r="R4742" s="6">
        <v>41993</v>
      </c>
      <c r="S4742" t="s">
        <v>3194</v>
      </c>
      <c r="T4742" t="s">
        <v>3371</v>
      </c>
      <c r="U4742" t="s">
        <v>3842</v>
      </c>
      <c r="V4742">
        <v>78</v>
      </c>
      <c r="W4742">
        <v>68</v>
      </c>
      <c r="Y4742" t="s">
        <v>930</v>
      </c>
      <c r="Z4742">
        <v>1</v>
      </c>
      <c r="AA4742">
        <f t="shared" si="656"/>
        <v>10</v>
      </c>
      <c r="AB4742">
        <f t="shared" ca="1" si="652"/>
        <v>18.000000199999999</v>
      </c>
      <c r="AC4742">
        <f t="shared" ca="1" si="653"/>
        <v>-8.0000001999999988</v>
      </c>
      <c r="AD4742">
        <f t="shared" ca="1" si="654"/>
        <v>8.0000001999999988</v>
      </c>
      <c r="AE4742" s="2">
        <v>0</v>
      </c>
      <c r="AF4742" s="7">
        <f>VLOOKUP(R4742,Weights!$A$2:$B$120,2,0)*AE4742</f>
        <v>0</v>
      </c>
      <c r="AG4742">
        <f t="shared" ca="1" si="655"/>
        <v>64.000003200000023</v>
      </c>
      <c r="AI4742" t="str">
        <f t="shared" ca="1" si="657"/>
        <v>Texas</v>
      </c>
      <c r="AJ4742" t="str">
        <f t="shared" si="658"/>
        <v>Texas</v>
      </c>
      <c r="AK4742">
        <f t="shared" si="659"/>
        <v>0</v>
      </c>
    </row>
    <row r="4743" spans="17:37" x14ac:dyDescent="0.25">
      <c r="Q4743" t="s">
        <v>3369</v>
      </c>
      <c r="R4743" s="6">
        <v>41996</v>
      </c>
      <c r="S4743" t="s">
        <v>3194</v>
      </c>
      <c r="T4743" t="s">
        <v>3267</v>
      </c>
      <c r="U4743" t="s">
        <v>3841</v>
      </c>
      <c r="V4743">
        <v>74</v>
      </c>
      <c r="W4743">
        <v>71</v>
      </c>
      <c r="X4743" t="s">
        <v>3843</v>
      </c>
      <c r="Y4743" t="s">
        <v>465</v>
      </c>
      <c r="Z4743">
        <v>1</v>
      </c>
      <c r="AA4743">
        <f t="shared" si="656"/>
        <v>-3</v>
      </c>
      <c r="AB4743">
        <f t="shared" ca="1" si="652"/>
        <v>10.600000199999998</v>
      </c>
      <c r="AC4743">
        <f t="shared" ca="1" si="653"/>
        <v>-13.600000199999998</v>
      </c>
      <c r="AD4743">
        <f t="shared" ca="1" si="654"/>
        <v>13.600000199999998</v>
      </c>
      <c r="AE4743" s="2">
        <v>0</v>
      </c>
      <c r="AF4743" s="7">
        <f>VLOOKUP(R4743,Weights!$A$2:$B$120,2,0)*AE4743</f>
        <v>0</v>
      </c>
      <c r="AG4743">
        <f t="shared" ca="1" si="655"/>
        <v>184.96000544</v>
      </c>
      <c r="AI4743" t="str">
        <f t="shared" ca="1" si="657"/>
        <v>Texas</v>
      </c>
      <c r="AJ4743" t="str">
        <f t="shared" si="658"/>
        <v>Stanford</v>
      </c>
      <c r="AK4743" t="str">
        <f t="shared" si="659"/>
        <v>Stanford</v>
      </c>
    </row>
    <row r="4744" spans="17:37" x14ac:dyDescent="0.25">
      <c r="Q4744" t="s">
        <v>3369</v>
      </c>
      <c r="R4744" s="6">
        <v>42002</v>
      </c>
      <c r="S4744" t="s">
        <v>3194</v>
      </c>
      <c r="T4744" t="s">
        <v>3473</v>
      </c>
      <c r="U4744" t="s">
        <v>3842</v>
      </c>
      <c r="V4744">
        <v>66</v>
      </c>
      <c r="W4744">
        <v>55</v>
      </c>
      <c r="Y4744" t="s">
        <v>954</v>
      </c>
      <c r="Z4744">
        <v>1</v>
      </c>
      <c r="AA4744">
        <f t="shared" si="656"/>
        <v>11</v>
      </c>
      <c r="AB4744">
        <f t="shared" ca="1" si="652"/>
        <v>24.000000199999999</v>
      </c>
      <c r="AC4744">
        <f t="shared" ca="1" si="653"/>
        <v>-13.000000199999999</v>
      </c>
      <c r="AD4744">
        <f t="shared" ca="1" si="654"/>
        <v>13.000000199999999</v>
      </c>
      <c r="AE4744" s="2">
        <v>0</v>
      </c>
      <c r="AF4744" s="7">
        <f>VLOOKUP(R4744,Weights!$A$2:$B$120,2,0)*AE4744</f>
        <v>0</v>
      </c>
      <c r="AG4744">
        <f t="shared" ca="1" si="655"/>
        <v>169.0000052</v>
      </c>
      <c r="AI4744" t="str">
        <f t="shared" ca="1" si="657"/>
        <v>Texas</v>
      </c>
      <c r="AJ4744" t="str">
        <f t="shared" si="658"/>
        <v>Texas</v>
      </c>
      <c r="AK4744">
        <f t="shared" si="659"/>
        <v>0</v>
      </c>
    </row>
    <row r="4745" spans="17:37" x14ac:dyDescent="0.25">
      <c r="Q4745" t="s">
        <v>3369</v>
      </c>
      <c r="R4745" s="6">
        <v>42009</v>
      </c>
      <c r="S4745" t="s">
        <v>3194</v>
      </c>
      <c r="T4745" t="s">
        <v>3823</v>
      </c>
      <c r="U4745" t="s">
        <v>3841</v>
      </c>
      <c r="V4745">
        <v>70</v>
      </c>
      <c r="W4745">
        <v>49</v>
      </c>
      <c r="Y4745" t="s">
        <v>1005</v>
      </c>
      <c r="Z4745">
        <v>1</v>
      </c>
      <c r="AA4745">
        <f t="shared" si="656"/>
        <v>-21</v>
      </c>
      <c r="AB4745">
        <f t="shared" ca="1" si="652"/>
        <v>2.7999999999999972</v>
      </c>
      <c r="AC4745">
        <f t="shared" ca="1" si="653"/>
        <v>-23.799999999999997</v>
      </c>
      <c r="AD4745">
        <f t="shared" ca="1" si="654"/>
        <v>23.799999999999997</v>
      </c>
      <c r="AE4745" s="2">
        <v>0</v>
      </c>
      <c r="AF4745" s="7">
        <f>VLOOKUP(R4745,Weights!$A$2:$B$120,2,0)*AE4745</f>
        <v>0</v>
      </c>
      <c r="AG4745">
        <f t="shared" ca="1" si="655"/>
        <v>566.43999999999983</v>
      </c>
      <c r="AI4745" t="str">
        <f t="shared" ca="1" si="657"/>
        <v>Texas</v>
      </c>
      <c r="AJ4745" t="str">
        <f t="shared" si="658"/>
        <v>Oklahoma</v>
      </c>
      <c r="AK4745" t="str">
        <f t="shared" si="659"/>
        <v>Oklahoma</v>
      </c>
    </row>
    <row r="4746" spans="17:37" x14ac:dyDescent="0.25">
      <c r="Q4746" t="s">
        <v>3369</v>
      </c>
      <c r="R4746" s="6">
        <v>42021</v>
      </c>
      <c r="S4746" t="s">
        <v>3194</v>
      </c>
      <c r="T4746" t="s">
        <v>3506</v>
      </c>
      <c r="U4746" t="s">
        <v>3842</v>
      </c>
      <c r="V4746">
        <v>77</v>
      </c>
      <c r="W4746">
        <v>50</v>
      </c>
      <c r="Y4746" t="s">
        <v>1006</v>
      </c>
      <c r="Z4746">
        <v>1</v>
      </c>
      <c r="AA4746">
        <f t="shared" si="656"/>
        <v>27</v>
      </c>
      <c r="AB4746">
        <f t="shared" ca="1" si="652"/>
        <v>1.1999999999999993</v>
      </c>
      <c r="AC4746">
        <f t="shared" ca="1" si="653"/>
        <v>25.8</v>
      </c>
      <c r="AD4746">
        <f t="shared" ca="1" si="654"/>
        <v>-25.8</v>
      </c>
      <c r="AE4746" s="2">
        <v>0</v>
      </c>
      <c r="AF4746" s="7">
        <f>VLOOKUP(R4746,Weights!$A$2:$B$120,2,0)*AE4746</f>
        <v>0</v>
      </c>
      <c r="AG4746">
        <f t="shared" ca="1" si="655"/>
        <v>665.64</v>
      </c>
      <c r="AI4746" t="str">
        <f t="shared" ca="1" si="657"/>
        <v>Texas</v>
      </c>
      <c r="AJ4746" t="str">
        <f t="shared" si="658"/>
        <v>Texas</v>
      </c>
      <c r="AK4746">
        <f t="shared" si="659"/>
        <v>0</v>
      </c>
    </row>
    <row r="4747" spans="17:37" x14ac:dyDescent="0.25">
      <c r="Q4747" t="s">
        <v>3369</v>
      </c>
      <c r="R4747" s="6">
        <v>42028</v>
      </c>
      <c r="S4747" t="s">
        <v>3194</v>
      </c>
      <c r="T4747" t="s">
        <v>3830</v>
      </c>
      <c r="U4747" t="s">
        <v>3841</v>
      </c>
      <c r="V4747">
        <v>75</v>
      </c>
      <c r="W4747">
        <v>62</v>
      </c>
      <c r="Y4747" t="s">
        <v>1008</v>
      </c>
      <c r="Z4747">
        <v>1</v>
      </c>
      <c r="AA4747">
        <f t="shared" si="656"/>
        <v>-13</v>
      </c>
      <c r="AB4747">
        <f t="shared" ca="1" si="652"/>
        <v>-1</v>
      </c>
      <c r="AC4747">
        <f t="shared" ca="1" si="653"/>
        <v>-12</v>
      </c>
      <c r="AD4747">
        <f t="shared" ca="1" si="654"/>
        <v>12</v>
      </c>
      <c r="AE4747" s="2">
        <v>0</v>
      </c>
      <c r="AF4747" s="7">
        <f>VLOOKUP(R4747,Weights!$A$2:$B$120,2,0)*AE4747</f>
        <v>0</v>
      </c>
      <c r="AG4747">
        <f t="shared" ca="1" si="655"/>
        <v>144</v>
      </c>
      <c r="AI4747" t="str">
        <f t="shared" ca="1" si="657"/>
        <v>Kansas</v>
      </c>
      <c r="AJ4747" t="str">
        <f t="shared" si="658"/>
        <v>Kansas</v>
      </c>
      <c r="AK4747" t="str">
        <f t="shared" si="659"/>
        <v>Kansas</v>
      </c>
    </row>
    <row r="4748" spans="17:37" x14ac:dyDescent="0.25">
      <c r="Q4748" t="s">
        <v>3369</v>
      </c>
      <c r="R4748" s="6">
        <v>42039</v>
      </c>
      <c r="S4748" t="s">
        <v>3194</v>
      </c>
      <c r="T4748" t="s">
        <v>3367</v>
      </c>
      <c r="U4748" t="s">
        <v>3841</v>
      </c>
      <c r="V4748">
        <v>65</v>
      </c>
      <c r="W4748">
        <v>63</v>
      </c>
      <c r="X4748" t="s">
        <v>3843</v>
      </c>
      <c r="Y4748" t="s">
        <v>1010</v>
      </c>
      <c r="Z4748">
        <v>1</v>
      </c>
      <c r="AA4748">
        <f t="shared" si="656"/>
        <v>-2</v>
      </c>
      <c r="AB4748">
        <f t="shared" ca="1" si="652"/>
        <v>5.7999999999999989</v>
      </c>
      <c r="AC4748">
        <f t="shared" ca="1" si="653"/>
        <v>-7.7999999999999989</v>
      </c>
      <c r="AD4748">
        <f t="shared" ca="1" si="654"/>
        <v>7.7999999999999989</v>
      </c>
      <c r="AE4748" s="2">
        <v>0</v>
      </c>
      <c r="AF4748" s="7">
        <f>VLOOKUP(R4748,Weights!$A$2:$B$120,2,0)*AE4748</f>
        <v>0</v>
      </c>
      <c r="AG4748">
        <f t="shared" ca="1" si="655"/>
        <v>60.839999999999982</v>
      </c>
      <c r="AI4748" t="str">
        <f t="shared" ca="1" si="657"/>
        <v>Texas</v>
      </c>
      <c r="AJ4748" t="str">
        <f t="shared" si="658"/>
        <v>Oklahoma St</v>
      </c>
      <c r="AK4748" t="str">
        <f t="shared" si="659"/>
        <v>Oklahoma St</v>
      </c>
    </row>
    <row r="4749" spans="17:37" x14ac:dyDescent="0.25">
      <c r="Q4749" t="s">
        <v>3369</v>
      </c>
      <c r="R4749" s="6">
        <v>42046</v>
      </c>
      <c r="S4749" t="s">
        <v>3194</v>
      </c>
      <c r="T4749" t="s">
        <v>3365</v>
      </c>
      <c r="U4749" t="s">
        <v>3842</v>
      </c>
      <c r="V4749">
        <v>66</v>
      </c>
      <c r="W4749">
        <v>43</v>
      </c>
      <c r="Y4749" t="s">
        <v>1012</v>
      </c>
      <c r="Z4749">
        <v>1</v>
      </c>
      <c r="AA4749">
        <f t="shared" si="656"/>
        <v>23</v>
      </c>
      <c r="AB4749">
        <f t="shared" ca="1" si="652"/>
        <v>8.3999999999999986</v>
      </c>
      <c r="AC4749">
        <f t="shared" ca="1" si="653"/>
        <v>14.600000000000001</v>
      </c>
      <c r="AD4749">
        <f t="shared" ca="1" si="654"/>
        <v>-14.600000000000001</v>
      </c>
      <c r="AE4749" s="2">
        <v>0</v>
      </c>
      <c r="AF4749" s="7">
        <f>VLOOKUP(R4749,Weights!$A$2:$B$120,2,0)*AE4749</f>
        <v>0</v>
      </c>
      <c r="AG4749">
        <f t="shared" ca="1" si="655"/>
        <v>213.16000000000005</v>
      </c>
      <c r="AI4749" t="str">
        <f t="shared" ca="1" si="657"/>
        <v>Texas</v>
      </c>
      <c r="AJ4749" t="str">
        <f t="shared" si="658"/>
        <v>Texas</v>
      </c>
      <c r="AK4749">
        <f t="shared" si="659"/>
        <v>0</v>
      </c>
    </row>
    <row r="4750" spans="17:37" x14ac:dyDescent="0.25">
      <c r="Q4750" t="s">
        <v>3369</v>
      </c>
      <c r="R4750" s="6">
        <v>42049</v>
      </c>
      <c r="S4750" t="s">
        <v>3194</v>
      </c>
      <c r="T4750" t="s">
        <v>3368</v>
      </c>
      <c r="U4750" t="s">
        <v>3842</v>
      </c>
      <c r="V4750">
        <v>56</v>
      </c>
      <c r="W4750">
        <v>41</v>
      </c>
      <c r="Y4750" t="s">
        <v>1013</v>
      </c>
      <c r="Z4750">
        <v>1</v>
      </c>
      <c r="AA4750">
        <f t="shared" si="656"/>
        <v>15</v>
      </c>
      <c r="AB4750">
        <f t="shared" ca="1" si="652"/>
        <v>15.200000199999998</v>
      </c>
      <c r="AC4750">
        <f t="shared" ca="1" si="653"/>
        <v>-0.20000019999999807</v>
      </c>
      <c r="AD4750">
        <f t="shared" ca="1" si="654"/>
        <v>0.20000019999999807</v>
      </c>
      <c r="AE4750" s="2">
        <v>0</v>
      </c>
      <c r="AF4750" s="7">
        <f>VLOOKUP(R4750,Weights!$A$2:$B$120,2,0)*AE4750</f>
        <v>0</v>
      </c>
      <c r="AG4750">
        <f t="shared" ca="1" si="655"/>
        <v>4.0000080000039233E-2</v>
      </c>
      <c r="AI4750" t="str">
        <f t="shared" ca="1" si="657"/>
        <v>Texas</v>
      </c>
      <c r="AJ4750" t="str">
        <f t="shared" si="658"/>
        <v>Texas</v>
      </c>
      <c r="AK4750">
        <f t="shared" si="659"/>
        <v>0</v>
      </c>
    </row>
    <row r="4751" spans="17:37" x14ac:dyDescent="0.25">
      <c r="Q4751" t="s">
        <v>3369</v>
      </c>
      <c r="R4751" s="6">
        <v>42056</v>
      </c>
      <c r="S4751" t="s">
        <v>3194</v>
      </c>
      <c r="T4751" t="s">
        <v>3835</v>
      </c>
      <c r="U4751" t="s">
        <v>3841</v>
      </c>
      <c r="V4751">
        <v>85</v>
      </c>
      <c r="W4751">
        <v>77</v>
      </c>
      <c r="Y4751" t="s">
        <v>1014</v>
      </c>
      <c r="Z4751">
        <v>1</v>
      </c>
      <c r="AA4751">
        <f t="shared" si="656"/>
        <v>-8</v>
      </c>
      <c r="AB4751">
        <f t="shared" ca="1" si="652"/>
        <v>-0.20000000000000284</v>
      </c>
      <c r="AC4751">
        <f t="shared" ca="1" si="653"/>
        <v>-7.7999999999999972</v>
      </c>
      <c r="AD4751">
        <f t="shared" ca="1" si="654"/>
        <v>7.7999999999999972</v>
      </c>
      <c r="AE4751" s="2">
        <v>0</v>
      </c>
      <c r="AF4751" s="7">
        <f>VLOOKUP(R4751,Weights!$A$2:$B$120,2,0)*AE4751</f>
        <v>0</v>
      </c>
      <c r="AG4751">
        <f t="shared" ca="1" si="655"/>
        <v>60.839999999999954</v>
      </c>
      <c r="AI4751" t="str">
        <f t="shared" ca="1" si="657"/>
        <v>Iowa State</v>
      </c>
      <c r="AJ4751" t="str">
        <f t="shared" si="658"/>
        <v>Iowa State</v>
      </c>
      <c r="AK4751" t="str">
        <f t="shared" si="659"/>
        <v>Iowa State</v>
      </c>
    </row>
    <row r="4752" spans="17:37" x14ac:dyDescent="0.25">
      <c r="Q4752" t="s">
        <v>3369</v>
      </c>
      <c r="R4752" s="6">
        <v>42065</v>
      </c>
      <c r="S4752" t="s">
        <v>3194</v>
      </c>
      <c r="T4752" t="s">
        <v>3524</v>
      </c>
      <c r="U4752" t="s">
        <v>3842</v>
      </c>
      <c r="V4752">
        <v>61</v>
      </c>
      <c r="W4752">
        <v>59</v>
      </c>
      <c r="X4752" t="s">
        <v>3843</v>
      </c>
      <c r="Y4752" t="s">
        <v>1016</v>
      </c>
      <c r="Z4752">
        <v>1</v>
      </c>
      <c r="AA4752">
        <f t="shared" si="656"/>
        <v>2</v>
      </c>
      <c r="AB4752">
        <f t="shared" ca="1" si="652"/>
        <v>2</v>
      </c>
      <c r="AC4752">
        <f t="shared" ca="1" si="653"/>
        <v>0</v>
      </c>
      <c r="AD4752">
        <f t="shared" ca="1" si="654"/>
        <v>0</v>
      </c>
      <c r="AE4752" s="2">
        <v>0</v>
      </c>
      <c r="AF4752" s="7">
        <f>VLOOKUP(R4752,Weights!$A$2:$B$120,2,0)*AE4752</f>
        <v>0</v>
      </c>
      <c r="AG4752">
        <f t="shared" ca="1" si="655"/>
        <v>0</v>
      </c>
      <c r="AI4752" t="str">
        <f t="shared" ca="1" si="657"/>
        <v>Texas</v>
      </c>
      <c r="AJ4752" t="str">
        <f t="shared" si="658"/>
        <v>Texas</v>
      </c>
      <c r="AK4752">
        <f t="shared" si="659"/>
        <v>0</v>
      </c>
    </row>
    <row r="4753" spans="17:37" x14ac:dyDescent="0.25">
      <c r="Q4753" t="s">
        <v>3369</v>
      </c>
      <c r="R4753" s="6">
        <v>42070</v>
      </c>
      <c r="S4753" t="s">
        <v>3194</v>
      </c>
      <c r="T4753" t="s">
        <v>3366</v>
      </c>
      <c r="U4753" t="s">
        <v>3842</v>
      </c>
      <c r="V4753">
        <v>62</v>
      </c>
      <c r="W4753">
        <v>49</v>
      </c>
      <c r="Y4753" t="s">
        <v>1017</v>
      </c>
      <c r="Z4753">
        <v>1</v>
      </c>
      <c r="AA4753">
        <f t="shared" si="656"/>
        <v>13</v>
      </c>
      <c r="AB4753">
        <f t="shared" ca="1" si="652"/>
        <v>10.400000199999999</v>
      </c>
      <c r="AC4753">
        <f t="shared" ca="1" si="653"/>
        <v>2.5999998000000009</v>
      </c>
      <c r="AD4753">
        <f t="shared" ca="1" si="654"/>
        <v>-2.5999998000000009</v>
      </c>
      <c r="AE4753" s="2">
        <v>0</v>
      </c>
      <c r="AF4753" s="7">
        <f>VLOOKUP(R4753,Weights!$A$2:$B$120,2,0)*AE4753</f>
        <v>0</v>
      </c>
      <c r="AG4753">
        <f t="shared" ca="1" si="655"/>
        <v>6.7599989600000443</v>
      </c>
      <c r="AI4753" t="str">
        <f t="shared" ca="1" si="657"/>
        <v>Texas</v>
      </c>
      <c r="AJ4753" t="str">
        <f t="shared" si="658"/>
        <v>Texas</v>
      </c>
      <c r="AK4753">
        <f t="shared" si="659"/>
        <v>0</v>
      </c>
    </row>
    <row r="4754" spans="17:37" x14ac:dyDescent="0.25">
      <c r="Q4754" t="s">
        <v>3369</v>
      </c>
      <c r="R4754" s="6">
        <v>42074</v>
      </c>
      <c r="S4754" t="s">
        <v>3195</v>
      </c>
      <c r="T4754" t="s">
        <v>3368</v>
      </c>
      <c r="U4754" t="s">
        <v>3842</v>
      </c>
      <c r="V4754">
        <v>65</v>
      </c>
      <c r="W4754">
        <v>53</v>
      </c>
      <c r="Y4754" t="s">
        <v>2069</v>
      </c>
      <c r="Z4754">
        <v>1</v>
      </c>
      <c r="AA4754">
        <f t="shared" si="656"/>
        <v>12</v>
      </c>
      <c r="AB4754">
        <f t="shared" ca="1" si="652"/>
        <v>12.000000199999999</v>
      </c>
      <c r="AC4754">
        <f t="shared" ca="1" si="653"/>
        <v>-1.9999999878450581E-7</v>
      </c>
      <c r="AD4754">
        <f t="shared" ca="1" si="654"/>
        <v>1.9999999878450581E-7</v>
      </c>
      <c r="AE4754" s="2">
        <v>0</v>
      </c>
      <c r="AF4754" s="7">
        <f>VLOOKUP(R4754,Weights!$A$2:$B$120,2,0)*AE4754</f>
        <v>0</v>
      </c>
      <c r="AG4754">
        <f t="shared" ca="1" si="655"/>
        <v>3.9999999513802324E-14</v>
      </c>
      <c r="AI4754" t="str">
        <f t="shared" ca="1" si="657"/>
        <v>Texas</v>
      </c>
      <c r="AJ4754" t="str">
        <f t="shared" si="658"/>
        <v>Texas</v>
      </c>
      <c r="AK4754">
        <f t="shared" si="659"/>
        <v>0</v>
      </c>
    </row>
    <row r="4755" spans="17:37" x14ac:dyDescent="0.25">
      <c r="Q4755" t="s">
        <v>3221</v>
      </c>
      <c r="R4755" s="6">
        <v>41957</v>
      </c>
      <c r="S4755" t="s">
        <v>3194</v>
      </c>
      <c r="T4755" t="s">
        <v>3478</v>
      </c>
      <c r="U4755" t="s">
        <v>3842</v>
      </c>
      <c r="V4755">
        <v>109</v>
      </c>
      <c r="W4755">
        <v>68</v>
      </c>
      <c r="Y4755" t="s">
        <v>176</v>
      </c>
      <c r="Z4755">
        <v>1</v>
      </c>
      <c r="AA4755">
        <f t="shared" si="656"/>
        <v>41</v>
      </c>
      <c r="AB4755">
        <f t="shared" ca="1" si="652"/>
        <v>15.600000000000001</v>
      </c>
      <c r="AC4755">
        <f t="shared" ca="1" si="653"/>
        <v>25.4</v>
      </c>
      <c r="AD4755">
        <f t="shared" ca="1" si="654"/>
        <v>-25.4</v>
      </c>
      <c r="AE4755" s="2">
        <v>0</v>
      </c>
      <c r="AF4755" s="7">
        <f>VLOOKUP(R4755,Weights!$A$2:$B$120,2,0)*AE4755</f>
        <v>0</v>
      </c>
      <c r="AG4755">
        <f t="shared" ca="1" si="655"/>
        <v>645.16</v>
      </c>
      <c r="AI4755" t="str">
        <f t="shared" ca="1" si="657"/>
        <v>Texas A&amp;M</v>
      </c>
      <c r="AJ4755" t="str">
        <f t="shared" si="658"/>
        <v>Texas A&amp;M</v>
      </c>
      <c r="AK4755">
        <f t="shared" si="659"/>
        <v>0</v>
      </c>
    </row>
    <row r="4756" spans="17:37" x14ac:dyDescent="0.25">
      <c r="Q4756" t="s">
        <v>3221</v>
      </c>
      <c r="R4756" s="6">
        <v>41971</v>
      </c>
      <c r="S4756" t="s">
        <v>3194</v>
      </c>
      <c r="T4756" t="s">
        <v>3526</v>
      </c>
      <c r="U4756" t="s">
        <v>3842</v>
      </c>
      <c r="V4756">
        <v>87</v>
      </c>
      <c r="W4756">
        <v>65</v>
      </c>
      <c r="Y4756" t="s">
        <v>101</v>
      </c>
      <c r="Z4756">
        <v>1</v>
      </c>
      <c r="AA4756">
        <f t="shared" si="656"/>
        <v>22</v>
      </c>
      <c r="AB4756">
        <f t="shared" ca="1" si="652"/>
        <v>20.400000000000002</v>
      </c>
      <c r="AC4756">
        <f t="shared" ca="1" si="653"/>
        <v>1.5999999999999979</v>
      </c>
      <c r="AD4756">
        <f t="shared" ca="1" si="654"/>
        <v>-1.5999999999999979</v>
      </c>
      <c r="AE4756" s="2">
        <v>0</v>
      </c>
      <c r="AF4756" s="7">
        <f>VLOOKUP(R4756,Weights!$A$2:$B$120,2,0)*AE4756</f>
        <v>0</v>
      </c>
      <c r="AG4756">
        <f t="shared" ca="1" si="655"/>
        <v>2.5599999999999934</v>
      </c>
      <c r="AI4756" t="str">
        <f t="shared" ca="1" si="657"/>
        <v>Texas A&amp;M</v>
      </c>
      <c r="AJ4756" t="str">
        <f t="shared" si="658"/>
        <v>Texas A&amp;M</v>
      </c>
      <c r="AK4756">
        <f t="shared" si="659"/>
        <v>0</v>
      </c>
    </row>
    <row r="4757" spans="17:37" x14ac:dyDescent="0.25">
      <c r="Q4757" t="s">
        <v>3221</v>
      </c>
      <c r="R4757" s="6">
        <v>41976</v>
      </c>
      <c r="S4757" t="s">
        <v>3194</v>
      </c>
      <c r="T4757" t="s">
        <v>3384</v>
      </c>
      <c r="U4757" t="s">
        <v>3842</v>
      </c>
      <c r="V4757">
        <v>66</v>
      </c>
      <c r="W4757">
        <v>63</v>
      </c>
      <c r="Y4757" t="s">
        <v>103</v>
      </c>
      <c r="Z4757">
        <v>1</v>
      </c>
      <c r="AA4757">
        <f t="shared" si="656"/>
        <v>3</v>
      </c>
      <c r="AB4757">
        <f t="shared" ca="1" si="652"/>
        <v>5.6000000000000014</v>
      </c>
      <c r="AC4757">
        <f t="shared" ca="1" si="653"/>
        <v>-2.6000000000000014</v>
      </c>
      <c r="AD4757">
        <f t="shared" ca="1" si="654"/>
        <v>2.6000000000000014</v>
      </c>
      <c r="AE4757" s="2">
        <v>0</v>
      </c>
      <c r="AF4757" s="7">
        <f>VLOOKUP(R4757,Weights!$A$2:$B$120,2,0)*AE4757</f>
        <v>0</v>
      </c>
      <c r="AG4757">
        <f t="shared" ca="1" si="655"/>
        <v>6.7600000000000078</v>
      </c>
      <c r="AI4757" t="str">
        <f t="shared" ca="1" si="657"/>
        <v>Texas A&amp;M</v>
      </c>
      <c r="AJ4757" t="str">
        <f t="shared" si="658"/>
        <v>Texas A&amp;M</v>
      </c>
      <c r="AK4757">
        <f t="shared" si="659"/>
        <v>0</v>
      </c>
    </row>
    <row r="4758" spans="17:37" x14ac:dyDescent="0.25">
      <c r="Q4758" t="s">
        <v>3221</v>
      </c>
      <c r="R4758" s="6">
        <v>41979</v>
      </c>
      <c r="S4758" t="s">
        <v>3194</v>
      </c>
      <c r="T4758" t="s">
        <v>3493</v>
      </c>
      <c r="U4758" t="s">
        <v>3842</v>
      </c>
      <c r="V4758">
        <v>72</v>
      </c>
      <c r="W4758">
        <v>71</v>
      </c>
      <c r="Y4758" t="s">
        <v>262</v>
      </c>
      <c r="Z4758">
        <v>1</v>
      </c>
      <c r="AA4758">
        <f t="shared" si="656"/>
        <v>1</v>
      </c>
      <c r="AB4758">
        <f t="shared" ca="1" si="652"/>
        <v>4.8000000000000016</v>
      </c>
      <c r="AC4758">
        <f t="shared" ca="1" si="653"/>
        <v>-3.8000000000000016</v>
      </c>
      <c r="AD4758">
        <f t="shared" ca="1" si="654"/>
        <v>3.8000000000000016</v>
      </c>
      <c r="AE4758" s="2">
        <v>0</v>
      </c>
      <c r="AF4758" s="7">
        <f>VLOOKUP(R4758,Weights!$A$2:$B$120,2,0)*AE4758</f>
        <v>0</v>
      </c>
      <c r="AG4758">
        <f t="shared" ca="1" si="655"/>
        <v>14.440000000000012</v>
      </c>
      <c r="AI4758" t="str">
        <f t="shared" ca="1" si="657"/>
        <v>Texas A&amp;M</v>
      </c>
      <c r="AJ4758" t="str">
        <f t="shared" si="658"/>
        <v>Texas A&amp;M</v>
      </c>
      <c r="AK4758">
        <f t="shared" si="659"/>
        <v>0</v>
      </c>
    </row>
    <row r="4759" spans="17:37" x14ac:dyDescent="0.25">
      <c r="Q4759" t="s">
        <v>3221</v>
      </c>
      <c r="R4759" s="6">
        <v>41986</v>
      </c>
      <c r="S4759" t="s">
        <v>3194</v>
      </c>
      <c r="T4759" t="s">
        <v>3347</v>
      </c>
      <c r="U4759" t="s">
        <v>3842</v>
      </c>
      <c r="V4759">
        <v>81</v>
      </c>
      <c r="W4759">
        <v>63</v>
      </c>
      <c r="Y4759" t="s">
        <v>264</v>
      </c>
      <c r="Z4759">
        <v>1</v>
      </c>
      <c r="AA4759">
        <f t="shared" si="656"/>
        <v>18</v>
      </c>
      <c r="AB4759">
        <f t="shared" ca="1" si="652"/>
        <v>19.600000000000001</v>
      </c>
      <c r="AC4759">
        <f t="shared" ca="1" si="653"/>
        <v>-1.6000000000000014</v>
      </c>
      <c r="AD4759">
        <f t="shared" ca="1" si="654"/>
        <v>1.6000000000000014</v>
      </c>
      <c r="AE4759" s="2">
        <v>0</v>
      </c>
      <c r="AF4759" s="7">
        <f>VLOOKUP(R4759,Weights!$A$2:$B$120,2,0)*AE4759</f>
        <v>0</v>
      </c>
      <c r="AG4759">
        <f t="shared" ca="1" si="655"/>
        <v>2.5600000000000045</v>
      </c>
      <c r="AI4759" t="str">
        <f t="shared" ca="1" si="657"/>
        <v>Texas A&amp;M</v>
      </c>
      <c r="AJ4759" t="str">
        <f t="shared" si="658"/>
        <v>Texas A&amp;M</v>
      </c>
      <c r="AK4759">
        <f t="shared" si="659"/>
        <v>0</v>
      </c>
    </row>
    <row r="4760" spans="17:37" x14ac:dyDescent="0.25">
      <c r="Q4760" t="s">
        <v>3221</v>
      </c>
      <c r="R4760" s="6">
        <v>42003</v>
      </c>
      <c r="S4760" t="s">
        <v>3194</v>
      </c>
      <c r="T4760" t="s">
        <v>3344</v>
      </c>
      <c r="U4760" t="s">
        <v>3842</v>
      </c>
      <c r="V4760">
        <v>65</v>
      </c>
      <c r="W4760">
        <v>50</v>
      </c>
      <c r="Y4760" t="s">
        <v>266</v>
      </c>
      <c r="Z4760">
        <v>1</v>
      </c>
      <c r="AA4760">
        <f t="shared" si="656"/>
        <v>15</v>
      </c>
      <c r="AB4760">
        <f t="shared" ca="1" si="652"/>
        <v>12.199999980000001</v>
      </c>
      <c r="AC4760">
        <f t="shared" ca="1" si="653"/>
        <v>2.8000000199999988</v>
      </c>
      <c r="AD4760">
        <f t="shared" ca="1" si="654"/>
        <v>-2.8000000199999988</v>
      </c>
      <c r="AE4760" s="2">
        <v>0</v>
      </c>
      <c r="AF4760" s="7">
        <f>VLOOKUP(R4760,Weights!$A$2:$B$120,2,0)*AE4760</f>
        <v>0</v>
      </c>
      <c r="AG4760">
        <f t="shared" ca="1" si="655"/>
        <v>7.840000111999994</v>
      </c>
      <c r="AI4760" t="str">
        <f t="shared" ca="1" si="657"/>
        <v>Texas A&amp;M</v>
      </c>
      <c r="AJ4760" t="str">
        <f t="shared" si="658"/>
        <v>Texas A&amp;M</v>
      </c>
      <c r="AK4760">
        <f t="shared" si="659"/>
        <v>0</v>
      </c>
    </row>
    <row r="4761" spans="17:37" x14ac:dyDescent="0.25">
      <c r="Q4761" t="s">
        <v>3221</v>
      </c>
      <c r="R4761" s="6">
        <v>42007</v>
      </c>
      <c r="S4761" t="s">
        <v>3194</v>
      </c>
      <c r="T4761" t="s">
        <v>3207</v>
      </c>
      <c r="U4761" t="s">
        <v>3842</v>
      </c>
      <c r="V4761">
        <v>58</v>
      </c>
      <c r="W4761">
        <v>49</v>
      </c>
      <c r="Y4761" t="s">
        <v>267</v>
      </c>
      <c r="Z4761">
        <v>1</v>
      </c>
      <c r="AA4761">
        <f t="shared" si="656"/>
        <v>9</v>
      </c>
      <c r="AB4761">
        <f t="shared" ca="1" si="652"/>
        <v>18</v>
      </c>
      <c r="AC4761">
        <f t="shared" ca="1" si="653"/>
        <v>-9</v>
      </c>
      <c r="AD4761">
        <f t="shared" ca="1" si="654"/>
        <v>9</v>
      </c>
      <c r="AE4761" s="2">
        <v>0</v>
      </c>
      <c r="AF4761" s="7">
        <f>VLOOKUP(R4761,Weights!$A$2:$B$120,2,0)*AE4761</f>
        <v>0</v>
      </c>
      <c r="AG4761">
        <f t="shared" ca="1" si="655"/>
        <v>81</v>
      </c>
      <c r="AI4761" t="str">
        <f t="shared" ca="1" si="657"/>
        <v>Texas A&amp;M</v>
      </c>
      <c r="AJ4761" t="str">
        <f t="shared" si="658"/>
        <v>Texas A&amp;M</v>
      </c>
      <c r="AK4761">
        <f t="shared" si="659"/>
        <v>0</v>
      </c>
    </row>
    <row r="4762" spans="17:37" x14ac:dyDescent="0.25">
      <c r="Q4762" t="s">
        <v>3221</v>
      </c>
      <c r="R4762" s="6">
        <v>42014</v>
      </c>
      <c r="S4762" t="s">
        <v>3194</v>
      </c>
      <c r="T4762" t="s">
        <v>3834</v>
      </c>
      <c r="U4762" t="s">
        <v>3841</v>
      </c>
      <c r="V4762">
        <v>70</v>
      </c>
      <c r="W4762">
        <v>64</v>
      </c>
      <c r="X4762" t="s">
        <v>3844</v>
      </c>
      <c r="Y4762" t="s">
        <v>704</v>
      </c>
      <c r="Z4762">
        <v>1</v>
      </c>
      <c r="AA4762">
        <f t="shared" si="656"/>
        <v>-6</v>
      </c>
      <c r="AB4762">
        <f t="shared" ca="1" si="652"/>
        <v>-13.000000199999999</v>
      </c>
      <c r="AC4762">
        <f t="shared" ca="1" si="653"/>
        <v>7.0000001999999988</v>
      </c>
      <c r="AD4762">
        <f t="shared" ca="1" si="654"/>
        <v>-7.0000001999999988</v>
      </c>
      <c r="AE4762" s="2">
        <v>0</v>
      </c>
      <c r="AF4762" s="7">
        <f>VLOOKUP(R4762,Weights!$A$2:$B$120,2,0)*AE4762</f>
        <v>0</v>
      </c>
      <c r="AG4762">
        <f t="shared" ca="1" si="655"/>
        <v>49.000002800000026</v>
      </c>
      <c r="AI4762" t="str">
        <f t="shared" ca="1" si="657"/>
        <v>Kentucky</v>
      </c>
      <c r="AJ4762" t="str">
        <f t="shared" si="658"/>
        <v>Kentucky</v>
      </c>
      <c r="AK4762" t="str">
        <f t="shared" si="659"/>
        <v>Kentucky</v>
      </c>
    </row>
    <row r="4763" spans="17:37" x14ac:dyDescent="0.25">
      <c r="Q4763" t="s">
        <v>3221</v>
      </c>
      <c r="R4763" s="6">
        <v>42017</v>
      </c>
      <c r="S4763" t="s">
        <v>3194</v>
      </c>
      <c r="T4763" t="s">
        <v>3323</v>
      </c>
      <c r="U4763" t="s">
        <v>3842</v>
      </c>
      <c r="V4763">
        <v>74</v>
      </c>
      <c r="W4763">
        <v>70</v>
      </c>
      <c r="Y4763" t="s">
        <v>2605</v>
      </c>
      <c r="Z4763">
        <v>1</v>
      </c>
      <c r="AA4763">
        <f t="shared" si="656"/>
        <v>4</v>
      </c>
      <c r="AB4763">
        <f t="shared" ca="1" si="652"/>
        <v>9.6000000000000014</v>
      </c>
      <c r="AC4763">
        <f t="shared" ca="1" si="653"/>
        <v>-5.6000000000000014</v>
      </c>
      <c r="AD4763">
        <f t="shared" ca="1" si="654"/>
        <v>5.6000000000000014</v>
      </c>
      <c r="AE4763" s="2">
        <v>0</v>
      </c>
      <c r="AF4763" s="7">
        <f>VLOOKUP(R4763,Weights!$A$2:$B$120,2,0)*AE4763</f>
        <v>0</v>
      </c>
      <c r="AG4763">
        <f t="shared" ca="1" si="655"/>
        <v>31.360000000000017</v>
      </c>
      <c r="AI4763" t="str">
        <f t="shared" ca="1" si="657"/>
        <v>Texas A&amp;M</v>
      </c>
      <c r="AJ4763" t="str">
        <f t="shared" si="658"/>
        <v>Texas A&amp;M</v>
      </c>
      <c r="AK4763">
        <f t="shared" si="659"/>
        <v>0</v>
      </c>
    </row>
    <row r="4764" spans="17:37" x14ac:dyDescent="0.25">
      <c r="Q4764" t="s">
        <v>3221</v>
      </c>
      <c r="R4764" s="6">
        <v>42025</v>
      </c>
      <c r="S4764" t="s">
        <v>3194</v>
      </c>
      <c r="T4764" t="s">
        <v>3356</v>
      </c>
      <c r="U4764" t="s">
        <v>3842</v>
      </c>
      <c r="V4764">
        <v>62</v>
      </c>
      <c r="W4764">
        <v>50</v>
      </c>
      <c r="Y4764" t="s">
        <v>273</v>
      </c>
      <c r="Z4764">
        <v>1</v>
      </c>
      <c r="AA4764">
        <f t="shared" si="656"/>
        <v>12</v>
      </c>
      <c r="AB4764">
        <f t="shared" ca="1" si="652"/>
        <v>14.400000000000002</v>
      </c>
      <c r="AC4764">
        <f t="shared" ca="1" si="653"/>
        <v>-2.4000000000000021</v>
      </c>
      <c r="AD4764">
        <f t="shared" ca="1" si="654"/>
        <v>2.4000000000000021</v>
      </c>
      <c r="AE4764" s="2">
        <v>0</v>
      </c>
      <c r="AF4764" s="7">
        <f>VLOOKUP(R4764,Weights!$A$2:$B$120,2,0)*AE4764</f>
        <v>0</v>
      </c>
      <c r="AG4764">
        <f t="shared" ca="1" si="655"/>
        <v>5.7600000000000104</v>
      </c>
      <c r="AI4764" t="str">
        <f t="shared" ca="1" si="657"/>
        <v>Texas A&amp;M</v>
      </c>
      <c r="AJ4764" t="str">
        <f t="shared" si="658"/>
        <v>Texas A&amp;M</v>
      </c>
      <c r="AK4764">
        <f t="shared" si="659"/>
        <v>0</v>
      </c>
    </row>
    <row r="4765" spans="17:37" x14ac:dyDescent="0.25">
      <c r="Q4765" t="s">
        <v>3221</v>
      </c>
      <c r="R4765" s="6">
        <v>42035</v>
      </c>
      <c r="S4765" t="s">
        <v>3194</v>
      </c>
      <c r="T4765" t="s">
        <v>3350</v>
      </c>
      <c r="U4765" t="s">
        <v>3842</v>
      </c>
      <c r="V4765">
        <v>69</v>
      </c>
      <c r="W4765">
        <v>58</v>
      </c>
      <c r="Y4765" t="s">
        <v>278</v>
      </c>
      <c r="Z4765">
        <v>1</v>
      </c>
      <c r="AA4765">
        <f t="shared" si="656"/>
        <v>11</v>
      </c>
      <c r="AB4765">
        <f t="shared" ca="1" si="652"/>
        <v>0.79999980000000193</v>
      </c>
      <c r="AC4765">
        <f t="shared" ca="1" si="653"/>
        <v>10.200000199999998</v>
      </c>
      <c r="AD4765">
        <f t="shared" ca="1" si="654"/>
        <v>-10.200000199999998</v>
      </c>
      <c r="AE4765" s="2">
        <v>0</v>
      </c>
      <c r="AF4765" s="7">
        <f>VLOOKUP(R4765,Weights!$A$2:$B$120,2,0)*AE4765</f>
        <v>0</v>
      </c>
      <c r="AG4765">
        <f t="shared" ca="1" si="655"/>
        <v>104.04000408</v>
      </c>
      <c r="AI4765" t="str">
        <f t="shared" ca="1" si="657"/>
        <v>Texas A&amp;M</v>
      </c>
      <c r="AJ4765" t="str">
        <f t="shared" si="658"/>
        <v>Texas A&amp;M</v>
      </c>
      <c r="AK4765">
        <f t="shared" si="659"/>
        <v>0</v>
      </c>
    </row>
    <row r="4766" spans="17:37" x14ac:dyDescent="0.25">
      <c r="Q4766" t="s">
        <v>3221</v>
      </c>
      <c r="R4766" s="6">
        <v>42046</v>
      </c>
      <c r="S4766" t="s">
        <v>3194</v>
      </c>
      <c r="T4766" t="s">
        <v>3232</v>
      </c>
      <c r="U4766" t="s">
        <v>3841</v>
      </c>
      <c r="V4766">
        <v>62</v>
      </c>
      <c r="W4766">
        <v>53</v>
      </c>
      <c r="Y4766" t="s">
        <v>976</v>
      </c>
      <c r="Z4766">
        <v>1</v>
      </c>
      <c r="AA4766">
        <f t="shared" si="656"/>
        <v>-9</v>
      </c>
      <c r="AB4766">
        <f t="shared" ca="1" si="652"/>
        <v>0.99999980000000122</v>
      </c>
      <c r="AC4766">
        <f t="shared" ca="1" si="653"/>
        <v>-9.9999998000000012</v>
      </c>
      <c r="AD4766">
        <f t="shared" ca="1" si="654"/>
        <v>9.9999998000000012</v>
      </c>
      <c r="AE4766" s="2">
        <v>0</v>
      </c>
      <c r="AF4766" s="7">
        <f>VLOOKUP(R4766,Weights!$A$2:$B$120,2,0)*AE4766</f>
        <v>0</v>
      </c>
      <c r="AG4766">
        <f t="shared" ca="1" si="655"/>
        <v>99.999996000000067</v>
      </c>
      <c r="AI4766" t="str">
        <f t="shared" ca="1" si="657"/>
        <v>Texas A&amp;M</v>
      </c>
      <c r="AJ4766" t="str">
        <f t="shared" si="658"/>
        <v>Georgia</v>
      </c>
      <c r="AK4766" t="str">
        <f t="shared" si="659"/>
        <v>Georgia</v>
      </c>
    </row>
    <row r="4767" spans="17:37" x14ac:dyDescent="0.25">
      <c r="Q4767" t="s">
        <v>3221</v>
      </c>
      <c r="R4767" s="6">
        <v>42049</v>
      </c>
      <c r="S4767" t="s">
        <v>3194</v>
      </c>
      <c r="T4767" t="s">
        <v>3265</v>
      </c>
      <c r="U4767" t="s">
        <v>3842</v>
      </c>
      <c r="V4767">
        <v>63</v>
      </c>
      <c r="W4767">
        <v>62</v>
      </c>
      <c r="Y4767" t="s">
        <v>282</v>
      </c>
      <c r="Z4767">
        <v>1</v>
      </c>
      <c r="AA4767">
        <f t="shared" si="656"/>
        <v>1</v>
      </c>
      <c r="AB4767">
        <f t="shared" ca="1" si="652"/>
        <v>0.99999980000000122</v>
      </c>
      <c r="AC4767">
        <f t="shared" ca="1" si="653"/>
        <v>1.9999999878450581E-7</v>
      </c>
      <c r="AD4767">
        <f t="shared" ca="1" si="654"/>
        <v>-1.9999999878450581E-7</v>
      </c>
      <c r="AE4767" s="2">
        <v>0</v>
      </c>
      <c r="AF4767" s="7">
        <f>VLOOKUP(R4767,Weights!$A$2:$B$120,2,0)*AE4767</f>
        <v>0</v>
      </c>
      <c r="AG4767">
        <f t="shared" ca="1" si="655"/>
        <v>3.9999999513802324E-14</v>
      </c>
      <c r="AI4767" t="str">
        <f t="shared" ca="1" si="657"/>
        <v>Texas A&amp;M</v>
      </c>
      <c r="AJ4767" t="str">
        <f t="shared" si="658"/>
        <v>Texas A&amp;M</v>
      </c>
      <c r="AK4767">
        <f t="shared" si="659"/>
        <v>0</v>
      </c>
    </row>
    <row r="4768" spans="17:37" x14ac:dyDescent="0.25">
      <c r="Q4768" t="s">
        <v>3221</v>
      </c>
      <c r="R4768" s="6">
        <v>42052</v>
      </c>
      <c r="S4768" t="s">
        <v>3194</v>
      </c>
      <c r="T4768" t="s">
        <v>3304</v>
      </c>
      <c r="U4768" t="s">
        <v>3842</v>
      </c>
      <c r="V4768">
        <v>68</v>
      </c>
      <c r="W4768">
        <v>62</v>
      </c>
      <c r="Y4768" t="s">
        <v>1286</v>
      </c>
      <c r="Z4768">
        <v>1</v>
      </c>
      <c r="AA4768">
        <f t="shared" si="656"/>
        <v>6</v>
      </c>
      <c r="AB4768">
        <f t="shared" ca="1" si="652"/>
        <v>1.1999998000000023</v>
      </c>
      <c r="AC4768">
        <f t="shared" ca="1" si="653"/>
        <v>4.8000001999999977</v>
      </c>
      <c r="AD4768">
        <f t="shared" ca="1" si="654"/>
        <v>-4.8000001999999977</v>
      </c>
      <c r="AE4768" s="2">
        <v>0</v>
      </c>
      <c r="AF4768" s="7">
        <f>VLOOKUP(R4768,Weights!$A$2:$B$120,2,0)*AE4768</f>
        <v>0</v>
      </c>
      <c r="AG4768">
        <f t="shared" ca="1" si="655"/>
        <v>23.040001920000019</v>
      </c>
      <c r="AI4768" t="str">
        <f t="shared" ca="1" si="657"/>
        <v>Texas A&amp;M</v>
      </c>
      <c r="AJ4768" t="str">
        <f t="shared" si="658"/>
        <v>Texas A&amp;M</v>
      </c>
      <c r="AK4768">
        <f t="shared" si="659"/>
        <v>0</v>
      </c>
    </row>
    <row r="4769" spans="17:37" x14ac:dyDescent="0.25">
      <c r="Q4769" t="s">
        <v>3221</v>
      </c>
      <c r="R4769" s="6">
        <v>42063</v>
      </c>
      <c r="S4769" t="s">
        <v>3194</v>
      </c>
      <c r="T4769" t="s">
        <v>3381</v>
      </c>
      <c r="U4769" t="s">
        <v>3842</v>
      </c>
      <c r="V4769">
        <v>80</v>
      </c>
      <c r="W4769">
        <v>55</v>
      </c>
      <c r="Y4769" t="s">
        <v>978</v>
      </c>
      <c r="Z4769">
        <v>1</v>
      </c>
      <c r="AA4769">
        <f t="shared" si="656"/>
        <v>25</v>
      </c>
      <c r="AB4769">
        <f t="shared" ca="1" si="652"/>
        <v>11.599999980000002</v>
      </c>
      <c r="AC4769">
        <f t="shared" ca="1" si="653"/>
        <v>13.400000019999998</v>
      </c>
      <c r="AD4769">
        <f t="shared" ca="1" si="654"/>
        <v>-13.400000019999998</v>
      </c>
      <c r="AE4769" s="2">
        <v>0</v>
      </c>
      <c r="AF4769" s="7">
        <f>VLOOKUP(R4769,Weights!$A$2:$B$120,2,0)*AE4769</f>
        <v>0</v>
      </c>
      <c r="AG4769">
        <f t="shared" ca="1" si="655"/>
        <v>179.56000053599996</v>
      </c>
      <c r="AI4769" t="str">
        <f t="shared" ca="1" si="657"/>
        <v>Texas A&amp;M</v>
      </c>
      <c r="AJ4769" t="str">
        <f t="shared" si="658"/>
        <v>Texas A&amp;M</v>
      </c>
      <c r="AK4769">
        <f t="shared" si="659"/>
        <v>0</v>
      </c>
    </row>
    <row r="4770" spans="17:37" x14ac:dyDescent="0.25">
      <c r="Q4770" t="s">
        <v>3221</v>
      </c>
      <c r="R4770" s="6">
        <v>42070</v>
      </c>
      <c r="S4770" t="s">
        <v>3194</v>
      </c>
      <c r="T4770" t="s">
        <v>3276</v>
      </c>
      <c r="U4770" t="s">
        <v>3841</v>
      </c>
      <c r="V4770">
        <v>61</v>
      </c>
      <c r="W4770">
        <v>60</v>
      </c>
      <c r="Y4770" t="s">
        <v>2050</v>
      </c>
      <c r="Z4770">
        <v>1</v>
      </c>
      <c r="AA4770">
        <f t="shared" si="656"/>
        <v>-1</v>
      </c>
      <c r="AB4770">
        <f t="shared" ca="1" si="652"/>
        <v>4.6000000000000014</v>
      </c>
      <c r="AC4770">
        <f t="shared" ca="1" si="653"/>
        <v>-5.6000000000000014</v>
      </c>
      <c r="AD4770">
        <f t="shared" ca="1" si="654"/>
        <v>5.6000000000000014</v>
      </c>
      <c r="AE4770" s="2">
        <v>0</v>
      </c>
      <c r="AF4770" s="7">
        <f>VLOOKUP(R4770,Weights!$A$2:$B$120,2,0)*AE4770</f>
        <v>0</v>
      </c>
      <c r="AG4770">
        <f t="shared" ca="1" si="655"/>
        <v>31.360000000000017</v>
      </c>
      <c r="AI4770" t="str">
        <f t="shared" ca="1" si="657"/>
        <v>Texas A&amp;M</v>
      </c>
      <c r="AJ4770" t="str">
        <f t="shared" si="658"/>
        <v>Alabama</v>
      </c>
      <c r="AK4770" t="str">
        <f t="shared" si="659"/>
        <v>Alabama</v>
      </c>
    </row>
    <row r="4771" spans="17:37" x14ac:dyDescent="0.25">
      <c r="Q4771" t="s">
        <v>3485</v>
      </c>
      <c r="R4771" s="6">
        <v>41957</v>
      </c>
      <c r="S4771" t="s">
        <v>3194</v>
      </c>
      <c r="T4771" t="s">
        <v>3839</v>
      </c>
      <c r="U4771" t="s">
        <v>3842</v>
      </c>
      <c r="V4771">
        <v>73</v>
      </c>
      <c r="W4771">
        <v>58</v>
      </c>
      <c r="Y4771" t="s">
        <v>176</v>
      </c>
      <c r="Z4771">
        <v>1</v>
      </c>
      <c r="AA4771">
        <f t="shared" si="656"/>
        <v>15</v>
      </c>
      <c r="AB4771">
        <f t="shared" ca="1" si="652"/>
        <v>26.599999799999999</v>
      </c>
      <c r="AC4771">
        <f t="shared" ca="1" si="653"/>
        <v>-11.599999799999999</v>
      </c>
      <c r="AD4771">
        <f t="shared" ca="1" si="654"/>
        <v>11.599999799999999</v>
      </c>
      <c r="AE4771" s="2">
        <v>0</v>
      </c>
      <c r="AF4771" s="7">
        <f>VLOOKUP(R4771,Weights!$A$2:$B$120,2,0)*AE4771</f>
        <v>0</v>
      </c>
      <c r="AG4771">
        <f t="shared" ca="1" si="655"/>
        <v>134.55999536000002</v>
      </c>
      <c r="AI4771" t="str">
        <f t="shared" ca="1" si="657"/>
        <v>Texas A&amp;M-CC</v>
      </c>
      <c r="AJ4771" t="str">
        <f t="shared" si="658"/>
        <v>Texas A&amp;M-CC</v>
      </c>
      <c r="AK4771">
        <f t="shared" si="659"/>
        <v>0</v>
      </c>
    </row>
    <row r="4772" spans="17:37" x14ac:dyDescent="0.25">
      <c r="Q4772" t="s">
        <v>3485</v>
      </c>
      <c r="R4772" s="6">
        <v>41971</v>
      </c>
      <c r="S4772" t="s">
        <v>3194</v>
      </c>
      <c r="T4772" t="s">
        <v>3515</v>
      </c>
      <c r="U4772" t="s">
        <v>3842</v>
      </c>
      <c r="V4772">
        <v>75</v>
      </c>
      <c r="W4772">
        <v>66</v>
      </c>
      <c r="Y4772" t="s">
        <v>150</v>
      </c>
      <c r="Z4772">
        <v>1</v>
      </c>
      <c r="AA4772">
        <f t="shared" si="656"/>
        <v>9</v>
      </c>
      <c r="AB4772">
        <f t="shared" ca="1" si="652"/>
        <v>17.399999800000003</v>
      </c>
      <c r="AC4772">
        <f t="shared" ca="1" si="653"/>
        <v>-8.3999998000000033</v>
      </c>
      <c r="AD4772">
        <f t="shared" ca="1" si="654"/>
        <v>8.3999998000000033</v>
      </c>
      <c r="AE4772" s="2">
        <v>0</v>
      </c>
      <c r="AF4772" s="7">
        <f>VLOOKUP(R4772,Weights!$A$2:$B$120,2,0)*AE4772</f>
        <v>0</v>
      </c>
      <c r="AG4772">
        <f t="shared" ca="1" si="655"/>
        <v>70.559996640000094</v>
      </c>
      <c r="AI4772" t="str">
        <f t="shared" ca="1" si="657"/>
        <v>Texas A&amp;M-CC</v>
      </c>
      <c r="AJ4772" t="str">
        <f t="shared" si="658"/>
        <v>Texas A&amp;M-CC</v>
      </c>
      <c r="AK4772">
        <f t="shared" si="659"/>
        <v>0</v>
      </c>
    </row>
    <row r="4773" spans="17:37" x14ac:dyDescent="0.25">
      <c r="Q4773" t="s">
        <v>3485</v>
      </c>
      <c r="R4773" s="6">
        <v>41979</v>
      </c>
      <c r="S4773" t="s">
        <v>3194</v>
      </c>
      <c r="T4773" t="s">
        <v>3310</v>
      </c>
      <c r="U4773" t="s">
        <v>3841</v>
      </c>
      <c r="V4773">
        <v>64</v>
      </c>
      <c r="W4773">
        <v>48</v>
      </c>
      <c r="Y4773" t="s">
        <v>350</v>
      </c>
      <c r="Z4773">
        <v>1</v>
      </c>
      <c r="AA4773">
        <f t="shared" si="656"/>
        <v>-16</v>
      </c>
      <c r="AB4773">
        <f t="shared" ca="1" si="652"/>
        <v>1.2000000000000002</v>
      </c>
      <c r="AC4773">
        <f t="shared" ca="1" si="653"/>
        <v>-17.2</v>
      </c>
      <c r="AD4773">
        <f t="shared" ca="1" si="654"/>
        <v>17.2</v>
      </c>
      <c r="AE4773" s="2">
        <v>0</v>
      </c>
      <c r="AF4773" s="7">
        <f>VLOOKUP(R4773,Weights!$A$2:$B$120,2,0)*AE4773</f>
        <v>0</v>
      </c>
      <c r="AG4773">
        <f t="shared" ca="1" si="655"/>
        <v>295.83999999999997</v>
      </c>
      <c r="AI4773" t="str">
        <f t="shared" ca="1" si="657"/>
        <v>Texas A&amp;M-CC</v>
      </c>
      <c r="AJ4773" t="str">
        <f t="shared" si="658"/>
        <v>Denver</v>
      </c>
      <c r="AK4773" t="str">
        <f t="shared" si="659"/>
        <v>Denver</v>
      </c>
    </row>
    <row r="4774" spans="17:37" x14ac:dyDescent="0.25">
      <c r="Q4774" t="s">
        <v>3485</v>
      </c>
      <c r="R4774" s="6">
        <v>41988</v>
      </c>
      <c r="S4774" t="s">
        <v>3194</v>
      </c>
      <c r="T4774" t="s">
        <v>3419</v>
      </c>
      <c r="U4774" t="s">
        <v>3841</v>
      </c>
      <c r="V4774">
        <v>73</v>
      </c>
      <c r="W4774">
        <v>60</v>
      </c>
      <c r="Y4774" t="s">
        <v>484</v>
      </c>
      <c r="Z4774">
        <v>1</v>
      </c>
      <c r="AA4774">
        <f t="shared" si="656"/>
        <v>-13</v>
      </c>
      <c r="AB4774">
        <f t="shared" ca="1" si="652"/>
        <v>7.6</v>
      </c>
      <c r="AC4774">
        <f t="shared" ca="1" si="653"/>
        <v>-20.6</v>
      </c>
      <c r="AD4774">
        <f t="shared" ca="1" si="654"/>
        <v>20.6</v>
      </c>
      <c r="AE4774" s="2">
        <v>0</v>
      </c>
      <c r="AF4774" s="7">
        <f>VLOOKUP(R4774,Weights!$A$2:$B$120,2,0)*AE4774</f>
        <v>0</v>
      </c>
      <c r="AG4774">
        <f t="shared" ca="1" si="655"/>
        <v>424.36000000000007</v>
      </c>
      <c r="AI4774" t="str">
        <f t="shared" ca="1" si="657"/>
        <v>Texas A&amp;M-CC</v>
      </c>
      <c r="AJ4774" t="str">
        <f t="shared" si="658"/>
        <v>UT San Antonio</v>
      </c>
      <c r="AK4774" t="str">
        <f t="shared" si="659"/>
        <v>UT San Antonio</v>
      </c>
    </row>
    <row r="4775" spans="17:37" x14ac:dyDescent="0.25">
      <c r="Q4775" t="s">
        <v>3485</v>
      </c>
      <c r="R4775" s="6">
        <v>42003</v>
      </c>
      <c r="S4775" t="s">
        <v>3194</v>
      </c>
      <c r="T4775" t="s">
        <v>3839</v>
      </c>
      <c r="U4775" t="s">
        <v>3842</v>
      </c>
      <c r="V4775">
        <v>87</v>
      </c>
      <c r="W4775">
        <v>55</v>
      </c>
      <c r="Y4775" t="s">
        <v>31</v>
      </c>
      <c r="Z4775">
        <v>1</v>
      </c>
      <c r="AA4775">
        <f t="shared" si="656"/>
        <v>32</v>
      </c>
      <c r="AB4775">
        <f t="shared" ca="1" si="652"/>
        <v>26.599999799999999</v>
      </c>
      <c r="AC4775">
        <f t="shared" ca="1" si="653"/>
        <v>5.4000002000000009</v>
      </c>
      <c r="AD4775">
        <f t="shared" ca="1" si="654"/>
        <v>-5.4000002000000009</v>
      </c>
      <c r="AE4775" s="2">
        <v>0</v>
      </c>
      <c r="AF4775" s="7">
        <f>VLOOKUP(R4775,Weights!$A$2:$B$120,2,0)*AE4775</f>
        <v>0</v>
      </c>
      <c r="AG4775">
        <f t="shared" ca="1" si="655"/>
        <v>29.160002160000051</v>
      </c>
      <c r="AI4775" t="str">
        <f t="shared" ca="1" si="657"/>
        <v>Texas A&amp;M-CC</v>
      </c>
      <c r="AJ4775" t="str">
        <f t="shared" si="658"/>
        <v>Texas A&amp;M-CC</v>
      </c>
      <c r="AK4775">
        <f t="shared" si="659"/>
        <v>0</v>
      </c>
    </row>
    <row r="4776" spans="17:37" x14ac:dyDescent="0.25">
      <c r="Q4776" t="s">
        <v>3485</v>
      </c>
      <c r="R4776" s="6">
        <v>42014</v>
      </c>
      <c r="S4776" t="s">
        <v>3194</v>
      </c>
      <c r="T4776" t="s">
        <v>3508</v>
      </c>
      <c r="U4776" t="s">
        <v>3842</v>
      </c>
      <c r="V4776">
        <v>71</v>
      </c>
      <c r="W4776">
        <v>61</v>
      </c>
      <c r="Y4776" t="s">
        <v>35</v>
      </c>
      <c r="Z4776">
        <v>1</v>
      </c>
      <c r="AA4776">
        <f t="shared" si="656"/>
        <v>10</v>
      </c>
      <c r="AB4776">
        <f t="shared" ca="1" si="652"/>
        <v>7.6</v>
      </c>
      <c r="AC4776">
        <f t="shared" ca="1" si="653"/>
        <v>2.4000000000000004</v>
      </c>
      <c r="AD4776">
        <f t="shared" ca="1" si="654"/>
        <v>-2.4000000000000004</v>
      </c>
      <c r="AE4776" s="2">
        <v>0</v>
      </c>
      <c r="AF4776" s="7">
        <f>VLOOKUP(R4776,Weights!$A$2:$B$120,2,0)*AE4776</f>
        <v>0</v>
      </c>
      <c r="AG4776">
        <f t="shared" ca="1" si="655"/>
        <v>5.7600000000000016</v>
      </c>
      <c r="AI4776" t="str">
        <f t="shared" ca="1" si="657"/>
        <v>Texas A&amp;M-CC</v>
      </c>
      <c r="AJ4776" t="str">
        <f t="shared" si="658"/>
        <v>Texas A&amp;M-CC</v>
      </c>
      <c r="AK4776">
        <f t="shared" si="659"/>
        <v>0</v>
      </c>
    </row>
    <row r="4777" spans="17:37" x14ac:dyDescent="0.25">
      <c r="Q4777" t="s">
        <v>3485</v>
      </c>
      <c r="R4777" s="6">
        <v>42016</v>
      </c>
      <c r="S4777" t="s">
        <v>3194</v>
      </c>
      <c r="T4777" t="s">
        <v>3483</v>
      </c>
      <c r="U4777" t="s">
        <v>3841</v>
      </c>
      <c r="V4777">
        <v>66</v>
      </c>
      <c r="W4777">
        <v>64</v>
      </c>
      <c r="Y4777" t="s">
        <v>2685</v>
      </c>
      <c r="Z4777">
        <v>1</v>
      </c>
      <c r="AA4777">
        <f t="shared" si="656"/>
        <v>-2</v>
      </c>
      <c r="AB4777">
        <f t="shared" ca="1" si="652"/>
        <v>5.2</v>
      </c>
      <c r="AC4777">
        <f t="shared" ca="1" si="653"/>
        <v>-7.2</v>
      </c>
      <c r="AD4777">
        <f t="shared" ca="1" si="654"/>
        <v>7.2</v>
      </c>
      <c r="AE4777" s="2">
        <v>0</v>
      </c>
      <c r="AF4777" s="7">
        <f>VLOOKUP(R4777,Weights!$A$2:$B$120,2,0)*AE4777</f>
        <v>0</v>
      </c>
      <c r="AG4777">
        <f t="shared" ca="1" si="655"/>
        <v>51.84</v>
      </c>
      <c r="AI4777" t="str">
        <f t="shared" ca="1" si="657"/>
        <v>Texas A&amp;M-CC</v>
      </c>
      <c r="AJ4777" t="str">
        <f t="shared" si="658"/>
        <v>Lamar</v>
      </c>
      <c r="AK4777" t="str">
        <f t="shared" si="659"/>
        <v>Lamar</v>
      </c>
    </row>
    <row r="4778" spans="17:37" x14ac:dyDescent="0.25">
      <c r="Q4778" t="s">
        <v>3485</v>
      </c>
      <c r="R4778" s="6">
        <v>42024</v>
      </c>
      <c r="S4778" t="s">
        <v>3194</v>
      </c>
      <c r="T4778" t="s">
        <v>3478</v>
      </c>
      <c r="U4778" t="s">
        <v>3842</v>
      </c>
      <c r="V4778">
        <v>88</v>
      </c>
      <c r="W4778">
        <v>76</v>
      </c>
      <c r="Y4778" t="s">
        <v>2783</v>
      </c>
      <c r="Z4778">
        <v>1</v>
      </c>
      <c r="AA4778">
        <f t="shared" si="656"/>
        <v>12</v>
      </c>
      <c r="AB4778">
        <f t="shared" ca="1" si="652"/>
        <v>1.4000000000000004</v>
      </c>
      <c r="AC4778">
        <f t="shared" ca="1" si="653"/>
        <v>10.6</v>
      </c>
      <c r="AD4778">
        <f t="shared" ca="1" si="654"/>
        <v>-10.6</v>
      </c>
      <c r="AE4778" s="2">
        <v>0</v>
      </c>
      <c r="AF4778" s="7">
        <f>VLOOKUP(R4778,Weights!$A$2:$B$120,2,0)*AE4778</f>
        <v>0</v>
      </c>
      <c r="AG4778">
        <f t="shared" ca="1" si="655"/>
        <v>112.36</v>
      </c>
      <c r="AI4778" t="str">
        <f t="shared" ca="1" si="657"/>
        <v>Texas A&amp;M-CC</v>
      </c>
      <c r="AJ4778" t="str">
        <f t="shared" si="658"/>
        <v>Texas A&amp;M-CC</v>
      </c>
      <c r="AK4778">
        <f t="shared" si="659"/>
        <v>0</v>
      </c>
    </row>
    <row r="4779" spans="17:37" x14ac:dyDescent="0.25">
      <c r="Q4779" t="s">
        <v>3485</v>
      </c>
      <c r="R4779" s="6">
        <v>42038</v>
      </c>
      <c r="S4779" t="s">
        <v>3194</v>
      </c>
      <c r="T4779" t="s">
        <v>3527</v>
      </c>
      <c r="U4779" t="s">
        <v>3842</v>
      </c>
      <c r="V4779">
        <v>71</v>
      </c>
      <c r="W4779">
        <v>70</v>
      </c>
      <c r="Y4779" t="s">
        <v>2784</v>
      </c>
      <c r="Z4779">
        <v>1</v>
      </c>
      <c r="AA4779">
        <f t="shared" si="656"/>
        <v>1</v>
      </c>
      <c r="AB4779">
        <f t="shared" ca="1" si="652"/>
        <v>1.8000000000000003</v>
      </c>
      <c r="AC4779">
        <f t="shared" ca="1" si="653"/>
        <v>-0.80000000000000027</v>
      </c>
      <c r="AD4779">
        <f t="shared" ca="1" si="654"/>
        <v>0.80000000000000027</v>
      </c>
      <c r="AE4779" s="2">
        <v>0</v>
      </c>
      <c r="AF4779" s="7">
        <f>VLOOKUP(R4779,Weights!$A$2:$B$120,2,0)*AE4779</f>
        <v>0</v>
      </c>
      <c r="AG4779">
        <f t="shared" ca="1" si="655"/>
        <v>0.64000000000000046</v>
      </c>
      <c r="AI4779" t="str">
        <f t="shared" ca="1" si="657"/>
        <v>Texas A&amp;M-CC</v>
      </c>
      <c r="AJ4779" t="str">
        <f t="shared" si="658"/>
        <v>Texas A&amp;M-CC</v>
      </c>
      <c r="AK4779">
        <f t="shared" si="659"/>
        <v>0</v>
      </c>
    </row>
    <row r="4780" spans="17:37" x14ac:dyDescent="0.25">
      <c r="Q4780" t="s">
        <v>3485</v>
      </c>
      <c r="R4780" s="6">
        <v>42049</v>
      </c>
      <c r="S4780" t="s">
        <v>3194</v>
      </c>
      <c r="T4780" t="s">
        <v>3457</v>
      </c>
      <c r="U4780" t="s">
        <v>3842</v>
      </c>
      <c r="V4780">
        <v>71</v>
      </c>
      <c r="W4780">
        <v>63</v>
      </c>
      <c r="Y4780" t="s">
        <v>2785</v>
      </c>
      <c r="Z4780">
        <v>1</v>
      </c>
      <c r="AA4780">
        <f t="shared" si="656"/>
        <v>8</v>
      </c>
      <c r="AB4780">
        <f t="shared" ca="1" si="652"/>
        <v>-9.8000000000000007</v>
      </c>
      <c r="AC4780">
        <f t="shared" ca="1" si="653"/>
        <v>17.8</v>
      </c>
      <c r="AD4780">
        <f t="shared" ca="1" si="654"/>
        <v>-17.8</v>
      </c>
      <c r="AE4780" s="2">
        <v>0</v>
      </c>
      <c r="AF4780" s="7">
        <f>VLOOKUP(R4780,Weights!$A$2:$B$120,2,0)*AE4780</f>
        <v>0</v>
      </c>
      <c r="AG4780">
        <f t="shared" ca="1" si="655"/>
        <v>316.84000000000003</v>
      </c>
      <c r="AI4780" t="str">
        <f t="shared" ca="1" si="657"/>
        <v>Stephen F. Austin</v>
      </c>
      <c r="AJ4780" t="str">
        <f t="shared" si="658"/>
        <v>Texas A&amp;M-CC</v>
      </c>
      <c r="AK4780">
        <f t="shared" si="659"/>
        <v>0</v>
      </c>
    </row>
    <row r="4781" spans="17:37" x14ac:dyDescent="0.25">
      <c r="Q4781" t="s">
        <v>3485</v>
      </c>
      <c r="R4781" s="6">
        <v>42051</v>
      </c>
      <c r="S4781" t="s">
        <v>3194</v>
      </c>
      <c r="T4781" t="s">
        <v>3526</v>
      </c>
      <c r="U4781" t="s">
        <v>3842</v>
      </c>
      <c r="V4781">
        <v>55</v>
      </c>
      <c r="W4781">
        <v>53</v>
      </c>
      <c r="Y4781" t="s">
        <v>2786</v>
      </c>
      <c r="Z4781">
        <v>1</v>
      </c>
      <c r="AA4781">
        <f t="shared" si="656"/>
        <v>2</v>
      </c>
      <c r="AB4781">
        <f t="shared" ca="1" si="652"/>
        <v>6.2000000000000011</v>
      </c>
      <c r="AC4781">
        <f t="shared" ca="1" si="653"/>
        <v>-4.2000000000000011</v>
      </c>
      <c r="AD4781">
        <f t="shared" ca="1" si="654"/>
        <v>4.2000000000000011</v>
      </c>
      <c r="AE4781" s="2">
        <v>0</v>
      </c>
      <c r="AF4781" s="7">
        <f>VLOOKUP(R4781,Weights!$A$2:$B$120,2,0)*AE4781</f>
        <v>0</v>
      </c>
      <c r="AG4781">
        <f t="shared" ca="1" si="655"/>
        <v>17.640000000000008</v>
      </c>
      <c r="AI4781" t="str">
        <f t="shared" ca="1" si="657"/>
        <v>Texas A&amp;M-CC</v>
      </c>
      <c r="AJ4781" t="str">
        <f t="shared" si="658"/>
        <v>Texas A&amp;M-CC</v>
      </c>
      <c r="AK4781">
        <f t="shared" si="659"/>
        <v>0</v>
      </c>
    </row>
    <row r="4782" spans="17:37" x14ac:dyDescent="0.25">
      <c r="Q4782" t="s">
        <v>3485</v>
      </c>
      <c r="R4782" s="6">
        <v>42063</v>
      </c>
      <c r="S4782" t="s">
        <v>3194</v>
      </c>
      <c r="T4782" t="s">
        <v>3384</v>
      </c>
      <c r="U4782" t="s">
        <v>3842</v>
      </c>
      <c r="V4782">
        <v>61</v>
      </c>
      <c r="W4782">
        <v>59</v>
      </c>
      <c r="Y4782" t="s">
        <v>2787</v>
      </c>
      <c r="Z4782">
        <v>1</v>
      </c>
      <c r="AA4782">
        <f t="shared" si="656"/>
        <v>2</v>
      </c>
      <c r="AB4782">
        <f t="shared" ca="1" si="652"/>
        <v>-8.6</v>
      </c>
      <c r="AC4782">
        <f t="shared" ca="1" si="653"/>
        <v>10.6</v>
      </c>
      <c r="AD4782">
        <f t="shared" ca="1" si="654"/>
        <v>-10.6</v>
      </c>
      <c r="AE4782" s="2">
        <v>0</v>
      </c>
      <c r="AF4782" s="7">
        <f>VLOOKUP(R4782,Weights!$A$2:$B$120,2,0)*AE4782</f>
        <v>0</v>
      </c>
      <c r="AG4782">
        <f t="shared" ca="1" si="655"/>
        <v>112.36</v>
      </c>
      <c r="AI4782" t="str">
        <f t="shared" ca="1" si="657"/>
        <v>Sam Houston St</v>
      </c>
      <c r="AJ4782" t="str">
        <f t="shared" si="658"/>
        <v>Texas A&amp;M-CC</v>
      </c>
      <c r="AK4782">
        <f t="shared" si="659"/>
        <v>0</v>
      </c>
    </row>
    <row r="4783" spans="17:37" x14ac:dyDescent="0.25">
      <c r="Q4783" t="s">
        <v>3485</v>
      </c>
      <c r="R4783" s="6">
        <v>42068</v>
      </c>
      <c r="S4783" t="s">
        <v>3194</v>
      </c>
      <c r="T4783" t="s">
        <v>3525</v>
      </c>
      <c r="U4783" t="s">
        <v>3842</v>
      </c>
      <c r="V4783">
        <v>85</v>
      </c>
      <c r="W4783">
        <v>72</v>
      </c>
      <c r="Y4783" t="s">
        <v>2788</v>
      </c>
      <c r="Z4783">
        <v>1</v>
      </c>
      <c r="AA4783">
        <f t="shared" si="656"/>
        <v>13</v>
      </c>
      <c r="AB4783">
        <f t="shared" ca="1" si="652"/>
        <v>8.3999997999999998</v>
      </c>
      <c r="AC4783">
        <f t="shared" ca="1" si="653"/>
        <v>4.6000002000000002</v>
      </c>
      <c r="AD4783">
        <f t="shared" ca="1" si="654"/>
        <v>-4.6000002000000002</v>
      </c>
      <c r="AE4783" s="2">
        <v>0</v>
      </c>
      <c r="AF4783" s="7">
        <f>VLOOKUP(R4783,Weights!$A$2:$B$120,2,0)*AE4783</f>
        <v>0</v>
      </c>
      <c r="AG4783">
        <f t="shared" ca="1" si="655"/>
        <v>21.160001840000042</v>
      </c>
      <c r="AI4783" t="str">
        <f t="shared" ca="1" si="657"/>
        <v>Texas A&amp;M-CC</v>
      </c>
      <c r="AJ4783" t="str">
        <f t="shared" si="658"/>
        <v>Texas A&amp;M-CC</v>
      </c>
      <c r="AK4783">
        <f t="shared" si="659"/>
        <v>0</v>
      </c>
    </row>
    <row r="4784" spans="17:37" x14ac:dyDescent="0.25">
      <c r="Q4784" t="s">
        <v>3485</v>
      </c>
      <c r="R4784" s="6">
        <v>42070</v>
      </c>
      <c r="S4784" t="s">
        <v>3194</v>
      </c>
      <c r="T4784" t="s">
        <v>3294</v>
      </c>
      <c r="U4784" t="s">
        <v>3842</v>
      </c>
      <c r="V4784">
        <v>58</v>
      </c>
      <c r="W4784">
        <v>27</v>
      </c>
      <c r="Y4784" t="s">
        <v>2789</v>
      </c>
      <c r="Z4784">
        <v>1</v>
      </c>
      <c r="AA4784">
        <f t="shared" si="656"/>
        <v>31</v>
      </c>
      <c r="AB4784">
        <f t="shared" ca="1" si="652"/>
        <v>11.3999998</v>
      </c>
      <c r="AC4784">
        <f t="shared" ca="1" si="653"/>
        <v>19.6000002</v>
      </c>
      <c r="AD4784">
        <f t="shared" ca="1" si="654"/>
        <v>-19.6000002</v>
      </c>
      <c r="AE4784" s="2">
        <v>0</v>
      </c>
      <c r="AF4784" s="7">
        <f>VLOOKUP(R4784,Weights!$A$2:$B$120,2,0)*AE4784</f>
        <v>0</v>
      </c>
      <c r="AG4784">
        <f t="shared" ca="1" si="655"/>
        <v>384.16000784000005</v>
      </c>
      <c r="AI4784" t="str">
        <f t="shared" ca="1" si="657"/>
        <v>Texas A&amp;M-CC</v>
      </c>
      <c r="AJ4784" t="str">
        <f t="shared" si="658"/>
        <v>Texas A&amp;M-CC</v>
      </c>
      <c r="AK4784">
        <f t="shared" si="659"/>
        <v>0</v>
      </c>
    </row>
    <row r="4785" spans="17:37" x14ac:dyDescent="0.25">
      <c r="Q4785" t="s">
        <v>3530</v>
      </c>
      <c r="R4785" s="6">
        <v>41971</v>
      </c>
      <c r="S4785" t="s">
        <v>3194</v>
      </c>
      <c r="T4785" t="s">
        <v>3483</v>
      </c>
      <c r="U4785" t="s">
        <v>3842</v>
      </c>
      <c r="V4785">
        <v>71</v>
      </c>
      <c r="W4785">
        <v>59</v>
      </c>
      <c r="Y4785" t="s">
        <v>71</v>
      </c>
      <c r="Z4785">
        <v>1</v>
      </c>
      <c r="AA4785">
        <f t="shared" si="656"/>
        <v>12</v>
      </c>
      <c r="AB4785">
        <f t="shared" ca="1" si="652"/>
        <v>6.6</v>
      </c>
      <c r="AC4785">
        <f t="shared" ca="1" si="653"/>
        <v>5.4</v>
      </c>
      <c r="AD4785">
        <f t="shared" ca="1" si="654"/>
        <v>-5.4</v>
      </c>
      <c r="AE4785" s="2">
        <v>0</v>
      </c>
      <c r="AF4785" s="7">
        <f>VLOOKUP(R4785,Weights!$A$2:$B$120,2,0)*AE4785</f>
        <v>0</v>
      </c>
      <c r="AG4785">
        <f t="shared" ca="1" si="655"/>
        <v>29.160000000000004</v>
      </c>
      <c r="AI4785" t="str">
        <f t="shared" ca="1" si="657"/>
        <v>Texas Southern</v>
      </c>
      <c r="AJ4785" t="str">
        <f t="shared" si="658"/>
        <v>Texas Southern</v>
      </c>
      <c r="AK4785">
        <f t="shared" si="659"/>
        <v>0</v>
      </c>
    </row>
    <row r="4786" spans="17:37" x14ac:dyDescent="0.25">
      <c r="Q4786" t="s">
        <v>3530</v>
      </c>
      <c r="R4786" s="6">
        <v>42021</v>
      </c>
      <c r="S4786" t="s">
        <v>3194</v>
      </c>
      <c r="T4786" t="s">
        <v>3536</v>
      </c>
      <c r="U4786" t="s">
        <v>3842</v>
      </c>
      <c r="V4786">
        <v>60</v>
      </c>
      <c r="W4786">
        <v>51</v>
      </c>
      <c r="Y4786" t="s">
        <v>2872</v>
      </c>
      <c r="Z4786">
        <v>1</v>
      </c>
      <c r="AA4786">
        <f t="shared" si="656"/>
        <v>9</v>
      </c>
      <c r="AB4786">
        <f t="shared" ca="1" si="652"/>
        <v>25.199999800000001</v>
      </c>
      <c r="AC4786">
        <f t="shared" ca="1" si="653"/>
        <v>-16.199999800000001</v>
      </c>
      <c r="AD4786">
        <f t="shared" ca="1" si="654"/>
        <v>16.199999800000001</v>
      </c>
      <c r="AE4786" s="2">
        <v>0</v>
      </c>
      <c r="AF4786" s="7">
        <f>VLOOKUP(R4786,Weights!$A$2:$B$120,2,0)*AE4786</f>
        <v>0</v>
      </c>
      <c r="AG4786">
        <f t="shared" ca="1" si="655"/>
        <v>262.43999352000003</v>
      </c>
      <c r="AI4786" t="str">
        <f t="shared" ca="1" si="657"/>
        <v>Texas Southern</v>
      </c>
      <c r="AJ4786" t="str">
        <f t="shared" si="658"/>
        <v>Texas Southern</v>
      </c>
      <c r="AK4786">
        <f t="shared" si="659"/>
        <v>0</v>
      </c>
    </row>
    <row r="4787" spans="17:37" x14ac:dyDescent="0.25">
      <c r="Q4787" t="s">
        <v>3530</v>
      </c>
      <c r="R4787" s="6">
        <v>42023</v>
      </c>
      <c r="S4787" t="s">
        <v>3194</v>
      </c>
      <c r="T4787" t="s">
        <v>3469</v>
      </c>
      <c r="U4787" t="s">
        <v>3842</v>
      </c>
      <c r="V4787">
        <v>67</v>
      </c>
      <c r="W4787">
        <v>54</v>
      </c>
      <c r="Y4787" t="s">
        <v>2873</v>
      </c>
      <c r="Z4787">
        <v>1</v>
      </c>
      <c r="AA4787">
        <f t="shared" si="656"/>
        <v>13</v>
      </c>
      <c r="AB4787">
        <f t="shared" ca="1" si="652"/>
        <v>11.199999800000001</v>
      </c>
      <c r="AC4787">
        <f t="shared" ca="1" si="653"/>
        <v>1.8000001999999995</v>
      </c>
      <c r="AD4787">
        <f t="shared" ca="1" si="654"/>
        <v>-1.8000001999999995</v>
      </c>
      <c r="AE4787" s="2">
        <v>0</v>
      </c>
      <c r="AF4787" s="7">
        <f>VLOOKUP(R4787,Weights!$A$2:$B$120,2,0)*AE4787</f>
        <v>0</v>
      </c>
      <c r="AG4787">
        <f t="shared" ca="1" si="655"/>
        <v>3.240000720000038</v>
      </c>
      <c r="AI4787" t="str">
        <f t="shared" ca="1" si="657"/>
        <v>Texas Southern</v>
      </c>
      <c r="AJ4787" t="str">
        <f t="shared" si="658"/>
        <v>Texas Southern</v>
      </c>
      <c r="AK4787">
        <f t="shared" si="659"/>
        <v>0</v>
      </c>
    </row>
    <row r="4788" spans="17:37" x14ac:dyDescent="0.25">
      <c r="Q4788" t="s">
        <v>3530</v>
      </c>
      <c r="R4788" s="6">
        <v>42035</v>
      </c>
      <c r="S4788" t="s">
        <v>3194</v>
      </c>
      <c r="T4788" t="s">
        <v>3522</v>
      </c>
      <c r="U4788" t="s">
        <v>3842</v>
      </c>
      <c r="V4788">
        <v>80</v>
      </c>
      <c r="W4788">
        <v>65</v>
      </c>
      <c r="Y4788" t="s">
        <v>2874</v>
      </c>
      <c r="Z4788">
        <v>1</v>
      </c>
      <c r="AA4788">
        <f t="shared" si="656"/>
        <v>15</v>
      </c>
      <c r="AB4788">
        <f t="shared" ca="1" si="652"/>
        <v>6.6</v>
      </c>
      <c r="AC4788">
        <f t="shared" ca="1" si="653"/>
        <v>8.4</v>
      </c>
      <c r="AD4788">
        <f t="shared" ca="1" si="654"/>
        <v>-8.4</v>
      </c>
      <c r="AE4788" s="2">
        <v>0</v>
      </c>
      <c r="AF4788" s="7">
        <f>VLOOKUP(R4788,Weights!$A$2:$B$120,2,0)*AE4788</f>
        <v>0</v>
      </c>
      <c r="AG4788">
        <f t="shared" ca="1" si="655"/>
        <v>70.56</v>
      </c>
      <c r="AI4788" t="str">
        <f t="shared" ca="1" si="657"/>
        <v>Texas Southern</v>
      </c>
      <c r="AJ4788" t="str">
        <f t="shared" si="658"/>
        <v>Texas Southern</v>
      </c>
      <c r="AK4788">
        <f t="shared" si="659"/>
        <v>0</v>
      </c>
    </row>
    <row r="4789" spans="17:37" x14ac:dyDescent="0.25">
      <c r="Q4789" t="s">
        <v>3530</v>
      </c>
      <c r="R4789" s="6">
        <v>42037</v>
      </c>
      <c r="S4789" t="s">
        <v>3194</v>
      </c>
      <c r="T4789" t="s">
        <v>3521</v>
      </c>
      <c r="U4789" t="s">
        <v>3842</v>
      </c>
      <c r="V4789">
        <v>68</v>
      </c>
      <c r="W4789">
        <v>65</v>
      </c>
      <c r="X4789" t="s">
        <v>3843</v>
      </c>
      <c r="Y4789" t="s">
        <v>2875</v>
      </c>
      <c r="Z4789">
        <v>1</v>
      </c>
      <c r="AA4789">
        <f t="shared" si="656"/>
        <v>3</v>
      </c>
      <c r="AB4789">
        <f t="shared" ca="1" si="652"/>
        <v>11.399999800000002</v>
      </c>
      <c r="AC4789">
        <f t="shared" ca="1" si="653"/>
        <v>-8.3999998000000016</v>
      </c>
      <c r="AD4789">
        <f t="shared" ca="1" si="654"/>
        <v>8.3999998000000016</v>
      </c>
      <c r="AE4789" s="2">
        <v>0</v>
      </c>
      <c r="AF4789" s="7">
        <f>VLOOKUP(R4789,Weights!$A$2:$B$120,2,0)*AE4789</f>
        <v>0</v>
      </c>
      <c r="AG4789">
        <f t="shared" ca="1" si="655"/>
        <v>70.559996640000065</v>
      </c>
      <c r="AI4789" t="str">
        <f t="shared" ca="1" si="657"/>
        <v>Texas Southern</v>
      </c>
      <c r="AJ4789" t="str">
        <f t="shared" si="658"/>
        <v>Texas Southern</v>
      </c>
      <c r="AK4789">
        <f t="shared" si="659"/>
        <v>0</v>
      </c>
    </row>
    <row r="4790" spans="17:37" x14ac:dyDescent="0.25">
      <c r="Q4790" t="s">
        <v>3530</v>
      </c>
      <c r="R4790" s="6">
        <v>42042</v>
      </c>
      <c r="S4790" t="s">
        <v>3194</v>
      </c>
      <c r="T4790" t="s">
        <v>3534</v>
      </c>
      <c r="U4790" t="s">
        <v>3841</v>
      </c>
      <c r="V4790">
        <v>58</v>
      </c>
      <c r="W4790">
        <v>55</v>
      </c>
      <c r="Y4790" t="s">
        <v>2876</v>
      </c>
      <c r="Z4790">
        <v>1</v>
      </c>
      <c r="AA4790">
        <f t="shared" si="656"/>
        <v>-3</v>
      </c>
      <c r="AB4790">
        <f t="shared" ca="1" si="652"/>
        <v>5.2000000000000011</v>
      </c>
      <c r="AC4790">
        <f t="shared" ca="1" si="653"/>
        <v>-8.2000000000000011</v>
      </c>
      <c r="AD4790">
        <f t="shared" ca="1" si="654"/>
        <v>8.2000000000000011</v>
      </c>
      <c r="AE4790" s="2">
        <v>0</v>
      </c>
      <c r="AF4790" s="7">
        <f>VLOOKUP(R4790,Weights!$A$2:$B$120,2,0)*AE4790</f>
        <v>0</v>
      </c>
      <c r="AG4790">
        <f t="shared" ca="1" si="655"/>
        <v>67.240000000000023</v>
      </c>
      <c r="AI4790" t="str">
        <f t="shared" ca="1" si="657"/>
        <v>Texas Southern</v>
      </c>
      <c r="AJ4790" t="str">
        <f t="shared" si="658"/>
        <v>Prairie View</v>
      </c>
      <c r="AK4790" t="str">
        <f t="shared" si="659"/>
        <v>Prairie View</v>
      </c>
    </row>
    <row r="4791" spans="17:37" x14ac:dyDescent="0.25">
      <c r="Q4791" t="s">
        <v>3530</v>
      </c>
      <c r="R4791" s="6">
        <v>42056</v>
      </c>
      <c r="S4791" t="s">
        <v>3194</v>
      </c>
      <c r="T4791" t="s">
        <v>3533</v>
      </c>
      <c r="U4791" t="s">
        <v>3842</v>
      </c>
      <c r="V4791">
        <v>56</v>
      </c>
      <c r="W4791">
        <v>50</v>
      </c>
      <c r="Y4791" t="s">
        <v>2877</v>
      </c>
      <c r="Z4791">
        <v>1</v>
      </c>
      <c r="AA4791">
        <f t="shared" si="656"/>
        <v>6</v>
      </c>
      <c r="AB4791">
        <f t="shared" ca="1" si="652"/>
        <v>12.7999998</v>
      </c>
      <c r="AC4791">
        <f t="shared" ca="1" si="653"/>
        <v>-6.7999998000000001</v>
      </c>
      <c r="AD4791">
        <f t="shared" ca="1" si="654"/>
        <v>6.7999998000000001</v>
      </c>
      <c r="AE4791" s="2">
        <v>0</v>
      </c>
      <c r="AF4791" s="7">
        <f>VLOOKUP(R4791,Weights!$A$2:$B$120,2,0)*AE4791</f>
        <v>0</v>
      </c>
      <c r="AG4791">
        <f t="shared" ca="1" si="655"/>
        <v>46.23999728000004</v>
      </c>
      <c r="AI4791" t="str">
        <f t="shared" ca="1" si="657"/>
        <v>Texas Southern</v>
      </c>
      <c r="AJ4791" t="str">
        <f t="shared" si="658"/>
        <v>Texas Southern</v>
      </c>
      <c r="AK4791">
        <f t="shared" si="659"/>
        <v>0</v>
      </c>
    </row>
    <row r="4792" spans="17:37" x14ac:dyDescent="0.25">
      <c r="Q4792" t="s">
        <v>3530</v>
      </c>
      <c r="R4792" s="6">
        <v>42058</v>
      </c>
      <c r="S4792" t="s">
        <v>3194</v>
      </c>
      <c r="T4792" t="s">
        <v>3515</v>
      </c>
      <c r="U4792" t="s">
        <v>3842</v>
      </c>
      <c r="V4792">
        <v>83</v>
      </c>
      <c r="W4792">
        <v>73</v>
      </c>
      <c r="Y4792" t="s">
        <v>2878</v>
      </c>
      <c r="Z4792">
        <v>1</v>
      </c>
      <c r="AA4792">
        <f t="shared" si="656"/>
        <v>10</v>
      </c>
      <c r="AB4792">
        <f t="shared" ca="1" si="652"/>
        <v>18.799999800000002</v>
      </c>
      <c r="AC4792">
        <f t="shared" ca="1" si="653"/>
        <v>-8.7999998000000019</v>
      </c>
      <c r="AD4792">
        <f t="shared" ca="1" si="654"/>
        <v>8.7999998000000019</v>
      </c>
      <c r="AE4792" s="2">
        <v>0</v>
      </c>
      <c r="AF4792" s="7">
        <f>VLOOKUP(R4792,Weights!$A$2:$B$120,2,0)*AE4792</f>
        <v>0</v>
      </c>
      <c r="AG4792">
        <f t="shared" ca="1" si="655"/>
        <v>77.439996480000076</v>
      </c>
      <c r="AI4792" t="str">
        <f t="shared" ca="1" si="657"/>
        <v>Texas Southern</v>
      </c>
      <c r="AJ4792" t="str">
        <f t="shared" si="658"/>
        <v>Texas Southern</v>
      </c>
      <c r="AK4792">
        <f t="shared" si="659"/>
        <v>0</v>
      </c>
    </row>
    <row r="4793" spans="17:37" x14ac:dyDescent="0.25">
      <c r="Q4793" t="s">
        <v>3530</v>
      </c>
      <c r="R4793" s="6">
        <v>42068</v>
      </c>
      <c r="S4793" t="s">
        <v>3194</v>
      </c>
      <c r="T4793" t="s">
        <v>3535</v>
      </c>
      <c r="U4793" t="s">
        <v>3842</v>
      </c>
      <c r="V4793">
        <v>94</v>
      </c>
      <c r="W4793">
        <v>73</v>
      </c>
      <c r="Y4793" t="s">
        <v>2879</v>
      </c>
      <c r="Z4793">
        <v>1</v>
      </c>
      <c r="AA4793">
        <f t="shared" si="656"/>
        <v>21</v>
      </c>
      <c r="AB4793">
        <f t="shared" ca="1" si="652"/>
        <v>18.199999800000001</v>
      </c>
      <c r="AC4793">
        <f t="shared" ca="1" si="653"/>
        <v>2.8000001999999995</v>
      </c>
      <c r="AD4793">
        <f t="shared" ca="1" si="654"/>
        <v>-2.8000001999999995</v>
      </c>
      <c r="AE4793" s="2">
        <v>0</v>
      </c>
      <c r="AF4793" s="7">
        <f>VLOOKUP(R4793,Weights!$A$2:$B$120,2,0)*AE4793</f>
        <v>0</v>
      </c>
      <c r="AG4793">
        <f t="shared" ca="1" si="655"/>
        <v>7.8400011200000375</v>
      </c>
      <c r="AI4793" t="str">
        <f t="shared" ca="1" si="657"/>
        <v>Texas Southern</v>
      </c>
      <c r="AJ4793" t="str">
        <f t="shared" si="658"/>
        <v>Texas Southern</v>
      </c>
      <c r="AK4793">
        <f t="shared" si="659"/>
        <v>0</v>
      </c>
    </row>
    <row r="4794" spans="17:37" x14ac:dyDescent="0.25">
      <c r="Q4794" t="s">
        <v>3530</v>
      </c>
      <c r="R4794" s="6">
        <v>42070</v>
      </c>
      <c r="S4794" t="s">
        <v>3194</v>
      </c>
      <c r="T4794" t="s">
        <v>3477</v>
      </c>
      <c r="U4794" t="s">
        <v>3842</v>
      </c>
      <c r="V4794">
        <v>88</v>
      </c>
      <c r="W4794">
        <v>78</v>
      </c>
      <c r="Y4794" t="s">
        <v>2880</v>
      </c>
      <c r="Z4794">
        <v>1</v>
      </c>
      <c r="AA4794">
        <f t="shared" si="656"/>
        <v>10</v>
      </c>
      <c r="AB4794">
        <f t="shared" ca="1" si="652"/>
        <v>7.4</v>
      </c>
      <c r="AC4794">
        <f t="shared" ca="1" si="653"/>
        <v>2.5999999999999996</v>
      </c>
      <c r="AD4794">
        <f t="shared" ca="1" si="654"/>
        <v>-2.5999999999999996</v>
      </c>
      <c r="AE4794" s="2">
        <v>0</v>
      </c>
      <c r="AF4794" s="7">
        <f>VLOOKUP(R4794,Weights!$A$2:$B$120,2,0)*AE4794</f>
        <v>0</v>
      </c>
      <c r="AG4794">
        <f t="shared" ca="1" si="655"/>
        <v>6.759999999999998</v>
      </c>
      <c r="AI4794" t="str">
        <f t="shared" ca="1" si="657"/>
        <v>Texas Southern</v>
      </c>
      <c r="AJ4794" t="str">
        <f t="shared" si="658"/>
        <v>Texas Southern</v>
      </c>
      <c r="AK4794">
        <f t="shared" si="659"/>
        <v>0</v>
      </c>
    </row>
    <row r="4795" spans="17:37" x14ac:dyDescent="0.25">
      <c r="Q4795" t="s">
        <v>3529</v>
      </c>
      <c r="R4795" s="6">
        <v>41962</v>
      </c>
      <c r="S4795" t="s">
        <v>3194</v>
      </c>
      <c r="T4795" t="s">
        <v>3483</v>
      </c>
      <c r="U4795" t="s">
        <v>3842</v>
      </c>
      <c r="V4795">
        <v>65</v>
      </c>
      <c r="W4795">
        <v>55</v>
      </c>
      <c r="Y4795" t="s">
        <v>258</v>
      </c>
      <c r="Z4795">
        <v>1</v>
      </c>
      <c r="AA4795">
        <f t="shared" si="656"/>
        <v>10</v>
      </c>
      <c r="AB4795">
        <f t="shared" ca="1" si="652"/>
        <v>6.4</v>
      </c>
      <c r="AC4795">
        <f t="shared" ca="1" si="653"/>
        <v>3.5999999999999996</v>
      </c>
      <c r="AD4795">
        <f t="shared" ca="1" si="654"/>
        <v>-3.5999999999999996</v>
      </c>
      <c r="AE4795" s="2">
        <v>0</v>
      </c>
      <c r="AF4795" s="7">
        <f>VLOOKUP(R4795,Weights!$A$2:$B$120,2,0)*AE4795</f>
        <v>0</v>
      </c>
      <c r="AG4795">
        <f t="shared" ca="1" si="655"/>
        <v>12.959999999999997</v>
      </c>
      <c r="AI4795" t="str">
        <f t="shared" ca="1" si="657"/>
        <v>Texas State</v>
      </c>
      <c r="AJ4795" t="str">
        <f t="shared" si="658"/>
        <v>Texas State</v>
      </c>
      <c r="AK4795">
        <f t="shared" si="659"/>
        <v>0</v>
      </c>
    </row>
    <row r="4796" spans="17:37" x14ac:dyDescent="0.25">
      <c r="Q4796" t="s">
        <v>3529</v>
      </c>
      <c r="R4796" s="6">
        <v>41973</v>
      </c>
      <c r="S4796" t="s">
        <v>3194</v>
      </c>
      <c r="T4796" t="s">
        <v>3839</v>
      </c>
      <c r="U4796" t="s">
        <v>3842</v>
      </c>
      <c r="V4796">
        <v>68</v>
      </c>
      <c r="W4796">
        <v>39</v>
      </c>
      <c r="Y4796" t="s">
        <v>100</v>
      </c>
      <c r="Z4796">
        <v>1</v>
      </c>
      <c r="AA4796">
        <f t="shared" si="656"/>
        <v>29</v>
      </c>
      <c r="AB4796">
        <f t="shared" ca="1" si="652"/>
        <v>27.799999800000002</v>
      </c>
      <c r="AC4796">
        <f t="shared" ca="1" si="653"/>
        <v>1.2000001999999981</v>
      </c>
      <c r="AD4796">
        <f t="shared" ca="1" si="654"/>
        <v>-1.2000001999999981</v>
      </c>
      <c r="AE4796" s="2">
        <v>0</v>
      </c>
      <c r="AF4796" s="7">
        <f>VLOOKUP(R4796,Weights!$A$2:$B$120,2,0)*AE4796</f>
        <v>0</v>
      </c>
      <c r="AG4796">
        <f t="shared" ca="1" si="655"/>
        <v>1.4400004800000354</v>
      </c>
      <c r="AI4796" t="str">
        <f t="shared" ca="1" si="657"/>
        <v>Texas State</v>
      </c>
      <c r="AJ4796" t="str">
        <f t="shared" si="658"/>
        <v>Texas State</v>
      </c>
      <c r="AK4796">
        <f t="shared" si="659"/>
        <v>0</v>
      </c>
    </row>
    <row r="4797" spans="17:37" x14ac:dyDescent="0.25">
      <c r="Q4797" t="s">
        <v>3529</v>
      </c>
      <c r="R4797" s="6">
        <v>41976</v>
      </c>
      <c r="S4797" t="s">
        <v>3194</v>
      </c>
      <c r="T4797" t="s">
        <v>3839</v>
      </c>
      <c r="U4797" t="s">
        <v>3842</v>
      </c>
      <c r="V4797">
        <v>72</v>
      </c>
      <c r="W4797">
        <v>31</v>
      </c>
      <c r="Y4797" t="s">
        <v>101</v>
      </c>
      <c r="Z4797">
        <v>1</v>
      </c>
      <c r="AA4797">
        <f t="shared" si="656"/>
        <v>41</v>
      </c>
      <c r="AB4797">
        <f t="shared" ca="1" si="652"/>
        <v>27.799999800000002</v>
      </c>
      <c r="AC4797">
        <f t="shared" ca="1" si="653"/>
        <v>13.200000199999998</v>
      </c>
      <c r="AD4797">
        <f t="shared" ca="1" si="654"/>
        <v>-13.200000199999998</v>
      </c>
      <c r="AE4797" s="2">
        <v>0</v>
      </c>
      <c r="AF4797" s="7">
        <f>VLOOKUP(R4797,Weights!$A$2:$B$120,2,0)*AE4797</f>
        <v>0</v>
      </c>
      <c r="AG4797">
        <f t="shared" ca="1" si="655"/>
        <v>174.24000527999999</v>
      </c>
      <c r="AI4797" t="str">
        <f t="shared" ca="1" si="657"/>
        <v>Texas State</v>
      </c>
      <c r="AJ4797" t="str">
        <f t="shared" si="658"/>
        <v>Texas State</v>
      </c>
      <c r="AK4797">
        <f t="shared" si="659"/>
        <v>0</v>
      </c>
    </row>
    <row r="4798" spans="17:37" x14ac:dyDescent="0.25">
      <c r="Q4798" t="s">
        <v>3529</v>
      </c>
      <c r="R4798" s="6">
        <v>41979</v>
      </c>
      <c r="S4798" t="s">
        <v>3194</v>
      </c>
      <c r="T4798" t="s">
        <v>3534</v>
      </c>
      <c r="U4798" t="s">
        <v>3842</v>
      </c>
      <c r="V4798">
        <v>81</v>
      </c>
      <c r="W4798">
        <v>65</v>
      </c>
      <c r="Y4798" t="s">
        <v>103</v>
      </c>
      <c r="Z4798">
        <v>1</v>
      </c>
      <c r="AA4798">
        <f t="shared" si="656"/>
        <v>16</v>
      </c>
      <c r="AB4798">
        <f t="shared" ca="1" si="652"/>
        <v>5.0000000000000009</v>
      </c>
      <c r="AC4798">
        <f t="shared" ca="1" si="653"/>
        <v>11</v>
      </c>
      <c r="AD4798">
        <f t="shared" ca="1" si="654"/>
        <v>-11</v>
      </c>
      <c r="AE4798" s="2">
        <v>0</v>
      </c>
      <c r="AF4798" s="7">
        <f>VLOOKUP(R4798,Weights!$A$2:$B$120,2,0)*AE4798</f>
        <v>0</v>
      </c>
      <c r="AG4798">
        <f t="shared" ca="1" si="655"/>
        <v>121</v>
      </c>
      <c r="AI4798" t="str">
        <f t="shared" ca="1" si="657"/>
        <v>Texas State</v>
      </c>
      <c r="AJ4798" t="str">
        <f t="shared" si="658"/>
        <v>Texas State</v>
      </c>
      <c r="AK4798">
        <f t="shared" si="659"/>
        <v>0</v>
      </c>
    </row>
    <row r="4799" spans="17:37" x14ac:dyDescent="0.25">
      <c r="Q4799" t="s">
        <v>3529</v>
      </c>
      <c r="R4799" s="6">
        <v>41993</v>
      </c>
      <c r="S4799" t="s">
        <v>3194</v>
      </c>
      <c r="T4799" t="s">
        <v>3839</v>
      </c>
      <c r="U4799" t="s">
        <v>3842</v>
      </c>
      <c r="V4799">
        <v>90</v>
      </c>
      <c r="W4799">
        <v>56</v>
      </c>
      <c r="Y4799" t="s">
        <v>153</v>
      </c>
      <c r="Z4799">
        <v>1</v>
      </c>
      <c r="AA4799">
        <f t="shared" si="656"/>
        <v>34</v>
      </c>
      <c r="AB4799">
        <f t="shared" ca="1" si="652"/>
        <v>27.799999800000002</v>
      </c>
      <c r="AC4799">
        <f t="shared" ca="1" si="653"/>
        <v>6.2000001999999981</v>
      </c>
      <c r="AD4799">
        <f t="shared" ca="1" si="654"/>
        <v>-6.2000001999999981</v>
      </c>
      <c r="AE4799" s="2">
        <v>0</v>
      </c>
      <c r="AF4799" s="7">
        <f>VLOOKUP(R4799,Weights!$A$2:$B$120,2,0)*AE4799</f>
        <v>0</v>
      </c>
      <c r="AG4799">
        <f t="shared" ca="1" si="655"/>
        <v>38.440002480000018</v>
      </c>
      <c r="AI4799" t="str">
        <f t="shared" ca="1" si="657"/>
        <v>Texas State</v>
      </c>
      <c r="AJ4799" t="str">
        <f t="shared" si="658"/>
        <v>Texas State</v>
      </c>
      <c r="AK4799">
        <f t="shared" si="659"/>
        <v>0</v>
      </c>
    </row>
    <row r="4800" spans="17:37" x14ac:dyDescent="0.25">
      <c r="Q4800" t="s">
        <v>3529</v>
      </c>
      <c r="R4800" s="6">
        <v>42012</v>
      </c>
      <c r="S4800" t="s">
        <v>3194</v>
      </c>
      <c r="T4800" t="s">
        <v>3281</v>
      </c>
      <c r="U4800" t="s">
        <v>3842</v>
      </c>
      <c r="V4800">
        <v>77</v>
      </c>
      <c r="W4800">
        <v>74</v>
      </c>
      <c r="X4800" t="s">
        <v>3844</v>
      </c>
      <c r="Y4800" t="s">
        <v>2983</v>
      </c>
      <c r="Z4800">
        <v>1</v>
      </c>
      <c r="AA4800">
        <f t="shared" si="656"/>
        <v>3</v>
      </c>
      <c r="AB4800">
        <f t="shared" ca="1" si="652"/>
        <v>3.2</v>
      </c>
      <c r="AC4800">
        <f t="shared" ca="1" si="653"/>
        <v>-0.20000000000000018</v>
      </c>
      <c r="AD4800">
        <f t="shared" ca="1" si="654"/>
        <v>0.20000000000000018</v>
      </c>
      <c r="AE4800" s="2">
        <v>0</v>
      </c>
      <c r="AF4800" s="7">
        <f>VLOOKUP(R4800,Weights!$A$2:$B$120,2,0)*AE4800</f>
        <v>0</v>
      </c>
      <c r="AG4800">
        <f t="shared" ca="1" si="655"/>
        <v>4.000000000000007E-2</v>
      </c>
      <c r="AI4800" t="str">
        <f t="shared" ca="1" si="657"/>
        <v>Texas State</v>
      </c>
      <c r="AJ4800" t="str">
        <f t="shared" si="658"/>
        <v>Texas State</v>
      </c>
      <c r="AK4800">
        <f t="shared" si="659"/>
        <v>0</v>
      </c>
    </row>
    <row r="4801" spans="17:37" x14ac:dyDescent="0.25">
      <c r="Q4801" t="s">
        <v>3529</v>
      </c>
      <c r="R4801" s="6">
        <v>42014</v>
      </c>
      <c r="S4801" t="s">
        <v>3194</v>
      </c>
      <c r="T4801" t="s">
        <v>3532</v>
      </c>
      <c r="U4801" t="s">
        <v>3841</v>
      </c>
      <c r="V4801">
        <v>62</v>
      </c>
      <c r="W4801">
        <v>59</v>
      </c>
      <c r="Y4801" t="s">
        <v>2984</v>
      </c>
      <c r="Z4801">
        <v>1</v>
      </c>
      <c r="AA4801">
        <f t="shared" si="656"/>
        <v>-3</v>
      </c>
      <c r="AB4801">
        <f t="shared" ca="1" si="652"/>
        <v>1.0000000000000004</v>
      </c>
      <c r="AC4801">
        <f t="shared" ca="1" si="653"/>
        <v>-4</v>
      </c>
      <c r="AD4801">
        <f t="shared" ca="1" si="654"/>
        <v>4</v>
      </c>
      <c r="AE4801" s="2">
        <v>0</v>
      </c>
      <c r="AF4801" s="7">
        <f>VLOOKUP(R4801,Weights!$A$2:$B$120,2,0)*AE4801</f>
        <v>0</v>
      </c>
      <c r="AG4801">
        <f t="shared" ca="1" si="655"/>
        <v>16</v>
      </c>
      <c r="AI4801" t="str">
        <f t="shared" ca="1" si="657"/>
        <v>Texas State</v>
      </c>
      <c r="AJ4801" t="str">
        <f t="shared" si="658"/>
        <v>UL Monroe</v>
      </c>
      <c r="AK4801" t="str">
        <f t="shared" si="659"/>
        <v>UL Monroe</v>
      </c>
    </row>
    <row r="4802" spans="17:37" x14ac:dyDescent="0.25">
      <c r="Q4802" t="s">
        <v>3529</v>
      </c>
      <c r="R4802" s="6">
        <v>42019</v>
      </c>
      <c r="S4802" t="s">
        <v>3194</v>
      </c>
      <c r="T4802" t="s">
        <v>3481</v>
      </c>
      <c r="U4802" t="s">
        <v>3842</v>
      </c>
      <c r="V4802">
        <v>82</v>
      </c>
      <c r="W4802">
        <v>71</v>
      </c>
      <c r="Y4802" t="s">
        <v>2985</v>
      </c>
      <c r="Z4802">
        <v>1</v>
      </c>
      <c r="AA4802">
        <f t="shared" si="656"/>
        <v>11</v>
      </c>
      <c r="AB4802">
        <f t="shared" ref="AB4802:AB4865" ca="1" si="660">Z4802*(IF(S4802="A",-HomeEdge,IF(S4802="H",HomeEdge,0))+VLOOKUP(Q4802,TmList,2,0)-VLOOKUP(T4802,TmList,2,0))</f>
        <v>5.6000000000000005</v>
      </c>
      <c r="AC4802">
        <f t="shared" ref="AC4802:AC4865" ca="1" si="661">AA4802-AB4802</f>
        <v>5.3999999999999995</v>
      </c>
      <c r="AD4802">
        <f t="shared" ref="AD4802:AD4865" ca="1" si="662">-AC4802</f>
        <v>-5.3999999999999995</v>
      </c>
      <c r="AE4802" s="2">
        <v>0</v>
      </c>
      <c r="AF4802" s="7">
        <f>VLOOKUP(R4802,Weights!$A$2:$B$120,2,0)*AE4802</f>
        <v>0</v>
      </c>
      <c r="AG4802">
        <f t="shared" ref="AG4802:AG4865" ca="1" si="663">AC4802^2</f>
        <v>29.159999999999993</v>
      </c>
      <c r="AI4802" t="str">
        <f t="shared" ca="1" si="657"/>
        <v>Texas State</v>
      </c>
      <c r="AJ4802" t="str">
        <f t="shared" si="658"/>
        <v>Texas State</v>
      </c>
      <c r="AK4802">
        <f t="shared" si="659"/>
        <v>0</v>
      </c>
    </row>
    <row r="4803" spans="17:37" x14ac:dyDescent="0.25">
      <c r="Q4803" t="s">
        <v>3529</v>
      </c>
      <c r="R4803" s="6">
        <v>42026</v>
      </c>
      <c r="S4803" t="s">
        <v>3194</v>
      </c>
      <c r="T4803" t="s">
        <v>3476</v>
      </c>
      <c r="U4803" t="s">
        <v>3841</v>
      </c>
      <c r="V4803">
        <v>45</v>
      </c>
      <c r="W4803">
        <v>43</v>
      </c>
      <c r="Y4803" t="s">
        <v>2002</v>
      </c>
      <c r="Z4803">
        <v>1</v>
      </c>
      <c r="AA4803">
        <f t="shared" ref="AA4803:AA4866" si="664">Z4803*IF(U4803="W",(V4803-W4803),W4803-V4803)</f>
        <v>-2</v>
      </c>
      <c r="AB4803">
        <f t="shared" ca="1" si="660"/>
        <v>-1.9999999999999996</v>
      </c>
      <c r="AC4803">
        <f t="shared" ca="1" si="661"/>
        <v>0</v>
      </c>
      <c r="AD4803">
        <f t="shared" ca="1" si="662"/>
        <v>0</v>
      </c>
      <c r="AE4803" s="2">
        <v>0</v>
      </c>
      <c r="AF4803" s="7">
        <f>VLOOKUP(R4803,Weights!$A$2:$B$120,2,0)*AE4803</f>
        <v>0</v>
      </c>
      <c r="AG4803">
        <f t="shared" ca="1" si="663"/>
        <v>0</v>
      </c>
      <c r="AI4803" t="str">
        <f t="shared" ref="AI4803:AI4866" ca="1" si="665">IF(AB4803&gt;0,Q4803,T4803)</f>
        <v>Georgia Southern</v>
      </c>
      <c r="AJ4803" t="str">
        <f t="shared" ref="AJ4803:AJ4866" si="666">IF(AA4803&gt;0,Q4803,T4803)</f>
        <v>Georgia Southern</v>
      </c>
      <c r="AK4803" t="str">
        <f t="shared" ref="AK4803:AK4866" si="667">IF(AA4803&lt;0,T4803,0)</f>
        <v>Georgia Southern</v>
      </c>
    </row>
    <row r="4804" spans="17:37" x14ac:dyDescent="0.25">
      <c r="Q4804" t="s">
        <v>3529</v>
      </c>
      <c r="R4804" s="6">
        <v>42028</v>
      </c>
      <c r="S4804" t="s">
        <v>3194</v>
      </c>
      <c r="T4804" t="s">
        <v>3470</v>
      </c>
      <c r="U4804" t="s">
        <v>3841</v>
      </c>
      <c r="V4804">
        <v>64</v>
      </c>
      <c r="W4804">
        <v>58</v>
      </c>
      <c r="Y4804" t="s">
        <v>2986</v>
      </c>
      <c r="Z4804">
        <v>1</v>
      </c>
      <c r="AA4804">
        <f t="shared" si="664"/>
        <v>-6</v>
      </c>
      <c r="AB4804">
        <f t="shared" ca="1" si="660"/>
        <v>7.0000000000000009</v>
      </c>
      <c r="AC4804">
        <f t="shared" ca="1" si="661"/>
        <v>-13</v>
      </c>
      <c r="AD4804">
        <f t="shared" ca="1" si="662"/>
        <v>13</v>
      </c>
      <c r="AE4804" s="2">
        <v>0</v>
      </c>
      <c r="AF4804" s="7">
        <f>VLOOKUP(R4804,Weights!$A$2:$B$120,2,0)*AE4804</f>
        <v>0</v>
      </c>
      <c r="AG4804">
        <f t="shared" ca="1" si="663"/>
        <v>169</v>
      </c>
      <c r="AI4804" t="str">
        <f t="shared" ca="1" si="665"/>
        <v>Texas State</v>
      </c>
      <c r="AJ4804" t="str">
        <f t="shared" si="666"/>
        <v>Appalachian St</v>
      </c>
      <c r="AK4804" t="str">
        <f t="shared" si="667"/>
        <v>Appalachian St</v>
      </c>
    </row>
    <row r="4805" spans="17:37" x14ac:dyDescent="0.25">
      <c r="Q4805" t="s">
        <v>3529</v>
      </c>
      <c r="R4805" s="6">
        <v>42035</v>
      </c>
      <c r="S4805" t="s">
        <v>3194</v>
      </c>
      <c r="T4805" t="s">
        <v>3479</v>
      </c>
      <c r="U4805" t="s">
        <v>3841</v>
      </c>
      <c r="V4805">
        <v>72</v>
      </c>
      <c r="W4805">
        <v>63</v>
      </c>
      <c r="Y4805" t="s">
        <v>2987</v>
      </c>
      <c r="Z4805">
        <v>1</v>
      </c>
      <c r="AA4805">
        <f t="shared" si="664"/>
        <v>-9</v>
      </c>
      <c r="AB4805">
        <f t="shared" ca="1" si="660"/>
        <v>-3.9999999999999996</v>
      </c>
      <c r="AC4805">
        <f t="shared" ca="1" si="661"/>
        <v>-5</v>
      </c>
      <c r="AD4805">
        <f t="shared" ca="1" si="662"/>
        <v>5</v>
      </c>
      <c r="AE4805" s="2">
        <v>0</v>
      </c>
      <c r="AF4805" s="7">
        <f>VLOOKUP(R4805,Weights!$A$2:$B$120,2,0)*AE4805</f>
        <v>0</v>
      </c>
      <c r="AG4805">
        <f t="shared" ca="1" si="663"/>
        <v>25</v>
      </c>
      <c r="AI4805" t="str">
        <f t="shared" ca="1" si="665"/>
        <v>UL Lafayette</v>
      </c>
      <c r="AJ4805" t="str">
        <f t="shared" si="666"/>
        <v>UL Lafayette</v>
      </c>
      <c r="AK4805" t="str">
        <f t="shared" si="667"/>
        <v>UL Lafayette</v>
      </c>
    </row>
    <row r="4806" spans="17:37" x14ac:dyDescent="0.25">
      <c r="Q4806" t="s">
        <v>3529</v>
      </c>
      <c r="R4806" s="6">
        <v>42047</v>
      </c>
      <c r="S4806" t="s">
        <v>3194</v>
      </c>
      <c r="T4806" t="s">
        <v>3420</v>
      </c>
      <c r="U4806" t="s">
        <v>3841</v>
      </c>
      <c r="V4806">
        <v>70</v>
      </c>
      <c r="W4806">
        <v>61</v>
      </c>
      <c r="Y4806" t="s">
        <v>2988</v>
      </c>
      <c r="Z4806">
        <v>1</v>
      </c>
      <c r="AA4806">
        <f t="shared" si="664"/>
        <v>-9</v>
      </c>
      <c r="AB4806">
        <f t="shared" ca="1" si="660"/>
        <v>1.4000000000000004</v>
      </c>
      <c r="AC4806">
        <f t="shared" ca="1" si="661"/>
        <v>-10.4</v>
      </c>
      <c r="AD4806">
        <f t="shared" ca="1" si="662"/>
        <v>10.4</v>
      </c>
      <c r="AE4806" s="2">
        <v>0</v>
      </c>
      <c r="AF4806" s="7">
        <f>VLOOKUP(R4806,Weights!$A$2:$B$120,2,0)*AE4806</f>
        <v>0</v>
      </c>
      <c r="AG4806">
        <f t="shared" ca="1" si="663"/>
        <v>108.16000000000001</v>
      </c>
      <c r="AI4806" t="str">
        <f t="shared" ca="1" si="665"/>
        <v>Texas State</v>
      </c>
      <c r="AJ4806" t="str">
        <f t="shared" si="666"/>
        <v>UT-Arlington</v>
      </c>
      <c r="AK4806" t="str">
        <f t="shared" si="667"/>
        <v>UT-Arlington</v>
      </c>
    </row>
    <row r="4807" spans="17:37" x14ac:dyDescent="0.25">
      <c r="Q4807" t="s">
        <v>3529</v>
      </c>
      <c r="R4807" s="6">
        <v>42049</v>
      </c>
      <c r="S4807" t="s">
        <v>3194</v>
      </c>
      <c r="T4807" t="s">
        <v>3484</v>
      </c>
      <c r="U4807" t="s">
        <v>3841</v>
      </c>
      <c r="V4807">
        <v>53</v>
      </c>
      <c r="W4807">
        <v>41</v>
      </c>
      <c r="Y4807" t="s">
        <v>2989</v>
      </c>
      <c r="Z4807">
        <v>1</v>
      </c>
      <c r="AA4807">
        <f t="shared" si="664"/>
        <v>-12</v>
      </c>
      <c r="AB4807">
        <f t="shared" ca="1" si="660"/>
        <v>-8.6</v>
      </c>
      <c r="AC4807">
        <f t="shared" ca="1" si="661"/>
        <v>-3.4000000000000004</v>
      </c>
      <c r="AD4807">
        <f t="shared" ca="1" si="662"/>
        <v>3.4000000000000004</v>
      </c>
      <c r="AE4807" s="2">
        <v>0</v>
      </c>
      <c r="AF4807" s="7">
        <f>VLOOKUP(R4807,Weights!$A$2:$B$120,2,0)*AE4807</f>
        <v>0</v>
      </c>
      <c r="AG4807">
        <f t="shared" ca="1" si="663"/>
        <v>11.560000000000002</v>
      </c>
      <c r="AI4807" t="str">
        <f t="shared" ca="1" si="665"/>
        <v>Georgia St</v>
      </c>
      <c r="AJ4807" t="str">
        <f t="shared" si="666"/>
        <v>Georgia St</v>
      </c>
      <c r="AK4807" t="str">
        <f t="shared" si="667"/>
        <v>Georgia St</v>
      </c>
    </row>
    <row r="4808" spans="17:37" x14ac:dyDescent="0.25">
      <c r="Q4808" t="s">
        <v>3529</v>
      </c>
      <c r="R4808" s="6">
        <v>42061</v>
      </c>
      <c r="S4808" t="s">
        <v>3194</v>
      </c>
      <c r="T4808" t="s">
        <v>3523</v>
      </c>
      <c r="U4808" t="s">
        <v>3842</v>
      </c>
      <c r="V4808">
        <v>67</v>
      </c>
      <c r="W4808">
        <v>61</v>
      </c>
      <c r="Y4808" t="s">
        <v>2990</v>
      </c>
      <c r="Z4808">
        <v>1</v>
      </c>
      <c r="AA4808">
        <f t="shared" si="664"/>
        <v>6</v>
      </c>
      <c r="AB4808">
        <f t="shared" ca="1" si="660"/>
        <v>6.8000000000000007</v>
      </c>
      <c r="AC4808">
        <f t="shared" ca="1" si="661"/>
        <v>-0.80000000000000071</v>
      </c>
      <c r="AD4808">
        <f t="shared" ca="1" si="662"/>
        <v>0.80000000000000071</v>
      </c>
      <c r="AE4808" s="2">
        <v>0</v>
      </c>
      <c r="AF4808" s="7">
        <f>VLOOKUP(R4808,Weights!$A$2:$B$120,2,0)*AE4808</f>
        <v>0</v>
      </c>
      <c r="AG4808">
        <f t="shared" ca="1" si="663"/>
        <v>0.64000000000000112</v>
      </c>
      <c r="AI4808" t="str">
        <f t="shared" ca="1" si="665"/>
        <v>Texas State</v>
      </c>
      <c r="AJ4808" t="str">
        <f t="shared" si="666"/>
        <v>Texas State</v>
      </c>
      <c r="AK4808">
        <f t="shared" si="667"/>
        <v>0</v>
      </c>
    </row>
    <row r="4809" spans="17:37" x14ac:dyDescent="0.25">
      <c r="Q4809" t="s">
        <v>3529</v>
      </c>
      <c r="R4809" s="6">
        <v>42063</v>
      </c>
      <c r="S4809" t="s">
        <v>3194</v>
      </c>
      <c r="T4809" t="s">
        <v>3480</v>
      </c>
      <c r="U4809" t="s">
        <v>3842</v>
      </c>
      <c r="V4809">
        <v>70</v>
      </c>
      <c r="W4809">
        <v>60</v>
      </c>
      <c r="Y4809" t="s">
        <v>2991</v>
      </c>
      <c r="Z4809">
        <v>1</v>
      </c>
      <c r="AA4809">
        <f t="shared" si="664"/>
        <v>10</v>
      </c>
      <c r="AB4809">
        <f t="shared" ca="1" si="660"/>
        <v>6.0000000000000009</v>
      </c>
      <c r="AC4809">
        <f t="shared" ca="1" si="661"/>
        <v>3.9999999999999991</v>
      </c>
      <c r="AD4809">
        <f t="shared" ca="1" si="662"/>
        <v>-3.9999999999999991</v>
      </c>
      <c r="AE4809" s="2">
        <v>0</v>
      </c>
      <c r="AF4809" s="7">
        <f>VLOOKUP(R4809,Weights!$A$2:$B$120,2,0)*AE4809</f>
        <v>0</v>
      </c>
      <c r="AG4809">
        <f t="shared" ca="1" si="663"/>
        <v>15.999999999999993</v>
      </c>
      <c r="AI4809" t="str">
        <f t="shared" ca="1" si="665"/>
        <v>Texas State</v>
      </c>
      <c r="AJ4809" t="str">
        <f t="shared" si="666"/>
        <v>Texas State</v>
      </c>
      <c r="AK4809">
        <f t="shared" si="667"/>
        <v>0</v>
      </c>
    </row>
    <row r="4810" spans="17:37" x14ac:dyDescent="0.25">
      <c r="Q4810" t="s">
        <v>3529</v>
      </c>
      <c r="R4810" s="6">
        <v>42075</v>
      </c>
      <c r="S4810" t="s">
        <v>3195</v>
      </c>
      <c r="T4810" t="s">
        <v>3420</v>
      </c>
      <c r="U4810" t="s">
        <v>3842</v>
      </c>
      <c r="V4810">
        <v>68</v>
      </c>
      <c r="W4810">
        <v>62</v>
      </c>
      <c r="Y4810" t="s">
        <v>3186</v>
      </c>
      <c r="Z4810">
        <v>1</v>
      </c>
      <c r="AA4810">
        <f t="shared" si="664"/>
        <v>6</v>
      </c>
      <c r="AB4810">
        <f t="shared" ca="1" si="660"/>
        <v>-1.7999999999999998</v>
      </c>
      <c r="AC4810">
        <f t="shared" ca="1" si="661"/>
        <v>7.8</v>
      </c>
      <c r="AD4810">
        <f t="shared" ca="1" si="662"/>
        <v>-7.8</v>
      </c>
      <c r="AE4810" s="2">
        <v>0</v>
      </c>
      <c r="AF4810" s="7">
        <f>VLOOKUP(R4810,Weights!$A$2:$B$120,2,0)*AE4810</f>
        <v>0</v>
      </c>
      <c r="AG4810">
        <f t="shared" ca="1" si="663"/>
        <v>60.839999999999996</v>
      </c>
      <c r="AI4810" t="str">
        <f t="shared" ca="1" si="665"/>
        <v>UT-Arlington</v>
      </c>
      <c r="AJ4810" t="str">
        <f t="shared" si="666"/>
        <v>Texas State</v>
      </c>
      <c r="AK4810">
        <f t="shared" si="667"/>
        <v>0</v>
      </c>
    </row>
    <row r="4811" spans="17:37" x14ac:dyDescent="0.25">
      <c r="Q4811" t="s">
        <v>3529</v>
      </c>
      <c r="R4811" s="6">
        <v>42076</v>
      </c>
      <c r="S4811" t="s">
        <v>3195</v>
      </c>
      <c r="T4811" t="s">
        <v>3479</v>
      </c>
      <c r="U4811" t="s">
        <v>3191</v>
      </c>
      <c r="Y4811" t="s">
        <v>3191</v>
      </c>
      <c r="Z4811">
        <v>0</v>
      </c>
      <c r="AA4811">
        <f t="shared" si="664"/>
        <v>0</v>
      </c>
      <c r="AB4811">
        <f t="shared" ca="1" si="660"/>
        <v>0</v>
      </c>
      <c r="AC4811">
        <f t="shared" ca="1" si="661"/>
        <v>0</v>
      </c>
      <c r="AD4811">
        <f t="shared" ca="1" si="662"/>
        <v>0</v>
      </c>
      <c r="AE4811" s="2">
        <v>0</v>
      </c>
      <c r="AF4811" s="7">
        <f>VLOOKUP(R4811,Weights!$A$2:$B$120,2,0)*AE4811</f>
        <v>0</v>
      </c>
      <c r="AG4811">
        <f t="shared" ca="1" si="663"/>
        <v>0</v>
      </c>
      <c r="AI4811" t="str">
        <f t="shared" ca="1" si="665"/>
        <v>UL Lafayette</v>
      </c>
      <c r="AJ4811" t="str">
        <f t="shared" si="666"/>
        <v>UL Lafayette</v>
      </c>
      <c r="AK4811">
        <f t="shared" si="667"/>
        <v>0</v>
      </c>
    </row>
    <row r="4812" spans="17:37" x14ac:dyDescent="0.25">
      <c r="Q4812" t="s">
        <v>3368</v>
      </c>
      <c r="R4812" s="6">
        <v>41957</v>
      </c>
      <c r="S4812" t="s">
        <v>3194</v>
      </c>
      <c r="T4812" t="s">
        <v>3244</v>
      </c>
      <c r="U4812" t="s">
        <v>3842</v>
      </c>
      <c r="V4812">
        <v>71</v>
      </c>
      <c r="W4812">
        <v>59</v>
      </c>
      <c r="Y4812" t="s">
        <v>176</v>
      </c>
      <c r="Z4812">
        <v>1</v>
      </c>
      <c r="AA4812">
        <f t="shared" si="664"/>
        <v>12</v>
      </c>
      <c r="AB4812">
        <f t="shared" ca="1" si="660"/>
        <v>16.2</v>
      </c>
      <c r="AC4812">
        <f t="shared" ca="1" si="661"/>
        <v>-4.1999999999999993</v>
      </c>
      <c r="AD4812">
        <f t="shared" ca="1" si="662"/>
        <v>4.1999999999999993</v>
      </c>
      <c r="AE4812" s="2">
        <v>0</v>
      </c>
      <c r="AF4812" s="7">
        <f>VLOOKUP(R4812,Weights!$A$2:$B$120,2,0)*AE4812</f>
        <v>0</v>
      </c>
      <c r="AG4812">
        <f t="shared" ca="1" si="663"/>
        <v>17.639999999999993</v>
      </c>
      <c r="AI4812" t="str">
        <f t="shared" ca="1" si="665"/>
        <v>Texas Tech</v>
      </c>
      <c r="AJ4812" t="str">
        <f t="shared" si="666"/>
        <v>Texas Tech</v>
      </c>
      <c r="AK4812">
        <f t="shared" si="667"/>
        <v>0</v>
      </c>
    </row>
    <row r="4813" spans="17:37" x14ac:dyDescent="0.25">
      <c r="Q4813" t="s">
        <v>3368</v>
      </c>
      <c r="R4813" s="6">
        <v>41965</v>
      </c>
      <c r="S4813" t="s">
        <v>3194</v>
      </c>
      <c r="T4813" t="s">
        <v>3509</v>
      </c>
      <c r="U4813" t="s">
        <v>3842</v>
      </c>
      <c r="V4813">
        <v>80</v>
      </c>
      <c r="W4813">
        <v>68</v>
      </c>
      <c r="Y4813" t="s">
        <v>99</v>
      </c>
      <c r="Z4813">
        <v>1</v>
      </c>
      <c r="AA4813">
        <f t="shared" si="664"/>
        <v>12</v>
      </c>
      <c r="AB4813">
        <f t="shared" ca="1" si="660"/>
        <v>11.8</v>
      </c>
      <c r="AC4813">
        <f t="shared" ca="1" si="661"/>
        <v>0.19999999999999929</v>
      </c>
      <c r="AD4813">
        <f t="shared" ca="1" si="662"/>
        <v>-0.19999999999999929</v>
      </c>
      <c r="AE4813" s="2">
        <v>0</v>
      </c>
      <c r="AF4813" s="7">
        <f>VLOOKUP(R4813,Weights!$A$2:$B$120,2,0)*AE4813</f>
        <v>0</v>
      </c>
      <c r="AG4813">
        <f t="shared" ca="1" si="663"/>
        <v>3.9999999999999716E-2</v>
      </c>
      <c r="AI4813" t="str">
        <f t="shared" ca="1" si="665"/>
        <v>Texas Tech</v>
      </c>
      <c r="AJ4813" t="str">
        <f t="shared" si="666"/>
        <v>Texas Tech</v>
      </c>
      <c r="AK4813">
        <f t="shared" si="667"/>
        <v>0</v>
      </c>
    </row>
    <row r="4814" spans="17:37" x14ac:dyDescent="0.25">
      <c r="Q4814" t="s">
        <v>3368</v>
      </c>
      <c r="R4814" s="6">
        <v>41968</v>
      </c>
      <c r="S4814" t="s">
        <v>3194</v>
      </c>
      <c r="T4814" t="s">
        <v>3478</v>
      </c>
      <c r="U4814" t="s">
        <v>3842</v>
      </c>
      <c r="V4814">
        <v>75</v>
      </c>
      <c r="W4814">
        <v>64</v>
      </c>
      <c r="Y4814" t="s">
        <v>100</v>
      </c>
      <c r="Z4814">
        <v>1</v>
      </c>
      <c r="AA4814">
        <f t="shared" si="664"/>
        <v>11</v>
      </c>
      <c r="AB4814">
        <f t="shared" ca="1" si="660"/>
        <v>11</v>
      </c>
      <c r="AC4814">
        <f t="shared" ca="1" si="661"/>
        <v>0</v>
      </c>
      <c r="AD4814">
        <f t="shared" ca="1" si="662"/>
        <v>0</v>
      </c>
      <c r="AE4814" s="2">
        <v>0</v>
      </c>
      <c r="AF4814" s="7">
        <f>VLOOKUP(R4814,Weights!$A$2:$B$120,2,0)*AE4814</f>
        <v>0</v>
      </c>
      <c r="AG4814">
        <f t="shared" ca="1" si="663"/>
        <v>0</v>
      </c>
      <c r="AI4814" t="str">
        <f t="shared" ca="1" si="665"/>
        <v>Texas Tech</v>
      </c>
      <c r="AJ4814" t="str">
        <f t="shared" si="666"/>
        <v>Texas Tech</v>
      </c>
      <c r="AK4814">
        <f t="shared" si="667"/>
        <v>0</v>
      </c>
    </row>
    <row r="4815" spans="17:37" x14ac:dyDescent="0.25">
      <c r="Q4815" t="s">
        <v>3368</v>
      </c>
      <c r="R4815" s="6">
        <v>41973</v>
      </c>
      <c r="S4815" t="s">
        <v>3194</v>
      </c>
      <c r="T4815" t="s">
        <v>3460</v>
      </c>
      <c r="U4815" t="s">
        <v>3842</v>
      </c>
      <c r="V4815">
        <v>63</v>
      </c>
      <c r="W4815">
        <v>62</v>
      </c>
      <c r="Y4815" t="s">
        <v>101</v>
      </c>
      <c r="Z4815">
        <v>1</v>
      </c>
      <c r="AA4815">
        <f t="shared" si="664"/>
        <v>1</v>
      </c>
      <c r="AB4815">
        <f t="shared" ca="1" si="660"/>
        <v>10</v>
      </c>
      <c r="AC4815">
        <f t="shared" ca="1" si="661"/>
        <v>-9</v>
      </c>
      <c r="AD4815">
        <f t="shared" ca="1" si="662"/>
        <v>9</v>
      </c>
      <c r="AE4815" s="2">
        <v>0</v>
      </c>
      <c r="AF4815" s="7">
        <f>VLOOKUP(R4815,Weights!$A$2:$B$120,2,0)*AE4815</f>
        <v>0</v>
      </c>
      <c r="AG4815">
        <f t="shared" ca="1" si="663"/>
        <v>81</v>
      </c>
      <c r="AI4815" t="str">
        <f t="shared" ca="1" si="665"/>
        <v>Texas Tech</v>
      </c>
      <c r="AJ4815" t="str">
        <f t="shared" si="666"/>
        <v>Texas Tech</v>
      </c>
      <c r="AK4815">
        <f t="shared" si="667"/>
        <v>0</v>
      </c>
    </row>
    <row r="4816" spans="17:37" x14ac:dyDescent="0.25">
      <c r="Q4816" t="s">
        <v>3368</v>
      </c>
      <c r="R4816" s="6">
        <v>41976</v>
      </c>
      <c r="S4816" t="s">
        <v>3194</v>
      </c>
      <c r="T4816" t="s">
        <v>3381</v>
      </c>
      <c r="U4816" t="s">
        <v>3842</v>
      </c>
      <c r="V4816">
        <v>46</v>
      </c>
      <c r="W4816">
        <v>44</v>
      </c>
      <c r="Y4816" t="s">
        <v>103</v>
      </c>
      <c r="Z4816">
        <v>1</v>
      </c>
      <c r="AA4816">
        <f t="shared" si="664"/>
        <v>2</v>
      </c>
      <c r="AB4816">
        <f t="shared" ca="1" si="660"/>
        <v>6.9999999800000001</v>
      </c>
      <c r="AC4816">
        <f t="shared" ca="1" si="661"/>
        <v>-4.9999999800000001</v>
      </c>
      <c r="AD4816">
        <f t="shared" ca="1" si="662"/>
        <v>4.9999999800000001</v>
      </c>
      <c r="AE4816" s="2">
        <v>0</v>
      </c>
      <c r="AF4816" s="7">
        <f>VLOOKUP(R4816,Weights!$A$2:$B$120,2,0)*AE4816</f>
        <v>0</v>
      </c>
      <c r="AG4816">
        <f t="shared" ca="1" si="663"/>
        <v>24.999999800000001</v>
      </c>
      <c r="AI4816" t="str">
        <f t="shared" ca="1" si="665"/>
        <v>Texas Tech</v>
      </c>
      <c r="AJ4816" t="str">
        <f t="shared" si="666"/>
        <v>Texas Tech</v>
      </c>
      <c r="AK4816">
        <f t="shared" si="667"/>
        <v>0</v>
      </c>
    </row>
    <row r="4817" spans="17:37" x14ac:dyDescent="0.25">
      <c r="Q4817" t="s">
        <v>3368</v>
      </c>
      <c r="R4817" s="6">
        <v>41983</v>
      </c>
      <c r="S4817" t="s">
        <v>3194</v>
      </c>
      <c r="T4817" t="s">
        <v>3450</v>
      </c>
      <c r="U4817" t="s">
        <v>3842</v>
      </c>
      <c r="V4817">
        <v>73</v>
      </c>
      <c r="W4817">
        <v>56</v>
      </c>
      <c r="Y4817" t="s">
        <v>262</v>
      </c>
      <c r="Z4817">
        <v>1</v>
      </c>
      <c r="AA4817">
        <f t="shared" si="664"/>
        <v>17</v>
      </c>
      <c r="AB4817">
        <f t="shared" ca="1" si="660"/>
        <v>11</v>
      </c>
      <c r="AC4817">
        <f t="shared" ca="1" si="661"/>
        <v>6</v>
      </c>
      <c r="AD4817">
        <f t="shared" ca="1" si="662"/>
        <v>-6</v>
      </c>
      <c r="AE4817" s="2">
        <v>0</v>
      </c>
      <c r="AF4817" s="7">
        <f>VLOOKUP(R4817,Weights!$A$2:$B$120,2,0)*AE4817</f>
        <v>0</v>
      </c>
      <c r="AG4817">
        <f t="shared" ca="1" si="663"/>
        <v>36</v>
      </c>
      <c r="AI4817" t="str">
        <f t="shared" ca="1" si="665"/>
        <v>Texas Tech</v>
      </c>
      <c r="AJ4817" t="str">
        <f t="shared" si="666"/>
        <v>Texas Tech</v>
      </c>
      <c r="AK4817">
        <f t="shared" si="667"/>
        <v>0</v>
      </c>
    </row>
    <row r="4818" spans="17:37" x14ac:dyDescent="0.25">
      <c r="Q4818" t="s">
        <v>3368</v>
      </c>
      <c r="R4818" s="6">
        <v>41987</v>
      </c>
      <c r="S4818" t="s">
        <v>3194</v>
      </c>
      <c r="T4818" t="s">
        <v>3534</v>
      </c>
      <c r="U4818" t="s">
        <v>3842</v>
      </c>
      <c r="V4818">
        <v>79</v>
      </c>
      <c r="W4818">
        <v>51</v>
      </c>
      <c r="Y4818" t="s">
        <v>415</v>
      </c>
      <c r="Z4818">
        <v>1</v>
      </c>
      <c r="AA4818">
        <f t="shared" si="664"/>
        <v>28</v>
      </c>
      <c r="AB4818">
        <f t="shared" ca="1" si="660"/>
        <v>13.4</v>
      </c>
      <c r="AC4818">
        <f t="shared" ca="1" si="661"/>
        <v>14.6</v>
      </c>
      <c r="AD4818">
        <f t="shared" ca="1" si="662"/>
        <v>-14.6</v>
      </c>
      <c r="AE4818" s="2">
        <v>0</v>
      </c>
      <c r="AF4818" s="7">
        <f>VLOOKUP(R4818,Weights!$A$2:$B$120,2,0)*AE4818</f>
        <v>0</v>
      </c>
      <c r="AG4818">
        <f t="shared" ca="1" si="663"/>
        <v>213.16</v>
      </c>
      <c r="AI4818" t="str">
        <f t="shared" ca="1" si="665"/>
        <v>Texas Tech</v>
      </c>
      <c r="AJ4818" t="str">
        <f t="shared" si="666"/>
        <v>Texas Tech</v>
      </c>
      <c r="AK4818">
        <f t="shared" si="667"/>
        <v>0</v>
      </c>
    </row>
    <row r="4819" spans="17:37" x14ac:dyDescent="0.25">
      <c r="Q4819" t="s">
        <v>3368</v>
      </c>
      <c r="R4819" s="6">
        <v>41990</v>
      </c>
      <c r="S4819" t="s">
        <v>3194</v>
      </c>
      <c r="T4819" t="s">
        <v>3434</v>
      </c>
      <c r="U4819" t="s">
        <v>3842</v>
      </c>
      <c r="V4819">
        <v>101</v>
      </c>
      <c r="W4819">
        <v>39</v>
      </c>
      <c r="Y4819" t="s">
        <v>416</v>
      </c>
      <c r="Z4819">
        <v>1</v>
      </c>
      <c r="AA4819">
        <f t="shared" si="664"/>
        <v>62</v>
      </c>
      <c r="AB4819">
        <f t="shared" ca="1" si="660"/>
        <v>18.799999800000002</v>
      </c>
      <c r="AC4819">
        <f t="shared" ca="1" si="661"/>
        <v>43.200000199999998</v>
      </c>
      <c r="AD4819">
        <f t="shared" ca="1" si="662"/>
        <v>-43.200000199999998</v>
      </c>
      <c r="AE4819" s="2">
        <v>0</v>
      </c>
      <c r="AF4819" s="7">
        <f>VLOOKUP(R4819,Weights!$A$2:$B$120,2,0)*AE4819</f>
        <v>0</v>
      </c>
      <c r="AG4819">
        <f t="shared" ca="1" si="663"/>
        <v>1866.2400172799998</v>
      </c>
      <c r="AI4819" t="str">
        <f t="shared" ca="1" si="665"/>
        <v>Texas Tech</v>
      </c>
      <c r="AJ4819" t="str">
        <f t="shared" si="666"/>
        <v>Texas Tech</v>
      </c>
      <c r="AK4819">
        <f t="shared" si="667"/>
        <v>0</v>
      </c>
    </row>
    <row r="4820" spans="17:37" x14ac:dyDescent="0.25">
      <c r="Q4820" t="s">
        <v>3368</v>
      </c>
      <c r="R4820" s="6">
        <v>41992</v>
      </c>
      <c r="S4820" t="s">
        <v>3194</v>
      </c>
      <c r="T4820" t="s">
        <v>3533</v>
      </c>
      <c r="U4820" t="s">
        <v>3842</v>
      </c>
      <c r="V4820">
        <v>72</v>
      </c>
      <c r="W4820">
        <v>51</v>
      </c>
      <c r="Y4820" t="s">
        <v>418</v>
      </c>
      <c r="Z4820">
        <v>1</v>
      </c>
      <c r="AA4820">
        <f t="shared" si="664"/>
        <v>21</v>
      </c>
      <c r="AB4820">
        <f t="shared" ca="1" si="660"/>
        <v>20.999999799999998</v>
      </c>
      <c r="AC4820">
        <f t="shared" ca="1" si="661"/>
        <v>2.0000000233721948E-7</v>
      </c>
      <c r="AD4820">
        <f t="shared" ca="1" si="662"/>
        <v>-2.0000000233721948E-7</v>
      </c>
      <c r="AE4820" s="2">
        <v>0</v>
      </c>
      <c r="AF4820" s="7">
        <f>VLOOKUP(R4820,Weights!$A$2:$B$120,2,0)*AE4820</f>
        <v>0</v>
      </c>
      <c r="AG4820">
        <f t="shared" ca="1" si="663"/>
        <v>4.0000000934887799E-14</v>
      </c>
      <c r="AI4820" t="str">
        <f t="shared" ca="1" si="665"/>
        <v>Texas Tech</v>
      </c>
      <c r="AJ4820" t="str">
        <f t="shared" si="666"/>
        <v>Texas Tech</v>
      </c>
      <c r="AK4820">
        <f t="shared" si="667"/>
        <v>0</v>
      </c>
    </row>
    <row r="4821" spans="17:37" x14ac:dyDescent="0.25">
      <c r="Q4821" t="s">
        <v>3368</v>
      </c>
      <c r="R4821" s="6">
        <v>41995</v>
      </c>
      <c r="S4821" t="s">
        <v>3195</v>
      </c>
      <c r="T4821" t="s">
        <v>3279</v>
      </c>
      <c r="U4821" t="s">
        <v>3841</v>
      </c>
      <c r="V4821">
        <v>62</v>
      </c>
      <c r="W4821">
        <v>44</v>
      </c>
      <c r="Y4821" t="s">
        <v>419</v>
      </c>
      <c r="Z4821">
        <v>1</v>
      </c>
      <c r="AA4821">
        <f t="shared" si="664"/>
        <v>-18</v>
      </c>
      <c r="AB4821">
        <f t="shared" ca="1" si="660"/>
        <v>2.4</v>
      </c>
      <c r="AC4821">
        <f t="shared" ca="1" si="661"/>
        <v>-20.399999999999999</v>
      </c>
      <c r="AD4821">
        <f t="shared" ca="1" si="662"/>
        <v>20.399999999999999</v>
      </c>
      <c r="AE4821" s="2">
        <v>0</v>
      </c>
      <c r="AF4821" s="7">
        <f>VLOOKUP(R4821,Weights!$A$2:$B$120,2,0)*AE4821</f>
        <v>0</v>
      </c>
      <c r="AG4821">
        <f t="shared" ca="1" si="663"/>
        <v>416.15999999999997</v>
      </c>
      <c r="AI4821" t="str">
        <f t="shared" ca="1" si="665"/>
        <v>Texas Tech</v>
      </c>
      <c r="AJ4821" t="str">
        <f t="shared" si="666"/>
        <v>Loyola (Chi)</v>
      </c>
      <c r="AK4821" t="str">
        <f t="shared" si="667"/>
        <v>Loyola (Chi)</v>
      </c>
    </row>
    <row r="4822" spans="17:37" x14ac:dyDescent="0.25">
      <c r="Q4822" t="s">
        <v>3368</v>
      </c>
      <c r="R4822" s="6">
        <v>42002</v>
      </c>
      <c r="S4822" t="s">
        <v>3194</v>
      </c>
      <c r="T4822" t="s">
        <v>3377</v>
      </c>
      <c r="U4822" t="s">
        <v>3842</v>
      </c>
      <c r="V4822">
        <v>60</v>
      </c>
      <c r="W4822">
        <v>45</v>
      </c>
      <c r="Y4822" t="s">
        <v>528</v>
      </c>
      <c r="Z4822">
        <v>1</v>
      </c>
      <c r="AA4822">
        <f t="shared" si="664"/>
        <v>15</v>
      </c>
      <c r="AB4822">
        <f t="shared" ca="1" si="660"/>
        <v>15</v>
      </c>
      <c r="AC4822">
        <f t="shared" ca="1" si="661"/>
        <v>0</v>
      </c>
      <c r="AD4822">
        <f t="shared" ca="1" si="662"/>
        <v>0</v>
      </c>
      <c r="AE4822" s="2">
        <v>0</v>
      </c>
      <c r="AF4822" s="7">
        <f>VLOOKUP(R4822,Weights!$A$2:$B$120,2,0)*AE4822</f>
        <v>0</v>
      </c>
      <c r="AG4822">
        <f t="shared" ca="1" si="663"/>
        <v>0</v>
      </c>
      <c r="AI4822" t="str">
        <f t="shared" ca="1" si="665"/>
        <v>Texas Tech</v>
      </c>
      <c r="AJ4822" t="str">
        <f t="shared" si="666"/>
        <v>Texas Tech</v>
      </c>
      <c r="AK4822">
        <f t="shared" si="667"/>
        <v>0</v>
      </c>
    </row>
    <row r="4823" spans="17:37" x14ac:dyDescent="0.25">
      <c r="Q4823" t="s">
        <v>3368</v>
      </c>
      <c r="R4823" s="6">
        <v>42007</v>
      </c>
      <c r="S4823" t="s">
        <v>3194</v>
      </c>
      <c r="T4823" t="s">
        <v>3369</v>
      </c>
      <c r="U4823" t="s">
        <v>3841</v>
      </c>
      <c r="V4823">
        <v>70</v>
      </c>
      <c r="W4823">
        <v>61</v>
      </c>
      <c r="Y4823" t="s">
        <v>733</v>
      </c>
      <c r="Z4823">
        <v>1</v>
      </c>
      <c r="AA4823">
        <f t="shared" si="664"/>
        <v>-9</v>
      </c>
      <c r="AB4823">
        <f t="shared" ca="1" si="660"/>
        <v>-8.8000001999999995</v>
      </c>
      <c r="AC4823">
        <f t="shared" ca="1" si="661"/>
        <v>-0.1999998000000005</v>
      </c>
      <c r="AD4823">
        <f t="shared" ca="1" si="662"/>
        <v>0.1999998000000005</v>
      </c>
      <c r="AE4823" s="2">
        <v>0</v>
      </c>
      <c r="AF4823" s="7">
        <f>VLOOKUP(R4823,Weights!$A$2:$B$120,2,0)*AE4823</f>
        <v>0</v>
      </c>
      <c r="AG4823">
        <f t="shared" ca="1" si="663"/>
        <v>3.9999920000040205E-2</v>
      </c>
      <c r="AI4823" t="str">
        <f t="shared" ca="1" si="665"/>
        <v>Texas</v>
      </c>
      <c r="AJ4823" t="str">
        <f t="shared" si="666"/>
        <v>Texas</v>
      </c>
      <c r="AK4823" t="str">
        <f t="shared" si="667"/>
        <v>Texas</v>
      </c>
    </row>
    <row r="4824" spans="17:37" x14ac:dyDescent="0.25">
      <c r="Q4824" t="s">
        <v>3368</v>
      </c>
      <c r="R4824" s="6">
        <v>42009</v>
      </c>
      <c r="S4824" t="s">
        <v>3194</v>
      </c>
      <c r="T4824" t="s">
        <v>3506</v>
      </c>
      <c r="U4824" t="s">
        <v>3841</v>
      </c>
      <c r="V4824">
        <v>78</v>
      </c>
      <c r="W4824">
        <v>67</v>
      </c>
      <c r="Y4824" t="s">
        <v>1019</v>
      </c>
      <c r="Z4824">
        <v>1</v>
      </c>
      <c r="AA4824">
        <f t="shared" si="664"/>
        <v>-11</v>
      </c>
      <c r="AB4824">
        <f t="shared" ca="1" si="660"/>
        <v>-10.800000199999999</v>
      </c>
      <c r="AC4824">
        <f t="shared" ca="1" si="661"/>
        <v>-0.1999998000000005</v>
      </c>
      <c r="AD4824">
        <f t="shared" ca="1" si="662"/>
        <v>0.1999998000000005</v>
      </c>
      <c r="AE4824" s="2">
        <v>0</v>
      </c>
      <c r="AF4824" s="7">
        <f>VLOOKUP(R4824,Weights!$A$2:$B$120,2,0)*AE4824</f>
        <v>0</v>
      </c>
      <c r="AG4824">
        <f t="shared" ca="1" si="663"/>
        <v>3.9999920000040205E-2</v>
      </c>
      <c r="AI4824" t="str">
        <f t="shared" ca="1" si="665"/>
        <v>West Virginia</v>
      </c>
      <c r="AJ4824" t="str">
        <f t="shared" si="666"/>
        <v>West Virginia</v>
      </c>
      <c r="AK4824" t="str">
        <f t="shared" si="667"/>
        <v>West Virginia</v>
      </c>
    </row>
    <row r="4825" spans="17:37" x14ac:dyDescent="0.25">
      <c r="Q4825" t="s">
        <v>3368</v>
      </c>
      <c r="R4825" s="6">
        <v>42021</v>
      </c>
      <c r="S4825" t="s">
        <v>3194</v>
      </c>
      <c r="T4825" t="s">
        <v>3365</v>
      </c>
      <c r="U4825" t="s">
        <v>3841</v>
      </c>
      <c r="V4825">
        <v>62</v>
      </c>
      <c r="W4825">
        <v>42</v>
      </c>
      <c r="Y4825" t="s">
        <v>1020</v>
      </c>
      <c r="Z4825">
        <v>1</v>
      </c>
      <c r="AA4825">
        <f t="shared" si="664"/>
        <v>-20</v>
      </c>
      <c r="AB4825">
        <f t="shared" ca="1" si="660"/>
        <v>-3.6000002000000002</v>
      </c>
      <c r="AC4825">
        <f t="shared" ca="1" si="661"/>
        <v>-16.3999998</v>
      </c>
      <c r="AD4825">
        <f t="shared" ca="1" si="662"/>
        <v>16.3999998</v>
      </c>
      <c r="AE4825" s="2">
        <v>0</v>
      </c>
      <c r="AF4825" s="7">
        <f>VLOOKUP(R4825,Weights!$A$2:$B$120,2,0)*AE4825</f>
        <v>0</v>
      </c>
      <c r="AG4825">
        <f t="shared" ca="1" si="663"/>
        <v>268.95999344000001</v>
      </c>
      <c r="AI4825" t="str">
        <f t="shared" ca="1" si="665"/>
        <v>TCU</v>
      </c>
      <c r="AJ4825" t="str">
        <f t="shared" si="666"/>
        <v>TCU</v>
      </c>
      <c r="AK4825" t="str">
        <f t="shared" si="667"/>
        <v>TCU</v>
      </c>
    </row>
    <row r="4826" spans="17:37" x14ac:dyDescent="0.25">
      <c r="Q4826" t="s">
        <v>3368</v>
      </c>
      <c r="R4826" s="6">
        <v>42028</v>
      </c>
      <c r="S4826" t="s">
        <v>3194</v>
      </c>
      <c r="T4826" t="s">
        <v>3835</v>
      </c>
      <c r="U4826" t="s">
        <v>3842</v>
      </c>
      <c r="V4826">
        <v>78</v>
      </c>
      <c r="W4826">
        <v>73</v>
      </c>
      <c r="Y4826" t="s">
        <v>1021</v>
      </c>
      <c r="Z4826">
        <v>1</v>
      </c>
      <c r="AA4826">
        <f t="shared" si="664"/>
        <v>5</v>
      </c>
      <c r="AB4826">
        <f t="shared" ca="1" si="660"/>
        <v>-12.200000200000002</v>
      </c>
      <c r="AC4826">
        <f t="shared" ca="1" si="661"/>
        <v>17.200000200000002</v>
      </c>
      <c r="AD4826">
        <f t="shared" ca="1" si="662"/>
        <v>-17.200000200000002</v>
      </c>
      <c r="AE4826" s="2">
        <v>0</v>
      </c>
      <c r="AF4826" s="7">
        <f>VLOOKUP(R4826,Weights!$A$2:$B$120,2,0)*AE4826</f>
        <v>0</v>
      </c>
      <c r="AG4826">
        <f t="shared" ca="1" si="663"/>
        <v>295.84000688000009</v>
      </c>
      <c r="AI4826" t="str">
        <f t="shared" ca="1" si="665"/>
        <v>Iowa State</v>
      </c>
      <c r="AJ4826" t="str">
        <f t="shared" si="666"/>
        <v>Texas Tech</v>
      </c>
      <c r="AK4826">
        <f t="shared" si="667"/>
        <v>0</v>
      </c>
    </row>
    <row r="4827" spans="17:37" x14ac:dyDescent="0.25">
      <c r="Q4827" t="s">
        <v>3368</v>
      </c>
      <c r="R4827" s="6">
        <v>42039</v>
      </c>
      <c r="S4827" t="s">
        <v>3194</v>
      </c>
      <c r="T4827" t="s">
        <v>3366</v>
      </c>
      <c r="U4827" t="s">
        <v>3842</v>
      </c>
      <c r="V4827">
        <v>64</v>
      </c>
      <c r="W4827">
        <v>47</v>
      </c>
      <c r="Y4827" t="s">
        <v>1022</v>
      </c>
      <c r="Z4827">
        <v>1</v>
      </c>
      <c r="AA4827">
        <f t="shared" si="664"/>
        <v>17</v>
      </c>
      <c r="AB4827">
        <f t="shared" ca="1" si="660"/>
        <v>-1.5999999999999996</v>
      </c>
      <c r="AC4827">
        <f t="shared" ca="1" si="661"/>
        <v>18.600000000000001</v>
      </c>
      <c r="AD4827">
        <f t="shared" ca="1" si="662"/>
        <v>-18.600000000000001</v>
      </c>
      <c r="AE4827" s="2">
        <v>0</v>
      </c>
      <c r="AF4827" s="7">
        <f>VLOOKUP(R4827,Weights!$A$2:$B$120,2,0)*AE4827</f>
        <v>0</v>
      </c>
      <c r="AG4827">
        <f t="shared" ca="1" si="663"/>
        <v>345.96000000000004</v>
      </c>
      <c r="AI4827" t="str">
        <f t="shared" ca="1" si="665"/>
        <v>Kansas St</v>
      </c>
      <c r="AJ4827" t="str">
        <f t="shared" si="666"/>
        <v>Texas Tech</v>
      </c>
      <c r="AK4827">
        <f t="shared" si="667"/>
        <v>0</v>
      </c>
    </row>
    <row r="4828" spans="17:37" x14ac:dyDescent="0.25">
      <c r="Q4828" t="s">
        <v>3368</v>
      </c>
      <c r="R4828" s="6">
        <v>42045</v>
      </c>
      <c r="S4828" t="s">
        <v>3194</v>
      </c>
      <c r="T4828" t="s">
        <v>3830</v>
      </c>
      <c r="U4828" t="s">
        <v>3841</v>
      </c>
      <c r="V4828">
        <v>73</v>
      </c>
      <c r="W4828">
        <v>51</v>
      </c>
      <c r="Y4828" t="s">
        <v>1023</v>
      </c>
      <c r="Z4828">
        <v>1</v>
      </c>
      <c r="AA4828">
        <f t="shared" si="664"/>
        <v>-22</v>
      </c>
      <c r="AB4828">
        <f t="shared" ca="1" si="660"/>
        <v>-13.000000199999999</v>
      </c>
      <c r="AC4828">
        <f t="shared" ca="1" si="661"/>
        <v>-8.9999998000000012</v>
      </c>
      <c r="AD4828">
        <f t="shared" ca="1" si="662"/>
        <v>8.9999998000000012</v>
      </c>
      <c r="AE4828" s="2">
        <v>0</v>
      </c>
      <c r="AF4828" s="7">
        <f>VLOOKUP(R4828,Weights!$A$2:$B$120,2,0)*AE4828</f>
        <v>0</v>
      </c>
      <c r="AG4828">
        <f t="shared" ca="1" si="663"/>
        <v>80.999996400000057</v>
      </c>
      <c r="AI4828" t="str">
        <f t="shared" ca="1" si="665"/>
        <v>Kansas</v>
      </c>
      <c r="AJ4828" t="str">
        <f t="shared" si="666"/>
        <v>Kansas</v>
      </c>
      <c r="AK4828" t="str">
        <f t="shared" si="667"/>
        <v>Kansas</v>
      </c>
    </row>
    <row r="4829" spans="17:37" x14ac:dyDescent="0.25">
      <c r="Q4829" t="s">
        <v>3368</v>
      </c>
      <c r="R4829" s="6">
        <v>42052</v>
      </c>
      <c r="S4829" t="s">
        <v>3194</v>
      </c>
      <c r="T4829" t="s">
        <v>3524</v>
      </c>
      <c r="U4829" t="s">
        <v>3841</v>
      </c>
      <c r="V4829">
        <v>54</v>
      </c>
      <c r="W4829">
        <v>49</v>
      </c>
      <c r="Y4829" t="s">
        <v>1024</v>
      </c>
      <c r="Z4829">
        <v>1</v>
      </c>
      <c r="AA4829">
        <f t="shared" si="664"/>
        <v>-5</v>
      </c>
      <c r="AB4829">
        <f t="shared" ca="1" si="660"/>
        <v>-10.000000199999999</v>
      </c>
      <c r="AC4829">
        <f t="shared" ca="1" si="661"/>
        <v>5.0000001999999988</v>
      </c>
      <c r="AD4829">
        <f t="shared" ca="1" si="662"/>
        <v>-5.0000001999999988</v>
      </c>
      <c r="AE4829" s="2">
        <v>0</v>
      </c>
      <c r="AF4829" s="7">
        <f>VLOOKUP(R4829,Weights!$A$2:$B$120,2,0)*AE4829</f>
        <v>0</v>
      </c>
      <c r="AG4829">
        <f t="shared" ca="1" si="663"/>
        <v>25.000002000000027</v>
      </c>
      <c r="AI4829" t="str">
        <f t="shared" ca="1" si="665"/>
        <v>Baylor</v>
      </c>
      <c r="AJ4829" t="str">
        <f t="shared" si="666"/>
        <v>Baylor</v>
      </c>
      <c r="AK4829" t="str">
        <f t="shared" si="667"/>
        <v>Baylor</v>
      </c>
    </row>
    <row r="4830" spans="17:37" x14ac:dyDescent="0.25">
      <c r="Q4830" t="s">
        <v>3368</v>
      </c>
      <c r="R4830" s="6">
        <v>42056</v>
      </c>
      <c r="S4830" t="s">
        <v>3194</v>
      </c>
      <c r="T4830" t="s">
        <v>3823</v>
      </c>
      <c r="U4830" t="s">
        <v>3841</v>
      </c>
      <c r="V4830">
        <v>79</v>
      </c>
      <c r="W4830">
        <v>75</v>
      </c>
      <c r="X4830" t="s">
        <v>3843</v>
      </c>
      <c r="Y4830" t="s">
        <v>1025</v>
      </c>
      <c r="Z4830">
        <v>1</v>
      </c>
      <c r="AA4830">
        <f t="shared" si="664"/>
        <v>-4</v>
      </c>
      <c r="AB4830">
        <f t="shared" ca="1" si="660"/>
        <v>-9.2000002000000016</v>
      </c>
      <c r="AC4830">
        <f t="shared" ca="1" si="661"/>
        <v>5.2000002000000016</v>
      </c>
      <c r="AD4830">
        <f t="shared" ca="1" si="662"/>
        <v>-5.2000002000000016</v>
      </c>
      <c r="AE4830" s="2">
        <v>0</v>
      </c>
      <c r="AF4830" s="7">
        <f>VLOOKUP(R4830,Weights!$A$2:$B$120,2,0)*AE4830</f>
        <v>0</v>
      </c>
      <c r="AG4830">
        <f t="shared" ca="1" si="663"/>
        <v>27.040002080000058</v>
      </c>
      <c r="AI4830" t="str">
        <f t="shared" ca="1" si="665"/>
        <v>Oklahoma</v>
      </c>
      <c r="AJ4830" t="str">
        <f t="shared" si="666"/>
        <v>Oklahoma</v>
      </c>
      <c r="AK4830" t="str">
        <f t="shared" si="667"/>
        <v>Oklahoma</v>
      </c>
    </row>
    <row r="4831" spans="17:37" x14ac:dyDescent="0.25">
      <c r="Q4831" t="s">
        <v>3368</v>
      </c>
      <c r="R4831" s="6">
        <v>42063</v>
      </c>
      <c r="S4831" t="s">
        <v>3194</v>
      </c>
      <c r="T4831" t="s">
        <v>3367</v>
      </c>
      <c r="U4831" t="s">
        <v>3842</v>
      </c>
      <c r="V4831">
        <v>63</v>
      </c>
      <c r="W4831">
        <v>62</v>
      </c>
      <c r="Y4831" t="s">
        <v>1026</v>
      </c>
      <c r="Z4831">
        <v>1</v>
      </c>
      <c r="AA4831">
        <f t="shared" si="664"/>
        <v>1</v>
      </c>
      <c r="AB4831">
        <f t="shared" ca="1" si="660"/>
        <v>-6.2000001999999999</v>
      </c>
      <c r="AC4831">
        <f t="shared" ca="1" si="661"/>
        <v>7.2000001999999999</v>
      </c>
      <c r="AD4831">
        <f t="shared" ca="1" si="662"/>
        <v>-7.2000001999999999</v>
      </c>
      <c r="AE4831" s="2">
        <v>0</v>
      </c>
      <c r="AF4831" s="7">
        <f>VLOOKUP(R4831,Weights!$A$2:$B$120,2,0)*AE4831</f>
        <v>0</v>
      </c>
      <c r="AG4831">
        <f t="shared" ca="1" si="663"/>
        <v>51.840002880000036</v>
      </c>
      <c r="AI4831" t="str">
        <f t="shared" ca="1" si="665"/>
        <v>Oklahoma St</v>
      </c>
      <c r="AJ4831" t="str">
        <f t="shared" si="666"/>
        <v>Texas Tech</v>
      </c>
      <c r="AK4831">
        <f t="shared" si="667"/>
        <v>0</v>
      </c>
    </row>
    <row r="4832" spans="17:37" x14ac:dyDescent="0.25">
      <c r="Q4832" t="s">
        <v>3512</v>
      </c>
      <c r="R4832" s="6">
        <v>41957</v>
      </c>
      <c r="S4832" t="s">
        <v>3195</v>
      </c>
      <c r="T4832" t="s">
        <v>3472</v>
      </c>
      <c r="U4832" t="s">
        <v>3841</v>
      </c>
      <c r="V4832">
        <v>66</v>
      </c>
      <c r="W4832">
        <v>65</v>
      </c>
      <c r="Y4832" t="s">
        <v>9</v>
      </c>
      <c r="Z4832">
        <v>1</v>
      </c>
      <c r="AA4832">
        <f t="shared" si="664"/>
        <v>-1</v>
      </c>
      <c r="AB4832">
        <f t="shared" ca="1" si="660"/>
        <v>-1</v>
      </c>
      <c r="AC4832">
        <f t="shared" ca="1" si="661"/>
        <v>0</v>
      </c>
      <c r="AD4832">
        <f t="shared" ca="1" si="662"/>
        <v>0</v>
      </c>
      <c r="AE4832" s="2">
        <v>0</v>
      </c>
      <c r="AF4832" s="7">
        <f>VLOOKUP(R4832,Weights!$A$2:$B$120,2,0)*AE4832</f>
        <v>0</v>
      </c>
      <c r="AG4832">
        <f t="shared" ca="1" si="663"/>
        <v>0</v>
      </c>
      <c r="AI4832" t="str">
        <f t="shared" ca="1" si="665"/>
        <v>VMI</v>
      </c>
      <c r="AJ4832" t="str">
        <f t="shared" si="666"/>
        <v>VMI</v>
      </c>
      <c r="AK4832" t="str">
        <f t="shared" si="667"/>
        <v>VMI</v>
      </c>
    </row>
    <row r="4833" spans="17:37" x14ac:dyDescent="0.25">
      <c r="Q4833" t="s">
        <v>3512</v>
      </c>
      <c r="R4833" s="6">
        <v>41962</v>
      </c>
      <c r="S4833" t="s">
        <v>3194</v>
      </c>
      <c r="T4833" t="s">
        <v>3839</v>
      </c>
      <c r="U4833" t="s">
        <v>3842</v>
      </c>
      <c r="V4833">
        <v>71</v>
      </c>
      <c r="W4833">
        <v>58</v>
      </c>
      <c r="Y4833" t="s">
        <v>13</v>
      </c>
      <c r="Z4833">
        <v>1</v>
      </c>
      <c r="AA4833">
        <f t="shared" si="664"/>
        <v>13</v>
      </c>
      <c r="AB4833">
        <f t="shared" ca="1" si="660"/>
        <v>24.199999800000001</v>
      </c>
      <c r="AC4833">
        <f t="shared" ca="1" si="661"/>
        <v>-11.199999800000001</v>
      </c>
      <c r="AD4833">
        <f t="shared" ca="1" si="662"/>
        <v>11.199999800000001</v>
      </c>
      <c r="AE4833" s="2">
        <v>0</v>
      </c>
      <c r="AF4833" s="7">
        <f>VLOOKUP(R4833,Weights!$A$2:$B$120,2,0)*AE4833</f>
        <v>0</v>
      </c>
      <c r="AG4833">
        <f t="shared" ca="1" si="663"/>
        <v>125.43999552000005</v>
      </c>
      <c r="AI4833" t="str">
        <f t="shared" ca="1" si="665"/>
        <v>The Citadel</v>
      </c>
      <c r="AJ4833" t="str">
        <f t="shared" si="666"/>
        <v>The Citadel</v>
      </c>
      <c r="AK4833">
        <f t="shared" si="667"/>
        <v>0</v>
      </c>
    </row>
    <row r="4834" spans="17:37" x14ac:dyDescent="0.25">
      <c r="Q4834" t="s">
        <v>3512</v>
      </c>
      <c r="R4834" s="6">
        <v>41965</v>
      </c>
      <c r="S4834" t="s">
        <v>3194</v>
      </c>
      <c r="T4834" t="s">
        <v>3839</v>
      </c>
      <c r="U4834" t="s">
        <v>3842</v>
      </c>
      <c r="V4834">
        <v>81</v>
      </c>
      <c r="W4834">
        <v>50</v>
      </c>
      <c r="Y4834" t="s">
        <v>15</v>
      </c>
      <c r="Z4834">
        <v>1</v>
      </c>
      <c r="AA4834">
        <f t="shared" si="664"/>
        <v>31</v>
      </c>
      <c r="AB4834">
        <f t="shared" ca="1" si="660"/>
        <v>24.199999800000001</v>
      </c>
      <c r="AC4834">
        <f t="shared" ca="1" si="661"/>
        <v>6.8000001999999995</v>
      </c>
      <c r="AD4834">
        <f t="shared" ca="1" si="662"/>
        <v>-6.8000001999999995</v>
      </c>
      <c r="AE4834" s="2">
        <v>0</v>
      </c>
      <c r="AF4834" s="7">
        <f>VLOOKUP(R4834,Weights!$A$2:$B$120,2,0)*AE4834</f>
        <v>0</v>
      </c>
      <c r="AG4834">
        <f t="shared" ca="1" si="663"/>
        <v>46.240002720000035</v>
      </c>
      <c r="AI4834" t="str">
        <f t="shared" ca="1" si="665"/>
        <v>The Citadel</v>
      </c>
      <c r="AJ4834" t="str">
        <f t="shared" si="666"/>
        <v>The Citadel</v>
      </c>
      <c r="AK4834">
        <f t="shared" si="667"/>
        <v>0</v>
      </c>
    </row>
    <row r="4835" spans="17:37" x14ac:dyDescent="0.25">
      <c r="Q4835" t="s">
        <v>3512</v>
      </c>
      <c r="R4835" s="6">
        <v>41972</v>
      </c>
      <c r="S4835" t="s">
        <v>3194</v>
      </c>
      <c r="T4835" t="s">
        <v>3839</v>
      </c>
      <c r="U4835" t="s">
        <v>3842</v>
      </c>
      <c r="V4835">
        <v>84</v>
      </c>
      <c r="W4835">
        <v>45</v>
      </c>
      <c r="Y4835" t="s">
        <v>235</v>
      </c>
      <c r="Z4835">
        <v>1</v>
      </c>
      <c r="AA4835">
        <f t="shared" si="664"/>
        <v>39</v>
      </c>
      <c r="AB4835">
        <f t="shared" ca="1" si="660"/>
        <v>24.199999800000001</v>
      </c>
      <c r="AC4835">
        <f t="shared" ca="1" si="661"/>
        <v>14.800000199999999</v>
      </c>
      <c r="AD4835">
        <f t="shared" ca="1" si="662"/>
        <v>-14.800000199999999</v>
      </c>
      <c r="AE4835" s="2">
        <v>0</v>
      </c>
      <c r="AF4835" s="7">
        <f>VLOOKUP(R4835,Weights!$A$2:$B$120,2,0)*AE4835</f>
        <v>0</v>
      </c>
      <c r="AG4835">
        <f t="shared" ca="1" si="663"/>
        <v>219.04000592000003</v>
      </c>
      <c r="AI4835" t="str">
        <f t="shared" ca="1" si="665"/>
        <v>The Citadel</v>
      </c>
      <c r="AJ4835" t="str">
        <f t="shared" si="666"/>
        <v>The Citadel</v>
      </c>
      <c r="AK4835">
        <f t="shared" si="667"/>
        <v>0</v>
      </c>
    </row>
    <row r="4836" spans="17:37" x14ac:dyDescent="0.25">
      <c r="Q4836" t="s">
        <v>3512</v>
      </c>
      <c r="R4836" s="6">
        <v>41979</v>
      </c>
      <c r="S4836" t="s">
        <v>3194</v>
      </c>
      <c r="T4836" t="s">
        <v>3446</v>
      </c>
      <c r="U4836" t="s">
        <v>3842</v>
      </c>
      <c r="V4836">
        <v>67</v>
      </c>
      <c r="W4836">
        <v>60</v>
      </c>
      <c r="Y4836" t="s">
        <v>291</v>
      </c>
      <c r="Z4836">
        <v>1</v>
      </c>
      <c r="AA4836">
        <f t="shared" si="664"/>
        <v>7</v>
      </c>
      <c r="AB4836">
        <f t="shared" ca="1" si="660"/>
        <v>2</v>
      </c>
      <c r="AC4836">
        <f t="shared" ca="1" si="661"/>
        <v>5</v>
      </c>
      <c r="AD4836">
        <f t="shared" ca="1" si="662"/>
        <v>-5</v>
      </c>
      <c r="AE4836" s="2">
        <v>0</v>
      </c>
      <c r="AF4836" s="7">
        <f>VLOOKUP(R4836,Weights!$A$2:$B$120,2,0)*AE4836</f>
        <v>0</v>
      </c>
      <c r="AG4836">
        <f t="shared" ca="1" si="663"/>
        <v>25</v>
      </c>
      <c r="AI4836" t="str">
        <f t="shared" ca="1" si="665"/>
        <v>The Citadel</v>
      </c>
      <c r="AJ4836" t="str">
        <f t="shared" si="666"/>
        <v>The Citadel</v>
      </c>
      <c r="AK4836">
        <f t="shared" si="667"/>
        <v>0</v>
      </c>
    </row>
    <row r="4837" spans="17:37" x14ac:dyDescent="0.25">
      <c r="Q4837" t="s">
        <v>3512</v>
      </c>
      <c r="R4837" s="6">
        <v>41984</v>
      </c>
      <c r="S4837" t="s">
        <v>3194</v>
      </c>
      <c r="T4837" t="s">
        <v>3355</v>
      </c>
      <c r="U4837" t="s">
        <v>3841</v>
      </c>
      <c r="V4837">
        <v>67</v>
      </c>
      <c r="W4837">
        <v>48</v>
      </c>
      <c r="Y4837" t="s">
        <v>692</v>
      </c>
      <c r="Z4837">
        <v>1</v>
      </c>
      <c r="AA4837">
        <f t="shared" si="664"/>
        <v>-19</v>
      </c>
      <c r="AB4837">
        <f t="shared" ca="1" si="660"/>
        <v>-5.0000000199999999</v>
      </c>
      <c r="AC4837">
        <f t="shared" ca="1" si="661"/>
        <v>-13.99999998</v>
      </c>
      <c r="AD4837">
        <f t="shared" ca="1" si="662"/>
        <v>13.99999998</v>
      </c>
      <c r="AE4837" s="2">
        <v>0</v>
      </c>
      <c r="AF4837" s="7">
        <f>VLOOKUP(R4837,Weights!$A$2:$B$120,2,0)*AE4837</f>
        <v>0</v>
      </c>
      <c r="AG4837">
        <f t="shared" ca="1" si="663"/>
        <v>195.99999944000001</v>
      </c>
      <c r="AI4837" t="str">
        <f t="shared" ca="1" si="665"/>
        <v>Chattanooga</v>
      </c>
      <c r="AJ4837" t="str">
        <f t="shared" si="666"/>
        <v>Chattanooga</v>
      </c>
      <c r="AK4837" t="str">
        <f t="shared" si="667"/>
        <v>Chattanooga</v>
      </c>
    </row>
    <row r="4838" spans="17:37" x14ac:dyDescent="0.25">
      <c r="Q4838" t="s">
        <v>3512</v>
      </c>
      <c r="R4838" s="6">
        <v>42003</v>
      </c>
      <c r="S4838" t="s">
        <v>3194</v>
      </c>
      <c r="T4838" t="s">
        <v>3340</v>
      </c>
      <c r="U4838" t="s">
        <v>3842</v>
      </c>
      <c r="V4838">
        <v>51</v>
      </c>
      <c r="W4838">
        <v>47</v>
      </c>
      <c r="Y4838" t="s">
        <v>485</v>
      </c>
      <c r="Z4838">
        <v>1</v>
      </c>
      <c r="AA4838">
        <f t="shared" si="664"/>
        <v>4</v>
      </c>
      <c r="AB4838">
        <f t="shared" ca="1" si="660"/>
        <v>6.9999997999999994</v>
      </c>
      <c r="AC4838">
        <f t="shared" ca="1" si="661"/>
        <v>-2.9999997999999994</v>
      </c>
      <c r="AD4838">
        <f t="shared" ca="1" si="662"/>
        <v>2.9999997999999994</v>
      </c>
      <c r="AE4838" s="2">
        <v>0</v>
      </c>
      <c r="AF4838" s="7">
        <f>VLOOKUP(R4838,Weights!$A$2:$B$120,2,0)*AE4838</f>
        <v>0</v>
      </c>
      <c r="AG4838">
        <f t="shared" ca="1" si="663"/>
        <v>8.9999988000000375</v>
      </c>
      <c r="AI4838" t="str">
        <f t="shared" ca="1" si="665"/>
        <v>The Citadel</v>
      </c>
      <c r="AJ4838" t="str">
        <f t="shared" si="666"/>
        <v>The Citadel</v>
      </c>
      <c r="AK4838">
        <f t="shared" si="667"/>
        <v>0</v>
      </c>
    </row>
    <row r="4839" spans="17:37" x14ac:dyDescent="0.25">
      <c r="Q4839" t="s">
        <v>3512</v>
      </c>
      <c r="R4839" s="6">
        <v>42012</v>
      </c>
      <c r="S4839" t="s">
        <v>3194</v>
      </c>
      <c r="T4839" t="s">
        <v>3339</v>
      </c>
      <c r="U4839" t="s">
        <v>3842</v>
      </c>
      <c r="V4839">
        <v>77</v>
      </c>
      <c r="W4839">
        <v>67</v>
      </c>
      <c r="Y4839" t="s">
        <v>1123</v>
      </c>
      <c r="Z4839">
        <v>1</v>
      </c>
      <c r="AA4839">
        <f t="shared" si="664"/>
        <v>10</v>
      </c>
      <c r="AB4839">
        <f t="shared" ca="1" si="660"/>
        <v>-0.20000000000000018</v>
      </c>
      <c r="AC4839">
        <f t="shared" ca="1" si="661"/>
        <v>10.199999999999999</v>
      </c>
      <c r="AD4839">
        <f t="shared" ca="1" si="662"/>
        <v>-10.199999999999999</v>
      </c>
      <c r="AE4839" s="2">
        <v>0</v>
      </c>
      <c r="AF4839" s="7">
        <f>VLOOKUP(R4839,Weights!$A$2:$B$120,2,0)*AE4839</f>
        <v>0</v>
      </c>
      <c r="AG4839">
        <f t="shared" ca="1" si="663"/>
        <v>104.03999999999999</v>
      </c>
      <c r="AI4839" t="str">
        <f t="shared" ca="1" si="665"/>
        <v>Samford</v>
      </c>
      <c r="AJ4839" t="str">
        <f t="shared" si="666"/>
        <v>The Citadel</v>
      </c>
      <c r="AK4839">
        <f t="shared" si="667"/>
        <v>0</v>
      </c>
    </row>
    <row r="4840" spans="17:37" x14ac:dyDescent="0.25">
      <c r="Q4840" t="s">
        <v>3512</v>
      </c>
      <c r="R4840" s="6">
        <v>42019</v>
      </c>
      <c r="S4840" t="s">
        <v>3194</v>
      </c>
      <c r="T4840" t="s">
        <v>3431</v>
      </c>
      <c r="U4840" t="s">
        <v>3842</v>
      </c>
      <c r="V4840">
        <v>69</v>
      </c>
      <c r="W4840">
        <v>66</v>
      </c>
      <c r="Y4840" t="s">
        <v>1243</v>
      </c>
      <c r="Z4840">
        <v>1</v>
      </c>
      <c r="AA4840">
        <f t="shared" si="664"/>
        <v>3</v>
      </c>
      <c r="AB4840">
        <f t="shared" ca="1" si="660"/>
        <v>-8</v>
      </c>
      <c r="AC4840">
        <f t="shared" ca="1" si="661"/>
        <v>11</v>
      </c>
      <c r="AD4840">
        <f t="shared" ca="1" si="662"/>
        <v>-11</v>
      </c>
      <c r="AE4840" s="2">
        <v>0</v>
      </c>
      <c r="AF4840" s="7">
        <f>VLOOKUP(R4840,Weights!$A$2:$B$120,2,0)*AE4840</f>
        <v>0</v>
      </c>
      <c r="AG4840">
        <f t="shared" ca="1" si="663"/>
        <v>121</v>
      </c>
      <c r="AI4840" t="str">
        <f t="shared" ca="1" si="665"/>
        <v>Wofford</v>
      </c>
      <c r="AJ4840" t="str">
        <f t="shared" si="666"/>
        <v>The Citadel</v>
      </c>
      <c r="AK4840">
        <f t="shared" si="667"/>
        <v>0</v>
      </c>
    </row>
    <row r="4841" spans="17:37" x14ac:dyDescent="0.25">
      <c r="Q4841" t="s">
        <v>3512</v>
      </c>
      <c r="R4841" s="6">
        <v>42021</v>
      </c>
      <c r="S4841" t="s">
        <v>3194</v>
      </c>
      <c r="T4841" t="s">
        <v>3459</v>
      </c>
      <c r="U4841" t="s">
        <v>3841</v>
      </c>
      <c r="V4841">
        <v>74</v>
      </c>
      <c r="W4841">
        <v>62</v>
      </c>
      <c r="Y4841" t="s">
        <v>1126</v>
      </c>
      <c r="Z4841">
        <v>1</v>
      </c>
      <c r="AA4841">
        <f t="shared" si="664"/>
        <v>-12</v>
      </c>
      <c r="AB4841">
        <f t="shared" ca="1" si="660"/>
        <v>-1</v>
      </c>
      <c r="AC4841">
        <f t="shared" ca="1" si="661"/>
        <v>-11</v>
      </c>
      <c r="AD4841">
        <f t="shared" ca="1" si="662"/>
        <v>11</v>
      </c>
      <c r="AE4841" s="2">
        <v>0</v>
      </c>
      <c r="AF4841" s="7">
        <f>VLOOKUP(R4841,Weights!$A$2:$B$120,2,0)*AE4841</f>
        <v>0</v>
      </c>
      <c r="AG4841">
        <f t="shared" ca="1" si="663"/>
        <v>121</v>
      </c>
      <c r="AI4841" t="str">
        <f t="shared" ca="1" si="665"/>
        <v>Furman</v>
      </c>
      <c r="AJ4841" t="str">
        <f t="shared" si="666"/>
        <v>Furman</v>
      </c>
      <c r="AK4841" t="str">
        <f t="shared" si="667"/>
        <v>Furman</v>
      </c>
    </row>
    <row r="4842" spans="17:37" x14ac:dyDescent="0.25">
      <c r="Q4842" t="s">
        <v>3512</v>
      </c>
      <c r="R4842" s="6">
        <v>42040</v>
      </c>
      <c r="S4842" t="s">
        <v>3194</v>
      </c>
      <c r="T4842" t="s">
        <v>3344</v>
      </c>
      <c r="U4842" t="s">
        <v>3841</v>
      </c>
      <c r="V4842">
        <v>76</v>
      </c>
      <c r="W4842">
        <v>53</v>
      </c>
      <c r="Y4842" t="s">
        <v>493</v>
      </c>
      <c r="Z4842">
        <v>1</v>
      </c>
      <c r="AA4842">
        <f t="shared" si="664"/>
        <v>-23</v>
      </c>
      <c r="AB4842">
        <f t="shared" ca="1" si="660"/>
        <v>-4.4000000200000002</v>
      </c>
      <c r="AC4842">
        <f t="shared" ca="1" si="661"/>
        <v>-18.59999998</v>
      </c>
      <c r="AD4842">
        <f t="shared" ca="1" si="662"/>
        <v>18.59999998</v>
      </c>
      <c r="AE4842" s="2">
        <v>0</v>
      </c>
      <c r="AF4842" s="7">
        <f>VLOOKUP(R4842,Weights!$A$2:$B$120,2,0)*AE4842</f>
        <v>0</v>
      </c>
      <c r="AG4842">
        <f t="shared" ca="1" si="663"/>
        <v>345.959999256</v>
      </c>
      <c r="AI4842" t="str">
        <f t="shared" ca="1" si="665"/>
        <v>Mercer</v>
      </c>
      <c r="AJ4842" t="str">
        <f t="shared" si="666"/>
        <v>Mercer</v>
      </c>
      <c r="AK4842" t="str">
        <f t="shared" si="667"/>
        <v>Mercer</v>
      </c>
    </row>
    <row r="4843" spans="17:37" x14ac:dyDescent="0.25">
      <c r="Q4843" t="s">
        <v>3512</v>
      </c>
      <c r="R4843" s="6">
        <v>42042</v>
      </c>
      <c r="S4843" t="s">
        <v>3194</v>
      </c>
      <c r="T4843" t="s">
        <v>3328</v>
      </c>
      <c r="U4843" t="s">
        <v>3841</v>
      </c>
      <c r="V4843">
        <v>79</v>
      </c>
      <c r="W4843">
        <v>63</v>
      </c>
      <c r="Y4843" t="s">
        <v>494</v>
      </c>
      <c r="Z4843">
        <v>1</v>
      </c>
      <c r="AA4843">
        <f t="shared" si="664"/>
        <v>-16</v>
      </c>
      <c r="AB4843">
        <f t="shared" ca="1" si="660"/>
        <v>3.8000000000000007</v>
      </c>
      <c r="AC4843">
        <f t="shared" ca="1" si="661"/>
        <v>-19.8</v>
      </c>
      <c r="AD4843">
        <f t="shared" ca="1" si="662"/>
        <v>19.8</v>
      </c>
      <c r="AE4843" s="2">
        <v>0</v>
      </c>
      <c r="AF4843" s="7">
        <f>VLOOKUP(R4843,Weights!$A$2:$B$120,2,0)*AE4843</f>
        <v>0</v>
      </c>
      <c r="AG4843">
        <f t="shared" ca="1" si="663"/>
        <v>392.04</v>
      </c>
      <c r="AI4843" t="str">
        <f t="shared" ca="1" si="665"/>
        <v>The Citadel</v>
      </c>
      <c r="AJ4843" t="str">
        <f t="shared" si="666"/>
        <v>UNC Greensboro</v>
      </c>
      <c r="AK4843" t="str">
        <f t="shared" si="667"/>
        <v>UNC Greensboro</v>
      </c>
    </row>
    <row r="4844" spans="17:37" x14ac:dyDescent="0.25">
      <c r="Q4844" t="s">
        <v>3512</v>
      </c>
      <c r="R4844" s="6">
        <v>42050</v>
      </c>
      <c r="S4844" t="s">
        <v>3194</v>
      </c>
      <c r="T4844" t="s">
        <v>3472</v>
      </c>
      <c r="U4844" t="s">
        <v>3841</v>
      </c>
      <c r="V4844">
        <v>84</v>
      </c>
      <c r="W4844">
        <v>69</v>
      </c>
      <c r="Y4844" t="s">
        <v>496</v>
      </c>
      <c r="Z4844">
        <v>1</v>
      </c>
      <c r="AA4844">
        <f t="shared" si="664"/>
        <v>-15</v>
      </c>
      <c r="AB4844">
        <f t="shared" ca="1" si="660"/>
        <v>2.2000000000000002</v>
      </c>
      <c r="AC4844">
        <f t="shared" ca="1" si="661"/>
        <v>-17.2</v>
      </c>
      <c r="AD4844">
        <f t="shared" ca="1" si="662"/>
        <v>17.2</v>
      </c>
      <c r="AE4844" s="2">
        <v>0</v>
      </c>
      <c r="AF4844" s="7">
        <f>VLOOKUP(R4844,Weights!$A$2:$B$120,2,0)*AE4844</f>
        <v>0</v>
      </c>
      <c r="AG4844">
        <f t="shared" ca="1" si="663"/>
        <v>295.83999999999997</v>
      </c>
      <c r="AI4844" t="str">
        <f t="shared" ca="1" si="665"/>
        <v>The Citadel</v>
      </c>
      <c r="AJ4844" t="str">
        <f t="shared" si="666"/>
        <v>VMI</v>
      </c>
      <c r="AK4844" t="str">
        <f t="shared" si="667"/>
        <v>VMI</v>
      </c>
    </row>
    <row r="4845" spans="17:37" x14ac:dyDescent="0.25">
      <c r="Q4845" t="s">
        <v>3512</v>
      </c>
      <c r="R4845" s="6">
        <v>42061</v>
      </c>
      <c r="S4845" t="s">
        <v>3194</v>
      </c>
      <c r="T4845" t="s">
        <v>3440</v>
      </c>
      <c r="U4845" t="s">
        <v>3842</v>
      </c>
      <c r="V4845">
        <v>74</v>
      </c>
      <c r="W4845">
        <v>73</v>
      </c>
      <c r="Y4845" t="s">
        <v>498</v>
      </c>
      <c r="Z4845">
        <v>1</v>
      </c>
      <c r="AA4845">
        <f t="shared" si="664"/>
        <v>1</v>
      </c>
      <c r="AB4845">
        <f t="shared" ca="1" si="660"/>
        <v>-3.2</v>
      </c>
      <c r="AC4845">
        <f t="shared" ca="1" si="661"/>
        <v>4.2</v>
      </c>
      <c r="AD4845">
        <f t="shared" ca="1" si="662"/>
        <v>-4.2</v>
      </c>
      <c r="AE4845" s="2">
        <v>0</v>
      </c>
      <c r="AF4845" s="7">
        <f>VLOOKUP(R4845,Weights!$A$2:$B$120,2,0)*AE4845</f>
        <v>0</v>
      </c>
      <c r="AG4845">
        <f t="shared" ca="1" si="663"/>
        <v>17.64</v>
      </c>
      <c r="AI4845" t="str">
        <f t="shared" ca="1" si="665"/>
        <v>East Tennessee St</v>
      </c>
      <c r="AJ4845" t="str">
        <f t="shared" si="666"/>
        <v>The Citadel</v>
      </c>
      <c r="AK4845">
        <f t="shared" si="667"/>
        <v>0</v>
      </c>
    </row>
    <row r="4846" spans="17:37" x14ac:dyDescent="0.25">
      <c r="Q4846" t="s">
        <v>3512</v>
      </c>
      <c r="R4846" s="6">
        <v>42063</v>
      </c>
      <c r="S4846" t="s">
        <v>3194</v>
      </c>
      <c r="T4846" t="s">
        <v>3491</v>
      </c>
      <c r="U4846" t="s">
        <v>3841</v>
      </c>
      <c r="V4846">
        <v>67</v>
      </c>
      <c r="W4846">
        <v>54</v>
      </c>
      <c r="Y4846" t="s">
        <v>499</v>
      </c>
      <c r="Z4846">
        <v>1</v>
      </c>
      <c r="AA4846">
        <f t="shared" si="664"/>
        <v>-13</v>
      </c>
      <c r="AB4846">
        <f t="shared" ca="1" si="660"/>
        <v>-0.20000000000000018</v>
      </c>
      <c r="AC4846">
        <f t="shared" ca="1" si="661"/>
        <v>-12.8</v>
      </c>
      <c r="AD4846">
        <f t="shared" ca="1" si="662"/>
        <v>12.8</v>
      </c>
      <c r="AE4846" s="2">
        <v>0</v>
      </c>
      <c r="AF4846" s="7">
        <f>VLOOKUP(R4846,Weights!$A$2:$B$120,2,0)*AE4846</f>
        <v>0</v>
      </c>
      <c r="AG4846">
        <f t="shared" ca="1" si="663"/>
        <v>163.84000000000003</v>
      </c>
      <c r="AI4846" t="str">
        <f t="shared" ca="1" si="665"/>
        <v>Western Carolina</v>
      </c>
      <c r="AJ4846" t="str">
        <f t="shared" si="666"/>
        <v>Western Carolina</v>
      </c>
      <c r="AK4846" t="str">
        <f t="shared" si="667"/>
        <v>Western Carolina</v>
      </c>
    </row>
    <row r="4847" spans="17:37" x14ac:dyDescent="0.25">
      <c r="Q4847" t="s">
        <v>3410</v>
      </c>
      <c r="R4847" s="6">
        <v>41959</v>
      </c>
      <c r="S4847" t="s">
        <v>3194</v>
      </c>
      <c r="T4847" t="s">
        <v>3389</v>
      </c>
      <c r="U4847" t="s">
        <v>3842</v>
      </c>
      <c r="V4847">
        <v>71</v>
      </c>
      <c r="W4847">
        <v>58</v>
      </c>
      <c r="Y4847" t="s">
        <v>176</v>
      </c>
      <c r="Z4847">
        <v>1</v>
      </c>
      <c r="AA4847">
        <f t="shared" si="664"/>
        <v>13</v>
      </c>
      <c r="AB4847">
        <f t="shared" ca="1" si="660"/>
        <v>12</v>
      </c>
      <c r="AC4847">
        <f t="shared" ca="1" si="661"/>
        <v>1</v>
      </c>
      <c r="AD4847">
        <f t="shared" ca="1" si="662"/>
        <v>-1</v>
      </c>
      <c r="AE4847" s="2">
        <v>0</v>
      </c>
      <c r="AF4847" s="7">
        <f>VLOOKUP(R4847,Weights!$A$2:$B$120,2,0)*AE4847</f>
        <v>0</v>
      </c>
      <c r="AG4847">
        <f t="shared" ca="1" si="663"/>
        <v>1</v>
      </c>
      <c r="AI4847" t="str">
        <f t="shared" ca="1" si="665"/>
        <v>Toledo</v>
      </c>
      <c r="AJ4847" t="str">
        <f t="shared" si="666"/>
        <v>Toledo</v>
      </c>
      <c r="AK4847">
        <f t="shared" si="667"/>
        <v>0</v>
      </c>
    </row>
    <row r="4848" spans="17:37" x14ac:dyDescent="0.25">
      <c r="Q4848" t="s">
        <v>3410</v>
      </c>
      <c r="R4848" s="6">
        <v>41967</v>
      </c>
      <c r="S4848" t="s">
        <v>3194</v>
      </c>
      <c r="T4848" t="s">
        <v>3200</v>
      </c>
      <c r="U4848" t="s">
        <v>3842</v>
      </c>
      <c r="V4848">
        <v>92</v>
      </c>
      <c r="W4848">
        <v>65</v>
      </c>
      <c r="Y4848" t="s">
        <v>15</v>
      </c>
      <c r="Z4848">
        <v>1</v>
      </c>
      <c r="AA4848">
        <f t="shared" si="664"/>
        <v>27</v>
      </c>
      <c r="AB4848">
        <f t="shared" ca="1" si="660"/>
        <v>10.200000000000001</v>
      </c>
      <c r="AC4848">
        <f t="shared" ca="1" si="661"/>
        <v>16.799999999999997</v>
      </c>
      <c r="AD4848">
        <f t="shared" ca="1" si="662"/>
        <v>-16.799999999999997</v>
      </c>
      <c r="AE4848" s="2">
        <v>0</v>
      </c>
      <c r="AF4848" s="7">
        <f>VLOOKUP(R4848,Weights!$A$2:$B$120,2,0)*AE4848</f>
        <v>0</v>
      </c>
      <c r="AG4848">
        <f t="shared" ca="1" si="663"/>
        <v>282.2399999999999</v>
      </c>
      <c r="AI4848" t="str">
        <f t="shared" ca="1" si="665"/>
        <v>Toledo</v>
      </c>
      <c r="AJ4848" t="str">
        <f t="shared" si="666"/>
        <v>Toledo</v>
      </c>
      <c r="AK4848">
        <f t="shared" si="667"/>
        <v>0</v>
      </c>
    </row>
    <row r="4849" spans="17:37" x14ac:dyDescent="0.25">
      <c r="Q4849" t="s">
        <v>3410</v>
      </c>
      <c r="R4849" s="6">
        <v>41968</v>
      </c>
      <c r="S4849" t="s">
        <v>3194</v>
      </c>
      <c r="T4849" t="s">
        <v>3277</v>
      </c>
      <c r="U4849" t="s">
        <v>3841</v>
      </c>
      <c r="V4849">
        <v>82</v>
      </c>
      <c r="W4849">
        <v>79</v>
      </c>
      <c r="Y4849" t="s">
        <v>17</v>
      </c>
      <c r="Z4849">
        <v>1</v>
      </c>
      <c r="AA4849">
        <f t="shared" si="664"/>
        <v>-3</v>
      </c>
      <c r="AB4849">
        <f t="shared" ca="1" si="660"/>
        <v>9.7999999800000008</v>
      </c>
      <c r="AC4849">
        <f t="shared" ca="1" si="661"/>
        <v>-12.799999980000001</v>
      </c>
      <c r="AD4849">
        <f t="shared" ca="1" si="662"/>
        <v>12.799999980000001</v>
      </c>
      <c r="AE4849" s="2">
        <v>0</v>
      </c>
      <c r="AF4849" s="7">
        <f>VLOOKUP(R4849,Weights!$A$2:$B$120,2,0)*AE4849</f>
        <v>0</v>
      </c>
      <c r="AG4849">
        <f t="shared" ca="1" si="663"/>
        <v>163.83999948800002</v>
      </c>
      <c r="AI4849" t="str">
        <f t="shared" ca="1" si="665"/>
        <v>Toledo</v>
      </c>
      <c r="AJ4849" t="str">
        <f t="shared" si="666"/>
        <v>Detroit</v>
      </c>
      <c r="AK4849" t="str">
        <f t="shared" si="667"/>
        <v>Detroit</v>
      </c>
    </row>
    <row r="4850" spans="17:37" x14ac:dyDescent="0.25">
      <c r="Q4850" t="s">
        <v>3410</v>
      </c>
      <c r="R4850" s="6">
        <v>41979</v>
      </c>
      <c r="S4850" t="s">
        <v>3194</v>
      </c>
      <c r="T4850" t="s">
        <v>3378</v>
      </c>
      <c r="U4850" t="s">
        <v>3842</v>
      </c>
      <c r="V4850">
        <v>87</v>
      </c>
      <c r="W4850">
        <v>59</v>
      </c>
      <c r="Y4850" t="s">
        <v>291</v>
      </c>
      <c r="Z4850">
        <v>1</v>
      </c>
      <c r="AA4850">
        <f t="shared" si="664"/>
        <v>28</v>
      </c>
      <c r="AB4850">
        <f t="shared" ca="1" si="660"/>
        <v>21.3999998</v>
      </c>
      <c r="AC4850">
        <f t="shared" ca="1" si="661"/>
        <v>6.6000002000000002</v>
      </c>
      <c r="AD4850">
        <f t="shared" ca="1" si="662"/>
        <v>-6.6000002000000002</v>
      </c>
      <c r="AE4850" s="2">
        <v>0</v>
      </c>
      <c r="AF4850" s="7">
        <f>VLOOKUP(R4850,Weights!$A$2:$B$120,2,0)*AE4850</f>
        <v>0</v>
      </c>
      <c r="AG4850">
        <f t="shared" ca="1" si="663"/>
        <v>43.560002640000043</v>
      </c>
      <c r="AI4850" t="str">
        <f t="shared" ca="1" si="665"/>
        <v>Toledo</v>
      </c>
      <c r="AJ4850" t="str">
        <f t="shared" si="666"/>
        <v>Toledo</v>
      </c>
      <c r="AK4850">
        <f t="shared" si="667"/>
        <v>0</v>
      </c>
    </row>
    <row r="4851" spans="17:37" x14ac:dyDescent="0.25">
      <c r="Q4851" t="s">
        <v>3410</v>
      </c>
      <c r="R4851" s="6">
        <v>41986</v>
      </c>
      <c r="S4851" t="s">
        <v>3194</v>
      </c>
      <c r="T4851" t="s">
        <v>3480</v>
      </c>
      <c r="U4851" t="s">
        <v>3842</v>
      </c>
      <c r="V4851">
        <v>73</v>
      </c>
      <c r="W4851">
        <v>65</v>
      </c>
      <c r="Y4851" t="s">
        <v>178</v>
      </c>
      <c r="Z4851">
        <v>1</v>
      </c>
      <c r="AA4851">
        <f t="shared" si="664"/>
        <v>8</v>
      </c>
      <c r="AB4851">
        <f t="shared" ca="1" si="660"/>
        <v>15.8</v>
      </c>
      <c r="AC4851">
        <f t="shared" ca="1" si="661"/>
        <v>-7.8000000000000007</v>
      </c>
      <c r="AD4851">
        <f t="shared" ca="1" si="662"/>
        <v>7.8000000000000007</v>
      </c>
      <c r="AE4851" s="2">
        <v>0</v>
      </c>
      <c r="AF4851" s="7">
        <f>VLOOKUP(R4851,Weights!$A$2:$B$120,2,0)*AE4851</f>
        <v>0</v>
      </c>
      <c r="AG4851">
        <f t="shared" ca="1" si="663"/>
        <v>60.840000000000011</v>
      </c>
      <c r="AI4851" t="str">
        <f t="shared" ca="1" si="665"/>
        <v>Toledo</v>
      </c>
      <c r="AJ4851" t="str">
        <f t="shared" si="666"/>
        <v>Toledo</v>
      </c>
      <c r="AK4851">
        <f t="shared" si="667"/>
        <v>0</v>
      </c>
    </row>
    <row r="4852" spans="17:37" x14ac:dyDescent="0.25">
      <c r="Q4852" t="s">
        <v>3410</v>
      </c>
      <c r="R4852" s="6">
        <v>41990</v>
      </c>
      <c r="S4852" t="s">
        <v>3194</v>
      </c>
      <c r="T4852" t="s">
        <v>3296</v>
      </c>
      <c r="U4852" t="s">
        <v>3842</v>
      </c>
      <c r="V4852">
        <v>83</v>
      </c>
      <c r="W4852">
        <v>57</v>
      </c>
      <c r="Y4852" t="s">
        <v>154</v>
      </c>
      <c r="Z4852">
        <v>1</v>
      </c>
      <c r="AA4852">
        <f t="shared" si="664"/>
        <v>26</v>
      </c>
      <c r="AB4852">
        <f t="shared" ca="1" si="660"/>
        <v>7</v>
      </c>
      <c r="AC4852">
        <f t="shared" ca="1" si="661"/>
        <v>19</v>
      </c>
      <c r="AD4852">
        <f t="shared" ca="1" si="662"/>
        <v>-19</v>
      </c>
      <c r="AE4852" s="2">
        <v>0</v>
      </c>
      <c r="AF4852" s="7">
        <f>VLOOKUP(R4852,Weights!$A$2:$B$120,2,0)*AE4852</f>
        <v>0</v>
      </c>
      <c r="AG4852">
        <f t="shared" ca="1" si="663"/>
        <v>361</v>
      </c>
      <c r="AI4852" t="str">
        <f t="shared" ca="1" si="665"/>
        <v>Toledo</v>
      </c>
      <c r="AJ4852" t="str">
        <f t="shared" si="666"/>
        <v>Toledo</v>
      </c>
      <c r="AK4852">
        <f t="shared" si="667"/>
        <v>0</v>
      </c>
    </row>
    <row r="4853" spans="17:37" x14ac:dyDescent="0.25">
      <c r="Q4853" t="s">
        <v>3410</v>
      </c>
      <c r="R4853" s="6">
        <v>42010</v>
      </c>
      <c r="S4853" t="s">
        <v>3194</v>
      </c>
      <c r="T4853" t="s">
        <v>3223</v>
      </c>
      <c r="U4853" t="s">
        <v>3841</v>
      </c>
      <c r="V4853">
        <v>65</v>
      </c>
      <c r="W4853">
        <v>62</v>
      </c>
      <c r="Y4853" t="s">
        <v>549</v>
      </c>
      <c r="Z4853">
        <v>1</v>
      </c>
      <c r="AA4853">
        <f t="shared" si="664"/>
        <v>-3</v>
      </c>
      <c r="AB4853">
        <f t="shared" ca="1" si="660"/>
        <v>-0.79999999999999893</v>
      </c>
      <c r="AC4853">
        <f t="shared" ca="1" si="661"/>
        <v>-2.2000000000000011</v>
      </c>
      <c r="AD4853">
        <f t="shared" ca="1" si="662"/>
        <v>2.2000000000000011</v>
      </c>
      <c r="AE4853" s="2">
        <v>0</v>
      </c>
      <c r="AF4853" s="7">
        <f>VLOOKUP(R4853,Weights!$A$2:$B$120,2,0)*AE4853</f>
        <v>0</v>
      </c>
      <c r="AG4853">
        <f t="shared" ca="1" si="663"/>
        <v>4.8400000000000043</v>
      </c>
      <c r="AI4853" t="str">
        <f t="shared" ca="1" si="665"/>
        <v>Central Michigan</v>
      </c>
      <c r="AJ4853" t="str">
        <f t="shared" si="666"/>
        <v>Central Michigan</v>
      </c>
      <c r="AK4853" t="str">
        <f t="shared" si="667"/>
        <v>Central Michigan</v>
      </c>
    </row>
    <row r="4854" spans="17:37" x14ac:dyDescent="0.25">
      <c r="Q4854" t="s">
        <v>3410</v>
      </c>
      <c r="R4854" s="6">
        <v>42013</v>
      </c>
      <c r="S4854" t="s">
        <v>3194</v>
      </c>
      <c r="T4854" t="s">
        <v>3243</v>
      </c>
      <c r="U4854" t="s">
        <v>3842</v>
      </c>
      <c r="V4854">
        <v>84</v>
      </c>
      <c r="W4854">
        <v>67</v>
      </c>
      <c r="Y4854" t="s">
        <v>694</v>
      </c>
      <c r="Z4854">
        <v>1</v>
      </c>
      <c r="AA4854">
        <f t="shared" si="664"/>
        <v>17</v>
      </c>
      <c r="AB4854">
        <f t="shared" ca="1" si="660"/>
        <v>5</v>
      </c>
      <c r="AC4854">
        <f t="shared" ca="1" si="661"/>
        <v>12</v>
      </c>
      <c r="AD4854">
        <f t="shared" ca="1" si="662"/>
        <v>-12</v>
      </c>
      <c r="AE4854" s="2">
        <v>0</v>
      </c>
      <c r="AF4854" s="7">
        <f>VLOOKUP(R4854,Weights!$A$2:$B$120,2,0)*AE4854</f>
        <v>0</v>
      </c>
      <c r="AG4854">
        <f t="shared" ca="1" si="663"/>
        <v>144</v>
      </c>
      <c r="AI4854" t="str">
        <f t="shared" ca="1" si="665"/>
        <v>Toledo</v>
      </c>
      <c r="AJ4854" t="str">
        <f t="shared" si="666"/>
        <v>Toledo</v>
      </c>
      <c r="AK4854">
        <f t="shared" si="667"/>
        <v>0</v>
      </c>
    </row>
    <row r="4855" spans="17:37" x14ac:dyDescent="0.25">
      <c r="Q4855" t="s">
        <v>3410</v>
      </c>
      <c r="R4855" s="6">
        <v>42021</v>
      </c>
      <c r="S4855" t="s">
        <v>3194</v>
      </c>
      <c r="T4855" t="s">
        <v>3231</v>
      </c>
      <c r="U4855" t="s">
        <v>3841</v>
      </c>
      <c r="V4855">
        <v>81</v>
      </c>
      <c r="W4855">
        <v>78</v>
      </c>
      <c r="X4855" t="s">
        <v>3843</v>
      </c>
      <c r="Y4855" t="s">
        <v>1421</v>
      </c>
      <c r="Z4855">
        <v>1</v>
      </c>
      <c r="AA4855">
        <f t="shared" si="664"/>
        <v>-3</v>
      </c>
      <c r="AB4855">
        <f t="shared" ca="1" si="660"/>
        <v>8.1999999800000012</v>
      </c>
      <c r="AC4855">
        <f t="shared" ca="1" si="661"/>
        <v>-11.199999980000001</v>
      </c>
      <c r="AD4855">
        <f t="shared" ca="1" si="662"/>
        <v>11.199999980000001</v>
      </c>
      <c r="AE4855" s="2">
        <v>0</v>
      </c>
      <c r="AF4855" s="7">
        <f>VLOOKUP(R4855,Weights!$A$2:$B$120,2,0)*AE4855</f>
        <v>0</v>
      </c>
      <c r="AG4855">
        <f t="shared" ca="1" si="663"/>
        <v>125.43999955200003</v>
      </c>
      <c r="AI4855" t="str">
        <f t="shared" ca="1" si="665"/>
        <v>Toledo</v>
      </c>
      <c r="AJ4855" t="str">
        <f t="shared" si="666"/>
        <v>Western Michigan</v>
      </c>
      <c r="AK4855" t="str">
        <f t="shared" si="667"/>
        <v>Western Michigan</v>
      </c>
    </row>
    <row r="4856" spans="17:37" x14ac:dyDescent="0.25">
      <c r="Q4856" t="s">
        <v>3410</v>
      </c>
      <c r="R4856" s="6">
        <v>42028</v>
      </c>
      <c r="S4856" t="s">
        <v>3194</v>
      </c>
      <c r="T4856" t="s">
        <v>3488</v>
      </c>
      <c r="U4856" t="s">
        <v>3842</v>
      </c>
      <c r="V4856">
        <v>71</v>
      </c>
      <c r="W4856">
        <v>67</v>
      </c>
      <c r="Y4856" t="s">
        <v>1422</v>
      </c>
      <c r="Z4856">
        <v>1</v>
      </c>
      <c r="AA4856">
        <f t="shared" si="664"/>
        <v>4</v>
      </c>
      <c r="AB4856">
        <f t="shared" ca="1" si="660"/>
        <v>4</v>
      </c>
      <c r="AC4856">
        <f t="shared" ca="1" si="661"/>
        <v>0</v>
      </c>
      <c r="AD4856">
        <f t="shared" ca="1" si="662"/>
        <v>0</v>
      </c>
      <c r="AE4856" s="2">
        <v>0</v>
      </c>
      <c r="AF4856" s="7">
        <f>VLOOKUP(R4856,Weights!$A$2:$B$120,2,0)*AE4856</f>
        <v>0</v>
      </c>
      <c r="AG4856">
        <f t="shared" ca="1" si="663"/>
        <v>0</v>
      </c>
      <c r="AI4856" t="str">
        <f t="shared" ca="1" si="665"/>
        <v>Toledo</v>
      </c>
      <c r="AJ4856" t="str">
        <f t="shared" si="666"/>
        <v>Toledo</v>
      </c>
      <c r="AK4856">
        <f t="shared" si="667"/>
        <v>0</v>
      </c>
    </row>
    <row r="4857" spans="17:37" x14ac:dyDescent="0.25">
      <c r="Q4857" t="s">
        <v>3410</v>
      </c>
      <c r="R4857" s="6">
        <v>42031</v>
      </c>
      <c r="S4857" t="s">
        <v>3194</v>
      </c>
      <c r="T4857" t="s">
        <v>3290</v>
      </c>
      <c r="U4857" t="s">
        <v>3842</v>
      </c>
      <c r="V4857">
        <v>70</v>
      </c>
      <c r="W4857">
        <v>65</v>
      </c>
      <c r="Y4857" t="s">
        <v>1423</v>
      </c>
      <c r="Z4857">
        <v>1</v>
      </c>
      <c r="AA4857">
        <f t="shared" si="664"/>
        <v>5</v>
      </c>
      <c r="AB4857">
        <f t="shared" ca="1" si="660"/>
        <v>12.2</v>
      </c>
      <c r="AC4857">
        <f t="shared" ca="1" si="661"/>
        <v>-7.1999999999999993</v>
      </c>
      <c r="AD4857">
        <f t="shared" ca="1" si="662"/>
        <v>7.1999999999999993</v>
      </c>
      <c r="AE4857" s="2">
        <v>0</v>
      </c>
      <c r="AF4857" s="7">
        <f>VLOOKUP(R4857,Weights!$A$2:$B$120,2,0)*AE4857</f>
        <v>0</v>
      </c>
      <c r="AG4857">
        <f t="shared" ca="1" si="663"/>
        <v>51.839999999999989</v>
      </c>
      <c r="AI4857" t="str">
        <f t="shared" ca="1" si="665"/>
        <v>Toledo</v>
      </c>
      <c r="AJ4857" t="str">
        <f t="shared" si="666"/>
        <v>Toledo</v>
      </c>
      <c r="AK4857">
        <f t="shared" si="667"/>
        <v>0</v>
      </c>
    </row>
    <row r="4858" spans="17:37" x14ac:dyDescent="0.25">
      <c r="Q4858" t="s">
        <v>3410</v>
      </c>
      <c r="R4858" s="6">
        <v>42039</v>
      </c>
      <c r="S4858" t="s">
        <v>3194</v>
      </c>
      <c r="T4858" t="s">
        <v>3436</v>
      </c>
      <c r="U4858" t="s">
        <v>3842</v>
      </c>
      <c r="V4858">
        <v>84</v>
      </c>
      <c r="W4858">
        <v>60</v>
      </c>
      <c r="Y4858" t="s">
        <v>359</v>
      </c>
      <c r="Z4858">
        <v>1</v>
      </c>
      <c r="AA4858">
        <f t="shared" si="664"/>
        <v>24</v>
      </c>
      <c r="AB4858">
        <f t="shared" ca="1" si="660"/>
        <v>8.9999999800000001</v>
      </c>
      <c r="AC4858">
        <f t="shared" ca="1" si="661"/>
        <v>15.00000002</v>
      </c>
      <c r="AD4858">
        <f t="shared" ca="1" si="662"/>
        <v>-15.00000002</v>
      </c>
      <c r="AE4858" s="2">
        <v>0</v>
      </c>
      <c r="AF4858" s="7">
        <f>VLOOKUP(R4858,Weights!$A$2:$B$120,2,0)*AE4858</f>
        <v>0</v>
      </c>
      <c r="AG4858">
        <f t="shared" ca="1" si="663"/>
        <v>225.00000059999999</v>
      </c>
      <c r="AI4858" t="str">
        <f t="shared" ca="1" si="665"/>
        <v>Toledo</v>
      </c>
      <c r="AJ4858" t="str">
        <f t="shared" si="666"/>
        <v>Toledo</v>
      </c>
      <c r="AK4858">
        <f t="shared" si="667"/>
        <v>0</v>
      </c>
    </row>
    <row r="4859" spans="17:37" x14ac:dyDescent="0.25">
      <c r="Q4859" t="s">
        <v>3410</v>
      </c>
      <c r="R4859" s="6">
        <v>42048</v>
      </c>
      <c r="S4859" t="s">
        <v>3194</v>
      </c>
      <c r="T4859" t="s">
        <v>3496</v>
      </c>
      <c r="U4859" t="s">
        <v>3841</v>
      </c>
      <c r="V4859">
        <v>76</v>
      </c>
      <c r="W4859">
        <v>75</v>
      </c>
      <c r="X4859" t="s">
        <v>3843</v>
      </c>
      <c r="Y4859" t="s">
        <v>1283</v>
      </c>
      <c r="Z4859">
        <v>1</v>
      </c>
      <c r="AA4859">
        <f t="shared" si="664"/>
        <v>-1</v>
      </c>
      <c r="AB4859">
        <f t="shared" ca="1" si="660"/>
        <v>6.2</v>
      </c>
      <c r="AC4859">
        <f t="shared" ca="1" si="661"/>
        <v>-7.2</v>
      </c>
      <c r="AD4859">
        <f t="shared" ca="1" si="662"/>
        <v>7.2</v>
      </c>
      <c r="AE4859" s="2">
        <v>0</v>
      </c>
      <c r="AF4859" s="7">
        <f>VLOOKUP(R4859,Weights!$A$2:$B$120,2,0)*AE4859</f>
        <v>0</v>
      </c>
      <c r="AG4859">
        <f t="shared" ca="1" si="663"/>
        <v>51.84</v>
      </c>
      <c r="AI4859" t="str">
        <f t="shared" ca="1" si="665"/>
        <v>Toledo</v>
      </c>
      <c r="AJ4859" t="str">
        <f t="shared" si="666"/>
        <v>Kent State</v>
      </c>
      <c r="AK4859" t="str">
        <f t="shared" si="667"/>
        <v>Kent State</v>
      </c>
    </row>
    <row r="4860" spans="17:37" x14ac:dyDescent="0.25">
      <c r="Q4860" t="s">
        <v>3410</v>
      </c>
      <c r="R4860" s="6">
        <v>42059</v>
      </c>
      <c r="S4860" t="s">
        <v>3194</v>
      </c>
      <c r="T4860" t="s">
        <v>3224</v>
      </c>
      <c r="U4860" t="s">
        <v>3191</v>
      </c>
      <c r="Y4860" t="s">
        <v>3191</v>
      </c>
      <c r="Z4860">
        <v>0</v>
      </c>
      <c r="AA4860">
        <f t="shared" si="664"/>
        <v>0</v>
      </c>
      <c r="AB4860">
        <f t="shared" ca="1" si="660"/>
        <v>0</v>
      </c>
      <c r="AC4860">
        <f t="shared" ca="1" si="661"/>
        <v>0</v>
      </c>
      <c r="AD4860">
        <f t="shared" ca="1" si="662"/>
        <v>0</v>
      </c>
      <c r="AE4860" s="2">
        <v>0</v>
      </c>
      <c r="AF4860" s="7">
        <f>VLOOKUP(R4860,Weights!$A$2:$B$120,2,0)*AE4860</f>
        <v>0</v>
      </c>
      <c r="AG4860">
        <f t="shared" ca="1" si="663"/>
        <v>0</v>
      </c>
      <c r="AI4860" t="str">
        <f t="shared" ca="1" si="665"/>
        <v>Northern Illinois</v>
      </c>
      <c r="AJ4860" t="str">
        <f t="shared" si="666"/>
        <v>Northern Illinois</v>
      </c>
      <c r="AK4860">
        <f t="shared" si="667"/>
        <v>0</v>
      </c>
    </row>
    <row r="4861" spans="17:37" x14ac:dyDescent="0.25">
      <c r="Q4861" t="s">
        <v>3410</v>
      </c>
      <c r="R4861" s="6">
        <v>42060</v>
      </c>
      <c r="S4861" t="s">
        <v>3194</v>
      </c>
      <c r="T4861" t="s">
        <v>3224</v>
      </c>
      <c r="U4861" t="s">
        <v>3841</v>
      </c>
      <c r="V4861">
        <v>84</v>
      </c>
      <c r="W4861">
        <v>82</v>
      </c>
      <c r="Y4861" t="s">
        <v>1579</v>
      </c>
      <c r="Z4861">
        <v>1</v>
      </c>
      <c r="AA4861">
        <f t="shared" si="664"/>
        <v>-2</v>
      </c>
      <c r="AB4861">
        <f t="shared" ca="1" si="660"/>
        <v>10.8</v>
      </c>
      <c r="AC4861">
        <f t="shared" ca="1" si="661"/>
        <v>-12.8</v>
      </c>
      <c r="AD4861">
        <f t="shared" ca="1" si="662"/>
        <v>12.8</v>
      </c>
      <c r="AE4861" s="2">
        <v>0</v>
      </c>
      <c r="AF4861" s="7">
        <f>VLOOKUP(R4861,Weights!$A$2:$B$120,2,0)*AE4861</f>
        <v>0</v>
      </c>
      <c r="AG4861">
        <f t="shared" ca="1" si="663"/>
        <v>163.84000000000003</v>
      </c>
      <c r="AI4861" t="str">
        <f t="shared" ca="1" si="665"/>
        <v>Toledo</v>
      </c>
      <c r="AJ4861" t="str">
        <f t="shared" si="666"/>
        <v>Northern Illinois</v>
      </c>
      <c r="AK4861" t="str">
        <f t="shared" si="667"/>
        <v>Northern Illinois</v>
      </c>
    </row>
    <row r="4862" spans="17:37" x14ac:dyDescent="0.25">
      <c r="Q4862" t="s">
        <v>3410</v>
      </c>
      <c r="R4862" s="6">
        <v>42063</v>
      </c>
      <c r="S4862" t="s">
        <v>3194</v>
      </c>
      <c r="T4862" t="s">
        <v>3437</v>
      </c>
      <c r="U4862" t="s">
        <v>3842</v>
      </c>
      <c r="V4862">
        <v>70</v>
      </c>
      <c r="W4862">
        <v>59</v>
      </c>
      <c r="Y4862" t="s">
        <v>1427</v>
      </c>
      <c r="Z4862">
        <v>1</v>
      </c>
      <c r="AA4862">
        <f t="shared" si="664"/>
        <v>11</v>
      </c>
      <c r="AB4862">
        <f t="shared" ca="1" si="660"/>
        <v>13.8</v>
      </c>
      <c r="AC4862">
        <f t="shared" ca="1" si="661"/>
        <v>-2.8000000000000007</v>
      </c>
      <c r="AD4862">
        <f t="shared" ca="1" si="662"/>
        <v>2.8000000000000007</v>
      </c>
      <c r="AE4862" s="2">
        <v>0</v>
      </c>
      <c r="AF4862" s="7">
        <f>VLOOKUP(R4862,Weights!$A$2:$B$120,2,0)*AE4862</f>
        <v>0</v>
      </c>
      <c r="AG4862">
        <f t="shared" ca="1" si="663"/>
        <v>7.8400000000000043</v>
      </c>
      <c r="AI4862" t="str">
        <f t="shared" ca="1" si="665"/>
        <v>Toledo</v>
      </c>
      <c r="AJ4862" t="str">
        <f t="shared" si="666"/>
        <v>Toledo</v>
      </c>
      <c r="AK4862">
        <f t="shared" si="667"/>
        <v>0</v>
      </c>
    </row>
    <row r="4863" spans="17:37" x14ac:dyDescent="0.25">
      <c r="Q4863" t="s">
        <v>3303</v>
      </c>
      <c r="R4863" s="6">
        <v>41964</v>
      </c>
      <c r="S4863" t="s">
        <v>3195</v>
      </c>
      <c r="T4863" t="s">
        <v>3249</v>
      </c>
      <c r="U4863" t="s">
        <v>3842</v>
      </c>
      <c r="V4863">
        <v>58</v>
      </c>
      <c r="W4863">
        <v>49</v>
      </c>
      <c r="Y4863" t="s">
        <v>99</v>
      </c>
      <c r="Z4863">
        <v>1</v>
      </c>
      <c r="AA4863">
        <f t="shared" si="664"/>
        <v>9</v>
      </c>
      <c r="AB4863">
        <f t="shared" ca="1" si="660"/>
        <v>8.3999997999999998</v>
      </c>
      <c r="AC4863">
        <f t="shared" ca="1" si="661"/>
        <v>0.60000020000000021</v>
      </c>
      <c r="AD4863">
        <f t="shared" ca="1" si="662"/>
        <v>-0.60000020000000021</v>
      </c>
      <c r="AE4863" s="2">
        <v>0</v>
      </c>
      <c r="AF4863" s="7">
        <f>VLOOKUP(R4863,Weights!$A$2:$B$120,2,0)*AE4863</f>
        <v>0</v>
      </c>
      <c r="AG4863">
        <f t="shared" ca="1" si="663"/>
        <v>0.36000024000004027</v>
      </c>
      <c r="AI4863" t="str">
        <f t="shared" ca="1" si="665"/>
        <v>Towson</v>
      </c>
      <c r="AJ4863" t="str">
        <f t="shared" si="666"/>
        <v>Towson</v>
      </c>
      <c r="AK4863">
        <f t="shared" si="667"/>
        <v>0</v>
      </c>
    </row>
    <row r="4864" spans="17:37" x14ac:dyDescent="0.25">
      <c r="Q4864" t="s">
        <v>3303</v>
      </c>
      <c r="R4864" s="6">
        <v>41965</v>
      </c>
      <c r="S4864" t="s">
        <v>3195</v>
      </c>
      <c r="T4864" t="s">
        <v>3340</v>
      </c>
      <c r="U4864" t="s">
        <v>3842</v>
      </c>
      <c r="V4864">
        <v>63</v>
      </c>
      <c r="W4864">
        <v>42</v>
      </c>
      <c r="Y4864" t="s">
        <v>100</v>
      </c>
      <c r="Z4864">
        <v>1</v>
      </c>
      <c r="AA4864">
        <f t="shared" si="664"/>
        <v>21</v>
      </c>
      <c r="AB4864">
        <f t="shared" ca="1" si="660"/>
        <v>6.5999997999999991</v>
      </c>
      <c r="AC4864">
        <f t="shared" ca="1" si="661"/>
        <v>14.400000200000001</v>
      </c>
      <c r="AD4864">
        <f t="shared" ca="1" si="662"/>
        <v>-14.400000200000001</v>
      </c>
      <c r="AE4864" s="2">
        <v>0</v>
      </c>
      <c r="AF4864" s="7">
        <f>VLOOKUP(R4864,Weights!$A$2:$B$120,2,0)*AE4864</f>
        <v>0</v>
      </c>
      <c r="AG4864">
        <f t="shared" ca="1" si="663"/>
        <v>207.36000576000006</v>
      </c>
      <c r="AI4864" t="str">
        <f t="shared" ca="1" si="665"/>
        <v>Towson</v>
      </c>
      <c r="AJ4864" t="str">
        <f t="shared" si="666"/>
        <v>Towson</v>
      </c>
      <c r="AK4864">
        <f t="shared" si="667"/>
        <v>0</v>
      </c>
    </row>
    <row r="4865" spans="17:37" x14ac:dyDescent="0.25">
      <c r="Q4865" t="s">
        <v>3303</v>
      </c>
      <c r="R4865" s="6">
        <v>41969</v>
      </c>
      <c r="S4865" t="s">
        <v>3194</v>
      </c>
      <c r="T4865" t="s">
        <v>3839</v>
      </c>
      <c r="U4865" t="s">
        <v>3842</v>
      </c>
      <c r="V4865">
        <v>97</v>
      </c>
      <c r="W4865">
        <v>43</v>
      </c>
      <c r="Y4865" t="s">
        <v>103</v>
      </c>
      <c r="Z4865">
        <v>1</v>
      </c>
      <c r="AA4865">
        <f t="shared" si="664"/>
        <v>54</v>
      </c>
      <c r="AB4865">
        <f t="shared" ca="1" si="660"/>
        <v>26.999999800000001</v>
      </c>
      <c r="AC4865">
        <f t="shared" ca="1" si="661"/>
        <v>27.000000199999999</v>
      </c>
      <c r="AD4865">
        <f t="shared" ca="1" si="662"/>
        <v>-27.000000199999999</v>
      </c>
      <c r="AE4865" s="2">
        <v>0</v>
      </c>
      <c r="AF4865" s="7">
        <f>VLOOKUP(R4865,Weights!$A$2:$B$120,2,0)*AE4865</f>
        <v>0</v>
      </c>
      <c r="AG4865">
        <f t="shared" ca="1" si="663"/>
        <v>729.00001079999993</v>
      </c>
      <c r="AI4865" t="str">
        <f t="shared" ca="1" si="665"/>
        <v>Towson</v>
      </c>
      <c r="AJ4865" t="str">
        <f t="shared" si="666"/>
        <v>Towson</v>
      </c>
      <c r="AK4865">
        <f t="shared" si="667"/>
        <v>0</v>
      </c>
    </row>
    <row r="4866" spans="17:37" x14ac:dyDescent="0.25">
      <c r="Q4866" t="s">
        <v>3303</v>
      </c>
      <c r="R4866" s="6">
        <v>41976</v>
      </c>
      <c r="S4866" t="s">
        <v>3194</v>
      </c>
      <c r="T4866" t="s">
        <v>3471</v>
      </c>
      <c r="U4866" t="s">
        <v>3842</v>
      </c>
      <c r="V4866">
        <v>84</v>
      </c>
      <c r="W4866">
        <v>76</v>
      </c>
      <c r="Y4866" t="s">
        <v>415</v>
      </c>
      <c r="Z4866">
        <v>1</v>
      </c>
      <c r="AA4866">
        <f t="shared" si="664"/>
        <v>8</v>
      </c>
      <c r="AB4866">
        <f t="shared" ref="AB4866:AB4929" ca="1" si="668">Z4866*(IF(S4866="A",-HomeEdge,IF(S4866="H",HomeEdge,0))+VLOOKUP(Q4866,TmList,2,0)-VLOOKUP(T4866,TmList,2,0))</f>
        <v>9.3999997999999998</v>
      </c>
      <c r="AC4866">
        <f t="shared" ref="AC4866:AC4929" ca="1" si="669">AA4866-AB4866</f>
        <v>-1.3999997999999998</v>
      </c>
      <c r="AD4866">
        <f t="shared" ref="AD4866:AD4929" ca="1" si="670">-AC4866</f>
        <v>1.3999997999999998</v>
      </c>
      <c r="AE4866" s="2">
        <v>0</v>
      </c>
      <c r="AF4866" s="7">
        <f>VLOOKUP(R4866,Weights!$A$2:$B$120,2,0)*AE4866</f>
        <v>0</v>
      </c>
      <c r="AG4866">
        <f t="shared" ref="AG4866:AG4929" ca="1" si="671">AC4866^2</f>
        <v>1.9599994400000393</v>
      </c>
      <c r="AI4866" t="str">
        <f t="shared" ca="1" si="665"/>
        <v>Towson</v>
      </c>
      <c r="AJ4866" t="str">
        <f t="shared" si="666"/>
        <v>Towson</v>
      </c>
      <c r="AK4866">
        <f t="shared" si="667"/>
        <v>0</v>
      </c>
    </row>
    <row r="4867" spans="17:37" x14ac:dyDescent="0.25">
      <c r="Q4867" t="s">
        <v>3303</v>
      </c>
      <c r="R4867" s="6">
        <v>41993</v>
      </c>
      <c r="S4867" t="s">
        <v>3194</v>
      </c>
      <c r="T4867" t="s">
        <v>3289</v>
      </c>
      <c r="U4867" t="s">
        <v>3841</v>
      </c>
      <c r="V4867">
        <v>67</v>
      </c>
      <c r="W4867">
        <v>53</v>
      </c>
      <c r="Y4867" t="s">
        <v>332</v>
      </c>
      <c r="Z4867">
        <v>1</v>
      </c>
      <c r="AA4867">
        <f t="shared" ref="AA4867:AA4930" si="672">Z4867*IF(U4867="W",(V4867-W4867),W4867-V4867)</f>
        <v>-14</v>
      </c>
      <c r="AB4867">
        <f t="shared" ca="1" si="668"/>
        <v>-5.2</v>
      </c>
      <c r="AC4867">
        <f t="shared" ca="1" si="669"/>
        <v>-8.8000000000000007</v>
      </c>
      <c r="AD4867">
        <f t="shared" ca="1" si="670"/>
        <v>8.8000000000000007</v>
      </c>
      <c r="AE4867" s="2">
        <v>0</v>
      </c>
      <c r="AF4867" s="7">
        <f>VLOOKUP(R4867,Weights!$A$2:$B$120,2,0)*AE4867</f>
        <v>0</v>
      </c>
      <c r="AG4867">
        <f t="shared" ca="1" si="671"/>
        <v>77.440000000000012</v>
      </c>
      <c r="AI4867" t="str">
        <f t="shared" ref="AI4867:AI4930" ca="1" si="673">IF(AB4867&gt;0,Q4867,T4867)</f>
        <v>La Salle</v>
      </c>
      <c r="AJ4867" t="str">
        <f t="shared" ref="AJ4867:AJ4930" si="674">IF(AA4867&gt;0,Q4867,T4867)</f>
        <v>La Salle</v>
      </c>
      <c r="AK4867" t="str">
        <f t="shared" ref="AK4867:AK4930" si="675">IF(AA4867&lt;0,T4867,0)</f>
        <v>La Salle</v>
      </c>
    </row>
    <row r="4868" spans="17:37" x14ac:dyDescent="0.25">
      <c r="Q4868" t="s">
        <v>3303</v>
      </c>
      <c r="R4868" s="6">
        <v>42002</v>
      </c>
      <c r="S4868" t="s">
        <v>3194</v>
      </c>
      <c r="T4868" t="s">
        <v>3468</v>
      </c>
      <c r="U4868" t="s">
        <v>3841</v>
      </c>
      <c r="V4868">
        <v>85</v>
      </c>
      <c r="W4868">
        <v>84</v>
      </c>
      <c r="X4868" t="s">
        <v>3843</v>
      </c>
      <c r="Y4868" t="s">
        <v>182</v>
      </c>
      <c r="Z4868">
        <v>1</v>
      </c>
      <c r="AA4868">
        <f t="shared" si="672"/>
        <v>-1</v>
      </c>
      <c r="AB4868">
        <f t="shared" ca="1" si="668"/>
        <v>7.8</v>
      </c>
      <c r="AC4868">
        <f t="shared" ca="1" si="669"/>
        <v>-8.8000000000000007</v>
      </c>
      <c r="AD4868">
        <f t="shared" ca="1" si="670"/>
        <v>8.8000000000000007</v>
      </c>
      <c r="AE4868" s="2">
        <v>0</v>
      </c>
      <c r="AF4868" s="7">
        <f>VLOOKUP(R4868,Weights!$A$2:$B$120,2,0)*AE4868</f>
        <v>0</v>
      </c>
      <c r="AG4868">
        <f t="shared" ca="1" si="671"/>
        <v>77.440000000000012</v>
      </c>
      <c r="AI4868" t="str">
        <f t="shared" ca="1" si="673"/>
        <v>Towson</v>
      </c>
      <c r="AJ4868" t="str">
        <f t="shared" si="674"/>
        <v>Fairleigh Dickinson</v>
      </c>
      <c r="AK4868" t="str">
        <f t="shared" si="675"/>
        <v>Fairleigh Dickinson</v>
      </c>
    </row>
    <row r="4869" spans="17:37" x14ac:dyDescent="0.25">
      <c r="Q4869" t="s">
        <v>3303</v>
      </c>
      <c r="R4869" s="6">
        <v>42009</v>
      </c>
      <c r="S4869" t="s">
        <v>3194</v>
      </c>
      <c r="T4869" t="s">
        <v>3466</v>
      </c>
      <c r="U4869" t="s">
        <v>3842</v>
      </c>
      <c r="V4869">
        <v>57</v>
      </c>
      <c r="W4869">
        <v>53</v>
      </c>
      <c r="Y4869" t="s">
        <v>113</v>
      </c>
      <c r="Z4869">
        <v>1</v>
      </c>
      <c r="AA4869">
        <f t="shared" si="672"/>
        <v>4</v>
      </c>
      <c r="AB4869">
        <f t="shared" ca="1" si="668"/>
        <v>2.3999999999999995</v>
      </c>
      <c r="AC4869">
        <f t="shared" ca="1" si="669"/>
        <v>1.6000000000000005</v>
      </c>
      <c r="AD4869">
        <f t="shared" ca="1" si="670"/>
        <v>-1.6000000000000005</v>
      </c>
      <c r="AE4869" s="2">
        <v>0</v>
      </c>
      <c r="AF4869" s="7">
        <f>VLOOKUP(R4869,Weights!$A$2:$B$120,2,0)*AE4869</f>
        <v>0</v>
      </c>
      <c r="AG4869">
        <f t="shared" ca="1" si="671"/>
        <v>2.5600000000000018</v>
      </c>
      <c r="AI4869" t="str">
        <f t="shared" ca="1" si="673"/>
        <v>Towson</v>
      </c>
      <c r="AJ4869" t="str">
        <f t="shared" si="674"/>
        <v>Towson</v>
      </c>
      <c r="AK4869">
        <f t="shared" si="675"/>
        <v>0</v>
      </c>
    </row>
    <row r="4870" spans="17:37" x14ac:dyDescent="0.25">
      <c r="Q4870" t="s">
        <v>3303</v>
      </c>
      <c r="R4870" s="6">
        <v>42012</v>
      </c>
      <c r="S4870" t="s">
        <v>3194</v>
      </c>
      <c r="T4870" t="s">
        <v>3302</v>
      </c>
      <c r="U4870" t="s">
        <v>3841</v>
      </c>
      <c r="V4870">
        <v>55</v>
      </c>
      <c r="W4870">
        <v>41</v>
      </c>
      <c r="Y4870" t="s">
        <v>162</v>
      </c>
      <c r="Z4870">
        <v>1</v>
      </c>
      <c r="AA4870">
        <f t="shared" si="672"/>
        <v>-14</v>
      </c>
      <c r="AB4870">
        <f t="shared" ca="1" si="668"/>
        <v>2.3999999999999995</v>
      </c>
      <c r="AC4870">
        <f t="shared" ca="1" si="669"/>
        <v>-16.399999999999999</v>
      </c>
      <c r="AD4870">
        <f t="shared" ca="1" si="670"/>
        <v>16.399999999999999</v>
      </c>
      <c r="AE4870" s="2">
        <v>0</v>
      </c>
      <c r="AF4870" s="7">
        <f>VLOOKUP(R4870,Weights!$A$2:$B$120,2,0)*AE4870</f>
        <v>0</v>
      </c>
      <c r="AG4870">
        <f t="shared" ca="1" si="671"/>
        <v>268.95999999999998</v>
      </c>
      <c r="AI4870" t="str">
        <f t="shared" ca="1" si="673"/>
        <v>Towson</v>
      </c>
      <c r="AJ4870" t="str">
        <f t="shared" si="674"/>
        <v>Drexel</v>
      </c>
      <c r="AK4870" t="str">
        <f t="shared" si="675"/>
        <v>Drexel</v>
      </c>
    </row>
    <row r="4871" spans="17:37" x14ac:dyDescent="0.25">
      <c r="Q4871" t="s">
        <v>3303</v>
      </c>
      <c r="R4871" s="6">
        <v>42014</v>
      </c>
      <c r="S4871" t="s">
        <v>3194</v>
      </c>
      <c r="T4871" t="s">
        <v>3467</v>
      </c>
      <c r="U4871" t="s">
        <v>3841</v>
      </c>
      <c r="V4871">
        <v>52</v>
      </c>
      <c r="W4871">
        <v>49</v>
      </c>
      <c r="Y4871" t="s">
        <v>163</v>
      </c>
      <c r="Z4871">
        <v>1</v>
      </c>
      <c r="AA4871">
        <f t="shared" si="672"/>
        <v>-3</v>
      </c>
      <c r="AB4871">
        <f t="shared" ca="1" si="668"/>
        <v>-4.4000000000000004</v>
      </c>
      <c r="AC4871">
        <f t="shared" ca="1" si="669"/>
        <v>1.4000000000000004</v>
      </c>
      <c r="AD4871">
        <f t="shared" ca="1" si="670"/>
        <v>-1.4000000000000004</v>
      </c>
      <c r="AE4871" s="2">
        <v>0</v>
      </c>
      <c r="AF4871" s="7">
        <f>VLOOKUP(R4871,Weights!$A$2:$B$120,2,0)*AE4871</f>
        <v>0</v>
      </c>
      <c r="AG4871">
        <f t="shared" ca="1" si="671"/>
        <v>1.9600000000000011</v>
      </c>
      <c r="AI4871" t="str">
        <f t="shared" ca="1" si="673"/>
        <v>Northeastern</v>
      </c>
      <c r="AJ4871" t="str">
        <f t="shared" si="674"/>
        <v>Northeastern</v>
      </c>
      <c r="AK4871" t="str">
        <f t="shared" si="675"/>
        <v>Northeastern</v>
      </c>
    </row>
    <row r="4872" spans="17:37" x14ac:dyDescent="0.25">
      <c r="Q4872" t="s">
        <v>3303</v>
      </c>
      <c r="R4872" s="6">
        <v>42021</v>
      </c>
      <c r="S4872" t="s">
        <v>3194</v>
      </c>
      <c r="T4872" t="s">
        <v>3465</v>
      </c>
      <c r="U4872" t="s">
        <v>3841</v>
      </c>
      <c r="V4872">
        <v>85</v>
      </c>
      <c r="W4872">
        <v>72</v>
      </c>
      <c r="Y4872" t="s">
        <v>318</v>
      </c>
      <c r="Z4872">
        <v>1</v>
      </c>
      <c r="AA4872">
        <f t="shared" si="672"/>
        <v>-13</v>
      </c>
      <c r="AB4872">
        <f t="shared" ca="1" si="668"/>
        <v>-6.4</v>
      </c>
      <c r="AC4872">
        <f t="shared" ca="1" si="669"/>
        <v>-6.6</v>
      </c>
      <c r="AD4872">
        <f t="shared" ca="1" si="670"/>
        <v>6.6</v>
      </c>
      <c r="AE4872" s="2">
        <v>0</v>
      </c>
      <c r="AF4872" s="7">
        <f>VLOOKUP(R4872,Weights!$A$2:$B$120,2,0)*AE4872</f>
        <v>0</v>
      </c>
      <c r="AG4872">
        <f t="shared" ca="1" si="671"/>
        <v>43.559999999999995</v>
      </c>
      <c r="AI4872" t="str">
        <f t="shared" ca="1" si="673"/>
        <v>William &amp; Mary</v>
      </c>
      <c r="AJ4872" t="str">
        <f t="shared" si="674"/>
        <v>William &amp; Mary</v>
      </c>
      <c r="AK4872" t="str">
        <f t="shared" si="675"/>
        <v>William &amp; Mary</v>
      </c>
    </row>
    <row r="4873" spans="17:37" x14ac:dyDescent="0.25">
      <c r="Q4873" t="s">
        <v>3303</v>
      </c>
      <c r="R4873" s="6">
        <v>42033</v>
      </c>
      <c r="S4873" t="s">
        <v>3194</v>
      </c>
      <c r="T4873" t="s">
        <v>3285</v>
      </c>
      <c r="U4873" t="s">
        <v>3842</v>
      </c>
      <c r="V4873">
        <v>74</v>
      </c>
      <c r="W4873">
        <v>70</v>
      </c>
      <c r="Y4873" t="s">
        <v>1585</v>
      </c>
      <c r="Z4873">
        <v>1</v>
      </c>
      <c r="AA4873">
        <f t="shared" si="672"/>
        <v>4</v>
      </c>
      <c r="AB4873">
        <f t="shared" ca="1" si="668"/>
        <v>4</v>
      </c>
      <c r="AC4873">
        <f t="shared" ca="1" si="669"/>
        <v>0</v>
      </c>
      <c r="AD4873">
        <f t="shared" ca="1" si="670"/>
        <v>0</v>
      </c>
      <c r="AE4873" s="2">
        <v>0</v>
      </c>
      <c r="AF4873" s="7">
        <f>VLOOKUP(R4873,Weights!$A$2:$B$120,2,0)*AE4873</f>
        <v>0</v>
      </c>
      <c r="AG4873">
        <f t="shared" ca="1" si="671"/>
        <v>0</v>
      </c>
      <c r="AI4873" t="str">
        <f t="shared" ca="1" si="673"/>
        <v>Towson</v>
      </c>
      <c r="AJ4873" t="str">
        <f t="shared" si="674"/>
        <v>Towson</v>
      </c>
      <c r="AK4873">
        <f t="shared" si="675"/>
        <v>0</v>
      </c>
    </row>
    <row r="4874" spans="17:37" x14ac:dyDescent="0.25">
      <c r="Q4874" t="s">
        <v>3303</v>
      </c>
      <c r="R4874" s="6">
        <v>42042</v>
      </c>
      <c r="S4874" t="s">
        <v>3194</v>
      </c>
      <c r="T4874" t="s">
        <v>3308</v>
      </c>
      <c r="U4874" t="s">
        <v>3841</v>
      </c>
      <c r="V4874">
        <v>63</v>
      </c>
      <c r="W4874">
        <v>61</v>
      </c>
      <c r="Y4874" t="s">
        <v>323</v>
      </c>
      <c r="Z4874">
        <v>1</v>
      </c>
      <c r="AA4874">
        <f t="shared" si="672"/>
        <v>-2</v>
      </c>
      <c r="AB4874">
        <f t="shared" ca="1" si="668"/>
        <v>0.19999999999999973</v>
      </c>
      <c r="AC4874">
        <f t="shared" ca="1" si="669"/>
        <v>-2.1999999999999997</v>
      </c>
      <c r="AD4874">
        <f t="shared" ca="1" si="670"/>
        <v>2.1999999999999997</v>
      </c>
      <c r="AE4874" s="2">
        <v>0</v>
      </c>
      <c r="AF4874" s="7">
        <f>VLOOKUP(R4874,Weights!$A$2:$B$120,2,0)*AE4874</f>
        <v>0</v>
      </c>
      <c r="AG4874">
        <f t="shared" ca="1" si="671"/>
        <v>4.839999999999999</v>
      </c>
      <c r="AI4874" t="str">
        <f t="shared" ca="1" si="673"/>
        <v>Towson</v>
      </c>
      <c r="AJ4874" t="str">
        <f t="shared" si="674"/>
        <v>James Madison</v>
      </c>
      <c r="AK4874" t="str">
        <f t="shared" si="675"/>
        <v>James Madison</v>
      </c>
    </row>
    <row r="4875" spans="17:37" x14ac:dyDescent="0.25">
      <c r="Q4875" t="s">
        <v>3303</v>
      </c>
      <c r="R4875" s="6">
        <v>42053</v>
      </c>
      <c r="S4875" t="s">
        <v>3194</v>
      </c>
      <c r="T4875" t="s">
        <v>3233</v>
      </c>
      <c r="U4875" t="s">
        <v>3841</v>
      </c>
      <c r="V4875">
        <v>87</v>
      </c>
      <c r="W4875">
        <v>82</v>
      </c>
      <c r="Y4875" t="s">
        <v>326</v>
      </c>
      <c r="Z4875">
        <v>1</v>
      </c>
      <c r="AA4875">
        <f t="shared" si="672"/>
        <v>-5</v>
      </c>
      <c r="AB4875">
        <f t="shared" ca="1" si="668"/>
        <v>-5.6</v>
      </c>
      <c r="AC4875">
        <f t="shared" ca="1" si="669"/>
        <v>0.59999999999999964</v>
      </c>
      <c r="AD4875">
        <f t="shared" ca="1" si="670"/>
        <v>-0.59999999999999964</v>
      </c>
      <c r="AE4875" s="2">
        <v>0</v>
      </c>
      <c r="AF4875" s="7">
        <f>VLOOKUP(R4875,Weights!$A$2:$B$120,2,0)*AE4875</f>
        <v>0</v>
      </c>
      <c r="AG4875">
        <f t="shared" ca="1" si="671"/>
        <v>0.3599999999999996</v>
      </c>
      <c r="AI4875" t="str">
        <f t="shared" ca="1" si="673"/>
        <v>Hofstra</v>
      </c>
      <c r="AJ4875" t="str">
        <f t="shared" si="674"/>
        <v>Hofstra</v>
      </c>
      <c r="AK4875" t="str">
        <f t="shared" si="675"/>
        <v>Hofstra</v>
      </c>
    </row>
    <row r="4876" spans="17:37" x14ac:dyDescent="0.25">
      <c r="Q4876" t="s">
        <v>3303</v>
      </c>
      <c r="R4876" s="6">
        <v>42056</v>
      </c>
      <c r="S4876" t="s">
        <v>3194</v>
      </c>
      <c r="T4876" t="s">
        <v>3269</v>
      </c>
      <c r="U4876" t="s">
        <v>3841</v>
      </c>
      <c r="V4876">
        <v>73</v>
      </c>
      <c r="W4876">
        <v>69</v>
      </c>
      <c r="Y4876" t="s">
        <v>1587</v>
      </c>
      <c r="Z4876">
        <v>1</v>
      </c>
      <c r="AA4876">
        <f t="shared" si="672"/>
        <v>-4</v>
      </c>
      <c r="AB4876">
        <f t="shared" ca="1" si="668"/>
        <v>-1.4000000200000002</v>
      </c>
      <c r="AC4876">
        <f t="shared" ca="1" si="669"/>
        <v>-2.5999999799999998</v>
      </c>
      <c r="AD4876">
        <f t="shared" ca="1" si="670"/>
        <v>2.5999999799999998</v>
      </c>
      <c r="AE4876" s="2">
        <v>0</v>
      </c>
      <c r="AF4876" s="7">
        <f>VLOOKUP(R4876,Weights!$A$2:$B$120,2,0)*AE4876</f>
        <v>0</v>
      </c>
      <c r="AG4876">
        <f t="shared" ca="1" si="671"/>
        <v>6.7599998959999992</v>
      </c>
      <c r="AI4876" t="str">
        <f t="shared" ca="1" si="673"/>
        <v>UNC Wilmington</v>
      </c>
      <c r="AJ4876" t="str">
        <f t="shared" si="674"/>
        <v>UNC Wilmington</v>
      </c>
      <c r="AK4876" t="str">
        <f t="shared" si="675"/>
        <v>UNC Wilmington</v>
      </c>
    </row>
    <row r="4877" spans="17:37" x14ac:dyDescent="0.25">
      <c r="Q4877" t="s">
        <v>3303</v>
      </c>
      <c r="R4877" s="6">
        <v>42063</v>
      </c>
      <c r="S4877" t="s">
        <v>3194</v>
      </c>
      <c r="T4877" t="s">
        <v>3278</v>
      </c>
      <c r="U4877" t="s">
        <v>3841</v>
      </c>
      <c r="V4877">
        <v>65</v>
      </c>
      <c r="W4877">
        <v>60</v>
      </c>
      <c r="Y4877" t="s">
        <v>1588</v>
      </c>
      <c r="Z4877">
        <v>1</v>
      </c>
      <c r="AA4877">
        <f t="shared" si="672"/>
        <v>-5</v>
      </c>
      <c r="AB4877">
        <f t="shared" ca="1" si="668"/>
        <v>4.2</v>
      </c>
      <c r="AC4877">
        <f t="shared" ca="1" si="669"/>
        <v>-9.1999999999999993</v>
      </c>
      <c r="AD4877">
        <f t="shared" ca="1" si="670"/>
        <v>9.1999999999999993</v>
      </c>
      <c r="AE4877" s="2">
        <v>0</v>
      </c>
      <c r="AF4877" s="7">
        <f>VLOOKUP(R4877,Weights!$A$2:$B$120,2,0)*AE4877</f>
        <v>0</v>
      </c>
      <c r="AG4877">
        <f t="shared" ca="1" si="671"/>
        <v>84.639999999999986</v>
      </c>
      <c r="AI4877" t="str">
        <f t="shared" ca="1" si="673"/>
        <v>Towson</v>
      </c>
      <c r="AJ4877" t="str">
        <f t="shared" si="674"/>
        <v>Delaware</v>
      </c>
      <c r="AK4877" t="str">
        <f t="shared" si="675"/>
        <v>Delaware</v>
      </c>
    </row>
    <row r="4878" spans="17:37" x14ac:dyDescent="0.25">
      <c r="Q4878" t="s">
        <v>3523</v>
      </c>
      <c r="R4878" s="6">
        <v>41957</v>
      </c>
      <c r="S4878" t="s">
        <v>3194</v>
      </c>
      <c r="T4878" t="s">
        <v>3839</v>
      </c>
      <c r="U4878" t="s">
        <v>3842</v>
      </c>
      <c r="V4878">
        <v>85</v>
      </c>
      <c r="W4878">
        <v>71</v>
      </c>
      <c r="Y4878" t="s">
        <v>176</v>
      </c>
      <c r="Z4878">
        <v>1</v>
      </c>
      <c r="AA4878">
        <f t="shared" si="672"/>
        <v>14</v>
      </c>
      <c r="AB4878">
        <f t="shared" ca="1" si="668"/>
        <v>24.199999800000001</v>
      </c>
      <c r="AC4878">
        <f t="shared" ca="1" si="669"/>
        <v>-10.199999800000001</v>
      </c>
      <c r="AD4878">
        <f t="shared" ca="1" si="670"/>
        <v>10.199999800000001</v>
      </c>
      <c r="AE4878" s="2">
        <v>0</v>
      </c>
      <c r="AF4878" s="7">
        <f>VLOOKUP(R4878,Weights!$A$2:$B$120,2,0)*AE4878</f>
        <v>0</v>
      </c>
      <c r="AG4878">
        <f t="shared" ca="1" si="671"/>
        <v>104.03999592000005</v>
      </c>
      <c r="AI4878" t="str">
        <f t="shared" ca="1" si="673"/>
        <v>Troy</v>
      </c>
      <c r="AJ4878" t="str">
        <f t="shared" si="674"/>
        <v>Troy</v>
      </c>
      <c r="AK4878">
        <f t="shared" si="675"/>
        <v>0</v>
      </c>
    </row>
    <row r="4879" spans="17:37" x14ac:dyDescent="0.25">
      <c r="Q4879" t="s">
        <v>3523</v>
      </c>
      <c r="R4879" s="6">
        <v>41960</v>
      </c>
      <c r="S4879" t="s">
        <v>3194</v>
      </c>
      <c r="T4879" t="s">
        <v>3374</v>
      </c>
      <c r="U4879" t="s">
        <v>3841</v>
      </c>
      <c r="V4879">
        <v>74</v>
      </c>
      <c r="W4879">
        <v>64</v>
      </c>
      <c r="Y4879" t="s">
        <v>11</v>
      </c>
      <c r="Z4879">
        <v>1</v>
      </c>
      <c r="AA4879">
        <f t="shared" si="672"/>
        <v>-10</v>
      </c>
      <c r="AB4879">
        <f t="shared" ca="1" si="668"/>
        <v>-13.4</v>
      </c>
      <c r="AC4879">
        <f t="shared" ca="1" si="669"/>
        <v>3.4000000000000004</v>
      </c>
      <c r="AD4879">
        <f t="shared" ca="1" si="670"/>
        <v>-3.4000000000000004</v>
      </c>
      <c r="AE4879" s="2">
        <v>0</v>
      </c>
      <c r="AF4879" s="7">
        <f>VLOOKUP(R4879,Weights!$A$2:$B$120,2,0)*AE4879</f>
        <v>0</v>
      </c>
      <c r="AG4879">
        <f t="shared" ca="1" si="671"/>
        <v>11.560000000000002</v>
      </c>
      <c r="AI4879" t="str">
        <f t="shared" ca="1" si="673"/>
        <v>Ole Miss</v>
      </c>
      <c r="AJ4879" t="str">
        <f t="shared" si="674"/>
        <v>Ole Miss</v>
      </c>
      <c r="AK4879" t="str">
        <f t="shared" si="675"/>
        <v>Ole Miss</v>
      </c>
    </row>
    <row r="4880" spans="17:37" x14ac:dyDescent="0.25">
      <c r="Q4880" t="s">
        <v>3523</v>
      </c>
      <c r="R4880" s="6">
        <v>41975</v>
      </c>
      <c r="S4880" t="s">
        <v>3194</v>
      </c>
      <c r="T4880" t="s">
        <v>3535</v>
      </c>
      <c r="U4880" t="s">
        <v>3842</v>
      </c>
      <c r="V4880">
        <v>72</v>
      </c>
      <c r="W4880">
        <v>51</v>
      </c>
      <c r="Y4880" t="s">
        <v>17</v>
      </c>
      <c r="Z4880">
        <v>1</v>
      </c>
      <c r="AA4880">
        <f t="shared" si="672"/>
        <v>21</v>
      </c>
      <c r="AB4880">
        <f t="shared" ca="1" si="668"/>
        <v>14.3999998</v>
      </c>
      <c r="AC4880">
        <f t="shared" ca="1" si="669"/>
        <v>6.6000002000000002</v>
      </c>
      <c r="AD4880">
        <f t="shared" ca="1" si="670"/>
        <v>-6.6000002000000002</v>
      </c>
      <c r="AE4880" s="2">
        <v>0</v>
      </c>
      <c r="AF4880" s="7">
        <f>VLOOKUP(R4880,Weights!$A$2:$B$120,2,0)*AE4880</f>
        <v>0</v>
      </c>
      <c r="AG4880">
        <f t="shared" ca="1" si="671"/>
        <v>43.560002640000043</v>
      </c>
      <c r="AI4880" t="str">
        <f t="shared" ca="1" si="673"/>
        <v>Troy</v>
      </c>
      <c r="AJ4880" t="str">
        <f t="shared" si="674"/>
        <v>Troy</v>
      </c>
      <c r="AK4880">
        <f t="shared" si="675"/>
        <v>0</v>
      </c>
    </row>
    <row r="4881" spans="17:37" x14ac:dyDescent="0.25">
      <c r="Q4881" t="s">
        <v>3523</v>
      </c>
      <c r="R4881" s="6">
        <v>41979</v>
      </c>
      <c r="S4881" t="s">
        <v>3194</v>
      </c>
      <c r="T4881" t="s">
        <v>3435</v>
      </c>
      <c r="U4881" t="s">
        <v>3842</v>
      </c>
      <c r="V4881">
        <v>85</v>
      </c>
      <c r="W4881">
        <v>73</v>
      </c>
      <c r="Y4881" t="s">
        <v>235</v>
      </c>
      <c r="Z4881">
        <v>1</v>
      </c>
      <c r="AA4881">
        <f t="shared" si="672"/>
        <v>12</v>
      </c>
      <c r="AB4881">
        <f t="shared" ca="1" si="668"/>
        <v>12.599999799999999</v>
      </c>
      <c r="AC4881">
        <f t="shared" ca="1" si="669"/>
        <v>-0.59999979999999908</v>
      </c>
      <c r="AD4881">
        <f t="shared" ca="1" si="670"/>
        <v>0.59999979999999908</v>
      </c>
      <c r="AE4881" s="2">
        <v>0</v>
      </c>
      <c r="AF4881" s="7">
        <f>VLOOKUP(R4881,Weights!$A$2:$B$120,2,0)*AE4881</f>
        <v>0</v>
      </c>
      <c r="AG4881">
        <f t="shared" ca="1" si="671"/>
        <v>0.35999976000003892</v>
      </c>
      <c r="AI4881" t="str">
        <f t="shared" ca="1" si="673"/>
        <v>Troy</v>
      </c>
      <c r="AJ4881" t="str">
        <f t="shared" si="674"/>
        <v>Troy</v>
      </c>
      <c r="AK4881">
        <f t="shared" si="675"/>
        <v>0</v>
      </c>
    </row>
    <row r="4882" spans="17:37" x14ac:dyDescent="0.25">
      <c r="Q4882" t="s">
        <v>3523</v>
      </c>
      <c r="R4882" s="6">
        <v>41984</v>
      </c>
      <c r="S4882" t="s">
        <v>3194</v>
      </c>
      <c r="T4882" t="s">
        <v>3839</v>
      </c>
      <c r="U4882" t="s">
        <v>3842</v>
      </c>
      <c r="V4882">
        <v>80</v>
      </c>
      <c r="W4882">
        <v>63</v>
      </c>
      <c r="Y4882" t="s">
        <v>290</v>
      </c>
      <c r="Z4882">
        <v>1</v>
      </c>
      <c r="AA4882">
        <f t="shared" si="672"/>
        <v>17</v>
      </c>
      <c r="AB4882">
        <f t="shared" ca="1" si="668"/>
        <v>24.199999800000001</v>
      </c>
      <c r="AC4882">
        <f t="shared" ca="1" si="669"/>
        <v>-7.1999998000000005</v>
      </c>
      <c r="AD4882">
        <f t="shared" ca="1" si="670"/>
        <v>7.1999998000000005</v>
      </c>
      <c r="AE4882" s="2">
        <v>0</v>
      </c>
      <c r="AF4882" s="7">
        <f>VLOOKUP(R4882,Weights!$A$2:$B$120,2,0)*AE4882</f>
        <v>0</v>
      </c>
      <c r="AG4882">
        <f t="shared" ca="1" si="671"/>
        <v>51.839997120000049</v>
      </c>
      <c r="AI4882" t="str">
        <f t="shared" ca="1" si="673"/>
        <v>Troy</v>
      </c>
      <c r="AJ4882" t="str">
        <f t="shared" si="674"/>
        <v>Troy</v>
      </c>
      <c r="AK4882">
        <f t="shared" si="675"/>
        <v>0</v>
      </c>
    </row>
    <row r="4883" spans="17:37" x14ac:dyDescent="0.25">
      <c r="Q4883" t="s">
        <v>3523</v>
      </c>
      <c r="R4883" s="6">
        <v>42003</v>
      </c>
      <c r="S4883" t="s">
        <v>3194</v>
      </c>
      <c r="T4883" t="s">
        <v>3529</v>
      </c>
      <c r="U4883" t="s">
        <v>3841</v>
      </c>
      <c r="V4883">
        <v>57</v>
      </c>
      <c r="W4883">
        <v>46</v>
      </c>
      <c r="Y4883" t="s">
        <v>693</v>
      </c>
      <c r="Z4883">
        <v>1</v>
      </c>
      <c r="AA4883">
        <f t="shared" si="672"/>
        <v>-11</v>
      </c>
      <c r="AB4883">
        <f t="shared" ca="1" si="668"/>
        <v>-0.40000000000000036</v>
      </c>
      <c r="AC4883">
        <f t="shared" ca="1" si="669"/>
        <v>-10.6</v>
      </c>
      <c r="AD4883">
        <f t="shared" ca="1" si="670"/>
        <v>10.6</v>
      </c>
      <c r="AE4883" s="2">
        <v>0</v>
      </c>
      <c r="AF4883" s="7">
        <f>VLOOKUP(R4883,Weights!$A$2:$B$120,2,0)*AE4883</f>
        <v>0</v>
      </c>
      <c r="AG4883">
        <f t="shared" ca="1" si="671"/>
        <v>112.36</v>
      </c>
      <c r="AI4883" t="str">
        <f t="shared" ca="1" si="673"/>
        <v>Texas State</v>
      </c>
      <c r="AJ4883" t="str">
        <f t="shared" si="674"/>
        <v>Texas State</v>
      </c>
      <c r="AK4883" t="str">
        <f t="shared" si="675"/>
        <v>Texas State</v>
      </c>
    </row>
    <row r="4884" spans="17:37" x14ac:dyDescent="0.25">
      <c r="Q4884" t="s">
        <v>3523</v>
      </c>
      <c r="R4884" s="6">
        <v>42009</v>
      </c>
      <c r="S4884" t="s">
        <v>3194</v>
      </c>
      <c r="T4884" t="s">
        <v>3420</v>
      </c>
      <c r="U4884" t="s">
        <v>3842</v>
      </c>
      <c r="V4884">
        <v>71</v>
      </c>
      <c r="W4884">
        <v>66</v>
      </c>
      <c r="Y4884" t="s">
        <v>2940</v>
      </c>
      <c r="Z4884">
        <v>1</v>
      </c>
      <c r="AA4884">
        <f t="shared" si="672"/>
        <v>5</v>
      </c>
      <c r="AB4884">
        <f t="shared" ca="1" si="668"/>
        <v>-2.2000000000000002</v>
      </c>
      <c r="AC4884">
        <f t="shared" ca="1" si="669"/>
        <v>7.2</v>
      </c>
      <c r="AD4884">
        <f t="shared" ca="1" si="670"/>
        <v>-7.2</v>
      </c>
      <c r="AE4884" s="2">
        <v>0</v>
      </c>
      <c r="AF4884" s="7">
        <f>VLOOKUP(R4884,Weights!$A$2:$B$120,2,0)*AE4884</f>
        <v>0</v>
      </c>
      <c r="AG4884">
        <f t="shared" ca="1" si="671"/>
        <v>51.84</v>
      </c>
      <c r="AI4884" t="str">
        <f t="shared" ca="1" si="673"/>
        <v>UT-Arlington</v>
      </c>
      <c r="AJ4884" t="str">
        <f t="shared" si="674"/>
        <v>Troy</v>
      </c>
      <c r="AK4884">
        <f t="shared" si="675"/>
        <v>0</v>
      </c>
    </row>
    <row r="4885" spans="17:37" x14ac:dyDescent="0.25">
      <c r="Q4885" t="s">
        <v>3523</v>
      </c>
      <c r="R4885" s="6">
        <v>42021</v>
      </c>
      <c r="S4885" t="s">
        <v>3194</v>
      </c>
      <c r="T4885" t="s">
        <v>3476</v>
      </c>
      <c r="U4885" t="s">
        <v>3842</v>
      </c>
      <c r="V4885">
        <v>75</v>
      </c>
      <c r="W4885">
        <v>71</v>
      </c>
      <c r="Y4885" t="s">
        <v>2942</v>
      </c>
      <c r="Z4885">
        <v>1</v>
      </c>
      <c r="AA4885">
        <f t="shared" si="672"/>
        <v>4</v>
      </c>
      <c r="AB4885">
        <f t="shared" ca="1" si="668"/>
        <v>-5.6</v>
      </c>
      <c r="AC4885">
        <f t="shared" ca="1" si="669"/>
        <v>9.6</v>
      </c>
      <c r="AD4885">
        <f t="shared" ca="1" si="670"/>
        <v>-9.6</v>
      </c>
      <c r="AE4885" s="2">
        <v>0</v>
      </c>
      <c r="AF4885" s="7">
        <f>VLOOKUP(R4885,Weights!$A$2:$B$120,2,0)*AE4885</f>
        <v>0</v>
      </c>
      <c r="AG4885">
        <f t="shared" ca="1" si="671"/>
        <v>92.16</v>
      </c>
      <c r="AI4885" t="str">
        <f t="shared" ca="1" si="673"/>
        <v>Georgia Southern</v>
      </c>
      <c r="AJ4885" t="str">
        <f t="shared" si="674"/>
        <v>Troy</v>
      </c>
      <c r="AK4885">
        <f t="shared" si="675"/>
        <v>0</v>
      </c>
    </row>
    <row r="4886" spans="17:37" x14ac:dyDescent="0.25">
      <c r="Q4886" t="s">
        <v>3523</v>
      </c>
      <c r="R4886" s="6">
        <v>42023</v>
      </c>
      <c r="S4886" t="s">
        <v>3194</v>
      </c>
      <c r="T4886" t="s">
        <v>3470</v>
      </c>
      <c r="U4886" t="s">
        <v>3841</v>
      </c>
      <c r="V4886">
        <v>69</v>
      </c>
      <c r="W4886">
        <v>64</v>
      </c>
      <c r="Y4886" t="s">
        <v>2993</v>
      </c>
      <c r="Z4886">
        <v>1</v>
      </c>
      <c r="AA4886">
        <f t="shared" si="672"/>
        <v>-5</v>
      </c>
      <c r="AB4886">
        <f t="shared" ca="1" si="668"/>
        <v>3.4000000000000004</v>
      </c>
      <c r="AC4886">
        <f t="shared" ca="1" si="669"/>
        <v>-8.4</v>
      </c>
      <c r="AD4886">
        <f t="shared" ca="1" si="670"/>
        <v>8.4</v>
      </c>
      <c r="AE4886" s="2">
        <v>0</v>
      </c>
      <c r="AF4886" s="7">
        <f>VLOOKUP(R4886,Weights!$A$2:$B$120,2,0)*AE4886</f>
        <v>0</v>
      </c>
      <c r="AG4886">
        <f t="shared" ca="1" si="671"/>
        <v>70.56</v>
      </c>
      <c r="AI4886" t="str">
        <f t="shared" ca="1" si="673"/>
        <v>Troy</v>
      </c>
      <c r="AJ4886" t="str">
        <f t="shared" si="674"/>
        <v>Appalachian St</v>
      </c>
      <c r="AK4886" t="str">
        <f t="shared" si="675"/>
        <v>Appalachian St</v>
      </c>
    </row>
    <row r="4887" spans="17:37" x14ac:dyDescent="0.25">
      <c r="Q4887" t="s">
        <v>3523</v>
      </c>
      <c r="R4887" s="6">
        <v>42028</v>
      </c>
      <c r="S4887" t="s">
        <v>3194</v>
      </c>
      <c r="T4887" t="s">
        <v>3480</v>
      </c>
      <c r="U4887" t="s">
        <v>3841</v>
      </c>
      <c r="V4887">
        <v>64</v>
      </c>
      <c r="W4887">
        <v>55</v>
      </c>
      <c r="Y4887" t="s">
        <v>2994</v>
      </c>
      <c r="Z4887">
        <v>1</v>
      </c>
      <c r="AA4887">
        <f t="shared" si="672"/>
        <v>-9</v>
      </c>
      <c r="AB4887">
        <f t="shared" ca="1" si="668"/>
        <v>2.4000000000000004</v>
      </c>
      <c r="AC4887">
        <f t="shared" ca="1" si="669"/>
        <v>-11.4</v>
      </c>
      <c r="AD4887">
        <f t="shared" ca="1" si="670"/>
        <v>11.4</v>
      </c>
      <c r="AE4887" s="2">
        <v>0</v>
      </c>
      <c r="AF4887" s="7">
        <f>VLOOKUP(R4887,Weights!$A$2:$B$120,2,0)*AE4887</f>
        <v>0</v>
      </c>
      <c r="AG4887">
        <f t="shared" ca="1" si="671"/>
        <v>129.96</v>
      </c>
      <c r="AI4887" t="str">
        <f t="shared" ca="1" si="673"/>
        <v>Troy</v>
      </c>
      <c r="AJ4887" t="str">
        <f t="shared" si="674"/>
        <v>Arkansas St</v>
      </c>
      <c r="AK4887" t="str">
        <f t="shared" si="675"/>
        <v>Arkansas St</v>
      </c>
    </row>
    <row r="4888" spans="17:37" x14ac:dyDescent="0.25">
      <c r="Q4888" t="s">
        <v>3523</v>
      </c>
      <c r="R4888" s="6">
        <v>42033</v>
      </c>
      <c r="S4888" t="s">
        <v>3194</v>
      </c>
      <c r="T4888" t="s">
        <v>3532</v>
      </c>
      <c r="U4888" t="s">
        <v>3841</v>
      </c>
      <c r="V4888">
        <v>58</v>
      </c>
      <c r="W4888">
        <v>55</v>
      </c>
      <c r="X4888" t="s">
        <v>3843</v>
      </c>
      <c r="Y4888" t="s">
        <v>2995</v>
      </c>
      <c r="Z4888">
        <v>1</v>
      </c>
      <c r="AA4888">
        <f t="shared" si="672"/>
        <v>-3</v>
      </c>
      <c r="AB4888">
        <f t="shared" ca="1" si="668"/>
        <v>-2.6</v>
      </c>
      <c r="AC4888">
        <f t="shared" ca="1" si="669"/>
        <v>-0.39999999999999991</v>
      </c>
      <c r="AD4888">
        <f t="shared" ca="1" si="670"/>
        <v>0.39999999999999991</v>
      </c>
      <c r="AE4888" s="2">
        <v>0</v>
      </c>
      <c r="AF4888" s="7">
        <f>VLOOKUP(R4888,Weights!$A$2:$B$120,2,0)*AE4888</f>
        <v>0</v>
      </c>
      <c r="AG4888">
        <f t="shared" ca="1" si="671"/>
        <v>0.15999999999999992</v>
      </c>
      <c r="AI4888" t="str">
        <f t="shared" ca="1" si="673"/>
        <v>UL Monroe</v>
      </c>
      <c r="AJ4888" t="str">
        <f t="shared" si="674"/>
        <v>UL Monroe</v>
      </c>
      <c r="AK4888" t="str">
        <f t="shared" si="675"/>
        <v>UL Monroe</v>
      </c>
    </row>
    <row r="4889" spans="17:37" x14ac:dyDescent="0.25">
      <c r="Q4889" t="s">
        <v>3523</v>
      </c>
      <c r="R4889" s="6">
        <v>42047</v>
      </c>
      <c r="S4889" t="s">
        <v>3194</v>
      </c>
      <c r="T4889" t="s">
        <v>3481</v>
      </c>
      <c r="U4889" t="s">
        <v>3841</v>
      </c>
      <c r="V4889">
        <v>71</v>
      </c>
      <c r="W4889">
        <v>67</v>
      </c>
      <c r="Y4889" t="s">
        <v>2947</v>
      </c>
      <c r="Z4889">
        <v>1</v>
      </c>
      <c r="AA4889">
        <f t="shared" si="672"/>
        <v>-4</v>
      </c>
      <c r="AB4889">
        <f t="shared" ca="1" si="668"/>
        <v>2</v>
      </c>
      <c r="AC4889">
        <f t="shared" ca="1" si="669"/>
        <v>-6</v>
      </c>
      <c r="AD4889">
        <f t="shared" ca="1" si="670"/>
        <v>6</v>
      </c>
      <c r="AE4889" s="2">
        <v>0</v>
      </c>
      <c r="AF4889" s="7">
        <f>VLOOKUP(R4889,Weights!$A$2:$B$120,2,0)*AE4889</f>
        <v>0</v>
      </c>
      <c r="AG4889">
        <f t="shared" ca="1" si="671"/>
        <v>36</v>
      </c>
      <c r="AI4889" t="str">
        <f t="shared" ca="1" si="673"/>
        <v>Troy</v>
      </c>
      <c r="AJ4889" t="str">
        <f t="shared" si="674"/>
        <v>South Alabama</v>
      </c>
      <c r="AK4889" t="str">
        <f t="shared" si="675"/>
        <v>South Alabama</v>
      </c>
    </row>
    <row r="4890" spans="17:37" x14ac:dyDescent="0.25">
      <c r="Q4890" t="s">
        <v>3523</v>
      </c>
      <c r="R4890" s="6">
        <v>42049</v>
      </c>
      <c r="S4890" t="s">
        <v>3194</v>
      </c>
      <c r="T4890" t="s">
        <v>3479</v>
      </c>
      <c r="U4890" t="s">
        <v>3841</v>
      </c>
      <c r="V4890">
        <v>84</v>
      </c>
      <c r="W4890">
        <v>80</v>
      </c>
      <c r="X4890" t="s">
        <v>3843</v>
      </c>
      <c r="Y4890" t="s">
        <v>2948</v>
      </c>
      <c r="Z4890">
        <v>1</v>
      </c>
      <c r="AA4890">
        <f t="shared" si="672"/>
        <v>-4</v>
      </c>
      <c r="AB4890">
        <f t="shared" ca="1" si="668"/>
        <v>-7.6</v>
      </c>
      <c r="AC4890">
        <f t="shared" ca="1" si="669"/>
        <v>3.5999999999999996</v>
      </c>
      <c r="AD4890">
        <f t="shared" ca="1" si="670"/>
        <v>-3.5999999999999996</v>
      </c>
      <c r="AE4890" s="2">
        <v>0</v>
      </c>
      <c r="AF4890" s="7">
        <f>VLOOKUP(R4890,Weights!$A$2:$B$120,2,0)*AE4890</f>
        <v>0</v>
      </c>
      <c r="AG4890">
        <f t="shared" ca="1" si="671"/>
        <v>12.959999999999997</v>
      </c>
      <c r="AI4890" t="str">
        <f t="shared" ca="1" si="673"/>
        <v>UL Lafayette</v>
      </c>
      <c r="AJ4890" t="str">
        <f t="shared" si="674"/>
        <v>UL Lafayette</v>
      </c>
      <c r="AK4890" t="str">
        <f t="shared" si="675"/>
        <v>UL Lafayette</v>
      </c>
    </row>
    <row r="4891" spans="17:37" x14ac:dyDescent="0.25">
      <c r="Q4891" t="s">
        <v>3523</v>
      </c>
      <c r="R4891" s="6">
        <v>42056</v>
      </c>
      <c r="S4891" t="s">
        <v>3194</v>
      </c>
      <c r="T4891" t="s">
        <v>3281</v>
      </c>
      <c r="U4891" t="s">
        <v>3841</v>
      </c>
      <c r="V4891">
        <v>63</v>
      </c>
      <c r="W4891">
        <v>58</v>
      </c>
      <c r="Y4891" t="s">
        <v>2996</v>
      </c>
      <c r="Z4891">
        <v>1</v>
      </c>
      <c r="AA4891">
        <f t="shared" si="672"/>
        <v>-5</v>
      </c>
      <c r="AB4891">
        <f t="shared" ca="1" si="668"/>
        <v>-0.40000000000000036</v>
      </c>
      <c r="AC4891">
        <f t="shared" ca="1" si="669"/>
        <v>-4.5999999999999996</v>
      </c>
      <c r="AD4891">
        <f t="shared" ca="1" si="670"/>
        <v>4.5999999999999996</v>
      </c>
      <c r="AE4891" s="2">
        <v>0</v>
      </c>
      <c r="AF4891" s="7">
        <f>VLOOKUP(R4891,Weights!$A$2:$B$120,2,0)*AE4891</f>
        <v>0</v>
      </c>
      <c r="AG4891">
        <f t="shared" ca="1" si="671"/>
        <v>21.159999999999997</v>
      </c>
      <c r="AI4891" t="str">
        <f t="shared" ca="1" si="673"/>
        <v>Arkansas-Little Rock</v>
      </c>
      <c r="AJ4891" t="str">
        <f t="shared" si="674"/>
        <v>Arkansas-Little Rock</v>
      </c>
      <c r="AK4891" t="str">
        <f t="shared" si="675"/>
        <v>Arkansas-Little Rock</v>
      </c>
    </row>
    <row r="4892" spans="17:37" x14ac:dyDescent="0.25">
      <c r="Q4892" t="s">
        <v>3523</v>
      </c>
      <c r="R4892" s="6">
        <v>42063</v>
      </c>
      <c r="S4892" t="s">
        <v>3194</v>
      </c>
      <c r="T4892" t="s">
        <v>3484</v>
      </c>
      <c r="U4892" t="s">
        <v>3841</v>
      </c>
      <c r="V4892">
        <v>75</v>
      </c>
      <c r="W4892">
        <v>64</v>
      </c>
      <c r="Y4892" t="s">
        <v>2997</v>
      </c>
      <c r="Z4892">
        <v>1</v>
      </c>
      <c r="AA4892">
        <f t="shared" si="672"/>
        <v>-11</v>
      </c>
      <c r="AB4892">
        <f t="shared" ca="1" si="668"/>
        <v>-12.2</v>
      </c>
      <c r="AC4892">
        <f t="shared" ca="1" si="669"/>
        <v>1.1999999999999993</v>
      </c>
      <c r="AD4892">
        <f t="shared" ca="1" si="670"/>
        <v>-1.1999999999999993</v>
      </c>
      <c r="AE4892" s="2">
        <v>0</v>
      </c>
      <c r="AF4892" s="7">
        <f>VLOOKUP(R4892,Weights!$A$2:$B$120,2,0)*AE4892</f>
        <v>0</v>
      </c>
      <c r="AG4892">
        <f t="shared" ca="1" si="671"/>
        <v>1.4399999999999984</v>
      </c>
      <c r="AI4892" t="str">
        <f t="shared" ca="1" si="673"/>
        <v>Georgia St</v>
      </c>
      <c r="AJ4892" t="str">
        <f t="shared" si="674"/>
        <v>Georgia St</v>
      </c>
      <c r="AK4892" t="str">
        <f t="shared" si="675"/>
        <v>Georgia St</v>
      </c>
    </row>
    <row r="4893" spans="17:37" x14ac:dyDescent="0.25">
      <c r="Q4893" t="s">
        <v>3263</v>
      </c>
      <c r="R4893" s="6">
        <v>41960</v>
      </c>
      <c r="S4893" t="s">
        <v>3194</v>
      </c>
      <c r="T4893" t="s">
        <v>3321</v>
      </c>
      <c r="U4893" t="s">
        <v>3841</v>
      </c>
      <c r="V4893">
        <v>71</v>
      </c>
      <c r="W4893">
        <v>49</v>
      </c>
      <c r="Y4893" t="s">
        <v>9</v>
      </c>
      <c r="Z4893">
        <v>1</v>
      </c>
      <c r="AA4893">
        <f t="shared" si="672"/>
        <v>-22</v>
      </c>
      <c r="AB4893">
        <f t="shared" ca="1" si="668"/>
        <v>-5.1999999999999993</v>
      </c>
      <c r="AC4893">
        <f t="shared" ca="1" si="669"/>
        <v>-16.8</v>
      </c>
      <c r="AD4893">
        <f t="shared" ca="1" si="670"/>
        <v>16.8</v>
      </c>
      <c r="AE4893" s="2">
        <v>0</v>
      </c>
      <c r="AF4893" s="7">
        <f>VLOOKUP(R4893,Weights!$A$2:$B$120,2,0)*AE4893</f>
        <v>0</v>
      </c>
      <c r="AG4893">
        <f t="shared" ca="1" si="671"/>
        <v>282.24</v>
      </c>
      <c r="AI4893" t="str">
        <f t="shared" ca="1" si="673"/>
        <v>Wake Forest</v>
      </c>
      <c r="AJ4893" t="str">
        <f t="shared" si="674"/>
        <v>Wake Forest</v>
      </c>
      <c r="AK4893" t="str">
        <f t="shared" si="675"/>
        <v>Wake Forest</v>
      </c>
    </row>
    <row r="4894" spans="17:37" x14ac:dyDescent="0.25">
      <c r="Q4894" t="s">
        <v>3263</v>
      </c>
      <c r="R4894" s="6">
        <v>41963</v>
      </c>
      <c r="S4894" t="s">
        <v>3194</v>
      </c>
      <c r="T4894" t="s">
        <v>3515</v>
      </c>
      <c r="U4894" t="s">
        <v>3842</v>
      </c>
      <c r="V4894">
        <v>100</v>
      </c>
      <c r="W4894">
        <v>61</v>
      </c>
      <c r="Y4894" t="s">
        <v>11</v>
      </c>
      <c r="Z4894">
        <v>1</v>
      </c>
      <c r="AA4894">
        <f t="shared" si="672"/>
        <v>39</v>
      </c>
      <c r="AB4894">
        <f t="shared" ca="1" si="668"/>
        <v>18.399999800000003</v>
      </c>
      <c r="AC4894">
        <f t="shared" ca="1" si="669"/>
        <v>20.600000199999997</v>
      </c>
      <c r="AD4894">
        <f t="shared" ca="1" si="670"/>
        <v>-20.600000199999997</v>
      </c>
      <c r="AE4894" s="2">
        <v>0</v>
      </c>
      <c r="AF4894" s="7">
        <f>VLOOKUP(R4894,Weights!$A$2:$B$120,2,0)*AE4894</f>
        <v>0</v>
      </c>
      <c r="AG4894">
        <f t="shared" ca="1" si="671"/>
        <v>424.3600082399999</v>
      </c>
      <c r="AI4894" t="str">
        <f t="shared" ca="1" si="673"/>
        <v>Tulane</v>
      </c>
      <c r="AJ4894" t="str">
        <f t="shared" si="674"/>
        <v>Tulane</v>
      </c>
      <c r="AK4894">
        <f t="shared" si="675"/>
        <v>0</v>
      </c>
    </row>
    <row r="4895" spans="17:37" x14ac:dyDescent="0.25">
      <c r="Q4895" t="s">
        <v>3263</v>
      </c>
      <c r="R4895" s="6">
        <v>41965</v>
      </c>
      <c r="S4895" t="s">
        <v>3194</v>
      </c>
      <c r="T4895" t="s">
        <v>3839</v>
      </c>
      <c r="U4895" t="s">
        <v>3842</v>
      </c>
      <c r="V4895">
        <v>89</v>
      </c>
      <c r="W4895">
        <v>45</v>
      </c>
      <c r="Y4895" t="s">
        <v>99</v>
      </c>
      <c r="Z4895">
        <v>1</v>
      </c>
      <c r="AA4895">
        <f t="shared" si="672"/>
        <v>44</v>
      </c>
      <c r="AB4895">
        <f t="shared" ca="1" si="668"/>
        <v>27.599999799999999</v>
      </c>
      <c r="AC4895">
        <f t="shared" ca="1" si="669"/>
        <v>16.400000200000001</v>
      </c>
      <c r="AD4895">
        <f t="shared" ca="1" si="670"/>
        <v>-16.400000200000001</v>
      </c>
      <c r="AE4895" s="2">
        <v>0</v>
      </c>
      <c r="AF4895" s="7">
        <f>VLOOKUP(R4895,Weights!$A$2:$B$120,2,0)*AE4895</f>
        <v>0</v>
      </c>
      <c r="AG4895">
        <f t="shared" ca="1" si="671"/>
        <v>268.96000656000007</v>
      </c>
      <c r="AI4895" t="str">
        <f t="shared" ca="1" si="673"/>
        <v>Tulane</v>
      </c>
      <c r="AJ4895" t="str">
        <f t="shared" si="674"/>
        <v>Tulane</v>
      </c>
      <c r="AK4895">
        <f t="shared" si="675"/>
        <v>0</v>
      </c>
    </row>
    <row r="4896" spans="17:37" x14ac:dyDescent="0.25">
      <c r="Q4896" t="s">
        <v>3263</v>
      </c>
      <c r="R4896" s="6">
        <v>41968</v>
      </c>
      <c r="S4896" t="s">
        <v>3194</v>
      </c>
      <c r="T4896" t="s">
        <v>3477</v>
      </c>
      <c r="U4896" t="s">
        <v>3842</v>
      </c>
      <c r="V4896">
        <v>74</v>
      </c>
      <c r="W4896">
        <v>59</v>
      </c>
      <c r="Y4896" t="s">
        <v>100</v>
      </c>
      <c r="Z4896">
        <v>1</v>
      </c>
      <c r="AA4896">
        <f t="shared" si="672"/>
        <v>15</v>
      </c>
      <c r="AB4896">
        <f t="shared" ca="1" si="668"/>
        <v>7</v>
      </c>
      <c r="AC4896">
        <f t="shared" ca="1" si="669"/>
        <v>8</v>
      </c>
      <c r="AD4896">
        <f t="shared" ca="1" si="670"/>
        <v>-8</v>
      </c>
      <c r="AE4896" s="2">
        <v>0</v>
      </c>
      <c r="AF4896" s="7">
        <f>VLOOKUP(R4896,Weights!$A$2:$B$120,2,0)*AE4896</f>
        <v>0</v>
      </c>
      <c r="AG4896">
        <f t="shared" ca="1" si="671"/>
        <v>64</v>
      </c>
      <c r="AI4896" t="str">
        <f t="shared" ca="1" si="673"/>
        <v>Tulane</v>
      </c>
      <c r="AJ4896" t="str">
        <f t="shared" si="674"/>
        <v>Tulane</v>
      </c>
      <c r="AK4896">
        <f t="shared" si="675"/>
        <v>0</v>
      </c>
    </row>
    <row r="4897" spans="17:37" x14ac:dyDescent="0.25">
      <c r="Q4897" t="s">
        <v>3263</v>
      </c>
      <c r="R4897" s="6">
        <v>41971</v>
      </c>
      <c r="S4897" t="s">
        <v>3194</v>
      </c>
      <c r="T4897" t="s">
        <v>3443</v>
      </c>
      <c r="U4897" t="s">
        <v>3842</v>
      </c>
      <c r="V4897">
        <v>71</v>
      </c>
      <c r="W4897">
        <v>61</v>
      </c>
      <c r="Y4897" t="s">
        <v>101</v>
      </c>
      <c r="Z4897">
        <v>1</v>
      </c>
      <c r="AA4897">
        <f t="shared" si="672"/>
        <v>10</v>
      </c>
      <c r="AB4897">
        <f t="shared" ca="1" si="668"/>
        <v>9.9999998000000012</v>
      </c>
      <c r="AC4897">
        <f t="shared" ca="1" si="669"/>
        <v>1.9999999878450581E-7</v>
      </c>
      <c r="AD4897">
        <f t="shared" ca="1" si="670"/>
        <v>-1.9999999878450581E-7</v>
      </c>
      <c r="AE4897" s="2">
        <v>0</v>
      </c>
      <c r="AF4897" s="7">
        <f>VLOOKUP(R4897,Weights!$A$2:$B$120,2,0)*AE4897</f>
        <v>0</v>
      </c>
      <c r="AG4897">
        <f t="shared" ca="1" si="671"/>
        <v>3.9999999513802324E-14</v>
      </c>
      <c r="AI4897" t="str">
        <f t="shared" ca="1" si="673"/>
        <v>Tulane</v>
      </c>
      <c r="AJ4897" t="str">
        <f t="shared" si="674"/>
        <v>Tulane</v>
      </c>
      <c r="AK4897">
        <f t="shared" si="675"/>
        <v>0</v>
      </c>
    </row>
    <row r="4898" spans="17:37" x14ac:dyDescent="0.25">
      <c r="Q4898" t="s">
        <v>3263</v>
      </c>
      <c r="R4898" s="6">
        <v>41973</v>
      </c>
      <c r="S4898" t="s">
        <v>3194</v>
      </c>
      <c r="T4898" t="s">
        <v>3353</v>
      </c>
      <c r="U4898" t="s">
        <v>3842</v>
      </c>
      <c r="V4898">
        <v>73</v>
      </c>
      <c r="W4898">
        <v>68</v>
      </c>
      <c r="Y4898" t="s">
        <v>103</v>
      </c>
      <c r="Z4898">
        <v>1</v>
      </c>
      <c r="AA4898">
        <f t="shared" si="672"/>
        <v>5</v>
      </c>
      <c r="AB4898">
        <f t="shared" ca="1" si="668"/>
        <v>3.6000000000000005</v>
      </c>
      <c r="AC4898">
        <f t="shared" ca="1" si="669"/>
        <v>1.3999999999999995</v>
      </c>
      <c r="AD4898">
        <f t="shared" ca="1" si="670"/>
        <v>-1.3999999999999995</v>
      </c>
      <c r="AE4898" s="2">
        <v>0</v>
      </c>
      <c r="AF4898" s="7">
        <f>VLOOKUP(R4898,Weights!$A$2:$B$120,2,0)*AE4898</f>
        <v>0</v>
      </c>
      <c r="AG4898">
        <f t="shared" ca="1" si="671"/>
        <v>1.9599999999999984</v>
      </c>
      <c r="AI4898" t="str">
        <f t="shared" ca="1" si="673"/>
        <v>Tulane</v>
      </c>
      <c r="AJ4898" t="str">
        <f t="shared" si="674"/>
        <v>Tulane</v>
      </c>
      <c r="AK4898">
        <f t="shared" si="675"/>
        <v>0</v>
      </c>
    </row>
    <row r="4899" spans="17:37" x14ac:dyDescent="0.25">
      <c r="Q4899" t="s">
        <v>3263</v>
      </c>
      <c r="R4899" s="6">
        <v>41979</v>
      </c>
      <c r="S4899" t="s">
        <v>3194</v>
      </c>
      <c r="T4899" t="s">
        <v>3323</v>
      </c>
      <c r="U4899" t="s">
        <v>3842</v>
      </c>
      <c r="V4899">
        <v>59</v>
      </c>
      <c r="W4899">
        <v>54</v>
      </c>
      <c r="Y4899" t="s">
        <v>415</v>
      </c>
      <c r="Z4899">
        <v>1</v>
      </c>
      <c r="AA4899">
        <f t="shared" si="672"/>
        <v>5</v>
      </c>
      <c r="AB4899">
        <f t="shared" ca="1" si="668"/>
        <v>-3.5999999999999996</v>
      </c>
      <c r="AC4899">
        <f t="shared" ca="1" si="669"/>
        <v>8.6</v>
      </c>
      <c r="AD4899">
        <f t="shared" ca="1" si="670"/>
        <v>-8.6</v>
      </c>
      <c r="AE4899" s="2">
        <v>0</v>
      </c>
      <c r="AF4899" s="7">
        <f>VLOOKUP(R4899,Weights!$A$2:$B$120,2,0)*AE4899</f>
        <v>0</v>
      </c>
      <c r="AG4899">
        <f t="shared" ca="1" si="671"/>
        <v>73.959999999999994</v>
      </c>
      <c r="AI4899" t="str">
        <f t="shared" ca="1" si="673"/>
        <v>Mississippi St</v>
      </c>
      <c r="AJ4899" t="str">
        <f t="shared" si="674"/>
        <v>Tulane</v>
      </c>
      <c r="AK4899">
        <f t="shared" si="675"/>
        <v>0</v>
      </c>
    </row>
    <row r="4900" spans="17:37" x14ac:dyDescent="0.25">
      <c r="Q4900" t="s">
        <v>3263</v>
      </c>
      <c r="R4900" s="6">
        <v>41989</v>
      </c>
      <c r="S4900" t="s">
        <v>3194</v>
      </c>
      <c r="T4900" t="s">
        <v>3442</v>
      </c>
      <c r="U4900" t="s">
        <v>3842</v>
      </c>
      <c r="V4900">
        <v>75</v>
      </c>
      <c r="W4900">
        <v>67</v>
      </c>
      <c r="Y4900" t="s">
        <v>416</v>
      </c>
      <c r="Z4900">
        <v>1</v>
      </c>
      <c r="AA4900">
        <f t="shared" si="672"/>
        <v>8</v>
      </c>
      <c r="AB4900">
        <f t="shared" ca="1" si="668"/>
        <v>10.999999800000001</v>
      </c>
      <c r="AC4900">
        <f t="shared" ca="1" si="669"/>
        <v>-2.9999998000000012</v>
      </c>
      <c r="AD4900">
        <f t="shared" ca="1" si="670"/>
        <v>2.9999998000000012</v>
      </c>
      <c r="AE4900" s="2">
        <v>0</v>
      </c>
      <c r="AF4900" s="7">
        <f>VLOOKUP(R4900,Weights!$A$2:$B$120,2,0)*AE4900</f>
        <v>0</v>
      </c>
      <c r="AG4900">
        <f t="shared" ca="1" si="671"/>
        <v>8.9999988000000481</v>
      </c>
      <c r="AI4900" t="str">
        <f t="shared" ca="1" si="673"/>
        <v>Tulane</v>
      </c>
      <c r="AJ4900" t="str">
        <f t="shared" si="674"/>
        <v>Tulane</v>
      </c>
      <c r="AK4900">
        <f t="shared" si="675"/>
        <v>0</v>
      </c>
    </row>
    <row r="4901" spans="17:37" x14ac:dyDescent="0.25">
      <c r="Q4901" t="s">
        <v>3263</v>
      </c>
      <c r="R4901" s="6">
        <v>41992</v>
      </c>
      <c r="S4901" t="s">
        <v>3194</v>
      </c>
      <c r="T4901" t="s">
        <v>3469</v>
      </c>
      <c r="U4901" t="s">
        <v>3842</v>
      </c>
      <c r="V4901">
        <v>56</v>
      </c>
      <c r="W4901">
        <v>49</v>
      </c>
      <c r="Y4901" t="s">
        <v>418</v>
      </c>
      <c r="Z4901">
        <v>1</v>
      </c>
      <c r="AA4901">
        <f t="shared" si="672"/>
        <v>7</v>
      </c>
      <c r="AB4901">
        <f t="shared" ca="1" si="668"/>
        <v>10.7999998</v>
      </c>
      <c r="AC4901">
        <f t="shared" ca="1" si="669"/>
        <v>-3.7999998000000001</v>
      </c>
      <c r="AD4901">
        <f t="shared" ca="1" si="670"/>
        <v>3.7999998000000001</v>
      </c>
      <c r="AE4901" s="2">
        <v>0</v>
      </c>
      <c r="AF4901" s="7">
        <f>VLOOKUP(R4901,Weights!$A$2:$B$120,2,0)*AE4901</f>
        <v>0</v>
      </c>
      <c r="AG4901">
        <f t="shared" ca="1" si="671"/>
        <v>14.439998480000041</v>
      </c>
      <c r="AI4901" t="str">
        <f t="shared" ca="1" si="673"/>
        <v>Tulane</v>
      </c>
      <c r="AJ4901" t="str">
        <f t="shared" si="674"/>
        <v>Tulane</v>
      </c>
      <c r="AK4901">
        <f t="shared" si="675"/>
        <v>0</v>
      </c>
    </row>
    <row r="4902" spans="17:37" x14ac:dyDescent="0.25">
      <c r="Q4902" t="s">
        <v>3263</v>
      </c>
      <c r="R4902" s="6">
        <v>42001</v>
      </c>
      <c r="S4902" t="s">
        <v>3195</v>
      </c>
      <c r="T4902" t="s">
        <v>3322</v>
      </c>
      <c r="U4902" t="s">
        <v>3841</v>
      </c>
      <c r="V4902">
        <v>82</v>
      </c>
      <c r="W4902">
        <v>57</v>
      </c>
      <c r="Y4902" t="s">
        <v>267</v>
      </c>
      <c r="Z4902">
        <v>1</v>
      </c>
      <c r="AA4902">
        <f t="shared" si="672"/>
        <v>-25</v>
      </c>
      <c r="AB4902">
        <f t="shared" ca="1" si="668"/>
        <v>-16.000000199999999</v>
      </c>
      <c r="AC4902">
        <f t="shared" ca="1" si="669"/>
        <v>-8.9999998000000012</v>
      </c>
      <c r="AD4902">
        <f t="shared" ca="1" si="670"/>
        <v>8.9999998000000012</v>
      </c>
      <c r="AE4902" s="2">
        <v>0</v>
      </c>
      <c r="AF4902" s="7">
        <f>VLOOKUP(R4902,Weights!$A$2:$B$120,2,0)*AE4902</f>
        <v>0</v>
      </c>
      <c r="AG4902">
        <f t="shared" ca="1" si="671"/>
        <v>80.999996400000057</v>
      </c>
      <c r="AI4902" t="str">
        <f t="shared" ca="1" si="673"/>
        <v>St. John's</v>
      </c>
      <c r="AJ4902" t="str">
        <f t="shared" si="674"/>
        <v>St. John's</v>
      </c>
      <c r="AK4902" t="str">
        <f t="shared" si="675"/>
        <v>St. John's</v>
      </c>
    </row>
    <row r="4903" spans="17:37" x14ac:dyDescent="0.25">
      <c r="Q4903" t="s">
        <v>3263</v>
      </c>
      <c r="R4903" s="6">
        <v>42011</v>
      </c>
      <c r="S4903" t="s">
        <v>3194</v>
      </c>
      <c r="T4903" t="s">
        <v>3261</v>
      </c>
      <c r="U4903" t="s">
        <v>3841</v>
      </c>
      <c r="V4903">
        <v>64</v>
      </c>
      <c r="W4903">
        <v>56</v>
      </c>
      <c r="Y4903" t="s">
        <v>270</v>
      </c>
      <c r="Z4903">
        <v>1</v>
      </c>
      <c r="AA4903">
        <f t="shared" si="672"/>
        <v>-8</v>
      </c>
      <c r="AB4903">
        <f t="shared" ca="1" si="668"/>
        <v>-5.6</v>
      </c>
      <c r="AC4903">
        <f t="shared" ca="1" si="669"/>
        <v>-2.4000000000000004</v>
      </c>
      <c r="AD4903">
        <f t="shared" ca="1" si="670"/>
        <v>2.4000000000000004</v>
      </c>
      <c r="AE4903" s="2">
        <v>0</v>
      </c>
      <c r="AF4903" s="7">
        <f>VLOOKUP(R4903,Weights!$A$2:$B$120,2,0)*AE4903</f>
        <v>0</v>
      </c>
      <c r="AG4903">
        <f t="shared" ca="1" si="671"/>
        <v>5.7600000000000016</v>
      </c>
      <c r="AI4903" t="str">
        <f t="shared" ca="1" si="673"/>
        <v>Temple</v>
      </c>
      <c r="AJ4903" t="str">
        <f t="shared" si="674"/>
        <v>Temple</v>
      </c>
      <c r="AK4903" t="str">
        <f t="shared" si="675"/>
        <v>Temple</v>
      </c>
    </row>
    <row r="4904" spans="17:37" x14ac:dyDescent="0.25">
      <c r="Q4904" t="s">
        <v>3263</v>
      </c>
      <c r="R4904" s="6">
        <v>42015</v>
      </c>
      <c r="S4904" t="s">
        <v>3194</v>
      </c>
      <c r="T4904" t="s">
        <v>3266</v>
      </c>
      <c r="U4904" t="s">
        <v>3842</v>
      </c>
      <c r="V4904">
        <v>56</v>
      </c>
      <c r="W4904">
        <v>51</v>
      </c>
      <c r="X4904" t="s">
        <v>3843</v>
      </c>
      <c r="Y4904" t="s">
        <v>371</v>
      </c>
      <c r="Z4904">
        <v>1</v>
      </c>
      <c r="AA4904">
        <f t="shared" si="672"/>
        <v>5</v>
      </c>
      <c r="AB4904">
        <f t="shared" ca="1" si="668"/>
        <v>6</v>
      </c>
      <c r="AC4904">
        <f t="shared" ca="1" si="669"/>
        <v>-1</v>
      </c>
      <c r="AD4904">
        <f t="shared" ca="1" si="670"/>
        <v>1</v>
      </c>
      <c r="AE4904" s="2">
        <v>0</v>
      </c>
      <c r="AF4904" s="7">
        <f>VLOOKUP(R4904,Weights!$A$2:$B$120,2,0)*AE4904</f>
        <v>0</v>
      </c>
      <c r="AG4904">
        <f t="shared" ca="1" si="671"/>
        <v>1</v>
      </c>
      <c r="AI4904" t="str">
        <f t="shared" ca="1" si="673"/>
        <v>Tulane</v>
      </c>
      <c r="AJ4904" t="str">
        <f t="shared" si="674"/>
        <v>Tulane</v>
      </c>
      <c r="AK4904">
        <f t="shared" si="675"/>
        <v>0</v>
      </c>
    </row>
    <row r="4905" spans="17:37" x14ac:dyDescent="0.25">
      <c r="Q4905" t="s">
        <v>3263</v>
      </c>
      <c r="R4905" s="6">
        <v>42025</v>
      </c>
      <c r="S4905" t="s">
        <v>3194</v>
      </c>
      <c r="T4905" t="s">
        <v>3270</v>
      </c>
      <c r="U4905" t="s">
        <v>3841</v>
      </c>
      <c r="V4905">
        <v>66</v>
      </c>
      <c r="W4905">
        <v>52</v>
      </c>
      <c r="Y4905" t="s">
        <v>420</v>
      </c>
      <c r="Z4905">
        <v>1</v>
      </c>
      <c r="AA4905">
        <f t="shared" si="672"/>
        <v>-14</v>
      </c>
      <c r="AB4905">
        <f t="shared" ca="1" si="668"/>
        <v>-9.7999999999999989</v>
      </c>
      <c r="AC4905">
        <f t="shared" ca="1" si="669"/>
        <v>-4.2000000000000011</v>
      </c>
      <c r="AD4905">
        <f t="shared" ca="1" si="670"/>
        <v>4.2000000000000011</v>
      </c>
      <c r="AE4905" s="2">
        <v>0</v>
      </c>
      <c r="AF4905" s="7">
        <f>VLOOKUP(R4905,Weights!$A$2:$B$120,2,0)*AE4905</f>
        <v>0</v>
      </c>
      <c r="AG4905">
        <f t="shared" ca="1" si="671"/>
        <v>17.640000000000008</v>
      </c>
      <c r="AI4905" t="str">
        <f t="shared" ca="1" si="673"/>
        <v>SMU</v>
      </c>
      <c r="AJ4905" t="str">
        <f t="shared" si="674"/>
        <v>SMU</v>
      </c>
      <c r="AK4905" t="str">
        <f t="shared" si="675"/>
        <v>SMU</v>
      </c>
    </row>
    <row r="4906" spans="17:37" x14ac:dyDescent="0.25">
      <c r="Q4906" t="s">
        <v>3263</v>
      </c>
      <c r="R4906" s="6">
        <v>42031</v>
      </c>
      <c r="S4906" t="s">
        <v>3194</v>
      </c>
      <c r="T4906" t="s">
        <v>3264</v>
      </c>
      <c r="U4906" t="s">
        <v>3841</v>
      </c>
      <c r="V4906">
        <v>62</v>
      </c>
      <c r="W4906">
        <v>55</v>
      </c>
      <c r="Y4906" t="s">
        <v>423</v>
      </c>
      <c r="Z4906">
        <v>1</v>
      </c>
      <c r="AA4906">
        <f t="shared" si="672"/>
        <v>-7</v>
      </c>
      <c r="AB4906">
        <f t="shared" ca="1" si="668"/>
        <v>-7</v>
      </c>
      <c r="AC4906">
        <f t="shared" ca="1" si="669"/>
        <v>0</v>
      </c>
      <c r="AD4906">
        <f t="shared" ca="1" si="670"/>
        <v>0</v>
      </c>
      <c r="AE4906" s="2">
        <v>0</v>
      </c>
      <c r="AF4906" s="7">
        <f>VLOOKUP(R4906,Weights!$A$2:$B$120,2,0)*AE4906</f>
        <v>0</v>
      </c>
      <c r="AG4906">
        <f t="shared" ca="1" si="671"/>
        <v>0</v>
      </c>
      <c r="AI4906" t="str">
        <f t="shared" ca="1" si="673"/>
        <v>Tulsa</v>
      </c>
      <c r="AJ4906" t="str">
        <f t="shared" si="674"/>
        <v>Tulsa</v>
      </c>
      <c r="AK4906" t="str">
        <f t="shared" si="675"/>
        <v>Tulsa</v>
      </c>
    </row>
    <row r="4907" spans="17:37" x14ac:dyDescent="0.25">
      <c r="Q4907" t="s">
        <v>3263</v>
      </c>
      <c r="R4907" s="6">
        <v>42042</v>
      </c>
      <c r="S4907" t="s">
        <v>3194</v>
      </c>
      <c r="T4907" t="s">
        <v>3257</v>
      </c>
      <c r="U4907" t="s">
        <v>3841</v>
      </c>
      <c r="V4907">
        <v>62</v>
      </c>
      <c r="W4907">
        <v>53</v>
      </c>
      <c r="Y4907" t="s">
        <v>424</v>
      </c>
      <c r="Z4907">
        <v>1</v>
      </c>
      <c r="AA4907">
        <f t="shared" si="672"/>
        <v>-9</v>
      </c>
      <c r="AB4907">
        <f t="shared" ca="1" si="668"/>
        <v>-7.8</v>
      </c>
      <c r="AC4907">
        <f t="shared" ca="1" si="669"/>
        <v>-1.2000000000000002</v>
      </c>
      <c r="AD4907">
        <f t="shared" ca="1" si="670"/>
        <v>1.2000000000000002</v>
      </c>
      <c r="AE4907" s="2">
        <v>0</v>
      </c>
      <c r="AF4907" s="7">
        <f>VLOOKUP(R4907,Weights!$A$2:$B$120,2,0)*AE4907</f>
        <v>0</v>
      </c>
      <c r="AG4907">
        <f t="shared" ca="1" si="671"/>
        <v>1.4400000000000004</v>
      </c>
      <c r="AI4907" t="str">
        <f t="shared" ca="1" si="673"/>
        <v>Connecticut</v>
      </c>
      <c r="AJ4907" t="str">
        <f t="shared" si="674"/>
        <v>Connecticut</v>
      </c>
      <c r="AK4907" t="str">
        <f t="shared" si="675"/>
        <v>Connecticut</v>
      </c>
    </row>
    <row r="4908" spans="17:37" x14ac:dyDescent="0.25">
      <c r="Q4908" t="s">
        <v>3263</v>
      </c>
      <c r="R4908" s="6">
        <v>42054</v>
      </c>
      <c r="S4908" t="s">
        <v>3194</v>
      </c>
      <c r="T4908" t="s">
        <v>3259</v>
      </c>
      <c r="U4908" t="s">
        <v>3841</v>
      </c>
      <c r="V4908">
        <v>69</v>
      </c>
      <c r="W4908">
        <v>55</v>
      </c>
      <c r="Y4908" t="s">
        <v>425</v>
      </c>
      <c r="Z4908">
        <v>1</v>
      </c>
      <c r="AA4908">
        <f t="shared" si="672"/>
        <v>-14</v>
      </c>
      <c r="AB4908">
        <f t="shared" ca="1" si="668"/>
        <v>5.6000000000000005</v>
      </c>
      <c r="AC4908">
        <f t="shared" ca="1" si="669"/>
        <v>-19.600000000000001</v>
      </c>
      <c r="AD4908">
        <f t="shared" ca="1" si="670"/>
        <v>19.600000000000001</v>
      </c>
      <c r="AE4908" s="2">
        <v>0</v>
      </c>
      <c r="AF4908" s="7">
        <f>VLOOKUP(R4908,Weights!$A$2:$B$120,2,0)*AE4908</f>
        <v>0</v>
      </c>
      <c r="AG4908">
        <f t="shared" ca="1" si="671"/>
        <v>384.16000000000008</v>
      </c>
      <c r="AI4908" t="str">
        <f t="shared" ca="1" si="673"/>
        <v>Tulane</v>
      </c>
      <c r="AJ4908" t="str">
        <f t="shared" si="674"/>
        <v>UCF</v>
      </c>
      <c r="AK4908" t="str">
        <f t="shared" si="675"/>
        <v>UCF</v>
      </c>
    </row>
    <row r="4909" spans="17:37" x14ac:dyDescent="0.25">
      <c r="Q4909" t="s">
        <v>3263</v>
      </c>
      <c r="R4909" s="6">
        <v>42063</v>
      </c>
      <c r="S4909" t="s">
        <v>3194</v>
      </c>
      <c r="T4909" t="s">
        <v>3234</v>
      </c>
      <c r="U4909" t="s">
        <v>3841</v>
      </c>
      <c r="V4909">
        <v>63</v>
      </c>
      <c r="W4909">
        <v>47</v>
      </c>
      <c r="Y4909" t="s">
        <v>426</v>
      </c>
      <c r="Z4909">
        <v>1</v>
      </c>
      <c r="AA4909">
        <f t="shared" si="672"/>
        <v>-16</v>
      </c>
      <c r="AB4909">
        <f t="shared" ca="1" si="668"/>
        <v>-10</v>
      </c>
      <c r="AC4909">
        <f t="shared" ca="1" si="669"/>
        <v>-6</v>
      </c>
      <c r="AD4909">
        <f t="shared" ca="1" si="670"/>
        <v>6</v>
      </c>
      <c r="AE4909" s="2">
        <v>0</v>
      </c>
      <c r="AF4909" s="7">
        <f>VLOOKUP(R4909,Weights!$A$2:$B$120,2,0)*AE4909</f>
        <v>0</v>
      </c>
      <c r="AG4909">
        <f t="shared" ca="1" si="671"/>
        <v>36</v>
      </c>
      <c r="AI4909" t="str">
        <f t="shared" ca="1" si="673"/>
        <v>Cincinnati</v>
      </c>
      <c r="AJ4909" t="str">
        <f t="shared" si="674"/>
        <v>Cincinnati</v>
      </c>
      <c r="AK4909" t="str">
        <f t="shared" si="675"/>
        <v>Cincinnati</v>
      </c>
    </row>
    <row r="4910" spans="17:37" x14ac:dyDescent="0.25">
      <c r="Q4910" t="s">
        <v>3263</v>
      </c>
      <c r="R4910" s="6">
        <v>42067</v>
      </c>
      <c r="S4910" t="s">
        <v>3194</v>
      </c>
      <c r="T4910" t="s">
        <v>3262</v>
      </c>
      <c r="U4910" t="s">
        <v>3841</v>
      </c>
      <c r="V4910">
        <v>68</v>
      </c>
      <c r="W4910">
        <v>63</v>
      </c>
      <c r="X4910" t="s">
        <v>3843</v>
      </c>
      <c r="Y4910" t="s">
        <v>427</v>
      </c>
      <c r="Z4910">
        <v>1</v>
      </c>
      <c r="AA4910">
        <f t="shared" si="672"/>
        <v>-5</v>
      </c>
      <c r="AB4910">
        <f t="shared" ca="1" si="668"/>
        <v>3.2</v>
      </c>
      <c r="AC4910">
        <f t="shared" ca="1" si="669"/>
        <v>-8.1999999999999993</v>
      </c>
      <c r="AD4910">
        <f t="shared" ca="1" si="670"/>
        <v>8.1999999999999993</v>
      </c>
      <c r="AE4910" s="2">
        <v>0</v>
      </c>
      <c r="AF4910" s="7">
        <f>VLOOKUP(R4910,Weights!$A$2:$B$120,2,0)*AE4910</f>
        <v>0</v>
      </c>
      <c r="AG4910">
        <f t="shared" ca="1" si="671"/>
        <v>67.239999999999995</v>
      </c>
      <c r="AI4910" t="str">
        <f t="shared" ca="1" si="673"/>
        <v>Tulane</v>
      </c>
      <c r="AJ4910" t="str">
        <f t="shared" si="674"/>
        <v>Houston</v>
      </c>
      <c r="AK4910" t="str">
        <f t="shared" si="675"/>
        <v>Houston</v>
      </c>
    </row>
    <row r="4911" spans="17:37" x14ac:dyDescent="0.25">
      <c r="Q4911" t="s">
        <v>3264</v>
      </c>
      <c r="R4911" s="6">
        <v>41960</v>
      </c>
      <c r="S4911" t="s">
        <v>3194</v>
      </c>
      <c r="T4911" t="s">
        <v>3479</v>
      </c>
      <c r="U4911" t="s">
        <v>3842</v>
      </c>
      <c r="V4911">
        <v>64</v>
      </c>
      <c r="W4911">
        <v>53</v>
      </c>
      <c r="Y4911" t="s">
        <v>11</v>
      </c>
      <c r="Z4911">
        <v>1</v>
      </c>
      <c r="AA4911">
        <f t="shared" si="672"/>
        <v>11</v>
      </c>
      <c r="AB4911">
        <f t="shared" ca="1" si="668"/>
        <v>6.0000000000000018</v>
      </c>
      <c r="AC4911">
        <f t="shared" ca="1" si="669"/>
        <v>4.9999999999999982</v>
      </c>
      <c r="AD4911">
        <f t="shared" ca="1" si="670"/>
        <v>-4.9999999999999982</v>
      </c>
      <c r="AE4911" s="2">
        <v>0</v>
      </c>
      <c r="AF4911" s="7">
        <f>VLOOKUP(R4911,Weights!$A$2:$B$120,2,0)*AE4911</f>
        <v>0</v>
      </c>
      <c r="AG4911">
        <f t="shared" ca="1" si="671"/>
        <v>24.999999999999982</v>
      </c>
      <c r="AI4911" t="str">
        <f t="shared" ca="1" si="673"/>
        <v>Tulsa</v>
      </c>
      <c r="AJ4911" t="str">
        <f t="shared" si="674"/>
        <v>Tulsa</v>
      </c>
      <c r="AK4911">
        <f t="shared" si="675"/>
        <v>0</v>
      </c>
    </row>
    <row r="4912" spans="17:37" x14ac:dyDescent="0.25">
      <c r="Q4912" t="s">
        <v>3264</v>
      </c>
      <c r="R4912" s="6">
        <v>41962</v>
      </c>
      <c r="S4912" t="s">
        <v>3194</v>
      </c>
      <c r="T4912" t="s">
        <v>3294</v>
      </c>
      <c r="U4912" t="s">
        <v>3842</v>
      </c>
      <c r="V4912">
        <v>65</v>
      </c>
      <c r="W4912">
        <v>39</v>
      </c>
      <c r="Y4912" t="s">
        <v>99</v>
      </c>
      <c r="Z4912">
        <v>1</v>
      </c>
      <c r="AA4912">
        <f t="shared" si="672"/>
        <v>26</v>
      </c>
      <c r="AB4912">
        <f t="shared" ca="1" si="668"/>
        <v>22.599999799999999</v>
      </c>
      <c r="AC4912">
        <f t="shared" ca="1" si="669"/>
        <v>3.4000002000000009</v>
      </c>
      <c r="AD4912">
        <f t="shared" ca="1" si="670"/>
        <v>-3.4000002000000009</v>
      </c>
      <c r="AE4912" s="2">
        <v>0</v>
      </c>
      <c r="AF4912" s="7">
        <f>VLOOKUP(R4912,Weights!$A$2:$B$120,2,0)*AE4912</f>
        <v>0</v>
      </c>
      <c r="AG4912">
        <f t="shared" ca="1" si="671"/>
        <v>11.560001360000046</v>
      </c>
      <c r="AI4912" t="str">
        <f t="shared" ca="1" si="673"/>
        <v>Tulsa</v>
      </c>
      <c r="AJ4912" t="str">
        <f t="shared" si="674"/>
        <v>Tulsa</v>
      </c>
      <c r="AK4912">
        <f t="shared" si="675"/>
        <v>0</v>
      </c>
    </row>
    <row r="4913" spans="17:37" x14ac:dyDescent="0.25">
      <c r="Q4913" t="s">
        <v>3264</v>
      </c>
      <c r="R4913" s="6">
        <v>41967</v>
      </c>
      <c r="S4913" t="s">
        <v>3195</v>
      </c>
      <c r="T4913" t="s">
        <v>3381</v>
      </c>
      <c r="U4913" t="s">
        <v>3842</v>
      </c>
      <c r="V4913">
        <v>53</v>
      </c>
      <c r="W4913">
        <v>35</v>
      </c>
      <c r="Y4913" t="s">
        <v>100</v>
      </c>
      <c r="Z4913">
        <v>1</v>
      </c>
      <c r="AA4913">
        <f t="shared" si="672"/>
        <v>18</v>
      </c>
      <c r="AB4913">
        <f t="shared" ca="1" si="668"/>
        <v>5.3999999800000005</v>
      </c>
      <c r="AC4913">
        <f t="shared" ca="1" si="669"/>
        <v>12.60000002</v>
      </c>
      <c r="AD4913">
        <f t="shared" ca="1" si="670"/>
        <v>-12.60000002</v>
      </c>
      <c r="AE4913" s="2">
        <v>0</v>
      </c>
      <c r="AF4913" s="7">
        <f>VLOOKUP(R4913,Weights!$A$2:$B$120,2,0)*AE4913</f>
        <v>0</v>
      </c>
      <c r="AG4913">
        <f t="shared" ca="1" si="671"/>
        <v>158.76000050399998</v>
      </c>
      <c r="AI4913" t="str">
        <f t="shared" ca="1" si="673"/>
        <v>Tulsa</v>
      </c>
      <c r="AJ4913" t="str">
        <f t="shared" si="674"/>
        <v>Tulsa</v>
      </c>
      <c r="AK4913">
        <f t="shared" si="675"/>
        <v>0</v>
      </c>
    </row>
    <row r="4914" spans="17:37" x14ac:dyDescent="0.25">
      <c r="Q4914" t="s">
        <v>3264</v>
      </c>
      <c r="R4914" s="6">
        <v>41969</v>
      </c>
      <c r="S4914" t="s">
        <v>3195</v>
      </c>
      <c r="T4914" t="s">
        <v>3367</v>
      </c>
      <c r="U4914" t="s">
        <v>3841</v>
      </c>
      <c r="V4914">
        <v>73</v>
      </c>
      <c r="W4914">
        <v>58</v>
      </c>
      <c r="Y4914" t="s">
        <v>150</v>
      </c>
      <c r="Z4914">
        <v>1</v>
      </c>
      <c r="AA4914">
        <f t="shared" si="672"/>
        <v>-15</v>
      </c>
      <c r="AB4914">
        <f t="shared" ca="1" si="668"/>
        <v>-7.8000001999999995</v>
      </c>
      <c r="AC4914">
        <f t="shared" ca="1" si="669"/>
        <v>-7.1999998000000005</v>
      </c>
      <c r="AD4914">
        <f t="shared" ca="1" si="670"/>
        <v>7.1999998000000005</v>
      </c>
      <c r="AE4914" s="2">
        <v>0</v>
      </c>
      <c r="AF4914" s="7">
        <f>VLOOKUP(R4914,Weights!$A$2:$B$120,2,0)*AE4914</f>
        <v>0</v>
      </c>
      <c r="AG4914">
        <f t="shared" ca="1" si="671"/>
        <v>51.839997120000049</v>
      </c>
      <c r="AI4914" t="str">
        <f t="shared" ca="1" si="673"/>
        <v>Oklahoma St</v>
      </c>
      <c r="AJ4914" t="str">
        <f t="shared" si="674"/>
        <v>Oklahoma St</v>
      </c>
      <c r="AK4914" t="str">
        <f t="shared" si="675"/>
        <v>Oklahoma St</v>
      </c>
    </row>
    <row r="4915" spans="17:37" x14ac:dyDescent="0.25">
      <c r="Q4915" t="s">
        <v>3264</v>
      </c>
      <c r="R4915" s="6">
        <v>41976</v>
      </c>
      <c r="S4915" t="s">
        <v>3194</v>
      </c>
      <c r="T4915" t="s">
        <v>3373</v>
      </c>
      <c r="U4915" t="s">
        <v>3842</v>
      </c>
      <c r="V4915">
        <v>77</v>
      </c>
      <c r="W4915">
        <v>64</v>
      </c>
      <c r="Y4915" t="s">
        <v>290</v>
      </c>
      <c r="Z4915">
        <v>1</v>
      </c>
      <c r="AA4915">
        <f t="shared" si="672"/>
        <v>13</v>
      </c>
      <c r="AB4915">
        <f t="shared" ca="1" si="668"/>
        <v>1.2000000000000011</v>
      </c>
      <c r="AC4915">
        <f t="shared" ca="1" si="669"/>
        <v>11.799999999999999</v>
      </c>
      <c r="AD4915">
        <f t="shared" ca="1" si="670"/>
        <v>-11.799999999999999</v>
      </c>
      <c r="AE4915" s="2">
        <v>0</v>
      </c>
      <c r="AF4915" s="7">
        <f>VLOOKUP(R4915,Weights!$A$2:$B$120,2,0)*AE4915</f>
        <v>0</v>
      </c>
      <c r="AG4915">
        <f t="shared" ca="1" si="671"/>
        <v>139.23999999999998</v>
      </c>
      <c r="AI4915" t="str">
        <f t="shared" ca="1" si="673"/>
        <v>Tulsa</v>
      </c>
      <c r="AJ4915" t="str">
        <f t="shared" si="674"/>
        <v>Tulsa</v>
      </c>
      <c r="AK4915">
        <f t="shared" si="675"/>
        <v>0</v>
      </c>
    </row>
    <row r="4916" spans="17:37" x14ac:dyDescent="0.25">
      <c r="Q4916" t="s">
        <v>3264</v>
      </c>
      <c r="R4916" s="6">
        <v>41983</v>
      </c>
      <c r="S4916" t="s">
        <v>3194</v>
      </c>
      <c r="T4916" t="s">
        <v>3839</v>
      </c>
      <c r="U4916" t="s">
        <v>3841</v>
      </c>
      <c r="V4916">
        <v>69</v>
      </c>
      <c r="W4916">
        <v>66</v>
      </c>
      <c r="Y4916" t="s">
        <v>178</v>
      </c>
      <c r="Z4916">
        <v>1</v>
      </c>
      <c r="AA4916">
        <f t="shared" si="672"/>
        <v>-3</v>
      </c>
      <c r="AB4916">
        <f t="shared" ca="1" si="668"/>
        <v>37.799999800000002</v>
      </c>
      <c r="AC4916">
        <f t="shared" ca="1" si="669"/>
        <v>-40.799999800000002</v>
      </c>
      <c r="AD4916">
        <f t="shared" ca="1" si="670"/>
        <v>40.799999800000002</v>
      </c>
      <c r="AE4916" s="2">
        <v>0</v>
      </c>
      <c r="AF4916" s="7">
        <f>VLOOKUP(R4916,Weights!$A$2:$B$120,2,0)*AE4916</f>
        <v>0</v>
      </c>
      <c r="AG4916">
        <f t="shared" ca="1" si="671"/>
        <v>1664.6399836800001</v>
      </c>
      <c r="AI4916" t="str">
        <f t="shared" ca="1" si="673"/>
        <v>Tulsa</v>
      </c>
      <c r="AJ4916" t="str">
        <f t="shared" si="674"/>
        <v>Other</v>
      </c>
      <c r="AK4916" t="str">
        <f t="shared" si="675"/>
        <v>Other</v>
      </c>
    </row>
    <row r="4917" spans="17:37" x14ac:dyDescent="0.25">
      <c r="Q4917" t="s">
        <v>3264</v>
      </c>
      <c r="R4917" s="6">
        <v>41986</v>
      </c>
      <c r="S4917" t="s">
        <v>3194</v>
      </c>
      <c r="T4917" t="s">
        <v>3823</v>
      </c>
      <c r="U4917" t="s">
        <v>3841</v>
      </c>
      <c r="V4917">
        <v>87</v>
      </c>
      <c r="W4917">
        <v>68</v>
      </c>
      <c r="Y4917" t="s">
        <v>179</v>
      </c>
      <c r="Z4917">
        <v>1</v>
      </c>
      <c r="AA4917">
        <f t="shared" si="672"/>
        <v>-19</v>
      </c>
      <c r="AB4917">
        <f t="shared" ca="1" si="668"/>
        <v>-7.6000002000000002</v>
      </c>
      <c r="AC4917">
        <f t="shared" ca="1" si="669"/>
        <v>-11.3999998</v>
      </c>
      <c r="AD4917">
        <f t="shared" ca="1" si="670"/>
        <v>11.3999998</v>
      </c>
      <c r="AE4917" s="2">
        <v>0</v>
      </c>
      <c r="AF4917" s="7">
        <f>VLOOKUP(R4917,Weights!$A$2:$B$120,2,0)*AE4917</f>
        <v>0</v>
      </c>
      <c r="AG4917">
        <f t="shared" ca="1" si="671"/>
        <v>129.95999544000003</v>
      </c>
      <c r="AI4917" t="str">
        <f t="shared" ca="1" si="673"/>
        <v>Oklahoma</v>
      </c>
      <c r="AJ4917" t="str">
        <f t="shared" si="674"/>
        <v>Oklahoma</v>
      </c>
      <c r="AK4917" t="str">
        <f t="shared" si="675"/>
        <v>Oklahoma</v>
      </c>
    </row>
    <row r="4918" spans="17:37" x14ac:dyDescent="0.25">
      <c r="Q4918" t="s">
        <v>3264</v>
      </c>
      <c r="R4918" s="6">
        <v>41990</v>
      </c>
      <c r="S4918" t="s">
        <v>3194</v>
      </c>
      <c r="T4918" t="s">
        <v>3509</v>
      </c>
      <c r="U4918" t="s">
        <v>3842</v>
      </c>
      <c r="V4918">
        <v>74</v>
      </c>
      <c r="W4918">
        <v>70</v>
      </c>
      <c r="Y4918" t="s">
        <v>155</v>
      </c>
      <c r="Z4918">
        <v>1</v>
      </c>
      <c r="AA4918">
        <f t="shared" si="672"/>
        <v>4</v>
      </c>
      <c r="AB4918">
        <f t="shared" ca="1" si="668"/>
        <v>13.400000000000002</v>
      </c>
      <c r="AC4918">
        <f t="shared" ca="1" si="669"/>
        <v>-9.4000000000000021</v>
      </c>
      <c r="AD4918">
        <f t="shared" ca="1" si="670"/>
        <v>9.4000000000000021</v>
      </c>
      <c r="AE4918" s="2">
        <v>0</v>
      </c>
      <c r="AF4918" s="7">
        <f>VLOOKUP(R4918,Weights!$A$2:$B$120,2,0)*AE4918</f>
        <v>0</v>
      </c>
      <c r="AG4918">
        <f t="shared" ca="1" si="671"/>
        <v>88.360000000000042</v>
      </c>
      <c r="AI4918" t="str">
        <f t="shared" ca="1" si="673"/>
        <v>Tulsa</v>
      </c>
      <c r="AJ4918" t="str">
        <f t="shared" si="674"/>
        <v>Tulsa</v>
      </c>
      <c r="AK4918">
        <f t="shared" si="675"/>
        <v>0</v>
      </c>
    </row>
    <row r="4919" spans="17:37" x14ac:dyDescent="0.25">
      <c r="Q4919" t="s">
        <v>3264</v>
      </c>
      <c r="R4919" s="6">
        <v>41995</v>
      </c>
      <c r="S4919" t="s">
        <v>3194</v>
      </c>
      <c r="T4919" t="s">
        <v>3527</v>
      </c>
      <c r="U4919" t="s">
        <v>3842</v>
      </c>
      <c r="V4919">
        <v>76</v>
      </c>
      <c r="W4919">
        <v>47</v>
      </c>
      <c r="Y4919" t="s">
        <v>429</v>
      </c>
      <c r="Z4919">
        <v>1</v>
      </c>
      <c r="AA4919">
        <f t="shared" si="672"/>
        <v>29</v>
      </c>
      <c r="AB4919">
        <f t="shared" ca="1" si="668"/>
        <v>13.000000000000002</v>
      </c>
      <c r="AC4919">
        <f t="shared" ca="1" si="669"/>
        <v>15.999999999999998</v>
      </c>
      <c r="AD4919">
        <f t="shared" ca="1" si="670"/>
        <v>-15.999999999999998</v>
      </c>
      <c r="AE4919" s="2">
        <v>0</v>
      </c>
      <c r="AF4919" s="7">
        <f>VLOOKUP(R4919,Weights!$A$2:$B$120,2,0)*AE4919</f>
        <v>0</v>
      </c>
      <c r="AG4919">
        <f t="shared" ca="1" si="671"/>
        <v>255.99999999999994</v>
      </c>
      <c r="AI4919" t="str">
        <f t="shared" ca="1" si="673"/>
        <v>Tulsa</v>
      </c>
      <c r="AJ4919" t="str">
        <f t="shared" si="674"/>
        <v>Tulsa</v>
      </c>
      <c r="AK4919">
        <f t="shared" si="675"/>
        <v>0</v>
      </c>
    </row>
    <row r="4920" spans="17:37" x14ac:dyDescent="0.25">
      <c r="Q4920" t="s">
        <v>3264</v>
      </c>
      <c r="R4920" s="6">
        <v>42008</v>
      </c>
      <c r="S4920" t="s">
        <v>3194</v>
      </c>
      <c r="T4920" t="s">
        <v>3262</v>
      </c>
      <c r="U4920" t="s">
        <v>3842</v>
      </c>
      <c r="V4920">
        <v>72</v>
      </c>
      <c r="W4920">
        <v>54</v>
      </c>
      <c r="Y4920" t="s">
        <v>431</v>
      </c>
      <c r="Z4920">
        <v>1</v>
      </c>
      <c r="AA4920">
        <f t="shared" si="672"/>
        <v>18</v>
      </c>
      <c r="AB4920">
        <f t="shared" ca="1" si="668"/>
        <v>13.400000000000002</v>
      </c>
      <c r="AC4920">
        <f t="shared" ca="1" si="669"/>
        <v>4.5999999999999979</v>
      </c>
      <c r="AD4920">
        <f t="shared" ca="1" si="670"/>
        <v>-4.5999999999999979</v>
      </c>
      <c r="AE4920" s="2">
        <v>0</v>
      </c>
      <c r="AF4920" s="7">
        <f>VLOOKUP(R4920,Weights!$A$2:$B$120,2,0)*AE4920</f>
        <v>0</v>
      </c>
      <c r="AG4920">
        <f t="shared" ca="1" si="671"/>
        <v>21.159999999999979</v>
      </c>
      <c r="AI4920" t="str">
        <f t="shared" ca="1" si="673"/>
        <v>Tulsa</v>
      </c>
      <c r="AJ4920" t="str">
        <f t="shared" si="674"/>
        <v>Tulsa</v>
      </c>
      <c r="AK4920">
        <f t="shared" si="675"/>
        <v>0</v>
      </c>
    </row>
    <row r="4921" spans="17:37" x14ac:dyDescent="0.25">
      <c r="Q4921" t="s">
        <v>3264</v>
      </c>
      <c r="R4921" s="6">
        <v>42017</v>
      </c>
      <c r="S4921" t="s">
        <v>3194</v>
      </c>
      <c r="T4921" t="s">
        <v>3257</v>
      </c>
      <c r="U4921" t="s">
        <v>3842</v>
      </c>
      <c r="V4921">
        <v>66</v>
      </c>
      <c r="W4921">
        <v>58</v>
      </c>
      <c r="Y4921" t="s">
        <v>433</v>
      </c>
      <c r="Z4921">
        <v>1</v>
      </c>
      <c r="AA4921">
        <f t="shared" si="672"/>
        <v>8</v>
      </c>
      <c r="AB4921">
        <f t="shared" ca="1" si="668"/>
        <v>2.4000000000000012</v>
      </c>
      <c r="AC4921">
        <f t="shared" ca="1" si="669"/>
        <v>5.5999999999999988</v>
      </c>
      <c r="AD4921">
        <f t="shared" ca="1" si="670"/>
        <v>-5.5999999999999988</v>
      </c>
      <c r="AE4921" s="2">
        <v>0</v>
      </c>
      <c r="AF4921" s="7">
        <f>VLOOKUP(R4921,Weights!$A$2:$B$120,2,0)*AE4921</f>
        <v>0</v>
      </c>
      <c r="AG4921">
        <f t="shared" ca="1" si="671"/>
        <v>31.359999999999985</v>
      </c>
      <c r="AI4921" t="str">
        <f t="shared" ca="1" si="673"/>
        <v>Tulsa</v>
      </c>
      <c r="AJ4921" t="str">
        <f t="shared" si="674"/>
        <v>Tulsa</v>
      </c>
      <c r="AK4921">
        <f t="shared" si="675"/>
        <v>0</v>
      </c>
    </row>
    <row r="4922" spans="17:37" x14ac:dyDescent="0.25">
      <c r="Q4922" t="s">
        <v>3264</v>
      </c>
      <c r="R4922" s="6">
        <v>42025</v>
      </c>
      <c r="S4922" t="s">
        <v>3194</v>
      </c>
      <c r="T4922" t="s">
        <v>3258</v>
      </c>
      <c r="U4922" t="s">
        <v>3842</v>
      </c>
      <c r="V4922">
        <v>73</v>
      </c>
      <c r="W4922">
        <v>55</v>
      </c>
      <c r="Y4922" t="s">
        <v>434</v>
      </c>
      <c r="Z4922">
        <v>1</v>
      </c>
      <c r="AA4922">
        <f t="shared" si="672"/>
        <v>18</v>
      </c>
      <c r="AB4922">
        <f t="shared" ca="1" si="668"/>
        <v>2.6000000000000014</v>
      </c>
      <c r="AC4922">
        <f t="shared" ca="1" si="669"/>
        <v>15.399999999999999</v>
      </c>
      <c r="AD4922">
        <f t="shared" ca="1" si="670"/>
        <v>-15.399999999999999</v>
      </c>
      <c r="AE4922" s="2">
        <v>0</v>
      </c>
      <c r="AF4922" s="7">
        <f>VLOOKUP(R4922,Weights!$A$2:$B$120,2,0)*AE4922</f>
        <v>0</v>
      </c>
      <c r="AG4922">
        <f t="shared" ca="1" si="671"/>
        <v>237.15999999999997</v>
      </c>
      <c r="AI4922" t="str">
        <f t="shared" ca="1" si="673"/>
        <v>Tulsa</v>
      </c>
      <c r="AJ4922" t="str">
        <f t="shared" si="674"/>
        <v>Tulsa</v>
      </c>
      <c r="AK4922">
        <f t="shared" si="675"/>
        <v>0</v>
      </c>
    </row>
    <row r="4923" spans="17:37" x14ac:dyDescent="0.25">
      <c r="Q4923" t="s">
        <v>3264</v>
      </c>
      <c r="R4923" s="6">
        <v>42035</v>
      </c>
      <c r="S4923" t="s">
        <v>3194</v>
      </c>
      <c r="T4923" t="s">
        <v>3266</v>
      </c>
      <c r="U4923" t="s">
        <v>3842</v>
      </c>
      <c r="V4923">
        <v>78</v>
      </c>
      <c r="W4923">
        <v>71</v>
      </c>
      <c r="X4923" t="s">
        <v>3843</v>
      </c>
      <c r="Y4923" t="s">
        <v>436</v>
      </c>
      <c r="Z4923">
        <v>1</v>
      </c>
      <c r="AA4923">
        <f t="shared" si="672"/>
        <v>7</v>
      </c>
      <c r="AB4923">
        <f t="shared" ca="1" si="668"/>
        <v>16.200000000000003</v>
      </c>
      <c r="AC4923">
        <f t="shared" ca="1" si="669"/>
        <v>-9.2000000000000028</v>
      </c>
      <c r="AD4923">
        <f t="shared" ca="1" si="670"/>
        <v>9.2000000000000028</v>
      </c>
      <c r="AE4923" s="2">
        <v>0</v>
      </c>
      <c r="AF4923" s="7">
        <f>VLOOKUP(R4923,Weights!$A$2:$B$120,2,0)*AE4923</f>
        <v>0</v>
      </c>
      <c r="AG4923">
        <f t="shared" ca="1" si="671"/>
        <v>84.640000000000057</v>
      </c>
      <c r="AI4923" t="str">
        <f t="shared" ca="1" si="673"/>
        <v>Tulsa</v>
      </c>
      <c r="AJ4923" t="str">
        <f t="shared" si="674"/>
        <v>Tulsa</v>
      </c>
      <c r="AK4923">
        <f t="shared" si="675"/>
        <v>0</v>
      </c>
    </row>
    <row r="4924" spans="17:37" x14ac:dyDescent="0.25">
      <c r="Q4924" t="s">
        <v>3264</v>
      </c>
      <c r="R4924" s="6">
        <v>42042</v>
      </c>
      <c r="S4924" t="s">
        <v>3194</v>
      </c>
      <c r="T4924" t="s">
        <v>3270</v>
      </c>
      <c r="U4924" t="s">
        <v>3841</v>
      </c>
      <c r="V4924">
        <v>68</v>
      </c>
      <c r="W4924">
        <v>57</v>
      </c>
      <c r="Y4924" t="s">
        <v>437</v>
      </c>
      <c r="Z4924">
        <v>1</v>
      </c>
      <c r="AA4924">
        <f t="shared" si="672"/>
        <v>-11</v>
      </c>
      <c r="AB4924">
        <f t="shared" ca="1" si="668"/>
        <v>0.40000000000000213</v>
      </c>
      <c r="AC4924">
        <f t="shared" ca="1" si="669"/>
        <v>-11.400000000000002</v>
      </c>
      <c r="AD4924">
        <f t="shared" ca="1" si="670"/>
        <v>11.400000000000002</v>
      </c>
      <c r="AE4924" s="2">
        <v>0</v>
      </c>
      <c r="AF4924" s="7">
        <f>VLOOKUP(R4924,Weights!$A$2:$B$120,2,0)*AE4924</f>
        <v>0</v>
      </c>
      <c r="AG4924">
        <f t="shared" ca="1" si="671"/>
        <v>129.96000000000004</v>
      </c>
      <c r="AI4924" t="str">
        <f t="shared" ca="1" si="673"/>
        <v>Tulsa</v>
      </c>
      <c r="AJ4924" t="str">
        <f t="shared" si="674"/>
        <v>SMU</v>
      </c>
      <c r="AK4924" t="str">
        <f t="shared" si="675"/>
        <v>SMU</v>
      </c>
    </row>
    <row r="4925" spans="17:37" x14ac:dyDescent="0.25">
      <c r="Q4925" t="s">
        <v>3264</v>
      </c>
      <c r="R4925" s="6">
        <v>42053</v>
      </c>
      <c r="S4925" t="s">
        <v>3194</v>
      </c>
      <c r="T4925" t="s">
        <v>3260</v>
      </c>
      <c r="U4925" t="s">
        <v>3842</v>
      </c>
      <c r="V4925">
        <v>69</v>
      </c>
      <c r="W4925">
        <v>58</v>
      </c>
      <c r="Y4925" t="s">
        <v>438</v>
      </c>
      <c r="Z4925">
        <v>1</v>
      </c>
      <c r="AA4925">
        <f t="shared" si="672"/>
        <v>11</v>
      </c>
      <c r="AB4925">
        <f t="shared" ca="1" si="668"/>
        <v>12.200000000000001</v>
      </c>
      <c r="AC4925">
        <f t="shared" ca="1" si="669"/>
        <v>-1.2000000000000011</v>
      </c>
      <c r="AD4925">
        <f t="shared" ca="1" si="670"/>
        <v>1.2000000000000011</v>
      </c>
      <c r="AE4925" s="2">
        <v>0</v>
      </c>
      <c r="AF4925" s="7">
        <f>VLOOKUP(R4925,Weights!$A$2:$B$120,2,0)*AE4925</f>
        <v>0</v>
      </c>
      <c r="AG4925">
        <f t="shared" ca="1" si="671"/>
        <v>1.4400000000000026</v>
      </c>
      <c r="AI4925" t="str">
        <f t="shared" ca="1" si="673"/>
        <v>Tulsa</v>
      </c>
      <c r="AJ4925" t="str">
        <f t="shared" si="674"/>
        <v>Tulsa</v>
      </c>
      <c r="AK4925">
        <f t="shared" si="675"/>
        <v>0</v>
      </c>
    </row>
    <row r="4926" spans="17:37" x14ac:dyDescent="0.25">
      <c r="Q4926" t="s">
        <v>3264</v>
      </c>
      <c r="R4926" s="6">
        <v>42057</v>
      </c>
      <c r="S4926" t="s">
        <v>3194</v>
      </c>
      <c r="T4926" t="s">
        <v>3261</v>
      </c>
      <c r="U4926" t="s">
        <v>3842</v>
      </c>
      <c r="V4926">
        <v>55</v>
      </c>
      <c r="W4926">
        <v>39</v>
      </c>
      <c r="Y4926" t="s">
        <v>439</v>
      </c>
      <c r="Z4926">
        <v>1</v>
      </c>
      <c r="AA4926">
        <f t="shared" si="672"/>
        <v>16</v>
      </c>
      <c r="AB4926">
        <f t="shared" ca="1" si="668"/>
        <v>4.6000000000000014</v>
      </c>
      <c r="AC4926">
        <f t="shared" ca="1" si="669"/>
        <v>11.399999999999999</v>
      </c>
      <c r="AD4926">
        <f t="shared" ca="1" si="670"/>
        <v>-11.399999999999999</v>
      </c>
      <c r="AE4926" s="2">
        <v>0</v>
      </c>
      <c r="AF4926" s="7">
        <f>VLOOKUP(R4926,Weights!$A$2:$B$120,2,0)*AE4926</f>
        <v>0</v>
      </c>
      <c r="AG4926">
        <f t="shared" ca="1" si="671"/>
        <v>129.95999999999998</v>
      </c>
      <c r="AI4926" t="str">
        <f t="shared" ca="1" si="673"/>
        <v>Tulsa</v>
      </c>
      <c r="AJ4926" t="str">
        <f t="shared" si="674"/>
        <v>Tulsa</v>
      </c>
      <c r="AK4926">
        <f t="shared" si="675"/>
        <v>0</v>
      </c>
    </row>
    <row r="4927" spans="17:37" x14ac:dyDescent="0.25">
      <c r="Q4927" t="s">
        <v>3264</v>
      </c>
      <c r="R4927" s="6">
        <v>42060</v>
      </c>
      <c r="S4927" t="s">
        <v>3194</v>
      </c>
      <c r="T4927" t="s">
        <v>3263</v>
      </c>
      <c r="U4927" t="s">
        <v>3842</v>
      </c>
      <c r="V4927">
        <v>76</v>
      </c>
      <c r="W4927">
        <v>55</v>
      </c>
      <c r="Y4927" t="s">
        <v>440</v>
      </c>
      <c r="Z4927">
        <v>1</v>
      </c>
      <c r="AA4927">
        <f t="shared" si="672"/>
        <v>21</v>
      </c>
      <c r="AB4927">
        <f t="shared" ca="1" si="668"/>
        <v>13.400000000000002</v>
      </c>
      <c r="AC4927">
        <f t="shared" ca="1" si="669"/>
        <v>7.5999999999999979</v>
      </c>
      <c r="AD4927">
        <f t="shared" ca="1" si="670"/>
        <v>-7.5999999999999979</v>
      </c>
      <c r="AE4927" s="2">
        <v>0</v>
      </c>
      <c r="AF4927" s="7">
        <f>VLOOKUP(R4927,Weights!$A$2:$B$120,2,0)*AE4927</f>
        <v>0</v>
      </c>
      <c r="AG4927">
        <f t="shared" ca="1" si="671"/>
        <v>57.75999999999997</v>
      </c>
      <c r="AI4927" t="str">
        <f t="shared" ca="1" si="673"/>
        <v>Tulsa</v>
      </c>
      <c r="AJ4927" t="str">
        <f t="shared" si="674"/>
        <v>Tulsa</v>
      </c>
      <c r="AK4927">
        <f t="shared" si="675"/>
        <v>0</v>
      </c>
    </row>
    <row r="4928" spans="17:37" x14ac:dyDescent="0.25">
      <c r="Q4928" t="s">
        <v>3264</v>
      </c>
      <c r="R4928" s="6">
        <v>42067</v>
      </c>
      <c r="S4928" t="s">
        <v>3194</v>
      </c>
      <c r="T4928" t="s">
        <v>3234</v>
      </c>
      <c r="U4928" t="s">
        <v>3841</v>
      </c>
      <c r="V4928">
        <v>56</v>
      </c>
      <c r="W4928">
        <v>47</v>
      </c>
      <c r="Y4928" t="s">
        <v>441</v>
      </c>
      <c r="Z4928">
        <v>1</v>
      </c>
      <c r="AA4928">
        <f t="shared" si="672"/>
        <v>-9</v>
      </c>
      <c r="AB4928">
        <f t="shared" ca="1" si="668"/>
        <v>0.20000000000000107</v>
      </c>
      <c r="AC4928">
        <f t="shared" ca="1" si="669"/>
        <v>-9.2000000000000011</v>
      </c>
      <c r="AD4928">
        <f t="shared" ca="1" si="670"/>
        <v>9.2000000000000011</v>
      </c>
      <c r="AE4928" s="2">
        <v>0</v>
      </c>
      <c r="AF4928" s="7">
        <f>VLOOKUP(R4928,Weights!$A$2:$B$120,2,0)*AE4928</f>
        <v>0</v>
      </c>
      <c r="AG4928">
        <f t="shared" ca="1" si="671"/>
        <v>84.640000000000015</v>
      </c>
      <c r="AI4928" t="str">
        <f t="shared" ca="1" si="673"/>
        <v>Tulsa</v>
      </c>
      <c r="AJ4928" t="str">
        <f t="shared" si="674"/>
        <v>Cincinnati</v>
      </c>
      <c r="AK4928" t="str">
        <f t="shared" si="675"/>
        <v>Cincinnati</v>
      </c>
    </row>
    <row r="4929" spans="17:37" x14ac:dyDescent="0.25">
      <c r="Q4929" t="s">
        <v>3275</v>
      </c>
      <c r="R4929" s="6">
        <v>41958</v>
      </c>
      <c r="S4929" t="s">
        <v>3194</v>
      </c>
      <c r="T4929" t="s">
        <v>3532</v>
      </c>
      <c r="U4929" t="s">
        <v>3841</v>
      </c>
      <c r="V4929">
        <v>74</v>
      </c>
      <c r="W4929">
        <v>65</v>
      </c>
      <c r="Y4929" t="s">
        <v>9</v>
      </c>
      <c r="Z4929">
        <v>1</v>
      </c>
      <c r="AA4929">
        <f t="shared" si="672"/>
        <v>-9</v>
      </c>
      <c r="AB4929">
        <f t="shared" ca="1" si="668"/>
        <v>4</v>
      </c>
      <c r="AC4929">
        <f t="shared" ca="1" si="669"/>
        <v>-13</v>
      </c>
      <c r="AD4929">
        <f t="shared" ca="1" si="670"/>
        <v>13</v>
      </c>
      <c r="AE4929" s="2">
        <v>0</v>
      </c>
      <c r="AF4929" s="7">
        <f>VLOOKUP(R4929,Weights!$A$2:$B$120,2,0)*AE4929</f>
        <v>0</v>
      </c>
      <c r="AG4929">
        <f t="shared" ca="1" si="671"/>
        <v>169</v>
      </c>
      <c r="AI4929" t="str">
        <f t="shared" ca="1" si="673"/>
        <v>UAB</v>
      </c>
      <c r="AJ4929" t="str">
        <f t="shared" si="674"/>
        <v>UL Monroe</v>
      </c>
      <c r="AK4929" t="str">
        <f t="shared" si="675"/>
        <v>UL Monroe</v>
      </c>
    </row>
    <row r="4930" spans="17:37" x14ac:dyDescent="0.25">
      <c r="Q4930" t="s">
        <v>3275</v>
      </c>
      <c r="R4930" s="6">
        <v>41960</v>
      </c>
      <c r="S4930" t="s">
        <v>3194</v>
      </c>
      <c r="T4930" t="s">
        <v>3839</v>
      </c>
      <c r="U4930" t="s">
        <v>3842</v>
      </c>
      <c r="V4930">
        <v>94</v>
      </c>
      <c r="W4930">
        <v>81</v>
      </c>
      <c r="Y4930" t="s">
        <v>11</v>
      </c>
      <c r="Z4930">
        <v>1</v>
      </c>
      <c r="AA4930">
        <f t="shared" si="672"/>
        <v>13</v>
      </c>
      <c r="AB4930">
        <f t="shared" ref="AB4930:AB4993" ca="1" si="676">Z4930*(IF(S4930="A",-HomeEdge,IF(S4930="H",HomeEdge,0))+VLOOKUP(Q4930,TmList,2,0)-VLOOKUP(T4930,TmList,2,0))</f>
        <v>30.799999800000002</v>
      </c>
      <c r="AC4930">
        <f t="shared" ref="AC4930:AC4993" ca="1" si="677">AA4930-AB4930</f>
        <v>-17.799999800000002</v>
      </c>
      <c r="AD4930">
        <f t="shared" ref="AD4930:AD4993" ca="1" si="678">-AC4930</f>
        <v>17.799999800000002</v>
      </c>
      <c r="AE4930" s="2">
        <v>0</v>
      </c>
      <c r="AF4930" s="7">
        <f>VLOOKUP(R4930,Weights!$A$2:$B$120,2,0)*AE4930</f>
        <v>0</v>
      </c>
      <c r="AG4930">
        <f t="shared" ref="AG4930:AG4993" ca="1" si="679">AC4930^2</f>
        <v>316.83999288000012</v>
      </c>
      <c r="AI4930" t="str">
        <f t="shared" ca="1" si="673"/>
        <v>UAB</v>
      </c>
      <c r="AJ4930" t="str">
        <f t="shared" si="674"/>
        <v>UAB</v>
      </c>
      <c r="AK4930">
        <f t="shared" si="675"/>
        <v>0</v>
      </c>
    </row>
    <row r="4931" spans="17:37" x14ac:dyDescent="0.25">
      <c r="Q4931" t="s">
        <v>3275</v>
      </c>
      <c r="R4931" s="6">
        <v>41963</v>
      </c>
      <c r="S4931" t="s">
        <v>3194</v>
      </c>
      <c r="T4931" t="s">
        <v>3266</v>
      </c>
      <c r="U4931" t="s">
        <v>3841</v>
      </c>
      <c r="V4931">
        <v>73</v>
      </c>
      <c r="W4931">
        <v>71</v>
      </c>
      <c r="X4931" t="s">
        <v>3843</v>
      </c>
      <c r="Y4931" t="s">
        <v>13</v>
      </c>
      <c r="Z4931">
        <v>1</v>
      </c>
      <c r="AA4931">
        <f t="shared" ref="AA4931:AA4994" si="680">Z4931*IF(U4931="W",(V4931-W4931),W4931-V4931)</f>
        <v>-2</v>
      </c>
      <c r="AB4931">
        <f t="shared" ca="1" si="676"/>
        <v>9.1999999999999993</v>
      </c>
      <c r="AC4931">
        <f t="shared" ca="1" si="677"/>
        <v>-11.2</v>
      </c>
      <c r="AD4931">
        <f t="shared" ca="1" si="678"/>
        <v>11.2</v>
      </c>
      <c r="AE4931" s="2">
        <v>0</v>
      </c>
      <c r="AF4931" s="7">
        <f>VLOOKUP(R4931,Weights!$A$2:$B$120,2,0)*AE4931</f>
        <v>0</v>
      </c>
      <c r="AG4931">
        <f t="shared" ca="1" si="679"/>
        <v>125.43999999999998</v>
      </c>
      <c r="AI4931" t="str">
        <f t="shared" ref="AI4931:AI4994" ca="1" si="681">IF(AB4931&gt;0,Q4931,T4931)</f>
        <v>UAB</v>
      </c>
      <c r="AJ4931" t="str">
        <f t="shared" ref="AJ4931:AJ4994" si="682">IF(AA4931&gt;0,Q4931,T4931)</f>
        <v>South Florida</v>
      </c>
      <c r="AK4931" t="str">
        <f t="shared" ref="AK4931:AK4994" si="683">IF(AA4931&lt;0,T4931,0)</f>
        <v>South Florida</v>
      </c>
    </row>
    <row r="4932" spans="17:37" x14ac:dyDescent="0.25">
      <c r="Q4932" t="s">
        <v>3275</v>
      </c>
      <c r="R4932" s="6">
        <v>41966</v>
      </c>
      <c r="S4932" t="s">
        <v>3194</v>
      </c>
      <c r="T4932" t="s">
        <v>3469</v>
      </c>
      <c r="U4932" t="s">
        <v>3842</v>
      </c>
      <c r="V4932">
        <v>58</v>
      </c>
      <c r="W4932">
        <v>50</v>
      </c>
      <c r="Y4932" t="s">
        <v>15</v>
      </c>
      <c r="Z4932">
        <v>1</v>
      </c>
      <c r="AA4932">
        <f t="shared" si="680"/>
        <v>8</v>
      </c>
      <c r="AB4932">
        <f t="shared" ca="1" si="676"/>
        <v>13.999999799999999</v>
      </c>
      <c r="AC4932">
        <f t="shared" ca="1" si="677"/>
        <v>-5.9999997999999994</v>
      </c>
      <c r="AD4932">
        <f t="shared" ca="1" si="678"/>
        <v>5.9999997999999994</v>
      </c>
      <c r="AE4932" s="2">
        <v>0</v>
      </c>
      <c r="AF4932" s="7">
        <f>VLOOKUP(R4932,Weights!$A$2:$B$120,2,0)*AE4932</f>
        <v>0</v>
      </c>
      <c r="AG4932">
        <f t="shared" ca="1" si="679"/>
        <v>35.999997600000036</v>
      </c>
      <c r="AI4932" t="str">
        <f t="shared" ca="1" si="681"/>
        <v>UAB</v>
      </c>
      <c r="AJ4932" t="str">
        <f t="shared" si="682"/>
        <v>UAB</v>
      </c>
      <c r="AK4932">
        <f t="shared" si="683"/>
        <v>0</v>
      </c>
    </row>
    <row r="4933" spans="17:37" x14ac:dyDescent="0.25">
      <c r="Q4933" t="s">
        <v>3275</v>
      </c>
      <c r="R4933" s="6">
        <v>41970</v>
      </c>
      <c r="S4933" t="s">
        <v>3195</v>
      </c>
      <c r="T4933" t="s">
        <v>3265</v>
      </c>
      <c r="U4933" t="s">
        <v>3841</v>
      </c>
      <c r="V4933">
        <v>56</v>
      </c>
      <c r="W4933">
        <v>47</v>
      </c>
      <c r="Y4933" t="s">
        <v>19</v>
      </c>
      <c r="Z4933">
        <v>1</v>
      </c>
      <c r="AA4933">
        <f t="shared" si="680"/>
        <v>-9</v>
      </c>
      <c r="AB4933">
        <f t="shared" ca="1" si="676"/>
        <v>-12.2000002</v>
      </c>
      <c r="AC4933">
        <f t="shared" ca="1" si="677"/>
        <v>3.2000001999999999</v>
      </c>
      <c r="AD4933">
        <f t="shared" ca="1" si="678"/>
        <v>-3.2000001999999999</v>
      </c>
      <c r="AE4933" s="2">
        <v>0</v>
      </c>
      <c r="AF4933" s="7">
        <f>VLOOKUP(R4933,Weights!$A$2:$B$120,2,0)*AE4933</f>
        <v>0</v>
      </c>
      <c r="AG4933">
        <f t="shared" ca="1" si="679"/>
        <v>10.240001280000039</v>
      </c>
      <c r="AI4933" t="str">
        <f t="shared" ca="1" si="681"/>
        <v>Florida</v>
      </c>
      <c r="AJ4933" t="str">
        <f t="shared" si="682"/>
        <v>Florida</v>
      </c>
      <c r="AK4933" t="str">
        <f t="shared" si="683"/>
        <v>Florida</v>
      </c>
    </row>
    <row r="4934" spans="17:37" x14ac:dyDescent="0.25">
      <c r="Q4934" t="s">
        <v>3275</v>
      </c>
      <c r="R4934" s="6">
        <v>41971</v>
      </c>
      <c r="S4934" t="s">
        <v>3195</v>
      </c>
      <c r="T4934" t="s">
        <v>3403</v>
      </c>
      <c r="U4934" t="s">
        <v>3841</v>
      </c>
      <c r="V4934">
        <v>88</v>
      </c>
      <c r="W4934">
        <v>76</v>
      </c>
      <c r="Y4934" t="s">
        <v>21</v>
      </c>
      <c r="Z4934">
        <v>1</v>
      </c>
      <c r="AA4934">
        <f t="shared" si="680"/>
        <v>-12</v>
      </c>
      <c r="AB4934">
        <f t="shared" ca="1" si="676"/>
        <v>-11.800000199999999</v>
      </c>
      <c r="AC4934">
        <f t="shared" ca="1" si="677"/>
        <v>-0.1999998000000005</v>
      </c>
      <c r="AD4934">
        <f t="shared" ca="1" si="678"/>
        <v>0.1999998000000005</v>
      </c>
      <c r="AE4934" s="2">
        <v>0</v>
      </c>
      <c r="AF4934" s="7">
        <f>VLOOKUP(R4934,Weights!$A$2:$B$120,2,0)*AE4934</f>
        <v>0</v>
      </c>
      <c r="AG4934">
        <f t="shared" ca="1" si="679"/>
        <v>3.9999920000040205E-2</v>
      </c>
      <c r="AI4934" t="str">
        <f t="shared" ca="1" si="681"/>
        <v>UCLA</v>
      </c>
      <c r="AJ4934" t="str">
        <f t="shared" si="682"/>
        <v>UCLA</v>
      </c>
      <c r="AK4934" t="str">
        <f t="shared" si="683"/>
        <v>UCLA</v>
      </c>
    </row>
    <row r="4935" spans="17:37" x14ac:dyDescent="0.25">
      <c r="Q4935" t="s">
        <v>3275</v>
      </c>
      <c r="R4935" s="6">
        <v>41977</v>
      </c>
      <c r="S4935" t="s">
        <v>3194</v>
      </c>
      <c r="T4935" t="s">
        <v>3359</v>
      </c>
      <c r="U4935" t="s">
        <v>3842</v>
      </c>
      <c r="V4935">
        <v>58</v>
      </c>
      <c r="W4935">
        <v>48</v>
      </c>
      <c r="Y4935" t="s">
        <v>484</v>
      </c>
      <c r="Z4935">
        <v>1</v>
      </c>
      <c r="AA4935">
        <f t="shared" si="680"/>
        <v>10</v>
      </c>
      <c r="AB4935">
        <f t="shared" ca="1" si="676"/>
        <v>1</v>
      </c>
      <c r="AC4935">
        <f t="shared" ca="1" si="677"/>
        <v>9</v>
      </c>
      <c r="AD4935">
        <f t="shared" ca="1" si="678"/>
        <v>-9</v>
      </c>
      <c r="AE4935" s="2">
        <v>0</v>
      </c>
      <c r="AF4935" s="7">
        <f>VLOOKUP(R4935,Weights!$A$2:$B$120,2,0)*AE4935</f>
        <v>0</v>
      </c>
      <c r="AG4935">
        <f t="shared" ca="1" si="679"/>
        <v>81</v>
      </c>
      <c r="AI4935" t="str">
        <f t="shared" ca="1" si="681"/>
        <v>UAB</v>
      </c>
      <c r="AJ4935" t="str">
        <f t="shared" si="682"/>
        <v>UAB</v>
      </c>
      <c r="AK4935">
        <f t="shared" si="683"/>
        <v>0</v>
      </c>
    </row>
    <row r="4936" spans="17:37" x14ac:dyDescent="0.25">
      <c r="Q4936" t="s">
        <v>3275</v>
      </c>
      <c r="R4936" s="6">
        <v>41980</v>
      </c>
      <c r="S4936" t="s">
        <v>3194</v>
      </c>
      <c r="T4936" t="s">
        <v>3314</v>
      </c>
      <c r="U4936" t="s">
        <v>3841</v>
      </c>
      <c r="V4936">
        <v>78</v>
      </c>
      <c r="W4936">
        <v>74</v>
      </c>
      <c r="Y4936" t="s">
        <v>25</v>
      </c>
      <c r="Z4936">
        <v>1</v>
      </c>
      <c r="AA4936">
        <f t="shared" si="680"/>
        <v>-4</v>
      </c>
      <c r="AB4936">
        <f t="shared" ca="1" si="676"/>
        <v>-3.6</v>
      </c>
      <c r="AC4936">
        <f t="shared" ca="1" si="677"/>
        <v>-0.39999999999999991</v>
      </c>
      <c r="AD4936">
        <f t="shared" ca="1" si="678"/>
        <v>0.39999999999999991</v>
      </c>
      <c r="AE4936" s="2">
        <v>0</v>
      </c>
      <c r="AF4936" s="7">
        <f>VLOOKUP(R4936,Weights!$A$2:$B$120,2,0)*AE4936</f>
        <v>0</v>
      </c>
      <c r="AG4936">
        <f t="shared" ca="1" si="679"/>
        <v>0.15999999999999992</v>
      </c>
      <c r="AI4936" t="str">
        <f t="shared" ca="1" si="681"/>
        <v>Illinois St</v>
      </c>
      <c r="AJ4936" t="str">
        <f t="shared" si="682"/>
        <v>Illinois St</v>
      </c>
      <c r="AK4936" t="str">
        <f t="shared" si="683"/>
        <v>Illinois St</v>
      </c>
    </row>
    <row r="4937" spans="17:37" x14ac:dyDescent="0.25">
      <c r="Q4937" t="s">
        <v>3275</v>
      </c>
      <c r="R4937" s="6">
        <v>41987</v>
      </c>
      <c r="S4937" t="s">
        <v>3194</v>
      </c>
      <c r="T4937" t="s">
        <v>3426</v>
      </c>
      <c r="U4937" t="s">
        <v>3842</v>
      </c>
      <c r="V4937">
        <v>79</v>
      </c>
      <c r="W4937">
        <v>71</v>
      </c>
      <c r="Y4937" t="s">
        <v>27</v>
      </c>
      <c r="Z4937">
        <v>1</v>
      </c>
      <c r="AA4937">
        <f t="shared" si="680"/>
        <v>8</v>
      </c>
      <c r="AB4937">
        <f t="shared" ca="1" si="676"/>
        <v>6.1999999999999993</v>
      </c>
      <c r="AC4937">
        <f t="shared" ca="1" si="677"/>
        <v>1.8000000000000007</v>
      </c>
      <c r="AD4937">
        <f t="shared" ca="1" si="678"/>
        <v>-1.8000000000000007</v>
      </c>
      <c r="AE4937" s="2">
        <v>0</v>
      </c>
      <c r="AF4937" s="7">
        <f>VLOOKUP(R4937,Weights!$A$2:$B$120,2,0)*AE4937</f>
        <v>0</v>
      </c>
      <c r="AG4937">
        <f t="shared" ca="1" si="679"/>
        <v>3.2400000000000024</v>
      </c>
      <c r="AI4937" t="str">
        <f t="shared" ca="1" si="681"/>
        <v>UAB</v>
      </c>
      <c r="AJ4937" t="str">
        <f t="shared" si="682"/>
        <v>UAB</v>
      </c>
      <c r="AK4937">
        <f t="shared" si="683"/>
        <v>0</v>
      </c>
    </row>
    <row r="4938" spans="17:37" x14ac:dyDescent="0.25">
      <c r="Q4938" t="s">
        <v>3275</v>
      </c>
      <c r="R4938" s="6">
        <v>41991</v>
      </c>
      <c r="S4938" t="s">
        <v>3194</v>
      </c>
      <c r="T4938" t="s">
        <v>3304</v>
      </c>
      <c r="U4938" t="s">
        <v>3841</v>
      </c>
      <c r="V4938">
        <v>79</v>
      </c>
      <c r="W4938">
        <v>70</v>
      </c>
      <c r="Y4938" t="s">
        <v>857</v>
      </c>
      <c r="Z4938">
        <v>1</v>
      </c>
      <c r="AA4938">
        <f t="shared" si="680"/>
        <v>-9</v>
      </c>
      <c r="AB4938">
        <f t="shared" ca="1" si="676"/>
        <v>-8.8000001999999995</v>
      </c>
      <c r="AC4938">
        <f t="shared" ca="1" si="677"/>
        <v>-0.1999998000000005</v>
      </c>
      <c r="AD4938">
        <f t="shared" ca="1" si="678"/>
        <v>0.1999998000000005</v>
      </c>
      <c r="AE4938" s="2">
        <v>0</v>
      </c>
      <c r="AF4938" s="7">
        <f>VLOOKUP(R4938,Weights!$A$2:$B$120,2,0)*AE4938</f>
        <v>0</v>
      </c>
      <c r="AG4938">
        <f t="shared" ca="1" si="679"/>
        <v>3.9999920000040205E-2</v>
      </c>
      <c r="AI4938" t="str">
        <f t="shared" ca="1" si="681"/>
        <v>LSU</v>
      </c>
      <c r="AJ4938" t="str">
        <f t="shared" si="682"/>
        <v>LSU</v>
      </c>
      <c r="AK4938" t="str">
        <f t="shared" si="683"/>
        <v>LSU</v>
      </c>
    </row>
    <row r="4939" spans="17:37" x14ac:dyDescent="0.25">
      <c r="Q4939" t="s">
        <v>3275</v>
      </c>
      <c r="R4939" s="6">
        <v>42012</v>
      </c>
      <c r="S4939" t="s">
        <v>3194</v>
      </c>
      <c r="T4939" t="s">
        <v>3268</v>
      </c>
      <c r="U4939" t="s">
        <v>3842</v>
      </c>
      <c r="V4939">
        <v>66</v>
      </c>
      <c r="W4939">
        <v>57</v>
      </c>
      <c r="Y4939" t="s">
        <v>1671</v>
      </c>
      <c r="Z4939">
        <v>1</v>
      </c>
      <c r="AA4939">
        <f t="shared" si="680"/>
        <v>9</v>
      </c>
      <c r="AB4939">
        <f t="shared" ca="1" si="676"/>
        <v>9</v>
      </c>
      <c r="AC4939">
        <f t="shared" ca="1" si="677"/>
        <v>0</v>
      </c>
      <c r="AD4939">
        <f t="shared" ca="1" si="678"/>
        <v>0</v>
      </c>
      <c r="AE4939" s="2">
        <v>0</v>
      </c>
      <c r="AF4939" s="7">
        <f>VLOOKUP(R4939,Weights!$A$2:$B$120,2,0)*AE4939</f>
        <v>0</v>
      </c>
      <c r="AG4939">
        <f t="shared" ca="1" si="679"/>
        <v>0</v>
      </c>
      <c r="AI4939" t="str">
        <f t="shared" ca="1" si="681"/>
        <v>UAB</v>
      </c>
      <c r="AJ4939" t="str">
        <f t="shared" si="682"/>
        <v>UAB</v>
      </c>
      <c r="AK4939">
        <f t="shared" si="683"/>
        <v>0</v>
      </c>
    </row>
    <row r="4940" spans="17:37" x14ac:dyDescent="0.25">
      <c r="Q4940" t="s">
        <v>3275</v>
      </c>
      <c r="R4940" s="6">
        <v>42014</v>
      </c>
      <c r="S4940" t="s">
        <v>3194</v>
      </c>
      <c r="T4940" t="s">
        <v>3346</v>
      </c>
      <c r="U4940" t="s">
        <v>3842</v>
      </c>
      <c r="V4940">
        <v>70</v>
      </c>
      <c r="W4940">
        <v>53</v>
      </c>
      <c r="Y4940" t="s">
        <v>1672</v>
      </c>
      <c r="Z4940">
        <v>1</v>
      </c>
      <c r="AA4940">
        <f t="shared" si="680"/>
        <v>17</v>
      </c>
      <c r="AB4940">
        <f t="shared" ca="1" si="676"/>
        <v>9</v>
      </c>
      <c r="AC4940">
        <f t="shared" ca="1" si="677"/>
        <v>8</v>
      </c>
      <c r="AD4940">
        <f t="shared" ca="1" si="678"/>
        <v>-8</v>
      </c>
      <c r="AE4940" s="2">
        <v>0</v>
      </c>
      <c r="AF4940" s="7">
        <f>VLOOKUP(R4940,Weights!$A$2:$B$120,2,0)*AE4940</f>
        <v>0</v>
      </c>
      <c r="AG4940">
        <f t="shared" ca="1" si="679"/>
        <v>64</v>
      </c>
      <c r="AI4940" t="str">
        <f t="shared" ca="1" si="681"/>
        <v>UAB</v>
      </c>
      <c r="AJ4940" t="str">
        <f t="shared" si="682"/>
        <v>UAB</v>
      </c>
      <c r="AK4940">
        <f t="shared" si="683"/>
        <v>0</v>
      </c>
    </row>
    <row r="4941" spans="17:37" x14ac:dyDescent="0.25">
      <c r="Q4941" t="s">
        <v>3275</v>
      </c>
      <c r="R4941" s="6">
        <v>42026</v>
      </c>
      <c r="S4941" t="s">
        <v>3194</v>
      </c>
      <c r="T4941" t="s">
        <v>3326</v>
      </c>
      <c r="U4941" t="s">
        <v>3842</v>
      </c>
      <c r="V4941">
        <v>81</v>
      </c>
      <c r="W4941">
        <v>76</v>
      </c>
      <c r="X4941" t="s">
        <v>3843</v>
      </c>
      <c r="Y4941" t="s">
        <v>1673</v>
      </c>
      <c r="Z4941">
        <v>1</v>
      </c>
      <c r="AA4941">
        <f t="shared" si="680"/>
        <v>5</v>
      </c>
      <c r="AB4941">
        <f t="shared" ca="1" si="676"/>
        <v>0.8</v>
      </c>
      <c r="AC4941">
        <f t="shared" ca="1" si="677"/>
        <v>4.2</v>
      </c>
      <c r="AD4941">
        <f t="shared" ca="1" si="678"/>
        <v>-4.2</v>
      </c>
      <c r="AE4941" s="2">
        <v>0</v>
      </c>
      <c r="AF4941" s="7">
        <f>VLOOKUP(R4941,Weights!$A$2:$B$120,2,0)*AE4941</f>
        <v>0</v>
      </c>
      <c r="AG4941">
        <f t="shared" ca="1" si="679"/>
        <v>17.64</v>
      </c>
      <c r="AI4941" t="str">
        <f t="shared" ca="1" si="681"/>
        <v>UAB</v>
      </c>
      <c r="AJ4941" t="str">
        <f t="shared" si="682"/>
        <v>UAB</v>
      </c>
      <c r="AK4941">
        <f t="shared" si="683"/>
        <v>0</v>
      </c>
    </row>
    <row r="4942" spans="17:37" x14ac:dyDescent="0.25">
      <c r="Q4942" t="s">
        <v>3275</v>
      </c>
      <c r="R4942" s="6">
        <v>42028</v>
      </c>
      <c r="S4942" t="s">
        <v>3194</v>
      </c>
      <c r="T4942" t="s">
        <v>3307</v>
      </c>
      <c r="U4942" t="s">
        <v>3842</v>
      </c>
      <c r="V4942">
        <v>81</v>
      </c>
      <c r="W4942">
        <v>68</v>
      </c>
      <c r="Y4942" t="s">
        <v>1674</v>
      </c>
      <c r="Z4942">
        <v>1</v>
      </c>
      <c r="AA4942">
        <f t="shared" si="680"/>
        <v>13</v>
      </c>
      <c r="AB4942">
        <f t="shared" ca="1" si="676"/>
        <v>-6.4</v>
      </c>
      <c r="AC4942">
        <f t="shared" ca="1" si="677"/>
        <v>19.399999999999999</v>
      </c>
      <c r="AD4942">
        <f t="shared" ca="1" si="678"/>
        <v>-19.399999999999999</v>
      </c>
      <c r="AE4942" s="2">
        <v>0</v>
      </c>
      <c r="AF4942" s="7">
        <f>VLOOKUP(R4942,Weights!$A$2:$B$120,2,0)*AE4942</f>
        <v>0</v>
      </c>
      <c r="AG4942">
        <f t="shared" ca="1" si="679"/>
        <v>376.35999999999996</v>
      </c>
      <c r="AI4942" t="str">
        <f t="shared" ca="1" si="681"/>
        <v>Old Dominion</v>
      </c>
      <c r="AJ4942" t="str">
        <f t="shared" si="682"/>
        <v>UAB</v>
      </c>
      <c r="AK4942">
        <f t="shared" si="683"/>
        <v>0</v>
      </c>
    </row>
    <row r="4943" spans="17:37" x14ac:dyDescent="0.25">
      <c r="Q4943" t="s">
        <v>3275</v>
      </c>
      <c r="R4943" s="6">
        <v>42040</v>
      </c>
      <c r="S4943" t="s">
        <v>3194</v>
      </c>
      <c r="T4943" t="s">
        <v>3438</v>
      </c>
      <c r="U4943" t="s">
        <v>3842</v>
      </c>
      <c r="V4943">
        <v>80</v>
      </c>
      <c r="W4943">
        <v>60</v>
      </c>
      <c r="Y4943" t="s">
        <v>1675</v>
      </c>
      <c r="Z4943">
        <v>1</v>
      </c>
      <c r="AA4943">
        <f t="shared" si="680"/>
        <v>20</v>
      </c>
      <c r="AB4943">
        <f t="shared" ca="1" si="676"/>
        <v>-3.4</v>
      </c>
      <c r="AC4943">
        <f t="shared" ca="1" si="677"/>
        <v>23.4</v>
      </c>
      <c r="AD4943">
        <f t="shared" ca="1" si="678"/>
        <v>-23.4</v>
      </c>
      <c r="AE4943" s="2">
        <v>0</v>
      </c>
      <c r="AF4943" s="7">
        <f>VLOOKUP(R4943,Weights!$A$2:$B$120,2,0)*AE4943</f>
        <v>0</v>
      </c>
      <c r="AG4943">
        <f t="shared" ca="1" si="679"/>
        <v>547.55999999999995</v>
      </c>
      <c r="AI4943" t="str">
        <f t="shared" ca="1" si="681"/>
        <v>Louisiana Tech</v>
      </c>
      <c r="AJ4943" t="str">
        <f t="shared" si="682"/>
        <v>UAB</v>
      </c>
      <c r="AK4943">
        <f t="shared" si="683"/>
        <v>0</v>
      </c>
    </row>
    <row r="4944" spans="17:37" x14ac:dyDescent="0.25">
      <c r="Q4944" t="s">
        <v>3275</v>
      </c>
      <c r="R4944" s="6">
        <v>42042</v>
      </c>
      <c r="S4944" t="s">
        <v>3194</v>
      </c>
      <c r="T4944" t="s">
        <v>3306</v>
      </c>
      <c r="U4944" t="s">
        <v>3842</v>
      </c>
      <c r="V4944">
        <v>78</v>
      </c>
      <c r="W4944">
        <v>68</v>
      </c>
      <c r="Y4944" t="s">
        <v>1676</v>
      </c>
      <c r="Z4944">
        <v>1</v>
      </c>
      <c r="AA4944">
        <f t="shared" si="680"/>
        <v>10</v>
      </c>
      <c r="AB4944">
        <f t="shared" ca="1" si="676"/>
        <v>11</v>
      </c>
      <c r="AC4944">
        <f t="shared" ca="1" si="677"/>
        <v>-1</v>
      </c>
      <c r="AD4944">
        <f t="shared" ca="1" si="678"/>
        <v>1</v>
      </c>
      <c r="AE4944" s="2">
        <v>0</v>
      </c>
      <c r="AF4944" s="7">
        <f>VLOOKUP(R4944,Weights!$A$2:$B$120,2,0)*AE4944</f>
        <v>0</v>
      </c>
      <c r="AG4944">
        <f t="shared" ca="1" si="679"/>
        <v>1</v>
      </c>
      <c r="AI4944" t="str">
        <f t="shared" ca="1" si="681"/>
        <v>UAB</v>
      </c>
      <c r="AJ4944" t="str">
        <f t="shared" si="682"/>
        <v>UAB</v>
      </c>
      <c r="AK4944">
        <f t="shared" si="683"/>
        <v>0</v>
      </c>
    </row>
    <row r="4945" spans="17:37" x14ac:dyDescent="0.25">
      <c r="Q4945" t="s">
        <v>3275</v>
      </c>
      <c r="R4945" s="6">
        <v>42054</v>
      </c>
      <c r="S4945" t="s">
        <v>3194</v>
      </c>
      <c r="T4945" t="s">
        <v>3325</v>
      </c>
      <c r="U4945" t="s">
        <v>3842</v>
      </c>
      <c r="V4945">
        <v>71</v>
      </c>
      <c r="W4945">
        <v>66</v>
      </c>
      <c r="Y4945" t="s">
        <v>1677</v>
      </c>
      <c r="Z4945">
        <v>1</v>
      </c>
      <c r="AA4945">
        <f t="shared" si="680"/>
        <v>5</v>
      </c>
      <c r="AB4945">
        <f t="shared" ca="1" si="676"/>
        <v>2.7999999799999999</v>
      </c>
      <c r="AC4945">
        <f t="shared" ca="1" si="677"/>
        <v>2.2000000200000001</v>
      </c>
      <c r="AD4945">
        <f t="shared" ca="1" si="678"/>
        <v>-2.2000000200000001</v>
      </c>
      <c r="AE4945" s="2">
        <v>0</v>
      </c>
      <c r="AF4945" s="7">
        <f>VLOOKUP(R4945,Weights!$A$2:$B$120,2,0)*AE4945</f>
        <v>0</v>
      </c>
      <c r="AG4945">
        <f t="shared" ca="1" si="679"/>
        <v>4.8400000880000009</v>
      </c>
      <c r="AI4945" t="str">
        <f t="shared" ca="1" si="681"/>
        <v>UAB</v>
      </c>
      <c r="AJ4945" t="str">
        <f t="shared" si="682"/>
        <v>UAB</v>
      </c>
      <c r="AK4945">
        <f t="shared" si="683"/>
        <v>0</v>
      </c>
    </row>
    <row r="4946" spans="17:37" x14ac:dyDescent="0.25">
      <c r="Q4946" t="s">
        <v>3275</v>
      </c>
      <c r="R4946" s="6">
        <v>42056</v>
      </c>
      <c r="S4946" t="s">
        <v>3194</v>
      </c>
      <c r="T4946" t="s">
        <v>3447</v>
      </c>
      <c r="U4946" t="s">
        <v>3842</v>
      </c>
      <c r="V4946">
        <v>72</v>
      </c>
      <c r="W4946">
        <v>54</v>
      </c>
      <c r="Y4946" t="s">
        <v>1678</v>
      </c>
      <c r="Z4946">
        <v>1</v>
      </c>
      <c r="AA4946">
        <f t="shared" si="680"/>
        <v>18</v>
      </c>
      <c r="AB4946">
        <f t="shared" ca="1" si="676"/>
        <v>9.8000000000000007</v>
      </c>
      <c r="AC4946">
        <f t="shared" ca="1" si="677"/>
        <v>8.1999999999999993</v>
      </c>
      <c r="AD4946">
        <f t="shared" ca="1" si="678"/>
        <v>-8.1999999999999993</v>
      </c>
      <c r="AE4946" s="2">
        <v>0</v>
      </c>
      <c r="AF4946" s="7">
        <f>VLOOKUP(R4946,Weights!$A$2:$B$120,2,0)*AE4946</f>
        <v>0</v>
      </c>
      <c r="AG4946">
        <f t="shared" ca="1" si="679"/>
        <v>67.239999999999995</v>
      </c>
      <c r="AI4946" t="str">
        <f t="shared" ca="1" si="681"/>
        <v>UAB</v>
      </c>
      <c r="AJ4946" t="str">
        <f t="shared" si="682"/>
        <v>UAB</v>
      </c>
      <c r="AK4946">
        <f t="shared" si="683"/>
        <v>0</v>
      </c>
    </row>
    <row r="4947" spans="17:37" x14ac:dyDescent="0.25">
      <c r="Q4947" t="s">
        <v>3275</v>
      </c>
      <c r="R4947" s="6">
        <v>42063</v>
      </c>
      <c r="S4947" t="s">
        <v>3194</v>
      </c>
      <c r="T4947" t="s">
        <v>3411</v>
      </c>
      <c r="U4947" t="s">
        <v>3842</v>
      </c>
      <c r="V4947">
        <v>100</v>
      </c>
      <c r="W4947">
        <v>95</v>
      </c>
      <c r="X4947" t="s">
        <v>3845</v>
      </c>
      <c r="Y4947" t="s">
        <v>1679</v>
      </c>
      <c r="Z4947">
        <v>1</v>
      </c>
      <c r="AA4947">
        <f t="shared" si="680"/>
        <v>5</v>
      </c>
      <c r="AB4947">
        <f t="shared" ca="1" si="676"/>
        <v>4.2</v>
      </c>
      <c r="AC4947">
        <f t="shared" ca="1" si="677"/>
        <v>0.79999999999999982</v>
      </c>
      <c r="AD4947">
        <f t="shared" ca="1" si="678"/>
        <v>-0.79999999999999982</v>
      </c>
      <c r="AE4947" s="2">
        <v>0</v>
      </c>
      <c r="AF4947" s="7">
        <f>VLOOKUP(R4947,Weights!$A$2:$B$120,2,0)*AE4947</f>
        <v>0</v>
      </c>
      <c r="AG4947">
        <f t="shared" ca="1" si="679"/>
        <v>0.63999999999999968</v>
      </c>
      <c r="AI4947" t="str">
        <f t="shared" ca="1" si="681"/>
        <v>UAB</v>
      </c>
      <c r="AJ4947" t="str">
        <f t="shared" si="682"/>
        <v>UAB</v>
      </c>
      <c r="AK4947">
        <f t="shared" si="683"/>
        <v>0</v>
      </c>
    </row>
    <row r="4948" spans="17:37" x14ac:dyDescent="0.25">
      <c r="Q4948" t="s">
        <v>3275</v>
      </c>
      <c r="R4948" s="6">
        <v>42075</v>
      </c>
      <c r="S4948" t="s">
        <v>3195</v>
      </c>
      <c r="T4948" t="s">
        <v>3325</v>
      </c>
      <c r="U4948" t="s">
        <v>3842</v>
      </c>
      <c r="V4948">
        <v>53</v>
      </c>
      <c r="W4948">
        <v>52</v>
      </c>
      <c r="Y4948" t="s">
        <v>3163</v>
      </c>
      <c r="Z4948">
        <v>1</v>
      </c>
      <c r="AA4948">
        <f t="shared" si="680"/>
        <v>1</v>
      </c>
      <c r="AB4948">
        <f t="shared" ca="1" si="676"/>
        <v>-0.40000002000000012</v>
      </c>
      <c r="AC4948">
        <f t="shared" ca="1" si="677"/>
        <v>1.4000000200000002</v>
      </c>
      <c r="AD4948">
        <f t="shared" ca="1" si="678"/>
        <v>-1.4000000200000002</v>
      </c>
      <c r="AE4948" s="2">
        <v>0</v>
      </c>
      <c r="AF4948" s="7">
        <f>VLOOKUP(R4948,Weights!$A$2:$B$120,2,0)*AE4948</f>
        <v>0</v>
      </c>
      <c r="AG4948">
        <f t="shared" ca="1" si="679"/>
        <v>1.960000056000001</v>
      </c>
      <c r="AI4948" t="str">
        <f t="shared" ca="1" si="681"/>
        <v>Western Kentucky</v>
      </c>
      <c r="AJ4948" t="str">
        <f t="shared" si="682"/>
        <v>UAB</v>
      </c>
      <c r="AK4948">
        <f t="shared" si="683"/>
        <v>0</v>
      </c>
    </row>
    <row r="4949" spans="17:37" x14ac:dyDescent="0.25">
      <c r="Q4949" t="s">
        <v>3452</v>
      </c>
      <c r="R4949" s="6">
        <v>41959</v>
      </c>
      <c r="S4949" t="s">
        <v>3194</v>
      </c>
      <c r="T4949" t="s">
        <v>3839</v>
      </c>
      <c r="U4949" t="s">
        <v>3842</v>
      </c>
      <c r="V4949">
        <v>57</v>
      </c>
      <c r="W4949">
        <v>42</v>
      </c>
      <c r="Y4949" t="s">
        <v>176</v>
      </c>
      <c r="Z4949">
        <v>1</v>
      </c>
      <c r="AA4949">
        <f t="shared" si="680"/>
        <v>15</v>
      </c>
      <c r="AB4949">
        <f t="shared" ca="1" si="676"/>
        <v>36.199999800000001</v>
      </c>
      <c r="AC4949">
        <f t="shared" ca="1" si="677"/>
        <v>-21.199999800000001</v>
      </c>
      <c r="AD4949">
        <f t="shared" ca="1" si="678"/>
        <v>21.199999800000001</v>
      </c>
      <c r="AE4949" s="2">
        <v>0</v>
      </c>
      <c r="AF4949" s="7">
        <f>VLOOKUP(R4949,Weights!$A$2:$B$120,2,0)*AE4949</f>
        <v>0</v>
      </c>
      <c r="AG4949">
        <f t="shared" ca="1" si="679"/>
        <v>449.43999152000004</v>
      </c>
      <c r="AI4949" t="str">
        <f t="shared" ca="1" si="681"/>
        <v>UC Davis</v>
      </c>
      <c r="AJ4949" t="str">
        <f t="shared" si="682"/>
        <v>UC Davis</v>
      </c>
      <c r="AK4949">
        <f t="shared" si="683"/>
        <v>0</v>
      </c>
    </row>
    <row r="4950" spans="17:37" x14ac:dyDescent="0.25">
      <c r="Q4950" t="s">
        <v>3452</v>
      </c>
      <c r="R4950" s="6">
        <v>41969</v>
      </c>
      <c r="S4950" t="s">
        <v>3194</v>
      </c>
      <c r="T4950" t="s">
        <v>3397</v>
      </c>
      <c r="U4950" t="s">
        <v>3842</v>
      </c>
      <c r="V4950">
        <v>77</v>
      </c>
      <c r="W4950">
        <v>70</v>
      </c>
      <c r="X4950" t="s">
        <v>3843</v>
      </c>
      <c r="Y4950" t="s">
        <v>260</v>
      </c>
      <c r="Z4950">
        <v>1</v>
      </c>
      <c r="AA4950">
        <f t="shared" si="680"/>
        <v>7</v>
      </c>
      <c r="AB4950">
        <f t="shared" ca="1" si="676"/>
        <v>6.4</v>
      </c>
      <c r="AC4950">
        <f t="shared" ca="1" si="677"/>
        <v>0.59999999999999964</v>
      </c>
      <c r="AD4950">
        <f t="shared" ca="1" si="678"/>
        <v>-0.59999999999999964</v>
      </c>
      <c r="AE4950" s="2">
        <v>0</v>
      </c>
      <c r="AF4950" s="7">
        <f>VLOOKUP(R4950,Weights!$A$2:$B$120,2,0)*AE4950</f>
        <v>0</v>
      </c>
      <c r="AG4950">
        <f t="shared" ca="1" si="679"/>
        <v>0.3599999999999996</v>
      </c>
      <c r="AI4950" t="str">
        <f t="shared" ca="1" si="681"/>
        <v>UC Davis</v>
      </c>
      <c r="AJ4950" t="str">
        <f t="shared" si="682"/>
        <v>UC Davis</v>
      </c>
      <c r="AK4950">
        <f t="shared" si="683"/>
        <v>0</v>
      </c>
    </row>
    <row r="4951" spans="17:37" x14ac:dyDescent="0.25">
      <c r="Q4951" t="s">
        <v>3452</v>
      </c>
      <c r="R4951" s="6">
        <v>41972</v>
      </c>
      <c r="S4951" t="s">
        <v>3194</v>
      </c>
      <c r="T4951" t="s">
        <v>3398</v>
      </c>
      <c r="U4951" t="s">
        <v>3842</v>
      </c>
      <c r="V4951">
        <v>64</v>
      </c>
      <c r="W4951">
        <v>43</v>
      </c>
      <c r="Y4951" t="s">
        <v>261</v>
      </c>
      <c r="Z4951">
        <v>1</v>
      </c>
      <c r="AA4951">
        <f t="shared" si="680"/>
        <v>21</v>
      </c>
      <c r="AB4951">
        <f t="shared" ca="1" si="676"/>
        <v>17.599999799999999</v>
      </c>
      <c r="AC4951">
        <f t="shared" ca="1" si="677"/>
        <v>3.4000002000000009</v>
      </c>
      <c r="AD4951">
        <f t="shared" ca="1" si="678"/>
        <v>-3.4000002000000009</v>
      </c>
      <c r="AE4951" s="2">
        <v>0</v>
      </c>
      <c r="AF4951" s="7">
        <f>VLOOKUP(R4951,Weights!$A$2:$B$120,2,0)*AE4951</f>
        <v>0</v>
      </c>
      <c r="AG4951">
        <f t="shared" ca="1" si="679"/>
        <v>11.560001360000046</v>
      </c>
      <c r="AI4951" t="str">
        <f t="shared" ca="1" si="681"/>
        <v>UC Davis</v>
      </c>
      <c r="AJ4951" t="str">
        <f t="shared" si="682"/>
        <v>UC Davis</v>
      </c>
      <c r="AK4951">
        <f t="shared" si="683"/>
        <v>0</v>
      </c>
    </row>
    <row r="4952" spans="17:37" x14ac:dyDescent="0.25">
      <c r="Q4952" t="s">
        <v>3452</v>
      </c>
      <c r="R4952" s="6">
        <v>41976</v>
      </c>
      <c r="S4952" t="s">
        <v>3194</v>
      </c>
      <c r="T4952" t="s">
        <v>3838</v>
      </c>
      <c r="U4952" t="s">
        <v>3842</v>
      </c>
      <c r="V4952">
        <v>70</v>
      </c>
      <c r="W4952">
        <v>56</v>
      </c>
      <c r="Y4952" t="s">
        <v>673</v>
      </c>
      <c r="Z4952">
        <v>1</v>
      </c>
      <c r="AA4952">
        <f t="shared" si="680"/>
        <v>14</v>
      </c>
      <c r="AB4952">
        <f t="shared" ca="1" si="676"/>
        <v>25.199999800000001</v>
      </c>
      <c r="AC4952">
        <f t="shared" ca="1" si="677"/>
        <v>-11.199999800000001</v>
      </c>
      <c r="AD4952">
        <f t="shared" ca="1" si="678"/>
        <v>11.199999800000001</v>
      </c>
      <c r="AE4952" s="2">
        <v>0</v>
      </c>
      <c r="AF4952" s="7">
        <f>VLOOKUP(R4952,Weights!$A$2:$B$120,2,0)*AE4952</f>
        <v>0</v>
      </c>
      <c r="AG4952">
        <f t="shared" ca="1" si="679"/>
        <v>125.43999552000005</v>
      </c>
      <c r="AI4952" t="str">
        <f t="shared" ca="1" si="681"/>
        <v>UC Davis</v>
      </c>
      <c r="AJ4952" t="str">
        <f t="shared" si="682"/>
        <v>UC Davis</v>
      </c>
      <c r="AK4952">
        <f t="shared" si="683"/>
        <v>0</v>
      </c>
    </row>
    <row r="4953" spans="17:37" x14ac:dyDescent="0.25">
      <c r="Q4953" t="s">
        <v>3452</v>
      </c>
      <c r="R4953" s="6">
        <v>41982</v>
      </c>
      <c r="S4953" t="s">
        <v>3194</v>
      </c>
      <c r="T4953" t="s">
        <v>3458</v>
      </c>
      <c r="U4953" t="s">
        <v>3842</v>
      </c>
      <c r="V4953">
        <v>80</v>
      </c>
      <c r="W4953">
        <v>70</v>
      </c>
      <c r="Y4953" t="s">
        <v>415</v>
      </c>
      <c r="Z4953">
        <v>1</v>
      </c>
      <c r="AA4953">
        <f t="shared" si="680"/>
        <v>10</v>
      </c>
      <c r="AB4953">
        <f t="shared" ca="1" si="676"/>
        <v>9.6</v>
      </c>
      <c r="AC4953">
        <f t="shared" ca="1" si="677"/>
        <v>0.40000000000000036</v>
      </c>
      <c r="AD4953">
        <f t="shared" ca="1" si="678"/>
        <v>-0.40000000000000036</v>
      </c>
      <c r="AE4953" s="2">
        <v>0</v>
      </c>
      <c r="AF4953" s="7">
        <f>VLOOKUP(R4953,Weights!$A$2:$B$120,2,0)*AE4953</f>
        <v>0</v>
      </c>
      <c r="AG4953">
        <f t="shared" ca="1" si="679"/>
        <v>0.16000000000000028</v>
      </c>
      <c r="AI4953" t="str">
        <f t="shared" ca="1" si="681"/>
        <v>UC Davis</v>
      </c>
      <c r="AJ4953" t="str">
        <f t="shared" si="682"/>
        <v>UC Davis</v>
      </c>
      <c r="AK4953">
        <f t="shared" si="683"/>
        <v>0</v>
      </c>
    </row>
    <row r="4954" spans="17:37" x14ac:dyDescent="0.25">
      <c r="Q4954" t="s">
        <v>3452</v>
      </c>
      <c r="R4954" s="6">
        <v>42007</v>
      </c>
      <c r="S4954" t="s">
        <v>3194</v>
      </c>
      <c r="T4954" t="s">
        <v>3839</v>
      </c>
      <c r="U4954" t="s">
        <v>3842</v>
      </c>
      <c r="V4954">
        <v>78</v>
      </c>
      <c r="W4954">
        <v>41</v>
      </c>
      <c r="Y4954" t="s">
        <v>528</v>
      </c>
      <c r="Z4954">
        <v>1</v>
      </c>
      <c r="AA4954">
        <f t="shared" si="680"/>
        <v>37</v>
      </c>
      <c r="AB4954">
        <f t="shared" ca="1" si="676"/>
        <v>36.199999800000001</v>
      </c>
      <c r="AC4954">
        <f t="shared" ca="1" si="677"/>
        <v>0.8000001999999995</v>
      </c>
      <c r="AD4954">
        <f t="shared" ca="1" si="678"/>
        <v>-0.8000001999999995</v>
      </c>
      <c r="AE4954" s="2">
        <v>0</v>
      </c>
      <c r="AF4954" s="7">
        <f>VLOOKUP(R4954,Weights!$A$2:$B$120,2,0)*AE4954</f>
        <v>0</v>
      </c>
      <c r="AG4954">
        <f t="shared" ca="1" si="679"/>
        <v>0.64000032000003915</v>
      </c>
      <c r="AI4954" t="str">
        <f t="shared" ca="1" si="681"/>
        <v>UC Davis</v>
      </c>
      <c r="AJ4954" t="str">
        <f t="shared" si="682"/>
        <v>UC Davis</v>
      </c>
      <c r="AK4954">
        <f t="shared" si="683"/>
        <v>0</v>
      </c>
    </row>
    <row r="4955" spans="17:37" x14ac:dyDescent="0.25">
      <c r="Q4955" t="s">
        <v>3452</v>
      </c>
      <c r="R4955" s="6">
        <v>42011</v>
      </c>
      <c r="S4955" t="s">
        <v>3194</v>
      </c>
      <c r="T4955" t="s">
        <v>3404</v>
      </c>
      <c r="U4955" t="s">
        <v>3842</v>
      </c>
      <c r="V4955">
        <v>71</v>
      </c>
      <c r="W4955">
        <v>61</v>
      </c>
      <c r="Y4955" t="s">
        <v>529</v>
      </c>
      <c r="Z4955">
        <v>1</v>
      </c>
      <c r="AA4955">
        <f t="shared" si="680"/>
        <v>10</v>
      </c>
      <c r="AB4955">
        <f t="shared" ca="1" si="676"/>
        <v>13.8</v>
      </c>
      <c r="AC4955">
        <f t="shared" ca="1" si="677"/>
        <v>-3.8000000000000007</v>
      </c>
      <c r="AD4955">
        <f t="shared" ca="1" si="678"/>
        <v>3.8000000000000007</v>
      </c>
      <c r="AE4955" s="2">
        <v>0</v>
      </c>
      <c r="AF4955" s="7">
        <f>VLOOKUP(R4955,Weights!$A$2:$B$120,2,0)*AE4955</f>
        <v>0</v>
      </c>
      <c r="AG4955">
        <f t="shared" ca="1" si="679"/>
        <v>14.440000000000005</v>
      </c>
      <c r="AI4955" t="str">
        <f t="shared" ca="1" si="681"/>
        <v>UC Davis</v>
      </c>
      <c r="AJ4955" t="str">
        <f t="shared" si="682"/>
        <v>UC Davis</v>
      </c>
      <c r="AK4955">
        <f t="shared" si="683"/>
        <v>0</v>
      </c>
    </row>
    <row r="4956" spans="17:37" x14ac:dyDescent="0.25">
      <c r="Q4956" t="s">
        <v>3452</v>
      </c>
      <c r="R4956" s="6">
        <v>42014</v>
      </c>
      <c r="S4956" t="s">
        <v>3194</v>
      </c>
      <c r="T4956" t="s">
        <v>3371</v>
      </c>
      <c r="U4956" t="s">
        <v>3842</v>
      </c>
      <c r="V4956">
        <v>73</v>
      </c>
      <c r="W4956">
        <v>67</v>
      </c>
      <c r="X4956" t="s">
        <v>3843</v>
      </c>
      <c r="Y4956" t="s">
        <v>530</v>
      </c>
      <c r="Z4956">
        <v>1</v>
      </c>
      <c r="AA4956">
        <f t="shared" si="680"/>
        <v>6</v>
      </c>
      <c r="AB4956">
        <f t="shared" ca="1" si="676"/>
        <v>6</v>
      </c>
      <c r="AC4956">
        <f t="shared" ca="1" si="677"/>
        <v>0</v>
      </c>
      <c r="AD4956">
        <f t="shared" ca="1" si="678"/>
        <v>0</v>
      </c>
      <c r="AE4956" s="2">
        <v>0</v>
      </c>
      <c r="AF4956" s="7">
        <f>VLOOKUP(R4956,Weights!$A$2:$B$120,2,0)*AE4956</f>
        <v>0</v>
      </c>
      <c r="AG4956">
        <f t="shared" ca="1" si="679"/>
        <v>0</v>
      </c>
      <c r="AI4956" t="str">
        <f t="shared" ca="1" si="681"/>
        <v>UC Davis</v>
      </c>
      <c r="AJ4956" t="str">
        <f t="shared" si="682"/>
        <v>UC Davis</v>
      </c>
      <c r="AK4956">
        <f t="shared" si="683"/>
        <v>0</v>
      </c>
    </row>
    <row r="4957" spans="17:37" x14ac:dyDescent="0.25">
      <c r="Q4957" t="s">
        <v>3452</v>
      </c>
      <c r="R4957" s="6">
        <v>42033</v>
      </c>
      <c r="S4957" t="s">
        <v>3194</v>
      </c>
      <c r="T4957" t="s">
        <v>3254</v>
      </c>
      <c r="U4957" t="s">
        <v>3842</v>
      </c>
      <c r="V4957">
        <v>70</v>
      </c>
      <c r="W4957">
        <v>64</v>
      </c>
      <c r="Y4957" t="s">
        <v>534</v>
      </c>
      <c r="Z4957">
        <v>1</v>
      </c>
      <c r="AA4957">
        <f t="shared" si="680"/>
        <v>6</v>
      </c>
      <c r="AB4957">
        <f t="shared" ca="1" si="676"/>
        <v>1.5999999999999996</v>
      </c>
      <c r="AC4957">
        <f t="shared" ca="1" si="677"/>
        <v>4.4000000000000004</v>
      </c>
      <c r="AD4957">
        <f t="shared" ca="1" si="678"/>
        <v>-4.4000000000000004</v>
      </c>
      <c r="AE4957" s="2">
        <v>0</v>
      </c>
      <c r="AF4957" s="7">
        <f>VLOOKUP(R4957,Weights!$A$2:$B$120,2,0)*AE4957</f>
        <v>0</v>
      </c>
      <c r="AG4957">
        <f t="shared" ca="1" si="679"/>
        <v>19.360000000000003</v>
      </c>
      <c r="AI4957" t="str">
        <f t="shared" ca="1" si="681"/>
        <v>UC Davis</v>
      </c>
      <c r="AJ4957" t="str">
        <f t="shared" si="682"/>
        <v>UC Davis</v>
      </c>
      <c r="AK4957">
        <f t="shared" si="683"/>
        <v>0</v>
      </c>
    </row>
    <row r="4958" spans="17:37" x14ac:dyDescent="0.25">
      <c r="Q4958" t="s">
        <v>3452</v>
      </c>
      <c r="R4958" s="6">
        <v>42035</v>
      </c>
      <c r="S4958" t="s">
        <v>3194</v>
      </c>
      <c r="T4958" t="s">
        <v>3454</v>
      </c>
      <c r="U4958" t="s">
        <v>3842</v>
      </c>
      <c r="V4958">
        <v>81</v>
      </c>
      <c r="W4958">
        <v>78</v>
      </c>
      <c r="X4958" t="s">
        <v>3843</v>
      </c>
      <c r="Y4958" t="s">
        <v>535</v>
      </c>
      <c r="Z4958">
        <v>1</v>
      </c>
      <c r="AA4958">
        <f t="shared" si="680"/>
        <v>3</v>
      </c>
      <c r="AB4958">
        <f t="shared" ca="1" si="676"/>
        <v>6.4</v>
      </c>
      <c r="AC4958">
        <f t="shared" ca="1" si="677"/>
        <v>-3.4000000000000004</v>
      </c>
      <c r="AD4958">
        <f t="shared" ca="1" si="678"/>
        <v>3.4000000000000004</v>
      </c>
      <c r="AE4958" s="2">
        <v>0</v>
      </c>
      <c r="AF4958" s="7">
        <f>VLOOKUP(R4958,Weights!$A$2:$B$120,2,0)*AE4958</f>
        <v>0</v>
      </c>
      <c r="AG4958">
        <f t="shared" ca="1" si="679"/>
        <v>11.560000000000002</v>
      </c>
      <c r="AI4958" t="str">
        <f t="shared" ca="1" si="681"/>
        <v>UC Davis</v>
      </c>
      <c r="AJ4958" t="str">
        <f t="shared" si="682"/>
        <v>UC Davis</v>
      </c>
      <c r="AK4958">
        <f t="shared" si="683"/>
        <v>0</v>
      </c>
    </row>
    <row r="4959" spans="17:37" x14ac:dyDescent="0.25">
      <c r="Q4959" t="s">
        <v>3452</v>
      </c>
      <c r="R4959" s="6">
        <v>42047</v>
      </c>
      <c r="S4959" t="s">
        <v>3194</v>
      </c>
      <c r="T4959" t="s">
        <v>3453</v>
      </c>
      <c r="U4959" t="s">
        <v>3842</v>
      </c>
      <c r="V4959">
        <v>75</v>
      </c>
      <c r="W4959">
        <v>69</v>
      </c>
      <c r="Y4959" t="s">
        <v>1491</v>
      </c>
      <c r="Z4959">
        <v>1</v>
      </c>
      <c r="AA4959">
        <f t="shared" si="680"/>
        <v>6</v>
      </c>
      <c r="AB4959">
        <f t="shared" ca="1" si="676"/>
        <v>15.2</v>
      </c>
      <c r="AC4959">
        <f t="shared" ca="1" si="677"/>
        <v>-9.1999999999999993</v>
      </c>
      <c r="AD4959">
        <f t="shared" ca="1" si="678"/>
        <v>9.1999999999999993</v>
      </c>
      <c r="AE4959" s="2">
        <v>0</v>
      </c>
      <c r="AF4959" s="7">
        <f>VLOOKUP(R4959,Weights!$A$2:$B$120,2,0)*AE4959</f>
        <v>0</v>
      </c>
      <c r="AG4959">
        <f t="shared" ca="1" si="679"/>
        <v>84.639999999999986</v>
      </c>
      <c r="AI4959" t="str">
        <f t="shared" ca="1" si="681"/>
        <v>UC Davis</v>
      </c>
      <c r="AJ4959" t="str">
        <f t="shared" si="682"/>
        <v>UC Davis</v>
      </c>
      <c r="AK4959">
        <f t="shared" si="683"/>
        <v>0</v>
      </c>
    </row>
    <row r="4960" spans="17:37" x14ac:dyDescent="0.25">
      <c r="Q4960" t="s">
        <v>3452</v>
      </c>
      <c r="R4960" s="6">
        <v>42056</v>
      </c>
      <c r="S4960" t="s">
        <v>3194</v>
      </c>
      <c r="T4960" t="s">
        <v>3329</v>
      </c>
      <c r="U4960" t="s">
        <v>3842</v>
      </c>
      <c r="V4960">
        <v>74</v>
      </c>
      <c r="W4960">
        <v>67</v>
      </c>
      <c r="Y4960" t="s">
        <v>1492</v>
      </c>
      <c r="Z4960">
        <v>1</v>
      </c>
      <c r="AA4960">
        <f t="shared" si="680"/>
        <v>7</v>
      </c>
      <c r="AB4960">
        <f t="shared" ca="1" si="676"/>
        <v>2</v>
      </c>
      <c r="AC4960">
        <f t="shared" ca="1" si="677"/>
        <v>5</v>
      </c>
      <c r="AD4960">
        <f t="shared" ca="1" si="678"/>
        <v>-5</v>
      </c>
      <c r="AE4960" s="2">
        <v>0</v>
      </c>
      <c r="AF4960" s="7">
        <f>VLOOKUP(R4960,Weights!$A$2:$B$120,2,0)*AE4960</f>
        <v>0</v>
      </c>
      <c r="AG4960">
        <f t="shared" ca="1" si="679"/>
        <v>25</v>
      </c>
      <c r="AI4960" t="str">
        <f t="shared" ca="1" si="681"/>
        <v>UC Davis</v>
      </c>
      <c r="AJ4960" t="str">
        <f t="shared" si="682"/>
        <v>UC Davis</v>
      </c>
      <c r="AK4960">
        <f t="shared" si="683"/>
        <v>0</v>
      </c>
    </row>
    <row r="4961" spans="17:37" x14ac:dyDescent="0.25">
      <c r="Q4961" t="s">
        <v>3452</v>
      </c>
      <c r="R4961" s="6">
        <v>42068</v>
      </c>
      <c r="S4961" t="s">
        <v>3194</v>
      </c>
      <c r="T4961" t="s">
        <v>3417</v>
      </c>
      <c r="U4961" t="s">
        <v>3842</v>
      </c>
      <c r="V4961">
        <v>61</v>
      </c>
      <c r="W4961">
        <v>59</v>
      </c>
      <c r="Y4961" t="s">
        <v>1493</v>
      </c>
      <c r="Z4961">
        <v>1</v>
      </c>
      <c r="AA4961">
        <f t="shared" si="680"/>
        <v>2</v>
      </c>
      <c r="AB4961">
        <f t="shared" ca="1" si="676"/>
        <v>10.199999999999999</v>
      </c>
      <c r="AC4961">
        <f t="shared" ca="1" si="677"/>
        <v>-8.1999999999999993</v>
      </c>
      <c r="AD4961">
        <f t="shared" ca="1" si="678"/>
        <v>8.1999999999999993</v>
      </c>
      <c r="AE4961" s="2">
        <v>0</v>
      </c>
      <c r="AF4961" s="7">
        <f>VLOOKUP(R4961,Weights!$A$2:$B$120,2,0)*AE4961</f>
        <v>0</v>
      </c>
      <c r="AG4961">
        <f t="shared" ca="1" si="679"/>
        <v>67.239999999999995</v>
      </c>
      <c r="AI4961" t="str">
        <f t="shared" ca="1" si="681"/>
        <v>UC Davis</v>
      </c>
      <c r="AJ4961" t="str">
        <f t="shared" si="682"/>
        <v>UC Davis</v>
      </c>
      <c r="AK4961">
        <f t="shared" si="683"/>
        <v>0</v>
      </c>
    </row>
    <row r="4962" spans="17:37" x14ac:dyDescent="0.25">
      <c r="Q4962" t="s">
        <v>3452</v>
      </c>
      <c r="R4962" s="6">
        <v>42070</v>
      </c>
      <c r="S4962" t="s">
        <v>3194</v>
      </c>
      <c r="T4962" t="s">
        <v>3418</v>
      </c>
      <c r="U4962" t="s">
        <v>3842</v>
      </c>
      <c r="V4962">
        <v>80</v>
      </c>
      <c r="W4962">
        <v>61</v>
      </c>
      <c r="Y4962" t="s">
        <v>1494</v>
      </c>
      <c r="Z4962">
        <v>1</v>
      </c>
      <c r="AA4962">
        <f t="shared" si="680"/>
        <v>19</v>
      </c>
      <c r="AB4962">
        <f t="shared" ca="1" si="676"/>
        <v>1.2000000000000002</v>
      </c>
      <c r="AC4962">
        <f t="shared" ca="1" si="677"/>
        <v>17.8</v>
      </c>
      <c r="AD4962">
        <f t="shared" ca="1" si="678"/>
        <v>-17.8</v>
      </c>
      <c r="AE4962" s="2">
        <v>0</v>
      </c>
      <c r="AF4962" s="7">
        <f>VLOOKUP(R4962,Weights!$A$2:$B$120,2,0)*AE4962</f>
        <v>0</v>
      </c>
      <c r="AG4962">
        <f t="shared" ca="1" si="679"/>
        <v>316.84000000000003</v>
      </c>
      <c r="AI4962" t="str">
        <f t="shared" ca="1" si="681"/>
        <v>UC Davis</v>
      </c>
      <c r="AJ4962" t="str">
        <f t="shared" si="682"/>
        <v>UC Davis</v>
      </c>
      <c r="AK4962">
        <f t="shared" si="683"/>
        <v>0</v>
      </c>
    </row>
    <row r="4963" spans="17:37" x14ac:dyDescent="0.25">
      <c r="Q4963" t="s">
        <v>3418</v>
      </c>
      <c r="R4963" s="6">
        <v>41957</v>
      </c>
      <c r="S4963" t="s">
        <v>3194</v>
      </c>
      <c r="T4963" t="s">
        <v>3839</v>
      </c>
      <c r="U4963" t="s">
        <v>3842</v>
      </c>
      <c r="V4963">
        <v>87</v>
      </c>
      <c r="W4963">
        <v>36</v>
      </c>
      <c r="Y4963" t="s">
        <v>176</v>
      </c>
      <c r="Z4963">
        <v>1</v>
      </c>
      <c r="AA4963">
        <f t="shared" si="680"/>
        <v>51</v>
      </c>
      <c r="AB4963">
        <f t="shared" ca="1" si="676"/>
        <v>38.199999800000001</v>
      </c>
      <c r="AC4963">
        <f t="shared" ca="1" si="677"/>
        <v>12.800000199999999</v>
      </c>
      <c r="AD4963">
        <f t="shared" ca="1" si="678"/>
        <v>-12.800000199999999</v>
      </c>
      <c r="AE4963" s="2">
        <v>0</v>
      </c>
      <c r="AF4963" s="7">
        <f>VLOOKUP(R4963,Weights!$A$2:$B$120,2,0)*AE4963</f>
        <v>0</v>
      </c>
      <c r="AG4963">
        <f t="shared" ca="1" si="679"/>
        <v>163.84000512000003</v>
      </c>
      <c r="AI4963" t="str">
        <f t="shared" ca="1" si="681"/>
        <v>UC Irvine</v>
      </c>
      <c r="AJ4963" t="str">
        <f t="shared" si="682"/>
        <v>UC Irvine</v>
      </c>
      <c r="AK4963">
        <f t="shared" si="683"/>
        <v>0</v>
      </c>
    </row>
    <row r="4964" spans="17:37" x14ac:dyDescent="0.25">
      <c r="Q4964" t="s">
        <v>3418</v>
      </c>
      <c r="R4964" s="6">
        <v>41959</v>
      </c>
      <c r="S4964" t="s">
        <v>3194</v>
      </c>
      <c r="T4964" t="s">
        <v>3511</v>
      </c>
      <c r="U4964" t="s">
        <v>3842</v>
      </c>
      <c r="V4964">
        <v>68</v>
      </c>
      <c r="W4964">
        <v>50</v>
      </c>
      <c r="Y4964" t="s">
        <v>258</v>
      </c>
      <c r="Z4964">
        <v>1</v>
      </c>
      <c r="AA4964">
        <f t="shared" si="680"/>
        <v>18</v>
      </c>
      <c r="AB4964">
        <f t="shared" ca="1" si="676"/>
        <v>13.2</v>
      </c>
      <c r="AC4964">
        <f t="shared" ca="1" si="677"/>
        <v>4.8000000000000007</v>
      </c>
      <c r="AD4964">
        <f t="shared" ca="1" si="678"/>
        <v>-4.8000000000000007</v>
      </c>
      <c r="AE4964" s="2">
        <v>0</v>
      </c>
      <c r="AF4964" s="7">
        <f>VLOOKUP(R4964,Weights!$A$2:$B$120,2,0)*AE4964</f>
        <v>0</v>
      </c>
      <c r="AG4964">
        <f t="shared" ca="1" si="679"/>
        <v>23.040000000000006</v>
      </c>
      <c r="AI4964" t="str">
        <f t="shared" ca="1" si="681"/>
        <v>UC Irvine</v>
      </c>
      <c r="AJ4964" t="str">
        <f t="shared" si="682"/>
        <v>UC Irvine</v>
      </c>
      <c r="AK4964">
        <f t="shared" si="683"/>
        <v>0</v>
      </c>
    </row>
    <row r="4965" spans="17:37" x14ac:dyDescent="0.25">
      <c r="Q4965" t="s">
        <v>3418</v>
      </c>
      <c r="R4965" s="6">
        <v>41979</v>
      </c>
      <c r="S4965" t="s">
        <v>3194</v>
      </c>
      <c r="T4965" t="s">
        <v>3386</v>
      </c>
      <c r="U4965" t="s">
        <v>3842</v>
      </c>
      <c r="V4965">
        <v>74</v>
      </c>
      <c r="W4965">
        <v>62</v>
      </c>
      <c r="Y4965" t="s">
        <v>290</v>
      </c>
      <c r="Z4965">
        <v>1</v>
      </c>
      <c r="AA4965">
        <f t="shared" si="680"/>
        <v>12</v>
      </c>
      <c r="AB4965">
        <f t="shared" ca="1" si="676"/>
        <v>11.4</v>
      </c>
      <c r="AC4965">
        <f t="shared" ca="1" si="677"/>
        <v>0.59999999999999964</v>
      </c>
      <c r="AD4965">
        <f t="shared" ca="1" si="678"/>
        <v>-0.59999999999999964</v>
      </c>
      <c r="AE4965" s="2">
        <v>0</v>
      </c>
      <c r="AF4965" s="7">
        <f>VLOOKUP(R4965,Weights!$A$2:$B$120,2,0)*AE4965</f>
        <v>0</v>
      </c>
      <c r="AG4965">
        <f t="shared" ca="1" si="679"/>
        <v>0.3599999999999996</v>
      </c>
      <c r="AI4965" t="str">
        <f t="shared" ca="1" si="681"/>
        <v>UC Irvine</v>
      </c>
      <c r="AJ4965" t="str">
        <f t="shared" si="682"/>
        <v>UC Irvine</v>
      </c>
      <c r="AK4965">
        <f t="shared" si="683"/>
        <v>0</v>
      </c>
    </row>
    <row r="4966" spans="17:37" x14ac:dyDescent="0.25">
      <c r="Q4966" t="s">
        <v>3418</v>
      </c>
      <c r="R4966" s="6">
        <v>41986</v>
      </c>
      <c r="S4966" t="s">
        <v>3194</v>
      </c>
      <c r="T4966" t="s">
        <v>3420</v>
      </c>
      <c r="U4966" t="s">
        <v>3841</v>
      </c>
      <c r="V4966">
        <v>70</v>
      </c>
      <c r="W4966">
        <v>62</v>
      </c>
      <c r="Y4966" t="s">
        <v>291</v>
      </c>
      <c r="Z4966">
        <v>1</v>
      </c>
      <c r="AA4966">
        <f t="shared" si="680"/>
        <v>-8</v>
      </c>
      <c r="AB4966">
        <f t="shared" ca="1" si="676"/>
        <v>11.8</v>
      </c>
      <c r="AC4966">
        <f t="shared" ca="1" si="677"/>
        <v>-19.8</v>
      </c>
      <c r="AD4966">
        <f t="shared" ca="1" si="678"/>
        <v>19.8</v>
      </c>
      <c r="AE4966" s="2">
        <v>0</v>
      </c>
      <c r="AF4966" s="7">
        <f>VLOOKUP(R4966,Weights!$A$2:$B$120,2,0)*AE4966</f>
        <v>0</v>
      </c>
      <c r="AG4966">
        <f t="shared" ca="1" si="679"/>
        <v>392.04</v>
      </c>
      <c r="AI4966" t="str">
        <f t="shared" ca="1" si="681"/>
        <v>UC Irvine</v>
      </c>
      <c r="AJ4966" t="str">
        <f t="shared" si="682"/>
        <v>UT-Arlington</v>
      </c>
      <c r="AK4966" t="str">
        <f t="shared" si="683"/>
        <v>UT-Arlington</v>
      </c>
    </row>
    <row r="4967" spans="17:37" x14ac:dyDescent="0.25">
      <c r="Q4967" t="s">
        <v>3418</v>
      </c>
      <c r="R4967" s="6">
        <v>41994</v>
      </c>
      <c r="S4967" t="s">
        <v>3195</v>
      </c>
      <c r="T4967" t="s">
        <v>3497</v>
      </c>
      <c r="U4967" t="s">
        <v>3842</v>
      </c>
      <c r="V4967">
        <v>55</v>
      </c>
      <c r="W4967">
        <v>47</v>
      </c>
      <c r="Y4967" t="s">
        <v>179</v>
      </c>
      <c r="Z4967">
        <v>1</v>
      </c>
      <c r="AA4967">
        <f t="shared" si="680"/>
        <v>8</v>
      </c>
      <c r="AB4967">
        <f t="shared" ca="1" si="676"/>
        <v>10.6</v>
      </c>
      <c r="AC4967">
        <f t="shared" ca="1" si="677"/>
        <v>-2.5999999999999996</v>
      </c>
      <c r="AD4967">
        <f t="shared" ca="1" si="678"/>
        <v>2.5999999999999996</v>
      </c>
      <c r="AE4967" s="2">
        <v>0</v>
      </c>
      <c r="AF4967" s="7">
        <f>VLOOKUP(R4967,Weights!$A$2:$B$120,2,0)*AE4967</f>
        <v>0</v>
      </c>
      <c r="AG4967">
        <f t="shared" ca="1" si="679"/>
        <v>6.759999999999998</v>
      </c>
      <c r="AI4967" t="str">
        <f t="shared" ca="1" si="681"/>
        <v>UC Irvine</v>
      </c>
      <c r="AJ4967" t="str">
        <f t="shared" si="682"/>
        <v>UC Irvine</v>
      </c>
      <c r="AK4967">
        <f t="shared" si="683"/>
        <v>0</v>
      </c>
    </row>
    <row r="4968" spans="17:37" x14ac:dyDescent="0.25">
      <c r="Q4968" t="s">
        <v>3418</v>
      </c>
      <c r="R4968" s="6">
        <v>41995</v>
      </c>
      <c r="S4968" t="s">
        <v>3195</v>
      </c>
      <c r="T4968" t="s">
        <v>3492</v>
      </c>
      <c r="U4968" t="s">
        <v>3842</v>
      </c>
      <c r="V4968">
        <v>72</v>
      </c>
      <c r="W4968">
        <v>70</v>
      </c>
      <c r="Y4968" t="s">
        <v>155</v>
      </c>
      <c r="Z4968">
        <v>1</v>
      </c>
      <c r="AA4968">
        <f t="shared" si="680"/>
        <v>2</v>
      </c>
      <c r="AB4968">
        <f t="shared" ca="1" si="676"/>
        <v>2</v>
      </c>
      <c r="AC4968">
        <f t="shared" ca="1" si="677"/>
        <v>0</v>
      </c>
      <c r="AD4968">
        <f t="shared" ca="1" si="678"/>
        <v>0</v>
      </c>
      <c r="AE4968" s="2">
        <v>0</v>
      </c>
      <c r="AF4968" s="7">
        <f>VLOOKUP(R4968,Weights!$A$2:$B$120,2,0)*AE4968</f>
        <v>0</v>
      </c>
      <c r="AG4968">
        <f t="shared" ca="1" si="679"/>
        <v>0</v>
      </c>
      <c r="AI4968" t="str">
        <f t="shared" ca="1" si="681"/>
        <v>UC Irvine</v>
      </c>
      <c r="AJ4968" t="str">
        <f t="shared" si="682"/>
        <v>UC Irvine</v>
      </c>
      <c r="AK4968">
        <f t="shared" si="683"/>
        <v>0</v>
      </c>
    </row>
    <row r="4969" spans="17:37" x14ac:dyDescent="0.25">
      <c r="Q4969" t="s">
        <v>3418</v>
      </c>
      <c r="R4969" s="6">
        <v>42004</v>
      </c>
      <c r="S4969" t="s">
        <v>3194</v>
      </c>
      <c r="T4969" t="s">
        <v>3839</v>
      </c>
      <c r="U4969" t="s">
        <v>3842</v>
      </c>
      <c r="V4969">
        <v>82</v>
      </c>
      <c r="W4969">
        <v>53</v>
      </c>
      <c r="Y4969" t="s">
        <v>182</v>
      </c>
      <c r="Z4969">
        <v>1</v>
      </c>
      <c r="AA4969">
        <f t="shared" si="680"/>
        <v>29</v>
      </c>
      <c r="AB4969">
        <f t="shared" ca="1" si="676"/>
        <v>38.199999800000001</v>
      </c>
      <c r="AC4969">
        <f t="shared" ca="1" si="677"/>
        <v>-9.1999998000000005</v>
      </c>
      <c r="AD4969">
        <f t="shared" ca="1" si="678"/>
        <v>9.1999998000000005</v>
      </c>
      <c r="AE4969" s="2">
        <v>0</v>
      </c>
      <c r="AF4969" s="7">
        <f>VLOOKUP(R4969,Weights!$A$2:$B$120,2,0)*AE4969</f>
        <v>0</v>
      </c>
      <c r="AG4969">
        <f t="shared" ca="1" si="679"/>
        <v>84.639996320000051</v>
      </c>
      <c r="AI4969" t="str">
        <f t="shared" ca="1" si="681"/>
        <v>UC Irvine</v>
      </c>
      <c r="AJ4969" t="str">
        <f t="shared" si="682"/>
        <v>UC Irvine</v>
      </c>
      <c r="AK4969">
        <f t="shared" si="683"/>
        <v>0</v>
      </c>
    </row>
    <row r="4970" spans="17:37" x14ac:dyDescent="0.25">
      <c r="Q4970" t="s">
        <v>3418</v>
      </c>
      <c r="R4970" s="6">
        <v>42012</v>
      </c>
      <c r="S4970" t="s">
        <v>3194</v>
      </c>
      <c r="T4970" t="s">
        <v>3371</v>
      </c>
      <c r="U4970" t="s">
        <v>3841</v>
      </c>
      <c r="V4970">
        <v>88</v>
      </c>
      <c r="W4970">
        <v>82</v>
      </c>
      <c r="Y4970" t="s">
        <v>1496</v>
      </c>
      <c r="Z4970">
        <v>1</v>
      </c>
      <c r="AA4970">
        <f t="shared" si="680"/>
        <v>-6</v>
      </c>
      <c r="AB4970">
        <f t="shared" ca="1" si="676"/>
        <v>8</v>
      </c>
      <c r="AC4970">
        <f t="shared" ca="1" si="677"/>
        <v>-14</v>
      </c>
      <c r="AD4970">
        <f t="shared" ca="1" si="678"/>
        <v>14</v>
      </c>
      <c r="AE4970" s="2">
        <v>0</v>
      </c>
      <c r="AF4970" s="7">
        <f>VLOOKUP(R4970,Weights!$A$2:$B$120,2,0)*AE4970</f>
        <v>0</v>
      </c>
      <c r="AG4970">
        <f t="shared" ca="1" si="679"/>
        <v>196</v>
      </c>
      <c r="AI4970" t="str">
        <f t="shared" ca="1" si="681"/>
        <v>UC Irvine</v>
      </c>
      <c r="AJ4970" t="str">
        <f t="shared" si="682"/>
        <v>Long Beach St</v>
      </c>
      <c r="AK4970" t="str">
        <f t="shared" si="683"/>
        <v>Long Beach St</v>
      </c>
    </row>
    <row r="4971" spans="17:37" x14ac:dyDescent="0.25">
      <c r="Q4971" t="s">
        <v>3418</v>
      </c>
      <c r="R4971" s="6">
        <v>42014</v>
      </c>
      <c r="S4971" t="s">
        <v>3194</v>
      </c>
      <c r="T4971" t="s">
        <v>3417</v>
      </c>
      <c r="U4971" t="s">
        <v>3842</v>
      </c>
      <c r="V4971">
        <v>69</v>
      </c>
      <c r="W4971">
        <v>55</v>
      </c>
      <c r="Y4971" t="s">
        <v>1497</v>
      </c>
      <c r="Z4971">
        <v>1</v>
      </c>
      <c r="AA4971">
        <f t="shared" si="680"/>
        <v>14</v>
      </c>
      <c r="AB4971">
        <f t="shared" ca="1" si="676"/>
        <v>12.2</v>
      </c>
      <c r="AC4971">
        <f t="shared" ca="1" si="677"/>
        <v>1.8000000000000007</v>
      </c>
      <c r="AD4971">
        <f t="shared" ca="1" si="678"/>
        <v>-1.8000000000000007</v>
      </c>
      <c r="AE4971" s="2">
        <v>0</v>
      </c>
      <c r="AF4971" s="7">
        <f>VLOOKUP(R4971,Weights!$A$2:$B$120,2,0)*AE4971</f>
        <v>0</v>
      </c>
      <c r="AG4971">
        <f t="shared" ca="1" si="679"/>
        <v>3.2400000000000024</v>
      </c>
      <c r="AI4971" t="str">
        <f t="shared" ca="1" si="681"/>
        <v>UC Irvine</v>
      </c>
      <c r="AJ4971" t="str">
        <f t="shared" si="682"/>
        <v>UC Irvine</v>
      </c>
      <c r="AK4971">
        <f t="shared" si="683"/>
        <v>0</v>
      </c>
    </row>
    <row r="4972" spans="17:37" x14ac:dyDescent="0.25">
      <c r="Q4972" t="s">
        <v>3418</v>
      </c>
      <c r="R4972" s="6">
        <v>42033</v>
      </c>
      <c r="S4972" t="s">
        <v>3194</v>
      </c>
      <c r="T4972" t="s">
        <v>3454</v>
      </c>
      <c r="U4972" t="s">
        <v>3842</v>
      </c>
      <c r="V4972">
        <v>67</v>
      </c>
      <c r="W4972">
        <v>57</v>
      </c>
      <c r="Y4972" t="s">
        <v>1499</v>
      </c>
      <c r="Z4972">
        <v>1</v>
      </c>
      <c r="AA4972">
        <f t="shared" si="680"/>
        <v>10</v>
      </c>
      <c r="AB4972">
        <f t="shared" ca="1" si="676"/>
        <v>8.4</v>
      </c>
      <c r="AC4972">
        <f t="shared" ca="1" si="677"/>
        <v>1.5999999999999996</v>
      </c>
      <c r="AD4972">
        <f t="shared" ca="1" si="678"/>
        <v>-1.5999999999999996</v>
      </c>
      <c r="AE4972" s="2">
        <v>0</v>
      </c>
      <c r="AF4972" s="7">
        <f>VLOOKUP(R4972,Weights!$A$2:$B$120,2,0)*AE4972</f>
        <v>0</v>
      </c>
      <c r="AG4972">
        <f t="shared" ca="1" si="679"/>
        <v>2.5599999999999987</v>
      </c>
      <c r="AI4972" t="str">
        <f t="shared" ca="1" si="681"/>
        <v>UC Irvine</v>
      </c>
      <c r="AJ4972" t="str">
        <f t="shared" si="682"/>
        <v>UC Irvine</v>
      </c>
      <c r="AK4972">
        <f t="shared" si="683"/>
        <v>0</v>
      </c>
    </row>
    <row r="4973" spans="17:37" x14ac:dyDescent="0.25">
      <c r="Q4973" t="s">
        <v>3418</v>
      </c>
      <c r="R4973" s="6">
        <v>42035</v>
      </c>
      <c r="S4973" t="s">
        <v>3194</v>
      </c>
      <c r="T4973" t="s">
        <v>3254</v>
      </c>
      <c r="U4973" t="s">
        <v>3842</v>
      </c>
      <c r="V4973">
        <v>77</v>
      </c>
      <c r="W4973">
        <v>55</v>
      </c>
      <c r="Y4973" t="s">
        <v>1500</v>
      </c>
      <c r="Z4973">
        <v>1</v>
      </c>
      <c r="AA4973">
        <f t="shared" si="680"/>
        <v>22</v>
      </c>
      <c r="AB4973">
        <f t="shared" ca="1" si="676"/>
        <v>3.5999999999999996</v>
      </c>
      <c r="AC4973">
        <f t="shared" ca="1" si="677"/>
        <v>18.399999999999999</v>
      </c>
      <c r="AD4973">
        <f t="shared" ca="1" si="678"/>
        <v>-18.399999999999999</v>
      </c>
      <c r="AE4973" s="2">
        <v>0</v>
      </c>
      <c r="AF4973" s="7">
        <f>VLOOKUP(R4973,Weights!$A$2:$B$120,2,0)*AE4973</f>
        <v>0</v>
      </c>
      <c r="AG4973">
        <f t="shared" ca="1" si="679"/>
        <v>338.55999999999995</v>
      </c>
      <c r="AI4973" t="str">
        <f t="shared" ca="1" si="681"/>
        <v>UC Irvine</v>
      </c>
      <c r="AJ4973" t="str">
        <f t="shared" si="682"/>
        <v>UC Irvine</v>
      </c>
      <c r="AK4973">
        <f t="shared" si="683"/>
        <v>0</v>
      </c>
    </row>
    <row r="4974" spans="17:37" x14ac:dyDescent="0.25">
      <c r="Q4974" t="s">
        <v>3418</v>
      </c>
      <c r="R4974" s="6">
        <v>42040</v>
      </c>
      <c r="S4974" t="s">
        <v>3194</v>
      </c>
      <c r="T4974" t="s">
        <v>3452</v>
      </c>
      <c r="U4974" t="s">
        <v>3841</v>
      </c>
      <c r="V4974">
        <v>75</v>
      </c>
      <c r="W4974">
        <v>56</v>
      </c>
      <c r="Y4974" t="s">
        <v>1501</v>
      </c>
      <c r="Z4974">
        <v>1</v>
      </c>
      <c r="AA4974">
        <f t="shared" si="680"/>
        <v>-19</v>
      </c>
      <c r="AB4974">
        <f t="shared" ca="1" si="676"/>
        <v>5.2</v>
      </c>
      <c r="AC4974">
        <f t="shared" ca="1" si="677"/>
        <v>-24.2</v>
      </c>
      <c r="AD4974">
        <f t="shared" ca="1" si="678"/>
        <v>24.2</v>
      </c>
      <c r="AE4974" s="2">
        <v>0</v>
      </c>
      <c r="AF4974" s="7">
        <f>VLOOKUP(R4974,Weights!$A$2:$B$120,2,0)*AE4974</f>
        <v>0</v>
      </c>
      <c r="AG4974">
        <f t="shared" ca="1" si="679"/>
        <v>585.64</v>
      </c>
      <c r="AI4974" t="str">
        <f t="shared" ca="1" si="681"/>
        <v>UC Irvine</v>
      </c>
      <c r="AJ4974" t="str">
        <f t="shared" si="682"/>
        <v>UC Davis</v>
      </c>
      <c r="AK4974" t="str">
        <f t="shared" si="683"/>
        <v>UC Davis</v>
      </c>
    </row>
    <row r="4975" spans="17:37" x14ac:dyDescent="0.25">
      <c r="Q4975" t="s">
        <v>3418</v>
      </c>
      <c r="R4975" s="6">
        <v>42054</v>
      </c>
      <c r="S4975" t="s">
        <v>3194</v>
      </c>
      <c r="T4975" t="s">
        <v>3329</v>
      </c>
      <c r="U4975" t="s">
        <v>3842</v>
      </c>
      <c r="V4975">
        <v>75</v>
      </c>
      <c r="W4975">
        <v>60</v>
      </c>
      <c r="Y4975" t="s">
        <v>1502</v>
      </c>
      <c r="Z4975">
        <v>1</v>
      </c>
      <c r="AA4975">
        <f t="shared" si="680"/>
        <v>15</v>
      </c>
      <c r="AB4975">
        <f t="shared" ca="1" si="676"/>
        <v>4</v>
      </c>
      <c r="AC4975">
        <f t="shared" ca="1" si="677"/>
        <v>11</v>
      </c>
      <c r="AD4975">
        <f t="shared" ca="1" si="678"/>
        <v>-11</v>
      </c>
      <c r="AE4975" s="2">
        <v>0</v>
      </c>
      <c r="AF4975" s="7">
        <f>VLOOKUP(R4975,Weights!$A$2:$B$120,2,0)*AE4975</f>
        <v>0</v>
      </c>
      <c r="AG4975">
        <f t="shared" ca="1" si="679"/>
        <v>121</v>
      </c>
      <c r="AI4975" t="str">
        <f t="shared" ca="1" si="681"/>
        <v>UC Irvine</v>
      </c>
      <c r="AJ4975" t="str">
        <f t="shared" si="682"/>
        <v>UC Irvine</v>
      </c>
      <c r="AK4975">
        <f t="shared" si="683"/>
        <v>0</v>
      </c>
    </row>
    <row r="4976" spans="17:37" x14ac:dyDescent="0.25">
      <c r="Q4976" t="s">
        <v>3418</v>
      </c>
      <c r="R4976" s="6">
        <v>42056</v>
      </c>
      <c r="S4976" t="s">
        <v>3194</v>
      </c>
      <c r="T4976" t="s">
        <v>3404</v>
      </c>
      <c r="U4976" t="s">
        <v>3842</v>
      </c>
      <c r="V4976">
        <v>67</v>
      </c>
      <c r="W4976">
        <v>58</v>
      </c>
      <c r="Y4976" t="s">
        <v>1503</v>
      </c>
      <c r="Z4976">
        <v>1</v>
      </c>
      <c r="AA4976">
        <f t="shared" si="680"/>
        <v>9</v>
      </c>
      <c r="AB4976">
        <f t="shared" ca="1" si="676"/>
        <v>15.8</v>
      </c>
      <c r="AC4976">
        <f t="shared" ca="1" si="677"/>
        <v>-6.8000000000000007</v>
      </c>
      <c r="AD4976">
        <f t="shared" ca="1" si="678"/>
        <v>6.8000000000000007</v>
      </c>
      <c r="AE4976" s="2">
        <v>0</v>
      </c>
      <c r="AF4976" s="7">
        <f>VLOOKUP(R4976,Weights!$A$2:$B$120,2,0)*AE4976</f>
        <v>0</v>
      </c>
      <c r="AG4976">
        <f t="shared" ca="1" si="679"/>
        <v>46.240000000000009</v>
      </c>
      <c r="AI4976" t="str">
        <f t="shared" ca="1" si="681"/>
        <v>UC Irvine</v>
      </c>
      <c r="AJ4976" t="str">
        <f t="shared" si="682"/>
        <v>UC Irvine</v>
      </c>
      <c r="AK4976">
        <f t="shared" si="683"/>
        <v>0</v>
      </c>
    </row>
    <row r="4977" spans="17:37" x14ac:dyDescent="0.25">
      <c r="Q4977" t="s">
        <v>3418</v>
      </c>
      <c r="R4977" s="6">
        <v>42068</v>
      </c>
      <c r="S4977" t="s">
        <v>3194</v>
      </c>
      <c r="T4977" t="s">
        <v>3453</v>
      </c>
      <c r="U4977" t="s">
        <v>3842</v>
      </c>
      <c r="V4977">
        <v>68</v>
      </c>
      <c r="W4977">
        <v>62</v>
      </c>
      <c r="Y4977" t="s">
        <v>1504</v>
      </c>
      <c r="Z4977">
        <v>1</v>
      </c>
      <c r="AA4977">
        <f t="shared" si="680"/>
        <v>6</v>
      </c>
      <c r="AB4977">
        <f t="shared" ca="1" si="676"/>
        <v>17.2</v>
      </c>
      <c r="AC4977">
        <f t="shared" ca="1" si="677"/>
        <v>-11.2</v>
      </c>
      <c r="AD4977">
        <f t="shared" ca="1" si="678"/>
        <v>11.2</v>
      </c>
      <c r="AE4977" s="2">
        <v>0</v>
      </c>
      <c r="AF4977" s="7">
        <f>VLOOKUP(R4977,Weights!$A$2:$B$120,2,0)*AE4977</f>
        <v>0</v>
      </c>
      <c r="AG4977">
        <f t="shared" ca="1" si="679"/>
        <v>125.43999999999998</v>
      </c>
      <c r="AI4977" t="str">
        <f t="shared" ca="1" si="681"/>
        <v>UC Irvine</v>
      </c>
      <c r="AJ4977" t="str">
        <f t="shared" si="682"/>
        <v>UC Irvine</v>
      </c>
      <c r="AK4977">
        <f t="shared" si="683"/>
        <v>0</v>
      </c>
    </row>
    <row r="4978" spans="17:37" x14ac:dyDescent="0.25">
      <c r="Q4978" t="s">
        <v>3418</v>
      </c>
      <c r="R4978" s="6">
        <v>42075</v>
      </c>
      <c r="S4978" t="s">
        <v>3195</v>
      </c>
      <c r="T4978" t="s">
        <v>3417</v>
      </c>
      <c r="U4978" t="s">
        <v>3842</v>
      </c>
      <c r="V4978">
        <v>63</v>
      </c>
      <c r="W4978">
        <v>54</v>
      </c>
      <c r="Y4978" t="s">
        <v>174</v>
      </c>
      <c r="Z4978">
        <v>1</v>
      </c>
      <c r="AA4978">
        <f t="shared" si="680"/>
        <v>9</v>
      </c>
      <c r="AB4978">
        <f t="shared" ca="1" si="676"/>
        <v>9</v>
      </c>
      <c r="AC4978">
        <f t="shared" ca="1" si="677"/>
        <v>0</v>
      </c>
      <c r="AD4978">
        <f t="shared" ca="1" si="678"/>
        <v>0</v>
      </c>
      <c r="AE4978" s="2">
        <v>0</v>
      </c>
      <c r="AF4978" s="7">
        <f>VLOOKUP(R4978,Weights!$A$2:$B$120,2,0)*AE4978</f>
        <v>0</v>
      </c>
      <c r="AG4978">
        <f t="shared" ca="1" si="679"/>
        <v>0</v>
      </c>
      <c r="AI4978" t="str">
        <f t="shared" ca="1" si="681"/>
        <v>UC Irvine</v>
      </c>
      <c r="AJ4978" t="str">
        <f t="shared" si="682"/>
        <v>UC Irvine</v>
      </c>
      <c r="AK4978">
        <f t="shared" si="683"/>
        <v>0</v>
      </c>
    </row>
    <row r="4979" spans="17:37" x14ac:dyDescent="0.25">
      <c r="Q4979" t="s">
        <v>3418</v>
      </c>
      <c r="R4979" s="6">
        <v>42076</v>
      </c>
      <c r="S4979" t="s">
        <v>3195</v>
      </c>
      <c r="T4979" t="s">
        <v>3254</v>
      </c>
      <c r="U4979" t="s">
        <v>3191</v>
      </c>
      <c r="Y4979" t="s">
        <v>3191</v>
      </c>
      <c r="Z4979">
        <v>0</v>
      </c>
      <c r="AA4979">
        <f t="shared" si="680"/>
        <v>0</v>
      </c>
      <c r="AB4979">
        <f t="shared" ca="1" si="676"/>
        <v>0</v>
      </c>
      <c r="AC4979">
        <f t="shared" ca="1" si="677"/>
        <v>0</v>
      </c>
      <c r="AD4979">
        <f t="shared" ca="1" si="678"/>
        <v>0</v>
      </c>
      <c r="AE4979" s="2">
        <v>0</v>
      </c>
      <c r="AF4979" s="7">
        <f>VLOOKUP(R4979,Weights!$A$2:$B$120,2,0)*AE4979</f>
        <v>0</v>
      </c>
      <c r="AG4979">
        <f t="shared" ca="1" si="679"/>
        <v>0</v>
      </c>
      <c r="AI4979" t="str">
        <f t="shared" ca="1" si="681"/>
        <v>UC Santa Barbara</v>
      </c>
      <c r="AJ4979" t="str">
        <f t="shared" si="682"/>
        <v>UC Santa Barbara</v>
      </c>
      <c r="AK4979">
        <f t="shared" si="683"/>
        <v>0</v>
      </c>
    </row>
    <row r="4980" spans="17:37" x14ac:dyDescent="0.25">
      <c r="Q4980" t="s">
        <v>3417</v>
      </c>
      <c r="R4980" s="6">
        <v>41958</v>
      </c>
      <c r="S4980" t="s">
        <v>3194</v>
      </c>
      <c r="T4980" t="s">
        <v>3839</v>
      </c>
      <c r="U4980" t="s">
        <v>3842</v>
      </c>
      <c r="V4980">
        <v>75</v>
      </c>
      <c r="W4980">
        <v>52</v>
      </c>
      <c r="Y4980" t="s">
        <v>176</v>
      </c>
      <c r="Z4980">
        <v>1</v>
      </c>
      <c r="AA4980">
        <f t="shared" si="680"/>
        <v>23</v>
      </c>
      <c r="AB4980">
        <f t="shared" ca="1" si="676"/>
        <v>29.199999800000001</v>
      </c>
      <c r="AC4980">
        <f t="shared" ca="1" si="677"/>
        <v>-6.1999998000000005</v>
      </c>
      <c r="AD4980">
        <f t="shared" ca="1" si="678"/>
        <v>6.1999998000000005</v>
      </c>
      <c r="AE4980" s="2">
        <v>0</v>
      </c>
      <c r="AF4980" s="7">
        <f>VLOOKUP(R4980,Weights!$A$2:$B$120,2,0)*AE4980</f>
        <v>0</v>
      </c>
      <c r="AG4980">
        <f t="shared" ca="1" si="679"/>
        <v>38.439997520000048</v>
      </c>
      <c r="AI4980" t="str">
        <f t="shared" ca="1" si="681"/>
        <v>UC Riverside</v>
      </c>
      <c r="AJ4980" t="str">
        <f t="shared" si="682"/>
        <v>UC Riverside</v>
      </c>
      <c r="AK4980">
        <f t="shared" si="683"/>
        <v>0</v>
      </c>
    </row>
    <row r="4981" spans="17:37" x14ac:dyDescent="0.25">
      <c r="Q4981" t="s">
        <v>3417</v>
      </c>
      <c r="R4981" s="6">
        <v>41960</v>
      </c>
      <c r="S4981" t="s">
        <v>3194</v>
      </c>
      <c r="T4981" t="s">
        <v>3386</v>
      </c>
      <c r="U4981" t="s">
        <v>3841</v>
      </c>
      <c r="V4981">
        <v>70</v>
      </c>
      <c r="W4981">
        <v>69</v>
      </c>
      <c r="Y4981" t="s">
        <v>11</v>
      </c>
      <c r="Z4981">
        <v>1</v>
      </c>
      <c r="AA4981">
        <f t="shared" si="680"/>
        <v>-1</v>
      </c>
      <c r="AB4981">
        <f t="shared" ca="1" si="676"/>
        <v>2.4</v>
      </c>
      <c r="AC4981">
        <f t="shared" ca="1" si="677"/>
        <v>-3.4</v>
      </c>
      <c r="AD4981">
        <f t="shared" ca="1" si="678"/>
        <v>3.4</v>
      </c>
      <c r="AE4981" s="2">
        <v>0</v>
      </c>
      <c r="AF4981" s="7">
        <f>VLOOKUP(R4981,Weights!$A$2:$B$120,2,0)*AE4981</f>
        <v>0</v>
      </c>
      <c r="AG4981">
        <f t="shared" ca="1" si="679"/>
        <v>11.559999999999999</v>
      </c>
      <c r="AI4981" t="str">
        <f t="shared" ca="1" si="681"/>
        <v>UC Riverside</v>
      </c>
      <c r="AJ4981" t="str">
        <f t="shared" si="682"/>
        <v>Sacramento St</v>
      </c>
      <c r="AK4981" t="str">
        <f t="shared" si="683"/>
        <v>Sacramento St</v>
      </c>
    </row>
    <row r="4982" spans="17:37" x14ac:dyDescent="0.25">
      <c r="Q4982" t="s">
        <v>3417</v>
      </c>
      <c r="R4982" s="6">
        <v>41966</v>
      </c>
      <c r="S4982" t="s">
        <v>3194</v>
      </c>
      <c r="T4982" t="s">
        <v>3839</v>
      </c>
      <c r="U4982" t="s">
        <v>3842</v>
      </c>
      <c r="V4982">
        <v>102</v>
      </c>
      <c r="W4982">
        <v>49</v>
      </c>
      <c r="Y4982" t="s">
        <v>15</v>
      </c>
      <c r="Z4982">
        <v>1</v>
      </c>
      <c r="AA4982">
        <f t="shared" si="680"/>
        <v>53</v>
      </c>
      <c r="AB4982">
        <f t="shared" ca="1" si="676"/>
        <v>29.199999800000001</v>
      </c>
      <c r="AC4982">
        <f t="shared" ca="1" si="677"/>
        <v>23.800000199999999</v>
      </c>
      <c r="AD4982">
        <f t="shared" ca="1" si="678"/>
        <v>-23.800000199999999</v>
      </c>
      <c r="AE4982" s="2">
        <v>0</v>
      </c>
      <c r="AF4982" s="7">
        <f>VLOOKUP(R4982,Weights!$A$2:$B$120,2,0)*AE4982</f>
        <v>0</v>
      </c>
      <c r="AG4982">
        <f t="shared" ca="1" si="679"/>
        <v>566.44000951999999</v>
      </c>
      <c r="AI4982" t="str">
        <f t="shared" ca="1" si="681"/>
        <v>UC Riverside</v>
      </c>
      <c r="AJ4982" t="str">
        <f t="shared" si="682"/>
        <v>UC Riverside</v>
      </c>
      <c r="AK4982">
        <f t="shared" si="683"/>
        <v>0</v>
      </c>
    </row>
    <row r="4983" spans="17:37" x14ac:dyDescent="0.25">
      <c r="Q4983" t="s">
        <v>3417</v>
      </c>
      <c r="R4983" s="6">
        <v>41972</v>
      </c>
      <c r="S4983" t="s">
        <v>3194</v>
      </c>
      <c r="T4983" t="s">
        <v>3294</v>
      </c>
      <c r="U4983" t="s">
        <v>3842</v>
      </c>
      <c r="V4983">
        <v>76</v>
      </c>
      <c r="W4983">
        <v>56</v>
      </c>
      <c r="Y4983" t="s">
        <v>235</v>
      </c>
      <c r="Z4983">
        <v>1</v>
      </c>
      <c r="AA4983">
        <f t="shared" si="680"/>
        <v>20</v>
      </c>
      <c r="AB4983">
        <f t="shared" ca="1" si="676"/>
        <v>13.999999799999999</v>
      </c>
      <c r="AC4983">
        <f t="shared" ca="1" si="677"/>
        <v>6.0000002000000006</v>
      </c>
      <c r="AD4983">
        <f t="shared" ca="1" si="678"/>
        <v>-6.0000002000000006</v>
      </c>
      <c r="AE4983" s="2">
        <v>0</v>
      </c>
      <c r="AF4983" s="7">
        <f>VLOOKUP(R4983,Weights!$A$2:$B$120,2,0)*AE4983</f>
        <v>0</v>
      </c>
      <c r="AG4983">
        <f t="shared" ca="1" si="679"/>
        <v>36.000002400000049</v>
      </c>
      <c r="AI4983" t="str">
        <f t="shared" ca="1" si="681"/>
        <v>UC Riverside</v>
      </c>
      <c r="AJ4983" t="str">
        <f t="shared" si="682"/>
        <v>UC Riverside</v>
      </c>
      <c r="AK4983">
        <f t="shared" si="683"/>
        <v>0</v>
      </c>
    </row>
    <row r="4984" spans="17:37" x14ac:dyDescent="0.25">
      <c r="Q4984" t="s">
        <v>3417</v>
      </c>
      <c r="R4984" s="6">
        <v>41979</v>
      </c>
      <c r="S4984" t="s">
        <v>3194</v>
      </c>
      <c r="T4984" t="s">
        <v>3385</v>
      </c>
      <c r="U4984" t="s">
        <v>3842</v>
      </c>
      <c r="V4984">
        <v>88</v>
      </c>
      <c r="W4984">
        <v>62</v>
      </c>
      <c r="Y4984" t="s">
        <v>152</v>
      </c>
      <c r="Z4984">
        <v>1</v>
      </c>
      <c r="AA4984">
        <f t="shared" si="680"/>
        <v>26</v>
      </c>
      <c r="AB4984">
        <f t="shared" ca="1" si="676"/>
        <v>5.8</v>
      </c>
      <c r="AC4984">
        <f t="shared" ca="1" si="677"/>
        <v>20.2</v>
      </c>
      <c r="AD4984">
        <f t="shared" ca="1" si="678"/>
        <v>-20.2</v>
      </c>
      <c r="AE4984" s="2">
        <v>0</v>
      </c>
      <c r="AF4984" s="7">
        <f>VLOOKUP(R4984,Weights!$A$2:$B$120,2,0)*AE4984</f>
        <v>0</v>
      </c>
      <c r="AG4984">
        <f t="shared" ca="1" si="679"/>
        <v>408.03999999999996</v>
      </c>
      <c r="AI4984" t="str">
        <f t="shared" ca="1" si="681"/>
        <v>UC Riverside</v>
      </c>
      <c r="AJ4984" t="str">
        <f t="shared" si="682"/>
        <v>UC Riverside</v>
      </c>
      <c r="AK4984">
        <f t="shared" si="683"/>
        <v>0</v>
      </c>
    </row>
    <row r="4985" spans="17:37" x14ac:dyDescent="0.25">
      <c r="Q4985" t="s">
        <v>3417</v>
      </c>
      <c r="R4985" s="6">
        <v>41993</v>
      </c>
      <c r="S4985" t="s">
        <v>3194</v>
      </c>
      <c r="T4985" t="s">
        <v>3525</v>
      </c>
      <c r="U4985" t="s">
        <v>3842</v>
      </c>
      <c r="V4985">
        <v>78</v>
      </c>
      <c r="W4985">
        <v>67</v>
      </c>
      <c r="Y4985" t="s">
        <v>154</v>
      </c>
      <c r="Z4985">
        <v>1</v>
      </c>
      <c r="AA4985">
        <f t="shared" si="680"/>
        <v>11</v>
      </c>
      <c r="AB4985">
        <f t="shared" ca="1" si="676"/>
        <v>10.999999799999999</v>
      </c>
      <c r="AC4985">
        <f t="shared" ca="1" si="677"/>
        <v>2.0000000056086265E-7</v>
      </c>
      <c r="AD4985">
        <f t="shared" ca="1" si="678"/>
        <v>-2.0000000056086265E-7</v>
      </c>
      <c r="AE4985" s="2">
        <v>0</v>
      </c>
      <c r="AF4985" s="7">
        <f>VLOOKUP(R4985,Weights!$A$2:$B$120,2,0)*AE4985</f>
        <v>0</v>
      </c>
      <c r="AG4985">
        <f t="shared" ca="1" si="679"/>
        <v>4.0000000224345055E-14</v>
      </c>
      <c r="AI4985" t="str">
        <f t="shared" ca="1" si="681"/>
        <v>UC Riverside</v>
      </c>
      <c r="AJ4985" t="str">
        <f t="shared" si="682"/>
        <v>UC Riverside</v>
      </c>
      <c r="AK4985">
        <f t="shared" si="683"/>
        <v>0</v>
      </c>
    </row>
    <row r="4986" spans="17:37" x14ac:dyDescent="0.25">
      <c r="Q4986" t="s">
        <v>3417</v>
      </c>
      <c r="R4986" s="6">
        <v>42003</v>
      </c>
      <c r="S4986" t="s">
        <v>3194</v>
      </c>
      <c r="T4986" t="s">
        <v>3462</v>
      </c>
      <c r="U4986" t="s">
        <v>3842</v>
      </c>
      <c r="V4986">
        <v>68</v>
      </c>
      <c r="W4986">
        <v>63</v>
      </c>
      <c r="Y4986" t="s">
        <v>429</v>
      </c>
      <c r="Z4986">
        <v>1</v>
      </c>
      <c r="AA4986">
        <f t="shared" si="680"/>
        <v>5</v>
      </c>
      <c r="AB4986">
        <f t="shared" ca="1" si="676"/>
        <v>13.599999800000001</v>
      </c>
      <c r="AC4986">
        <f t="shared" ca="1" si="677"/>
        <v>-8.5999998000000009</v>
      </c>
      <c r="AD4986">
        <f t="shared" ca="1" si="678"/>
        <v>8.5999998000000009</v>
      </c>
      <c r="AE4986" s="2">
        <v>0</v>
      </c>
      <c r="AF4986" s="7">
        <f>VLOOKUP(R4986,Weights!$A$2:$B$120,2,0)*AE4986</f>
        <v>0</v>
      </c>
      <c r="AG4986">
        <f t="shared" ca="1" si="679"/>
        <v>73.95999656000005</v>
      </c>
      <c r="AI4986" t="str">
        <f t="shared" ca="1" si="681"/>
        <v>UC Riverside</v>
      </c>
      <c r="AJ4986" t="str">
        <f t="shared" si="682"/>
        <v>UC Riverside</v>
      </c>
      <c r="AK4986">
        <f t="shared" si="683"/>
        <v>0</v>
      </c>
    </row>
    <row r="4987" spans="17:37" x14ac:dyDescent="0.25">
      <c r="Q4987" t="s">
        <v>3417</v>
      </c>
      <c r="R4987" s="6">
        <v>42012</v>
      </c>
      <c r="S4987" t="s">
        <v>3194</v>
      </c>
      <c r="T4987" t="s">
        <v>3453</v>
      </c>
      <c r="U4987" t="s">
        <v>3842</v>
      </c>
      <c r="V4987">
        <v>84</v>
      </c>
      <c r="W4987">
        <v>78</v>
      </c>
      <c r="X4987" t="s">
        <v>3843</v>
      </c>
      <c r="Y4987" t="s">
        <v>1507</v>
      </c>
      <c r="Z4987">
        <v>1</v>
      </c>
      <c r="AA4987">
        <f t="shared" si="680"/>
        <v>6</v>
      </c>
      <c r="AB4987">
        <f t="shared" ca="1" si="676"/>
        <v>8.1999999999999993</v>
      </c>
      <c r="AC4987">
        <f t="shared" ca="1" si="677"/>
        <v>-2.1999999999999993</v>
      </c>
      <c r="AD4987">
        <f t="shared" ca="1" si="678"/>
        <v>2.1999999999999993</v>
      </c>
      <c r="AE4987" s="2">
        <v>0</v>
      </c>
      <c r="AF4987" s="7">
        <f>VLOOKUP(R4987,Weights!$A$2:$B$120,2,0)*AE4987</f>
        <v>0</v>
      </c>
      <c r="AG4987">
        <f t="shared" ca="1" si="679"/>
        <v>4.8399999999999972</v>
      </c>
      <c r="AI4987" t="str">
        <f t="shared" ca="1" si="681"/>
        <v>UC Riverside</v>
      </c>
      <c r="AJ4987" t="str">
        <f t="shared" si="682"/>
        <v>UC Riverside</v>
      </c>
      <c r="AK4987">
        <f t="shared" si="683"/>
        <v>0</v>
      </c>
    </row>
    <row r="4988" spans="17:37" x14ac:dyDescent="0.25">
      <c r="Q4988" t="s">
        <v>3417</v>
      </c>
      <c r="R4988" s="6">
        <v>42019</v>
      </c>
      <c r="S4988" t="s">
        <v>3194</v>
      </c>
      <c r="T4988" t="s">
        <v>3452</v>
      </c>
      <c r="U4988" t="s">
        <v>3841</v>
      </c>
      <c r="V4988">
        <v>74</v>
      </c>
      <c r="W4988">
        <v>61</v>
      </c>
      <c r="Y4988" t="s">
        <v>1508</v>
      </c>
      <c r="Z4988">
        <v>1</v>
      </c>
      <c r="AA4988">
        <f t="shared" si="680"/>
        <v>-13</v>
      </c>
      <c r="AB4988">
        <f t="shared" ca="1" si="676"/>
        <v>-3.8</v>
      </c>
      <c r="AC4988">
        <f t="shared" ca="1" si="677"/>
        <v>-9.1999999999999993</v>
      </c>
      <c r="AD4988">
        <f t="shared" ca="1" si="678"/>
        <v>9.1999999999999993</v>
      </c>
      <c r="AE4988" s="2">
        <v>0</v>
      </c>
      <c r="AF4988" s="7">
        <f>VLOOKUP(R4988,Weights!$A$2:$B$120,2,0)*AE4988</f>
        <v>0</v>
      </c>
      <c r="AG4988">
        <f t="shared" ca="1" si="679"/>
        <v>84.639999999999986</v>
      </c>
      <c r="AI4988" t="str">
        <f t="shared" ca="1" si="681"/>
        <v>UC Davis</v>
      </c>
      <c r="AJ4988" t="str">
        <f t="shared" si="682"/>
        <v>UC Davis</v>
      </c>
      <c r="AK4988" t="str">
        <f t="shared" si="683"/>
        <v>UC Davis</v>
      </c>
    </row>
    <row r="4989" spans="17:37" x14ac:dyDescent="0.25">
      <c r="Q4989" t="s">
        <v>3417</v>
      </c>
      <c r="R4989" s="6">
        <v>42021</v>
      </c>
      <c r="S4989" t="s">
        <v>3194</v>
      </c>
      <c r="T4989" t="s">
        <v>3329</v>
      </c>
      <c r="U4989" t="s">
        <v>3842</v>
      </c>
      <c r="V4989">
        <v>66</v>
      </c>
      <c r="W4989">
        <v>62</v>
      </c>
      <c r="Y4989" t="s">
        <v>1509</v>
      </c>
      <c r="Z4989">
        <v>1</v>
      </c>
      <c r="AA4989">
        <f t="shared" si="680"/>
        <v>4</v>
      </c>
      <c r="AB4989">
        <f t="shared" ca="1" si="676"/>
        <v>-5</v>
      </c>
      <c r="AC4989">
        <f t="shared" ca="1" si="677"/>
        <v>9</v>
      </c>
      <c r="AD4989">
        <f t="shared" ca="1" si="678"/>
        <v>-9</v>
      </c>
      <c r="AE4989" s="2">
        <v>0</v>
      </c>
      <c r="AF4989" s="7">
        <f>VLOOKUP(R4989,Weights!$A$2:$B$120,2,0)*AE4989</f>
        <v>0</v>
      </c>
      <c r="AG4989">
        <f t="shared" ca="1" si="679"/>
        <v>81</v>
      </c>
      <c r="AI4989" t="str">
        <f t="shared" ca="1" si="681"/>
        <v>Hawaii</v>
      </c>
      <c r="AJ4989" t="str">
        <f t="shared" si="682"/>
        <v>UC Riverside</v>
      </c>
      <c r="AK4989">
        <f t="shared" si="683"/>
        <v>0</v>
      </c>
    </row>
    <row r="4990" spans="17:37" x14ac:dyDescent="0.25">
      <c r="Q4990" t="s">
        <v>3417</v>
      </c>
      <c r="R4990" s="6">
        <v>42035</v>
      </c>
      <c r="S4990" t="s">
        <v>3194</v>
      </c>
      <c r="T4990" t="s">
        <v>3404</v>
      </c>
      <c r="U4990" t="s">
        <v>3842</v>
      </c>
      <c r="V4990">
        <v>66</v>
      </c>
      <c r="W4990">
        <v>62</v>
      </c>
      <c r="Y4990" t="s">
        <v>1510</v>
      </c>
      <c r="Z4990">
        <v>1</v>
      </c>
      <c r="AA4990">
        <f t="shared" si="680"/>
        <v>4</v>
      </c>
      <c r="AB4990">
        <f t="shared" ca="1" si="676"/>
        <v>6.8</v>
      </c>
      <c r="AC4990">
        <f t="shared" ca="1" si="677"/>
        <v>-2.8</v>
      </c>
      <c r="AD4990">
        <f t="shared" ca="1" si="678"/>
        <v>2.8</v>
      </c>
      <c r="AE4990" s="2">
        <v>0</v>
      </c>
      <c r="AF4990" s="7">
        <f>VLOOKUP(R4990,Weights!$A$2:$B$120,2,0)*AE4990</f>
        <v>0</v>
      </c>
      <c r="AG4990">
        <f t="shared" ca="1" si="679"/>
        <v>7.839999999999999</v>
      </c>
      <c r="AI4990" t="str">
        <f t="shared" ca="1" si="681"/>
        <v>UC Riverside</v>
      </c>
      <c r="AJ4990" t="str">
        <f t="shared" si="682"/>
        <v>UC Riverside</v>
      </c>
      <c r="AK4990">
        <f t="shared" si="683"/>
        <v>0</v>
      </c>
    </row>
    <row r="4991" spans="17:37" x14ac:dyDescent="0.25">
      <c r="Q4991" t="s">
        <v>3417</v>
      </c>
      <c r="R4991" s="6">
        <v>42049</v>
      </c>
      <c r="S4991" t="s">
        <v>3194</v>
      </c>
      <c r="T4991" t="s">
        <v>3418</v>
      </c>
      <c r="U4991" t="s">
        <v>3842</v>
      </c>
      <c r="V4991">
        <v>70</v>
      </c>
      <c r="W4991">
        <v>63</v>
      </c>
      <c r="Y4991" t="s">
        <v>1511</v>
      </c>
      <c r="Z4991">
        <v>1</v>
      </c>
      <c r="AA4991">
        <f t="shared" si="680"/>
        <v>7</v>
      </c>
      <c r="AB4991">
        <f t="shared" ca="1" si="676"/>
        <v>-5.8</v>
      </c>
      <c r="AC4991">
        <f t="shared" ca="1" si="677"/>
        <v>12.8</v>
      </c>
      <c r="AD4991">
        <f t="shared" ca="1" si="678"/>
        <v>-12.8</v>
      </c>
      <c r="AE4991" s="2">
        <v>0</v>
      </c>
      <c r="AF4991" s="7">
        <f>VLOOKUP(R4991,Weights!$A$2:$B$120,2,0)*AE4991</f>
        <v>0</v>
      </c>
      <c r="AG4991">
        <f t="shared" ca="1" si="679"/>
        <v>163.84000000000003</v>
      </c>
      <c r="AI4991" t="str">
        <f t="shared" ca="1" si="681"/>
        <v>UC Irvine</v>
      </c>
      <c r="AJ4991" t="str">
        <f t="shared" si="682"/>
        <v>UC Riverside</v>
      </c>
      <c r="AK4991">
        <f t="shared" si="683"/>
        <v>0</v>
      </c>
    </row>
    <row r="4992" spans="17:37" x14ac:dyDescent="0.25">
      <c r="Q4992" t="s">
        <v>3417</v>
      </c>
      <c r="R4992" s="6">
        <v>42054</v>
      </c>
      <c r="S4992" t="s">
        <v>3194</v>
      </c>
      <c r="T4992" t="s">
        <v>3254</v>
      </c>
      <c r="U4992" t="s">
        <v>3842</v>
      </c>
      <c r="V4992">
        <v>64</v>
      </c>
      <c r="W4992">
        <v>62</v>
      </c>
      <c r="Y4992" t="s">
        <v>1512</v>
      </c>
      <c r="Z4992">
        <v>1</v>
      </c>
      <c r="AA4992">
        <f t="shared" si="680"/>
        <v>2</v>
      </c>
      <c r="AB4992">
        <f t="shared" ca="1" si="676"/>
        <v>-5.4</v>
      </c>
      <c r="AC4992">
        <f t="shared" ca="1" si="677"/>
        <v>7.4</v>
      </c>
      <c r="AD4992">
        <f t="shared" ca="1" si="678"/>
        <v>-7.4</v>
      </c>
      <c r="AE4992" s="2">
        <v>0</v>
      </c>
      <c r="AF4992" s="7">
        <f>VLOOKUP(R4992,Weights!$A$2:$B$120,2,0)*AE4992</f>
        <v>0</v>
      </c>
      <c r="AG4992">
        <f t="shared" ca="1" si="679"/>
        <v>54.760000000000005</v>
      </c>
      <c r="AI4992" t="str">
        <f t="shared" ca="1" si="681"/>
        <v>UC Santa Barbara</v>
      </c>
      <c r="AJ4992" t="str">
        <f t="shared" si="682"/>
        <v>UC Riverside</v>
      </c>
      <c r="AK4992">
        <f t="shared" si="683"/>
        <v>0</v>
      </c>
    </row>
    <row r="4993" spans="17:37" x14ac:dyDescent="0.25">
      <c r="Q4993" t="s">
        <v>3417</v>
      </c>
      <c r="R4993" s="6">
        <v>42056</v>
      </c>
      <c r="S4993" t="s">
        <v>3194</v>
      </c>
      <c r="T4993" t="s">
        <v>3454</v>
      </c>
      <c r="U4993" t="s">
        <v>3842</v>
      </c>
      <c r="V4993">
        <v>48</v>
      </c>
      <c r="W4993">
        <v>44</v>
      </c>
      <c r="Y4993" t="s">
        <v>1513</v>
      </c>
      <c r="Z4993">
        <v>1</v>
      </c>
      <c r="AA4993">
        <f t="shared" si="680"/>
        <v>4</v>
      </c>
      <c r="AB4993">
        <f t="shared" ca="1" si="676"/>
        <v>-0.60000000000000009</v>
      </c>
      <c r="AC4993">
        <f t="shared" ca="1" si="677"/>
        <v>4.5999999999999996</v>
      </c>
      <c r="AD4993">
        <f t="shared" ca="1" si="678"/>
        <v>-4.5999999999999996</v>
      </c>
      <c r="AE4993" s="2">
        <v>0</v>
      </c>
      <c r="AF4993" s="7">
        <f>VLOOKUP(R4993,Weights!$A$2:$B$120,2,0)*AE4993</f>
        <v>0</v>
      </c>
      <c r="AG4993">
        <f t="shared" ca="1" si="679"/>
        <v>21.159999999999997</v>
      </c>
      <c r="AI4993" t="str">
        <f t="shared" ca="1" si="681"/>
        <v>Cal Poly</v>
      </c>
      <c r="AJ4993" t="str">
        <f t="shared" si="682"/>
        <v>UC Riverside</v>
      </c>
      <c r="AK4993">
        <f t="shared" si="683"/>
        <v>0</v>
      </c>
    </row>
    <row r="4994" spans="17:37" x14ac:dyDescent="0.25">
      <c r="Q4994" t="s">
        <v>3417</v>
      </c>
      <c r="R4994" s="6">
        <v>42070</v>
      </c>
      <c r="S4994" t="s">
        <v>3194</v>
      </c>
      <c r="T4994" t="s">
        <v>3371</v>
      </c>
      <c r="U4994" t="s">
        <v>3841</v>
      </c>
      <c r="V4994">
        <v>59</v>
      </c>
      <c r="W4994">
        <v>58</v>
      </c>
      <c r="Y4994" t="s">
        <v>126</v>
      </c>
      <c r="Z4994">
        <v>1</v>
      </c>
      <c r="AA4994">
        <f t="shared" si="680"/>
        <v>-1</v>
      </c>
      <c r="AB4994">
        <f t="shared" ref="AB4994:AB5057" ca="1" si="684">Z4994*(IF(S4994="A",-HomeEdge,IF(S4994="H",HomeEdge,0))+VLOOKUP(Q4994,TmList,2,0)-VLOOKUP(T4994,TmList,2,0))</f>
        <v>-1</v>
      </c>
      <c r="AC4994">
        <f t="shared" ref="AC4994:AC5057" ca="1" si="685">AA4994-AB4994</f>
        <v>0</v>
      </c>
      <c r="AD4994">
        <f t="shared" ref="AD4994:AD5057" ca="1" si="686">-AC4994</f>
        <v>0</v>
      </c>
      <c r="AE4994" s="2">
        <v>0</v>
      </c>
      <c r="AF4994" s="7">
        <f>VLOOKUP(R4994,Weights!$A$2:$B$120,2,0)*AE4994</f>
        <v>0</v>
      </c>
      <c r="AG4994">
        <f t="shared" ref="AG4994:AG5057" ca="1" si="687">AC4994^2</f>
        <v>0</v>
      </c>
      <c r="AI4994" t="str">
        <f t="shared" ca="1" si="681"/>
        <v>Long Beach St</v>
      </c>
      <c r="AJ4994" t="str">
        <f t="shared" si="682"/>
        <v>Long Beach St</v>
      </c>
      <c r="AK4994" t="str">
        <f t="shared" si="683"/>
        <v>Long Beach St</v>
      </c>
    </row>
    <row r="4995" spans="17:37" x14ac:dyDescent="0.25">
      <c r="Q4995" t="s">
        <v>3254</v>
      </c>
      <c r="R4995" s="6">
        <v>41965</v>
      </c>
      <c r="S4995" t="s">
        <v>3194</v>
      </c>
      <c r="T4995" t="s">
        <v>3839</v>
      </c>
      <c r="U4995" t="s">
        <v>3842</v>
      </c>
      <c r="V4995">
        <v>91</v>
      </c>
      <c r="W4995">
        <v>45</v>
      </c>
      <c r="Y4995" t="s">
        <v>13</v>
      </c>
      <c r="Z4995">
        <v>1</v>
      </c>
      <c r="AA4995">
        <f t="shared" ref="AA4995:AA5058" si="688">Z4995*IF(U4995="W",(V4995-W4995),W4995-V4995)</f>
        <v>46</v>
      </c>
      <c r="AB4995">
        <f t="shared" ca="1" si="684"/>
        <v>37.799999800000002</v>
      </c>
      <c r="AC4995">
        <f t="shared" ca="1" si="685"/>
        <v>8.2000001999999981</v>
      </c>
      <c r="AD4995">
        <f t="shared" ca="1" si="686"/>
        <v>-8.2000001999999981</v>
      </c>
      <c r="AE4995" s="2">
        <v>0</v>
      </c>
      <c r="AF4995" s="7">
        <f>VLOOKUP(R4995,Weights!$A$2:$B$120,2,0)*AE4995</f>
        <v>0</v>
      </c>
      <c r="AG4995">
        <f t="shared" ca="1" si="687"/>
        <v>67.24000328000001</v>
      </c>
      <c r="AI4995" t="str">
        <f t="shared" ref="AI4995:AI5058" ca="1" si="689">IF(AB4995&gt;0,Q4995,T4995)</f>
        <v>UC Santa Barbara</v>
      </c>
      <c r="AJ4995" t="str">
        <f t="shared" ref="AJ4995:AJ5058" si="690">IF(AA4995&gt;0,Q4995,T4995)</f>
        <v>UC Santa Barbara</v>
      </c>
      <c r="AK4995">
        <f t="shared" ref="AK4995:AK5058" si="691">IF(AA4995&lt;0,T4995,0)</f>
        <v>0</v>
      </c>
    </row>
    <row r="4996" spans="17:37" x14ac:dyDescent="0.25">
      <c r="Q4996" t="s">
        <v>3254</v>
      </c>
      <c r="R4996" s="6">
        <v>41970</v>
      </c>
      <c r="S4996" t="s">
        <v>3195</v>
      </c>
      <c r="T4996" t="s">
        <v>3392</v>
      </c>
      <c r="U4996" t="s">
        <v>3842</v>
      </c>
      <c r="V4996">
        <v>71</v>
      </c>
      <c r="W4996">
        <v>43</v>
      </c>
      <c r="Y4996" t="s">
        <v>15</v>
      </c>
      <c r="Z4996">
        <v>1</v>
      </c>
      <c r="AA4996">
        <f t="shared" si="688"/>
        <v>28</v>
      </c>
      <c r="AB4996">
        <f t="shared" ca="1" si="684"/>
        <v>6.3999999800000005</v>
      </c>
      <c r="AC4996">
        <f t="shared" ca="1" si="685"/>
        <v>21.60000002</v>
      </c>
      <c r="AD4996">
        <f t="shared" ca="1" si="686"/>
        <v>-21.60000002</v>
      </c>
      <c r="AE4996" s="2">
        <v>0</v>
      </c>
      <c r="AF4996" s="7">
        <f>VLOOKUP(R4996,Weights!$A$2:$B$120,2,0)*AE4996</f>
        <v>0</v>
      </c>
      <c r="AG4996">
        <f t="shared" ca="1" si="687"/>
        <v>466.56000086399996</v>
      </c>
      <c r="AI4996" t="str">
        <f t="shared" ca="1" si="689"/>
        <v>UC Santa Barbara</v>
      </c>
      <c r="AJ4996" t="str">
        <f t="shared" si="690"/>
        <v>UC Santa Barbara</v>
      </c>
      <c r="AK4996">
        <f t="shared" si="691"/>
        <v>0</v>
      </c>
    </row>
    <row r="4997" spans="17:37" x14ac:dyDescent="0.25">
      <c r="Q4997" t="s">
        <v>3254</v>
      </c>
      <c r="R4997" s="6">
        <v>41971</v>
      </c>
      <c r="S4997" t="s">
        <v>3195</v>
      </c>
      <c r="T4997" t="s">
        <v>3344</v>
      </c>
      <c r="U4997" t="s">
        <v>3842</v>
      </c>
      <c r="V4997">
        <v>65</v>
      </c>
      <c r="W4997">
        <v>60</v>
      </c>
      <c r="X4997" t="s">
        <v>3843</v>
      </c>
      <c r="Y4997" t="s">
        <v>150</v>
      </c>
      <c r="Z4997">
        <v>1</v>
      </c>
      <c r="AA4997">
        <f t="shared" si="688"/>
        <v>5</v>
      </c>
      <c r="AB4997">
        <f t="shared" ca="1" si="684"/>
        <v>5.9999999800000001</v>
      </c>
      <c r="AC4997">
        <f t="shared" ca="1" si="685"/>
        <v>-0.99999998000000012</v>
      </c>
      <c r="AD4997">
        <f t="shared" ca="1" si="686"/>
        <v>0.99999998000000012</v>
      </c>
      <c r="AE4997" s="2">
        <v>0</v>
      </c>
      <c r="AF4997" s="7">
        <f>VLOOKUP(R4997,Weights!$A$2:$B$120,2,0)*AE4997</f>
        <v>0</v>
      </c>
      <c r="AG4997">
        <f t="shared" ca="1" si="687"/>
        <v>0.99999996000000069</v>
      </c>
      <c r="AI4997" t="str">
        <f t="shared" ca="1" si="689"/>
        <v>UC Santa Barbara</v>
      </c>
      <c r="AJ4997" t="str">
        <f t="shared" si="690"/>
        <v>UC Santa Barbara</v>
      </c>
      <c r="AK4997">
        <f t="shared" si="691"/>
        <v>0</v>
      </c>
    </row>
    <row r="4998" spans="17:37" x14ac:dyDescent="0.25">
      <c r="Q4998" t="s">
        <v>3254</v>
      </c>
      <c r="R4998" s="6">
        <v>41972</v>
      </c>
      <c r="S4998" t="s">
        <v>3195</v>
      </c>
      <c r="T4998" t="s">
        <v>3400</v>
      </c>
      <c r="U4998" t="s">
        <v>3841</v>
      </c>
      <c r="V4998">
        <v>65</v>
      </c>
      <c r="W4998">
        <v>63</v>
      </c>
      <c r="Y4998" t="s">
        <v>235</v>
      </c>
      <c r="Z4998">
        <v>1</v>
      </c>
      <c r="AA4998">
        <f t="shared" si="688"/>
        <v>-2</v>
      </c>
      <c r="AB4998">
        <f t="shared" ca="1" si="684"/>
        <v>-2.5999999999999996</v>
      </c>
      <c r="AC4998">
        <f t="shared" ca="1" si="685"/>
        <v>0.59999999999999964</v>
      </c>
      <c r="AD4998">
        <f t="shared" ca="1" si="686"/>
        <v>-0.59999999999999964</v>
      </c>
      <c r="AE4998" s="2">
        <v>0</v>
      </c>
      <c r="AF4998" s="7">
        <f>VLOOKUP(R4998,Weights!$A$2:$B$120,2,0)*AE4998</f>
        <v>0</v>
      </c>
      <c r="AG4998">
        <f t="shared" ca="1" si="687"/>
        <v>0.3599999999999996</v>
      </c>
      <c r="AI4998" t="str">
        <f t="shared" ca="1" si="689"/>
        <v>Colorado St</v>
      </c>
      <c r="AJ4998" t="str">
        <f t="shared" si="690"/>
        <v>Colorado St</v>
      </c>
      <c r="AK4998" t="str">
        <f t="shared" si="691"/>
        <v>Colorado St</v>
      </c>
    </row>
    <row r="4999" spans="17:37" x14ac:dyDescent="0.25">
      <c r="Q4999" t="s">
        <v>3254</v>
      </c>
      <c r="R4999" s="6">
        <v>41977</v>
      </c>
      <c r="S4999" t="s">
        <v>3194</v>
      </c>
      <c r="T4999" t="s">
        <v>3382</v>
      </c>
      <c r="U4999" t="s">
        <v>3842</v>
      </c>
      <c r="V4999">
        <v>87</v>
      </c>
      <c r="W4999">
        <v>46</v>
      </c>
      <c r="Y4999" t="s">
        <v>290</v>
      </c>
      <c r="Z4999">
        <v>1</v>
      </c>
      <c r="AA4999">
        <f t="shared" si="688"/>
        <v>41</v>
      </c>
      <c r="AB4999">
        <f t="shared" ca="1" si="684"/>
        <v>16</v>
      </c>
      <c r="AC4999">
        <f t="shared" ca="1" si="685"/>
        <v>25</v>
      </c>
      <c r="AD4999">
        <f t="shared" ca="1" si="686"/>
        <v>-25</v>
      </c>
      <c r="AE4999" s="2">
        <v>0</v>
      </c>
      <c r="AF4999" s="7">
        <f>VLOOKUP(R4999,Weights!$A$2:$B$120,2,0)*AE4999</f>
        <v>0</v>
      </c>
      <c r="AG4999">
        <f t="shared" ca="1" si="687"/>
        <v>625</v>
      </c>
      <c r="AI4999" t="str">
        <f t="shared" ca="1" si="689"/>
        <v>UC Santa Barbara</v>
      </c>
      <c r="AJ4999" t="str">
        <f t="shared" si="690"/>
        <v>UC Santa Barbara</v>
      </c>
      <c r="AK4999">
        <f t="shared" si="691"/>
        <v>0</v>
      </c>
    </row>
    <row r="5000" spans="17:37" x14ac:dyDescent="0.25">
      <c r="Q5000" t="s">
        <v>3254</v>
      </c>
      <c r="R5000" s="6">
        <v>41984</v>
      </c>
      <c r="S5000" t="s">
        <v>3194</v>
      </c>
      <c r="T5000" t="s">
        <v>3510</v>
      </c>
      <c r="U5000" t="s">
        <v>3841</v>
      </c>
      <c r="V5000">
        <v>79</v>
      </c>
      <c r="W5000">
        <v>65</v>
      </c>
      <c r="Y5000" t="s">
        <v>315</v>
      </c>
      <c r="Z5000">
        <v>1</v>
      </c>
      <c r="AA5000">
        <f t="shared" si="688"/>
        <v>-14</v>
      </c>
      <c r="AB5000">
        <f t="shared" ca="1" si="684"/>
        <v>4.6000000000000014</v>
      </c>
      <c r="AC5000">
        <f t="shared" ca="1" si="685"/>
        <v>-18.600000000000001</v>
      </c>
      <c r="AD5000">
        <f t="shared" ca="1" si="686"/>
        <v>18.600000000000001</v>
      </c>
      <c r="AE5000" s="2">
        <v>0</v>
      </c>
      <c r="AF5000" s="7">
        <f>VLOOKUP(R5000,Weights!$A$2:$B$120,2,0)*AE5000</f>
        <v>0</v>
      </c>
      <c r="AG5000">
        <f t="shared" ca="1" si="687"/>
        <v>345.96000000000004</v>
      </c>
      <c r="AI5000" t="str">
        <f t="shared" ca="1" si="689"/>
        <v>UC Santa Barbara</v>
      </c>
      <c r="AJ5000" t="str">
        <f t="shared" si="690"/>
        <v>San Diego</v>
      </c>
      <c r="AK5000" t="str">
        <f t="shared" si="691"/>
        <v>San Diego</v>
      </c>
    </row>
    <row r="5001" spans="17:37" x14ac:dyDescent="0.25">
      <c r="Q5001" t="s">
        <v>3254</v>
      </c>
      <c r="R5001" s="6">
        <v>41992</v>
      </c>
      <c r="S5001" t="s">
        <v>3194</v>
      </c>
      <c r="T5001" t="s">
        <v>3839</v>
      </c>
      <c r="U5001" t="s">
        <v>3842</v>
      </c>
      <c r="V5001">
        <v>69</v>
      </c>
      <c r="W5001">
        <v>46</v>
      </c>
      <c r="Y5001" t="s">
        <v>179</v>
      </c>
      <c r="Z5001">
        <v>1</v>
      </c>
      <c r="AA5001">
        <f t="shared" si="688"/>
        <v>23</v>
      </c>
      <c r="AB5001">
        <f t="shared" ca="1" si="684"/>
        <v>37.799999800000002</v>
      </c>
      <c r="AC5001">
        <f t="shared" ca="1" si="685"/>
        <v>-14.799999800000002</v>
      </c>
      <c r="AD5001">
        <f t="shared" ca="1" si="686"/>
        <v>14.799999800000002</v>
      </c>
      <c r="AE5001" s="2">
        <v>0</v>
      </c>
      <c r="AF5001" s="7">
        <f>VLOOKUP(R5001,Weights!$A$2:$B$120,2,0)*AE5001</f>
        <v>0</v>
      </c>
      <c r="AG5001">
        <f t="shared" ca="1" si="687"/>
        <v>219.0399940800001</v>
      </c>
      <c r="AI5001" t="str">
        <f t="shared" ca="1" si="689"/>
        <v>UC Santa Barbara</v>
      </c>
      <c r="AJ5001" t="str">
        <f t="shared" si="690"/>
        <v>UC Santa Barbara</v>
      </c>
      <c r="AK5001">
        <f t="shared" si="691"/>
        <v>0</v>
      </c>
    </row>
    <row r="5002" spans="17:37" x14ac:dyDescent="0.25">
      <c r="Q5002" t="s">
        <v>3254</v>
      </c>
      <c r="R5002" s="6">
        <v>42006</v>
      </c>
      <c r="S5002" t="s">
        <v>3194</v>
      </c>
      <c r="T5002" t="s">
        <v>3208</v>
      </c>
      <c r="U5002" t="s">
        <v>3842</v>
      </c>
      <c r="V5002">
        <v>64</v>
      </c>
      <c r="W5002">
        <v>57</v>
      </c>
      <c r="Y5002" t="s">
        <v>381</v>
      </c>
      <c r="Z5002">
        <v>1</v>
      </c>
      <c r="AA5002">
        <f t="shared" si="688"/>
        <v>7</v>
      </c>
      <c r="AB5002">
        <f t="shared" ca="1" si="684"/>
        <v>7.0000000000000018</v>
      </c>
      <c r="AC5002">
        <f t="shared" ca="1" si="685"/>
        <v>0</v>
      </c>
      <c r="AD5002">
        <f t="shared" ca="1" si="686"/>
        <v>0</v>
      </c>
      <c r="AE5002" s="2">
        <v>0</v>
      </c>
      <c r="AF5002" s="7">
        <f>VLOOKUP(R5002,Weights!$A$2:$B$120,2,0)*AE5002</f>
        <v>0</v>
      </c>
      <c r="AG5002">
        <f t="shared" ca="1" si="687"/>
        <v>0</v>
      </c>
      <c r="AI5002" t="str">
        <f t="shared" ca="1" si="689"/>
        <v>UC Santa Barbara</v>
      </c>
      <c r="AJ5002" t="str">
        <f t="shared" si="690"/>
        <v>UC Santa Barbara</v>
      </c>
      <c r="AK5002">
        <f t="shared" si="691"/>
        <v>0</v>
      </c>
    </row>
    <row r="5003" spans="17:37" x14ac:dyDescent="0.25">
      <c r="Q5003" t="s">
        <v>3254</v>
      </c>
      <c r="R5003" s="6">
        <v>42009</v>
      </c>
      <c r="S5003" t="s">
        <v>3194</v>
      </c>
      <c r="T5003" t="s">
        <v>3342</v>
      </c>
      <c r="U5003" t="s">
        <v>3842</v>
      </c>
      <c r="V5003">
        <v>63</v>
      </c>
      <c r="W5003">
        <v>50</v>
      </c>
      <c r="Y5003" t="s">
        <v>881</v>
      </c>
      <c r="Z5003">
        <v>1</v>
      </c>
      <c r="AA5003">
        <f t="shared" si="688"/>
        <v>13</v>
      </c>
      <c r="AB5003">
        <f t="shared" ca="1" si="684"/>
        <v>10.8</v>
      </c>
      <c r="AC5003">
        <f t="shared" ca="1" si="685"/>
        <v>2.1999999999999993</v>
      </c>
      <c r="AD5003">
        <f t="shared" ca="1" si="686"/>
        <v>-2.1999999999999993</v>
      </c>
      <c r="AE5003" s="2">
        <v>0</v>
      </c>
      <c r="AF5003" s="7">
        <f>VLOOKUP(R5003,Weights!$A$2:$B$120,2,0)*AE5003</f>
        <v>0</v>
      </c>
      <c r="AG5003">
        <f t="shared" ca="1" si="687"/>
        <v>4.8399999999999972</v>
      </c>
      <c r="AI5003" t="str">
        <f t="shared" ca="1" si="689"/>
        <v>UC Santa Barbara</v>
      </c>
      <c r="AJ5003" t="str">
        <f t="shared" si="690"/>
        <v>UC Santa Barbara</v>
      </c>
      <c r="AK5003">
        <f t="shared" si="691"/>
        <v>0</v>
      </c>
    </row>
    <row r="5004" spans="17:37" x14ac:dyDescent="0.25">
      <c r="Q5004" t="s">
        <v>3254</v>
      </c>
      <c r="R5004" s="6">
        <v>42019</v>
      </c>
      <c r="S5004" t="s">
        <v>3194</v>
      </c>
      <c r="T5004" t="s">
        <v>3404</v>
      </c>
      <c r="U5004" t="s">
        <v>3841</v>
      </c>
      <c r="V5004">
        <v>74</v>
      </c>
      <c r="W5004">
        <v>63</v>
      </c>
      <c r="Y5004" t="s">
        <v>1497</v>
      </c>
      <c r="Z5004">
        <v>1</v>
      </c>
      <c r="AA5004">
        <f t="shared" si="688"/>
        <v>-11</v>
      </c>
      <c r="AB5004">
        <f t="shared" ca="1" si="684"/>
        <v>15.400000000000002</v>
      </c>
      <c r="AC5004">
        <f t="shared" ca="1" si="685"/>
        <v>-26.400000000000002</v>
      </c>
      <c r="AD5004">
        <f t="shared" ca="1" si="686"/>
        <v>26.400000000000002</v>
      </c>
      <c r="AE5004" s="2">
        <v>0</v>
      </c>
      <c r="AF5004" s="7">
        <f>VLOOKUP(R5004,Weights!$A$2:$B$120,2,0)*AE5004</f>
        <v>0</v>
      </c>
      <c r="AG5004">
        <f t="shared" ca="1" si="687"/>
        <v>696.96000000000015</v>
      </c>
      <c r="AI5004" t="str">
        <f t="shared" ca="1" si="689"/>
        <v>UC Santa Barbara</v>
      </c>
      <c r="AJ5004" t="str">
        <f t="shared" si="690"/>
        <v>CS Northridge</v>
      </c>
      <c r="AK5004" t="str">
        <f t="shared" si="691"/>
        <v>CS Northridge</v>
      </c>
    </row>
    <row r="5005" spans="17:37" x14ac:dyDescent="0.25">
      <c r="Q5005" t="s">
        <v>3254</v>
      </c>
      <c r="R5005" s="6">
        <v>42026</v>
      </c>
      <c r="S5005" t="s">
        <v>3194</v>
      </c>
      <c r="T5005" t="s">
        <v>3417</v>
      </c>
      <c r="U5005" t="s">
        <v>3842</v>
      </c>
      <c r="V5005">
        <v>83</v>
      </c>
      <c r="W5005">
        <v>75</v>
      </c>
      <c r="Y5005" t="s">
        <v>1509</v>
      </c>
      <c r="Z5005">
        <v>1</v>
      </c>
      <c r="AA5005">
        <f t="shared" si="688"/>
        <v>8</v>
      </c>
      <c r="AB5005">
        <f t="shared" ca="1" si="684"/>
        <v>11.8</v>
      </c>
      <c r="AC5005">
        <f t="shared" ca="1" si="685"/>
        <v>-3.8000000000000007</v>
      </c>
      <c r="AD5005">
        <f t="shared" ca="1" si="686"/>
        <v>3.8000000000000007</v>
      </c>
      <c r="AE5005" s="2">
        <v>0</v>
      </c>
      <c r="AF5005" s="7">
        <f>VLOOKUP(R5005,Weights!$A$2:$B$120,2,0)*AE5005</f>
        <v>0</v>
      </c>
      <c r="AG5005">
        <f t="shared" ca="1" si="687"/>
        <v>14.440000000000005</v>
      </c>
      <c r="AI5005" t="str">
        <f t="shared" ca="1" si="689"/>
        <v>UC Santa Barbara</v>
      </c>
      <c r="AJ5005" t="str">
        <f t="shared" si="690"/>
        <v>UC Santa Barbara</v>
      </c>
      <c r="AK5005">
        <f t="shared" si="691"/>
        <v>0</v>
      </c>
    </row>
    <row r="5006" spans="17:37" x14ac:dyDescent="0.25">
      <c r="Q5006" t="s">
        <v>3254</v>
      </c>
      <c r="R5006" s="6">
        <v>42028</v>
      </c>
      <c r="S5006" t="s">
        <v>3194</v>
      </c>
      <c r="T5006" t="s">
        <v>3453</v>
      </c>
      <c r="U5006" t="s">
        <v>3842</v>
      </c>
      <c r="V5006">
        <v>68</v>
      </c>
      <c r="W5006">
        <v>49</v>
      </c>
      <c r="Y5006" t="s">
        <v>1516</v>
      </c>
      <c r="Z5006">
        <v>1</v>
      </c>
      <c r="AA5006">
        <f t="shared" si="688"/>
        <v>19</v>
      </c>
      <c r="AB5006">
        <f t="shared" ca="1" si="684"/>
        <v>16.8</v>
      </c>
      <c r="AC5006">
        <f t="shared" ca="1" si="685"/>
        <v>2.1999999999999993</v>
      </c>
      <c r="AD5006">
        <f t="shared" ca="1" si="686"/>
        <v>-2.1999999999999993</v>
      </c>
      <c r="AE5006" s="2">
        <v>0</v>
      </c>
      <c r="AF5006" s="7">
        <f>VLOOKUP(R5006,Weights!$A$2:$B$120,2,0)*AE5006</f>
        <v>0</v>
      </c>
      <c r="AG5006">
        <f t="shared" ca="1" si="687"/>
        <v>4.8399999999999972</v>
      </c>
      <c r="AI5006" t="str">
        <f t="shared" ca="1" si="689"/>
        <v>UC Santa Barbara</v>
      </c>
      <c r="AJ5006" t="str">
        <f t="shared" si="690"/>
        <v>UC Santa Barbara</v>
      </c>
      <c r="AK5006">
        <f t="shared" si="691"/>
        <v>0</v>
      </c>
    </row>
    <row r="5007" spans="17:37" x14ac:dyDescent="0.25">
      <c r="Q5007" t="s">
        <v>3254</v>
      </c>
      <c r="R5007" s="6">
        <v>42042</v>
      </c>
      <c r="S5007" t="s">
        <v>3194</v>
      </c>
      <c r="T5007" t="s">
        <v>3329</v>
      </c>
      <c r="U5007" t="s">
        <v>3842</v>
      </c>
      <c r="V5007">
        <v>75</v>
      </c>
      <c r="W5007">
        <v>74</v>
      </c>
      <c r="Y5007" t="s">
        <v>1517</v>
      </c>
      <c r="Z5007">
        <v>1</v>
      </c>
      <c r="AA5007">
        <f t="shared" si="688"/>
        <v>1</v>
      </c>
      <c r="AB5007">
        <f t="shared" ca="1" si="684"/>
        <v>3.6000000000000014</v>
      </c>
      <c r="AC5007">
        <f t="shared" ca="1" si="685"/>
        <v>-2.6000000000000014</v>
      </c>
      <c r="AD5007">
        <f t="shared" ca="1" si="686"/>
        <v>2.6000000000000014</v>
      </c>
      <c r="AE5007" s="2">
        <v>0</v>
      </c>
      <c r="AF5007" s="7">
        <f>VLOOKUP(R5007,Weights!$A$2:$B$120,2,0)*AE5007</f>
        <v>0</v>
      </c>
      <c r="AG5007">
        <f t="shared" ca="1" si="687"/>
        <v>6.7600000000000078</v>
      </c>
      <c r="AI5007" t="str">
        <f t="shared" ca="1" si="689"/>
        <v>UC Santa Barbara</v>
      </c>
      <c r="AJ5007" t="str">
        <f t="shared" si="690"/>
        <v>UC Santa Barbara</v>
      </c>
      <c r="AK5007">
        <f t="shared" si="691"/>
        <v>0</v>
      </c>
    </row>
    <row r="5008" spans="17:37" x14ac:dyDescent="0.25">
      <c r="Q5008" t="s">
        <v>3254</v>
      </c>
      <c r="R5008" s="6">
        <v>42047</v>
      </c>
      <c r="S5008" t="s">
        <v>3194</v>
      </c>
      <c r="T5008" t="s">
        <v>3371</v>
      </c>
      <c r="U5008" t="s">
        <v>3842</v>
      </c>
      <c r="V5008">
        <v>70</v>
      </c>
      <c r="W5008">
        <v>55</v>
      </c>
      <c r="Y5008" t="s">
        <v>1518</v>
      </c>
      <c r="Z5008">
        <v>1</v>
      </c>
      <c r="AA5008">
        <f t="shared" si="688"/>
        <v>15</v>
      </c>
      <c r="AB5008">
        <f t="shared" ca="1" si="684"/>
        <v>7.6000000000000014</v>
      </c>
      <c r="AC5008">
        <f t="shared" ca="1" si="685"/>
        <v>7.3999999999999986</v>
      </c>
      <c r="AD5008">
        <f t="shared" ca="1" si="686"/>
        <v>-7.3999999999999986</v>
      </c>
      <c r="AE5008" s="2">
        <v>0</v>
      </c>
      <c r="AF5008" s="7">
        <f>VLOOKUP(R5008,Weights!$A$2:$B$120,2,0)*AE5008</f>
        <v>0</v>
      </c>
      <c r="AG5008">
        <f t="shared" ca="1" si="687"/>
        <v>54.759999999999977</v>
      </c>
      <c r="AI5008" t="str">
        <f t="shared" ca="1" si="689"/>
        <v>UC Santa Barbara</v>
      </c>
      <c r="AJ5008" t="str">
        <f t="shared" si="690"/>
        <v>UC Santa Barbara</v>
      </c>
      <c r="AK5008">
        <f t="shared" si="691"/>
        <v>0</v>
      </c>
    </row>
    <row r="5009" spans="17:37" x14ac:dyDescent="0.25">
      <c r="Q5009" t="s">
        <v>3254</v>
      </c>
      <c r="R5009" s="6">
        <v>42061</v>
      </c>
      <c r="S5009" t="s">
        <v>3194</v>
      </c>
      <c r="T5009" t="s">
        <v>3452</v>
      </c>
      <c r="U5009" t="s">
        <v>3842</v>
      </c>
      <c r="V5009">
        <v>74</v>
      </c>
      <c r="W5009">
        <v>60</v>
      </c>
      <c r="Y5009" t="s">
        <v>1520</v>
      </c>
      <c r="Z5009">
        <v>1</v>
      </c>
      <c r="AA5009">
        <f t="shared" si="688"/>
        <v>14</v>
      </c>
      <c r="AB5009">
        <f t="shared" ca="1" si="684"/>
        <v>4.8000000000000016</v>
      </c>
      <c r="AC5009">
        <f t="shared" ca="1" si="685"/>
        <v>9.1999999999999993</v>
      </c>
      <c r="AD5009">
        <f t="shared" ca="1" si="686"/>
        <v>-9.1999999999999993</v>
      </c>
      <c r="AE5009" s="2">
        <v>0</v>
      </c>
      <c r="AF5009" s="7">
        <f>VLOOKUP(R5009,Weights!$A$2:$B$120,2,0)*AE5009</f>
        <v>0</v>
      </c>
      <c r="AG5009">
        <f t="shared" ca="1" si="687"/>
        <v>84.639999999999986</v>
      </c>
      <c r="AI5009" t="str">
        <f t="shared" ca="1" si="689"/>
        <v>UC Santa Barbara</v>
      </c>
      <c r="AJ5009" t="str">
        <f t="shared" si="690"/>
        <v>UC Santa Barbara</v>
      </c>
      <c r="AK5009">
        <f t="shared" si="691"/>
        <v>0</v>
      </c>
    </row>
    <row r="5010" spans="17:37" x14ac:dyDescent="0.25">
      <c r="Q5010" t="s">
        <v>3254</v>
      </c>
      <c r="R5010" s="6">
        <v>42064</v>
      </c>
      <c r="S5010" t="s">
        <v>3194</v>
      </c>
      <c r="T5010" t="s">
        <v>3418</v>
      </c>
      <c r="U5010" t="s">
        <v>3842</v>
      </c>
      <c r="V5010">
        <v>54</v>
      </c>
      <c r="W5010">
        <v>51</v>
      </c>
      <c r="Y5010" t="s">
        <v>1521</v>
      </c>
      <c r="Z5010">
        <v>1</v>
      </c>
      <c r="AA5010">
        <f t="shared" si="688"/>
        <v>3</v>
      </c>
      <c r="AB5010">
        <f t="shared" ca="1" si="684"/>
        <v>2.8000000000000016</v>
      </c>
      <c r="AC5010">
        <f t="shared" ca="1" si="685"/>
        <v>0.1999999999999984</v>
      </c>
      <c r="AD5010">
        <f t="shared" ca="1" si="686"/>
        <v>-0.1999999999999984</v>
      </c>
      <c r="AE5010" s="2">
        <v>0</v>
      </c>
      <c r="AF5010" s="7">
        <f>VLOOKUP(R5010,Weights!$A$2:$B$120,2,0)*AE5010</f>
        <v>0</v>
      </c>
      <c r="AG5010">
        <f t="shared" ca="1" si="687"/>
        <v>3.9999999999999362E-2</v>
      </c>
      <c r="AI5010" t="str">
        <f t="shared" ca="1" si="689"/>
        <v>UC Santa Barbara</v>
      </c>
      <c r="AJ5010" t="str">
        <f t="shared" si="690"/>
        <v>UC Santa Barbara</v>
      </c>
      <c r="AK5010">
        <f t="shared" si="691"/>
        <v>0</v>
      </c>
    </row>
    <row r="5011" spans="17:37" x14ac:dyDescent="0.25">
      <c r="Q5011" t="s">
        <v>3254</v>
      </c>
      <c r="R5011" s="6">
        <v>42070</v>
      </c>
      <c r="S5011" t="s">
        <v>3194</v>
      </c>
      <c r="T5011" t="s">
        <v>3454</v>
      </c>
      <c r="U5011" t="s">
        <v>3842</v>
      </c>
      <c r="V5011">
        <v>64</v>
      </c>
      <c r="W5011">
        <v>56</v>
      </c>
      <c r="Y5011" t="s">
        <v>1505</v>
      </c>
      <c r="Z5011">
        <v>1</v>
      </c>
      <c r="AA5011">
        <f t="shared" si="688"/>
        <v>8</v>
      </c>
      <c r="AB5011">
        <f t="shared" ca="1" si="684"/>
        <v>8.0000000000000018</v>
      </c>
      <c r="AC5011">
        <f t="shared" ca="1" si="685"/>
        <v>0</v>
      </c>
      <c r="AD5011">
        <f t="shared" ca="1" si="686"/>
        <v>0</v>
      </c>
      <c r="AE5011" s="2">
        <v>0</v>
      </c>
      <c r="AF5011" s="7">
        <f>VLOOKUP(R5011,Weights!$A$2:$B$120,2,0)*AE5011</f>
        <v>0</v>
      </c>
      <c r="AG5011">
        <f t="shared" ca="1" si="687"/>
        <v>0</v>
      </c>
      <c r="AI5011" t="str">
        <f t="shared" ca="1" si="689"/>
        <v>UC Santa Barbara</v>
      </c>
      <c r="AJ5011" t="str">
        <f t="shared" si="690"/>
        <v>UC Santa Barbara</v>
      </c>
      <c r="AK5011">
        <f t="shared" si="691"/>
        <v>0</v>
      </c>
    </row>
    <row r="5012" spans="17:37" x14ac:dyDescent="0.25">
      <c r="Q5012" t="s">
        <v>3259</v>
      </c>
      <c r="R5012" s="6">
        <v>41959</v>
      </c>
      <c r="S5012" t="s">
        <v>3194</v>
      </c>
      <c r="T5012" t="s">
        <v>3334</v>
      </c>
      <c r="U5012" t="s">
        <v>3842</v>
      </c>
      <c r="V5012">
        <v>64</v>
      </c>
      <c r="W5012">
        <v>55</v>
      </c>
      <c r="Y5012" t="s">
        <v>176</v>
      </c>
      <c r="Z5012">
        <v>1</v>
      </c>
      <c r="AA5012">
        <f t="shared" si="688"/>
        <v>9</v>
      </c>
      <c r="AB5012">
        <f t="shared" ca="1" si="684"/>
        <v>12.599999799999999</v>
      </c>
      <c r="AC5012">
        <f t="shared" ca="1" si="685"/>
        <v>-3.5999997999999991</v>
      </c>
      <c r="AD5012">
        <f t="shared" ca="1" si="686"/>
        <v>3.5999997999999991</v>
      </c>
      <c r="AE5012" s="2">
        <v>0</v>
      </c>
      <c r="AF5012" s="7">
        <f>VLOOKUP(R5012,Weights!$A$2:$B$120,2,0)*AE5012</f>
        <v>0</v>
      </c>
      <c r="AG5012">
        <f t="shared" ca="1" si="687"/>
        <v>12.959998560000033</v>
      </c>
      <c r="AI5012" t="str">
        <f t="shared" ca="1" si="689"/>
        <v>UCF</v>
      </c>
      <c r="AJ5012" t="str">
        <f t="shared" si="690"/>
        <v>UCF</v>
      </c>
      <c r="AK5012">
        <f t="shared" si="691"/>
        <v>0</v>
      </c>
    </row>
    <row r="5013" spans="17:37" x14ac:dyDescent="0.25">
      <c r="Q5013" t="s">
        <v>3259</v>
      </c>
      <c r="R5013" s="6">
        <v>41963</v>
      </c>
      <c r="S5013" t="s">
        <v>3194</v>
      </c>
      <c r="T5013" t="s">
        <v>3839</v>
      </c>
      <c r="U5013" t="s">
        <v>3842</v>
      </c>
      <c r="V5013">
        <v>76</v>
      </c>
      <c r="W5013">
        <v>59</v>
      </c>
      <c r="Y5013" t="s">
        <v>258</v>
      </c>
      <c r="Z5013">
        <v>1</v>
      </c>
      <c r="AA5013">
        <f t="shared" si="688"/>
        <v>17</v>
      </c>
      <c r="AB5013">
        <f t="shared" ca="1" si="684"/>
        <v>25.199999800000001</v>
      </c>
      <c r="AC5013">
        <f t="shared" ca="1" si="685"/>
        <v>-8.1999998000000005</v>
      </c>
      <c r="AD5013">
        <f t="shared" ca="1" si="686"/>
        <v>8.1999998000000005</v>
      </c>
      <c r="AE5013" s="2">
        <v>0</v>
      </c>
      <c r="AF5013" s="7">
        <f>VLOOKUP(R5013,Weights!$A$2:$B$120,2,0)*AE5013</f>
        <v>0</v>
      </c>
      <c r="AG5013">
        <f t="shared" ca="1" si="687"/>
        <v>67.23999672000005</v>
      </c>
      <c r="AI5013" t="str">
        <f t="shared" ca="1" si="689"/>
        <v>UCF</v>
      </c>
      <c r="AJ5013" t="str">
        <f t="shared" si="690"/>
        <v>UCF</v>
      </c>
      <c r="AK5013">
        <f t="shared" si="691"/>
        <v>0</v>
      </c>
    </row>
    <row r="5014" spans="17:37" x14ac:dyDescent="0.25">
      <c r="Q5014" t="s">
        <v>3259</v>
      </c>
      <c r="R5014" s="6">
        <v>41966</v>
      </c>
      <c r="S5014" t="s">
        <v>3194</v>
      </c>
      <c r="T5014" t="s">
        <v>3333</v>
      </c>
      <c r="U5014" t="s">
        <v>3842</v>
      </c>
      <c r="V5014">
        <v>76</v>
      </c>
      <c r="W5014">
        <v>69</v>
      </c>
      <c r="Y5014" t="s">
        <v>259</v>
      </c>
      <c r="Z5014">
        <v>1</v>
      </c>
      <c r="AA5014">
        <f t="shared" si="688"/>
        <v>7</v>
      </c>
      <c r="AB5014">
        <f t="shared" ca="1" si="684"/>
        <v>-8</v>
      </c>
      <c r="AC5014">
        <f t="shared" ca="1" si="685"/>
        <v>15</v>
      </c>
      <c r="AD5014">
        <f t="shared" ca="1" si="686"/>
        <v>-15</v>
      </c>
      <c r="AE5014" s="2">
        <v>0</v>
      </c>
      <c r="AF5014" s="7">
        <f>VLOOKUP(R5014,Weights!$A$2:$B$120,2,0)*AE5014</f>
        <v>0</v>
      </c>
      <c r="AG5014">
        <f t="shared" ca="1" si="687"/>
        <v>225</v>
      </c>
      <c r="AI5014" t="str">
        <f t="shared" ca="1" si="689"/>
        <v>South Carolina Upstate</v>
      </c>
      <c r="AJ5014" t="str">
        <f t="shared" si="690"/>
        <v>UCF</v>
      </c>
      <c r="AK5014">
        <f t="shared" si="691"/>
        <v>0</v>
      </c>
    </row>
    <row r="5015" spans="17:37" x14ac:dyDescent="0.25">
      <c r="Q5015" t="s">
        <v>3259</v>
      </c>
      <c r="R5015" s="6">
        <v>41969</v>
      </c>
      <c r="S5015" t="s">
        <v>3194</v>
      </c>
      <c r="T5015" t="s">
        <v>3293</v>
      </c>
      <c r="U5015" t="s">
        <v>3841</v>
      </c>
      <c r="V5015">
        <v>95</v>
      </c>
      <c r="W5015">
        <v>69</v>
      </c>
      <c r="Y5015" t="s">
        <v>100</v>
      </c>
      <c r="Z5015">
        <v>1</v>
      </c>
      <c r="AA5015">
        <f t="shared" si="688"/>
        <v>-26</v>
      </c>
      <c r="AB5015">
        <f t="shared" ca="1" si="684"/>
        <v>-17.400000200000001</v>
      </c>
      <c r="AC5015">
        <f t="shared" ca="1" si="685"/>
        <v>-8.5999997999999991</v>
      </c>
      <c r="AD5015">
        <f t="shared" ca="1" si="686"/>
        <v>8.5999997999999991</v>
      </c>
      <c r="AE5015" s="2">
        <v>0</v>
      </c>
      <c r="AF5015" s="7">
        <f>VLOOKUP(R5015,Weights!$A$2:$B$120,2,0)*AE5015</f>
        <v>0</v>
      </c>
      <c r="AG5015">
        <f t="shared" ca="1" si="687"/>
        <v>73.959996560000022</v>
      </c>
      <c r="AI5015" t="str">
        <f t="shared" ca="1" si="689"/>
        <v>Davidson</v>
      </c>
      <c r="AJ5015" t="str">
        <f t="shared" si="690"/>
        <v>Davidson</v>
      </c>
      <c r="AK5015" t="str">
        <f t="shared" si="691"/>
        <v>Davidson</v>
      </c>
    </row>
    <row r="5016" spans="17:37" x14ac:dyDescent="0.25">
      <c r="Q5016" t="s">
        <v>3259</v>
      </c>
      <c r="R5016" s="6">
        <v>41973</v>
      </c>
      <c r="S5016" t="s">
        <v>3194</v>
      </c>
      <c r="T5016" t="s">
        <v>3340</v>
      </c>
      <c r="U5016" t="s">
        <v>3842</v>
      </c>
      <c r="V5016">
        <v>75</v>
      </c>
      <c r="W5016">
        <v>67</v>
      </c>
      <c r="Y5016" t="s">
        <v>101</v>
      </c>
      <c r="Z5016">
        <v>1</v>
      </c>
      <c r="AA5016">
        <f t="shared" si="688"/>
        <v>8</v>
      </c>
      <c r="AB5016">
        <f t="shared" ca="1" si="684"/>
        <v>7.9999997999999994</v>
      </c>
      <c r="AC5016">
        <f t="shared" ca="1" si="685"/>
        <v>2.0000000056086265E-7</v>
      </c>
      <c r="AD5016">
        <f t="shared" ca="1" si="686"/>
        <v>-2.0000000056086265E-7</v>
      </c>
      <c r="AE5016" s="2">
        <v>0</v>
      </c>
      <c r="AF5016" s="7">
        <f>VLOOKUP(R5016,Weights!$A$2:$B$120,2,0)*AE5016</f>
        <v>0</v>
      </c>
      <c r="AG5016">
        <f t="shared" ca="1" si="687"/>
        <v>4.0000000224345055E-14</v>
      </c>
      <c r="AI5016" t="str">
        <f t="shared" ca="1" si="689"/>
        <v>UCF</v>
      </c>
      <c r="AJ5016" t="str">
        <f t="shared" si="690"/>
        <v>UCF</v>
      </c>
      <c r="AK5016">
        <f t="shared" si="691"/>
        <v>0</v>
      </c>
    </row>
    <row r="5017" spans="17:37" x14ac:dyDescent="0.25">
      <c r="Q5017" t="s">
        <v>3259</v>
      </c>
      <c r="R5017" s="6">
        <v>41975</v>
      </c>
      <c r="S5017" t="s">
        <v>3194</v>
      </c>
      <c r="T5017" t="s">
        <v>3476</v>
      </c>
      <c r="U5017" t="s">
        <v>3842</v>
      </c>
      <c r="V5017">
        <v>61</v>
      </c>
      <c r="W5017">
        <v>59</v>
      </c>
      <c r="Y5017" t="s">
        <v>103</v>
      </c>
      <c r="Z5017">
        <v>1</v>
      </c>
      <c r="AA5017">
        <f t="shared" si="688"/>
        <v>2</v>
      </c>
      <c r="AB5017">
        <f t="shared" ca="1" si="684"/>
        <v>-4.5999999999999996</v>
      </c>
      <c r="AC5017">
        <f t="shared" ca="1" si="685"/>
        <v>6.6</v>
      </c>
      <c r="AD5017">
        <f t="shared" ca="1" si="686"/>
        <v>-6.6</v>
      </c>
      <c r="AE5017" s="2">
        <v>0</v>
      </c>
      <c r="AF5017" s="7">
        <f>VLOOKUP(R5017,Weights!$A$2:$B$120,2,0)*AE5017</f>
        <v>0</v>
      </c>
      <c r="AG5017">
        <f t="shared" ca="1" si="687"/>
        <v>43.559999999999995</v>
      </c>
      <c r="AI5017" t="str">
        <f t="shared" ca="1" si="689"/>
        <v>Georgia Southern</v>
      </c>
      <c r="AJ5017" t="str">
        <f t="shared" si="690"/>
        <v>UCF</v>
      </c>
      <c r="AK5017">
        <f t="shared" si="691"/>
        <v>0</v>
      </c>
    </row>
    <row r="5018" spans="17:37" x14ac:dyDescent="0.25">
      <c r="Q5018" t="s">
        <v>3259</v>
      </c>
      <c r="R5018" s="6">
        <v>41986</v>
      </c>
      <c r="S5018" t="s">
        <v>3194</v>
      </c>
      <c r="T5018" t="s">
        <v>3268</v>
      </c>
      <c r="U5018" t="s">
        <v>3841</v>
      </c>
      <c r="V5018">
        <v>54</v>
      </c>
      <c r="W5018">
        <v>41</v>
      </c>
      <c r="Y5018" t="s">
        <v>178</v>
      </c>
      <c r="Z5018">
        <v>1</v>
      </c>
      <c r="AA5018">
        <f t="shared" si="688"/>
        <v>-13</v>
      </c>
      <c r="AB5018">
        <f t="shared" ca="1" si="684"/>
        <v>3.4000000000000004</v>
      </c>
      <c r="AC5018">
        <f t="shared" ca="1" si="685"/>
        <v>-16.399999999999999</v>
      </c>
      <c r="AD5018">
        <f t="shared" ca="1" si="686"/>
        <v>16.399999999999999</v>
      </c>
      <c r="AE5018" s="2">
        <v>0</v>
      </c>
      <c r="AF5018" s="7">
        <f>VLOOKUP(R5018,Weights!$A$2:$B$120,2,0)*AE5018</f>
        <v>0</v>
      </c>
      <c r="AG5018">
        <f t="shared" ca="1" si="687"/>
        <v>268.95999999999998</v>
      </c>
      <c r="AI5018" t="str">
        <f t="shared" ca="1" si="689"/>
        <v>UCF</v>
      </c>
      <c r="AJ5018" t="str">
        <f t="shared" si="690"/>
        <v>Florida Atlantic</v>
      </c>
      <c r="AK5018" t="str">
        <f t="shared" si="691"/>
        <v>Florida Atlantic</v>
      </c>
    </row>
    <row r="5019" spans="17:37" x14ac:dyDescent="0.25">
      <c r="Q5019" t="s">
        <v>3259</v>
      </c>
      <c r="R5019" s="6">
        <v>41990</v>
      </c>
      <c r="S5019" t="s">
        <v>3194</v>
      </c>
      <c r="T5019" t="s">
        <v>3277</v>
      </c>
      <c r="U5019" t="s">
        <v>3842</v>
      </c>
      <c r="V5019">
        <v>75</v>
      </c>
      <c r="W5019">
        <v>70</v>
      </c>
      <c r="Y5019" t="s">
        <v>154</v>
      </c>
      <c r="Z5019">
        <v>1</v>
      </c>
      <c r="AA5019">
        <f t="shared" si="688"/>
        <v>5</v>
      </c>
      <c r="AB5019">
        <f t="shared" ca="1" si="684"/>
        <v>-2.60000002</v>
      </c>
      <c r="AC5019">
        <f t="shared" ca="1" si="685"/>
        <v>7.6000000199999995</v>
      </c>
      <c r="AD5019">
        <f t="shared" ca="1" si="686"/>
        <v>-7.6000000199999995</v>
      </c>
      <c r="AE5019" s="2">
        <v>0</v>
      </c>
      <c r="AF5019" s="7">
        <f>VLOOKUP(R5019,Weights!$A$2:$B$120,2,0)*AE5019</f>
        <v>0</v>
      </c>
      <c r="AG5019">
        <f t="shared" ca="1" si="687"/>
        <v>57.760000303999995</v>
      </c>
      <c r="AI5019" t="str">
        <f t="shared" ca="1" si="689"/>
        <v>Detroit</v>
      </c>
      <c r="AJ5019" t="str">
        <f t="shared" si="690"/>
        <v>UCF</v>
      </c>
      <c r="AK5019">
        <f t="shared" si="691"/>
        <v>0</v>
      </c>
    </row>
    <row r="5020" spans="17:37" x14ac:dyDescent="0.25">
      <c r="Q5020" t="s">
        <v>3259</v>
      </c>
      <c r="R5020" s="6">
        <v>41995</v>
      </c>
      <c r="S5020" t="s">
        <v>3194</v>
      </c>
      <c r="T5020" t="s">
        <v>3443</v>
      </c>
      <c r="U5020" t="s">
        <v>3842</v>
      </c>
      <c r="V5020">
        <v>70</v>
      </c>
      <c r="W5020">
        <v>65</v>
      </c>
      <c r="Y5020" t="s">
        <v>332</v>
      </c>
      <c r="Z5020">
        <v>1</v>
      </c>
      <c r="AA5020">
        <f t="shared" si="688"/>
        <v>5</v>
      </c>
      <c r="AB5020">
        <f t="shared" ca="1" si="684"/>
        <v>7.5999998000000009</v>
      </c>
      <c r="AC5020">
        <f t="shared" ca="1" si="685"/>
        <v>-2.5999998000000009</v>
      </c>
      <c r="AD5020">
        <f t="shared" ca="1" si="686"/>
        <v>2.5999998000000009</v>
      </c>
      <c r="AE5020" s="2">
        <v>0</v>
      </c>
      <c r="AF5020" s="7">
        <f>VLOOKUP(R5020,Weights!$A$2:$B$120,2,0)*AE5020</f>
        <v>0</v>
      </c>
      <c r="AG5020">
        <f t="shared" ca="1" si="687"/>
        <v>6.7599989600000443</v>
      </c>
      <c r="AI5020" t="str">
        <f t="shared" ca="1" si="689"/>
        <v>UCF</v>
      </c>
      <c r="AJ5020" t="str">
        <f t="shared" si="690"/>
        <v>UCF</v>
      </c>
      <c r="AK5020">
        <f t="shared" si="691"/>
        <v>0</v>
      </c>
    </row>
    <row r="5021" spans="17:37" x14ac:dyDescent="0.25">
      <c r="Q5021" t="s">
        <v>3259</v>
      </c>
      <c r="R5021" s="6">
        <v>42004</v>
      </c>
      <c r="S5021" t="s">
        <v>3194</v>
      </c>
      <c r="T5021" t="s">
        <v>3264</v>
      </c>
      <c r="U5021" t="s">
        <v>3841</v>
      </c>
      <c r="V5021">
        <v>56</v>
      </c>
      <c r="W5021">
        <v>54</v>
      </c>
      <c r="Y5021" t="s">
        <v>110</v>
      </c>
      <c r="Z5021">
        <v>1</v>
      </c>
      <c r="AA5021">
        <f t="shared" si="688"/>
        <v>-2</v>
      </c>
      <c r="AB5021">
        <f t="shared" ca="1" si="684"/>
        <v>-9.4</v>
      </c>
      <c r="AC5021">
        <f t="shared" ca="1" si="685"/>
        <v>7.4</v>
      </c>
      <c r="AD5021">
        <f t="shared" ca="1" si="686"/>
        <v>-7.4</v>
      </c>
      <c r="AE5021" s="2">
        <v>0</v>
      </c>
      <c r="AF5021" s="7">
        <f>VLOOKUP(R5021,Weights!$A$2:$B$120,2,0)*AE5021</f>
        <v>0</v>
      </c>
      <c r="AG5021">
        <f t="shared" ca="1" si="687"/>
        <v>54.760000000000005</v>
      </c>
      <c r="AI5021" t="str">
        <f t="shared" ca="1" si="689"/>
        <v>Tulsa</v>
      </c>
      <c r="AJ5021" t="str">
        <f t="shared" si="690"/>
        <v>Tulsa</v>
      </c>
      <c r="AK5021" t="str">
        <f t="shared" si="691"/>
        <v>Tulsa</v>
      </c>
    </row>
    <row r="5022" spans="17:37" x14ac:dyDescent="0.25">
      <c r="Q5022" t="s">
        <v>3259</v>
      </c>
      <c r="R5022" s="6">
        <v>42015</v>
      </c>
      <c r="S5022" t="s">
        <v>3194</v>
      </c>
      <c r="T5022" t="s">
        <v>3270</v>
      </c>
      <c r="U5022" t="s">
        <v>3841</v>
      </c>
      <c r="V5022">
        <v>70</v>
      </c>
      <c r="W5022">
        <v>61</v>
      </c>
      <c r="Y5022" t="s">
        <v>443</v>
      </c>
      <c r="Z5022">
        <v>1</v>
      </c>
      <c r="AA5022">
        <f t="shared" si="688"/>
        <v>-9</v>
      </c>
      <c r="AB5022">
        <f t="shared" ca="1" si="684"/>
        <v>-12.2</v>
      </c>
      <c r="AC5022">
        <f t="shared" ca="1" si="685"/>
        <v>3.1999999999999993</v>
      </c>
      <c r="AD5022">
        <f t="shared" ca="1" si="686"/>
        <v>-3.1999999999999993</v>
      </c>
      <c r="AE5022" s="2">
        <v>0</v>
      </c>
      <c r="AF5022" s="7">
        <f>VLOOKUP(R5022,Weights!$A$2:$B$120,2,0)*AE5022</f>
        <v>0</v>
      </c>
      <c r="AG5022">
        <f t="shared" ca="1" si="687"/>
        <v>10.239999999999995</v>
      </c>
      <c r="AI5022" t="str">
        <f t="shared" ca="1" si="689"/>
        <v>SMU</v>
      </c>
      <c r="AJ5022" t="str">
        <f t="shared" si="690"/>
        <v>SMU</v>
      </c>
      <c r="AK5022" t="str">
        <f t="shared" si="691"/>
        <v>SMU</v>
      </c>
    </row>
    <row r="5023" spans="17:37" x14ac:dyDescent="0.25">
      <c r="Q5023" t="s">
        <v>3259</v>
      </c>
      <c r="R5023" s="6">
        <v>42018</v>
      </c>
      <c r="S5023" t="s">
        <v>3194</v>
      </c>
      <c r="T5023" t="s">
        <v>3263</v>
      </c>
      <c r="U5023" t="s">
        <v>3842</v>
      </c>
      <c r="V5023">
        <v>103</v>
      </c>
      <c r="W5023">
        <v>100</v>
      </c>
      <c r="X5023" t="s">
        <v>3845</v>
      </c>
      <c r="Y5023" t="s">
        <v>444</v>
      </c>
      <c r="Z5023">
        <v>1</v>
      </c>
      <c r="AA5023">
        <f t="shared" si="688"/>
        <v>3</v>
      </c>
      <c r="AB5023">
        <f t="shared" ca="1" si="684"/>
        <v>0.79999999999999982</v>
      </c>
      <c r="AC5023">
        <f t="shared" ca="1" si="685"/>
        <v>2.2000000000000002</v>
      </c>
      <c r="AD5023">
        <f t="shared" ca="1" si="686"/>
        <v>-2.2000000000000002</v>
      </c>
      <c r="AE5023" s="2">
        <v>0</v>
      </c>
      <c r="AF5023" s="7">
        <f>VLOOKUP(R5023,Weights!$A$2:$B$120,2,0)*AE5023</f>
        <v>0</v>
      </c>
      <c r="AG5023">
        <f t="shared" ca="1" si="687"/>
        <v>4.8400000000000007</v>
      </c>
      <c r="AI5023" t="str">
        <f t="shared" ca="1" si="689"/>
        <v>UCF</v>
      </c>
      <c r="AJ5023" t="str">
        <f t="shared" si="690"/>
        <v>UCF</v>
      </c>
      <c r="AK5023">
        <f t="shared" si="691"/>
        <v>0</v>
      </c>
    </row>
    <row r="5024" spans="17:37" x14ac:dyDescent="0.25">
      <c r="Q5024" t="s">
        <v>3259</v>
      </c>
      <c r="R5024" s="6">
        <v>42029</v>
      </c>
      <c r="S5024" t="s">
        <v>3194</v>
      </c>
      <c r="T5024" t="s">
        <v>3234</v>
      </c>
      <c r="U5024" t="s">
        <v>3841</v>
      </c>
      <c r="V5024">
        <v>56</v>
      </c>
      <c r="W5024">
        <v>46</v>
      </c>
      <c r="Y5024" t="s">
        <v>445</v>
      </c>
      <c r="Z5024">
        <v>1</v>
      </c>
      <c r="AA5024">
        <f t="shared" si="688"/>
        <v>-10</v>
      </c>
      <c r="AB5024">
        <f t="shared" ca="1" si="684"/>
        <v>-12.4</v>
      </c>
      <c r="AC5024">
        <f t="shared" ca="1" si="685"/>
        <v>2.4000000000000004</v>
      </c>
      <c r="AD5024">
        <f t="shared" ca="1" si="686"/>
        <v>-2.4000000000000004</v>
      </c>
      <c r="AE5024" s="2">
        <v>0</v>
      </c>
      <c r="AF5024" s="7">
        <f>VLOOKUP(R5024,Weights!$A$2:$B$120,2,0)*AE5024</f>
        <v>0</v>
      </c>
      <c r="AG5024">
        <f t="shared" ca="1" si="687"/>
        <v>5.7600000000000016</v>
      </c>
      <c r="AI5024" t="str">
        <f t="shared" ca="1" si="689"/>
        <v>Cincinnati</v>
      </c>
      <c r="AJ5024" t="str">
        <f t="shared" si="690"/>
        <v>Cincinnati</v>
      </c>
      <c r="AK5024" t="str">
        <f t="shared" si="691"/>
        <v>Cincinnati</v>
      </c>
    </row>
    <row r="5025" spans="17:37" x14ac:dyDescent="0.25">
      <c r="Q5025" t="s">
        <v>3259</v>
      </c>
      <c r="R5025" s="6">
        <v>42032</v>
      </c>
      <c r="S5025" t="s">
        <v>3194</v>
      </c>
      <c r="T5025" t="s">
        <v>3261</v>
      </c>
      <c r="U5025" t="s">
        <v>3841</v>
      </c>
      <c r="V5025">
        <v>86</v>
      </c>
      <c r="W5025">
        <v>62</v>
      </c>
      <c r="Y5025" t="s">
        <v>446</v>
      </c>
      <c r="Z5025">
        <v>1</v>
      </c>
      <c r="AA5025">
        <f t="shared" si="688"/>
        <v>-24</v>
      </c>
      <c r="AB5025">
        <f t="shared" ca="1" si="684"/>
        <v>-8</v>
      </c>
      <c r="AC5025">
        <f t="shared" ca="1" si="685"/>
        <v>-16</v>
      </c>
      <c r="AD5025">
        <f t="shared" ca="1" si="686"/>
        <v>16</v>
      </c>
      <c r="AE5025" s="2">
        <v>0</v>
      </c>
      <c r="AF5025" s="7">
        <f>VLOOKUP(R5025,Weights!$A$2:$B$120,2,0)*AE5025</f>
        <v>0</v>
      </c>
      <c r="AG5025">
        <f t="shared" ca="1" si="687"/>
        <v>256</v>
      </c>
      <c r="AI5025" t="str">
        <f t="shared" ca="1" si="689"/>
        <v>Temple</v>
      </c>
      <c r="AJ5025" t="str">
        <f t="shared" si="690"/>
        <v>Temple</v>
      </c>
      <c r="AK5025" t="str">
        <f t="shared" si="691"/>
        <v>Temple</v>
      </c>
    </row>
    <row r="5026" spans="17:37" x14ac:dyDescent="0.25">
      <c r="Q5026" t="s">
        <v>3259</v>
      </c>
      <c r="R5026" s="6">
        <v>42046</v>
      </c>
      <c r="S5026" t="s">
        <v>3194</v>
      </c>
      <c r="T5026" t="s">
        <v>3266</v>
      </c>
      <c r="U5026" t="s">
        <v>3842</v>
      </c>
      <c r="V5026">
        <v>73</v>
      </c>
      <c r="W5026">
        <v>62</v>
      </c>
      <c r="Y5026" t="s">
        <v>447</v>
      </c>
      <c r="Z5026">
        <v>1</v>
      </c>
      <c r="AA5026">
        <f t="shared" si="688"/>
        <v>11</v>
      </c>
      <c r="AB5026">
        <f t="shared" ca="1" si="684"/>
        <v>3.5999999999999996</v>
      </c>
      <c r="AC5026">
        <f t="shared" ca="1" si="685"/>
        <v>7.4</v>
      </c>
      <c r="AD5026">
        <f t="shared" ca="1" si="686"/>
        <v>-7.4</v>
      </c>
      <c r="AE5026" s="2">
        <v>0</v>
      </c>
      <c r="AF5026" s="7">
        <f>VLOOKUP(R5026,Weights!$A$2:$B$120,2,0)*AE5026</f>
        <v>0</v>
      </c>
      <c r="AG5026">
        <f t="shared" ca="1" si="687"/>
        <v>54.760000000000005</v>
      </c>
      <c r="AI5026" t="str">
        <f t="shared" ca="1" si="689"/>
        <v>UCF</v>
      </c>
      <c r="AJ5026" t="str">
        <f t="shared" si="690"/>
        <v>UCF</v>
      </c>
      <c r="AK5026">
        <f t="shared" si="691"/>
        <v>0</v>
      </c>
    </row>
    <row r="5027" spans="17:37" x14ac:dyDescent="0.25">
      <c r="Q5027" t="s">
        <v>3259</v>
      </c>
      <c r="R5027" s="6">
        <v>42050</v>
      </c>
      <c r="S5027" t="s">
        <v>3194</v>
      </c>
      <c r="T5027" t="s">
        <v>3262</v>
      </c>
      <c r="U5027" t="s">
        <v>3842</v>
      </c>
      <c r="V5027">
        <v>56</v>
      </c>
      <c r="W5027">
        <v>54</v>
      </c>
      <c r="Y5027" t="s">
        <v>448</v>
      </c>
      <c r="Z5027">
        <v>1</v>
      </c>
      <c r="AA5027">
        <f t="shared" si="688"/>
        <v>2</v>
      </c>
      <c r="AB5027">
        <f t="shared" ca="1" si="684"/>
        <v>0.79999999999999982</v>
      </c>
      <c r="AC5027">
        <f t="shared" ca="1" si="685"/>
        <v>1.2000000000000002</v>
      </c>
      <c r="AD5027">
        <f t="shared" ca="1" si="686"/>
        <v>-1.2000000000000002</v>
      </c>
      <c r="AE5027" s="2">
        <v>0</v>
      </c>
      <c r="AF5027" s="7">
        <f>VLOOKUP(R5027,Weights!$A$2:$B$120,2,0)*AE5027</f>
        <v>0</v>
      </c>
      <c r="AG5027">
        <f t="shared" ca="1" si="687"/>
        <v>1.4400000000000004</v>
      </c>
      <c r="AI5027" t="str">
        <f t="shared" ca="1" si="689"/>
        <v>UCF</v>
      </c>
      <c r="AJ5027" t="str">
        <f t="shared" si="690"/>
        <v>UCF</v>
      </c>
      <c r="AK5027">
        <f t="shared" si="691"/>
        <v>0</v>
      </c>
    </row>
    <row r="5028" spans="17:37" x14ac:dyDescent="0.25">
      <c r="Q5028" t="s">
        <v>3259</v>
      </c>
      <c r="R5028" s="6">
        <v>42057</v>
      </c>
      <c r="S5028" t="s">
        <v>3194</v>
      </c>
      <c r="T5028" t="s">
        <v>3258</v>
      </c>
      <c r="U5028" t="s">
        <v>3841</v>
      </c>
      <c r="V5028">
        <v>75</v>
      </c>
      <c r="W5028">
        <v>65</v>
      </c>
      <c r="X5028" t="s">
        <v>3843</v>
      </c>
      <c r="Y5028" t="s">
        <v>450</v>
      </c>
      <c r="Z5028">
        <v>1</v>
      </c>
      <c r="AA5028">
        <f t="shared" si="688"/>
        <v>-10</v>
      </c>
      <c r="AB5028">
        <f t="shared" ca="1" si="684"/>
        <v>-10</v>
      </c>
      <c r="AC5028">
        <f t="shared" ca="1" si="685"/>
        <v>0</v>
      </c>
      <c r="AD5028">
        <f t="shared" ca="1" si="686"/>
        <v>0</v>
      </c>
      <c r="AE5028" s="2">
        <v>0</v>
      </c>
      <c r="AF5028" s="7">
        <f>VLOOKUP(R5028,Weights!$A$2:$B$120,2,0)*AE5028</f>
        <v>0</v>
      </c>
      <c r="AG5028">
        <f t="shared" ca="1" si="687"/>
        <v>0</v>
      </c>
      <c r="AI5028" t="str">
        <f t="shared" ca="1" si="689"/>
        <v>Memphis</v>
      </c>
      <c r="AJ5028" t="str">
        <f t="shared" si="690"/>
        <v>Memphis</v>
      </c>
      <c r="AK5028" t="str">
        <f t="shared" si="691"/>
        <v>Memphis</v>
      </c>
    </row>
    <row r="5029" spans="17:37" x14ac:dyDescent="0.25">
      <c r="Q5029" t="s">
        <v>3259</v>
      </c>
      <c r="R5029" s="6">
        <v>42063</v>
      </c>
      <c r="S5029" t="s">
        <v>3194</v>
      </c>
      <c r="T5029" t="s">
        <v>3260</v>
      </c>
      <c r="U5029" t="s">
        <v>3841</v>
      </c>
      <c r="V5029">
        <v>71</v>
      </c>
      <c r="W5029">
        <v>66</v>
      </c>
      <c r="Y5029" t="s">
        <v>451</v>
      </c>
      <c r="Z5029">
        <v>1</v>
      </c>
      <c r="AA5029">
        <f t="shared" si="688"/>
        <v>-5</v>
      </c>
      <c r="AB5029">
        <f t="shared" ca="1" si="684"/>
        <v>-0.39999999999999991</v>
      </c>
      <c r="AC5029">
        <f t="shared" ca="1" si="685"/>
        <v>-4.5999999999999996</v>
      </c>
      <c r="AD5029">
        <f t="shared" ca="1" si="686"/>
        <v>4.5999999999999996</v>
      </c>
      <c r="AE5029" s="2">
        <v>0</v>
      </c>
      <c r="AF5029" s="7">
        <f>VLOOKUP(R5029,Weights!$A$2:$B$120,2,0)*AE5029</f>
        <v>0</v>
      </c>
      <c r="AG5029">
        <f t="shared" ca="1" si="687"/>
        <v>21.159999999999997</v>
      </c>
      <c r="AI5029" t="str">
        <f t="shared" ca="1" si="689"/>
        <v>East Carolina</v>
      </c>
      <c r="AJ5029" t="str">
        <f t="shared" si="690"/>
        <v>East Carolina</v>
      </c>
      <c r="AK5029" t="str">
        <f t="shared" si="691"/>
        <v>East Carolina</v>
      </c>
    </row>
    <row r="5030" spans="17:37" x14ac:dyDescent="0.25">
      <c r="Q5030" t="s">
        <v>3403</v>
      </c>
      <c r="R5030" s="6">
        <v>41958</v>
      </c>
      <c r="S5030" t="s">
        <v>3194</v>
      </c>
      <c r="T5030" t="s">
        <v>3387</v>
      </c>
      <c r="U5030" t="s">
        <v>3842</v>
      </c>
      <c r="V5030">
        <v>113</v>
      </c>
      <c r="W5030">
        <v>78</v>
      </c>
      <c r="Y5030" t="s">
        <v>176</v>
      </c>
      <c r="Z5030">
        <v>1</v>
      </c>
      <c r="AA5030">
        <f t="shared" si="688"/>
        <v>35</v>
      </c>
      <c r="AB5030">
        <f t="shared" ca="1" si="684"/>
        <v>26.200000000000003</v>
      </c>
      <c r="AC5030">
        <f t="shared" ca="1" si="685"/>
        <v>8.7999999999999972</v>
      </c>
      <c r="AD5030">
        <f t="shared" ca="1" si="686"/>
        <v>-8.7999999999999972</v>
      </c>
      <c r="AE5030" s="2">
        <v>0</v>
      </c>
      <c r="AF5030" s="7">
        <f>VLOOKUP(R5030,Weights!$A$2:$B$120,2,0)*AE5030</f>
        <v>0</v>
      </c>
      <c r="AG5030">
        <f t="shared" ca="1" si="687"/>
        <v>77.439999999999955</v>
      </c>
      <c r="AI5030" t="str">
        <f t="shared" ca="1" si="689"/>
        <v>UCLA</v>
      </c>
      <c r="AJ5030" t="str">
        <f t="shared" si="690"/>
        <v>UCLA</v>
      </c>
      <c r="AK5030">
        <f t="shared" si="691"/>
        <v>0</v>
      </c>
    </row>
    <row r="5031" spans="17:37" x14ac:dyDescent="0.25">
      <c r="Q5031" t="s">
        <v>3403</v>
      </c>
      <c r="R5031" s="6">
        <v>41959</v>
      </c>
      <c r="S5031" t="s">
        <v>3194</v>
      </c>
      <c r="T5031" t="s">
        <v>3429</v>
      </c>
      <c r="U5031" t="s">
        <v>3842</v>
      </c>
      <c r="V5031">
        <v>84</v>
      </c>
      <c r="W5031">
        <v>71</v>
      </c>
      <c r="Y5031" t="s">
        <v>258</v>
      </c>
      <c r="Z5031">
        <v>1</v>
      </c>
      <c r="AA5031">
        <f t="shared" si="688"/>
        <v>13</v>
      </c>
      <c r="AB5031">
        <f t="shared" ca="1" si="684"/>
        <v>9.6000002000000002</v>
      </c>
      <c r="AC5031">
        <f t="shared" ca="1" si="685"/>
        <v>3.3999997999999998</v>
      </c>
      <c r="AD5031">
        <f t="shared" ca="1" si="686"/>
        <v>-3.3999997999999998</v>
      </c>
      <c r="AE5031" s="2">
        <v>0</v>
      </c>
      <c r="AF5031" s="7">
        <f>VLOOKUP(R5031,Weights!$A$2:$B$120,2,0)*AE5031</f>
        <v>0</v>
      </c>
      <c r="AG5031">
        <f t="shared" ca="1" si="687"/>
        <v>11.559998640000039</v>
      </c>
      <c r="AI5031" t="str">
        <f t="shared" ca="1" si="689"/>
        <v>UCLA</v>
      </c>
      <c r="AJ5031" t="str">
        <f t="shared" si="690"/>
        <v>UCLA</v>
      </c>
      <c r="AK5031">
        <f t="shared" si="691"/>
        <v>0</v>
      </c>
    </row>
    <row r="5032" spans="17:37" x14ac:dyDescent="0.25">
      <c r="Q5032" t="s">
        <v>3403</v>
      </c>
      <c r="R5032" s="6">
        <v>41963</v>
      </c>
      <c r="S5032" t="s">
        <v>3194</v>
      </c>
      <c r="T5032" t="s">
        <v>3528</v>
      </c>
      <c r="U5032" t="s">
        <v>3842</v>
      </c>
      <c r="V5032">
        <v>107</v>
      </c>
      <c r="W5032">
        <v>74</v>
      </c>
      <c r="Y5032" t="s">
        <v>259</v>
      </c>
      <c r="Z5032">
        <v>1</v>
      </c>
      <c r="AA5032">
        <f t="shared" si="688"/>
        <v>33</v>
      </c>
      <c r="AB5032">
        <f t="shared" ca="1" si="684"/>
        <v>31</v>
      </c>
      <c r="AC5032">
        <f t="shared" ca="1" si="685"/>
        <v>2</v>
      </c>
      <c r="AD5032">
        <f t="shared" ca="1" si="686"/>
        <v>-2</v>
      </c>
      <c r="AE5032" s="2">
        <v>0</v>
      </c>
      <c r="AF5032" s="7">
        <f>VLOOKUP(R5032,Weights!$A$2:$B$120,2,0)*AE5032</f>
        <v>0</v>
      </c>
      <c r="AG5032">
        <f t="shared" ca="1" si="687"/>
        <v>4</v>
      </c>
      <c r="AI5032" t="str">
        <f t="shared" ca="1" si="689"/>
        <v>UCLA</v>
      </c>
      <c r="AJ5032" t="str">
        <f t="shared" si="690"/>
        <v>UCLA</v>
      </c>
      <c r="AK5032">
        <f t="shared" si="691"/>
        <v>0</v>
      </c>
    </row>
    <row r="5033" spans="17:37" x14ac:dyDescent="0.25">
      <c r="Q5033" t="s">
        <v>3403</v>
      </c>
      <c r="R5033" s="6">
        <v>41966</v>
      </c>
      <c r="S5033" t="s">
        <v>3194</v>
      </c>
      <c r="T5033" t="s">
        <v>3371</v>
      </c>
      <c r="U5033" t="s">
        <v>3842</v>
      </c>
      <c r="V5033">
        <v>77</v>
      </c>
      <c r="W5033">
        <v>63</v>
      </c>
      <c r="Y5033" t="s">
        <v>260</v>
      </c>
      <c r="Z5033">
        <v>1</v>
      </c>
      <c r="AA5033">
        <f t="shared" si="688"/>
        <v>14</v>
      </c>
      <c r="AB5033">
        <f t="shared" ca="1" si="684"/>
        <v>12.400000200000001</v>
      </c>
      <c r="AC5033">
        <f t="shared" ca="1" si="685"/>
        <v>1.5999997999999991</v>
      </c>
      <c r="AD5033">
        <f t="shared" ca="1" si="686"/>
        <v>-1.5999997999999991</v>
      </c>
      <c r="AE5033" s="2">
        <v>0</v>
      </c>
      <c r="AF5033" s="7">
        <f>VLOOKUP(R5033,Weights!$A$2:$B$120,2,0)*AE5033</f>
        <v>0</v>
      </c>
      <c r="AG5033">
        <f t="shared" ca="1" si="687"/>
        <v>2.5599993600000372</v>
      </c>
      <c r="AI5033" t="str">
        <f t="shared" ca="1" si="689"/>
        <v>UCLA</v>
      </c>
      <c r="AJ5033" t="str">
        <f t="shared" si="690"/>
        <v>UCLA</v>
      </c>
      <c r="AK5033">
        <f t="shared" si="691"/>
        <v>0</v>
      </c>
    </row>
    <row r="5034" spans="17:37" x14ac:dyDescent="0.25">
      <c r="Q5034" t="s">
        <v>3403</v>
      </c>
      <c r="R5034" s="6">
        <v>41976</v>
      </c>
      <c r="S5034" t="s">
        <v>3194</v>
      </c>
      <c r="T5034" t="s">
        <v>3453</v>
      </c>
      <c r="U5034" t="s">
        <v>3842</v>
      </c>
      <c r="V5034">
        <v>73</v>
      </c>
      <c r="W5034">
        <v>45</v>
      </c>
      <c r="Y5034" t="s">
        <v>196</v>
      </c>
      <c r="Z5034">
        <v>1</v>
      </c>
      <c r="AA5034">
        <f t="shared" si="688"/>
        <v>28</v>
      </c>
      <c r="AB5034">
        <f t="shared" ca="1" si="684"/>
        <v>21.6000002</v>
      </c>
      <c r="AC5034">
        <f t="shared" ca="1" si="685"/>
        <v>6.3999997999999998</v>
      </c>
      <c r="AD5034">
        <f t="shared" ca="1" si="686"/>
        <v>-6.3999997999999998</v>
      </c>
      <c r="AE5034" s="2">
        <v>0</v>
      </c>
      <c r="AF5034" s="7">
        <f>VLOOKUP(R5034,Weights!$A$2:$B$120,2,0)*AE5034</f>
        <v>0</v>
      </c>
      <c r="AG5034">
        <f t="shared" ca="1" si="687"/>
        <v>40.959997440000038</v>
      </c>
      <c r="AI5034" t="str">
        <f t="shared" ca="1" si="689"/>
        <v>UCLA</v>
      </c>
      <c r="AJ5034" t="str">
        <f t="shared" si="690"/>
        <v>UCLA</v>
      </c>
      <c r="AK5034">
        <f t="shared" si="691"/>
        <v>0</v>
      </c>
    </row>
    <row r="5035" spans="17:37" x14ac:dyDescent="0.25">
      <c r="Q5035" t="s">
        <v>3403</v>
      </c>
      <c r="R5035" s="6">
        <v>41980</v>
      </c>
      <c r="S5035" t="s">
        <v>3194</v>
      </c>
      <c r="T5035" t="s">
        <v>3510</v>
      </c>
      <c r="U5035" t="s">
        <v>3842</v>
      </c>
      <c r="V5035">
        <v>75</v>
      </c>
      <c r="W5035">
        <v>68</v>
      </c>
      <c r="Y5035" t="s">
        <v>264</v>
      </c>
      <c r="Z5035">
        <v>1</v>
      </c>
      <c r="AA5035">
        <f t="shared" si="688"/>
        <v>7</v>
      </c>
      <c r="AB5035">
        <f t="shared" ca="1" si="684"/>
        <v>9.4000002000000009</v>
      </c>
      <c r="AC5035">
        <f t="shared" ca="1" si="685"/>
        <v>-2.4000002000000009</v>
      </c>
      <c r="AD5035">
        <f t="shared" ca="1" si="686"/>
        <v>2.4000002000000009</v>
      </c>
      <c r="AE5035" s="2">
        <v>0</v>
      </c>
      <c r="AF5035" s="7">
        <f>VLOOKUP(R5035,Weights!$A$2:$B$120,2,0)*AE5035</f>
        <v>0</v>
      </c>
      <c r="AG5035">
        <f t="shared" ca="1" si="687"/>
        <v>5.7600009600000446</v>
      </c>
      <c r="AI5035" t="str">
        <f t="shared" ca="1" si="689"/>
        <v>UCLA</v>
      </c>
      <c r="AJ5035" t="str">
        <f t="shared" si="690"/>
        <v>UCLA</v>
      </c>
      <c r="AK5035">
        <f t="shared" si="691"/>
        <v>0</v>
      </c>
    </row>
    <row r="5036" spans="17:37" x14ac:dyDescent="0.25">
      <c r="Q5036" t="s">
        <v>3403</v>
      </c>
      <c r="R5036" s="6">
        <v>41983</v>
      </c>
      <c r="S5036" t="s">
        <v>3194</v>
      </c>
      <c r="T5036" t="s">
        <v>3417</v>
      </c>
      <c r="U5036" t="s">
        <v>3842</v>
      </c>
      <c r="V5036">
        <v>77</v>
      </c>
      <c r="W5036">
        <v>66</v>
      </c>
      <c r="Y5036" t="s">
        <v>464</v>
      </c>
      <c r="Z5036">
        <v>1</v>
      </c>
      <c r="AA5036">
        <f t="shared" si="688"/>
        <v>11</v>
      </c>
      <c r="AB5036">
        <f t="shared" ca="1" si="684"/>
        <v>16.6000002</v>
      </c>
      <c r="AC5036">
        <f t="shared" ca="1" si="685"/>
        <v>-5.6000002000000002</v>
      </c>
      <c r="AD5036">
        <f t="shared" ca="1" si="686"/>
        <v>5.6000002000000002</v>
      </c>
      <c r="AE5036" s="2">
        <v>0</v>
      </c>
      <c r="AF5036" s="7">
        <f>VLOOKUP(R5036,Weights!$A$2:$B$120,2,0)*AE5036</f>
        <v>0</v>
      </c>
      <c r="AG5036">
        <f t="shared" ca="1" si="687"/>
        <v>31.360002240000043</v>
      </c>
      <c r="AI5036" t="str">
        <f t="shared" ca="1" si="689"/>
        <v>UCLA</v>
      </c>
      <c r="AJ5036" t="str">
        <f t="shared" si="690"/>
        <v>UCLA</v>
      </c>
      <c r="AK5036">
        <f t="shared" si="691"/>
        <v>0</v>
      </c>
    </row>
    <row r="5037" spans="17:37" x14ac:dyDescent="0.25">
      <c r="Q5037" t="s">
        <v>3403</v>
      </c>
      <c r="R5037" s="6">
        <v>41986</v>
      </c>
      <c r="S5037" t="s">
        <v>3194</v>
      </c>
      <c r="T5037" t="s">
        <v>3828</v>
      </c>
      <c r="U5037" t="s">
        <v>3841</v>
      </c>
      <c r="V5037">
        <v>87</v>
      </c>
      <c r="W5037">
        <v>74</v>
      </c>
      <c r="Y5037" t="s">
        <v>266</v>
      </c>
      <c r="Z5037">
        <v>1</v>
      </c>
      <c r="AA5037">
        <f t="shared" si="688"/>
        <v>-13</v>
      </c>
      <c r="AB5037">
        <f t="shared" ca="1" si="684"/>
        <v>-7.3999999999999986</v>
      </c>
      <c r="AC5037">
        <f t="shared" ca="1" si="685"/>
        <v>-5.6000000000000014</v>
      </c>
      <c r="AD5037">
        <f t="shared" ca="1" si="686"/>
        <v>5.6000000000000014</v>
      </c>
      <c r="AE5037" s="2">
        <v>0</v>
      </c>
      <c r="AF5037" s="7">
        <f>VLOOKUP(R5037,Weights!$A$2:$B$120,2,0)*AE5037</f>
        <v>0</v>
      </c>
      <c r="AG5037">
        <f t="shared" ca="1" si="687"/>
        <v>31.360000000000017</v>
      </c>
      <c r="AI5037" t="str">
        <f t="shared" ca="1" si="689"/>
        <v>Gonzaga</v>
      </c>
      <c r="AJ5037" t="str">
        <f t="shared" si="690"/>
        <v>Gonzaga</v>
      </c>
      <c r="AK5037" t="str">
        <f t="shared" si="691"/>
        <v>Gonzaga</v>
      </c>
    </row>
    <row r="5038" spans="17:37" x14ac:dyDescent="0.25">
      <c r="Q5038" t="s">
        <v>3403</v>
      </c>
      <c r="R5038" s="6">
        <v>41993</v>
      </c>
      <c r="S5038" t="s">
        <v>3195</v>
      </c>
      <c r="T5038" t="s">
        <v>3834</v>
      </c>
      <c r="U5038" t="s">
        <v>3841</v>
      </c>
      <c r="V5038">
        <v>83</v>
      </c>
      <c r="W5038">
        <v>44</v>
      </c>
      <c r="Y5038" t="s">
        <v>398</v>
      </c>
      <c r="Z5038">
        <v>1</v>
      </c>
      <c r="AA5038">
        <f t="shared" si="688"/>
        <v>-39</v>
      </c>
      <c r="AB5038">
        <f t="shared" ca="1" si="684"/>
        <v>-14.4</v>
      </c>
      <c r="AC5038">
        <f t="shared" ca="1" si="685"/>
        <v>-24.6</v>
      </c>
      <c r="AD5038">
        <f t="shared" ca="1" si="686"/>
        <v>24.6</v>
      </c>
      <c r="AE5038" s="2">
        <v>0</v>
      </c>
      <c r="AF5038" s="7">
        <f>VLOOKUP(R5038,Weights!$A$2:$B$120,2,0)*AE5038</f>
        <v>0</v>
      </c>
      <c r="AG5038">
        <f t="shared" ca="1" si="687"/>
        <v>605.16000000000008</v>
      </c>
      <c r="AI5038" t="str">
        <f t="shared" ca="1" si="689"/>
        <v>Kentucky</v>
      </c>
      <c r="AJ5038" t="str">
        <f t="shared" si="690"/>
        <v>Kentucky</v>
      </c>
      <c r="AK5038" t="str">
        <f t="shared" si="691"/>
        <v>Kentucky</v>
      </c>
    </row>
    <row r="5039" spans="17:37" x14ac:dyDescent="0.25">
      <c r="Q5039" t="s">
        <v>3403</v>
      </c>
      <c r="R5039" s="6">
        <v>42012</v>
      </c>
      <c r="S5039" t="s">
        <v>3194</v>
      </c>
      <c r="T5039" t="s">
        <v>3267</v>
      </c>
      <c r="U5039" t="s">
        <v>3842</v>
      </c>
      <c r="V5039">
        <v>86</v>
      </c>
      <c r="W5039">
        <v>81</v>
      </c>
      <c r="X5039" t="s">
        <v>3844</v>
      </c>
      <c r="Y5039" t="s">
        <v>551</v>
      </c>
      <c r="Z5039">
        <v>1</v>
      </c>
      <c r="AA5039">
        <f t="shared" si="688"/>
        <v>5</v>
      </c>
      <c r="AB5039">
        <f t="shared" ca="1" si="684"/>
        <v>5.0000002000000006</v>
      </c>
      <c r="AC5039">
        <f t="shared" ca="1" si="685"/>
        <v>-2.0000000056086265E-7</v>
      </c>
      <c r="AD5039">
        <f t="shared" ca="1" si="686"/>
        <v>2.0000000056086265E-7</v>
      </c>
      <c r="AE5039" s="2">
        <v>0</v>
      </c>
      <c r="AF5039" s="7">
        <f>VLOOKUP(R5039,Weights!$A$2:$B$120,2,0)*AE5039</f>
        <v>0</v>
      </c>
      <c r="AG5039">
        <f t="shared" ca="1" si="687"/>
        <v>4.0000000224345055E-14</v>
      </c>
      <c r="AI5039" t="str">
        <f t="shared" ca="1" si="689"/>
        <v>UCLA</v>
      </c>
      <c r="AJ5039" t="str">
        <f t="shared" si="690"/>
        <v>UCLA</v>
      </c>
      <c r="AK5039">
        <f t="shared" si="691"/>
        <v>0</v>
      </c>
    </row>
    <row r="5040" spans="17:37" x14ac:dyDescent="0.25">
      <c r="Q5040" t="s">
        <v>3403</v>
      </c>
      <c r="R5040" s="6">
        <v>42015</v>
      </c>
      <c r="S5040" t="s">
        <v>3194</v>
      </c>
      <c r="T5040" t="s">
        <v>3343</v>
      </c>
      <c r="U5040" t="s">
        <v>3842</v>
      </c>
      <c r="V5040">
        <v>73</v>
      </c>
      <c r="W5040">
        <v>54</v>
      </c>
      <c r="Y5040" t="s">
        <v>1421</v>
      </c>
      <c r="Z5040">
        <v>1</v>
      </c>
      <c r="AA5040">
        <f t="shared" si="688"/>
        <v>19</v>
      </c>
      <c r="AB5040">
        <f t="shared" ca="1" si="684"/>
        <v>8.6000002000000002</v>
      </c>
      <c r="AC5040">
        <f t="shared" ca="1" si="685"/>
        <v>10.3999998</v>
      </c>
      <c r="AD5040">
        <f t="shared" ca="1" si="686"/>
        <v>-10.3999998</v>
      </c>
      <c r="AE5040" s="2">
        <v>0</v>
      </c>
      <c r="AF5040" s="7">
        <f>VLOOKUP(R5040,Weights!$A$2:$B$120,2,0)*AE5040</f>
        <v>0</v>
      </c>
      <c r="AG5040">
        <f t="shared" ca="1" si="687"/>
        <v>108.15999584000004</v>
      </c>
      <c r="AI5040" t="str">
        <f t="shared" ca="1" si="689"/>
        <v>UCLA</v>
      </c>
      <c r="AJ5040" t="str">
        <f t="shared" si="690"/>
        <v>UCLA</v>
      </c>
      <c r="AK5040">
        <f t="shared" si="691"/>
        <v>0</v>
      </c>
    </row>
    <row r="5041" spans="17:37" x14ac:dyDescent="0.25">
      <c r="Q5041" t="s">
        <v>3403</v>
      </c>
      <c r="R5041" s="6">
        <v>42033</v>
      </c>
      <c r="S5041" t="s">
        <v>3194</v>
      </c>
      <c r="T5041" t="s">
        <v>3408</v>
      </c>
      <c r="U5041" t="s">
        <v>3842</v>
      </c>
      <c r="V5041">
        <v>69</v>
      </c>
      <c r="W5041">
        <v>59</v>
      </c>
      <c r="Y5041" t="s">
        <v>555</v>
      </c>
      <c r="Z5041">
        <v>1</v>
      </c>
      <c r="AA5041">
        <f t="shared" si="688"/>
        <v>10</v>
      </c>
      <c r="AB5041">
        <f t="shared" ca="1" si="684"/>
        <v>-4.3999999999999986</v>
      </c>
      <c r="AC5041">
        <f t="shared" ca="1" si="685"/>
        <v>14.399999999999999</v>
      </c>
      <c r="AD5041">
        <f t="shared" ca="1" si="686"/>
        <v>-14.399999999999999</v>
      </c>
      <c r="AE5041" s="2">
        <v>0</v>
      </c>
      <c r="AF5041" s="7">
        <f>VLOOKUP(R5041,Weights!$A$2:$B$120,2,0)*AE5041</f>
        <v>0</v>
      </c>
      <c r="AG5041">
        <f t="shared" ca="1" si="687"/>
        <v>207.35999999999996</v>
      </c>
      <c r="AI5041" t="str">
        <f t="shared" ca="1" si="689"/>
        <v>Utah</v>
      </c>
      <c r="AJ5041" t="str">
        <f t="shared" si="690"/>
        <v>UCLA</v>
      </c>
      <c r="AK5041">
        <f t="shared" si="691"/>
        <v>0</v>
      </c>
    </row>
    <row r="5042" spans="17:37" x14ac:dyDescent="0.25">
      <c r="Q5042" t="s">
        <v>3403</v>
      </c>
      <c r="R5042" s="6">
        <v>42035</v>
      </c>
      <c r="S5042" t="s">
        <v>3194</v>
      </c>
      <c r="T5042" t="s">
        <v>3352</v>
      </c>
      <c r="U5042" t="s">
        <v>3842</v>
      </c>
      <c r="V5042">
        <v>72</v>
      </c>
      <c r="W5042">
        <v>59</v>
      </c>
      <c r="Y5042" t="s">
        <v>556</v>
      </c>
      <c r="Z5042">
        <v>1</v>
      </c>
      <c r="AA5042">
        <f t="shared" si="688"/>
        <v>13</v>
      </c>
      <c r="AB5042">
        <f t="shared" ca="1" si="684"/>
        <v>8.2000002000000016</v>
      </c>
      <c r="AC5042">
        <f t="shared" ca="1" si="685"/>
        <v>4.7999997999999984</v>
      </c>
      <c r="AD5042">
        <f t="shared" ca="1" si="686"/>
        <v>-4.7999997999999984</v>
      </c>
      <c r="AE5042" s="2">
        <v>0</v>
      </c>
      <c r="AF5042" s="7">
        <f>VLOOKUP(R5042,Weights!$A$2:$B$120,2,0)*AE5042</f>
        <v>0</v>
      </c>
      <c r="AG5042">
        <f t="shared" ca="1" si="687"/>
        <v>23.039998080000025</v>
      </c>
      <c r="AI5042" t="str">
        <f t="shared" ca="1" si="689"/>
        <v>UCLA</v>
      </c>
      <c r="AJ5042" t="str">
        <f t="shared" si="690"/>
        <v>UCLA</v>
      </c>
      <c r="AK5042">
        <f t="shared" si="691"/>
        <v>0</v>
      </c>
    </row>
    <row r="5043" spans="17:37" x14ac:dyDescent="0.25">
      <c r="Q5043" t="s">
        <v>3403</v>
      </c>
      <c r="R5043" s="6">
        <v>42046</v>
      </c>
      <c r="S5043" t="s">
        <v>3194</v>
      </c>
      <c r="T5043" t="s">
        <v>3379</v>
      </c>
      <c r="U5043" t="s">
        <v>3842</v>
      </c>
      <c r="V5043">
        <v>75</v>
      </c>
      <c r="W5043">
        <v>59</v>
      </c>
      <c r="Y5043" t="s">
        <v>361</v>
      </c>
      <c r="Z5043">
        <v>1</v>
      </c>
      <c r="AA5043">
        <f t="shared" si="688"/>
        <v>16</v>
      </c>
      <c r="AB5043">
        <f t="shared" ca="1" si="684"/>
        <v>12.6000002</v>
      </c>
      <c r="AC5043">
        <f t="shared" ca="1" si="685"/>
        <v>3.3999997999999998</v>
      </c>
      <c r="AD5043">
        <f t="shared" ca="1" si="686"/>
        <v>-3.3999997999999998</v>
      </c>
      <c r="AE5043" s="2">
        <v>0</v>
      </c>
      <c r="AF5043" s="7">
        <f>VLOOKUP(R5043,Weights!$A$2:$B$120,2,0)*AE5043</f>
        <v>0</v>
      </c>
      <c r="AG5043">
        <f t="shared" ca="1" si="687"/>
        <v>11.559998640000039</v>
      </c>
      <c r="AI5043" t="str">
        <f t="shared" ca="1" si="689"/>
        <v>UCLA</v>
      </c>
      <c r="AJ5043" t="str">
        <f t="shared" si="690"/>
        <v>UCLA</v>
      </c>
      <c r="AK5043">
        <f t="shared" si="691"/>
        <v>0</v>
      </c>
    </row>
    <row r="5044" spans="17:37" x14ac:dyDescent="0.25">
      <c r="Q5044" t="s">
        <v>3403</v>
      </c>
      <c r="R5044" s="6">
        <v>42049</v>
      </c>
      <c r="S5044" t="s">
        <v>3194</v>
      </c>
      <c r="T5044" t="s">
        <v>3416</v>
      </c>
      <c r="U5044" t="s">
        <v>3842</v>
      </c>
      <c r="V5044">
        <v>72</v>
      </c>
      <c r="W5044">
        <v>63</v>
      </c>
      <c r="Y5044" t="s">
        <v>362</v>
      </c>
      <c r="Z5044">
        <v>1</v>
      </c>
      <c r="AA5044">
        <f t="shared" si="688"/>
        <v>9</v>
      </c>
      <c r="AB5044">
        <f t="shared" ca="1" si="684"/>
        <v>6.2000002000000007</v>
      </c>
      <c r="AC5044">
        <f t="shared" ca="1" si="685"/>
        <v>2.7999997999999993</v>
      </c>
      <c r="AD5044">
        <f t="shared" ca="1" si="686"/>
        <v>-2.7999997999999993</v>
      </c>
      <c r="AE5044" s="2">
        <v>0</v>
      </c>
      <c r="AF5044" s="7">
        <f>VLOOKUP(R5044,Weights!$A$2:$B$120,2,0)*AE5044</f>
        <v>0</v>
      </c>
      <c r="AG5044">
        <f t="shared" ca="1" si="687"/>
        <v>7.839998880000036</v>
      </c>
      <c r="AI5044" t="str">
        <f t="shared" ca="1" si="689"/>
        <v>UCLA</v>
      </c>
      <c r="AJ5044" t="str">
        <f t="shared" si="690"/>
        <v>UCLA</v>
      </c>
      <c r="AK5044">
        <f t="shared" si="691"/>
        <v>0</v>
      </c>
    </row>
    <row r="5045" spans="17:37" x14ac:dyDescent="0.25">
      <c r="Q5045" t="s">
        <v>3403</v>
      </c>
      <c r="R5045" s="6">
        <v>42060</v>
      </c>
      <c r="S5045" t="s">
        <v>3194</v>
      </c>
      <c r="T5045" t="s">
        <v>3516</v>
      </c>
      <c r="U5045" t="s">
        <v>3842</v>
      </c>
      <c r="V5045">
        <v>88</v>
      </c>
      <c r="W5045">
        <v>66</v>
      </c>
      <c r="Y5045" t="s">
        <v>365</v>
      </c>
      <c r="Z5045">
        <v>1</v>
      </c>
      <c r="AA5045">
        <f t="shared" si="688"/>
        <v>22</v>
      </c>
      <c r="AB5045">
        <f t="shared" ca="1" si="684"/>
        <v>10.400000200000001</v>
      </c>
      <c r="AC5045">
        <f t="shared" ca="1" si="685"/>
        <v>11.599999799999999</v>
      </c>
      <c r="AD5045">
        <f t="shared" ca="1" si="686"/>
        <v>-11.599999799999999</v>
      </c>
      <c r="AE5045" s="2">
        <v>0</v>
      </c>
      <c r="AF5045" s="7">
        <f>VLOOKUP(R5045,Weights!$A$2:$B$120,2,0)*AE5045</f>
        <v>0</v>
      </c>
      <c r="AG5045">
        <f t="shared" ca="1" si="687"/>
        <v>134.55999536000002</v>
      </c>
      <c r="AI5045" t="str">
        <f t="shared" ca="1" si="689"/>
        <v>UCLA</v>
      </c>
      <c r="AJ5045" t="str">
        <f t="shared" si="690"/>
        <v>UCLA</v>
      </c>
      <c r="AK5045">
        <f t="shared" si="691"/>
        <v>0</v>
      </c>
    </row>
    <row r="5046" spans="17:37" x14ac:dyDescent="0.25">
      <c r="Q5046" t="s">
        <v>3403</v>
      </c>
      <c r="R5046" s="6">
        <v>42064</v>
      </c>
      <c r="S5046" t="s">
        <v>3194</v>
      </c>
      <c r="T5046" t="s">
        <v>3392</v>
      </c>
      <c r="U5046" t="s">
        <v>3842</v>
      </c>
      <c r="V5046">
        <v>72</v>
      </c>
      <c r="W5046">
        <v>67</v>
      </c>
      <c r="Y5046" t="s">
        <v>366</v>
      </c>
      <c r="Z5046">
        <v>1</v>
      </c>
      <c r="AA5046">
        <f t="shared" si="688"/>
        <v>5</v>
      </c>
      <c r="AB5046">
        <f t="shared" ca="1" si="684"/>
        <v>14.400000180000001</v>
      </c>
      <c r="AC5046">
        <f t="shared" ca="1" si="685"/>
        <v>-9.400000180000001</v>
      </c>
      <c r="AD5046">
        <f t="shared" ca="1" si="686"/>
        <v>9.400000180000001</v>
      </c>
      <c r="AE5046" s="2">
        <v>0</v>
      </c>
      <c r="AF5046" s="7">
        <f>VLOOKUP(R5046,Weights!$A$2:$B$120,2,0)*AE5046</f>
        <v>0</v>
      </c>
      <c r="AG5046">
        <f t="shared" ca="1" si="687"/>
        <v>88.360003384000052</v>
      </c>
      <c r="AI5046" t="str">
        <f t="shared" ca="1" si="689"/>
        <v>UCLA</v>
      </c>
      <c r="AJ5046" t="str">
        <f t="shared" si="690"/>
        <v>UCLA</v>
      </c>
      <c r="AK5046">
        <f t="shared" si="691"/>
        <v>0</v>
      </c>
    </row>
    <row r="5047" spans="17:37" x14ac:dyDescent="0.25">
      <c r="Q5047" t="s">
        <v>3403</v>
      </c>
      <c r="R5047" s="6">
        <v>42067</v>
      </c>
      <c r="S5047" t="s">
        <v>3194</v>
      </c>
      <c r="T5047" t="s">
        <v>3253</v>
      </c>
      <c r="U5047" t="s">
        <v>3842</v>
      </c>
      <c r="V5047">
        <v>85</v>
      </c>
      <c r="W5047">
        <v>74</v>
      </c>
      <c r="Y5047" t="s">
        <v>2091</v>
      </c>
      <c r="Z5047">
        <v>1</v>
      </c>
      <c r="AA5047">
        <f t="shared" si="688"/>
        <v>11</v>
      </c>
      <c r="AB5047">
        <f t="shared" ca="1" si="684"/>
        <v>11.000000200000001</v>
      </c>
      <c r="AC5047">
        <f t="shared" ca="1" si="685"/>
        <v>-2.0000000056086265E-7</v>
      </c>
      <c r="AD5047">
        <f t="shared" ca="1" si="686"/>
        <v>2.0000000056086265E-7</v>
      </c>
      <c r="AE5047" s="2">
        <v>0</v>
      </c>
      <c r="AF5047" s="7">
        <f>VLOOKUP(R5047,Weights!$A$2:$B$120,2,0)*AE5047</f>
        <v>0</v>
      </c>
      <c r="AG5047">
        <f t="shared" ca="1" si="687"/>
        <v>4.0000000224345055E-14</v>
      </c>
      <c r="AI5047" t="str">
        <f t="shared" ca="1" si="689"/>
        <v>UCLA</v>
      </c>
      <c r="AJ5047" t="str">
        <f t="shared" si="690"/>
        <v>UCLA</v>
      </c>
      <c r="AK5047">
        <f t="shared" si="691"/>
        <v>0</v>
      </c>
    </row>
    <row r="5048" spans="17:37" x14ac:dyDescent="0.25">
      <c r="Q5048" t="s">
        <v>3403</v>
      </c>
      <c r="R5048" s="6">
        <v>42075</v>
      </c>
      <c r="S5048" t="s">
        <v>3195</v>
      </c>
      <c r="T5048" t="s">
        <v>3253</v>
      </c>
      <c r="U5048" t="s">
        <v>3842</v>
      </c>
      <c r="V5048">
        <v>96</v>
      </c>
      <c r="W5048">
        <v>70</v>
      </c>
      <c r="Y5048" t="s">
        <v>3167</v>
      </c>
      <c r="Z5048">
        <v>1</v>
      </c>
      <c r="AA5048">
        <f t="shared" si="688"/>
        <v>26</v>
      </c>
      <c r="AB5048">
        <f t="shared" ca="1" si="684"/>
        <v>7.8000001999999995</v>
      </c>
      <c r="AC5048">
        <f t="shared" ca="1" si="685"/>
        <v>18.199999800000001</v>
      </c>
      <c r="AD5048">
        <f t="shared" ca="1" si="686"/>
        <v>-18.199999800000001</v>
      </c>
      <c r="AE5048" s="2">
        <v>0</v>
      </c>
      <c r="AF5048" s="7">
        <f>VLOOKUP(R5048,Weights!$A$2:$B$120,2,0)*AE5048</f>
        <v>0</v>
      </c>
      <c r="AG5048">
        <f t="shared" ca="1" si="687"/>
        <v>331.23999272000003</v>
      </c>
      <c r="AI5048" t="str">
        <f t="shared" ca="1" si="689"/>
        <v>UCLA</v>
      </c>
      <c r="AJ5048" t="str">
        <f t="shared" si="690"/>
        <v>UCLA</v>
      </c>
      <c r="AK5048">
        <f t="shared" si="691"/>
        <v>0</v>
      </c>
    </row>
    <row r="5049" spans="17:37" x14ac:dyDescent="0.25">
      <c r="Q5049" t="s">
        <v>3283</v>
      </c>
      <c r="R5049" s="6">
        <v>41960</v>
      </c>
      <c r="S5049" t="s">
        <v>3194</v>
      </c>
      <c r="T5049" t="s">
        <v>3393</v>
      </c>
      <c r="U5049" t="s">
        <v>3842</v>
      </c>
      <c r="V5049">
        <v>67</v>
      </c>
      <c r="W5049">
        <v>64</v>
      </c>
      <c r="Y5049" t="s">
        <v>11</v>
      </c>
      <c r="Z5049">
        <v>1</v>
      </c>
      <c r="AA5049">
        <f t="shared" si="688"/>
        <v>3</v>
      </c>
      <c r="AB5049">
        <f t="shared" ca="1" si="684"/>
        <v>5.3999998000000007</v>
      </c>
      <c r="AC5049">
        <f t="shared" ca="1" si="685"/>
        <v>-2.3999998000000007</v>
      </c>
      <c r="AD5049">
        <f t="shared" ca="1" si="686"/>
        <v>2.3999998000000007</v>
      </c>
      <c r="AE5049" s="2">
        <v>0</v>
      </c>
      <c r="AF5049" s="7">
        <f>VLOOKUP(R5049,Weights!$A$2:$B$120,2,0)*AE5049</f>
        <v>0</v>
      </c>
      <c r="AG5049">
        <f t="shared" ca="1" si="687"/>
        <v>5.7599990400000429</v>
      </c>
      <c r="AI5049" t="str">
        <f t="shared" ca="1" si="689"/>
        <v>UIC</v>
      </c>
      <c r="AJ5049" t="str">
        <f t="shared" si="690"/>
        <v>UIC</v>
      </c>
      <c r="AK5049">
        <f t="shared" si="691"/>
        <v>0</v>
      </c>
    </row>
    <row r="5050" spans="17:37" x14ac:dyDescent="0.25">
      <c r="Q5050" t="s">
        <v>3283</v>
      </c>
      <c r="R5050" s="6">
        <v>41964</v>
      </c>
      <c r="S5050" t="s">
        <v>3195</v>
      </c>
      <c r="T5050" t="s">
        <v>3202</v>
      </c>
      <c r="U5050" t="s">
        <v>3841</v>
      </c>
      <c r="V5050">
        <v>70</v>
      </c>
      <c r="W5050">
        <v>58</v>
      </c>
      <c r="Y5050" t="s">
        <v>13</v>
      </c>
      <c r="Z5050">
        <v>1</v>
      </c>
      <c r="AA5050">
        <f t="shared" si="688"/>
        <v>-12</v>
      </c>
      <c r="AB5050">
        <f t="shared" ca="1" si="684"/>
        <v>-16</v>
      </c>
      <c r="AC5050">
        <f t="shared" ca="1" si="685"/>
        <v>4</v>
      </c>
      <c r="AD5050">
        <f t="shared" ca="1" si="686"/>
        <v>-4</v>
      </c>
      <c r="AE5050" s="2">
        <v>0</v>
      </c>
      <c r="AF5050" s="7">
        <f>VLOOKUP(R5050,Weights!$A$2:$B$120,2,0)*AE5050</f>
        <v>0</v>
      </c>
      <c r="AG5050">
        <f t="shared" ca="1" si="687"/>
        <v>16</v>
      </c>
      <c r="AI5050" t="str">
        <f t="shared" ca="1" si="689"/>
        <v>Yale</v>
      </c>
      <c r="AJ5050" t="str">
        <f t="shared" si="690"/>
        <v>Yale</v>
      </c>
      <c r="AK5050" t="str">
        <f t="shared" si="691"/>
        <v>Yale</v>
      </c>
    </row>
    <row r="5051" spans="17:37" x14ac:dyDescent="0.25">
      <c r="Q5051" t="s">
        <v>3283</v>
      </c>
      <c r="R5051" s="6">
        <v>41966</v>
      </c>
      <c r="S5051" t="s">
        <v>3195</v>
      </c>
      <c r="T5051" t="s">
        <v>3517</v>
      </c>
      <c r="U5051" t="s">
        <v>3841</v>
      </c>
      <c r="V5051">
        <v>67</v>
      </c>
      <c r="W5051">
        <v>60</v>
      </c>
      <c r="Y5051" t="s">
        <v>69</v>
      </c>
      <c r="Z5051">
        <v>1</v>
      </c>
      <c r="AA5051">
        <f t="shared" si="688"/>
        <v>-7</v>
      </c>
      <c r="AB5051">
        <f t="shared" ca="1" si="684"/>
        <v>-5.6</v>
      </c>
      <c r="AC5051">
        <f t="shared" ca="1" si="685"/>
        <v>-1.4000000000000004</v>
      </c>
      <c r="AD5051">
        <f t="shared" ca="1" si="686"/>
        <v>1.4000000000000004</v>
      </c>
      <c r="AE5051" s="2">
        <v>0</v>
      </c>
      <c r="AF5051" s="7">
        <f>VLOOKUP(R5051,Weights!$A$2:$B$120,2,0)*AE5051</f>
        <v>0</v>
      </c>
      <c r="AG5051">
        <f t="shared" ca="1" si="687"/>
        <v>1.9600000000000011</v>
      </c>
      <c r="AI5051" t="str">
        <f t="shared" ca="1" si="689"/>
        <v>Southern Illinois</v>
      </c>
      <c r="AJ5051" t="str">
        <f t="shared" si="690"/>
        <v>Southern Illinois</v>
      </c>
      <c r="AK5051" t="str">
        <f t="shared" si="691"/>
        <v>Southern Illinois</v>
      </c>
    </row>
    <row r="5052" spans="17:37" x14ac:dyDescent="0.25">
      <c r="Q5052" t="s">
        <v>3283</v>
      </c>
      <c r="R5052" s="6">
        <v>41968</v>
      </c>
      <c r="S5052" t="s">
        <v>3194</v>
      </c>
      <c r="T5052" t="s">
        <v>3839</v>
      </c>
      <c r="U5052" t="s">
        <v>3842</v>
      </c>
      <c r="V5052">
        <v>87</v>
      </c>
      <c r="W5052">
        <v>76</v>
      </c>
      <c r="Y5052" t="s">
        <v>19</v>
      </c>
      <c r="Z5052">
        <v>1</v>
      </c>
      <c r="AA5052">
        <f t="shared" si="688"/>
        <v>11</v>
      </c>
      <c r="AB5052">
        <f t="shared" ca="1" si="684"/>
        <v>22.799999800000002</v>
      </c>
      <c r="AC5052">
        <f t="shared" ca="1" si="685"/>
        <v>-11.799999800000002</v>
      </c>
      <c r="AD5052">
        <f t="shared" ca="1" si="686"/>
        <v>11.799999800000002</v>
      </c>
      <c r="AE5052" s="2">
        <v>0</v>
      </c>
      <c r="AF5052" s="7">
        <f>VLOOKUP(R5052,Weights!$A$2:$B$120,2,0)*AE5052</f>
        <v>0</v>
      </c>
      <c r="AG5052">
        <f t="shared" ca="1" si="687"/>
        <v>139.23999528000007</v>
      </c>
      <c r="AI5052" t="str">
        <f t="shared" ca="1" si="689"/>
        <v>UIC</v>
      </c>
      <c r="AJ5052" t="str">
        <f t="shared" si="690"/>
        <v>UIC</v>
      </c>
      <c r="AK5052">
        <f t="shared" si="691"/>
        <v>0</v>
      </c>
    </row>
    <row r="5053" spans="17:37" x14ac:dyDescent="0.25">
      <c r="Q5053" t="s">
        <v>3283</v>
      </c>
      <c r="R5053" s="6">
        <v>41975</v>
      </c>
      <c r="S5053" t="s">
        <v>3194</v>
      </c>
      <c r="T5053" t="s">
        <v>3396</v>
      </c>
      <c r="U5053" t="s">
        <v>3841</v>
      </c>
      <c r="V5053">
        <v>66</v>
      </c>
      <c r="W5053">
        <v>61</v>
      </c>
      <c r="Y5053" t="s">
        <v>23</v>
      </c>
      <c r="Z5053">
        <v>1</v>
      </c>
      <c r="AA5053">
        <f t="shared" si="688"/>
        <v>-5</v>
      </c>
      <c r="AB5053">
        <f t="shared" ca="1" si="684"/>
        <v>2.2000000000000002</v>
      </c>
      <c r="AC5053">
        <f t="shared" ca="1" si="685"/>
        <v>-7.2</v>
      </c>
      <c r="AD5053">
        <f t="shared" ca="1" si="686"/>
        <v>7.2</v>
      </c>
      <c r="AE5053" s="2">
        <v>0</v>
      </c>
      <c r="AF5053" s="7">
        <f>VLOOKUP(R5053,Weights!$A$2:$B$120,2,0)*AE5053</f>
        <v>0</v>
      </c>
      <c r="AG5053">
        <f t="shared" ca="1" si="687"/>
        <v>51.84</v>
      </c>
      <c r="AI5053" t="str">
        <f t="shared" ca="1" si="689"/>
        <v>UIC</v>
      </c>
      <c r="AJ5053" t="str">
        <f t="shared" si="690"/>
        <v>Grand Canyon</v>
      </c>
      <c r="AK5053" t="str">
        <f t="shared" si="691"/>
        <v>Grand Canyon</v>
      </c>
    </row>
    <row r="5054" spans="17:37" x14ac:dyDescent="0.25">
      <c r="Q5054" t="s">
        <v>3283</v>
      </c>
      <c r="R5054" s="6">
        <v>41979</v>
      </c>
      <c r="S5054" t="s">
        <v>3194</v>
      </c>
      <c r="T5054" t="s">
        <v>3279</v>
      </c>
      <c r="U5054" t="s">
        <v>3841</v>
      </c>
      <c r="V5054">
        <v>77</v>
      </c>
      <c r="W5054">
        <v>67</v>
      </c>
      <c r="Y5054" t="s">
        <v>841</v>
      </c>
      <c r="Z5054">
        <v>1</v>
      </c>
      <c r="AA5054">
        <f t="shared" si="688"/>
        <v>-10</v>
      </c>
      <c r="AB5054">
        <f t="shared" ca="1" si="684"/>
        <v>-7.7999999999999989</v>
      </c>
      <c r="AC5054">
        <f t="shared" ca="1" si="685"/>
        <v>-2.2000000000000011</v>
      </c>
      <c r="AD5054">
        <f t="shared" ca="1" si="686"/>
        <v>2.2000000000000011</v>
      </c>
      <c r="AE5054" s="2">
        <v>0</v>
      </c>
      <c r="AF5054" s="7">
        <f>VLOOKUP(R5054,Weights!$A$2:$B$120,2,0)*AE5054</f>
        <v>0</v>
      </c>
      <c r="AG5054">
        <f t="shared" ca="1" si="687"/>
        <v>4.8400000000000043</v>
      </c>
      <c r="AI5054" t="str">
        <f t="shared" ca="1" si="689"/>
        <v>Loyola (Chi)</v>
      </c>
      <c r="AJ5054" t="str">
        <f t="shared" si="690"/>
        <v>Loyola (Chi)</v>
      </c>
      <c r="AK5054" t="str">
        <f t="shared" si="691"/>
        <v>Loyola (Chi)</v>
      </c>
    </row>
    <row r="5055" spans="17:37" x14ac:dyDescent="0.25">
      <c r="Q5055" t="s">
        <v>3283</v>
      </c>
      <c r="R5055" s="6">
        <v>41984</v>
      </c>
      <c r="S5055" t="s">
        <v>3194</v>
      </c>
      <c r="T5055" t="s">
        <v>3259</v>
      </c>
      <c r="U5055" t="s">
        <v>3842</v>
      </c>
      <c r="V5055">
        <v>71</v>
      </c>
      <c r="W5055">
        <v>60</v>
      </c>
      <c r="Y5055" t="s">
        <v>856</v>
      </c>
      <c r="Z5055">
        <v>1</v>
      </c>
      <c r="AA5055">
        <f t="shared" si="688"/>
        <v>11</v>
      </c>
      <c r="AB5055">
        <f t="shared" ca="1" si="684"/>
        <v>0.80000000000000071</v>
      </c>
      <c r="AC5055">
        <f t="shared" ca="1" si="685"/>
        <v>10.199999999999999</v>
      </c>
      <c r="AD5055">
        <f t="shared" ca="1" si="686"/>
        <v>-10.199999999999999</v>
      </c>
      <c r="AE5055" s="2">
        <v>0</v>
      </c>
      <c r="AF5055" s="7">
        <f>VLOOKUP(R5055,Weights!$A$2:$B$120,2,0)*AE5055</f>
        <v>0</v>
      </c>
      <c r="AG5055">
        <f t="shared" ca="1" si="687"/>
        <v>104.03999999999999</v>
      </c>
      <c r="AI5055" t="str">
        <f t="shared" ca="1" si="689"/>
        <v>UIC</v>
      </c>
      <c r="AJ5055" t="str">
        <f t="shared" si="690"/>
        <v>UIC</v>
      </c>
      <c r="AK5055">
        <f t="shared" si="691"/>
        <v>0</v>
      </c>
    </row>
    <row r="5056" spans="17:37" x14ac:dyDescent="0.25">
      <c r="Q5056" t="s">
        <v>3283</v>
      </c>
      <c r="R5056" s="6">
        <v>41988</v>
      </c>
      <c r="S5056" t="s">
        <v>3194</v>
      </c>
      <c r="T5056" t="s">
        <v>3439</v>
      </c>
      <c r="U5056" t="s">
        <v>3841</v>
      </c>
      <c r="V5056">
        <v>81</v>
      </c>
      <c r="W5056">
        <v>78</v>
      </c>
      <c r="X5056" t="s">
        <v>3843</v>
      </c>
      <c r="Y5056" t="s">
        <v>918</v>
      </c>
      <c r="Z5056">
        <v>1</v>
      </c>
      <c r="AA5056">
        <f t="shared" si="688"/>
        <v>-3</v>
      </c>
      <c r="AB5056">
        <f t="shared" ca="1" si="684"/>
        <v>-4.1999999999999993</v>
      </c>
      <c r="AC5056">
        <f t="shared" ca="1" si="685"/>
        <v>1.1999999999999993</v>
      </c>
      <c r="AD5056">
        <f t="shared" ca="1" si="686"/>
        <v>-1.1999999999999993</v>
      </c>
      <c r="AE5056" s="2">
        <v>0</v>
      </c>
      <c r="AF5056" s="7">
        <f>VLOOKUP(R5056,Weights!$A$2:$B$120,2,0)*AE5056</f>
        <v>0</v>
      </c>
      <c r="AG5056">
        <f t="shared" ca="1" si="687"/>
        <v>1.4399999999999984</v>
      </c>
      <c r="AI5056" t="str">
        <f t="shared" ca="1" si="689"/>
        <v>Tenn-Martin</v>
      </c>
      <c r="AJ5056" t="str">
        <f t="shared" si="690"/>
        <v>Tenn-Martin</v>
      </c>
      <c r="AK5056" t="str">
        <f t="shared" si="691"/>
        <v>Tenn-Martin</v>
      </c>
    </row>
    <row r="5057" spans="17:37" x14ac:dyDescent="0.25">
      <c r="Q5057" t="s">
        <v>3283</v>
      </c>
      <c r="R5057" s="6">
        <v>42003</v>
      </c>
      <c r="S5057" t="s">
        <v>3194</v>
      </c>
      <c r="T5057" t="s">
        <v>3839</v>
      </c>
      <c r="U5057" t="s">
        <v>3842</v>
      </c>
      <c r="V5057">
        <v>79</v>
      </c>
      <c r="W5057">
        <v>38</v>
      </c>
      <c r="Y5057" t="s">
        <v>859</v>
      </c>
      <c r="Z5057">
        <v>1</v>
      </c>
      <c r="AA5057">
        <f t="shared" si="688"/>
        <v>41</v>
      </c>
      <c r="AB5057">
        <f t="shared" ca="1" si="684"/>
        <v>22.799999800000002</v>
      </c>
      <c r="AC5057">
        <f t="shared" ca="1" si="685"/>
        <v>18.200000199999998</v>
      </c>
      <c r="AD5057">
        <f t="shared" ca="1" si="686"/>
        <v>-18.200000199999998</v>
      </c>
      <c r="AE5057" s="2">
        <v>0</v>
      </c>
      <c r="AF5057" s="7">
        <f>VLOOKUP(R5057,Weights!$A$2:$B$120,2,0)*AE5057</f>
        <v>0</v>
      </c>
      <c r="AG5057">
        <f t="shared" ca="1" si="687"/>
        <v>331.24000727999999</v>
      </c>
      <c r="AI5057" t="str">
        <f t="shared" ca="1" si="689"/>
        <v>UIC</v>
      </c>
      <c r="AJ5057" t="str">
        <f t="shared" si="690"/>
        <v>UIC</v>
      </c>
      <c r="AK5057">
        <f t="shared" si="691"/>
        <v>0</v>
      </c>
    </row>
    <row r="5058" spans="17:37" x14ac:dyDescent="0.25">
      <c r="Q5058" t="s">
        <v>3283</v>
      </c>
      <c r="R5058" s="6">
        <v>42006</v>
      </c>
      <c r="S5058" t="s">
        <v>3194</v>
      </c>
      <c r="T5058" t="s">
        <v>3347</v>
      </c>
      <c r="U5058" t="s">
        <v>3842</v>
      </c>
      <c r="V5058">
        <v>77</v>
      </c>
      <c r="W5058">
        <v>71</v>
      </c>
      <c r="Y5058" t="s">
        <v>1783</v>
      </c>
      <c r="Z5058">
        <v>1</v>
      </c>
      <c r="AA5058">
        <f t="shared" si="688"/>
        <v>6</v>
      </c>
      <c r="AB5058">
        <f t="shared" ref="AB5058:AB5121" ca="1" si="692">Z5058*(IF(S5058="A",-HomeEdge,IF(S5058="H",HomeEdge,0))+VLOOKUP(Q5058,TmList,2,0)-VLOOKUP(T5058,TmList,2,0))</f>
        <v>1.6000000000000005</v>
      </c>
      <c r="AC5058">
        <f t="shared" ref="AC5058:AC5121" ca="1" si="693">AA5058-AB5058</f>
        <v>4.3999999999999995</v>
      </c>
      <c r="AD5058">
        <f t="shared" ref="AD5058:AD5121" ca="1" si="694">-AC5058</f>
        <v>-4.3999999999999995</v>
      </c>
      <c r="AE5058" s="2">
        <v>0</v>
      </c>
      <c r="AF5058" s="7">
        <f>VLOOKUP(R5058,Weights!$A$2:$B$120,2,0)*AE5058</f>
        <v>0</v>
      </c>
      <c r="AG5058">
        <f t="shared" ref="AG5058:AG5121" ca="1" si="695">AC5058^2</f>
        <v>19.359999999999996</v>
      </c>
      <c r="AI5058" t="str">
        <f t="shared" ca="1" si="689"/>
        <v>UIC</v>
      </c>
      <c r="AJ5058" t="str">
        <f t="shared" si="690"/>
        <v>UIC</v>
      </c>
      <c r="AK5058">
        <f t="shared" si="691"/>
        <v>0</v>
      </c>
    </row>
    <row r="5059" spans="17:37" x14ac:dyDescent="0.25">
      <c r="Q5059" t="s">
        <v>3283</v>
      </c>
      <c r="R5059" s="6">
        <v>42008</v>
      </c>
      <c r="S5059" t="s">
        <v>3194</v>
      </c>
      <c r="T5059" t="s">
        <v>3494</v>
      </c>
      <c r="U5059" t="s">
        <v>3841</v>
      </c>
      <c r="V5059">
        <v>74</v>
      </c>
      <c r="W5059">
        <v>69</v>
      </c>
      <c r="Y5059" t="s">
        <v>1784</v>
      </c>
      <c r="Z5059">
        <v>1</v>
      </c>
      <c r="AA5059">
        <f t="shared" ref="AA5059:AA5122" si="696">Z5059*IF(U5059="W",(V5059-W5059),W5059-V5059)</f>
        <v>-5</v>
      </c>
      <c r="AB5059">
        <f t="shared" ca="1" si="692"/>
        <v>-7.1999999999999993</v>
      </c>
      <c r="AC5059">
        <f t="shared" ca="1" si="693"/>
        <v>2.1999999999999993</v>
      </c>
      <c r="AD5059">
        <f t="shared" ca="1" si="694"/>
        <v>-2.1999999999999993</v>
      </c>
      <c r="AE5059" s="2">
        <v>0</v>
      </c>
      <c r="AF5059" s="7">
        <f>VLOOKUP(R5059,Weights!$A$2:$B$120,2,0)*AE5059</f>
        <v>0</v>
      </c>
      <c r="AG5059">
        <f t="shared" ca="1" si="695"/>
        <v>4.8399999999999972</v>
      </c>
      <c r="AI5059" t="str">
        <f t="shared" ref="AI5059:AI5122" ca="1" si="697">IF(AB5059&gt;0,Q5059,T5059)</f>
        <v>Cleveland St</v>
      </c>
      <c r="AJ5059" t="str">
        <f t="shared" ref="AJ5059:AJ5122" si="698">IF(AA5059&gt;0,Q5059,T5059)</f>
        <v>Cleveland St</v>
      </c>
      <c r="AK5059" t="str">
        <f t="shared" ref="AK5059:AK5122" si="699">IF(AA5059&lt;0,T5059,0)</f>
        <v>Cleveland St</v>
      </c>
    </row>
    <row r="5060" spans="17:37" x14ac:dyDescent="0.25">
      <c r="Q5060" t="s">
        <v>3283</v>
      </c>
      <c r="R5060" s="6">
        <v>42018</v>
      </c>
      <c r="S5060" t="s">
        <v>3194</v>
      </c>
      <c r="T5060" t="s">
        <v>3277</v>
      </c>
      <c r="U5060" t="s">
        <v>3841</v>
      </c>
      <c r="V5060">
        <v>69</v>
      </c>
      <c r="W5060">
        <v>68</v>
      </c>
      <c r="Y5060" t="s">
        <v>1785</v>
      </c>
      <c r="Z5060">
        <v>1</v>
      </c>
      <c r="AA5060">
        <f t="shared" si="696"/>
        <v>-1</v>
      </c>
      <c r="AB5060">
        <f t="shared" ca="1" si="692"/>
        <v>-5.0000000199999999</v>
      </c>
      <c r="AC5060">
        <f t="shared" ca="1" si="693"/>
        <v>4.0000000199999999</v>
      </c>
      <c r="AD5060">
        <f t="shared" ca="1" si="694"/>
        <v>-4.0000000199999999</v>
      </c>
      <c r="AE5060" s="2">
        <v>0</v>
      </c>
      <c r="AF5060" s="7">
        <f>VLOOKUP(R5060,Weights!$A$2:$B$120,2,0)*AE5060</f>
        <v>0</v>
      </c>
      <c r="AG5060">
        <f t="shared" ca="1" si="695"/>
        <v>16.000000159999999</v>
      </c>
      <c r="AI5060" t="str">
        <f t="shared" ca="1" si="697"/>
        <v>Detroit</v>
      </c>
      <c r="AJ5060" t="str">
        <f t="shared" si="698"/>
        <v>Detroit</v>
      </c>
      <c r="AK5060" t="str">
        <f t="shared" si="699"/>
        <v>Detroit</v>
      </c>
    </row>
    <row r="5061" spans="17:37" x14ac:dyDescent="0.25">
      <c r="Q5061" t="s">
        <v>3283</v>
      </c>
      <c r="R5061" s="6">
        <v>42035</v>
      </c>
      <c r="S5061" t="s">
        <v>3194</v>
      </c>
      <c r="T5061" t="s">
        <v>3489</v>
      </c>
      <c r="U5061" t="s">
        <v>3841</v>
      </c>
      <c r="V5061">
        <v>70</v>
      </c>
      <c r="W5061">
        <v>65</v>
      </c>
      <c r="Y5061" t="s">
        <v>1786</v>
      </c>
      <c r="Z5061">
        <v>1</v>
      </c>
      <c r="AA5061">
        <f t="shared" si="696"/>
        <v>-5</v>
      </c>
      <c r="AB5061">
        <f t="shared" ca="1" si="692"/>
        <v>-10.199999999999999</v>
      </c>
      <c r="AC5061">
        <f t="shared" ca="1" si="693"/>
        <v>5.1999999999999993</v>
      </c>
      <c r="AD5061">
        <f t="shared" ca="1" si="694"/>
        <v>-5.1999999999999993</v>
      </c>
      <c r="AE5061" s="2">
        <v>0</v>
      </c>
      <c r="AF5061" s="7">
        <f>VLOOKUP(R5061,Weights!$A$2:$B$120,2,0)*AE5061</f>
        <v>0</v>
      </c>
      <c r="AG5061">
        <f t="shared" ca="1" si="695"/>
        <v>27.039999999999992</v>
      </c>
      <c r="AI5061" t="str">
        <f t="shared" ca="1" si="697"/>
        <v>Valparaiso</v>
      </c>
      <c r="AJ5061" t="str">
        <f t="shared" si="698"/>
        <v>Valparaiso</v>
      </c>
      <c r="AK5061" t="str">
        <f t="shared" si="699"/>
        <v>Valparaiso</v>
      </c>
    </row>
    <row r="5062" spans="17:37" x14ac:dyDescent="0.25">
      <c r="Q5062" t="s">
        <v>3283</v>
      </c>
      <c r="R5062" s="6">
        <v>42039</v>
      </c>
      <c r="S5062" t="s">
        <v>3194</v>
      </c>
      <c r="T5062" t="s">
        <v>3490</v>
      </c>
      <c r="U5062" t="s">
        <v>3841</v>
      </c>
      <c r="V5062">
        <v>91</v>
      </c>
      <c r="W5062">
        <v>77</v>
      </c>
      <c r="Y5062" t="s">
        <v>1787</v>
      </c>
      <c r="Z5062">
        <v>1</v>
      </c>
      <c r="AA5062">
        <f t="shared" si="696"/>
        <v>-14</v>
      </c>
      <c r="AB5062">
        <f t="shared" ca="1" si="692"/>
        <v>-6.2000000199999992</v>
      </c>
      <c r="AC5062">
        <f t="shared" ca="1" si="693"/>
        <v>-7.7999999800000008</v>
      </c>
      <c r="AD5062">
        <f t="shared" ca="1" si="694"/>
        <v>7.7999999800000008</v>
      </c>
      <c r="AE5062" s="2">
        <v>0</v>
      </c>
      <c r="AF5062" s="7">
        <f>VLOOKUP(R5062,Weights!$A$2:$B$120,2,0)*AE5062</f>
        <v>0</v>
      </c>
      <c r="AG5062">
        <f t="shared" ca="1" si="695"/>
        <v>60.839999688000013</v>
      </c>
      <c r="AI5062" t="str">
        <f t="shared" ca="1" si="697"/>
        <v>Oakland</v>
      </c>
      <c r="AJ5062" t="str">
        <f t="shared" si="698"/>
        <v>Oakland</v>
      </c>
      <c r="AK5062" t="str">
        <f t="shared" si="699"/>
        <v>Oakland</v>
      </c>
    </row>
    <row r="5063" spans="17:37" x14ac:dyDescent="0.25">
      <c r="Q5063" t="s">
        <v>3283</v>
      </c>
      <c r="R5063" s="6">
        <v>42054</v>
      </c>
      <c r="S5063" t="s">
        <v>3194</v>
      </c>
      <c r="T5063" t="s">
        <v>3402</v>
      </c>
      <c r="U5063" t="s">
        <v>3841</v>
      </c>
      <c r="V5063">
        <v>71</v>
      </c>
      <c r="W5063">
        <v>60</v>
      </c>
      <c r="Y5063" t="s">
        <v>1788</v>
      </c>
      <c r="Z5063">
        <v>1</v>
      </c>
      <c r="AA5063">
        <f t="shared" si="696"/>
        <v>-11</v>
      </c>
      <c r="AB5063">
        <f t="shared" ca="1" si="692"/>
        <v>0.40000000000000036</v>
      </c>
      <c r="AC5063">
        <f t="shared" ca="1" si="693"/>
        <v>-11.4</v>
      </c>
      <c r="AD5063">
        <f t="shared" ca="1" si="694"/>
        <v>11.4</v>
      </c>
      <c r="AE5063" s="2">
        <v>0</v>
      </c>
      <c r="AF5063" s="7">
        <f>VLOOKUP(R5063,Weights!$A$2:$B$120,2,0)*AE5063</f>
        <v>0</v>
      </c>
      <c r="AG5063">
        <f t="shared" ca="1" si="695"/>
        <v>129.96</v>
      </c>
      <c r="AI5063" t="str">
        <f t="shared" ca="1" si="697"/>
        <v>UIC</v>
      </c>
      <c r="AJ5063" t="str">
        <f t="shared" si="698"/>
        <v>Milwaukee</v>
      </c>
      <c r="AK5063" t="str">
        <f t="shared" si="699"/>
        <v>Milwaukee</v>
      </c>
    </row>
    <row r="5064" spans="17:37" x14ac:dyDescent="0.25">
      <c r="Q5064" t="s">
        <v>3283</v>
      </c>
      <c r="R5064" s="6">
        <v>42061</v>
      </c>
      <c r="S5064" t="s">
        <v>3194</v>
      </c>
      <c r="T5064" t="s">
        <v>3492</v>
      </c>
      <c r="U5064" t="s">
        <v>3841</v>
      </c>
      <c r="V5064">
        <v>72</v>
      </c>
      <c r="W5064">
        <v>67</v>
      </c>
      <c r="Y5064" t="s">
        <v>1789</v>
      </c>
      <c r="Z5064">
        <v>1</v>
      </c>
      <c r="AA5064">
        <f t="shared" si="696"/>
        <v>-5</v>
      </c>
      <c r="AB5064">
        <f t="shared" ca="1" si="692"/>
        <v>-10.199999999999999</v>
      </c>
      <c r="AC5064">
        <f t="shared" ca="1" si="693"/>
        <v>5.1999999999999993</v>
      </c>
      <c r="AD5064">
        <f t="shared" ca="1" si="694"/>
        <v>-5.1999999999999993</v>
      </c>
      <c r="AE5064" s="2">
        <v>0</v>
      </c>
      <c r="AF5064" s="7">
        <f>VLOOKUP(R5064,Weights!$A$2:$B$120,2,0)*AE5064</f>
        <v>0</v>
      </c>
      <c r="AG5064">
        <f t="shared" ca="1" si="695"/>
        <v>27.039999999999992</v>
      </c>
      <c r="AI5064" t="str">
        <f t="shared" ca="1" si="697"/>
        <v>Green Bay</v>
      </c>
      <c r="AJ5064" t="str">
        <f t="shared" si="698"/>
        <v>Green Bay</v>
      </c>
      <c r="AK5064" t="str">
        <f t="shared" si="699"/>
        <v>Green Bay</v>
      </c>
    </row>
    <row r="5065" spans="17:37" x14ac:dyDescent="0.25">
      <c r="Q5065" t="s">
        <v>3283</v>
      </c>
      <c r="R5065" s="6">
        <v>42063</v>
      </c>
      <c r="S5065" t="s">
        <v>3194</v>
      </c>
      <c r="T5065" t="s">
        <v>3300</v>
      </c>
      <c r="U5065" t="s">
        <v>3842</v>
      </c>
      <c r="V5065">
        <v>61</v>
      </c>
      <c r="W5065">
        <v>46</v>
      </c>
      <c r="Y5065" t="s">
        <v>1790</v>
      </c>
      <c r="Z5065">
        <v>1</v>
      </c>
      <c r="AA5065">
        <f t="shared" si="696"/>
        <v>15</v>
      </c>
      <c r="AB5065">
        <f t="shared" ca="1" si="692"/>
        <v>3.0000000000000009</v>
      </c>
      <c r="AC5065">
        <f t="shared" ca="1" si="693"/>
        <v>12</v>
      </c>
      <c r="AD5065">
        <f t="shared" ca="1" si="694"/>
        <v>-12</v>
      </c>
      <c r="AE5065" s="2">
        <v>0</v>
      </c>
      <c r="AF5065" s="7">
        <f>VLOOKUP(R5065,Weights!$A$2:$B$120,2,0)*AE5065</f>
        <v>0</v>
      </c>
      <c r="AG5065">
        <f t="shared" ca="1" si="695"/>
        <v>144</v>
      </c>
      <c r="AI5065" t="str">
        <f t="shared" ca="1" si="697"/>
        <v>UIC</v>
      </c>
      <c r="AJ5065" t="str">
        <f t="shared" si="698"/>
        <v>UIC</v>
      </c>
      <c r="AK5065">
        <f t="shared" si="699"/>
        <v>0</v>
      </c>
    </row>
    <row r="5066" spans="17:37" x14ac:dyDescent="0.25">
      <c r="Q5066" t="s">
        <v>3283</v>
      </c>
      <c r="R5066" s="6">
        <v>42066</v>
      </c>
      <c r="S5066" t="s">
        <v>3194</v>
      </c>
      <c r="T5066" t="s">
        <v>3300</v>
      </c>
      <c r="U5066" t="s">
        <v>3842</v>
      </c>
      <c r="V5066">
        <v>60</v>
      </c>
      <c r="W5066">
        <v>57</v>
      </c>
      <c r="Y5066" t="s">
        <v>1470</v>
      </c>
      <c r="Z5066">
        <v>1</v>
      </c>
      <c r="AA5066">
        <f t="shared" si="696"/>
        <v>3</v>
      </c>
      <c r="AB5066">
        <f t="shared" ca="1" si="692"/>
        <v>3.0000000000000009</v>
      </c>
      <c r="AC5066">
        <f t="shared" ca="1" si="693"/>
        <v>0</v>
      </c>
      <c r="AD5066">
        <f t="shared" ca="1" si="694"/>
        <v>0</v>
      </c>
      <c r="AE5066" s="2">
        <v>0</v>
      </c>
      <c r="AF5066" s="7">
        <f>VLOOKUP(R5066,Weights!$A$2:$B$120,2,0)*AE5066</f>
        <v>0</v>
      </c>
      <c r="AG5066">
        <f t="shared" ca="1" si="695"/>
        <v>0</v>
      </c>
      <c r="AI5066" t="str">
        <f t="shared" ca="1" si="697"/>
        <v>UIC</v>
      </c>
      <c r="AJ5066" t="str">
        <f t="shared" si="698"/>
        <v>UIC</v>
      </c>
      <c r="AK5066">
        <f t="shared" si="699"/>
        <v>0</v>
      </c>
    </row>
    <row r="5067" spans="17:37" x14ac:dyDescent="0.25">
      <c r="Q5067" t="s">
        <v>3479</v>
      </c>
      <c r="R5067" s="6">
        <v>41957</v>
      </c>
      <c r="S5067" t="s">
        <v>3194</v>
      </c>
      <c r="T5067" t="s">
        <v>3839</v>
      </c>
      <c r="U5067" t="s">
        <v>3842</v>
      </c>
      <c r="V5067">
        <v>85</v>
      </c>
      <c r="W5067">
        <v>57</v>
      </c>
      <c r="Y5067" t="s">
        <v>176</v>
      </c>
      <c r="Z5067">
        <v>1</v>
      </c>
      <c r="AA5067">
        <f t="shared" si="696"/>
        <v>28</v>
      </c>
      <c r="AB5067">
        <f t="shared" ca="1" si="692"/>
        <v>34.999999799999998</v>
      </c>
      <c r="AC5067">
        <f t="shared" ca="1" si="693"/>
        <v>-6.9999997999999977</v>
      </c>
      <c r="AD5067">
        <f t="shared" ca="1" si="694"/>
        <v>6.9999997999999977</v>
      </c>
      <c r="AE5067" s="2">
        <v>0</v>
      </c>
      <c r="AF5067" s="7">
        <f>VLOOKUP(R5067,Weights!$A$2:$B$120,2,0)*AE5067</f>
        <v>0</v>
      </c>
      <c r="AG5067">
        <f t="shared" ca="1" si="695"/>
        <v>48.99999720000001</v>
      </c>
      <c r="AI5067" t="str">
        <f t="shared" ca="1" si="697"/>
        <v>UL Lafayette</v>
      </c>
      <c r="AJ5067" t="str">
        <f t="shared" si="698"/>
        <v>UL Lafayette</v>
      </c>
      <c r="AK5067">
        <f t="shared" si="699"/>
        <v>0</v>
      </c>
    </row>
    <row r="5068" spans="17:37" x14ac:dyDescent="0.25">
      <c r="Q5068" t="s">
        <v>3479</v>
      </c>
      <c r="R5068" s="6">
        <v>41976</v>
      </c>
      <c r="S5068" t="s">
        <v>3194</v>
      </c>
      <c r="T5068" t="s">
        <v>3469</v>
      </c>
      <c r="U5068" t="s">
        <v>3842</v>
      </c>
      <c r="V5068">
        <v>76</v>
      </c>
      <c r="W5068">
        <v>53</v>
      </c>
      <c r="Y5068" t="s">
        <v>235</v>
      </c>
      <c r="Z5068">
        <v>1</v>
      </c>
      <c r="AA5068">
        <f t="shared" si="696"/>
        <v>23</v>
      </c>
      <c r="AB5068">
        <f t="shared" ca="1" si="692"/>
        <v>18.199999800000001</v>
      </c>
      <c r="AC5068">
        <f t="shared" ca="1" si="693"/>
        <v>4.8000001999999995</v>
      </c>
      <c r="AD5068">
        <f t="shared" ca="1" si="694"/>
        <v>-4.8000001999999995</v>
      </c>
      <c r="AE5068" s="2">
        <v>0</v>
      </c>
      <c r="AF5068" s="7">
        <f>VLOOKUP(R5068,Weights!$A$2:$B$120,2,0)*AE5068</f>
        <v>0</v>
      </c>
      <c r="AG5068">
        <f t="shared" ca="1" si="695"/>
        <v>23.040001920000034</v>
      </c>
      <c r="AI5068" t="str">
        <f t="shared" ca="1" si="697"/>
        <v>UL Lafayette</v>
      </c>
      <c r="AJ5068" t="str">
        <f t="shared" si="698"/>
        <v>UL Lafayette</v>
      </c>
      <c r="AK5068">
        <f t="shared" si="699"/>
        <v>0</v>
      </c>
    </row>
    <row r="5069" spans="17:37" x14ac:dyDescent="0.25">
      <c r="Q5069" t="s">
        <v>3479</v>
      </c>
      <c r="R5069" s="6">
        <v>41983</v>
      </c>
      <c r="S5069" t="s">
        <v>3194</v>
      </c>
      <c r="T5069" t="s">
        <v>3438</v>
      </c>
      <c r="U5069" t="s">
        <v>3842</v>
      </c>
      <c r="V5069">
        <v>94</v>
      </c>
      <c r="W5069">
        <v>86</v>
      </c>
      <c r="Y5069" t="s">
        <v>291</v>
      </c>
      <c r="Z5069">
        <v>1</v>
      </c>
      <c r="AA5069">
        <f t="shared" si="696"/>
        <v>8</v>
      </c>
      <c r="AB5069">
        <f t="shared" ca="1" si="692"/>
        <v>0.80000000000000071</v>
      </c>
      <c r="AC5069">
        <f t="shared" ca="1" si="693"/>
        <v>7.1999999999999993</v>
      </c>
      <c r="AD5069">
        <f t="shared" ca="1" si="694"/>
        <v>-7.1999999999999993</v>
      </c>
      <c r="AE5069" s="2">
        <v>0</v>
      </c>
      <c r="AF5069" s="7">
        <f>VLOOKUP(R5069,Weights!$A$2:$B$120,2,0)*AE5069</f>
        <v>0</v>
      </c>
      <c r="AG5069">
        <f t="shared" ca="1" si="695"/>
        <v>51.839999999999989</v>
      </c>
      <c r="AI5069" t="str">
        <f t="shared" ca="1" si="697"/>
        <v>UL Lafayette</v>
      </c>
      <c r="AJ5069" t="str">
        <f t="shared" si="698"/>
        <v>UL Lafayette</v>
      </c>
      <c r="AK5069">
        <f t="shared" si="699"/>
        <v>0</v>
      </c>
    </row>
    <row r="5070" spans="17:37" x14ac:dyDescent="0.25">
      <c r="Q5070" t="s">
        <v>3479</v>
      </c>
      <c r="R5070" s="6">
        <v>41986</v>
      </c>
      <c r="S5070" t="s">
        <v>3194</v>
      </c>
      <c r="T5070" t="s">
        <v>3839</v>
      </c>
      <c r="U5070" t="s">
        <v>3842</v>
      </c>
      <c r="V5070">
        <v>115</v>
      </c>
      <c r="W5070">
        <v>59</v>
      </c>
      <c r="Y5070" t="s">
        <v>178</v>
      </c>
      <c r="Z5070">
        <v>1</v>
      </c>
      <c r="AA5070">
        <f t="shared" si="696"/>
        <v>56</v>
      </c>
      <c r="AB5070">
        <f t="shared" ca="1" si="692"/>
        <v>34.999999799999998</v>
      </c>
      <c r="AC5070">
        <f t="shared" ca="1" si="693"/>
        <v>21.000000200000002</v>
      </c>
      <c r="AD5070">
        <f t="shared" ca="1" si="694"/>
        <v>-21.000000200000002</v>
      </c>
      <c r="AE5070" s="2">
        <v>0</v>
      </c>
      <c r="AF5070" s="7">
        <f>VLOOKUP(R5070,Weights!$A$2:$B$120,2,0)*AE5070</f>
        <v>0</v>
      </c>
      <c r="AG5070">
        <f t="shared" ca="1" si="695"/>
        <v>441.00000840000013</v>
      </c>
      <c r="AI5070" t="str">
        <f t="shared" ca="1" si="697"/>
        <v>UL Lafayette</v>
      </c>
      <c r="AJ5070" t="str">
        <f t="shared" si="698"/>
        <v>UL Lafayette</v>
      </c>
      <c r="AK5070">
        <f t="shared" si="699"/>
        <v>0</v>
      </c>
    </row>
    <row r="5071" spans="17:37" x14ac:dyDescent="0.25">
      <c r="Q5071" t="s">
        <v>3479</v>
      </c>
      <c r="R5071" s="6">
        <v>41990</v>
      </c>
      <c r="S5071" t="s">
        <v>3194</v>
      </c>
      <c r="T5071" t="s">
        <v>3839</v>
      </c>
      <c r="U5071" t="s">
        <v>3842</v>
      </c>
      <c r="V5071">
        <v>115</v>
      </c>
      <c r="W5071">
        <v>76</v>
      </c>
      <c r="Y5071" t="s">
        <v>154</v>
      </c>
      <c r="Z5071">
        <v>1</v>
      </c>
      <c r="AA5071">
        <f t="shared" si="696"/>
        <v>39</v>
      </c>
      <c r="AB5071">
        <f t="shared" ca="1" si="692"/>
        <v>34.999999799999998</v>
      </c>
      <c r="AC5071">
        <f t="shared" ca="1" si="693"/>
        <v>4.0000002000000023</v>
      </c>
      <c r="AD5071">
        <f t="shared" ca="1" si="694"/>
        <v>-4.0000002000000023</v>
      </c>
      <c r="AE5071" s="2">
        <v>0</v>
      </c>
      <c r="AF5071" s="7">
        <f>VLOOKUP(R5071,Weights!$A$2:$B$120,2,0)*AE5071</f>
        <v>0</v>
      </c>
      <c r="AG5071">
        <f t="shared" ca="1" si="695"/>
        <v>16.000001600000058</v>
      </c>
      <c r="AI5071" t="str">
        <f t="shared" ca="1" si="697"/>
        <v>UL Lafayette</v>
      </c>
      <c r="AJ5071" t="str">
        <f t="shared" si="698"/>
        <v>UL Lafayette</v>
      </c>
      <c r="AK5071">
        <f t="shared" si="699"/>
        <v>0</v>
      </c>
    </row>
    <row r="5072" spans="17:37" x14ac:dyDescent="0.25">
      <c r="Q5072" t="s">
        <v>3479</v>
      </c>
      <c r="R5072" s="6">
        <v>42007</v>
      </c>
      <c r="S5072" t="s">
        <v>3194</v>
      </c>
      <c r="T5072" t="s">
        <v>3523</v>
      </c>
      <c r="U5072" t="s">
        <v>3842</v>
      </c>
      <c r="V5072">
        <v>91</v>
      </c>
      <c r="W5072">
        <v>64</v>
      </c>
      <c r="Y5072" t="s">
        <v>1218</v>
      </c>
      <c r="Z5072">
        <v>1</v>
      </c>
      <c r="AA5072">
        <f t="shared" si="696"/>
        <v>27</v>
      </c>
      <c r="AB5072">
        <f t="shared" ca="1" si="692"/>
        <v>14</v>
      </c>
      <c r="AC5072">
        <f t="shared" ca="1" si="693"/>
        <v>13</v>
      </c>
      <c r="AD5072">
        <f t="shared" ca="1" si="694"/>
        <v>-13</v>
      </c>
      <c r="AE5072" s="2">
        <v>0</v>
      </c>
      <c r="AF5072" s="7">
        <f>VLOOKUP(R5072,Weights!$A$2:$B$120,2,0)*AE5072</f>
        <v>0</v>
      </c>
      <c r="AG5072">
        <f t="shared" ca="1" si="695"/>
        <v>169</v>
      </c>
      <c r="AI5072" t="str">
        <f t="shared" ca="1" si="697"/>
        <v>UL Lafayette</v>
      </c>
      <c r="AJ5072" t="str">
        <f t="shared" si="698"/>
        <v>UL Lafayette</v>
      </c>
      <c r="AK5072">
        <f t="shared" si="699"/>
        <v>0</v>
      </c>
    </row>
    <row r="5073" spans="17:37" x14ac:dyDescent="0.25">
      <c r="Q5073" t="s">
        <v>3479</v>
      </c>
      <c r="R5073" s="6">
        <v>42012</v>
      </c>
      <c r="S5073" t="s">
        <v>3194</v>
      </c>
      <c r="T5073" t="s">
        <v>3484</v>
      </c>
      <c r="U5073" t="s">
        <v>3842</v>
      </c>
      <c r="V5073">
        <v>84</v>
      </c>
      <c r="W5073">
        <v>80</v>
      </c>
      <c r="Y5073" t="s">
        <v>2999</v>
      </c>
      <c r="Z5073">
        <v>1</v>
      </c>
      <c r="AA5073">
        <f t="shared" si="696"/>
        <v>4</v>
      </c>
      <c r="AB5073">
        <f t="shared" ca="1" si="692"/>
        <v>-1.3999999999999995</v>
      </c>
      <c r="AC5073">
        <f t="shared" ca="1" si="693"/>
        <v>5.3999999999999995</v>
      </c>
      <c r="AD5073">
        <f t="shared" ca="1" si="694"/>
        <v>-5.3999999999999995</v>
      </c>
      <c r="AE5073" s="2">
        <v>0</v>
      </c>
      <c r="AF5073" s="7">
        <f>VLOOKUP(R5073,Weights!$A$2:$B$120,2,0)*AE5073</f>
        <v>0</v>
      </c>
      <c r="AG5073">
        <f t="shared" ca="1" si="695"/>
        <v>29.159999999999993</v>
      </c>
      <c r="AI5073" t="str">
        <f t="shared" ca="1" si="697"/>
        <v>Georgia St</v>
      </c>
      <c r="AJ5073" t="str">
        <f t="shared" si="698"/>
        <v>UL Lafayette</v>
      </c>
      <c r="AK5073">
        <f t="shared" si="699"/>
        <v>0</v>
      </c>
    </row>
    <row r="5074" spans="17:37" x14ac:dyDescent="0.25">
      <c r="Q5074" t="s">
        <v>3479</v>
      </c>
      <c r="R5074" s="6">
        <v>42021</v>
      </c>
      <c r="S5074" t="s">
        <v>3194</v>
      </c>
      <c r="T5074" t="s">
        <v>3481</v>
      </c>
      <c r="U5074" t="s">
        <v>3841</v>
      </c>
      <c r="V5074">
        <v>89</v>
      </c>
      <c r="W5074">
        <v>82</v>
      </c>
      <c r="Y5074" t="s">
        <v>1260</v>
      </c>
      <c r="Z5074">
        <v>1</v>
      </c>
      <c r="AA5074">
        <f t="shared" si="696"/>
        <v>-7</v>
      </c>
      <c r="AB5074">
        <f t="shared" ca="1" si="692"/>
        <v>12.8</v>
      </c>
      <c r="AC5074">
        <f t="shared" ca="1" si="693"/>
        <v>-19.8</v>
      </c>
      <c r="AD5074">
        <f t="shared" ca="1" si="694"/>
        <v>19.8</v>
      </c>
      <c r="AE5074" s="2">
        <v>0</v>
      </c>
      <c r="AF5074" s="7">
        <f>VLOOKUP(R5074,Weights!$A$2:$B$120,2,0)*AE5074</f>
        <v>0</v>
      </c>
      <c r="AG5074">
        <f t="shared" ca="1" si="695"/>
        <v>392.04</v>
      </c>
      <c r="AI5074" t="str">
        <f t="shared" ca="1" si="697"/>
        <v>UL Lafayette</v>
      </c>
      <c r="AJ5074" t="str">
        <f t="shared" si="698"/>
        <v>South Alabama</v>
      </c>
      <c r="AK5074" t="str">
        <f t="shared" si="699"/>
        <v>South Alabama</v>
      </c>
    </row>
    <row r="5075" spans="17:37" x14ac:dyDescent="0.25">
      <c r="Q5075" t="s">
        <v>3479</v>
      </c>
      <c r="R5075" s="6">
        <v>42023</v>
      </c>
      <c r="S5075" t="s">
        <v>3194</v>
      </c>
      <c r="T5075" t="s">
        <v>3532</v>
      </c>
      <c r="U5075" t="s">
        <v>3841</v>
      </c>
      <c r="V5075">
        <v>57</v>
      </c>
      <c r="W5075">
        <v>55</v>
      </c>
      <c r="Y5075" t="s">
        <v>2390</v>
      </c>
      <c r="Z5075">
        <v>1</v>
      </c>
      <c r="AA5075">
        <f t="shared" si="696"/>
        <v>-2</v>
      </c>
      <c r="AB5075">
        <f t="shared" ca="1" si="692"/>
        <v>8.2000000000000011</v>
      </c>
      <c r="AC5075">
        <f t="shared" ca="1" si="693"/>
        <v>-10.200000000000001</v>
      </c>
      <c r="AD5075">
        <f t="shared" ca="1" si="694"/>
        <v>10.200000000000001</v>
      </c>
      <c r="AE5075" s="2">
        <v>0</v>
      </c>
      <c r="AF5075" s="7">
        <f>VLOOKUP(R5075,Weights!$A$2:$B$120,2,0)*AE5075</f>
        <v>0</v>
      </c>
      <c r="AG5075">
        <f t="shared" ca="1" si="695"/>
        <v>104.04000000000002</v>
      </c>
      <c r="AI5075" t="str">
        <f t="shared" ca="1" si="697"/>
        <v>UL Lafayette</v>
      </c>
      <c r="AJ5075" t="str">
        <f t="shared" si="698"/>
        <v>UL Monroe</v>
      </c>
      <c r="AK5075" t="str">
        <f t="shared" si="699"/>
        <v>UL Monroe</v>
      </c>
    </row>
    <row r="5076" spans="17:37" x14ac:dyDescent="0.25">
      <c r="Q5076" t="s">
        <v>3479</v>
      </c>
      <c r="R5076" s="6">
        <v>42026</v>
      </c>
      <c r="S5076" t="s">
        <v>3194</v>
      </c>
      <c r="T5076" t="s">
        <v>3480</v>
      </c>
      <c r="U5076" t="s">
        <v>3842</v>
      </c>
      <c r="V5076">
        <v>96</v>
      </c>
      <c r="W5076">
        <v>59</v>
      </c>
      <c r="Y5076" t="s">
        <v>3000</v>
      </c>
      <c r="Z5076">
        <v>1</v>
      </c>
      <c r="AA5076">
        <f t="shared" si="696"/>
        <v>37</v>
      </c>
      <c r="AB5076">
        <f t="shared" ca="1" si="692"/>
        <v>13.200000000000001</v>
      </c>
      <c r="AC5076">
        <f t="shared" ca="1" si="693"/>
        <v>23.799999999999997</v>
      </c>
      <c r="AD5076">
        <f t="shared" ca="1" si="694"/>
        <v>-23.799999999999997</v>
      </c>
      <c r="AE5076" s="2">
        <v>0</v>
      </c>
      <c r="AF5076" s="7">
        <f>VLOOKUP(R5076,Weights!$A$2:$B$120,2,0)*AE5076</f>
        <v>0</v>
      </c>
      <c r="AG5076">
        <f t="shared" ca="1" si="695"/>
        <v>566.43999999999983</v>
      </c>
      <c r="AI5076" t="str">
        <f t="shared" ca="1" si="697"/>
        <v>UL Lafayette</v>
      </c>
      <c r="AJ5076" t="str">
        <f t="shared" si="698"/>
        <v>UL Lafayette</v>
      </c>
      <c r="AK5076">
        <f t="shared" si="699"/>
        <v>0</v>
      </c>
    </row>
    <row r="5077" spans="17:37" x14ac:dyDescent="0.25">
      <c r="Q5077" t="s">
        <v>3479</v>
      </c>
      <c r="R5077" s="6">
        <v>42040</v>
      </c>
      <c r="S5077" t="s">
        <v>3194</v>
      </c>
      <c r="T5077" t="s">
        <v>3470</v>
      </c>
      <c r="U5077" t="s">
        <v>3842</v>
      </c>
      <c r="V5077">
        <v>81</v>
      </c>
      <c r="W5077">
        <v>66</v>
      </c>
      <c r="Y5077" t="s">
        <v>1690</v>
      </c>
      <c r="Z5077">
        <v>1</v>
      </c>
      <c r="AA5077">
        <f t="shared" si="696"/>
        <v>15</v>
      </c>
      <c r="AB5077">
        <f t="shared" ca="1" si="692"/>
        <v>14.200000000000001</v>
      </c>
      <c r="AC5077">
        <f t="shared" ca="1" si="693"/>
        <v>0.79999999999999893</v>
      </c>
      <c r="AD5077">
        <f t="shared" ca="1" si="694"/>
        <v>-0.79999999999999893</v>
      </c>
      <c r="AE5077" s="2">
        <v>0</v>
      </c>
      <c r="AF5077" s="7">
        <f>VLOOKUP(R5077,Weights!$A$2:$B$120,2,0)*AE5077</f>
        <v>0</v>
      </c>
      <c r="AG5077">
        <f t="shared" ca="1" si="695"/>
        <v>0.63999999999999835</v>
      </c>
      <c r="AI5077" t="str">
        <f t="shared" ca="1" si="697"/>
        <v>UL Lafayette</v>
      </c>
      <c r="AJ5077" t="str">
        <f t="shared" si="698"/>
        <v>UL Lafayette</v>
      </c>
      <c r="AK5077">
        <f t="shared" si="699"/>
        <v>0</v>
      </c>
    </row>
    <row r="5078" spans="17:37" x14ac:dyDescent="0.25">
      <c r="Q5078" t="s">
        <v>3479</v>
      </c>
      <c r="R5078" s="6">
        <v>42042</v>
      </c>
      <c r="S5078" t="s">
        <v>3194</v>
      </c>
      <c r="T5078" t="s">
        <v>3420</v>
      </c>
      <c r="U5078" t="s">
        <v>3841</v>
      </c>
      <c r="V5078">
        <v>84</v>
      </c>
      <c r="W5078">
        <v>69</v>
      </c>
      <c r="Y5078" t="s">
        <v>1691</v>
      </c>
      <c r="Z5078">
        <v>1</v>
      </c>
      <c r="AA5078">
        <f t="shared" si="696"/>
        <v>-15</v>
      </c>
      <c r="AB5078">
        <f t="shared" ca="1" si="692"/>
        <v>8.6000000000000014</v>
      </c>
      <c r="AC5078">
        <f t="shared" ca="1" si="693"/>
        <v>-23.6</v>
      </c>
      <c r="AD5078">
        <f t="shared" ca="1" si="694"/>
        <v>23.6</v>
      </c>
      <c r="AE5078" s="2">
        <v>0</v>
      </c>
      <c r="AF5078" s="7">
        <f>VLOOKUP(R5078,Weights!$A$2:$B$120,2,0)*AE5078</f>
        <v>0</v>
      </c>
      <c r="AG5078">
        <f t="shared" ca="1" si="695"/>
        <v>556.96</v>
      </c>
      <c r="AI5078" t="str">
        <f t="shared" ca="1" si="697"/>
        <v>UL Lafayette</v>
      </c>
      <c r="AJ5078" t="str">
        <f t="shared" si="698"/>
        <v>UT-Arlington</v>
      </c>
      <c r="AK5078" t="str">
        <f t="shared" si="699"/>
        <v>UT-Arlington</v>
      </c>
    </row>
    <row r="5079" spans="17:37" x14ac:dyDescent="0.25">
      <c r="Q5079" t="s">
        <v>3479</v>
      </c>
      <c r="R5079" s="6">
        <v>42054</v>
      </c>
      <c r="S5079" t="s">
        <v>3194</v>
      </c>
      <c r="T5079" t="s">
        <v>3529</v>
      </c>
      <c r="U5079" t="s">
        <v>3842</v>
      </c>
      <c r="V5079">
        <v>64</v>
      </c>
      <c r="W5079">
        <v>42</v>
      </c>
      <c r="Y5079" t="s">
        <v>2579</v>
      </c>
      <c r="Z5079">
        <v>1</v>
      </c>
      <c r="AA5079">
        <f t="shared" si="696"/>
        <v>22</v>
      </c>
      <c r="AB5079">
        <f t="shared" ca="1" si="692"/>
        <v>10.4</v>
      </c>
      <c r="AC5079">
        <f t="shared" ca="1" si="693"/>
        <v>11.6</v>
      </c>
      <c r="AD5079">
        <f t="shared" ca="1" si="694"/>
        <v>-11.6</v>
      </c>
      <c r="AE5079" s="2">
        <v>0</v>
      </c>
      <c r="AF5079" s="7">
        <f>VLOOKUP(R5079,Weights!$A$2:$B$120,2,0)*AE5079</f>
        <v>0</v>
      </c>
      <c r="AG5079">
        <f t="shared" ca="1" si="695"/>
        <v>134.56</v>
      </c>
      <c r="AI5079" t="str">
        <f t="shared" ca="1" si="697"/>
        <v>UL Lafayette</v>
      </c>
      <c r="AJ5079" t="str">
        <f t="shared" si="698"/>
        <v>UL Lafayette</v>
      </c>
      <c r="AK5079">
        <f t="shared" si="699"/>
        <v>0</v>
      </c>
    </row>
    <row r="5080" spans="17:37" x14ac:dyDescent="0.25">
      <c r="Q5080" t="s">
        <v>3479</v>
      </c>
      <c r="R5080" s="6">
        <v>42063</v>
      </c>
      <c r="S5080" t="s">
        <v>3194</v>
      </c>
      <c r="T5080" t="s">
        <v>3476</v>
      </c>
      <c r="U5080" t="s">
        <v>3842</v>
      </c>
      <c r="V5080">
        <v>68</v>
      </c>
      <c r="W5080">
        <v>58</v>
      </c>
      <c r="Y5080" t="s">
        <v>3001</v>
      </c>
      <c r="Z5080">
        <v>1</v>
      </c>
      <c r="AA5080">
        <f t="shared" si="696"/>
        <v>10</v>
      </c>
      <c r="AB5080">
        <f t="shared" ca="1" si="692"/>
        <v>5.2000000000000011</v>
      </c>
      <c r="AC5080">
        <f t="shared" ca="1" si="693"/>
        <v>4.7999999999999989</v>
      </c>
      <c r="AD5080">
        <f t="shared" ca="1" si="694"/>
        <v>-4.7999999999999989</v>
      </c>
      <c r="AE5080" s="2">
        <v>0</v>
      </c>
      <c r="AF5080" s="7">
        <f>VLOOKUP(R5080,Weights!$A$2:$B$120,2,0)*AE5080</f>
        <v>0</v>
      </c>
      <c r="AG5080">
        <f t="shared" ca="1" si="695"/>
        <v>23.039999999999988</v>
      </c>
      <c r="AI5080" t="str">
        <f t="shared" ca="1" si="697"/>
        <v>UL Lafayette</v>
      </c>
      <c r="AJ5080" t="str">
        <f t="shared" si="698"/>
        <v>UL Lafayette</v>
      </c>
      <c r="AK5080">
        <f t="shared" si="699"/>
        <v>0</v>
      </c>
    </row>
    <row r="5081" spans="17:37" x14ac:dyDescent="0.25">
      <c r="Q5081" t="s">
        <v>3479</v>
      </c>
      <c r="R5081" s="6">
        <v>42068</v>
      </c>
      <c r="S5081" t="s">
        <v>3194</v>
      </c>
      <c r="T5081" t="s">
        <v>3281</v>
      </c>
      <c r="U5081" t="s">
        <v>3842</v>
      </c>
      <c r="V5081">
        <v>75</v>
      </c>
      <c r="W5081">
        <v>69</v>
      </c>
      <c r="Y5081" t="s">
        <v>3002</v>
      </c>
      <c r="Z5081">
        <v>1</v>
      </c>
      <c r="AA5081">
        <f t="shared" si="696"/>
        <v>6</v>
      </c>
      <c r="AB5081">
        <f t="shared" ca="1" si="692"/>
        <v>10.4</v>
      </c>
      <c r="AC5081">
        <f t="shared" ca="1" si="693"/>
        <v>-4.4000000000000004</v>
      </c>
      <c r="AD5081">
        <f t="shared" ca="1" si="694"/>
        <v>4.4000000000000004</v>
      </c>
      <c r="AE5081" s="2">
        <v>0</v>
      </c>
      <c r="AF5081" s="7">
        <f>VLOOKUP(R5081,Weights!$A$2:$B$120,2,0)*AE5081</f>
        <v>0</v>
      </c>
      <c r="AG5081">
        <f t="shared" ca="1" si="695"/>
        <v>19.360000000000003</v>
      </c>
      <c r="AI5081" t="str">
        <f t="shared" ca="1" si="697"/>
        <v>UL Lafayette</v>
      </c>
      <c r="AJ5081" t="str">
        <f t="shared" si="698"/>
        <v>UL Lafayette</v>
      </c>
      <c r="AK5081">
        <f t="shared" si="699"/>
        <v>0</v>
      </c>
    </row>
    <row r="5082" spans="17:37" x14ac:dyDescent="0.25">
      <c r="Q5082" t="s">
        <v>3532</v>
      </c>
      <c r="R5082" s="6">
        <v>41960</v>
      </c>
      <c r="S5082" t="s">
        <v>3194</v>
      </c>
      <c r="T5082" t="s">
        <v>3839</v>
      </c>
      <c r="U5082" t="s">
        <v>3842</v>
      </c>
      <c r="V5082">
        <v>106</v>
      </c>
      <c r="W5082">
        <v>39</v>
      </c>
      <c r="Y5082" t="s">
        <v>258</v>
      </c>
      <c r="Z5082">
        <v>1</v>
      </c>
      <c r="AA5082">
        <f t="shared" si="696"/>
        <v>67</v>
      </c>
      <c r="AB5082">
        <f t="shared" ca="1" si="692"/>
        <v>29.999999800000001</v>
      </c>
      <c r="AC5082">
        <f t="shared" ca="1" si="693"/>
        <v>37.000000200000002</v>
      </c>
      <c r="AD5082">
        <f t="shared" ca="1" si="694"/>
        <v>-37.000000200000002</v>
      </c>
      <c r="AE5082" s="2">
        <v>0</v>
      </c>
      <c r="AF5082" s="7">
        <f>VLOOKUP(R5082,Weights!$A$2:$B$120,2,0)*AE5082</f>
        <v>0</v>
      </c>
      <c r="AG5082">
        <f t="shared" ca="1" si="695"/>
        <v>1369.0000148000001</v>
      </c>
      <c r="AI5082" t="str">
        <f t="shared" ca="1" si="697"/>
        <v>UL Monroe</v>
      </c>
      <c r="AJ5082" t="str">
        <f t="shared" si="698"/>
        <v>UL Monroe</v>
      </c>
      <c r="AK5082">
        <f t="shared" si="699"/>
        <v>0</v>
      </c>
    </row>
    <row r="5083" spans="17:37" x14ac:dyDescent="0.25">
      <c r="Q5083" t="s">
        <v>3532</v>
      </c>
      <c r="R5083" s="6">
        <v>41979</v>
      </c>
      <c r="S5083" t="s">
        <v>3194</v>
      </c>
      <c r="T5083" t="s">
        <v>3839</v>
      </c>
      <c r="U5083" t="s">
        <v>3842</v>
      </c>
      <c r="V5083">
        <v>83</v>
      </c>
      <c r="W5083">
        <v>55</v>
      </c>
      <c r="Y5083" t="s">
        <v>235</v>
      </c>
      <c r="Z5083">
        <v>1</v>
      </c>
      <c r="AA5083">
        <f t="shared" si="696"/>
        <v>28</v>
      </c>
      <c r="AB5083">
        <f t="shared" ca="1" si="692"/>
        <v>29.999999800000001</v>
      </c>
      <c r="AC5083">
        <f t="shared" ca="1" si="693"/>
        <v>-1.9999998000000012</v>
      </c>
      <c r="AD5083">
        <f t="shared" ca="1" si="694"/>
        <v>1.9999998000000012</v>
      </c>
      <c r="AE5083" s="2">
        <v>0</v>
      </c>
      <c r="AF5083" s="7">
        <f>VLOOKUP(R5083,Weights!$A$2:$B$120,2,0)*AE5083</f>
        <v>0</v>
      </c>
      <c r="AG5083">
        <f t="shared" ca="1" si="695"/>
        <v>3.9999992000000448</v>
      </c>
      <c r="AI5083" t="str">
        <f t="shared" ca="1" si="697"/>
        <v>UL Monroe</v>
      </c>
      <c r="AJ5083" t="str">
        <f t="shared" si="698"/>
        <v>UL Monroe</v>
      </c>
      <c r="AK5083">
        <f t="shared" si="699"/>
        <v>0</v>
      </c>
    </row>
    <row r="5084" spans="17:37" x14ac:dyDescent="0.25">
      <c r="Q5084" t="s">
        <v>3532</v>
      </c>
      <c r="R5084" s="6">
        <v>41982</v>
      </c>
      <c r="S5084" t="s">
        <v>3194</v>
      </c>
      <c r="T5084" t="s">
        <v>3478</v>
      </c>
      <c r="U5084" t="s">
        <v>3842</v>
      </c>
      <c r="V5084">
        <v>82</v>
      </c>
      <c r="W5084">
        <v>74</v>
      </c>
      <c r="Y5084" t="s">
        <v>290</v>
      </c>
      <c r="Z5084">
        <v>1</v>
      </c>
      <c r="AA5084">
        <f t="shared" si="696"/>
        <v>8</v>
      </c>
      <c r="AB5084">
        <f t="shared" ca="1" si="692"/>
        <v>4.8000000000000007</v>
      </c>
      <c r="AC5084">
        <f t="shared" ca="1" si="693"/>
        <v>3.1999999999999993</v>
      </c>
      <c r="AD5084">
        <f t="shared" ca="1" si="694"/>
        <v>-3.1999999999999993</v>
      </c>
      <c r="AE5084" s="2">
        <v>0</v>
      </c>
      <c r="AF5084" s="7">
        <f>VLOOKUP(R5084,Weights!$A$2:$B$120,2,0)*AE5084</f>
        <v>0</v>
      </c>
      <c r="AG5084">
        <f t="shared" ca="1" si="695"/>
        <v>10.239999999999995</v>
      </c>
      <c r="AI5084" t="str">
        <f t="shared" ca="1" si="697"/>
        <v>UL Monroe</v>
      </c>
      <c r="AJ5084" t="str">
        <f t="shared" si="698"/>
        <v>UL Monroe</v>
      </c>
      <c r="AK5084">
        <f t="shared" si="699"/>
        <v>0</v>
      </c>
    </row>
    <row r="5085" spans="17:37" x14ac:dyDescent="0.25">
      <c r="Q5085" t="s">
        <v>3532</v>
      </c>
      <c r="R5085" s="6">
        <v>41989</v>
      </c>
      <c r="S5085" t="s">
        <v>3194</v>
      </c>
      <c r="T5085" t="s">
        <v>3839</v>
      </c>
      <c r="U5085" t="s">
        <v>3842</v>
      </c>
      <c r="V5085">
        <v>78</v>
      </c>
      <c r="W5085">
        <v>53</v>
      </c>
      <c r="Y5085" t="s">
        <v>178</v>
      </c>
      <c r="Z5085">
        <v>1</v>
      </c>
      <c r="AA5085">
        <f t="shared" si="696"/>
        <v>25</v>
      </c>
      <c r="AB5085">
        <f t="shared" ca="1" si="692"/>
        <v>29.999999800000001</v>
      </c>
      <c r="AC5085">
        <f t="shared" ca="1" si="693"/>
        <v>-4.9999998000000012</v>
      </c>
      <c r="AD5085">
        <f t="shared" ca="1" si="694"/>
        <v>4.9999998000000012</v>
      </c>
      <c r="AE5085" s="2">
        <v>0</v>
      </c>
      <c r="AF5085" s="7">
        <f>VLOOKUP(R5085,Weights!$A$2:$B$120,2,0)*AE5085</f>
        <v>0</v>
      </c>
      <c r="AG5085">
        <f t="shared" ca="1" si="695"/>
        <v>24.999998000000051</v>
      </c>
      <c r="AI5085" t="str">
        <f t="shared" ca="1" si="697"/>
        <v>UL Monroe</v>
      </c>
      <c r="AJ5085" t="str">
        <f t="shared" si="698"/>
        <v>UL Monroe</v>
      </c>
      <c r="AK5085">
        <f t="shared" si="699"/>
        <v>0</v>
      </c>
    </row>
    <row r="5086" spans="17:37" x14ac:dyDescent="0.25">
      <c r="Q5086" t="s">
        <v>3532</v>
      </c>
      <c r="R5086" s="6">
        <v>41992</v>
      </c>
      <c r="S5086" t="s">
        <v>3194</v>
      </c>
      <c r="T5086" t="s">
        <v>3839</v>
      </c>
      <c r="U5086" t="s">
        <v>3842</v>
      </c>
      <c r="V5086">
        <v>76</v>
      </c>
      <c r="W5086">
        <v>71</v>
      </c>
      <c r="Y5086" t="s">
        <v>154</v>
      </c>
      <c r="Z5086">
        <v>1</v>
      </c>
      <c r="AA5086">
        <f t="shared" si="696"/>
        <v>5</v>
      </c>
      <c r="AB5086">
        <f t="shared" ca="1" si="692"/>
        <v>29.999999800000001</v>
      </c>
      <c r="AC5086">
        <f t="shared" ca="1" si="693"/>
        <v>-24.999999800000001</v>
      </c>
      <c r="AD5086">
        <f t="shared" ca="1" si="694"/>
        <v>24.999999800000001</v>
      </c>
      <c r="AE5086" s="2">
        <v>0</v>
      </c>
      <c r="AF5086" s="7">
        <f>VLOOKUP(R5086,Weights!$A$2:$B$120,2,0)*AE5086</f>
        <v>0</v>
      </c>
      <c r="AG5086">
        <f t="shared" ca="1" si="695"/>
        <v>624.99999000000014</v>
      </c>
      <c r="AI5086" t="str">
        <f t="shared" ca="1" si="697"/>
        <v>UL Monroe</v>
      </c>
      <c r="AJ5086" t="str">
        <f t="shared" si="698"/>
        <v>UL Monroe</v>
      </c>
      <c r="AK5086">
        <f t="shared" si="699"/>
        <v>0</v>
      </c>
    </row>
    <row r="5087" spans="17:37" x14ac:dyDescent="0.25">
      <c r="Q5087" t="s">
        <v>3532</v>
      </c>
      <c r="R5087" s="6">
        <v>42009</v>
      </c>
      <c r="S5087" t="s">
        <v>3194</v>
      </c>
      <c r="T5087" t="s">
        <v>3480</v>
      </c>
      <c r="U5087" t="s">
        <v>3842</v>
      </c>
      <c r="V5087">
        <v>70</v>
      </c>
      <c r="W5087">
        <v>61</v>
      </c>
      <c r="Y5087" t="s">
        <v>1257</v>
      </c>
      <c r="Z5087">
        <v>1</v>
      </c>
      <c r="AA5087">
        <f t="shared" si="696"/>
        <v>9</v>
      </c>
      <c r="AB5087">
        <f t="shared" ca="1" si="692"/>
        <v>8.2000000000000011</v>
      </c>
      <c r="AC5087">
        <f t="shared" ca="1" si="693"/>
        <v>0.79999999999999893</v>
      </c>
      <c r="AD5087">
        <f t="shared" ca="1" si="694"/>
        <v>-0.79999999999999893</v>
      </c>
      <c r="AE5087" s="2">
        <v>0</v>
      </c>
      <c r="AF5087" s="7">
        <f>VLOOKUP(R5087,Weights!$A$2:$B$120,2,0)*AE5087</f>
        <v>0</v>
      </c>
      <c r="AG5087">
        <f t="shared" ca="1" si="695"/>
        <v>0.63999999999999835</v>
      </c>
      <c r="AI5087" t="str">
        <f t="shared" ca="1" si="697"/>
        <v>UL Monroe</v>
      </c>
      <c r="AJ5087" t="str">
        <f t="shared" si="698"/>
        <v>UL Monroe</v>
      </c>
      <c r="AK5087">
        <f t="shared" si="699"/>
        <v>0</v>
      </c>
    </row>
    <row r="5088" spans="17:37" x14ac:dyDescent="0.25">
      <c r="Q5088" t="s">
        <v>3532</v>
      </c>
      <c r="R5088" s="6">
        <v>42019</v>
      </c>
      <c r="S5088" t="s">
        <v>3194</v>
      </c>
      <c r="T5088" t="s">
        <v>3523</v>
      </c>
      <c r="U5088" t="s">
        <v>3842</v>
      </c>
      <c r="V5088">
        <v>63</v>
      </c>
      <c r="W5088">
        <v>54</v>
      </c>
      <c r="Y5088" t="s">
        <v>1220</v>
      </c>
      <c r="Z5088">
        <v>1</v>
      </c>
      <c r="AA5088">
        <f t="shared" si="696"/>
        <v>9</v>
      </c>
      <c r="AB5088">
        <f t="shared" ca="1" si="692"/>
        <v>9</v>
      </c>
      <c r="AC5088">
        <f t="shared" ca="1" si="693"/>
        <v>0</v>
      </c>
      <c r="AD5088">
        <f t="shared" ca="1" si="694"/>
        <v>0</v>
      </c>
      <c r="AE5088" s="2">
        <v>0</v>
      </c>
      <c r="AF5088" s="7">
        <f>VLOOKUP(R5088,Weights!$A$2:$B$120,2,0)*AE5088</f>
        <v>0</v>
      </c>
      <c r="AG5088">
        <f t="shared" ca="1" si="695"/>
        <v>0</v>
      </c>
      <c r="AI5088" t="str">
        <f t="shared" ca="1" si="697"/>
        <v>UL Monroe</v>
      </c>
      <c r="AJ5088" t="str">
        <f t="shared" si="698"/>
        <v>UL Monroe</v>
      </c>
      <c r="AK5088">
        <f t="shared" si="699"/>
        <v>0</v>
      </c>
    </row>
    <row r="5089" spans="17:37" x14ac:dyDescent="0.25">
      <c r="Q5089" t="s">
        <v>3532</v>
      </c>
      <c r="R5089" s="6">
        <v>42021</v>
      </c>
      <c r="S5089" t="s">
        <v>3194</v>
      </c>
      <c r="T5089" t="s">
        <v>3281</v>
      </c>
      <c r="U5089" t="s">
        <v>3842</v>
      </c>
      <c r="V5089">
        <v>64</v>
      </c>
      <c r="W5089">
        <v>52</v>
      </c>
      <c r="Y5089" t="s">
        <v>1221</v>
      </c>
      <c r="Z5089">
        <v>1</v>
      </c>
      <c r="AA5089">
        <f t="shared" si="696"/>
        <v>12</v>
      </c>
      <c r="AB5089">
        <f t="shared" ca="1" si="692"/>
        <v>5.4</v>
      </c>
      <c r="AC5089">
        <f t="shared" ca="1" si="693"/>
        <v>6.6</v>
      </c>
      <c r="AD5089">
        <f t="shared" ca="1" si="694"/>
        <v>-6.6</v>
      </c>
      <c r="AE5089" s="2">
        <v>0</v>
      </c>
      <c r="AF5089" s="7">
        <f>VLOOKUP(R5089,Weights!$A$2:$B$120,2,0)*AE5089</f>
        <v>0</v>
      </c>
      <c r="AG5089">
        <f t="shared" ca="1" si="695"/>
        <v>43.559999999999995</v>
      </c>
      <c r="AI5089" t="str">
        <f t="shared" ca="1" si="697"/>
        <v>UL Monroe</v>
      </c>
      <c r="AJ5089" t="str">
        <f t="shared" si="698"/>
        <v>UL Monroe</v>
      </c>
      <c r="AK5089">
        <f t="shared" si="699"/>
        <v>0</v>
      </c>
    </row>
    <row r="5090" spans="17:37" x14ac:dyDescent="0.25">
      <c r="Q5090" t="s">
        <v>3532</v>
      </c>
      <c r="R5090" s="6">
        <v>42026</v>
      </c>
      <c r="S5090" t="s">
        <v>3194</v>
      </c>
      <c r="T5090" t="s">
        <v>3420</v>
      </c>
      <c r="U5090" t="s">
        <v>3841</v>
      </c>
      <c r="V5090">
        <v>61</v>
      </c>
      <c r="W5090">
        <v>57</v>
      </c>
      <c r="Y5090" t="s">
        <v>1262</v>
      </c>
      <c r="Z5090">
        <v>1</v>
      </c>
      <c r="AA5090">
        <f t="shared" si="696"/>
        <v>-4</v>
      </c>
      <c r="AB5090">
        <f t="shared" ca="1" si="692"/>
        <v>3.6</v>
      </c>
      <c r="AC5090">
        <f t="shared" ca="1" si="693"/>
        <v>-7.6</v>
      </c>
      <c r="AD5090">
        <f t="shared" ca="1" si="694"/>
        <v>7.6</v>
      </c>
      <c r="AE5090" s="2">
        <v>0</v>
      </c>
      <c r="AF5090" s="7">
        <f>VLOOKUP(R5090,Weights!$A$2:$B$120,2,0)*AE5090</f>
        <v>0</v>
      </c>
      <c r="AG5090">
        <f t="shared" ca="1" si="695"/>
        <v>57.76</v>
      </c>
      <c r="AI5090" t="str">
        <f t="shared" ca="1" si="697"/>
        <v>UL Monroe</v>
      </c>
      <c r="AJ5090" t="str">
        <f t="shared" si="698"/>
        <v>UT-Arlington</v>
      </c>
      <c r="AK5090" t="str">
        <f t="shared" si="699"/>
        <v>UT-Arlington</v>
      </c>
    </row>
    <row r="5091" spans="17:37" x14ac:dyDescent="0.25">
      <c r="Q5091" t="s">
        <v>3532</v>
      </c>
      <c r="R5091" s="6">
        <v>42028</v>
      </c>
      <c r="S5091" t="s">
        <v>3194</v>
      </c>
      <c r="T5091" t="s">
        <v>3476</v>
      </c>
      <c r="U5091" t="s">
        <v>3841</v>
      </c>
      <c r="V5091">
        <v>57</v>
      </c>
      <c r="W5091">
        <v>53</v>
      </c>
      <c r="Y5091" t="s">
        <v>1263</v>
      </c>
      <c r="Z5091">
        <v>1</v>
      </c>
      <c r="AA5091">
        <f t="shared" si="696"/>
        <v>-4</v>
      </c>
      <c r="AB5091">
        <f t="shared" ca="1" si="692"/>
        <v>0.20000000000000018</v>
      </c>
      <c r="AC5091">
        <f t="shared" ca="1" si="693"/>
        <v>-4.2</v>
      </c>
      <c r="AD5091">
        <f t="shared" ca="1" si="694"/>
        <v>4.2</v>
      </c>
      <c r="AE5091" s="2">
        <v>0</v>
      </c>
      <c r="AF5091" s="7">
        <f>VLOOKUP(R5091,Weights!$A$2:$B$120,2,0)*AE5091</f>
        <v>0</v>
      </c>
      <c r="AG5091">
        <f t="shared" ca="1" si="695"/>
        <v>17.64</v>
      </c>
      <c r="AI5091" t="str">
        <f t="shared" ca="1" si="697"/>
        <v>UL Monroe</v>
      </c>
      <c r="AJ5091" t="str">
        <f t="shared" si="698"/>
        <v>Georgia Southern</v>
      </c>
      <c r="AK5091" t="str">
        <f t="shared" si="699"/>
        <v>Georgia Southern</v>
      </c>
    </row>
    <row r="5092" spans="17:37" x14ac:dyDescent="0.25">
      <c r="Q5092" t="s">
        <v>3532</v>
      </c>
      <c r="R5092" s="6">
        <v>42035</v>
      </c>
      <c r="S5092" t="s">
        <v>3194</v>
      </c>
      <c r="T5092" t="s">
        <v>3481</v>
      </c>
      <c r="U5092" t="s">
        <v>3842</v>
      </c>
      <c r="V5092">
        <v>67</v>
      </c>
      <c r="W5092">
        <v>61</v>
      </c>
      <c r="Y5092" t="s">
        <v>1597</v>
      </c>
      <c r="Z5092">
        <v>1</v>
      </c>
      <c r="AA5092">
        <f t="shared" si="696"/>
        <v>6</v>
      </c>
      <c r="AB5092">
        <f t="shared" ca="1" si="692"/>
        <v>7.8000000000000007</v>
      </c>
      <c r="AC5092">
        <f t="shared" ca="1" si="693"/>
        <v>-1.8000000000000007</v>
      </c>
      <c r="AD5092">
        <f t="shared" ca="1" si="694"/>
        <v>1.8000000000000007</v>
      </c>
      <c r="AE5092" s="2">
        <v>0</v>
      </c>
      <c r="AF5092" s="7">
        <f>VLOOKUP(R5092,Weights!$A$2:$B$120,2,0)*AE5092</f>
        <v>0</v>
      </c>
      <c r="AG5092">
        <f t="shared" ca="1" si="695"/>
        <v>3.2400000000000024</v>
      </c>
      <c r="AI5092" t="str">
        <f t="shared" ca="1" si="697"/>
        <v>UL Monroe</v>
      </c>
      <c r="AJ5092" t="str">
        <f t="shared" si="698"/>
        <v>UL Monroe</v>
      </c>
      <c r="AK5092">
        <f t="shared" si="699"/>
        <v>0</v>
      </c>
    </row>
    <row r="5093" spans="17:37" x14ac:dyDescent="0.25">
      <c r="Q5093" t="s">
        <v>3532</v>
      </c>
      <c r="R5093" s="6">
        <v>42047</v>
      </c>
      <c r="S5093" t="s">
        <v>3194</v>
      </c>
      <c r="T5093" t="s">
        <v>3479</v>
      </c>
      <c r="U5093" t="s">
        <v>3842</v>
      </c>
      <c r="V5093">
        <v>67</v>
      </c>
      <c r="W5093">
        <v>55</v>
      </c>
      <c r="Y5093" t="s">
        <v>1226</v>
      </c>
      <c r="Z5093">
        <v>1</v>
      </c>
      <c r="AA5093">
        <f t="shared" si="696"/>
        <v>12</v>
      </c>
      <c r="AB5093">
        <f t="shared" ca="1" si="692"/>
        <v>-1.7999999999999998</v>
      </c>
      <c r="AC5093">
        <f t="shared" ca="1" si="693"/>
        <v>13.8</v>
      </c>
      <c r="AD5093">
        <f t="shared" ca="1" si="694"/>
        <v>-13.8</v>
      </c>
      <c r="AE5093" s="2">
        <v>0</v>
      </c>
      <c r="AF5093" s="7">
        <f>VLOOKUP(R5093,Weights!$A$2:$B$120,2,0)*AE5093</f>
        <v>0</v>
      </c>
      <c r="AG5093">
        <f t="shared" ca="1" si="695"/>
        <v>190.44000000000003</v>
      </c>
      <c r="AI5093" t="str">
        <f t="shared" ca="1" si="697"/>
        <v>UL Lafayette</v>
      </c>
      <c r="AJ5093" t="str">
        <f t="shared" si="698"/>
        <v>UL Monroe</v>
      </c>
      <c r="AK5093">
        <f t="shared" si="699"/>
        <v>0</v>
      </c>
    </row>
    <row r="5094" spans="17:37" x14ac:dyDescent="0.25">
      <c r="Q5094" t="s">
        <v>3532</v>
      </c>
      <c r="R5094" s="6">
        <v>42049</v>
      </c>
      <c r="S5094" t="s">
        <v>3194</v>
      </c>
      <c r="T5094" t="s">
        <v>3470</v>
      </c>
      <c r="U5094" t="s">
        <v>3842</v>
      </c>
      <c r="V5094">
        <v>69</v>
      </c>
      <c r="W5094">
        <v>58</v>
      </c>
      <c r="Y5094" t="s">
        <v>1227</v>
      </c>
      <c r="Z5094">
        <v>1</v>
      </c>
      <c r="AA5094">
        <f t="shared" si="696"/>
        <v>11</v>
      </c>
      <c r="AB5094">
        <f t="shared" ca="1" si="692"/>
        <v>9.2000000000000011</v>
      </c>
      <c r="AC5094">
        <f t="shared" ca="1" si="693"/>
        <v>1.7999999999999989</v>
      </c>
      <c r="AD5094">
        <f t="shared" ca="1" si="694"/>
        <v>-1.7999999999999989</v>
      </c>
      <c r="AE5094" s="2">
        <v>0</v>
      </c>
      <c r="AF5094" s="7">
        <f>VLOOKUP(R5094,Weights!$A$2:$B$120,2,0)*AE5094</f>
        <v>0</v>
      </c>
      <c r="AG5094">
        <f t="shared" ca="1" si="695"/>
        <v>3.2399999999999962</v>
      </c>
      <c r="AI5094" t="str">
        <f t="shared" ca="1" si="697"/>
        <v>UL Monroe</v>
      </c>
      <c r="AJ5094" t="str">
        <f t="shared" si="698"/>
        <v>UL Monroe</v>
      </c>
      <c r="AK5094">
        <f t="shared" si="699"/>
        <v>0</v>
      </c>
    </row>
    <row r="5095" spans="17:37" x14ac:dyDescent="0.25">
      <c r="Q5095" t="s">
        <v>3532</v>
      </c>
      <c r="R5095" s="6">
        <v>42068</v>
      </c>
      <c r="S5095" t="s">
        <v>3194</v>
      </c>
      <c r="T5095" t="s">
        <v>3484</v>
      </c>
      <c r="U5095" t="s">
        <v>3841</v>
      </c>
      <c r="V5095">
        <v>58</v>
      </c>
      <c r="W5095">
        <v>50</v>
      </c>
      <c r="Y5095" t="s">
        <v>3004</v>
      </c>
      <c r="Z5095">
        <v>1</v>
      </c>
      <c r="AA5095">
        <f t="shared" si="696"/>
        <v>-8</v>
      </c>
      <c r="AB5095">
        <f t="shared" ca="1" si="692"/>
        <v>-6.4</v>
      </c>
      <c r="AC5095">
        <f t="shared" ca="1" si="693"/>
        <v>-1.5999999999999996</v>
      </c>
      <c r="AD5095">
        <f t="shared" ca="1" si="694"/>
        <v>1.5999999999999996</v>
      </c>
      <c r="AE5095" s="2">
        <v>0</v>
      </c>
      <c r="AF5095" s="7">
        <f>VLOOKUP(R5095,Weights!$A$2:$B$120,2,0)*AE5095</f>
        <v>0</v>
      </c>
      <c r="AG5095">
        <f t="shared" ca="1" si="695"/>
        <v>2.5599999999999987</v>
      </c>
      <c r="AI5095" t="str">
        <f t="shared" ca="1" si="697"/>
        <v>Georgia St</v>
      </c>
      <c r="AJ5095" t="str">
        <f t="shared" si="698"/>
        <v>Georgia St</v>
      </c>
      <c r="AK5095" t="str">
        <f t="shared" si="699"/>
        <v>Georgia St</v>
      </c>
    </row>
    <row r="5096" spans="17:37" x14ac:dyDescent="0.25">
      <c r="Q5096" t="s">
        <v>3532</v>
      </c>
      <c r="R5096" s="6">
        <v>42070</v>
      </c>
      <c r="S5096" t="s">
        <v>3194</v>
      </c>
      <c r="T5096" t="s">
        <v>3529</v>
      </c>
      <c r="U5096" t="s">
        <v>3842</v>
      </c>
      <c r="V5096">
        <v>56</v>
      </c>
      <c r="W5096">
        <v>53</v>
      </c>
      <c r="Y5096" t="s">
        <v>3005</v>
      </c>
      <c r="Z5096">
        <v>1</v>
      </c>
      <c r="AA5096">
        <f t="shared" si="696"/>
        <v>3</v>
      </c>
      <c r="AB5096">
        <f t="shared" ca="1" si="692"/>
        <v>5.4</v>
      </c>
      <c r="AC5096">
        <f t="shared" ca="1" si="693"/>
        <v>-2.4000000000000004</v>
      </c>
      <c r="AD5096">
        <f t="shared" ca="1" si="694"/>
        <v>2.4000000000000004</v>
      </c>
      <c r="AE5096" s="2">
        <v>0</v>
      </c>
      <c r="AF5096" s="7">
        <f>VLOOKUP(R5096,Weights!$A$2:$B$120,2,0)*AE5096</f>
        <v>0</v>
      </c>
      <c r="AG5096">
        <f t="shared" ca="1" si="695"/>
        <v>5.7600000000000016</v>
      </c>
      <c r="AI5096" t="str">
        <f t="shared" ca="1" si="697"/>
        <v>UL Monroe</v>
      </c>
      <c r="AJ5096" t="str">
        <f t="shared" si="698"/>
        <v>UL Monroe</v>
      </c>
      <c r="AK5096">
        <f t="shared" si="699"/>
        <v>0</v>
      </c>
    </row>
    <row r="5097" spans="17:37" x14ac:dyDescent="0.25">
      <c r="Q5097" t="s">
        <v>3205</v>
      </c>
      <c r="R5097" s="6">
        <v>41968</v>
      </c>
      <c r="S5097" t="s">
        <v>3194</v>
      </c>
      <c r="T5097" t="s">
        <v>3839</v>
      </c>
      <c r="U5097" t="s">
        <v>3842</v>
      </c>
      <c r="V5097">
        <v>102</v>
      </c>
      <c r="W5097">
        <v>57</v>
      </c>
      <c r="Y5097" t="s">
        <v>151</v>
      </c>
      <c r="Z5097">
        <v>1</v>
      </c>
      <c r="AA5097">
        <f t="shared" si="696"/>
        <v>45</v>
      </c>
      <c r="AB5097">
        <f t="shared" ca="1" si="692"/>
        <v>23.199999800000001</v>
      </c>
      <c r="AC5097">
        <f t="shared" ca="1" si="693"/>
        <v>21.800000199999999</v>
      </c>
      <c r="AD5097">
        <f t="shared" ca="1" si="694"/>
        <v>-21.800000199999999</v>
      </c>
      <c r="AE5097" s="2">
        <v>0</v>
      </c>
      <c r="AF5097" s="7">
        <f>VLOOKUP(R5097,Weights!$A$2:$B$120,2,0)*AE5097</f>
        <v>0</v>
      </c>
      <c r="AG5097">
        <f t="shared" ca="1" si="695"/>
        <v>475.24000871999999</v>
      </c>
      <c r="AI5097" t="str">
        <f t="shared" ca="1" si="697"/>
        <v>UMass Lowell</v>
      </c>
      <c r="AJ5097" t="str">
        <f t="shared" si="698"/>
        <v>UMass Lowell</v>
      </c>
      <c r="AK5097">
        <f t="shared" si="699"/>
        <v>0</v>
      </c>
    </row>
    <row r="5098" spans="17:37" x14ac:dyDescent="0.25">
      <c r="Q5098" t="s">
        <v>3205</v>
      </c>
      <c r="R5098" s="6">
        <v>41976</v>
      </c>
      <c r="S5098" t="s">
        <v>3194</v>
      </c>
      <c r="T5098" t="s">
        <v>3211</v>
      </c>
      <c r="U5098" t="s">
        <v>3842</v>
      </c>
      <c r="V5098">
        <v>71</v>
      </c>
      <c r="W5098">
        <v>67</v>
      </c>
      <c r="Y5098" t="s">
        <v>196</v>
      </c>
      <c r="Z5098">
        <v>1</v>
      </c>
      <c r="AA5098">
        <f t="shared" si="696"/>
        <v>4</v>
      </c>
      <c r="AB5098">
        <f t="shared" ca="1" si="692"/>
        <v>-4.6000000199999995</v>
      </c>
      <c r="AC5098">
        <f t="shared" ca="1" si="693"/>
        <v>8.6000000199999995</v>
      </c>
      <c r="AD5098">
        <f t="shared" ca="1" si="694"/>
        <v>-8.6000000199999995</v>
      </c>
      <c r="AE5098" s="2">
        <v>0</v>
      </c>
      <c r="AF5098" s="7">
        <f>VLOOKUP(R5098,Weights!$A$2:$B$120,2,0)*AE5098</f>
        <v>0</v>
      </c>
      <c r="AG5098">
        <f t="shared" ca="1" si="695"/>
        <v>73.960000343999994</v>
      </c>
      <c r="AI5098" t="str">
        <f t="shared" ca="1" si="697"/>
        <v>N.J.I.T.</v>
      </c>
      <c r="AJ5098" t="str">
        <f t="shared" si="698"/>
        <v>UMass Lowell</v>
      </c>
      <c r="AK5098">
        <f t="shared" si="699"/>
        <v>0</v>
      </c>
    </row>
    <row r="5099" spans="17:37" x14ac:dyDescent="0.25">
      <c r="Q5099" t="s">
        <v>3205</v>
      </c>
      <c r="R5099" s="6">
        <v>41983</v>
      </c>
      <c r="S5099" t="s">
        <v>3194</v>
      </c>
      <c r="T5099" t="s">
        <v>3225</v>
      </c>
      <c r="U5099" t="s">
        <v>3841</v>
      </c>
      <c r="V5099">
        <v>69</v>
      </c>
      <c r="W5099">
        <v>48</v>
      </c>
      <c r="Y5099" t="s">
        <v>154</v>
      </c>
      <c r="Z5099">
        <v>1</v>
      </c>
      <c r="AA5099">
        <f t="shared" si="696"/>
        <v>-21</v>
      </c>
      <c r="AB5099">
        <f t="shared" ca="1" si="692"/>
        <v>-1.3999999999999995</v>
      </c>
      <c r="AC5099">
        <f t="shared" ca="1" si="693"/>
        <v>-19.600000000000001</v>
      </c>
      <c r="AD5099">
        <f t="shared" ca="1" si="694"/>
        <v>19.600000000000001</v>
      </c>
      <c r="AE5099" s="2">
        <v>0</v>
      </c>
      <c r="AF5099" s="7">
        <f>VLOOKUP(R5099,Weights!$A$2:$B$120,2,0)*AE5099</f>
        <v>0</v>
      </c>
      <c r="AG5099">
        <f t="shared" ca="1" si="695"/>
        <v>384.16000000000008</v>
      </c>
      <c r="AI5099" t="str">
        <f t="shared" ca="1" si="697"/>
        <v>Dartmouth</v>
      </c>
      <c r="AJ5099" t="str">
        <f t="shared" si="698"/>
        <v>Dartmouth</v>
      </c>
      <c r="AK5099" t="str">
        <f t="shared" si="699"/>
        <v>Dartmouth</v>
      </c>
    </row>
    <row r="5100" spans="17:37" x14ac:dyDescent="0.25">
      <c r="Q5100" t="s">
        <v>3205</v>
      </c>
      <c r="R5100" s="6">
        <v>42006</v>
      </c>
      <c r="S5100" t="s">
        <v>3194</v>
      </c>
      <c r="T5100" t="s">
        <v>3210</v>
      </c>
      <c r="U5100" t="s">
        <v>3842</v>
      </c>
      <c r="V5100">
        <v>50</v>
      </c>
      <c r="W5100">
        <v>40</v>
      </c>
      <c r="Y5100" t="s">
        <v>198</v>
      </c>
      <c r="Z5100">
        <v>1</v>
      </c>
      <c r="AA5100">
        <f t="shared" si="696"/>
        <v>10</v>
      </c>
      <c r="AB5100">
        <f t="shared" ca="1" si="692"/>
        <v>4.9999998000000003</v>
      </c>
      <c r="AC5100">
        <f t="shared" ca="1" si="693"/>
        <v>5.0000001999999997</v>
      </c>
      <c r="AD5100">
        <f t="shared" ca="1" si="694"/>
        <v>-5.0000001999999997</v>
      </c>
      <c r="AE5100" s="2">
        <v>0</v>
      </c>
      <c r="AF5100" s="7">
        <f>VLOOKUP(R5100,Weights!$A$2:$B$120,2,0)*AE5100</f>
        <v>0</v>
      </c>
      <c r="AG5100">
        <f t="shared" ca="1" si="695"/>
        <v>25.000002000000038</v>
      </c>
      <c r="AI5100" t="str">
        <f t="shared" ca="1" si="697"/>
        <v>UMass Lowell</v>
      </c>
      <c r="AJ5100" t="str">
        <f t="shared" si="698"/>
        <v>UMass Lowell</v>
      </c>
      <c r="AK5100">
        <f t="shared" si="699"/>
        <v>0</v>
      </c>
    </row>
    <row r="5101" spans="17:37" x14ac:dyDescent="0.25">
      <c r="Q5101" t="s">
        <v>3205</v>
      </c>
      <c r="R5101" s="6">
        <v>42014</v>
      </c>
      <c r="S5101" t="s">
        <v>3194</v>
      </c>
      <c r="T5101" t="s">
        <v>3218</v>
      </c>
      <c r="U5101" t="s">
        <v>3841</v>
      </c>
      <c r="V5101">
        <v>64</v>
      </c>
      <c r="W5101">
        <v>51</v>
      </c>
      <c r="Y5101" t="s">
        <v>202</v>
      </c>
      <c r="Z5101">
        <v>1</v>
      </c>
      <c r="AA5101">
        <f t="shared" si="696"/>
        <v>-13</v>
      </c>
      <c r="AB5101">
        <f t="shared" ca="1" si="692"/>
        <v>-10.399999999999999</v>
      </c>
      <c r="AC5101">
        <f t="shared" ca="1" si="693"/>
        <v>-2.6000000000000014</v>
      </c>
      <c r="AD5101">
        <f t="shared" ca="1" si="694"/>
        <v>2.6000000000000014</v>
      </c>
      <c r="AE5101" s="2">
        <v>0</v>
      </c>
      <c r="AF5101" s="7">
        <f>VLOOKUP(R5101,Weights!$A$2:$B$120,2,0)*AE5101</f>
        <v>0</v>
      </c>
      <c r="AG5101">
        <f t="shared" ca="1" si="695"/>
        <v>6.7600000000000078</v>
      </c>
      <c r="AI5101" t="str">
        <f t="shared" ca="1" si="697"/>
        <v>Albany</v>
      </c>
      <c r="AJ5101" t="str">
        <f t="shared" si="698"/>
        <v>Albany</v>
      </c>
      <c r="AK5101" t="str">
        <f t="shared" si="699"/>
        <v>Albany</v>
      </c>
    </row>
    <row r="5102" spans="17:37" x14ac:dyDescent="0.25">
      <c r="Q5102" t="s">
        <v>3205</v>
      </c>
      <c r="R5102" s="6">
        <v>42026</v>
      </c>
      <c r="S5102" t="s">
        <v>3194</v>
      </c>
      <c r="T5102" t="s">
        <v>3206</v>
      </c>
      <c r="U5102" t="s">
        <v>3841</v>
      </c>
      <c r="V5102">
        <v>65</v>
      </c>
      <c r="W5102">
        <v>45</v>
      </c>
      <c r="Y5102" t="s">
        <v>206</v>
      </c>
      <c r="Z5102">
        <v>1</v>
      </c>
      <c r="AA5102">
        <f t="shared" si="696"/>
        <v>-20</v>
      </c>
      <c r="AB5102">
        <f t="shared" ca="1" si="692"/>
        <v>-8.6</v>
      </c>
      <c r="AC5102">
        <f t="shared" ca="1" si="693"/>
        <v>-11.4</v>
      </c>
      <c r="AD5102">
        <f t="shared" ca="1" si="694"/>
        <v>11.4</v>
      </c>
      <c r="AE5102" s="2">
        <v>0</v>
      </c>
      <c r="AF5102" s="7">
        <f>VLOOKUP(R5102,Weights!$A$2:$B$120,2,0)*AE5102</f>
        <v>0</v>
      </c>
      <c r="AG5102">
        <f t="shared" ca="1" si="695"/>
        <v>129.96</v>
      </c>
      <c r="AI5102" t="str">
        <f t="shared" ca="1" si="697"/>
        <v>Stony Brook</v>
      </c>
      <c r="AJ5102" t="str">
        <f t="shared" si="698"/>
        <v>Stony Brook</v>
      </c>
      <c r="AK5102" t="str">
        <f t="shared" si="699"/>
        <v>Stony Brook</v>
      </c>
    </row>
    <row r="5103" spans="17:37" x14ac:dyDescent="0.25">
      <c r="Q5103" t="s">
        <v>3205</v>
      </c>
      <c r="R5103" s="6">
        <v>42029</v>
      </c>
      <c r="S5103" t="s">
        <v>3194</v>
      </c>
      <c r="T5103" t="s">
        <v>3208</v>
      </c>
      <c r="U5103" t="s">
        <v>3841</v>
      </c>
      <c r="V5103">
        <v>61</v>
      </c>
      <c r="W5103">
        <v>50</v>
      </c>
      <c r="Y5103" t="s">
        <v>207</v>
      </c>
      <c r="Z5103">
        <v>1</v>
      </c>
      <c r="AA5103">
        <f t="shared" si="696"/>
        <v>-11</v>
      </c>
      <c r="AB5103">
        <f t="shared" ca="1" si="692"/>
        <v>-7.6</v>
      </c>
      <c r="AC5103">
        <f t="shared" ca="1" si="693"/>
        <v>-3.4000000000000004</v>
      </c>
      <c r="AD5103">
        <f t="shared" ca="1" si="694"/>
        <v>3.4000000000000004</v>
      </c>
      <c r="AE5103" s="2">
        <v>0</v>
      </c>
      <c r="AF5103" s="7">
        <f>VLOOKUP(R5103,Weights!$A$2:$B$120,2,0)*AE5103</f>
        <v>0</v>
      </c>
      <c r="AG5103">
        <f t="shared" ca="1" si="695"/>
        <v>11.560000000000002</v>
      </c>
      <c r="AI5103" t="str">
        <f t="shared" ca="1" si="697"/>
        <v>Vermont</v>
      </c>
      <c r="AJ5103" t="str">
        <f t="shared" si="698"/>
        <v>Vermont</v>
      </c>
      <c r="AK5103" t="str">
        <f t="shared" si="699"/>
        <v>Vermont</v>
      </c>
    </row>
    <row r="5104" spans="17:37" x14ac:dyDescent="0.25">
      <c r="Q5104" t="s">
        <v>3205</v>
      </c>
      <c r="R5104" s="6">
        <v>42040</v>
      </c>
      <c r="S5104" t="s">
        <v>3194</v>
      </c>
      <c r="T5104" t="s">
        <v>3212</v>
      </c>
      <c r="U5104" t="s">
        <v>3842</v>
      </c>
      <c r="V5104">
        <v>67</v>
      </c>
      <c r="W5104">
        <v>51</v>
      </c>
      <c r="Y5104" t="s">
        <v>209</v>
      </c>
      <c r="Z5104">
        <v>1</v>
      </c>
      <c r="AA5104">
        <f t="shared" si="696"/>
        <v>16</v>
      </c>
      <c r="AB5104">
        <f t="shared" ca="1" si="692"/>
        <v>6.9999998000000003</v>
      </c>
      <c r="AC5104">
        <f t="shared" ca="1" si="693"/>
        <v>9.0000001999999988</v>
      </c>
      <c r="AD5104">
        <f t="shared" ca="1" si="694"/>
        <v>-9.0000001999999988</v>
      </c>
      <c r="AE5104" s="2">
        <v>0</v>
      </c>
      <c r="AF5104" s="7">
        <f>VLOOKUP(R5104,Weights!$A$2:$B$120,2,0)*AE5104</f>
        <v>0</v>
      </c>
      <c r="AG5104">
        <f t="shared" ca="1" si="695"/>
        <v>81.000003600000014</v>
      </c>
      <c r="AI5104" t="str">
        <f t="shared" ca="1" si="697"/>
        <v>UMass Lowell</v>
      </c>
      <c r="AJ5104" t="str">
        <f t="shared" si="698"/>
        <v>UMass Lowell</v>
      </c>
      <c r="AK5104">
        <f t="shared" si="699"/>
        <v>0</v>
      </c>
    </row>
    <row r="5105" spans="17:37" x14ac:dyDescent="0.25">
      <c r="Q5105" t="s">
        <v>3205</v>
      </c>
      <c r="R5105" s="6">
        <v>42049</v>
      </c>
      <c r="S5105" t="s">
        <v>3194</v>
      </c>
      <c r="T5105" t="s">
        <v>3207</v>
      </c>
      <c r="U5105" t="s">
        <v>3842</v>
      </c>
      <c r="V5105">
        <v>69</v>
      </c>
      <c r="W5105">
        <v>63</v>
      </c>
      <c r="Y5105" t="s">
        <v>212</v>
      </c>
      <c r="Z5105">
        <v>1</v>
      </c>
      <c r="AA5105">
        <f t="shared" si="696"/>
        <v>6</v>
      </c>
      <c r="AB5105">
        <f t="shared" ca="1" si="692"/>
        <v>0.40000000000000124</v>
      </c>
      <c r="AC5105">
        <f t="shared" ca="1" si="693"/>
        <v>5.5999999999999988</v>
      </c>
      <c r="AD5105">
        <f t="shared" ca="1" si="694"/>
        <v>-5.5999999999999988</v>
      </c>
      <c r="AE5105" s="2">
        <v>0</v>
      </c>
      <c r="AF5105" s="7">
        <f>VLOOKUP(R5105,Weights!$A$2:$B$120,2,0)*AE5105</f>
        <v>0</v>
      </c>
      <c r="AG5105">
        <f t="shared" ca="1" si="695"/>
        <v>31.359999999999985</v>
      </c>
      <c r="AI5105" t="str">
        <f t="shared" ca="1" si="697"/>
        <v>UMass Lowell</v>
      </c>
      <c r="AJ5105" t="str">
        <f t="shared" si="698"/>
        <v>UMass Lowell</v>
      </c>
      <c r="AK5105">
        <f t="shared" si="699"/>
        <v>0</v>
      </c>
    </row>
    <row r="5106" spans="17:37" x14ac:dyDescent="0.25">
      <c r="Q5106" t="s">
        <v>3205</v>
      </c>
      <c r="R5106" s="6">
        <v>42053</v>
      </c>
      <c r="S5106" t="s">
        <v>3194</v>
      </c>
      <c r="T5106" t="s">
        <v>3209</v>
      </c>
      <c r="U5106" t="s">
        <v>3842</v>
      </c>
      <c r="V5106">
        <v>82</v>
      </c>
      <c r="W5106">
        <v>71</v>
      </c>
      <c r="Y5106" t="s">
        <v>213</v>
      </c>
      <c r="Z5106">
        <v>1</v>
      </c>
      <c r="AA5106">
        <f t="shared" si="696"/>
        <v>11</v>
      </c>
      <c r="AB5106">
        <f t="shared" ca="1" si="692"/>
        <v>9.5999998000000026</v>
      </c>
      <c r="AC5106">
        <f t="shared" ca="1" si="693"/>
        <v>1.4000001999999974</v>
      </c>
      <c r="AD5106">
        <f t="shared" ca="1" si="694"/>
        <v>-1.4000001999999974</v>
      </c>
      <c r="AE5106" s="2">
        <v>0</v>
      </c>
      <c r="AF5106" s="7">
        <f>VLOOKUP(R5106,Weights!$A$2:$B$120,2,0)*AE5106</f>
        <v>0</v>
      </c>
      <c r="AG5106">
        <f t="shared" ca="1" si="695"/>
        <v>1.9600005600000325</v>
      </c>
      <c r="AI5106" t="str">
        <f t="shared" ca="1" si="697"/>
        <v>UMass Lowell</v>
      </c>
      <c r="AJ5106" t="str">
        <f t="shared" si="698"/>
        <v>UMass Lowell</v>
      </c>
      <c r="AK5106">
        <f t="shared" si="699"/>
        <v>0</v>
      </c>
    </row>
    <row r="5107" spans="17:37" x14ac:dyDescent="0.25">
      <c r="Q5107" t="s">
        <v>3205</v>
      </c>
      <c r="R5107" s="6">
        <v>42056</v>
      </c>
      <c r="S5107" t="s">
        <v>3194</v>
      </c>
      <c r="T5107" t="s">
        <v>3204</v>
      </c>
      <c r="U5107" t="s">
        <v>3841</v>
      </c>
      <c r="V5107">
        <v>76</v>
      </c>
      <c r="W5107">
        <v>60</v>
      </c>
      <c r="Y5107" t="s">
        <v>214</v>
      </c>
      <c r="Z5107">
        <v>1</v>
      </c>
      <c r="AA5107">
        <f t="shared" si="696"/>
        <v>-16</v>
      </c>
      <c r="AB5107">
        <f t="shared" ca="1" si="692"/>
        <v>-5.2000000199999992</v>
      </c>
      <c r="AC5107">
        <f t="shared" ca="1" si="693"/>
        <v>-10.799999980000001</v>
      </c>
      <c r="AD5107">
        <f t="shared" ca="1" si="694"/>
        <v>10.799999980000001</v>
      </c>
      <c r="AE5107" s="2">
        <v>0</v>
      </c>
      <c r="AF5107" s="7">
        <f>VLOOKUP(R5107,Weights!$A$2:$B$120,2,0)*AE5107</f>
        <v>0</v>
      </c>
      <c r="AG5107">
        <f t="shared" ca="1" si="695"/>
        <v>116.63999956800002</v>
      </c>
      <c r="AI5107" t="str">
        <f t="shared" ca="1" si="697"/>
        <v>New Hampshire</v>
      </c>
      <c r="AJ5107" t="str">
        <f t="shared" si="698"/>
        <v>New Hampshire</v>
      </c>
      <c r="AK5107" t="str">
        <f t="shared" si="699"/>
        <v>New Hampshire</v>
      </c>
    </row>
    <row r="5108" spans="17:37" x14ac:dyDescent="0.25">
      <c r="Q5108" t="s">
        <v>3212</v>
      </c>
      <c r="R5108" s="6">
        <v>41968</v>
      </c>
      <c r="S5108" t="s">
        <v>3194</v>
      </c>
      <c r="T5108" t="s">
        <v>3514</v>
      </c>
      <c r="U5108" t="s">
        <v>3841</v>
      </c>
      <c r="V5108">
        <v>68</v>
      </c>
      <c r="W5108">
        <v>54</v>
      </c>
      <c r="Y5108" t="s">
        <v>130</v>
      </c>
      <c r="Z5108">
        <v>1</v>
      </c>
      <c r="AA5108">
        <f t="shared" si="696"/>
        <v>-14</v>
      </c>
      <c r="AB5108">
        <f t="shared" ca="1" si="692"/>
        <v>-2.5999997999999982</v>
      </c>
      <c r="AC5108">
        <f t="shared" ca="1" si="693"/>
        <v>-11.400000200000001</v>
      </c>
      <c r="AD5108">
        <f t="shared" ca="1" si="694"/>
        <v>11.400000200000001</v>
      </c>
      <c r="AE5108" s="2">
        <v>0</v>
      </c>
      <c r="AF5108" s="7">
        <f>VLOOKUP(R5108,Weights!$A$2:$B$120,2,0)*AE5108</f>
        <v>0</v>
      </c>
      <c r="AG5108">
        <f t="shared" ca="1" si="695"/>
        <v>129.96000456000007</v>
      </c>
      <c r="AI5108" t="str">
        <f t="shared" ca="1" si="697"/>
        <v>Howard</v>
      </c>
      <c r="AJ5108" t="str">
        <f t="shared" si="698"/>
        <v>Howard</v>
      </c>
      <c r="AK5108" t="str">
        <f t="shared" si="699"/>
        <v>Howard</v>
      </c>
    </row>
    <row r="5109" spans="17:37" x14ac:dyDescent="0.25">
      <c r="Q5109" t="s">
        <v>3212</v>
      </c>
      <c r="R5109" s="6">
        <v>41972</v>
      </c>
      <c r="S5109" t="s">
        <v>3194</v>
      </c>
      <c r="T5109" t="s">
        <v>3303</v>
      </c>
      <c r="U5109" t="s">
        <v>3841</v>
      </c>
      <c r="V5109">
        <v>77</v>
      </c>
      <c r="W5109">
        <v>66</v>
      </c>
      <c r="Y5109" t="s">
        <v>131</v>
      </c>
      <c r="Z5109">
        <v>1</v>
      </c>
      <c r="AA5109">
        <f t="shared" si="696"/>
        <v>-11</v>
      </c>
      <c r="AB5109">
        <f t="shared" ca="1" si="692"/>
        <v>-4.399999799999998</v>
      </c>
      <c r="AC5109">
        <f t="shared" ca="1" si="693"/>
        <v>-6.600000200000002</v>
      </c>
      <c r="AD5109">
        <f t="shared" ca="1" si="694"/>
        <v>6.600000200000002</v>
      </c>
      <c r="AE5109" s="2">
        <v>0</v>
      </c>
      <c r="AF5109" s="7">
        <f>VLOOKUP(R5109,Weights!$A$2:$B$120,2,0)*AE5109</f>
        <v>0</v>
      </c>
      <c r="AG5109">
        <f t="shared" ca="1" si="695"/>
        <v>43.560002640000064</v>
      </c>
      <c r="AI5109" t="str">
        <f t="shared" ca="1" si="697"/>
        <v>Towson</v>
      </c>
      <c r="AJ5109" t="str">
        <f t="shared" si="698"/>
        <v>Towson</v>
      </c>
      <c r="AK5109" t="str">
        <f t="shared" si="699"/>
        <v>Towson</v>
      </c>
    </row>
    <row r="5110" spans="17:37" x14ac:dyDescent="0.25">
      <c r="Q5110" t="s">
        <v>3212</v>
      </c>
      <c r="R5110" s="6">
        <v>41987</v>
      </c>
      <c r="S5110" t="s">
        <v>3194</v>
      </c>
      <c r="T5110" t="s">
        <v>3430</v>
      </c>
      <c r="U5110" t="s">
        <v>3842</v>
      </c>
      <c r="V5110">
        <v>58</v>
      </c>
      <c r="W5110">
        <v>53</v>
      </c>
      <c r="Y5110" t="s">
        <v>75</v>
      </c>
      <c r="Z5110">
        <v>1</v>
      </c>
      <c r="AA5110">
        <f t="shared" si="696"/>
        <v>5</v>
      </c>
      <c r="AB5110">
        <f t="shared" ca="1" si="692"/>
        <v>1.2000000000000011</v>
      </c>
      <c r="AC5110">
        <f t="shared" ca="1" si="693"/>
        <v>3.7999999999999989</v>
      </c>
      <c r="AD5110">
        <f t="shared" ca="1" si="694"/>
        <v>-3.7999999999999989</v>
      </c>
      <c r="AE5110" s="2">
        <v>0</v>
      </c>
      <c r="AF5110" s="7">
        <f>VLOOKUP(R5110,Weights!$A$2:$B$120,2,0)*AE5110</f>
        <v>0</v>
      </c>
      <c r="AG5110">
        <f t="shared" ca="1" si="695"/>
        <v>14.439999999999992</v>
      </c>
      <c r="AI5110" t="str">
        <f t="shared" ca="1" si="697"/>
        <v>UMBC</v>
      </c>
      <c r="AJ5110" t="str">
        <f t="shared" si="698"/>
        <v>UMBC</v>
      </c>
      <c r="AK5110">
        <f t="shared" si="699"/>
        <v>0</v>
      </c>
    </row>
    <row r="5111" spans="17:37" x14ac:dyDescent="0.25">
      <c r="Q5111" t="s">
        <v>3212</v>
      </c>
      <c r="R5111" s="6">
        <v>42001</v>
      </c>
      <c r="S5111" t="s">
        <v>3194</v>
      </c>
      <c r="T5111" t="s">
        <v>3500</v>
      </c>
      <c r="U5111" t="s">
        <v>3841</v>
      </c>
      <c r="V5111">
        <v>58</v>
      </c>
      <c r="W5111">
        <v>55</v>
      </c>
      <c r="Y5111" t="s">
        <v>222</v>
      </c>
      <c r="Z5111">
        <v>1</v>
      </c>
      <c r="AA5111">
        <f t="shared" si="696"/>
        <v>-3</v>
      </c>
      <c r="AB5111">
        <f t="shared" ca="1" si="692"/>
        <v>-5.9999997999999986</v>
      </c>
      <c r="AC5111">
        <f t="shared" ca="1" si="693"/>
        <v>2.9999997999999986</v>
      </c>
      <c r="AD5111">
        <f t="shared" ca="1" si="694"/>
        <v>-2.9999997999999986</v>
      </c>
      <c r="AE5111" s="2">
        <v>0</v>
      </c>
      <c r="AF5111" s="7">
        <f>VLOOKUP(R5111,Weights!$A$2:$B$120,2,0)*AE5111</f>
        <v>0</v>
      </c>
      <c r="AG5111">
        <f t="shared" ca="1" si="695"/>
        <v>8.9999988000000322</v>
      </c>
      <c r="AI5111" t="str">
        <f t="shared" ca="1" si="697"/>
        <v>Lehigh</v>
      </c>
      <c r="AJ5111" t="str">
        <f t="shared" si="698"/>
        <v>Lehigh</v>
      </c>
      <c r="AK5111" t="str">
        <f t="shared" si="699"/>
        <v>Lehigh</v>
      </c>
    </row>
    <row r="5112" spans="17:37" x14ac:dyDescent="0.25">
      <c r="Q5112" t="s">
        <v>3212</v>
      </c>
      <c r="R5112" s="6">
        <v>42006</v>
      </c>
      <c r="S5112" t="s">
        <v>3194</v>
      </c>
      <c r="T5112" t="s">
        <v>3211</v>
      </c>
      <c r="U5112" t="s">
        <v>3841</v>
      </c>
      <c r="V5112">
        <v>70</v>
      </c>
      <c r="W5112">
        <v>55</v>
      </c>
      <c r="Y5112" t="s">
        <v>223</v>
      </c>
      <c r="Z5112">
        <v>1</v>
      </c>
      <c r="AA5112">
        <f t="shared" si="696"/>
        <v>-15</v>
      </c>
      <c r="AB5112">
        <f t="shared" ca="1" si="692"/>
        <v>-8.3999998199999979</v>
      </c>
      <c r="AC5112">
        <f t="shared" ca="1" si="693"/>
        <v>-6.6000001800000021</v>
      </c>
      <c r="AD5112">
        <f t="shared" ca="1" si="694"/>
        <v>6.6000001800000021</v>
      </c>
      <c r="AE5112" s="2">
        <v>0</v>
      </c>
      <c r="AF5112" s="7">
        <f>VLOOKUP(R5112,Weights!$A$2:$B$120,2,0)*AE5112</f>
        <v>0</v>
      </c>
      <c r="AG5112">
        <f t="shared" ca="1" si="695"/>
        <v>43.560002376000057</v>
      </c>
      <c r="AI5112" t="str">
        <f t="shared" ca="1" si="697"/>
        <v>N.J.I.T.</v>
      </c>
      <c r="AJ5112" t="str">
        <f t="shared" si="698"/>
        <v>N.J.I.T.</v>
      </c>
      <c r="AK5112" t="str">
        <f t="shared" si="699"/>
        <v>N.J.I.T.</v>
      </c>
    </row>
    <row r="5113" spans="17:37" x14ac:dyDescent="0.25">
      <c r="Q5113" t="s">
        <v>3212</v>
      </c>
      <c r="R5113" s="6">
        <v>42011</v>
      </c>
      <c r="S5113" t="s">
        <v>3194</v>
      </c>
      <c r="T5113" t="s">
        <v>3205</v>
      </c>
      <c r="U5113" t="s">
        <v>3841</v>
      </c>
      <c r="V5113">
        <v>73</v>
      </c>
      <c r="W5113">
        <v>61</v>
      </c>
      <c r="X5113" t="s">
        <v>3843</v>
      </c>
      <c r="Y5113" t="s">
        <v>224</v>
      </c>
      <c r="Z5113">
        <v>1</v>
      </c>
      <c r="AA5113">
        <f t="shared" si="696"/>
        <v>-12</v>
      </c>
      <c r="AB5113">
        <f t="shared" ca="1" si="692"/>
        <v>-0.59999979999999908</v>
      </c>
      <c r="AC5113">
        <f t="shared" ca="1" si="693"/>
        <v>-11.400000200000001</v>
      </c>
      <c r="AD5113">
        <f t="shared" ca="1" si="694"/>
        <v>11.400000200000001</v>
      </c>
      <c r="AE5113" s="2">
        <v>0</v>
      </c>
      <c r="AF5113" s="7">
        <f>VLOOKUP(R5113,Weights!$A$2:$B$120,2,0)*AE5113</f>
        <v>0</v>
      </c>
      <c r="AG5113">
        <f t="shared" ca="1" si="695"/>
        <v>129.96000456000007</v>
      </c>
      <c r="AI5113" t="str">
        <f t="shared" ca="1" si="697"/>
        <v>UMass Lowell</v>
      </c>
      <c r="AJ5113" t="str">
        <f t="shared" si="698"/>
        <v>UMass Lowell</v>
      </c>
      <c r="AK5113" t="str">
        <f t="shared" si="699"/>
        <v>UMass Lowell</v>
      </c>
    </row>
    <row r="5114" spans="17:37" x14ac:dyDescent="0.25">
      <c r="Q5114" t="s">
        <v>3212</v>
      </c>
      <c r="R5114" s="6">
        <v>42015</v>
      </c>
      <c r="S5114" t="s">
        <v>3194</v>
      </c>
      <c r="T5114" t="s">
        <v>3204</v>
      </c>
      <c r="U5114" t="s">
        <v>3841</v>
      </c>
      <c r="V5114">
        <v>63</v>
      </c>
      <c r="W5114">
        <v>60</v>
      </c>
      <c r="Y5114" t="s">
        <v>225</v>
      </c>
      <c r="Z5114">
        <v>1</v>
      </c>
      <c r="AA5114">
        <f t="shared" si="696"/>
        <v>-3</v>
      </c>
      <c r="AB5114">
        <f t="shared" ca="1" si="692"/>
        <v>-8.9999998199999975</v>
      </c>
      <c r="AC5114">
        <f t="shared" ca="1" si="693"/>
        <v>5.9999998199999975</v>
      </c>
      <c r="AD5114">
        <f t="shared" ca="1" si="694"/>
        <v>-5.9999998199999975</v>
      </c>
      <c r="AE5114" s="2">
        <v>0</v>
      </c>
      <c r="AF5114" s="7">
        <f>VLOOKUP(R5114,Weights!$A$2:$B$120,2,0)*AE5114</f>
        <v>0</v>
      </c>
      <c r="AG5114">
        <f t="shared" ca="1" si="695"/>
        <v>35.999997840000006</v>
      </c>
      <c r="AI5114" t="str">
        <f t="shared" ca="1" si="697"/>
        <v>New Hampshire</v>
      </c>
      <c r="AJ5114" t="str">
        <f t="shared" si="698"/>
        <v>New Hampshire</v>
      </c>
      <c r="AK5114" t="str">
        <f t="shared" si="699"/>
        <v>New Hampshire</v>
      </c>
    </row>
    <row r="5115" spans="17:37" x14ac:dyDescent="0.25">
      <c r="Q5115" t="s">
        <v>3212</v>
      </c>
      <c r="R5115" s="6">
        <v>42021</v>
      </c>
      <c r="S5115" t="s">
        <v>3194</v>
      </c>
      <c r="T5115" t="s">
        <v>3208</v>
      </c>
      <c r="U5115" t="s">
        <v>3841</v>
      </c>
      <c r="V5115">
        <v>71</v>
      </c>
      <c r="W5115">
        <v>54</v>
      </c>
      <c r="Y5115" t="s">
        <v>227</v>
      </c>
      <c r="Z5115">
        <v>1</v>
      </c>
      <c r="AA5115">
        <f t="shared" si="696"/>
        <v>-17</v>
      </c>
      <c r="AB5115">
        <f t="shared" ca="1" si="692"/>
        <v>-11.399999799999998</v>
      </c>
      <c r="AC5115">
        <f t="shared" ca="1" si="693"/>
        <v>-5.600000200000002</v>
      </c>
      <c r="AD5115">
        <f t="shared" ca="1" si="694"/>
        <v>5.600000200000002</v>
      </c>
      <c r="AE5115" s="2">
        <v>0</v>
      </c>
      <c r="AF5115" s="7">
        <f>VLOOKUP(R5115,Weights!$A$2:$B$120,2,0)*AE5115</f>
        <v>0</v>
      </c>
      <c r="AG5115">
        <f t="shared" ca="1" si="695"/>
        <v>31.36000224000006</v>
      </c>
      <c r="AI5115" t="str">
        <f t="shared" ca="1" si="697"/>
        <v>Vermont</v>
      </c>
      <c r="AJ5115" t="str">
        <f t="shared" si="698"/>
        <v>Vermont</v>
      </c>
      <c r="AK5115" t="str">
        <f t="shared" si="699"/>
        <v>Vermont</v>
      </c>
    </row>
    <row r="5116" spans="17:37" x14ac:dyDescent="0.25">
      <c r="Q5116" t="s">
        <v>3212</v>
      </c>
      <c r="R5116" s="6">
        <v>42023</v>
      </c>
      <c r="S5116" t="s">
        <v>3194</v>
      </c>
      <c r="T5116" t="s">
        <v>3207</v>
      </c>
      <c r="U5116" t="s">
        <v>3841</v>
      </c>
      <c r="V5116">
        <v>65</v>
      </c>
      <c r="W5116">
        <v>63</v>
      </c>
      <c r="Y5116" t="s">
        <v>228</v>
      </c>
      <c r="Z5116">
        <v>1</v>
      </c>
      <c r="AA5116">
        <f t="shared" si="696"/>
        <v>-2</v>
      </c>
      <c r="AB5116">
        <f t="shared" ca="1" si="692"/>
        <v>-3.399999799999998</v>
      </c>
      <c r="AC5116">
        <f t="shared" ca="1" si="693"/>
        <v>1.399999799999998</v>
      </c>
      <c r="AD5116">
        <f t="shared" ca="1" si="694"/>
        <v>-1.399999799999998</v>
      </c>
      <c r="AE5116" s="2">
        <v>0</v>
      </c>
      <c r="AF5116" s="7">
        <f>VLOOKUP(R5116,Weights!$A$2:$B$120,2,0)*AE5116</f>
        <v>0</v>
      </c>
      <c r="AG5116">
        <f t="shared" ca="1" si="695"/>
        <v>1.9599994400000345</v>
      </c>
      <c r="AI5116" t="str">
        <f t="shared" ca="1" si="697"/>
        <v>Hartford</v>
      </c>
      <c r="AJ5116" t="str">
        <f t="shared" si="698"/>
        <v>Hartford</v>
      </c>
      <c r="AK5116" t="str">
        <f t="shared" si="699"/>
        <v>Hartford</v>
      </c>
    </row>
    <row r="5117" spans="17:37" x14ac:dyDescent="0.25">
      <c r="Q5117" t="s">
        <v>3212</v>
      </c>
      <c r="R5117" s="6">
        <v>42032</v>
      </c>
      <c r="S5117" t="s">
        <v>3194</v>
      </c>
      <c r="T5117" t="s">
        <v>3210</v>
      </c>
      <c r="U5117" t="s">
        <v>3841</v>
      </c>
      <c r="V5117">
        <v>68</v>
      </c>
      <c r="W5117">
        <v>56</v>
      </c>
      <c r="Y5117" t="s">
        <v>229</v>
      </c>
      <c r="Z5117">
        <v>1</v>
      </c>
      <c r="AA5117">
        <f t="shared" si="696"/>
        <v>-12</v>
      </c>
      <c r="AB5117">
        <f t="shared" ca="1" si="692"/>
        <v>1.2000000000000011</v>
      </c>
      <c r="AC5117">
        <f t="shared" ca="1" si="693"/>
        <v>-13.200000000000001</v>
      </c>
      <c r="AD5117">
        <f t="shared" ca="1" si="694"/>
        <v>13.200000000000001</v>
      </c>
      <c r="AE5117" s="2">
        <v>0</v>
      </c>
      <c r="AF5117" s="7">
        <f>VLOOKUP(R5117,Weights!$A$2:$B$120,2,0)*AE5117</f>
        <v>0</v>
      </c>
      <c r="AG5117">
        <f t="shared" ca="1" si="695"/>
        <v>174.24000000000004</v>
      </c>
      <c r="AI5117" t="str">
        <f t="shared" ca="1" si="697"/>
        <v>UMBC</v>
      </c>
      <c r="AJ5117" t="str">
        <f t="shared" si="698"/>
        <v>Binghamton</v>
      </c>
      <c r="AK5117" t="str">
        <f t="shared" si="699"/>
        <v>Binghamton</v>
      </c>
    </row>
    <row r="5118" spans="17:37" x14ac:dyDescent="0.25">
      <c r="Q5118" t="s">
        <v>3212</v>
      </c>
      <c r="R5118" s="6">
        <v>42046</v>
      </c>
      <c r="S5118" t="s">
        <v>3194</v>
      </c>
      <c r="T5118" t="s">
        <v>3206</v>
      </c>
      <c r="U5118" t="s">
        <v>3841</v>
      </c>
      <c r="V5118">
        <v>73</v>
      </c>
      <c r="W5118">
        <v>61</v>
      </c>
      <c r="Y5118" t="s">
        <v>230</v>
      </c>
      <c r="Z5118">
        <v>1</v>
      </c>
      <c r="AA5118">
        <f t="shared" si="696"/>
        <v>-12</v>
      </c>
      <c r="AB5118">
        <f t="shared" ca="1" si="692"/>
        <v>-12.399999799999998</v>
      </c>
      <c r="AC5118">
        <f t="shared" ca="1" si="693"/>
        <v>0.39999979999999802</v>
      </c>
      <c r="AD5118">
        <f t="shared" ca="1" si="694"/>
        <v>-0.39999979999999802</v>
      </c>
      <c r="AE5118" s="2">
        <v>0</v>
      </c>
      <c r="AF5118" s="7">
        <f>VLOOKUP(R5118,Weights!$A$2:$B$120,2,0)*AE5118</f>
        <v>0</v>
      </c>
      <c r="AG5118">
        <f t="shared" ca="1" si="695"/>
        <v>0.15999984000003842</v>
      </c>
      <c r="AI5118" t="str">
        <f t="shared" ca="1" si="697"/>
        <v>Stony Brook</v>
      </c>
      <c r="AJ5118" t="str">
        <f t="shared" si="698"/>
        <v>Stony Brook</v>
      </c>
      <c r="AK5118" t="str">
        <f t="shared" si="699"/>
        <v>Stony Brook</v>
      </c>
    </row>
    <row r="5119" spans="17:37" x14ac:dyDescent="0.25">
      <c r="Q5119" t="s">
        <v>3212</v>
      </c>
      <c r="R5119" s="6">
        <v>42056</v>
      </c>
      <c r="S5119" t="s">
        <v>3194</v>
      </c>
      <c r="T5119" t="s">
        <v>3209</v>
      </c>
      <c r="U5119" t="s">
        <v>3842</v>
      </c>
      <c r="V5119">
        <v>73</v>
      </c>
      <c r="W5119">
        <v>66</v>
      </c>
      <c r="Y5119" t="s">
        <v>232</v>
      </c>
      <c r="Z5119">
        <v>1</v>
      </c>
      <c r="AA5119">
        <f t="shared" si="696"/>
        <v>7</v>
      </c>
      <c r="AB5119">
        <f t="shared" ca="1" si="692"/>
        <v>5.8000000000000025</v>
      </c>
      <c r="AC5119">
        <f t="shared" ca="1" si="693"/>
        <v>1.1999999999999975</v>
      </c>
      <c r="AD5119">
        <f t="shared" ca="1" si="694"/>
        <v>-1.1999999999999975</v>
      </c>
      <c r="AE5119" s="2">
        <v>0</v>
      </c>
      <c r="AF5119" s="7">
        <f>VLOOKUP(R5119,Weights!$A$2:$B$120,2,0)*AE5119</f>
        <v>0</v>
      </c>
      <c r="AG5119">
        <f t="shared" ca="1" si="695"/>
        <v>1.439999999999994</v>
      </c>
      <c r="AI5119" t="str">
        <f t="shared" ca="1" si="697"/>
        <v>UMBC</v>
      </c>
      <c r="AJ5119" t="str">
        <f t="shared" si="698"/>
        <v>UMBC</v>
      </c>
      <c r="AK5119">
        <f t="shared" si="699"/>
        <v>0</v>
      </c>
    </row>
    <row r="5120" spans="17:37" x14ac:dyDescent="0.25">
      <c r="Q5120" t="s">
        <v>3212</v>
      </c>
      <c r="R5120" s="6">
        <v>42060</v>
      </c>
      <c r="S5120" t="s">
        <v>3194</v>
      </c>
      <c r="T5120" t="s">
        <v>3218</v>
      </c>
      <c r="U5120" t="s">
        <v>3841</v>
      </c>
      <c r="V5120">
        <v>67</v>
      </c>
      <c r="W5120">
        <v>49</v>
      </c>
      <c r="Y5120" t="s">
        <v>233</v>
      </c>
      <c r="Z5120">
        <v>1</v>
      </c>
      <c r="AA5120">
        <f t="shared" si="696"/>
        <v>-18</v>
      </c>
      <c r="AB5120">
        <f t="shared" ca="1" si="692"/>
        <v>-14.199999799999999</v>
      </c>
      <c r="AC5120">
        <f t="shared" ca="1" si="693"/>
        <v>-3.8000002000000013</v>
      </c>
      <c r="AD5120">
        <f t="shared" ca="1" si="694"/>
        <v>3.8000002000000013</v>
      </c>
      <c r="AE5120" s="2">
        <v>0</v>
      </c>
      <c r="AF5120" s="7">
        <f>VLOOKUP(R5120,Weights!$A$2:$B$120,2,0)*AE5120</f>
        <v>0</v>
      </c>
      <c r="AG5120">
        <f t="shared" ca="1" si="695"/>
        <v>14.440001520000049</v>
      </c>
      <c r="AI5120" t="str">
        <f t="shared" ca="1" si="697"/>
        <v>Albany</v>
      </c>
      <c r="AJ5120" t="str">
        <f t="shared" si="698"/>
        <v>Albany</v>
      </c>
      <c r="AK5120" t="str">
        <f t="shared" si="699"/>
        <v>Albany</v>
      </c>
    </row>
    <row r="5121" spans="17:37" x14ac:dyDescent="0.25">
      <c r="Q5121" t="s">
        <v>3361</v>
      </c>
      <c r="R5121" s="6">
        <v>41962</v>
      </c>
      <c r="S5121" t="s">
        <v>3194</v>
      </c>
      <c r="T5121" t="s">
        <v>3839</v>
      </c>
      <c r="U5121" t="s">
        <v>3842</v>
      </c>
      <c r="V5121">
        <v>90</v>
      </c>
      <c r="W5121">
        <v>77</v>
      </c>
      <c r="Y5121" t="s">
        <v>99</v>
      </c>
      <c r="Z5121">
        <v>1</v>
      </c>
      <c r="AA5121">
        <f t="shared" si="696"/>
        <v>13</v>
      </c>
      <c r="AB5121">
        <f t="shared" ca="1" si="692"/>
        <v>25.599999799999999</v>
      </c>
      <c r="AC5121">
        <f t="shared" ca="1" si="693"/>
        <v>-12.599999799999999</v>
      </c>
      <c r="AD5121">
        <f t="shared" ca="1" si="694"/>
        <v>12.599999799999999</v>
      </c>
      <c r="AE5121" s="2">
        <v>0</v>
      </c>
      <c r="AF5121" s="7">
        <f>VLOOKUP(R5121,Weights!$A$2:$B$120,2,0)*AE5121</f>
        <v>0</v>
      </c>
      <c r="AG5121">
        <f t="shared" ca="1" si="695"/>
        <v>158.75999496000003</v>
      </c>
      <c r="AI5121" t="str">
        <f t="shared" ca="1" si="697"/>
        <v>UMKC</v>
      </c>
      <c r="AJ5121" t="str">
        <f t="shared" si="698"/>
        <v>UMKC</v>
      </c>
      <c r="AK5121">
        <f t="shared" si="699"/>
        <v>0</v>
      </c>
    </row>
    <row r="5122" spans="17:37" x14ac:dyDescent="0.25">
      <c r="Q5122" t="s">
        <v>3361</v>
      </c>
      <c r="R5122" s="6">
        <v>41972</v>
      </c>
      <c r="S5122" t="s">
        <v>3194</v>
      </c>
      <c r="T5122" t="s">
        <v>3839</v>
      </c>
      <c r="U5122" t="s">
        <v>3842</v>
      </c>
      <c r="V5122">
        <v>84</v>
      </c>
      <c r="W5122">
        <v>44</v>
      </c>
      <c r="Y5122" t="s">
        <v>350</v>
      </c>
      <c r="Z5122">
        <v>1</v>
      </c>
      <c r="AA5122">
        <f t="shared" si="696"/>
        <v>40</v>
      </c>
      <c r="AB5122">
        <f t="shared" ref="AB5122:AB5185" ca="1" si="700">Z5122*(IF(S5122="A",-HomeEdge,IF(S5122="H",HomeEdge,0))+VLOOKUP(Q5122,TmList,2,0)-VLOOKUP(T5122,TmList,2,0))</f>
        <v>25.599999799999999</v>
      </c>
      <c r="AC5122">
        <f t="shared" ref="AC5122:AC5185" ca="1" si="701">AA5122-AB5122</f>
        <v>14.400000200000001</v>
      </c>
      <c r="AD5122">
        <f t="shared" ref="AD5122:AD5185" ca="1" si="702">-AC5122</f>
        <v>-14.400000200000001</v>
      </c>
      <c r="AE5122" s="2">
        <v>0</v>
      </c>
      <c r="AF5122" s="7">
        <f>VLOOKUP(R5122,Weights!$A$2:$B$120,2,0)*AE5122</f>
        <v>0</v>
      </c>
      <c r="AG5122">
        <f t="shared" ref="AG5122:AG5185" ca="1" si="703">AC5122^2</f>
        <v>207.36000576000006</v>
      </c>
      <c r="AI5122" t="str">
        <f t="shared" ca="1" si="697"/>
        <v>UMKC</v>
      </c>
      <c r="AJ5122" t="str">
        <f t="shared" si="698"/>
        <v>UMKC</v>
      </c>
      <c r="AK5122">
        <f t="shared" si="699"/>
        <v>0</v>
      </c>
    </row>
    <row r="5123" spans="17:37" x14ac:dyDescent="0.25">
      <c r="Q5123" t="s">
        <v>3361</v>
      </c>
      <c r="R5123" s="6">
        <v>41986</v>
      </c>
      <c r="S5123" t="s">
        <v>3194</v>
      </c>
      <c r="T5123" t="s">
        <v>3415</v>
      </c>
      <c r="U5123" t="s">
        <v>3842</v>
      </c>
      <c r="V5123">
        <v>79</v>
      </c>
      <c r="W5123">
        <v>72</v>
      </c>
      <c r="Y5123" t="s">
        <v>857</v>
      </c>
      <c r="Z5123">
        <v>1</v>
      </c>
      <c r="AA5123">
        <f t="shared" ref="AA5123:AA5186" si="704">Z5123*IF(U5123="W",(V5123-W5123),W5123-V5123)</f>
        <v>7</v>
      </c>
      <c r="AB5123">
        <f t="shared" ca="1" si="700"/>
        <v>2.6000000000000005</v>
      </c>
      <c r="AC5123">
        <f t="shared" ca="1" si="701"/>
        <v>4.3999999999999995</v>
      </c>
      <c r="AD5123">
        <f t="shared" ca="1" si="702"/>
        <v>-4.3999999999999995</v>
      </c>
      <c r="AE5123" s="2">
        <v>0</v>
      </c>
      <c r="AF5123" s="7">
        <f>VLOOKUP(R5123,Weights!$A$2:$B$120,2,0)*AE5123</f>
        <v>0</v>
      </c>
      <c r="AG5123">
        <f t="shared" ca="1" si="703"/>
        <v>19.359999999999996</v>
      </c>
      <c r="AI5123" t="str">
        <f t="shared" ref="AI5123:AI5186" ca="1" si="705">IF(AB5123&gt;0,Q5123,T5123)</f>
        <v>UMKC</v>
      </c>
      <c r="AJ5123" t="str">
        <f t="shared" ref="AJ5123:AJ5186" si="706">IF(AA5123&gt;0,Q5123,T5123)</f>
        <v>UMKC</v>
      </c>
      <c r="AK5123">
        <f t="shared" ref="AK5123:AK5186" si="707">IF(AA5123&lt;0,T5123,0)</f>
        <v>0</v>
      </c>
    </row>
    <row r="5124" spans="17:37" x14ac:dyDescent="0.25">
      <c r="Q5124" t="s">
        <v>3361</v>
      </c>
      <c r="R5124" s="6">
        <v>41993</v>
      </c>
      <c r="S5124" t="s">
        <v>3194</v>
      </c>
      <c r="T5124" t="s">
        <v>3527</v>
      </c>
      <c r="U5124" t="s">
        <v>3841</v>
      </c>
      <c r="V5124">
        <v>110</v>
      </c>
      <c r="W5124">
        <v>104</v>
      </c>
      <c r="X5124" t="s">
        <v>3845</v>
      </c>
      <c r="Y5124" t="s">
        <v>858</v>
      </c>
      <c r="Z5124">
        <v>1</v>
      </c>
      <c r="AA5124">
        <f t="shared" si="704"/>
        <v>-6</v>
      </c>
      <c r="AB5124">
        <f t="shared" ca="1" si="700"/>
        <v>0.80000000000000027</v>
      </c>
      <c r="AC5124">
        <f t="shared" ca="1" si="701"/>
        <v>-6.8000000000000007</v>
      </c>
      <c r="AD5124">
        <f t="shared" ca="1" si="702"/>
        <v>6.8000000000000007</v>
      </c>
      <c r="AE5124" s="2">
        <v>0</v>
      </c>
      <c r="AF5124" s="7">
        <f>VLOOKUP(R5124,Weights!$A$2:$B$120,2,0)*AE5124</f>
        <v>0</v>
      </c>
      <c r="AG5124">
        <f t="shared" ca="1" si="703"/>
        <v>46.240000000000009</v>
      </c>
      <c r="AI5124" t="str">
        <f t="shared" ca="1" si="705"/>
        <v>UMKC</v>
      </c>
      <c r="AJ5124" t="str">
        <f t="shared" si="706"/>
        <v>Incarnate Word</v>
      </c>
      <c r="AK5124" t="str">
        <f t="shared" si="707"/>
        <v>Incarnate Word</v>
      </c>
    </row>
    <row r="5125" spans="17:37" x14ac:dyDescent="0.25">
      <c r="Q5125" t="s">
        <v>3361</v>
      </c>
      <c r="R5125" s="6">
        <v>41995</v>
      </c>
      <c r="S5125" t="s">
        <v>3194</v>
      </c>
      <c r="T5125" t="s">
        <v>3353</v>
      </c>
      <c r="U5125" t="s">
        <v>3841</v>
      </c>
      <c r="V5125">
        <v>81</v>
      </c>
      <c r="W5125">
        <v>60</v>
      </c>
      <c r="Y5125" t="s">
        <v>844</v>
      </c>
      <c r="Z5125">
        <v>1</v>
      </c>
      <c r="AA5125">
        <f t="shared" si="704"/>
        <v>-21</v>
      </c>
      <c r="AB5125">
        <f t="shared" ca="1" si="700"/>
        <v>1.6000000000000005</v>
      </c>
      <c r="AC5125">
        <f t="shared" ca="1" si="701"/>
        <v>-22.6</v>
      </c>
      <c r="AD5125">
        <f t="shared" ca="1" si="702"/>
        <v>22.6</v>
      </c>
      <c r="AE5125" s="2">
        <v>0</v>
      </c>
      <c r="AF5125" s="7">
        <f>VLOOKUP(R5125,Weights!$A$2:$B$120,2,0)*AE5125</f>
        <v>0</v>
      </c>
      <c r="AG5125">
        <f t="shared" ca="1" si="703"/>
        <v>510.76000000000005</v>
      </c>
      <c r="AI5125" t="str">
        <f t="shared" ca="1" si="705"/>
        <v>UMKC</v>
      </c>
      <c r="AJ5125" t="str">
        <f t="shared" si="706"/>
        <v>Tennessee Tech</v>
      </c>
      <c r="AK5125" t="str">
        <f t="shared" si="707"/>
        <v>Tennessee Tech</v>
      </c>
    </row>
    <row r="5126" spans="17:37" x14ac:dyDescent="0.25">
      <c r="Q5126" t="s">
        <v>3361</v>
      </c>
      <c r="R5126" s="6">
        <v>42010</v>
      </c>
      <c r="S5126" t="s">
        <v>3194</v>
      </c>
      <c r="T5126" t="s">
        <v>3333</v>
      </c>
      <c r="U5126" t="s">
        <v>3841</v>
      </c>
      <c r="V5126">
        <v>61</v>
      </c>
      <c r="W5126">
        <v>49</v>
      </c>
      <c r="Y5126" t="s">
        <v>3100</v>
      </c>
      <c r="Z5126">
        <v>1</v>
      </c>
      <c r="AA5126">
        <f t="shared" si="704"/>
        <v>-12</v>
      </c>
      <c r="AB5126">
        <f t="shared" ca="1" si="700"/>
        <v>-7.6</v>
      </c>
      <c r="AC5126">
        <f t="shared" ca="1" si="701"/>
        <v>-4.4000000000000004</v>
      </c>
      <c r="AD5126">
        <f t="shared" ca="1" si="702"/>
        <v>4.4000000000000004</v>
      </c>
      <c r="AE5126" s="2">
        <v>0</v>
      </c>
      <c r="AF5126" s="7">
        <f>VLOOKUP(R5126,Weights!$A$2:$B$120,2,0)*AE5126</f>
        <v>0</v>
      </c>
      <c r="AG5126">
        <f t="shared" ca="1" si="703"/>
        <v>19.360000000000003</v>
      </c>
      <c r="AI5126" t="str">
        <f t="shared" ca="1" si="705"/>
        <v>South Carolina Upstate</v>
      </c>
      <c r="AJ5126" t="str">
        <f t="shared" si="706"/>
        <v>South Carolina Upstate</v>
      </c>
      <c r="AK5126" t="str">
        <f t="shared" si="707"/>
        <v>South Carolina Upstate</v>
      </c>
    </row>
    <row r="5127" spans="17:37" x14ac:dyDescent="0.25">
      <c r="Q5127" t="s">
        <v>3361</v>
      </c>
      <c r="R5127" s="6">
        <v>42021</v>
      </c>
      <c r="S5127" t="s">
        <v>3194</v>
      </c>
      <c r="T5127" t="s">
        <v>3378</v>
      </c>
      <c r="U5127" t="s">
        <v>3842</v>
      </c>
      <c r="V5127">
        <v>64</v>
      </c>
      <c r="W5127">
        <v>62</v>
      </c>
      <c r="Y5127" t="s">
        <v>3101</v>
      </c>
      <c r="Z5127">
        <v>1</v>
      </c>
      <c r="AA5127">
        <f t="shared" si="704"/>
        <v>2</v>
      </c>
      <c r="AB5127">
        <f t="shared" ca="1" si="700"/>
        <v>9.3999997999999998</v>
      </c>
      <c r="AC5127">
        <f t="shared" ca="1" si="701"/>
        <v>-7.3999997999999998</v>
      </c>
      <c r="AD5127">
        <f t="shared" ca="1" si="702"/>
        <v>7.3999997999999998</v>
      </c>
      <c r="AE5127" s="2">
        <v>0</v>
      </c>
      <c r="AF5127" s="7">
        <f>VLOOKUP(R5127,Weights!$A$2:$B$120,2,0)*AE5127</f>
        <v>0</v>
      </c>
      <c r="AG5127">
        <f t="shared" ca="1" si="703"/>
        <v>54.759997040000037</v>
      </c>
      <c r="AI5127" t="str">
        <f t="shared" ca="1" si="705"/>
        <v>UMKC</v>
      </c>
      <c r="AJ5127" t="str">
        <f t="shared" si="706"/>
        <v>UMKC</v>
      </c>
      <c r="AK5127">
        <f t="shared" si="707"/>
        <v>0</v>
      </c>
    </row>
    <row r="5128" spans="17:37" x14ac:dyDescent="0.25">
      <c r="Q5128" t="s">
        <v>3361</v>
      </c>
      <c r="R5128" s="6">
        <v>42026</v>
      </c>
      <c r="S5128" t="s">
        <v>3194</v>
      </c>
      <c r="T5128" t="s">
        <v>3463</v>
      </c>
      <c r="U5128" t="s">
        <v>3842</v>
      </c>
      <c r="V5128">
        <v>66</v>
      </c>
      <c r="W5128">
        <v>63</v>
      </c>
      <c r="Y5128" t="s">
        <v>3102</v>
      </c>
      <c r="Z5128">
        <v>1</v>
      </c>
      <c r="AA5128">
        <f t="shared" si="704"/>
        <v>3</v>
      </c>
      <c r="AB5128">
        <f t="shared" ca="1" si="700"/>
        <v>3.6000000000000005</v>
      </c>
      <c r="AC5128">
        <f t="shared" ca="1" si="701"/>
        <v>-0.60000000000000053</v>
      </c>
      <c r="AD5128">
        <f t="shared" ca="1" si="702"/>
        <v>0.60000000000000053</v>
      </c>
      <c r="AE5128" s="2">
        <v>0</v>
      </c>
      <c r="AF5128" s="7">
        <f>VLOOKUP(R5128,Weights!$A$2:$B$120,2,0)*AE5128</f>
        <v>0</v>
      </c>
      <c r="AG5128">
        <f t="shared" ca="1" si="703"/>
        <v>0.36000000000000065</v>
      </c>
      <c r="AI5128" t="str">
        <f t="shared" ca="1" si="705"/>
        <v>UMKC</v>
      </c>
      <c r="AJ5128" t="str">
        <f t="shared" si="706"/>
        <v>UMKC</v>
      </c>
      <c r="AK5128">
        <f t="shared" si="707"/>
        <v>0</v>
      </c>
    </row>
    <row r="5129" spans="17:37" x14ac:dyDescent="0.25">
      <c r="Q5129" t="s">
        <v>3361</v>
      </c>
      <c r="R5129" s="6">
        <v>42028</v>
      </c>
      <c r="S5129" t="s">
        <v>3194</v>
      </c>
      <c r="T5129" t="s">
        <v>3382</v>
      </c>
      <c r="U5129" t="s">
        <v>3842</v>
      </c>
      <c r="V5129">
        <v>75</v>
      </c>
      <c r="W5129">
        <v>55</v>
      </c>
      <c r="Y5129" t="s">
        <v>3103</v>
      </c>
      <c r="Z5129">
        <v>1</v>
      </c>
      <c r="AA5129">
        <f t="shared" si="704"/>
        <v>20</v>
      </c>
      <c r="AB5129">
        <f t="shared" ca="1" si="700"/>
        <v>3.8000000000000007</v>
      </c>
      <c r="AC5129">
        <f t="shared" ca="1" si="701"/>
        <v>16.2</v>
      </c>
      <c r="AD5129">
        <f t="shared" ca="1" si="702"/>
        <v>-16.2</v>
      </c>
      <c r="AE5129" s="2">
        <v>0</v>
      </c>
      <c r="AF5129" s="7">
        <f>VLOOKUP(R5129,Weights!$A$2:$B$120,2,0)*AE5129</f>
        <v>0</v>
      </c>
      <c r="AG5129">
        <f t="shared" ca="1" si="703"/>
        <v>262.44</v>
      </c>
      <c r="AI5129" t="str">
        <f t="shared" ca="1" si="705"/>
        <v>UMKC</v>
      </c>
      <c r="AJ5129" t="str">
        <f t="shared" si="706"/>
        <v>UMKC</v>
      </c>
      <c r="AK5129">
        <f t="shared" si="707"/>
        <v>0</v>
      </c>
    </row>
    <row r="5130" spans="17:37" x14ac:dyDescent="0.25">
      <c r="Q5130" t="s">
        <v>3361</v>
      </c>
      <c r="R5130" s="6">
        <v>42040</v>
      </c>
      <c r="S5130" t="s">
        <v>3194</v>
      </c>
      <c r="T5130" t="s">
        <v>3486</v>
      </c>
      <c r="U5130" t="s">
        <v>3842</v>
      </c>
      <c r="V5130">
        <v>70</v>
      </c>
      <c r="W5130">
        <v>45</v>
      </c>
      <c r="Y5130" t="s">
        <v>3104</v>
      </c>
      <c r="Z5130">
        <v>1</v>
      </c>
      <c r="AA5130">
        <f t="shared" si="704"/>
        <v>25</v>
      </c>
      <c r="AB5130">
        <f t="shared" ca="1" si="700"/>
        <v>11.199999800000001</v>
      </c>
      <c r="AC5130">
        <f t="shared" ca="1" si="701"/>
        <v>13.800000199999999</v>
      </c>
      <c r="AD5130">
        <f t="shared" ca="1" si="702"/>
        <v>-13.800000199999999</v>
      </c>
      <c r="AE5130" s="2">
        <v>0</v>
      </c>
      <c r="AF5130" s="7">
        <f>VLOOKUP(R5130,Weights!$A$2:$B$120,2,0)*AE5130</f>
        <v>0</v>
      </c>
      <c r="AG5130">
        <f t="shared" ca="1" si="703"/>
        <v>190.44000552000003</v>
      </c>
      <c r="AI5130" t="str">
        <f t="shared" ca="1" si="705"/>
        <v>UMKC</v>
      </c>
      <c r="AJ5130" t="str">
        <f t="shared" si="706"/>
        <v>UMKC</v>
      </c>
      <c r="AK5130">
        <f t="shared" si="707"/>
        <v>0</v>
      </c>
    </row>
    <row r="5131" spans="17:37" x14ac:dyDescent="0.25">
      <c r="Q5131" t="s">
        <v>3361</v>
      </c>
      <c r="R5131" s="6">
        <v>42042</v>
      </c>
      <c r="S5131" t="s">
        <v>3194</v>
      </c>
      <c r="T5131" t="s">
        <v>3362</v>
      </c>
      <c r="U5131" t="s">
        <v>3841</v>
      </c>
      <c r="V5131">
        <v>77</v>
      </c>
      <c r="W5131">
        <v>63</v>
      </c>
      <c r="Y5131" t="s">
        <v>3105</v>
      </c>
      <c r="Z5131">
        <v>1</v>
      </c>
      <c r="AA5131">
        <f t="shared" si="704"/>
        <v>-14</v>
      </c>
      <c r="AB5131">
        <f t="shared" ca="1" si="700"/>
        <v>-9.1999999999999993</v>
      </c>
      <c r="AC5131">
        <f t="shared" ca="1" si="701"/>
        <v>-4.8000000000000007</v>
      </c>
      <c r="AD5131">
        <f t="shared" ca="1" si="702"/>
        <v>4.8000000000000007</v>
      </c>
      <c r="AE5131" s="2">
        <v>0</v>
      </c>
      <c r="AF5131" s="7">
        <f>VLOOKUP(R5131,Weights!$A$2:$B$120,2,0)*AE5131</f>
        <v>0</v>
      </c>
      <c r="AG5131">
        <f t="shared" ca="1" si="703"/>
        <v>23.040000000000006</v>
      </c>
      <c r="AI5131" t="str">
        <f t="shared" ca="1" si="705"/>
        <v>New Mexico St</v>
      </c>
      <c r="AJ5131" t="str">
        <f t="shared" si="706"/>
        <v>New Mexico St</v>
      </c>
      <c r="AK5131" t="str">
        <f t="shared" si="707"/>
        <v>New Mexico St</v>
      </c>
    </row>
    <row r="5132" spans="17:37" x14ac:dyDescent="0.25">
      <c r="Q5132" t="s">
        <v>3361</v>
      </c>
      <c r="R5132" s="6">
        <v>42061</v>
      </c>
      <c r="S5132" t="s">
        <v>3194</v>
      </c>
      <c r="T5132" t="s">
        <v>3398</v>
      </c>
      <c r="U5132" t="s">
        <v>3842</v>
      </c>
      <c r="V5132">
        <v>69</v>
      </c>
      <c r="W5132">
        <v>50</v>
      </c>
      <c r="Y5132" t="s">
        <v>3106</v>
      </c>
      <c r="Z5132">
        <v>1</v>
      </c>
      <c r="AA5132">
        <f t="shared" si="704"/>
        <v>19</v>
      </c>
      <c r="AB5132">
        <f t="shared" ca="1" si="700"/>
        <v>6.9999998000000012</v>
      </c>
      <c r="AC5132">
        <f t="shared" ca="1" si="701"/>
        <v>12.000000199999999</v>
      </c>
      <c r="AD5132">
        <f t="shared" ca="1" si="702"/>
        <v>-12.000000199999999</v>
      </c>
      <c r="AE5132" s="2">
        <v>0</v>
      </c>
      <c r="AF5132" s="7">
        <f>VLOOKUP(R5132,Weights!$A$2:$B$120,2,0)*AE5132</f>
        <v>0</v>
      </c>
      <c r="AG5132">
        <f t="shared" ca="1" si="703"/>
        <v>144.0000048</v>
      </c>
      <c r="AI5132" t="str">
        <f t="shared" ca="1" si="705"/>
        <v>UMKC</v>
      </c>
      <c r="AJ5132" t="str">
        <f t="shared" si="706"/>
        <v>UMKC</v>
      </c>
      <c r="AK5132">
        <f t="shared" si="707"/>
        <v>0</v>
      </c>
    </row>
    <row r="5133" spans="17:37" x14ac:dyDescent="0.25">
      <c r="Q5133" t="s">
        <v>3361</v>
      </c>
      <c r="R5133" s="6">
        <v>42063</v>
      </c>
      <c r="S5133" t="s">
        <v>3194</v>
      </c>
      <c r="T5133" t="s">
        <v>3396</v>
      </c>
      <c r="U5133" t="s">
        <v>3842</v>
      </c>
      <c r="V5133">
        <v>70</v>
      </c>
      <c r="W5133">
        <v>65</v>
      </c>
      <c r="Y5133" t="s">
        <v>3107</v>
      </c>
      <c r="Z5133">
        <v>1</v>
      </c>
      <c r="AA5133">
        <f t="shared" si="704"/>
        <v>5</v>
      </c>
      <c r="AB5133">
        <f t="shared" ca="1" si="700"/>
        <v>5</v>
      </c>
      <c r="AC5133">
        <f t="shared" ca="1" si="701"/>
        <v>0</v>
      </c>
      <c r="AD5133">
        <f t="shared" ca="1" si="702"/>
        <v>0</v>
      </c>
      <c r="AE5133" s="2">
        <v>0</v>
      </c>
      <c r="AF5133" s="7">
        <f>VLOOKUP(R5133,Weights!$A$2:$B$120,2,0)*AE5133</f>
        <v>0</v>
      </c>
      <c r="AG5133">
        <f t="shared" ca="1" si="703"/>
        <v>0</v>
      </c>
      <c r="AI5133" t="str">
        <f t="shared" ca="1" si="705"/>
        <v>UMKC</v>
      </c>
      <c r="AJ5133" t="str">
        <f t="shared" si="706"/>
        <v>UMKC</v>
      </c>
      <c r="AK5133">
        <f t="shared" si="707"/>
        <v>0</v>
      </c>
    </row>
    <row r="5134" spans="17:37" x14ac:dyDescent="0.25">
      <c r="Q5134" t="s">
        <v>3361</v>
      </c>
      <c r="R5134" s="6">
        <v>42075</v>
      </c>
      <c r="S5134" t="s">
        <v>3195</v>
      </c>
      <c r="T5134" t="s">
        <v>3486</v>
      </c>
      <c r="U5134" t="s">
        <v>3842</v>
      </c>
      <c r="V5134">
        <v>70</v>
      </c>
      <c r="W5134">
        <v>61</v>
      </c>
      <c r="Y5134" t="s">
        <v>3189</v>
      </c>
      <c r="Z5134">
        <v>1</v>
      </c>
      <c r="AA5134">
        <f t="shared" si="704"/>
        <v>9</v>
      </c>
      <c r="AB5134">
        <f t="shared" ca="1" si="700"/>
        <v>7.9999998000000003</v>
      </c>
      <c r="AC5134">
        <f t="shared" ca="1" si="701"/>
        <v>1.0000001999999997</v>
      </c>
      <c r="AD5134">
        <f t="shared" ca="1" si="702"/>
        <v>-1.0000001999999997</v>
      </c>
      <c r="AE5134" s="2">
        <v>0</v>
      </c>
      <c r="AF5134" s="7">
        <f>VLOOKUP(R5134,Weights!$A$2:$B$120,2,0)*AE5134</f>
        <v>0</v>
      </c>
      <c r="AG5134">
        <f t="shared" ca="1" si="703"/>
        <v>1.0000004000000393</v>
      </c>
      <c r="AI5134" t="str">
        <f t="shared" ca="1" si="705"/>
        <v>UMKC</v>
      </c>
      <c r="AJ5134" t="str">
        <f t="shared" si="706"/>
        <v>UMKC</v>
      </c>
      <c r="AK5134">
        <f t="shared" si="707"/>
        <v>0</v>
      </c>
    </row>
    <row r="5135" spans="17:37" x14ac:dyDescent="0.25">
      <c r="Q5135" t="s">
        <v>3426</v>
      </c>
      <c r="R5135" s="6">
        <v>41962</v>
      </c>
      <c r="S5135" t="s">
        <v>3194</v>
      </c>
      <c r="T5135" t="s">
        <v>3839</v>
      </c>
      <c r="U5135" t="s">
        <v>3842</v>
      </c>
      <c r="V5135">
        <v>87</v>
      </c>
      <c r="W5135">
        <v>48</v>
      </c>
      <c r="Y5135" t="s">
        <v>99</v>
      </c>
      <c r="Z5135">
        <v>1</v>
      </c>
      <c r="AA5135">
        <f t="shared" si="704"/>
        <v>39</v>
      </c>
      <c r="AB5135">
        <f t="shared" ca="1" si="700"/>
        <v>27.799999800000002</v>
      </c>
      <c r="AC5135">
        <f t="shared" ca="1" si="701"/>
        <v>11.200000199999998</v>
      </c>
      <c r="AD5135">
        <f t="shared" ca="1" si="702"/>
        <v>-11.200000199999998</v>
      </c>
      <c r="AE5135" s="2">
        <v>0</v>
      </c>
      <c r="AF5135" s="7">
        <f>VLOOKUP(R5135,Weights!$A$2:$B$120,2,0)*AE5135</f>
        <v>0</v>
      </c>
      <c r="AG5135">
        <f t="shared" ca="1" si="703"/>
        <v>125.44000448</v>
      </c>
      <c r="AI5135" t="str">
        <f t="shared" ca="1" si="705"/>
        <v>UNC Asheville</v>
      </c>
      <c r="AJ5135" t="str">
        <f t="shared" si="706"/>
        <v>UNC Asheville</v>
      </c>
      <c r="AK5135">
        <f t="shared" si="707"/>
        <v>0</v>
      </c>
    </row>
    <row r="5136" spans="17:37" x14ac:dyDescent="0.25">
      <c r="Q5136" t="s">
        <v>3426</v>
      </c>
      <c r="R5136" s="6">
        <v>41973</v>
      </c>
      <c r="S5136" t="s">
        <v>3194</v>
      </c>
      <c r="T5136" t="s">
        <v>3326</v>
      </c>
      <c r="U5136" t="s">
        <v>3841</v>
      </c>
      <c r="V5136">
        <v>66</v>
      </c>
      <c r="W5136">
        <v>63</v>
      </c>
      <c r="X5136" t="s">
        <v>3843</v>
      </c>
      <c r="Y5136" t="s">
        <v>19</v>
      </c>
      <c r="Z5136">
        <v>1</v>
      </c>
      <c r="AA5136">
        <f t="shared" si="704"/>
        <v>-3</v>
      </c>
      <c r="AB5136">
        <f t="shared" ca="1" si="700"/>
        <v>-2.1999999999999993</v>
      </c>
      <c r="AC5136">
        <f t="shared" ca="1" si="701"/>
        <v>-0.80000000000000071</v>
      </c>
      <c r="AD5136">
        <f t="shared" ca="1" si="702"/>
        <v>0.80000000000000071</v>
      </c>
      <c r="AE5136" s="2">
        <v>0</v>
      </c>
      <c r="AF5136" s="7">
        <f>VLOOKUP(R5136,Weights!$A$2:$B$120,2,0)*AE5136</f>
        <v>0</v>
      </c>
      <c r="AG5136">
        <f t="shared" ca="1" si="703"/>
        <v>0.64000000000000112</v>
      </c>
      <c r="AI5136" t="str">
        <f t="shared" ca="1" si="705"/>
        <v>Charlotte</v>
      </c>
      <c r="AJ5136" t="str">
        <f t="shared" si="706"/>
        <v>Charlotte</v>
      </c>
      <c r="AK5136" t="str">
        <f t="shared" si="707"/>
        <v>Charlotte</v>
      </c>
    </row>
    <row r="5137" spans="17:37" x14ac:dyDescent="0.25">
      <c r="Q5137" t="s">
        <v>3426</v>
      </c>
      <c r="R5137" s="6">
        <v>41980</v>
      </c>
      <c r="S5137" t="s">
        <v>3194</v>
      </c>
      <c r="T5137" t="s">
        <v>3839</v>
      </c>
      <c r="U5137" t="s">
        <v>3842</v>
      </c>
      <c r="V5137">
        <v>91</v>
      </c>
      <c r="W5137">
        <v>66</v>
      </c>
      <c r="Y5137" t="s">
        <v>350</v>
      </c>
      <c r="Z5137">
        <v>1</v>
      </c>
      <c r="AA5137">
        <f t="shared" si="704"/>
        <v>25</v>
      </c>
      <c r="AB5137">
        <f t="shared" ca="1" si="700"/>
        <v>27.799999800000002</v>
      </c>
      <c r="AC5137">
        <f t="shared" ca="1" si="701"/>
        <v>-2.7999998000000019</v>
      </c>
      <c r="AD5137">
        <f t="shared" ca="1" si="702"/>
        <v>2.7999998000000019</v>
      </c>
      <c r="AE5137" s="2">
        <v>0</v>
      </c>
      <c r="AF5137" s="7">
        <f>VLOOKUP(R5137,Weights!$A$2:$B$120,2,0)*AE5137</f>
        <v>0</v>
      </c>
      <c r="AG5137">
        <f t="shared" ca="1" si="703"/>
        <v>7.8399988800000511</v>
      </c>
      <c r="AI5137" t="str">
        <f t="shared" ca="1" si="705"/>
        <v>UNC Asheville</v>
      </c>
      <c r="AJ5137" t="str">
        <f t="shared" si="706"/>
        <v>UNC Asheville</v>
      </c>
      <c r="AK5137">
        <f t="shared" si="707"/>
        <v>0</v>
      </c>
    </row>
    <row r="5138" spans="17:37" x14ac:dyDescent="0.25">
      <c r="Q5138" t="s">
        <v>3426</v>
      </c>
      <c r="R5138" s="6">
        <v>41984</v>
      </c>
      <c r="S5138" t="s">
        <v>3194</v>
      </c>
      <c r="T5138" t="s">
        <v>3839</v>
      </c>
      <c r="U5138" t="s">
        <v>3842</v>
      </c>
      <c r="V5138">
        <v>78</v>
      </c>
      <c r="W5138">
        <v>40</v>
      </c>
      <c r="Y5138" t="s">
        <v>291</v>
      </c>
      <c r="Z5138">
        <v>1</v>
      </c>
      <c r="AA5138">
        <f t="shared" si="704"/>
        <v>38</v>
      </c>
      <c r="AB5138">
        <f t="shared" ca="1" si="700"/>
        <v>27.799999800000002</v>
      </c>
      <c r="AC5138">
        <f t="shared" ca="1" si="701"/>
        <v>10.200000199999998</v>
      </c>
      <c r="AD5138">
        <f t="shared" ca="1" si="702"/>
        <v>-10.200000199999998</v>
      </c>
      <c r="AE5138" s="2">
        <v>0</v>
      </c>
      <c r="AF5138" s="7">
        <f>VLOOKUP(R5138,Weights!$A$2:$B$120,2,0)*AE5138</f>
        <v>0</v>
      </c>
      <c r="AG5138">
        <f t="shared" ca="1" si="703"/>
        <v>104.04000408</v>
      </c>
      <c r="AI5138" t="str">
        <f t="shared" ca="1" si="705"/>
        <v>UNC Asheville</v>
      </c>
      <c r="AJ5138" t="str">
        <f t="shared" si="706"/>
        <v>UNC Asheville</v>
      </c>
      <c r="AK5138">
        <f t="shared" si="707"/>
        <v>0</v>
      </c>
    </row>
    <row r="5139" spans="17:37" x14ac:dyDescent="0.25">
      <c r="Q5139" t="s">
        <v>3426</v>
      </c>
      <c r="R5139" s="6">
        <v>41994</v>
      </c>
      <c r="S5139" t="s">
        <v>3194</v>
      </c>
      <c r="T5139" t="s">
        <v>3491</v>
      </c>
      <c r="U5139" t="s">
        <v>3841</v>
      </c>
      <c r="V5139">
        <v>66</v>
      </c>
      <c r="W5139">
        <v>62</v>
      </c>
      <c r="Y5139" t="s">
        <v>857</v>
      </c>
      <c r="Z5139">
        <v>1</v>
      </c>
      <c r="AA5139">
        <f t="shared" si="704"/>
        <v>-4</v>
      </c>
      <c r="AB5139">
        <f t="shared" ca="1" si="700"/>
        <v>3.4000000000000004</v>
      </c>
      <c r="AC5139">
        <f t="shared" ca="1" si="701"/>
        <v>-7.4</v>
      </c>
      <c r="AD5139">
        <f t="shared" ca="1" si="702"/>
        <v>7.4</v>
      </c>
      <c r="AE5139" s="2">
        <v>0</v>
      </c>
      <c r="AF5139" s="7">
        <f>VLOOKUP(R5139,Weights!$A$2:$B$120,2,0)*AE5139</f>
        <v>0</v>
      </c>
      <c r="AG5139">
        <f t="shared" ca="1" si="703"/>
        <v>54.760000000000005</v>
      </c>
      <c r="AI5139" t="str">
        <f t="shared" ca="1" si="705"/>
        <v>UNC Asheville</v>
      </c>
      <c r="AJ5139" t="str">
        <f t="shared" si="706"/>
        <v>Western Carolina</v>
      </c>
      <c r="AK5139" t="str">
        <f t="shared" si="707"/>
        <v>Western Carolina</v>
      </c>
    </row>
    <row r="5140" spans="17:37" x14ac:dyDescent="0.25">
      <c r="Q5140" t="s">
        <v>3426</v>
      </c>
      <c r="R5140" s="6">
        <v>42007</v>
      </c>
      <c r="S5140" t="s">
        <v>3194</v>
      </c>
      <c r="T5140" t="s">
        <v>3427</v>
      </c>
      <c r="U5140" t="s">
        <v>3842</v>
      </c>
      <c r="V5140">
        <v>80</v>
      </c>
      <c r="W5140">
        <v>55</v>
      </c>
      <c r="Y5140" t="s">
        <v>1331</v>
      </c>
      <c r="Z5140">
        <v>1</v>
      </c>
      <c r="AA5140">
        <f t="shared" si="704"/>
        <v>25</v>
      </c>
      <c r="AB5140">
        <f t="shared" ca="1" si="700"/>
        <v>2.2000000000000006</v>
      </c>
      <c r="AC5140">
        <f t="shared" ca="1" si="701"/>
        <v>22.8</v>
      </c>
      <c r="AD5140">
        <f t="shared" ca="1" si="702"/>
        <v>-22.8</v>
      </c>
      <c r="AE5140" s="2">
        <v>0</v>
      </c>
      <c r="AF5140" s="7">
        <f>VLOOKUP(R5140,Weights!$A$2:$B$120,2,0)*AE5140</f>
        <v>0</v>
      </c>
      <c r="AG5140">
        <f t="shared" ca="1" si="703"/>
        <v>519.84</v>
      </c>
      <c r="AI5140" t="str">
        <f t="shared" ca="1" si="705"/>
        <v>UNC Asheville</v>
      </c>
      <c r="AJ5140" t="str">
        <f t="shared" si="706"/>
        <v>UNC Asheville</v>
      </c>
      <c r="AK5140">
        <f t="shared" si="707"/>
        <v>0</v>
      </c>
    </row>
    <row r="5141" spans="17:37" x14ac:dyDescent="0.25">
      <c r="Q5141" t="s">
        <v>3426</v>
      </c>
      <c r="R5141" s="6">
        <v>42012</v>
      </c>
      <c r="S5141" t="s">
        <v>3194</v>
      </c>
      <c r="T5141" t="s">
        <v>3428</v>
      </c>
      <c r="U5141" t="s">
        <v>3842</v>
      </c>
      <c r="V5141">
        <v>71</v>
      </c>
      <c r="W5141">
        <v>54</v>
      </c>
      <c r="Y5141" t="s">
        <v>1332</v>
      </c>
      <c r="Z5141">
        <v>1</v>
      </c>
      <c r="AA5141">
        <f t="shared" si="704"/>
        <v>17</v>
      </c>
      <c r="AB5141">
        <f t="shared" ca="1" si="700"/>
        <v>12.999999800000001</v>
      </c>
      <c r="AC5141">
        <f t="shared" ca="1" si="701"/>
        <v>4.0000001999999988</v>
      </c>
      <c r="AD5141">
        <f t="shared" ca="1" si="702"/>
        <v>-4.0000001999999988</v>
      </c>
      <c r="AE5141" s="2">
        <v>0</v>
      </c>
      <c r="AF5141" s="7">
        <f>VLOOKUP(R5141,Weights!$A$2:$B$120,2,0)*AE5141</f>
        <v>0</v>
      </c>
      <c r="AG5141">
        <f t="shared" ca="1" si="703"/>
        <v>16.000001600000029</v>
      </c>
      <c r="AI5141" t="str">
        <f t="shared" ca="1" si="705"/>
        <v>UNC Asheville</v>
      </c>
      <c r="AJ5141" t="str">
        <f t="shared" si="706"/>
        <v>UNC Asheville</v>
      </c>
      <c r="AK5141">
        <f t="shared" si="707"/>
        <v>0</v>
      </c>
    </row>
    <row r="5142" spans="17:37" x14ac:dyDescent="0.25">
      <c r="Q5142" t="s">
        <v>3426</v>
      </c>
      <c r="R5142" s="6">
        <v>42018</v>
      </c>
      <c r="S5142" t="s">
        <v>3194</v>
      </c>
      <c r="T5142" t="s">
        <v>3425</v>
      </c>
      <c r="U5142" t="s">
        <v>3841</v>
      </c>
      <c r="V5142">
        <v>84</v>
      </c>
      <c r="W5142">
        <v>69</v>
      </c>
      <c r="Y5142" t="s">
        <v>1152</v>
      </c>
      <c r="Z5142">
        <v>1</v>
      </c>
      <c r="AA5142">
        <f t="shared" si="704"/>
        <v>-15</v>
      </c>
      <c r="AB5142">
        <f t="shared" ca="1" si="700"/>
        <v>2.8000000000000007</v>
      </c>
      <c r="AC5142">
        <f t="shared" ca="1" si="701"/>
        <v>-17.8</v>
      </c>
      <c r="AD5142">
        <f t="shared" ca="1" si="702"/>
        <v>17.8</v>
      </c>
      <c r="AE5142" s="2">
        <v>0</v>
      </c>
      <c r="AF5142" s="7">
        <f>VLOOKUP(R5142,Weights!$A$2:$B$120,2,0)*AE5142</f>
        <v>0</v>
      </c>
      <c r="AG5142">
        <f t="shared" ca="1" si="703"/>
        <v>316.84000000000003</v>
      </c>
      <c r="AI5142" t="str">
        <f t="shared" ca="1" si="705"/>
        <v>UNC Asheville</v>
      </c>
      <c r="AJ5142" t="str">
        <f t="shared" si="706"/>
        <v>Winthrop</v>
      </c>
      <c r="AK5142" t="str">
        <f t="shared" si="707"/>
        <v>Winthrop</v>
      </c>
    </row>
    <row r="5143" spans="17:37" x14ac:dyDescent="0.25">
      <c r="Q5143" t="s">
        <v>3426</v>
      </c>
      <c r="R5143" s="6">
        <v>42026</v>
      </c>
      <c r="S5143" t="s">
        <v>3194</v>
      </c>
      <c r="T5143" t="s">
        <v>3429</v>
      </c>
      <c r="U5143" t="s">
        <v>3842</v>
      </c>
      <c r="V5143">
        <v>75</v>
      </c>
      <c r="W5143">
        <v>65</v>
      </c>
      <c r="Y5143" t="s">
        <v>1333</v>
      </c>
      <c r="Z5143">
        <v>1</v>
      </c>
      <c r="AA5143">
        <f t="shared" si="704"/>
        <v>10</v>
      </c>
      <c r="AB5143">
        <f t="shared" ca="1" si="700"/>
        <v>-5.1999999999999993</v>
      </c>
      <c r="AC5143">
        <f t="shared" ca="1" si="701"/>
        <v>15.2</v>
      </c>
      <c r="AD5143">
        <f t="shared" ca="1" si="702"/>
        <v>-15.2</v>
      </c>
      <c r="AE5143" s="2">
        <v>0</v>
      </c>
      <c r="AF5143" s="7">
        <f>VLOOKUP(R5143,Weights!$A$2:$B$120,2,0)*AE5143</f>
        <v>0</v>
      </c>
      <c r="AG5143">
        <f t="shared" ca="1" si="703"/>
        <v>231.04</v>
      </c>
      <c r="AI5143" t="str">
        <f t="shared" ca="1" si="705"/>
        <v>Coastal Carolina</v>
      </c>
      <c r="AJ5143" t="str">
        <f t="shared" si="706"/>
        <v>UNC Asheville</v>
      </c>
      <c r="AK5143">
        <f t="shared" si="707"/>
        <v>0</v>
      </c>
    </row>
    <row r="5144" spans="17:37" x14ac:dyDescent="0.25">
      <c r="Q5144" t="s">
        <v>3426</v>
      </c>
      <c r="R5144" s="6">
        <v>42035</v>
      </c>
      <c r="S5144" t="s">
        <v>3194</v>
      </c>
      <c r="T5144" t="s">
        <v>3433</v>
      </c>
      <c r="U5144" t="s">
        <v>3842</v>
      </c>
      <c r="V5144">
        <v>70</v>
      </c>
      <c r="W5144">
        <v>63</v>
      </c>
      <c r="Y5144" t="s">
        <v>1157</v>
      </c>
      <c r="Z5144">
        <v>1</v>
      </c>
      <c r="AA5144">
        <f t="shared" si="704"/>
        <v>7</v>
      </c>
      <c r="AB5144">
        <f t="shared" ca="1" si="700"/>
        <v>7.0000000000000009</v>
      </c>
      <c r="AC5144">
        <f t="shared" ca="1" si="701"/>
        <v>0</v>
      </c>
      <c r="AD5144">
        <f t="shared" ca="1" si="702"/>
        <v>0</v>
      </c>
      <c r="AE5144" s="2">
        <v>0</v>
      </c>
      <c r="AF5144" s="7">
        <f>VLOOKUP(R5144,Weights!$A$2:$B$120,2,0)*AE5144</f>
        <v>0</v>
      </c>
      <c r="AG5144">
        <f t="shared" ca="1" si="703"/>
        <v>0</v>
      </c>
      <c r="AI5144" t="str">
        <f t="shared" ca="1" si="705"/>
        <v>UNC Asheville</v>
      </c>
      <c r="AJ5144" t="str">
        <f t="shared" si="706"/>
        <v>UNC Asheville</v>
      </c>
      <c r="AK5144">
        <f t="shared" si="707"/>
        <v>0</v>
      </c>
    </row>
    <row r="5145" spans="17:37" x14ac:dyDescent="0.25">
      <c r="Q5145" t="s">
        <v>3426</v>
      </c>
      <c r="R5145" s="6">
        <v>42041</v>
      </c>
      <c r="S5145" t="s">
        <v>3194</v>
      </c>
      <c r="T5145" t="s">
        <v>3430</v>
      </c>
      <c r="U5145" t="s">
        <v>3842</v>
      </c>
      <c r="V5145">
        <v>71</v>
      </c>
      <c r="W5145">
        <v>56</v>
      </c>
      <c r="Y5145" t="s">
        <v>1335</v>
      </c>
      <c r="Z5145">
        <v>1</v>
      </c>
      <c r="AA5145">
        <f t="shared" si="704"/>
        <v>15</v>
      </c>
      <c r="AB5145">
        <f t="shared" ca="1" si="700"/>
        <v>9.5999997999999991</v>
      </c>
      <c r="AC5145">
        <f t="shared" ca="1" si="701"/>
        <v>5.4000002000000009</v>
      </c>
      <c r="AD5145">
        <f t="shared" ca="1" si="702"/>
        <v>-5.4000002000000009</v>
      </c>
      <c r="AE5145" s="2">
        <v>0</v>
      </c>
      <c r="AF5145" s="7">
        <f>VLOOKUP(R5145,Weights!$A$2:$B$120,2,0)*AE5145</f>
        <v>0</v>
      </c>
      <c r="AG5145">
        <f t="shared" ca="1" si="703"/>
        <v>29.160002160000051</v>
      </c>
      <c r="AI5145" t="str">
        <f t="shared" ca="1" si="705"/>
        <v>UNC Asheville</v>
      </c>
      <c r="AJ5145" t="str">
        <f t="shared" si="706"/>
        <v>UNC Asheville</v>
      </c>
      <c r="AK5145">
        <f t="shared" si="707"/>
        <v>0</v>
      </c>
    </row>
    <row r="5146" spans="17:37" x14ac:dyDescent="0.25">
      <c r="Q5146" t="s">
        <v>3426</v>
      </c>
      <c r="R5146" s="6">
        <v>42047</v>
      </c>
      <c r="S5146" t="s">
        <v>3194</v>
      </c>
      <c r="T5146" t="s">
        <v>3424</v>
      </c>
      <c r="U5146" t="s">
        <v>3841</v>
      </c>
      <c r="V5146">
        <v>69</v>
      </c>
      <c r="W5146">
        <v>65</v>
      </c>
      <c r="Y5146" t="s">
        <v>1336</v>
      </c>
      <c r="Z5146">
        <v>1</v>
      </c>
      <c r="AA5146">
        <f t="shared" si="704"/>
        <v>-4</v>
      </c>
      <c r="AB5146">
        <f t="shared" ca="1" si="700"/>
        <v>12.599999799999999</v>
      </c>
      <c r="AC5146">
        <f t="shared" ca="1" si="701"/>
        <v>-16.599999799999999</v>
      </c>
      <c r="AD5146">
        <f t="shared" ca="1" si="702"/>
        <v>16.599999799999999</v>
      </c>
      <c r="AE5146" s="2">
        <v>0</v>
      </c>
      <c r="AF5146" s="7">
        <f>VLOOKUP(R5146,Weights!$A$2:$B$120,2,0)*AE5146</f>
        <v>0</v>
      </c>
      <c r="AG5146">
        <f t="shared" ca="1" si="703"/>
        <v>275.55999336000002</v>
      </c>
      <c r="AI5146" t="str">
        <f t="shared" ca="1" si="705"/>
        <v>UNC Asheville</v>
      </c>
      <c r="AJ5146" t="str">
        <f t="shared" si="706"/>
        <v>Presbyterian</v>
      </c>
      <c r="AK5146" t="str">
        <f t="shared" si="707"/>
        <v>Presbyterian</v>
      </c>
    </row>
    <row r="5147" spans="17:37" x14ac:dyDescent="0.25">
      <c r="Q5147" t="s">
        <v>3426</v>
      </c>
      <c r="R5147" s="6">
        <v>42056</v>
      </c>
      <c r="S5147" t="s">
        <v>3194</v>
      </c>
      <c r="T5147" t="s">
        <v>3432</v>
      </c>
      <c r="U5147" t="s">
        <v>3841</v>
      </c>
      <c r="V5147">
        <v>75</v>
      </c>
      <c r="W5147">
        <v>68</v>
      </c>
      <c r="Y5147" t="s">
        <v>1338</v>
      </c>
      <c r="Z5147">
        <v>1</v>
      </c>
      <c r="AA5147">
        <f t="shared" si="704"/>
        <v>-7</v>
      </c>
      <c r="AB5147">
        <f t="shared" ca="1" si="700"/>
        <v>0.80000000000000049</v>
      </c>
      <c r="AC5147">
        <f t="shared" ca="1" si="701"/>
        <v>-7.8000000000000007</v>
      </c>
      <c r="AD5147">
        <f t="shared" ca="1" si="702"/>
        <v>7.8000000000000007</v>
      </c>
      <c r="AE5147" s="2">
        <v>0</v>
      </c>
      <c r="AF5147" s="7">
        <f>VLOOKUP(R5147,Weights!$A$2:$B$120,2,0)*AE5147</f>
        <v>0</v>
      </c>
      <c r="AG5147">
        <f t="shared" ca="1" si="703"/>
        <v>60.840000000000011</v>
      </c>
      <c r="AI5147" t="str">
        <f t="shared" ca="1" si="705"/>
        <v>UNC Asheville</v>
      </c>
      <c r="AJ5147" t="str">
        <f t="shared" si="706"/>
        <v>Radford</v>
      </c>
      <c r="AK5147" t="str">
        <f t="shared" si="707"/>
        <v>Radford</v>
      </c>
    </row>
    <row r="5148" spans="17:37" x14ac:dyDescent="0.25">
      <c r="Q5148" t="s">
        <v>3426</v>
      </c>
      <c r="R5148" s="6">
        <v>42061</v>
      </c>
      <c r="S5148" t="s">
        <v>3194</v>
      </c>
      <c r="T5148" t="s">
        <v>3423</v>
      </c>
      <c r="U5148" t="s">
        <v>3841</v>
      </c>
      <c r="V5148">
        <v>75</v>
      </c>
      <c r="W5148">
        <v>71</v>
      </c>
      <c r="Y5148" t="s">
        <v>1339</v>
      </c>
      <c r="Z5148">
        <v>1</v>
      </c>
      <c r="AA5148">
        <f t="shared" si="704"/>
        <v>-4</v>
      </c>
      <c r="AB5148">
        <f t="shared" ca="1" si="700"/>
        <v>-3.3999999999999995</v>
      </c>
      <c r="AC5148">
        <f t="shared" ca="1" si="701"/>
        <v>-0.60000000000000053</v>
      </c>
      <c r="AD5148">
        <f t="shared" ca="1" si="702"/>
        <v>0.60000000000000053</v>
      </c>
      <c r="AE5148" s="2">
        <v>0</v>
      </c>
      <c r="AF5148" s="7">
        <f>VLOOKUP(R5148,Weights!$A$2:$B$120,2,0)*AE5148</f>
        <v>0</v>
      </c>
      <c r="AG5148">
        <f t="shared" ca="1" si="703"/>
        <v>0.36000000000000065</v>
      </c>
      <c r="AI5148" t="str">
        <f t="shared" ca="1" si="705"/>
        <v>High Point</v>
      </c>
      <c r="AJ5148" t="str">
        <f t="shared" si="706"/>
        <v>High Point</v>
      </c>
      <c r="AK5148" t="str">
        <f t="shared" si="707"/>
        <v>High Point</v>
      </c>
    </row>
    <row r="5149" spans="17:37" x14ac:dyDescent="0.25">
      <c r="Q5149" t="s">
        <v>3328</v>
      </c>
      <c r="R5149" s="6">
        <v>41957</v>
      </c>
      <c r="S5149" t="s">
        <v>3194</v>
      </c>
      <c r="T5149" t="s">
        <v>3839</v>
      </c>
      <c r="U5149" t="s">
        <v>3842</v>
      </c>
      <c r="V5149">
        <v>76</v>
      </c>
      <c r="W5149">
        <v>62</v>
      </c>
      <c r="Y5149" t="s">
        <v>176</v>
      </c>
      <c r="Z5149">
        <v>1</v>
      </c>
      <c r="AA5149">
        <f t="shared" si="704"/>
        <v>14</v>
      </c>
      <c r="AB5149">
        <f t="shared" ca="1" si="700"/>
        <v>23.599999799999999</v>
      </c>
      <c r="AC5149">
        <f t="shared" ca="1" si="701"/>
        <v>-9.5999997999999991</v>
      </c>
      <c r="AD5149">
        <f t="shared" ca="1" si="702"/>
        <v>9.5999997999999991</v>
      </c>
      <c r="AE5149" s="2">
        <v>0</v>
      </c>
      <c r="AF5149" s="7">
        <f>VLOOKUP(R5149,Weights!$A$2:$B$120,2,0)*AE5149</f>
        <v>0</v>
      </c>
      <c r="AG5149">
        <f t="shared" ca="1" si="703"/>
        <v>92.15999616000002</v>
      </c>
      <c r="AI5149" t="str">
        <f t="shared" ca="1" si="705"/>
        <v>UNC Greensboro</v>
      </c>
      <c r="AJ5149" t="str">
        <f t="shared" si="706"/>
        <v>UNC Greensboro</v>
      </c>
      <c r="AK5149">
        <f t="shared" si="707"/>
        <v>0</v>
      </c>
    </row>
    <row r="5150" spans="17:37" x14ac:dyDescent="0.25">
      <c r="Q5150" t="s">
        <v>3328</v>
      </c>
      <c r="R5150" s="6">
        <v>41961</v>
      </c>
      <c r="S5150" t="s">
        <v>3194</v>
      </c>
      <c r="T5150" t="s">
        <v>3269</v>
      </c>
      <c r="U5150" t="s">
        <v>3841</v>
      </c>
      <c r="V5150">
        <v>84</v>
      </c>
      <c r="W5150">
        <v>72</v>
      </c>
      <c r="Y5150" t="s">
        <v>11</v>
      </c>
      <c r="Z5150">
        <v>1</v>
      </c>
      <c r="AA5150">
        <f t="shared" si="704"/>
        <v>-12</v>
      </c>
      <c r="AB5150">
        <f t="shared" ca="1" si="700"/>
        <v>-4.8000000200000006</v>
      </c>
      <c r="AC5150">
        <f t="shared" ca="1" si="701"/>
        <v>-7.1999999799999994</v>
      </c>
      <c r="AD5150">
        <f t="shared" ca="1" si="702"/>
        <v>7.1999999799999994</v>
      </c>
      <c r="AE5150" s="2">
        <v>0</v>
      </c>
      <c r="AF5150" s="7">
        <f>VLOOKUP(R5150,Weights!$A$2:$B$120,2,0)*AE5150</f>
        <v>0</v>
      </c>
      <c r="AG5150">
        <f t="shared" ca="1" si="703"/>
        <v>51.839999711999994</v>
      </c>
      <c r="AI5150" t="str">
        <f t="shared" ca="1" si="705"/>
        <v>UNC Wilmington</v>
      </c>
      <c r="AJ5150" t="str">
        <f t="shared" si="706"/>
        <v>UNC Wilmington</v>
      </c>
      <c r="AK5150" t="str">
        <f t="shared" si="707"/>
        <v>UNC Wilmington</v>
      </c>
    </row>
    <row r="5151" spans="17:37" x14ac:dyDescent="0.25">
      <c r="Q5151" t="s">
        <v>3328</v>
      </c>
      <c r="R5151" s="6">
        <v>41974</v>
      </c>
      <c r="S5151" t="s">
        <v>3194</v>
      </c>
      <c r="T5151" t="s">
        <v>3423</v>
      </c>
      <c r="U5151" t="s">
        <v>3841</v>
      </c>
      <c r="V5151">
        <v>76</v>
      </c>
      <c r="W5151">
        <v>68</v>
      </c>
      <c r="Y5151" t="s">
        <v>72</v>
      </c>
      <c r="Z5151">
        <v>1</v>
      </c>
      <c r="AA5151">
        <f t="shared" si="704"/>
        <v>-8</v>
      </c>
      <c r="AB5151">
        <f t="shared" ca="1" si="700"/>
        <v>-7.6000000000000005</v>
      </c>
      <c r="AC5151">
        <f t="shared" ca="1" si="701"/>
        <v>-0.39999999999999947</v>
      </c>
      <c r="AD5151">
        <f t="shared" ca="1" si="702"/>
        <v>0.39999999999999947</v>
      </c>
      <c r="AE5151" s="2">
        <v>0</v>
      </c>
      <c r="AF5151" s="7">
        <f>VLOOKUP(R5151,Weights!$A$2:$B$120,2,0)*AE5151</f>
        <v>0</v>
      </c>
      <c r="AG5151">
        <f t="shared" ca="1" si="703"/>
        <v>0.15999999999999959</v>
      </c>
      <c r="AI5151" t="str">
        <f t="shared" ca="1" si="705"/>
        <v>High Point</v>
      </c>
      <c r="AJ5151" t="str">
        <f t="shared" si="706"/>
        <v>High Point</v>
      </c>
      <c r="AK5151" t="str">
        <f t="shared" si="707"/>
        <v>High Point</v>
      </c>
    </row>
    <row r="5152" spans="17:37" x14ac:dyDescent="0.25">
      <c r="Q5152" t="s">
        <v>3328</v>
      </c>
      <c r="R5152" s="6">
        <v>41983</v>
      </c>
      <c r="S5152" t="s">
        <v>3194</v>
      </c>
      <c r="T5152" t="s">
        <v>3839</v>
      </c>
      <c r="U5152" t="s">
        <v>3842</v>
      </c>
      <c r="V5152">
        <v>82</v>
      </c>
      <c r="W5152">
        <v>78</v>
      </c>
      <c r="Y5152" t="s">
        <v>25</v>
      </c>
      <c r="Z5152">
        <v>1</v>
      </c>
      <c r="AA5152">
        <f t="shared" si="704"/>
        <v>4</v>
      </c>
      <c r="AB5152">
        <f t="shared" ca="1" si="700"/>
        <v>23.599999799999999</v>
      </c>
      <c r="AC5152">
        <f t="shared" ca="1" si="701"/>
        <v>-19.599999799999999</v>
      </c>
      <c r="AD5152">
        <f t="shared" ca="1" si="702"/>
        <v>19.599999799999999</v>
      </c>
      <c r="AE5152" s="2">
        <v>0</v>
      </c>
      <c r="AF5152" s="7">
        <f>VLOOKUP(R5152,Weights!$A$2:$B$120,2,0)*AE5152</f>
        <v>0</v>
      </c>
      <c r="AG5152">
        <f t="shared" ca="1" si="703"/>
        <v>384.15999216</v>
      </c>
      <c r="AI5152" t="str">
        <f t="shared" ca="1" si="705"/>
        <v>UNC Greensboro</v>
      </c>
      <c r="AJ5152" t="str">
        <f t="shared" si="706"/>
        <v>UNC Greensboro</v>
      </c>
      <c r="AK5152">
        <f t="shared" si="707"/>
        <v>0</v>
      </c>
    </row>
    <row r="5153" spans="17:37" x14ac:dyDescent="0.25">
      <c r="Q5153" t="s">
        <v>3328</v>
      </c>
      <c r="R5153" s="6">
        <v>41989</v>
      </c>
      <c r="S5153" t="s">
        <v>3194</v>
      </c>
      <c r="T5153" t="s">
        <v>3826</v>
      </c>
      <c r="U5153" t="s">
        <v>3841</v>
      </c>
      <c r="V5153">
        <v>79</v>
      </c>
      <c r="W5153">
        <v>56</v>
      </c>
      <c r="Y5153" t="s">
        <v>1150</v>
      </c>
      <c r="Z5153">
        <v>1</v>
      </c>
      <c r="AA5153">
        <f t="shared" si="704"/>
        <v>-23</v>
      </c>
      <c r="AB5153">
        <f t="shared" ca="1" si="700"/>
        <v>-24.200000200000002</v>
      </c>
      <c r="AC5153">
        <f t="shared" ca="1" si="701"/>
        <v>1.2000002000000016</v>
      </c>
      <c r="AD5153">
        <f t="shared" ca="1" si="702"/>
        <v>-1.2000002000000016</v>
      </c>
      <c r="AE5153" s="2">
        <v>0</v>
      </c>
      <c r="AF5153" s="7">
        <f>VLOOKUP(R5153,Weights!$A$2:$B$120,2,0)*AE5153</f>
        <v>0</v>
      </c>
      <c r="AG5153">
        <f t="shared" ca="1" si="703"/>
        <v>1.4400004800000439</v>
      </c>
      <c r="AI5153" t="str">
        <f t="shared" ca="1" si="705"/>
        <v>North Carolina</v>
      </c>
      <c r="AJ5153" t="str">
        <f t="shared" si="706"/>
        <v>North Carolina</v>
      </c>
      <c r="AK5153" t="str">
        <f t="shared" si="707"/>
        <v>North Carolina</v>
      </c>
    </row>
    <row r="5154" spans="17:37" x14ac:dyDescent="0.25">
      <c r="Q5154" t="s">
        <v>3328</v>
      </c>
      <c r="R5154" s="6">
        <v>41993</v>
      </c>
      <c r="S5154" t="s">
        <v>3194</v>
      </c>
      <c r="T5154" t="s">
        <v>3466</v>
      </c>
      <c r="U5154" t="s">
        <v>3841</v>
      </c>
      <c r="V5154">
        <v>71</v>
      </c>
      <c r="W5154">
        <v>64</v>
      </c>
      <c r="Y5154" t="s">
        <v>1654</v>
      </c>
      <c r="Z5154">
        <v>1</v>
      </c>
      <c r="AA5154">
        <f t="shared" si="704"/>
        <v>-7</v>
      </c>
      <c r="AB5154">
        <f t="shared" ca="1" si="700"/>
        <v>-1.0000000000000009</v>
      </c>
      <c r="AC5154">
        <f t="shared" ca="1" si="701"/>
        <v>-5.9999999999999991</v>
      </c>
      <c r="AD5154">
        <f t="shared" ca="1" si="702"/>
        <v>5.9999999999999991</v>
      </c>
      <c r="AE5154" s="2">
        <v>0</v>
      </c>
      <c r="AF5154" s="7">
        <f>VLOOKUP(R5154,Weights!$A$2:$B$120,2,0)*AE5154</f>
        <v>0</v>
      </c>
      <c r="AG5154">
        <f t="shared" ca="1" si="703"/>
        <v>35.999999999999986</v>
      </c>
      <c r="AI5154" t="str">
        <f t="shared" ca="1" si="705"/>
        <v>Elon</v>
      </c>
      <c r="AJ5154" t="str">
        <f t="shared" si="706"/>
        <v>Elon</v>
      </c>
      <c r="AK5154" t="str">
        <f t="shared" si="707"/>
        <v>Elon</v>
      </c>
    </row>
    <row r="5155" spans="17:37" x14ac:dyDescent="0.25">
      <c r="Q5155" t="s">
        <v>3328</v>
      </c>
      <c r="R5155" s="6">
        <v>42004</v>
      </c>
      <c r="S5155" t="s">
        <v>3194</v>
      </c>
      <c r="T5155" t="s">
        <v>3839</v>
      </c>
      <c r="U5155" t="s">
        <v>3842</v>
      </c>
      <c r="V5155">
        <v>92</v>
      </c>
      <c r="W5155">
        <v>48</v>
      </c>
      <c r="Y5155" t="s">
        <v>1670</v>
      </c>
      <c r="Z5155">
        <v>1</v>
      </c>
      <c r="AA5155">
        <f t="shared" si="704"/>
        <v>44</v>
      </c>
      <c r="AB5155">
        <f t="shared" ca="1" si="700"/>
        <v>23.599999799999999</v>
      </c>
      <c r="AC5155">
        <f t="shared" ca="1" si="701"/>
        <v>20.400000200000001</v>
      </c>
      <c r="AD5155">
        <f t="shared" ca="1" si="702"/>
        <v>-20.400000200000001</v>
      </c>
      <c r="AE5155" s="2">
        <v>0</v>
      </c>
      <c r="AF5155" s="7">
        <f>VLOOKUP(R5155,Weights!$A$2:$B$120,2,0)*AE5155</f>
        <v>0</v>
      </c>
      <c r="AG5155">
        <f t="shared" ca="1" si="703"/>
        <v>416.16000816000007</v>
      </c>
      <c r="AI5155" t="str">
        <f t="shared" ca="1" si="705"/>
        <v>UNC Greensboro</v>
      </c>
      <c r="AJ5155" t="str">
        <f t="shared" si="706"/>
        <v>UNC Greensboro</v>
      </c>
      <c r="AK5155">
        <f t="shared" si="707"/>
        <v>0</v>
      </c>
    </row>
    <row r="5156" spans="17:37" x14ac:dyDescent="0.25">
      <c r="Q5156" t="s">
        <v>3328</v>
      </c>
      <c r="R5156" s="6">
        <v>42007</v>
      </c>
      <c r="S5156" t="s">
        <v>3194</v>
      </c>
      <c r="T5156" t="s">
        <v>3344</v>
      </c>
      <c r="U5156" t="s">
        <v>3841</v>
      </c>
      <c r="V5156">
        <v>76</v>
      </c>
      <c r="W5156">
        <v>55</v>
      </c>
      <c r="Y5156" t="s">
        <v>1301</v>
      </c>
      <c r="Z5156">
        <v>1</v>
      </c>
      <c r="AA5156">
        <f t="shared" si="704"/>
        <v>-21</v>
      </c>
      <c r="AB5156">
        <f t="shared" ca="1" si="700"/>
        <v>-5.0000000200000008</v>
      </c>
      <c r="AC5156">
        <f t="shared" ca="1" si="701"/>
        <v>-15.999999979999998</v>
      </c>
      <c r="AD5156">
        <f t="shared" ca="1" si="702"/>
        <v>15.999999979999998</v>
      </c>
      <c r="AE5156" s="2">
        <v>0</v>
      </c>
      <c r="AF5156" s="7">
        <f>VLOOKUP(R5156,Weights!$A$2:$B$120,2,0)*AE5156</f>
        <v>0</v>
      </c>
      <c r="AG5156">
        <f t="shared" ca="1" si="703"/>
        <v>255.99999935999995</v>
      </c>
      <c r="AI5156" t="str">
        <f t="shared" ca="1" si="705"/>
        <v>Mercer</v>
      </c>
      <c r="AJ5156" t="str">
        <f t="shared" si="706"/>
        <v>Mercer</v>
      </c>
      <c r="AK5156" t="str">
        <f t="shared" si="707"/>
        <v>Mercer</v>
      </c>
    </row>
    <row r="5157" spans="17:37" x14ac:dyDescent="0.25">
      <c r="Q5157" t="s">
        <v>3328</v>
      </c>
      <c r="R5157" s="6">
        <v>42009</v>
      </c>
      <c r="S5157" t="s">
        <v>3194</v>
      </c>
      <c r="T5157" t="s">
        <v>3512</v>
      </c>
      <c r="U5157" t="s">
        <v>3841</v>
      </c>
      <c r="V5157">
        <v>85</v>
      </c>
      <c r="W5157">
        <v>83</v>
      </c>
      <c r="X5157" t="s">
        <v>3843</v>
      </c>
      <c r="Y5157" t="s">
        <v>1302</v>
      </c>
      <c r="Z5157">
        <v>1</v>
      </c>
      <c r="AA5157">
        <f t="shared" si="704"/>
        <v>-2</v>
      </c>
      <c r="AB5157">
        <f t="shared" ca="1" si="700"/>
        <v>2.5999999999999996</v>
      </c>
      <c r="AC5157">
        <f t="shared" ca="1" si="701"/>
        <v>-4.5999999999999996</v>
      </c>
      <c r="AD5157">
        <f t="shared" ca="1" si="702"/>
        <v>4.5999999999999996</v>
      </c>
      <c r="AE5157" s="2">
        <v>0</v>
      </c>
      <c r="AF5157" s="7">
        <f>VLOOKUP(R5157,Weights!$A$2:$B$120,2,0)*AE5157</f>
        <v>0</v>
      </c>
      <c r="AG5157">
        <f t="shared" ca="1" si="703"/>
        <v>21.159999999999997</v>
      </c>
      <c r="AI5157" t="str">
        <f t="shared" ca="1" si="705"/>
        <v>UNC Greensboro</v>
      </c>
      <c r="AJ5157" t="str">
        <f t="shared" si="706"/>
        <v>The Citadel</v>
      </c>
      <c r="AK5157" t="str">
        <f t="shared" si="707"/>
        <v>The Citadel</v>
      </c>
    </row>
    <row r="5158" spans="17:37" x14ac:dyDescent="0.25">
      <c r="Q5158" t="s">
        <v>3328</v>
      </c>
      <c r="R5158" s="6">
        <v>42018</v>
      </c>
      <c r="S5158" t="s">
        <v>3194</v>
      </c>
      <c r="T5158" t="s">
        <v>3472</v>
      </c>
      <c r="U5158" t="s">
        <v>3842</v>
      </c>
      <c r="V5158">
        <v>75</v>
      </c>
      <c r="W5158">
        <v>63</v>
      </c>
      <c r="Y5158" t="s">
        <v>1304</v>
      </c>
      <c r="Z5158">
        <v>1</v>
      </c>
      <c r="AA5158">
        <f t="shared" si="704"/>
        <v>12</v>
      </c>
      <c r="AB5158">
        <f t="shared" ca="1" si="700"/>
        <v>1.5999999999999996</v>
      </c>
      <c r="AC5158">
        <f t="shared" ca="1" si="701"/>
        <v>10.4</v>
      </c>
      <c r="AD5158">
        <f t="shared" ca="1" si="702"/>
        <v>-10.4</v>
      </c>
      <c r="AE5158" s="2">
        <v>0</v>
      </c>
      <c r="AF5158" s="7">
        <f>VLOOKUP(R5158,Weights!$A$2:$B$120,2,0)*AE5158</f>
        <v>0</v>
      </c>
      <c r="AG5158">
        <f t="shared" ca="1" si="703"/>
        <v>108.16000000000001</v>
      </c>
      <c r="AI5158" t="str">
        <f t="shared" ca="1" si="705"/>
        <v>UNC Greensboro</v>
      </c>
      <c r="AJ5158" t="str">
        <f t="shared" si="706"/>
        <v>UNC Greensboro</v>
      </c>
      <c r="AK5158">
        <f t="shared" si="707"/>
        <v>0</v>
      </c>
    </row>
    <row r="5159" spans="17:37" x14ac:dyDescent="0.25">
      <c r="Q5159" t="s">
        <v>3328</v>
      </c>
      <c r="R5159" s="6">
        <v>42033</v>
      </c>
      <c r="S5159" t="s">
        <v>3194</v>
      </c>
      <c r="T5159" t="s">
        <v>3431</v>
      </c>
      <c r="U5159" t="s">
        <v>3841</v>
      </c>
      <c r="V5159">
        <v>58</v>
      </c>
      <c r="W5159">
        <v>42</v>
      </c>
      <c r="Y5159" t="s">
        <v>1305</v>
      </c>
      <c r="Z5159">
        <v>1</v>
      </c>
      <c r="AA5159">
        <f t="shared" si="704"/>
        <v>-16</v>
      </c>
      <c r="AB5159">
        <f t="shared" ca="1" si="700"/>
        <v>-8.6000000000000014</v>
      </c>
      <c r="AC5159">
        <f t="shared" ca="1" si="701"/>
        <v>-7.3999999999999986</v>
      </c>
      <c r="AD5159">
        <f t="shared" ca="1" si="702"/>
        <v>7.3999999999999986</v>
      </c>
      <c r="AE5159" s="2">
        <v>0</v>
      </c>
      <c r="AF5159" s="7">
        <f>VLOOKUP(R5159,Weights!$A$2:$B$120,2,0)*AE5159</f>
        <v>0</v>
      </c>
      <c r="AG5159">
        <f t="shared" ca="1" si="703"/>
        <v>54.759999999999977</v>
      </c>
      <c r="AI5159" t="str">
        <f t="shared" ca="1" si="705"/>
        <v>Wofford</v>
      </c>
      <c r="AJ5159" t="str">
        <f t="shared" si="706"/>
        <v>Wofford</v>
      </c>
      <c r="AK5159" t="str">
        <f t="shared" si="707"/>
        <v>Wofford</v>
      </c>
    </row>
    <row r="5160" spans="17:37" x14ac:dyDescent="0.25">
      <c r="Q5160" t="s">
        <v>3328</v>
      </c>
      <c r="R5160" s="6">
        <v>42035</v>
      </c>
      <c r="S5160" t="s">
        <v>3194</v>
      </c>
      <c r="T5160" t="s">
        <v>3491</v>
      </c>
      <c r="U5160" t="s">
        <v>3841</v>
      </c>
      <c r="V5160">
        <v>78</v>
      </c>
      <c r="W5160">
        <v>73</v>
      </c>
      <c r="Y5160" t="s">
        <v>2678</v>
      </c>
      <c r="Z5160">
        <v>1</v>
      </c>
      <c r="AA5160">
        <f t="shared" si="704"/>
        <v>-5</v>
      </c>
      <c r="AB5160">
        <f t="shared" ca="1" si="700"/>
        <v>-0.80000000000000071</v>
      </c>
      <c r="AC5160">
        <f t="shared" ca="1" si="701"/>
        <v>-4.1999999999999993</v>
      </c>
      <c r="AD5160">
        <f t="shared" ca="1" si="702"/>
        <v>4.1999999999999993</v>
      </c>
      <c r="AE5160" s="2">
        <v>0</v>
      </c>
      <c r="AF5160" s="7">
        <f>VLOOKUP(R5160,Weights!$A$2:$B$120,2,0)*AE5160</f>
        <v>0</v>
      </c>
      <c r="AG5160">
        <f t="shared" ca="1" si="703"/>
        <v>17.639999999999993</v>
      </c>
      <c r="AI5160" t="str">
        <f t="shared" ca="1" si="705"/>
        <v>Western Carolina</v>
      </c>
      <c r="AJ5160" t="str">
        <f t="shared" si="706"/>
        <v>Western Carolina</v>
      </c>
      <c r="AK5160" t="str">
        <f t="shared" si="707"/>
        <v>Western Carolina</v>
      </c>
    </row>
    <row r="5161" spans="17:37" x14ac:dyDescent="0.25">
      <c r="Q5161" t="s">
        <v>3328</v>
      </c>
      <c r="R5161" s="6">
        <v>42047</v>
      </c>
      <c r="S5161" t="s">
        <v>3194</v>
      </c>
      <c r="T5161" t="s">
        <v>3440</v>
      </c>
      <c r="U5161" t="s">
        <v>3841</v>
      </c>
      <c r="V5161">
        <v>65</v>
      </c>
      <c r="W5161">
        <v>62</v>
      </c>
      <c r="Y5161" t="s">
        <v>2679</v>
      </c>
      <c r="Z5161">
        <v>1</v>
      </c>
      <c r="AA5161">
        <f t="shared" si="704"/>
        <v>-3</v>
      </c>
      <c r="AB5161">
        <f t="shared" ca="1" si="700"/>
        <v>-3.8000000000000007</v>
      </c>
      <c r="AC5161">
        <f t="shared" ca="1" si="701"/>
        <v>0.80000000000000071</v>
      </c>
      <c r="AD5161">
        <f t="shared" ca="1" si="702"/>
        <v>-0.80000000000000071</v>
      </c>
      <c r="AE5161" s="2">
        <v>0</v>
      </c>
      <c r="AF5161" s="7">
        <f>VLOOKUP(R5161,Weights!$A$2:$B$120,2,0)*AE5161</f>
        <v>0</v>
      </c>
      <c r="AG5161">
        <f t="shared" ca="1" si="703"/>
        <v>0.64000000000000112</v>
      </c>
      <c r="AI5161" t="str">
        <f t="shared" ca="1" si="705"/>
        <v>East Tennessee St</v>
      </c>
      <c r="AJ5161" t="str">
        <f t="shared" si="706"/>
        <v>East Tennessee St</v>
      </c>
      <c r="AK5161" t="str">
        <f t="shared" si="707"/>
        <v>East Tennessee St</v>
      </c>
    </row>
    <row r="5162" spans="17:37" x14ac:dyDescent="0.25">
      <c r="Q5162" t="s">
        <v>3328</v>
      </c>
      <c r="R5162" s="6">
        <v>42057</v>
      </c>
      <c r="S5162" t="s">
        <v>3194</v>
      </c>
      <c r="T5162" t="s">
        <v>3459</v>
      </c>
      <c r="U5162" t="s">
        <v>3842</v>
      </c>
      <c r="V5162">
        <v>84</v>
      </c>
      <c r="W5162">
        <v>49</v>
      </c>
      <c r="Y5162" t="s">
        <v>1320</v>
      </c>
      <c r="Z5162">
        <v>1</v>
      </c>
      <c r="AA5162">
        <f t="shared" si="704"/>
        <v>35</v>
      </c>
      <c r="AB5162">
        <f t="shared" ca="1" si="700"/>
        <v>-1.6000000000000005</v>
      </c>
      <c r="AC5162">
        <f t="shared" ca="1" si="701"/>
        <v>36.6</v>
      </c>
      <c r="AD5162">
        <f t="shared" ca="1" si="702"/>
        <v>-36.6</v>
      </c>
      <c r="AE5162" s="2">
        <v>0</v>
      </c>
      <c r="AF5162" s="7">
        <f>VLOOKUP(R5162,Weights!$A$2:$B$120,2,0)*AE5162</f>
        <v>0</v>
      </c>
      <c r="AG5162">
        <f t="shared" ca="1" si="703"/>
        <v>1339.5600000000002</v>
      </c>
      <c r="AI5162" t="str">
        <f t="shared" ca="1" si="705"/>
        <v>Furman</v>
      </c>
      <c r="AJ5162" t="str">
        <f t="shared" si="706"/>
        <v>UNC Greensboro</v>
      </c>
      <c r="AK5162">
        <f t="shared" si="707"/>
        <v>0</v>
      </c>
    </row>
    <row r="5163" spans="17:37" x14ac:dyDescent="0.25">
      <c r="Q5163" t="s">
        <v>3328</v>
      </c>
      <c r="R5163" s="6">
        <v>42061</v>
      </c>
      <c r="S5163" t="s">
        <v>3194</v>
      </c>
      <c r="T5163" t="s">
        <v>3339</v>
      </c>
      <c r="U5163" t="s">
        <v>3842</v>
      </c>
      <c r="V5163">
        <v>81</v>
      </c>
      <c r="W5163">
        <v>67</v>
      </c>
      <c r="Y5163" t="s">
        <v>1321</v>
      </c>
      <c r="Z5163">
        <v>1</v>
      </c>
      <c r="AA5163">
        <f t="shared" si="704"/>
        <v>14</v>
      </c>
      <c r="AB5163">
        <f t="shared" ca="1" si="700"/>
        <v>-0.80000000000000071</v>
      </c>
      <c r="AC5163">
        <f t="shared" ca="1" si="701"/>
        <v>14.8</v>
      </c>
      <c r="AD5163">
        <f t="shared" ca="1" si="702"/>
        <v>-14.8</v>
      </c>
      <c r="AE5163" s="2">
        <v>0</v>
      </c>
      <c r="AF5163" s="7">
        <f>VLOOKUP(R5163,Weights!$A$2:$B$120,2,0)*AE5163</f>
        <v>0</v>
      </c>
      <c r="AG5163">
        <f t="shared" ca="1" si="703"/>
        <v>219.04000000000002</v>
      </c>
      <c r="AI5163" t="str">
        <f t="shared" ca="1" si="705"/>
        <v>Samford</v>
      </c>
      <c r="AJ5163" t="str">
        <f t="shared" si="706"/>
        <v>UNC Greensboro</v>
      </c>
      <c r="AK5163">
        <f t="shared" si="707"/>
        <v>0</v>
      </c>
    </row>
    <row r="5164" spans="17:37" x14ac:dyDescent="0.25">
      <c r="Q5164" t="s">
        <v>3328</v>
      </c>
      <c r="R5164" s="6">
        <v>42063</v>
      </c>
      <c r="S5164" t="s">
        <v>3194</v>
      </c>
      <c r="T5164" t="s">
        <v>3355</v>
      </c>
      <c r="U5164" t="s">
        <v>3841</v>
      </c>
      <c r="V5164">
        <v>61</v>
      </c>
      <c r="W5164">
        <v>58</v>
      </c>
      <c r="Y5164" t="s">
        <v>1322</v>
      </c>
      <c r="Z5164">
        <v>1</v>
      </c>
      <c r="AA5164">
        <f t="shared" si="704"/>
        <v>-3</v>
      </c>
      <c r="AB5164">
        <f t="shared" ca="1" si="700"/>
        <v>-5.6000000200000004</v>
      </c>
      <c r="AC5164">
        <f t="shared" ca="1" si="701"/>
        <v>2.6000000200000004</v>
      </c>
      <c r="AD5164">
        <f t="shared" ca="1" si="702"/>
        <v>-2.6000000200000004</v>
      </c>
      <c r="AE5164" s="2">
        <v>0</v>
      </c>
      <c r="AF5164" s="7">
        <f>VLOOKUP(R5164,Weights!$A$2:$B$120,2,0)*AE5164</f>
        <v>0</v>
      </c>
      <c r="AG5164">
        <f t="shared" ca="1" si="703"/>
        <v>6.7600001040000022</v>
      </c>
      <c r="AI5164" t="str">
        <f t="shared" ca="1" si="705"/>
        <v>Chattanooga</v>
      </c>
      <c r="AJ5164" t="str">
        <f t="shared" si="706"/>
        <v>Chattanooga</v>
      </c>
      <c r="AK5164" t="str">
        <f t="shared" si="707"/>
        <v>Chattanooga</v>
      </c>
    </row>
    <row r="5165" spans="17:37" x14ac:dyDescent="0.25">
      <c r="Q5165" t="s">
        <v>3328</v>
      </c>
      <c r="R5165" s="6">
        <v>42070</v>
      </c>
      <c r="S5165" t="s">
        <v>3195</v>
      </c>
      <c r="T5165" t="s">
        <v>3431</v>
      </c>
      <c r="U5165" t="s">
        <v>3841</v>
      </c>
      <c r="V5165">
        <v>70</v>
      </c>
      <c r="W5165">
        <v>52</v>
      </c>
      <c r="Y5165" t="s">
        <v>2680</v>
      </c>
      <c r="Z5165">
        <v>1</v>
      </c>
      <c r="AA5165">
        <f t="shared" si="704"/>
        <v>-18</v>
      </c>
      <c r="AB5165">
        <f t="shared" ca="1" si="700"/>
        <v>-11.8</v>
      </c>
      <c r="AC5165">
        <f t="shared" ca="1" si="701"/>
        <v>-6.1999999999999993</v>
      </c>
      <c r="AD5165">
        <f t="shared" ca="1" si="702"/>
        <v>6.1999999999999993</v>
      </c>
      <c r="AE5165" s="2">
        <v>0</v>
      </c>
      <c r="AF5165" s="7">
        <f>VLOOKUP(R5165,Weights!$A$2:$B$120,2,0)*AE5165</f>
        <v>0</v>
      </c>
      <c r="AG5165">
        <f t="shared" ca="1" si="703"/>
        <v>38.439999999999991</v>
      </c>
      <c r="AI5165" t="str">
        <f t="shared" ca="1" si="705"/>
        <v>Wofford</v>
      </c>
      <c r="AJ5165" t="str">
        <f t="shared" si="706"/>
        <v>Wofford</v>
      </c>
      <c r="AK5165" t="str">
        <f t="shared" si="707"/>
        <v>Wofford</v>
      </c>
    </row>
    <row r="5166" spans="17:37" x14ac:dyDescent="0.25">
      <c r="Q5166" t="s">
        <v>3269</v>
      </c>
      <c r="R5166" s="6">
        <v>41976</v>
      </c>
      <c r="S5166" t="s">
        <v>3194</v>
      </c>
      <c r="T5166" t="s">
        <v>3839</v>
      </c>
      <c r="U5166" t="s">
        <v>3842</v>
      </c>
      <c r="V5166">
        <v>105</v>
      </c>
      <c r="W5166">
        <v>47</v>
      </c>
      <c r="Y5166" t="s">
        <v>150</v>
      </c>
      <c r="Z5166">
        <v>1</v>
      </c>
      <c r="AA5166">
        <f t="shared" si="704"/>
        <v>58</v>
      </c>
      <c r="AB5166">
        <f t="shared" ca="1" si="700"/>
        <v>31.599999820000001</v>
      </c>
      <c r="AC5166">
        <f t="shared" ca="1" si="701"/>
        <v>26.400000179999999</v>
      </c>
      <c r="AD5166">
        <f t="shared" ca="1" si="702"/>
        <v>-26.400000179999999</v>
      </c>
      <c r="AE5166" s="2">
        <v>0</v>
      </c>
      <c r="AF5166" s="7">
        <f>VLOOKUP(R5166,Weights!$A$2:$B$120,2,0)*AE5166</f>
        <v>0</v>
      </c>
      <c r="AG5166">
        <f t="shared" ca="1" si="703"/>
        <v>696.96000950400003</v>
      </c>
      <c r="AI5166" t="str">
        <f t="shared" ca="1" si="705"/>
        <v>UNC Wilmington</v>
      </c>
      <c r="AJ5166" t="str">
        <f t="shared" si="706"/>
        <v>UNC Wilmington</v>
      </c>
      <c r="AK5166">
        <f t="shared" si="707"/>
        <v>0</v>
      </c>
    </row>
    <row r="5167" spans="17:37" x14ac:dyDescent="0.25">
      <c r="Q5167" t="s">
        <v>3269</v>
      </c>
      <c r="R5167" s="6">
        <v>41990</v>
      </c>
      <c r="S5167" t="s">
        <v>3194</v>
      </c>
      <c r="T5167" t="s">
        <v>3428</v>
      </c>
      <c r="U5167" t="s">
        <v>3842</v>
      </c>
      <c r="V5167">
        <v>73</v>
      </c>
      <c r="W5167">
        <v>70</v>
      </c>
      <c r="X5167" t="s">
        <v>3843</v>
      </c>
      <c r="Y5167" t="s">
        <v>290</v>
      </c>
      <c r="Z5167">
        <v>1</v>
      </c>
      <c r="AA5167">
        <f t="shared" si="704"/>
        <v>3</v>
      </c>
      <c r="AB5167">
        <f t="shared" ca="1" si="700"/>
        <v>16.79999982</v>
      </c>
      <c r="AC5167">
        <f t="shared" ca="1" si="701"/>
        <v>-13.79999982</v>
      </c>
      <c r="AD5167">
        <f t="shared" ca="1" si="702"/>
        <v>13.79999982</v>
      </c>
      <c r="AE5167" s="2">
        <v>0</v>
      </c>
      <c r="AF5167" s="7">
        <f>VLOOKUP(R5167,Weights!$A$2:$B$120,2,0)*AE5167</f>
        <v>0</v>
      </c>
      <c r="AG5167">
        <f t="shared" ca="1" si="703"/>
        <v>190.43999503200004</v>
      </c>
      <c r="AI5167" t="str">
        <f t="shared" ca="1" si="705"/>
        <v>UNC Wilmington</v>
      </c>
      <c r="AJ5167" t="str">
        <f t="shared" si="706"/>
        <v>UNC Wilmington</v>
      </c>
      <c r="AK5167">
        <f t="shared" si="707"/>
        <v>0</v>
      </c>
    </row>
    <row r="5168" spans="17:37" x14ac:dyDescent="0.25">
      <c r="Q5168" t="s">
        <v>3269</v>
      </c>
      <c r="R5168" s="6">
        <v>41993</v>
      </c>
      <c r="S5168" t="s">
        <v>3194</v>
      </c>
      <c r="T5168" t="s">
        <v>3260</v>
      </c>
      <c r="U5168" t="s">
        <v>3842</v>
      </c>
      <c r="V5168">
        <v>66</v>
      </c>
      <c r="W5168">
        <v>54</v>
      </c>
      <c r="Y5168" t="s">
        <v>152</v>
      </c>
      <c r="Z5168">
        <v>1</v>
      </c>
      <c r="AA5168">
        <f t="shared" si="704"/>
        <v>12</v>
      </c>
      <c r="AB5168">
        <f t="shared" ca="1" si="700"/>
        <v>6.0000000199999999</v>
      </c>
      <c r="AC5168">
        <f t="shared" ca="1" si="701"/>
        <v>5.9999999800000001</v>
      </c>
      <c r="AD5168">
        <f t="shared" ca="1" si="702"/>
        <v>-5.9999999800000001</v>
      </c>
      <c r="AE5168" s="2">
        <v>0</v>
      </c>
      <c r="AF5168" s="7">
        <f>VLOOKUP(R5168,Weights!$A$2:$B$120,2,0)*AE5168</f>
        <v>0</v>
      </c>
      <c r="AG5168">
        <f t="shared" ca="1" si="703"/>
        <v>35.999999760000001</v>
      </c>
      <c r="AI5168" t="str">
        <f t="shared" ca="1" si="705"/>
        <v>UNC Wilmington</v>
      </c>
      <c r="AJ5168" t="str">
        <f t="shared" si="706"/>
        <v>UNC Wilmington</v>
      </c>
      <c r="AK5168">
        <f t="shared" si="707"/>
        <v>0</v>
      </c>
    </row>
    <row r="5169" spans="17:37" x14ac:dyDescent="0.25">
      <c r="Q5169" t="s">
        <v>3269</v>
      </c>
      <c r="R5169" s="6">
        <v>42007</v>
      </c>
      <c r="S5169" t="s">
        <v>3194</v>
      </c>
      <c r="T5169" t="s">
        <v>3233</v>
      </c>
      <c r="U5169" t="s">
        <v>3841</v>
      </c>
      <c r="V5169">
        <v>68</v>
      </c>
      <c r="W5169">
        <v>56</v>
      </c>
      <c r="Y5169" t="s">
        <v>485</v>
      </c>
      <c r="Z5169">
        <v>1</v>
      </c>
      <c r="AA5169">
        <f t="shared" si="704"/>
        <v>-12</v>
      </c>
      <c r="AB5169">
        <f t="shared" ca="1" si="700"/>
        <v>-0.99999997999999968</v>
      </c>
      <c r="AC5169">
        <f t="shared" ca="1" si="701"/>
        <v>-11.00000002</v>
      </c>
      <c r="AD5169">
        <f t="shared" ca="1" si="702"/>
        <v>11.00000002</v>
      </c>
      <c r="AE5169" s="2">
        <v>0</v>
      </c>
      <c r="AF5169" s="7">
        <f>VLOOKUP(R5169,Weights!$A$2:$B$120,2,0)*AE5169</f>
        <v>0</v>
      </c>
      <c r="AG5169">
        <f t="shared" ca="1" si="703"/>
        <v>121.00000043999999</v>
      </c>
      <c r="AI5169" t="str">
        <f t="shared" ca="1" si="705"/>
        <v>Hofstra</v>
      </c>
      <c r="AJ5169" t="str">
        <f t="shared" si="706"/>
        <v>Hofstra</v>
      </c>
      <c r="AK5169" t="str">
        <f t="shared" si="707"/>
        <v>Hofstra</v>
      </c>
    </row>
    <row r="5170" spans="17:37" x14ac:dyDescent="0.25">
      <c r="Q5170" t="s">
        <v>3269</v>
      </c>
      <c r="R5170" s="6">
        <v>42012</v>
      </c>
      <c r="S5170" t="s">
        <v>3194</v>
      </c>
      <c r="T5170" t="s">
        <v>3278</v>
      </c>
      <c r="U5170" t="s">
        <v>3842</v>
      </c>
      <c r="V5170">
        <v>74</v>
      </c>
      <c r="W5170">
        <v>73</v>
      </c>
      <c r="X5170" t="s">
        <v>3843</v>
      </c>
      <c r="Y5170" t="s">
        <v>1122</v>
      </c>
      <c r="Z5170">
        <v>1</v>
      </c>
      <c r="AA5170">
        <f t="shared" si="704"/>
        <v>1</v>
      </c>
      <c r="AB5170">
        <f t="shared" ca="1" si="700"/>
        <v>8.8000000200000006</v>
      </c>
      <c r="AC5170">
        <f t="shared" ca="1" si="701"/>
        <v>-7.8000000200000006</v>
      </c>
      <c r="AD5170">
        <f t="shared" ca="1" si="702"/>
        <v>7.8000000200000006</v>
      </c>
      <c r="AE5170" s="2">
        <v>0</v>
      </c>
      <c r="AF5170" s="7">
        <f>VLOOKUP(R5170,Weights!$A$2:$B$120,2,0)*AE5170</f>
        <v>0</v>
      </c>
      <c r="AG5170">
        <f t="shared" ca="1" si="703"/>
        <v>60.840000312000008</v>
      </c>
      <c r="AI5170" t="str">
        <f t="shared" ca="1" si="705"/>
        <v>UNC Wilmington</v>
      </c>
      <c r="AJ5170" t="str">
        <f t="shared" si="706"/>
        <v>UNC Wilmington</v>
      </c>
      <c r="AK5170">
        <f t="shared" si="707"/>
        <v>0</v>
      </c>
    </row>
    <row r="5171" spans="17:37" x14ac:dyDescent="0.25">
      <c r="Q5171" t="s">
        <v>3269</v>
      </c>
      <c r="R5171" s="6">
        <v>42014</v>
      </c>
      <c r="S5171" t="s">
        <v>3194</v>
      </c>
      <c r="T5171" t="s">
        <v>3302</v>
      </c>
      <c r="U5171" t="s">
        <v>3842</v>
      </c>
      <c r="V5171">
        <v>64</v>
      </c>
      <c r="W5171">
        <v>57</v>
      </c>
      <c r="Y5171" t="s">
        <v>1195</v>
      </c>
      <c r="Z5171">
        <v>1</v>
      </c>
      <c r="AA5171">
        <f t="shared" si="704"/>
        <v>7</v>
      </c>
      <c r="AB5171">
        <f t="shared" ca="1" si="700"/>
        <v>7.0000000199999999</v>
      </c>
      <c r="AC5171">
        <f t="shared" ca="1" si="701"/>
        <v>-1.9999999878450581E-8</v>
      </c>
      <c r="AD5171">
        <f t="shared" ca="1" si="702"/>
        <v>1.9999999878450581E-8</v>
      </c>
      <c r="AE5171" s="2">
        <v>0</v>
      </c>
      <c r="AF5171" s="7">
        <f>VLOOKUP(R5171,Weights!$A$2:$B$120,2,0)*AE5171</f>
        <v>0</v>
      </c>
      <c r="AG5171">
        <f t="shared" ca="1" si="703"/>
        <v>3.9999999513802324E-16</v>
      </c>
      <c r="AI5171" t="str">
        <f t="shared" ca="1" si="705"/>
        <v>UNC Wilmington</v>
      </c>
      <c r="AJ5171" t="str">
        <f t="shared" si="706"/>
        <v>UNC Wilmington</v>
      </c>
      <c r="AK5171">
        <f t="shared" si="707"/>
        <v>0</v>
      </c>
    </row>
    <row r="5172" spans="17:37" x14ac:dyDescent="0.25">
      <c r="Q5172" t="s">
        <v>3269</v>
      </c>
      <c r="R5172" s="6">
        <v>42028</v>
      </c>
      <c r="S5172" t="s">
        <v>3194</v>
      </c>
      <c r="T5172" t="s">
        <v>3303</v>
      </c>
      <c r="U5172" t="s">
        <v>3842</v>
      </c>
      <c r="V5172">
        <v>69</v>
      </c>
      <c r="W5172">
        <v>65</v>
      </c>
      <c r="Y5172" t="s">
        <v>1590</v>
      </c>
      <c r="Z5172">
        <v>1</v>
      </c>
      <c r="AA5172">
        <f t="shared" si="704"/>
        <v>4</v>
      </c>
      <c r="AB5172">
        <f t="shared" ca="1" si="700"/>
        <v>7.8000000200000006</v>
      </c>
      <c r="AC5172">
        <f t="shared" ca="1" si="701"/>
        <v>-3.8000000200000006</v>
      </c>
      <c r="AD5172">
        <f t="shared" ca="1" si="702"/>
        <v>3.8000000200000006</v>
      </c>
      <c r="AE5172" s="2">
        <v>0</v>
      </c>
      <c r="AF5172" s="7">
        <f>VLOOKUP(R5172,Weights!$A$2:$B$120,2,0)*AE5172</f>
        <v>0</v>
      </c>
      <c r="AG5172">
        <f t="shared" ca="1" si="703"/>
        <v>14.440000152000005</v>
      </c>
      <c r="AI5172" t="str">
        <f t="shared" ca="1" si="705"/>
        <v>UNC Wilmington</v>
      </c>
      <c r="AJ5172" t="str">
        <f t="shared" si="706"/>
        <v>UNC Wilmington</v>
      </c>
      <c r="AK5172">
        <f t="shared" si="707"/>
        <v>0</v>
      </c>
    </row>
    <row r="5173" spans="17:37" x14ac:dyDescent="0.25">
      <c r="Q5173" t="s">
        <v>3269</v>
      </c>
      <c r="R5173" s="6">
        <v>42032</v>
      </c>
      <c r="S5173" t="s">
        <v>3194</v>
      </c>
      <c r="T5173" t="s">
        <v>3466</v>
      </c>
      <c r="U5173" t="s">
        <v>3842</v>
      </c>
      <c r="V5173">
        <v>82</v>
      </c>
      <c r="W5173">
        <v>65</v>
      </c>
      <c r="Y5173" t="s">
        <v>1591</v>
      </c>
      <c r="Z5173">
        <v>1</v>
      </c>
      <c r="AA5173">
        <f t="shared" si="704"/>
        <v>17</v>
      </c>
      <c r="AB5173">
        <f t="shared" ca="1" si="700"/>
        <v>7.0000000199999999</v>
      </c>
      <c r="AC5173">
        <f t="shared" ca="1" si="701"/>
        <v>9.9999999800000001</v>
      </c>
      <c r="AD5173">
        <f t="shared" ca="1" si="702"/>
        <v>-9.9999999800000001</v>
      </c>
      <c r="AE5173" s="2">
        <v>0</v>
      </c>
      <c r="AF5173" s="7">
        <f>VLOOKUP(R5173,Weights!$A$2:$B$120,2,0)*AE5173</f>
        <v>0</v>
      </c>
      <c r="AG5173">
        <f t="shared" ca="1" si="703"/>
        <v>99.99999960000001</v>
      </c>
      <c r="AI5173" t="str">
        <f t="shared" ca="1" si="705"/>
        <v>UNC Wilmington</v>
      </c>
      <c r="AJ5173" t="str">
        <f t="shared" si="706"/>
        <v>UNC Wilmington</v>
      </c>
      <c r="AK5173">
        <f t="shared" si="707"/>
        <v>0</v>
      </c>
    </row>
    <row r="5174" spans="17:37" x14ac:dyDescent="0.25">
      <c r="Q5174" t="s">
        <v>3269</v>
      </c>
      <c r="R5174" s="6">
        <v>42042</v>
      </c>
      <c r="S5174" t="s">
        <v>3194</v>
      </c>
      <c r="T5174" t="s">
        <v>3465</v>
      </c>
      <c r="U5174" t="s">
        <v>3841</v>
      </c>
      <c r="V5174">
        <v>56</v>
      </c>
      <c r="W5174">
        <v>53</v>
      </c>
      <c r="Y5174" t="s">
        <v>1341</v>
      </c>
      <c r="Z5174">
        <v>1</v>
      </c>
      <c r="AA5174">
        <f t="shared" si="704"/>
        <v>-3</v>
      </c>
      <c r="AB5174">
        <f t="shared" ca="1" si="700"/>
        <v>-1.7999999799999999</v>
      </c>
      <c r="AC5174">
        <f t="shared" ca="1" si="701"/>
        <v>-1.2000000200000001</v>
      </c>
      <c r="AD5174">
        <f t="shared" ca="1" si="702"/>
        <v>1.2000000200000001</v>
      </c>
      <c r="AE5174" s="2">
        <v>0</v>
      </c>
      <c r="AF5174" s="7">
        <f>VLOOKUP(R5174,Weights!$A$2:$B$120,2,0)*AE5174</f>
        <v>0</v>
      </c>
      <c r="AG5174">
        <f t="shared" ca="1" si="703"/>
        <v>1.4400000480000006</v>
      </c>
      <c r="AI5174" t="str">
        <f t="shared" ca="1" si="705"/>
        <v>William &amp; Mary</v>
      </c>
      <c r="AJ5174" t="str">
        <f t="shared" si="706"/>
        <v>William &amp; Mary</v>
      </c>
      <c r="AK5174" t="str">
        <f t="shared" si="707"/>
        <v>William &amp; Mary</v>
      </c>
    </row>
    <row r="5175" spans="17:37" x14ac:dyDescent="0.25">
      <c r="Q5175" t="s">
        <v>3269</v>
      </c>
      <c r="R5175" s="6">
        <v>42046</v>
      </c>
      <c r="S5175" t="s">
        <v>3194</v>
      </c>
      <c r="T5175" t="s">
        <v>3285</v>
      </c>
      <c r="U5175" t="s">
        <v>3842</v>
      </c>
      <c r="V5175">
        <v>58</v>
      </c>
      <c r="W5175">
        <v>45</v>
      </c>
      <c r="Y5175" t="s">
        <v>1592</v>
      </c>
      <c r="Z5175">
        <v>1</v>
      </c>
      <c r="AA5175">
        <f t="shared" si="704"/>
        <v>13</v>
      </c>
      <c r="AB5175">
        <f t="shared" ca="1" si="700"/>
        <v>8.6000000199999995</v>
      </c>
      <c r="AC5175">
        <f t="shared" ca="1" si="701"/>
        <v>4.3999999800000005</v>
      </c>
      <c r="AD5175">
        <f t="shared" ca="1" si="702"/>
        <v>-4.3999999800000005</v>
      </c>
      <c r="AE5175" s="2">
        <v>0</v>
      </c>
      <c r="AF5175" s="7">
        <f>VLOOKUP(R5175,Weights!$A$2:$B$120,2,0)*AE5175</f>
        <v>0</v>
      </c>
      <c r="AG5175">
        <f t="shared" ca="1" si="703"/>
        <v>19.359999824000006</v>
      </c>
      <c r="AI5175" t="str">
        <f t="shared" ca="1" si="705"/>
        <v>UNC Wilmington</v>
      </c>
      <c r="AJ5175" t="str">
        <f t="shared" si="706"/>
        <v>UNC Wilmington</v>
      </c>
      <c r="AK5175">
        <f t="shared" si="707"/>
        <v>0</v>
      </c>
    </row>
    <row r="5176" spans="17:37" x14ac:dyDescent="0.25">
      <c r="Q5176" t="s">
        <v>3269</v>
      </c>
      <c r="R5176" s="6">
        <v>42049</v>
      </c>
      <c r="S5176" t="s">
        <v>3194</v>
      </c>
      <c r="T5176" t="s">
        <v>3467</v>
      </c>
      <c r="U5176" t="s">
        <v>3842</v>
      </c>
      <c r="V5176">
        <v>66</v>
      </c>
      <c r="W5176">
        <v>61</v>
      </c>
      <c r="Y5176" t="s">
        <v>1593</v>
      </c>
      <c r="Z5176">
        <v>1</v>
      </c>
      <c r="AA5176">
        <f t="shared" si="704"/>
        <v>5</v>
      </c>
      <c r="AB5176">
        <f t="shared" ca="1" si="700"/>
        <v>0.20000002000000006</v>
      </c>
      <c r="AC5176">
        <f t="shared" ca="1" si="701"/>
        <v>4.7999999799999999</v>
      </c>
      <c r="AD5176">
        <f t="shared" ca="1" si="702"/>
        <v>-4.7999999799999999</v>
      </c>
      <c r="AE5176" s="2">
        <v>0</v>
      </c>
      <c r="AF5176" s="7">
        <f>VLOOKUP(R5176,Weights!$A$2:$B$120,2,0)*AE5176</f>
        <v>0</v>
      </c>
      <c r="AG5176">
        <f t="shared" ca="1" si="703"/>
        <v>23.039999808000001</v>
      </c>
      <c r="AI5176" t="str">
        <f t="shared" ca="1" si="705"/>
        <v>UNC Wilmington</v>
      </c>
      <c r="AJ5176" t="str">
        <f t="shared" si="706"/>
        <v>UNC Wilmington</v>
      </c>
      <c r="AK5176">
        <f t="shared" si="707"/>
        <v>0</v>
      </c>
    </row>
    <row r="5177" spans="17:37" x14ac:dyDescent="0.25">
      <c r="Q5177" t="s">
        <v>3269</v>
      </c>
      <c r="R5177" s="6">
        <v>42060</v>
      </c>
      <c r="S5177" t="s">
        <v>3194</v>
      </c>
      <c r="T5177" t="s">
        <v>3308</v>
      </c>
      <c r="U5177" t="s">
        <v>3842</v>
      </c>
      <c r="V5177">
        <v>74</v>
      </c>
      <c r="W5177">
        <v>54</v>
      </c>
      <c r="Y5177" t="s">
        <v>1594</v>
      </c>
      <c r="Z5177">
        <v>1</v>
      </c>
      <c r="AA5177">
        <f t="shared" si="704"/>
        <v>20</v>
      </c>
      <c r="AB5177">
        <f t="shared" ca="1" si="700"/>
        <v>4.8000000200000006</v>
      </c>
      <c r="AC5177">
        <f t="shared" ca="1" si="701"/>
        <v>15.199999979999999</v>
      </c>
      <c r="AD5177">
        <f t="shared" ca="1" si="702"/>
        <v>-15.199999979999999</v>
      </c>
      <c r="AE5177" s="2">
        <v>0</v>
      </c>
      <c r="AF5177" s="7">
        <f>VLOOKUP(R5177,Weights!$A$2:$B$120,2,0)*AE5177</f>
        <v>0</v>
      </c>
      <c r="AG5177">
        <f t="shared" ca="1" si="703"/>
        <v>231.03999939199997</v>
      </c>
      <c r="AI5177" t="str">
        <f t="shared" ca="1" si="705"/>
        <v>UNC Wilmington</v>
      </c>
      <c r="AJ5177" t="str">
        <f t="shared" si="706"/>
        <v>UNC Wilmington</v>
      </c>
      <c r="AK5177">
        <f t="shared" si="707"/>
        <v>0</v>
      </c>
    </row>
    <row r="5178" spans="17:37" x14ac:dyDescent="0.25">
      <c r="Q5178" t="s">
        <v>3198</v>
      </c>
      <c r="R5178" s="6">
        <v>41957</v>
      </c>
      <c r="S5178" t="s">
        <v>3194</v>
      </c>
      <c r="T5178" t="s">
        <v>3359</v>
      </c>
      <c r="U5178" t="s">
        <v>3842</v>
      </c>
      <c r="V5178">
        <v>60</v>
      </c>
      <c r="W5178">
        <v>59</v>
      </c>
      <c r="Y5178" t="s">
        <v>176</v>
      </c>
      <c r="Z5178">
        <v>1</v>
      </c>
      <c r="AA5178">
        <f t="shared" si="704"/>
        <v>1</v>
      </c>
      <c r="AB5178">
        <f t="shared" ca="1" si="700"/>
        <v>7.4</v>
      </c>
      <c r="AC5178">
        <f t="shared" ca="1" si="701"/>
        <v>-6.4</v>
      </c>
      <c r="AD5178">
        <f t="shared" ca="1" si="702"/>
        <v>6.4</v>
      </c>
      <c r="AE5178" s="2">
        <v>0</v>
      </c>
      <c r="AF5178" s="7">
        <f>VLOOKUP(R5178,Weights!$A$2:$B$120,2,0)*AE5178</f>
        <v>0</v>
      </c>
      <c r="AG5178">
        <f t="shared" ca="1" si="703"/>
        <v>40.960000000000008</v>
      </c>
      <c r="AI5178" t="str">
        <f t="shared" ca="1" si="705"/>
        <v>UNLV</v>
      </c>
      <c r="AJ5178" t="str">
        <f t="shared" si="706"/>
        <v>UNLV</v>
      </c>
      <c r="AK5178">
        <f t="shared" si="707"/>
        <v>0</v>
      </c>
    </row>
    <row r="5179" spans="17:37" x14ac:dyDescent="0.25">
      <c r="Q5179" t="s">
        <v>3198</v>
      </c>
      <c r="R5179" s="6">
        <v>41959</v>
      </c>
      <c r="S5179" t="s">
        <v>3194</v>
      </c>
      <c r="T5179" t="s">
        <v>3384</v>
      </c>
      <c r="U5179" t="s">
        <v>3842</v>
      </c>
      <c r="V5179">
        <v>59</v>
      </c>
      <c r="W5179">
        <v>57</v>
      </c>
      <c r="Y5179" t="s">
        <v>258</v>
      </c>
      <c r="Z5179">
        <v>1</v>
      </c>
      <c r="AA5179">
        <f t="shared" si="704"/>
        <v>2</v>
      </c>
      <c r="AB5179">
        <f t="shared" ca="1" si="700"/>
        <v>2</v>
      </c>
      <c r="AC5179">
        <f t="shared" ca="1" si="701"/>
        <v>0</v>
      </c>
      <c r="AD5179">
        <f t="shared" ca="1" si="702"/>
        <v>0</v>
      </c>
      <c r="AE5179" s="2">
        <v>0</v>
      </c>
      <c r="AF5179" s="7">
        <f>VLOOKUP(R5179,Weights!$A$2:$B$120,2,0)*AE5179</f>
        <v>0</v>
      </c>
      <c r="AG5179">
        <f t="shared" ca="1" si="703"/>
        <v>0</v>
      </c>
      <c r="AI5179" t="str">
        <f t="shared" ca="1" si="705"/>
        <v>UNLV</v>
      </c>
      <c r="AJ5179" t="str">
        <f t="shared" si="706"/>
        <v>UNLV</v>
      </c>
      <c r="AK5179">
        <f t="shared" si="707"/>
        <v>0</v>
      </c>
    </row>
    <row r="5180" spans="17:37" x14ac:dyDescent="0.25">
      <c r="Q5180" t="s">
        <v>3198</v>
      </c>
      <c r="R5180" s="6">
        <v>41964</v>
      </c>
      <c r="S5180" t="s">
        <v>3195</v>
      </c>
      <c r="T5180" t="s">
        <v>3267</v>
      </c>
      <c r="U5180" t="s">
        <v>3841</v>
      </c>
      <c r="V5180">
        <v>89</v>
      </c>
      <c r="W5180">
        <v>60</v>
      </c>
      <c r="Y5180" t="s">
        <v>99</v>
      </c>
      <c r="Z5180">
        <v>1</v>
      </c>
      <c r="AA5180">
        <f t="shared" si="704"/>
        <v>-29</v>
      </c>
      <c r="AB5180">
        <f t="shared" ca="1" si="700"/>
        <v>-3.6000000000000005</v>
      </c>
      <c r="AC5180">
        <f t="shared" ca="1" si="701"/>
        <v>-25.4</v>
      </c>
      <c r="AD5180">
        <f t="shared" ca="1" si="702"/>
        <v>25.4</v>
      </c>
      <c r="AE5180" s="2">
        <v>0</v>
      </c>
      <c r="AF5180" s="7">
        <f>VLOOKUP(R5180,Weights!$A$2:$B$120,2,0)*AE5180</f>
        <v>0</v>
      </c>
      <c r="AG5180">
        <f t="shared" ca="1" si="703"/>
        <v>645.16</v>
      </c>
      <c r="AI5180" t="str">
        <f t="shared" ca="1" si="705"/>
        <v>Stanford</v>
      </c>
      <c r="AJ5180" t="str">
        <f t="shared" si="706"/>
        <v>Stanford</v>
      </c>
      <c r="AK5180" t="str">
        <f t="shared" si="707"/>
        <v>Stanford</v>
      </c>
    </row>
    <row r="5181" spans="17:37" x14ac:dyDescent="0.25">
      <c r="Q5181" t="s">
        <v>3198</v>
      </c>
      <c r="R5181" s="6">
        <v>41972</v>
      </c>
      <c r="S5181" t="s">
        <v>3194</v>
      </c>
      <c r="T5181" t="s">
        <v>3218</v>
      </c>
      <c r="U5181" t="s">
        <v>3842</v>
      </c>
      <c r="V5181">
        <v>75</v>
      </c>
      <c r="W5181">
        <v>59</v>
      </c>
      <c r="Y5181" t="s">
        <v>101</v>
      </c>
      <c r="Z5181">
        <v>1</v>
      </c>
      <c r="AA5181">
        <f t="shared" si="704"/>
        <v>16</v>
      </c>
      <c r="AB5181">
        <f t="shared" ca="1" si="700"/>
        <v>3.5999999999999996</v>
      </c>
      <c r="AC5181">
        <f t="shared" ca="1" si="701"/>
        <v>12.4</v>
      </c>
      <c r="AD5181">
        <f t="shared" ca="1" si="702"/>
        <v>-12.4</v>
      </c>
      <c r="AE5181" s="2">
        <v>0</v>
      </c>
      <c r="AF5181" s="7">
        <f>VLOOKUP(R5181,Weights!$A$2:$B$120,2,0)*AE5181</f>
        <v>0</v>
      </c>
      <c r="AG5181">
        <f t="shared" ca="1" si="703"/>
        <v>153.76000000000002</v>
      </c>
      <c r="AI5181" t="str">
        <f t="shared" ca="1" si="705"/>
        <v>UNLV</v>
      </c>
      <c r="AJ5181" t="str">
        <f t="shared" si="706"/>
        <v>UNLV</v>
      </c>
      <c r="AK5181">
        <f t="shared" si="707"/>
        <v>0</v>
      </c>
    </row>
    <row r="5182" spans="17:37" x14ac:dyDescent="0.25">
      <c r="Q5182" t="s">
        <v>3198</v>
      </c>
      <c r="R5182" s="6">
        <v>41978</v>
      </c>
      <c r="S5182" t="s">
        <v>3195</v>
      </c>
      <c r="T5182" t="s">
        <v>3839</v>
      </c>
      <c r="U5182" t="s">
        <v>3842</v>
      </c>
      <c r="V5182">
        <v>113</v>
      </c>
      <c r="W5182">
        <v>53</v>
      </c>
      <c r="Y5182" t="s">
        <v>105</v>
      </c>
      <c r="Z5182">
        <v>1</v>
      </c>
      <c r="AA5182">
        <f t="shared" si="704"/>
        <v>60</v>
      </c>
      <c r="AB5182">
        <f t="shared" ca="1" si="700"/>
        <v>33.999999799999998</v>
      </c>
      <c r="AC5182">
        <f t="shared" ca="1" si="701"/>
        <v>26.000000200000002</v>
      </c>
      <c r="AD5182">
        <f t="shared" ca="1" si="702"/>
        <v>-26.000000200000002</v>
      </c>
      <c r="AE5182" s="2">
        <v>0</v>
      </c>
      <c r="AF5182" s="7">
        <f>VLOOKUP(R5182,Weights!$A$2:$B$120,2,0)*AE5182</f>
        <v>0</v>
      </c>
      <c r="AG5182">
        <f t="shared" ca="1" si="703"/>
        <v>676.00001040000018</v>
      </c>
      <c r="AI5182" t="str">
        <f t="shared" ca="1" si="705"/>
        <v>UNLV</v>
      </c>
      <c r="AJ5182" t="str">
        <f t="shared" si="706"/>
        <v>UNLV</v>
      </c>
      <c r="AK5182">
        <f t="shared" si="707"/>
        <v>0</v>
      </c>
    </row>
    <row r="5183" spans="17:37" x14ac:dyDescent="0.25">
      <c r="Q5183" t="s">
        <v>3198</v>
      </c>
      <c r="R5183" s="6">
        <v>41986</v>
      </c>
      <c r="S5183" t="s">
        <v>3195</v>
      </c>
      <c r="T5183" t="s">
        <v>3406</v>
      </c>
      <c r="U5183" t="s">
        <v>3842</v>
      </c>
      <c r="V5183">
        <v>75</v>
      </c>
      <c r="W5183">
        <v>61</v>
      </c>
      <c r="Y5183" t="s">
        <v>196</v>
      </c>
      <c r="Z5183">
        <v>1</v>
      </c>
      <c r="AA5183">
        <f t="shared" si="704"/>
        <v>14</v>
      </c>
      <c r="AB5183">
        <f t="shared" ca="1" si="700"/>
        <v>6.8</v>
      </c>
      <c r="AC5183">
        <f t="shared" ca="1" si="701"/>
        <v>7.2</v>
      </c>
      <c r="AD5183">
        <f t="shared" ca="1" si="702"/>
        <v>-7.2</v>
      </c>
      <c r="AE5183" s="2">
        <v>0</v>
      </c>
      <c r="AF5183" s="7">
        <f>VLOOKUP(R5183,Weights!$A$2:$B$120,2,0)*AE5183</f>
        <v>0</v>
      </c>
      <c r="AG5183">
        <f t="shared" ca="1" si="703"/>
        <v>51.84</v>
      </c>
      <c r="AI5183" t="str">
        <f t="shared" ca="1" si="705"/>
        <v>UNLV</v>
      </c>
      <c r="AJ5183" t="str">
        <f t="shared" si="706"/>
        <v>UNLV</v>
      </c>
      <c r="AK5183">
        <f t="shared" si="707"/>
        <v>0</v>
      </c>
    </row>
    <row r="5184" spans="17:37" x14ac:dyDescent="0.25">
      <c r="Q5184" t="s">
        <v>3198</v>
      </c>
      <c r="R5184" s="6">
        <v>41990</v>
      </c>
      <c r="S5184" t="s">
        <v>3194</v>
      </c>
      <c r="T5184" t="s">
        <v>3407</v>
      </c>
      <c r="U5184" t="s">
        <v>3842</v>
      </c>
      <c r="V5184">
        <v>75</v>
      </c>
      <c r="W5184">
        <v>73</v>
      </c>
      <c r="X5184" t="s">
        <v>3843</v>
      </c>
      <c r="Y5184" t="s">
        <v>264</v>
      </c>
      <c r="Z5184">
        <v>1</v>
      </c>
      <c r="AA5184">
        <f t="shared" si="704"/>
        <v>2</v>
      </c>
      <c r="AB5184">
        <f t="shared" ca="1" si="700"/>
        <v>5</v>
      </c>
      <c r="AC5184">
        <f t="shared" ca="1" si="701"/>
        <v>-3</v>
      </c>
      <c r="AD5184">
        <f t="shared" ca="1" si="702"/>
        <v>3</v>
      </c>
      <c r="AE5184" s="2">
        <v>0</v>
      </c>
      <c r="AF5184" s="7">
        <f>VLOOKUP(R5184,Weights!$A$2:$B$120,2,0)*AE5184</f>
        <v>0</v>
      </c>
      <c r="AG5184">
        <f t="shared" ca="1" si="703"/>
        <v>9</v>
      </c>
      <c r="AI5184" t="str">
        <f t="shared" ca="1" si="705"/>
        <v>UNLV</v>
      </c>
      <c r="AJ5184" t="str">
        <f t="shared" si="706"/>
        <v>UNLV</v>
      </c>
      <c r="AK5184">
        <f t="shared" si="707"/>
        <v>0</v>
      </c>
    </row>
    <row r="5185" spans="17:37" x14ac:dyDescent="0.25">
      <c r="Q5185" t="s">
        <v>3198</v>
      </c>
      <c r="R5185" s="6">
        <v>41993</v>
      </c>
      <c r="S5185" t="s">
        <v>3195</v>
      </c>
      <c r="T5185" t="s">
        <v>3408</v>
      </c>
      <c r="U5185" t="s">
        <v>3841</v>
      </c>
      <c r="V5185">
        <v>59</v>
      </c>
      <c r="W5185">
        <v>46</v>
      </c>
      <c r="Y5185" t="s">
        <v>265</v>
      </c>
      <c r="Z5185">
        <v>1</v>
      </c>
      <c r="AA5185">
        <f t="shared" si="704"/>
        <v>-13</v>
      </c>
      <c r="AB5185">
        <f t="shared" ca="1" si="700"/>
        <v>-13.000000199999999</v>
      </c>
      <c r="AC5185">
        <f t="shared" ca="1" si="701"/>
        <v>1.9999999878450581E-7</v>
      </c>
      <c r="AD5185">
        <f t="shared" ca="1" si="702"/>
        <v>-1.9999999878450581E-7</v>
      </c>
      <c r="AE5185" s="2">
        <v>0</v>
      </c>
      <c r="AF5185" s="7">
        <f>VLOOKUP(R5185,Weights!$A$2:$B$120,2,0)*AE5185</f>
        <v>0</v>
      </c>
      <c r="AG5185">
        <f t="shared" ca="1" si="703"/>
        <v>3.9999999513802324E-14</v>
      </c>
      <c r="AI5185" t="str">
        <f t="shared" ca="1" si="705"/>
        <v>Utah</v>
      </c>
      <c r="AJ5185" t="str">
        <f t="shared" si="706"/>
        <v>Utah</v>
      </c>
      <c r="AK5185" t="str">
        <f t="shared" si="707"/>
        <v>Utah</v>
      </c>
    </row>
    <row r="5186" spans="17:37" x14ac:dyDescent="0.25">
      <c r="Q5186" t="s">
        <v>3198</v>
      </c>
      <c r="R5186" s="6">
        <v>41996</v>
      </c>
      <c r="S5186" t="s">
        <v>3194</v>
      </c>
      <c r="T5186" t="s">
        <v>3836</v>
      </c>
      <c r="U5186" t="s">
        <v>3842</v>
      </c>
      <c r="V5186">
        <v>71</v>
      </c>
      <c r="W5186">
        <v>67</v>
      </c>
      <c r="Y5186" t="s">
        <v>266</v>
      </c>
      <c r="Z5186">
        <v>1</v>
      </c>
      <c r="AA5186">
        <f t="shared" si="704"/>
        <v>4</v>
      </c>
      <c r="AB5186">
        <f t="shared" ref="AB5186:AB5249" ca="1" si="708">Z5186*(IF(S5186="A",-HomeEdge,IF(S5186="H",HomeEdge,0))+VLOOKUP(Q5186,TmList,2,0)-VLOOKUP(T5186,TmList,2,0))</f>
        <v>-12.6000002</v>
      </c>
      <c r="AC5186">
        <f t="shared" ref="AC5186:AC5249" ca="1" si="709">AA5186-AB5186</f>
        <v>16.6000002</v>
      </c>
      <c r="AD5186">
        <f t="shared" ref="AD5186:AD5249" ca="1" si="710">-AC5186</f>
        <v>-16.6000002</v>
      </c>
      <c r="AE5186" s="2">
        <v>0</v>
      </c>
      <c r="AF5186" s="7">
        <f>VLOOKUP(R5186,Weights!$A$2:$B$120,2,0)*AE5186</f>
        <v>0</v>
      </c>
      <c r="AG5186">
        <f t="shared" ref="AG5186:AG5249" ca="1" si="711">AC5186^2</f>
        <v>275.56000664000004</v>
      </c>
      <c r="AI5186" t="str">
        <f t="shared" ca="1" si="705"/>
        <v>Arizona</v>
      </c>
      <c r="AJ5186" t="str">
        <f t="shared" si="706"/>
        <v>UNLV</v>
      </c>
      <c r="AK5186">
        <f t="shared" si="707"/>
        <v>0</v>
      </c>
    </row>
    <row r="5187" spans="17:37" x14ac:dyDescent="0.25">
      <c r="Q5187" t="s">
        <v>3198</v>
      </c>
      <c r="R5187" s="6">
        <v>42000</v>
      </c>
      <c r="S5187" t="s">
        <v>3194</v>
      </c>
      <c r="T5187" t="s">
        <v>3388</v>
      </c>
      <c r="U5187" t="s">
        <v>3842</v>
      </c>
      <c r="V5187">
        <v>79</v>
      </c>
      <c r="W5187">
        <v>45</v>
      </c>
      <c r="Y5187" t="s">
        <v>267</v>
      </c>
      <c r="Z5187">
        <v>1</v>
      </c>
      <c r="AA5187">
        <f t="shared" ref="AA5187:AA5250" si="712">Z5187*IF(U5187="W",(V5187-W5187),W5187-V5187)</f>
        <v>34</v>
      </c>
      <c r="AB5187">
        <f t="shared" ca="1" si="708"/>
        <v>17</v>
      </c>
      <c r="AC5187">
        <f t="shared" ca="1" si="709"/>
        <v>17</v>
      </c>
      <c r="AD5187">
        <f t="shared" ca="1" si="710"/>
        <v>-17</v>
      </c>
      <c r="AE5187" s="2">
        <v>0</v>
      </c>
      <c r="AF5187" s="7">
        <f>VLOOKUP(R5187,Weights!$A$2:$B$120,2,0)*AE5187</f>
        <v>0</v>
      </c>
      <c r="AG5187">
        <f t="shared" ca="1" si="711"/>
        <v>289</v>
      </c>
      <c r="AI5187" t="str">
        <f t="shared" ref="AI5187:AI5250" ca="1" si="713">IF(AB5187&gt;0,Q5187,T5187)</f>
        <v>UNLV</v>
      </c>
      <c r="AJ5187" t="str">
        <f t="shared" ref="AJ5187:AJ5250" si="714">IF(AA5187&gt;0,Q5187,T5187)</f>
        <v>UNLV</v>
      </c>
      <c r="AK5187">
        <f t="shared" ref="AK5187:AK5250" si="715">IF(AA5187&lt;0,T5187,0)</f>
        <v>0</v>
      </c>
    </row>
    <row r="5188" spans="17:37" x14ac:dyDescent="0.25">
      <c r="Q5188" t="s">
        <v>3198</v>
      </c>
      <c r="R5188" s="6">
        <v>42011</v>
      </c>
      <c r="S5188" t="s">
        <v>3194</v>
      </c>
      <c r="T5188" t="s">
        <v>3449</v>
      </c>
      <c r="U5188" t="s">
        <v>3841</v>
      </c>
      <c r="V5188">
        <v>64</v>
      </c>
      <c r="W5188">
        <v>62</v>
      </c>
      <c r="Y5188" t="s">
        <v>1034</v>
      </c>
      <c r="Z5188">
        <v>1</v>
      </c>
      <c r="AA5188">
        <f t="shared" si="712"/>
        <v>-2</v>
      </c>
      <c r="AB5188">
        <f t="shared" ca="1" si="708"/>
        <v>16.8</v>
      </c>
      <c r="AC5188">
        <f t="shared" ca="1" si="709"/>
        <v>-18.8</v>
      </c>
      <c r="AD5188">
        <f t="shared" ca="1" si="710"/>
        <v>18.8</v>
      </c>
      <c r="AE5188" s="2">
        <v>0</v>
      </c>
      <c r="AF5188" s="7">
        <f>VLOOKUP(R5188,Weights!$A$2:$B$120,2,0)*AE5188</f>
        <v>0</v>
      </c>
      <c r="AG5188">
        <f t="shared" ca="1" si="711"/>
        <v>353.44000000000005</v>
      </c>
      <c r="AI5188" t="str">
        <f t="shared" ca="1" si="713"/>
        <v>UNLV</v>
      </c>
      <c r="AJ5188" t="str">
        <f t="shared" si="714"/>
        <v>Nevada</v>
      </c>
      <c r="AK5188" t="str">
        <f t="shared" si="715"/>
        <v>Nevada</v>
      </c>
    </row>
    <row r="5189" spans="17:37" x14ac:dyDescent="0.25">
      <c r="Q5189" t="s">
        <v>3198</v>
      </c>
      <c r="R5189" s="6">
        <v>42014</v>
      </c>
      <c r="S5189" t="s">
        <v>3194</v>
      </c>
      <c r="T5189" t="s">
        <v>3838</v>
      </c>
      <c r="U5189" t="s">
        <v>3842</v>
      </c>
      <c r="V5189">
        <v>74</v>
      </c>
      <c r="W5189">
        <v>40</v>
      </c>
      <c r="Y5189" t="s">
        <v>1392</v>
      </c>
      <c r="Z5189">
        <v>1</v>
      </c>
      <c r="AA5189">
        <f t="shared" si="712"/>
        <v>34</v>
      </c>
      <c r="AB5189">
        <f t="shared" ca="1" si="708"/>
        <v>26.199999800000001</v>
      </c>
      <c r="AC5189">
        <f t="shared" ca="1" si="709"/>
        <v>7.8000001999999995</v>
      </c>
      <c r="AD5189">
        <f t="shared" ca="1" si="710"/>
        <v>-7.8000001999999995</v>
      </c>
      <c r="AE5189" s="2">
        <v>0</v>
      </c>
      <c r="AF5189" s="7">
        <f>VLOOKUP(R5189,Weights!$A$2:$B$120,2,0)*AE5189</f>
        <v>0</v>
      </c>
      <c r="AG5189">
        <f t="shared" ca="1" si="711"/>
        <v>60.840003120000034</v>
      </c>
      <c r="AI5189" t="str">
        <f t="shared" ca="1" si="713"/>
        <v>UNLV</v>
      </c>
      <c r="AJ5189" t="str">
        <f t="shared" si="714"/>
        <v>UNLV</v>
      </c>
      <c r="AK5189">
        <f t="shared" si="715"/>
        <v>0</v>
      </c>
    </row>
    <row r="5190" spans="17:37" x14ac:dyDescent="0.25">
      <c r="Q5190" t="s">
        <v>3198</v>
      </c>
      <c r="R5190" s="6">
        <v>42025</v>
      </c>
      <c r="S5190" t="s">
        <v>3194</v>
      </c>
      <c r="T5190" t="s">
        <v>3395</v>
      </c>
      <c r="U5190" t="s">
        <v>3841</v>
      </c>
      <c r="V5190">
        <v>71</v>
      </c>
      <c r="W5190">
        <v>69</v>
      </c>
      <c r="Y5190" t="s">
        <v>1393</v>
      </c>
      <c r="Z5190">
        <v>1</v>
      </c>
      <c r="AA5190">
        <f t="shared" si="712"/>
        <v>-2</v>
      </c>
      <c r="AB5190">
        <f t="shared" ca="1" si="708"/>
        <v>7.7999999799999999</v>
      </c>
      <c r="AC5190">
        <f t="shared" ca="1" si="709"/>
        <v>-9.7999999799999991</v>
      </c>
      <c r="AD5190">
        <f t="shared" ca="1" si="710"/>
        <v>9.7999999799999991</v>
      </c>
      <c r="AE5190" s="2">
        <v>0</v>
      </c>
      <c r="AF5190" s="7">
        <f>VLOOKUP(R5190,Weights!$A$2:$B$120,2,0)*AE5190</f>
        <v>0</v>
      </c>
      <c r="AG5190">
        <f t="shared" ca="1" si="711"/>
        <v>96.039999607999988</v>
      </c>
      <c r="AI5190" t="str">
        <f t="shared" ca="1" si="713"/>
        <v>UNLV</v>
      </c>
      <c r="AJ5190" t="str">
        <f t="shared" si="714"/>
        <v>New Mexico</v>
      </c>
      <c r="AK5190" t="str">
        <f t="shared" si="715"/>
        <v>New Mexico</v>
      </c>
    </row>
    <row r="5191" spans="17:37" x14ac:dyDescent="0.25">
      <c r="Q5191" t="s">
        <v>3198</v>
      </c>
      <c r="R5191" s="6">
        <v>42028</v>
      </c>
      <c r="S5191" t="s">
        <v>3194</v>
      </c>
      <c r="T5191" t="s">
        <v>3397</v>
      </c>
      <c r="U5191" t="s">
        <v>3842</v>
      </c>
      <c r="V5191">
        <v>79</v>
      </c>
      <c r="W5191">
        <v>77</v>
      </c>
      <c r="X5191" t="s">
        <v>3843</v>
      </c>
      <c r="Y5191" t="s">
        <v>2332</v>
      </c>
      <c r="Z5191">
        <v>1</v>
      </c>
      <c r="AA5191">
        <f t="shared" si="712"/>
        <v>2</v>
      </c>
      <c r="AB5191">
        <f t="shared" ca="1" si="708"/>
        <v>7.4</v>
      </c>
      <c r="AC5191">
        <f t="shared" ca="1" si="709"/>
        <v>-5.4</v>
      </c>
      <c r="AD5191">
        <f t="shared" ca="1" si="710"/>
        <v>5.4</v>
      </c>
      <c r="AE5191" s="2">
        <v>0</v>
      </c>
      <c r="AF5191" s="7">
        <f>VLOOKUP(R5191,Weights!$A$2:$B$120,2,0)*AE5191</f>
        <v>0</v>
      </c>
      <c r="AG5191">
        <f t="shared" ca="1" si="711"/>
        <v>29.160000000000004</v>
      </c>
      <c r="AI5191" t="str">
        <f t="shared" ca="1" si="713"/>
        <v>UNLV</v>
      </c>
      <c r="AJ5191" t="str">
        <f t="shared" si="714"/>
        <v>UNLV</v>
      </c>
      <c r="AK5191">
        <f t="shared" si="715"/>
        <v>0</v>
      </c>
    </row>
    <row r="5192" spans="17:37" x14ac:dyDescent="0.25">
      <c r="Q5192" t="s">
        <v>3198</v>
      </c>
      <c r="R5192" s="6">
        <v>42035</v>
      </c>
      <c r="S5192" t="s">
        <v>3194</v>
      </c>
      <c r="T5192" t="s">
        <v>3460</v>
      </c>
      <c r="U5192" t="s">
        <v>3842</v>
      </c>
      <c r="V5192">
        <v>74</v>
      </c>
      <c r="W5192">
        <v>63</v>
      </c>
      <c r="Y5192" t="s">
        <v>751</v>
      </c>
      <c r="Z5192">
        <v>1</v>
      </c>
      <c r="AA5192">
        <f t="shared" si="712"/>
        <v>11</v>
      </c>
      <c r="AB5192">
        <f t="shared" ca="1" si="708"/>
        <v>11</v>
      </c>
      <c r="AC5192">
        <f t="shared" ca="1" si="709"/>
        <v>0</v>
      </c>
      <c r="AD5192">
        <f t="shared" ca="1" si="710"/>
        <v>0</v>
      </c>
      <c r="AE5192" s="2">
        <v>0</v>
      </c>
      <c r="AF5192" s="7">
        <f>VLOOKUP(R5192,Weights!$A$2:$B$120,2,0)*AE5192</f>
        <v>0</v>
      </c>
      <c r="AG5192">
        <f t="shared" ca="1" si="711"/>
        <v>0</v>
      </c>
      <c r="AI5192" t="str">
        <f t="shared" ca="1" si="713"/>
        <v>UNLV</v>
      </c>
      <c r="AJ5192" t="str">
        <f t="shared" si="714"/>
        <v>UNLV</v>
      </c>
      <c r="AK5192">
        <f t="shared" si="715"/>
        <v>0</v>
      </c>
    </row>
    <row r="5193" spans="17:37" x14ac:dyDescent="0.25">
      <c r="Q5193" t="s">
        <v>3198</v>
      </c>
      <c r="R5193" s="6">
        <v>42045</v>
      </c>
      <c r="S5193" t="s">
        <v>3194</v>
      </c>
      <c r="T5193" t="s">
        <v>3450</v>
      </c>
      <c r="U5193" t="s">
        <v>3842</v>
      </c>
      <c r="V5193">
        <v>73</v>
      </c>
      <c r="W5193">
        <v>61</v>
      </c>
      <c r="Y5193" t="s">
        <v>753</v>
      </c>
      <c r="Z5193">
        <v>1</v>
      </c>
      <c r="AA5193">
        <f t="shared" si="712"/>
        <v>12</v>
      </c>
      <c r="AB5193">
        <f t="shared" ca="1" si="708"/>
        <v>12</v>
      </c>
      <c r="AC5193">
        <f t="shared" ca="1" si="709"/>
        <v>0</v>
      </c>
      <c r="AD5193">
        <f t="shared" ca="1" si="710"/>
        <v>0</v>
      </c>
      <c r="AE5193" s="2">
        <v>0</v>
      </c>
      <c r="AF5193" s="7">
        <f>VLOOKUP(R5193,Weights!$A$2:$B$120,2,0)*AE5193</f>
        <v>0</v>
      </c>
      <c r="AG5193">
        <f t="shared" ca="1" si="711"/>
        <v>0</v>
      </c>
      <c r="AI5193" t="str">
        <f t="shared" ca="1" si="713"/>
        <v>UNLV</v>
      </c>
      <c r="AJ5193" t="str">
        <f t="shared" si="714"/>
        <v>UNLV</v>
      </c>
      <c r="AK5193">
        <f t="shared" si="715"/>
        <v>0</v>
      </c>
    </row>
    <row r="5194" spans="17:37" x14ac:dyDescent="0.25">
      <c r="Q5194" t="s">
        <v>3198</v>
      </c>
      <c r="R5194" s="6">
        <v>42053</v>
      </c>
      <c r="S5194" t="s">
        <v>3194</v>
      </c>
      <c r="T5194" t="s">
        <v>3401</v>
      </c>
      <c r="U5194" t="s">
        <v>3841</v>
      </c>
      <c r="V5194">
        <v>53</v>
      </c>
      <c r="W5194">
        <v>48</v>
      </c>
      <c r="Y5194" t="s">
        <v>2333</v>
      </c>
      <c r="Z5194">
        <v>1</v>
      </c>
      <c r="AA5194">
        <f t="shared" si="712"/>
        <v>-5</v>
      </c>
      <c r="AB5194">
        <f t="shared" ca="1" si="708"/>
        <v>-0.80000000000000071</v>
      </c>
      <c r="AC5194">
        <f t="shared" ca="1" si="709"/>
        <v>-4.1999999999999993</v>
      </c>
      <c r="AD5194">
        <f t="shared" ca="1" si="710"/>
        <v>4.1999999999999993</v>
      </c>
      <c r="AE5194" s="2">
        <v>0</v>
      </c>
      <c r="AF5194" s="7">
        <f>VLOOKUP(R5194,Weights!$A$2:$B$120,2,0)*AE5194</f>
        <v>0</v>
      </c>
      <c r="AG5194">
        <f t="shared" ca="1" si="711"/>
        <v>17.639999999999993</v>
      </c>
      <c r="AI5194" t="str">
        <f t="shared" ca="1" si="713"/>
        <v>Boise State</v>
      </c>
      <c r="AJ5194" t="str">
        <f t="shared" si="714"/>
        <v>Boise State</v>
      </c>
      <c r="AK5194" t="str">
        <f t="shared" si="715"/>
        <v>Boise State</v>
      </c>
    </row>
    <row r="5195" spans="17:37" x14ac:dyDescent="0.25">
      <c r="Q5195" t="s">
        <v>3198</v>
      </c>
      <c r="R5195" s="6">
        <v>42063</v>
      </c>
      <c r="S5195" t="s">
        <v>3194</v>
      </c>
      <c r="T5195" t="s">
        <v>3363</v>
      </c>
      <c r="U5195" t="s">
        <v>3842</v>
      </c>
      <c r="V5195">
        <v>69</v>
      </c>
      <c r="W5195">
        <v>57</v>
      </c>
      <c r="Y5195" t="s">
        <v>2334</v>
      </c>
      <c r="Z5195">
        <v>1</v>
      </c>
      <c r="AA5195">
        <f t="shared" si="712"/>
        <v>12</v>
      </c>
      <c r="AB5195">
        <f t="shared" ca="1" si="708"/>
        <v>7.5999999799999998</v>
      </c>
      <c r="AC5195">
        <f t="shared" ca="1" si="709"/>
        <v>4.4000000200000002</v>
      </c>
      <c r="AD5195">
        <f t="shared" ca="1" si="710"/>
        <v>-4.4000000200000002</v>
      </c>
      <c r="AE5195" s="2">
        <v>0</v>
      </c>
      <c r="AF5195" s="7">
        <f>VLOOKUP(R5195,Weights!$A$2:$B$120,2,0)*AE5195</f>
        <v>0</v>
      </c>
      <c r="AG5195">
        <f t="shared" ca="1" si="711"/>
        <v>19.360000176000003</v>
      </c>
      <c r="AI5195" t="str">
        <f t="shared" ca="1" si="713"/>
        <v>UNLV</v>
      </c>
      <c r="AJ5195" t="str">
        <f t="shared" si="714"/>
        <v>UNLV</v>
      </c>
      <c r="AK5195">
        <f t="shared" si="715"/>
        <v>0</v>
      </c>
    </row>
    <row r="5196" spans="17:37" x14ac:dyDescent="0.25">
      <c r="Q5196" t="s">
        <v>3198</v>
      </c>
      <c r="R5196" s="6">
        <v>42067</v>
      </c>
      <c r="S5196" t="s">
        <v>3194</v>
      </c>
      <c r="T5196" t="s">
        <v>3464</v>
      </c>
      <c r="U5196" t="s">
        <v>3841</v>
      </c>
      <c r="V5196">
        <v>60</v>
      </c>
      <c r="W5196">
        <v>58</v>
      </c>
      <c r="Y5196" t="s">
        <v>2335</v>
      </c>
      <c r="Z5196">
        <v>1</v>
      </c>
      <c r="AA5196">
        <f t="shared" si="712"/>
        <v>-2</v>
      </c>
      <c r="AB5196">
        <f t="shared" ca="1" si="708"/>
        <v>-2.0000002000000006</v>
      </c>
      <c r="AC5196">
        <f t="shared" ca="1" si="709"/>
        <v>2.0000000056086265E-7</v>
      </c>
      <c r="AD5196">
        <f t="shared" ca="1" si="710"/>
        <v>-2.0000000056086265E-7</v>
      </c>
      <c r="AE5196" s="2">
        <v>0</v>
      </c>
      <c r="AF5196" s="7">
        <f>VLOOKUP(R5196,Weights!$A$2:$B$120,2,0)*AE5196</f>
        <v>0</v>
      </c>
      <c r="AG5196">
        <f t="shared" ca="1" si="711"/>
        <v>4.0000000224345055E-14</v>
      </c>
      <c r="AI5196" t="str">
        <f t="shared" ca="1" si="713"/>
        <v>San Diego St</v>
      </c>
      <c r="AJ5196" t="str">
        <f t="shared" si="714"/>
        <v>San Diego St</v>
      </c>
      <c r="AK5196" t="str">
        <f t="shared" si="715"/>
        <v>San Diego St</v>
      </c>
    </row>
    <row r="5197" spans="17:37" x14ac:dyDescent="0.25">
      <c r="Q5197" t="s">
        <v>3253</v>
      </c>
      <c r="R5197" s="6">
        <v>41958</v>
      </c>
      <c r="S5197" t="s">
        <v>3194</v>
      </c>
      <c r="T5197" t="s">
        <v>3385</v>
      </c>
      <c r="U5197" t="s">
        <v>3841</v>
      </c>
      <c r="V5197">
        <v>76</v>
      </c>
      <c r="W5197">
        <v>68</v>
      </c>
      <c r="Y5197" t="s">
        <v>9</v>
      </c>
      <c r="Z5197">
        <v>1</v>
      </c>
      <c r="AA5197">
        <f t="shared" si="712"/>
        <v>-8</v>
      </c>
      <c r="AB5197">
        <f t="shared" ca="1" si="708"/>
        <v>11.399999999999999</v>
      </c>
      <c r="AC5197">
        <f t="shared" ca="1" si="709"/>
        <v>-19.399999999999999</v>
      </c>
      <c r="AD5197">
        <f t="shared" ca="1" si="710"/>
        <v>19.399999999999999</v>
      </c>
      <c r="AE5197" s="2">
        <v>0</v>
      </c>
      <c r="AF5197" s="7">
        <f>VLOOKUP(R5197,Weights!$A$2:$B$120,2,0)*AE5197</f>
        <v>0</v>
      </c>
      <c r="AG5197">
        <f t="shared" ca="1" si="711"/>
        <v>376.35999999999996</v>
      </c>
      <c r="AI5197" t="str">
        <f t="shared" ca="1" si="713"/>
        <v>USC</v>
      </c>
      <c r="AJ5197" t="str">
        <f t="shared" si="714"/>
        <v>Portland St</v>
      </c>
      <c r="AK5197" t="str">
        <f t="shared" si="715"/>
        <v>Portland St</v>
      </c>
    </row>
    <row r="5198" spans="17:37" x14ac:dyDescent="0.25">
      <c r="Q5198" t="s">
        <v>3253</v>
      </c>
      <c r="R5198" s="6">
        <v>41960</v>
      </c>
      <c r="S5198" t="s">
        <v>3194</v>
      </c>
      <c r="T5198" t="s">
        <v>3353</v>
      </c>
      <c r="U5198" t="s">
        <v>3842</v>
      </c>
      <c r="V5198">
        <v>70</v>
      </c>
      <c r="W5198">
        <v>58</v>
      </c>
      <c r="Y5198" t="s">
        <v>11</v>
      </c>
      <c r="Z5198">
        <v>1</v>
      </c>
      <c r="AA5198">
        <f t="shared" si="712"/>
        <v>12</v>
      </c>
      <c r="AB5198">
        <f t="shared" ca="1" si="708"/>
        <v>10.8</v>
      </c>
      <c r="AC5198">
        <f t="shared" ca="1" si="709"/>
        <v>1.1999999999999993</v>
      </c>
      <c r="AD5198">
        <f t="shared" ca="1" si="710"/>
        <v>-1.1999999999999993</v>
      </c>
      <c r="AE5198" s="2">
        <v>0</v>
      </c>
      <c r="AF5198" s="7">
        <f>VLOOKUP(R5198,Weights!$A$2:$B$120,2,0)*AE5198</f>
        <v>0</v>
      </c>
      <c r="AG5198">
        <f t="shared" ca="1" si="711"/>
        <v>1.4399999999999984</v>
      </c>
      <c r="AI5198" t="str">
        <f t="shared" ca="1" si="713"/>
        <v>USC</v>
      </c>
      <c r="AJ5198" t="str">
        <f t="shared" si="714"/>
        <v>USC</v>
      </c>
      <c r="AK5198">
        <f t="shared" si="715"/>
        <v>0</v>
      </c>
    </row>
    <row r="5199" spans="17:37" x14ac:dyDescent="0.25">
      <c r="Q5199" t="s">
        <v>3253</v>
      </c>
      <c r="R5199" s="6">
        <v>41968</v>
      </c>
      <c r="S5199" t="s">
        <v>3194</v>
      </c>
      <c r="T5199" t="s">
        <v>3453</v>
      </c>
      <c r="U5199" t="s">
        <v>3842</v>
      </c>
      <c r="V5199">
        <v>53</v>
      </c>
      <c r="W5199">
        <v>49</v>
      </c>
      <c r="Y5199" t="s">
        <v>235</v>
      </c>
      <c r="Z5199">
        <v>1</v>
      </c>
      <c r="AA5199">
        <f t="shared" si="712"/>
        <v>4</v>
      </c>
      <c r="AB5199">
        <f t="shared" ca="1" si="708"/>
        <v>13.8</v>
      </c>
      <c r="AC5199">
        <f t="shared" ca="1" si="709"/>
        <v>-9.8000000000000007</v>
      </c>
      <c r="AD5199">
        <f t="shared" ca="1" si="710"/>
        <v>9.8000000000000007</v>
      </c>
      <c r="AE5199" s="2">
        <v>0</v>
      </c>
      <c r="AF5199" s="7">
        <f>VLOOKUP(R5199,Weights!$A$2:$B$120,2,0)*AE5199</f>
        <v>0</v>
      </c>
      <c r="AG5199">
        <f t="shared" ca="1" si="711"/>
        <v>96.04000000000002</v>
      </c>
      <c r="AI5199" t="str">
        <f t="shared" ca="1" si="713"/>
        <v>USC</v>
      </c>
      <c r="AJ5199" t="str">
        <f t="shared" si="714"/>
        <v>USC</v>
      </c>
      <c r="AK5199">
        <f t="shared" si="715"/>
        <v>0</v>
      </c>
    </row>
    <row r="5200" spans="17:37" x14ac:dyDescent="0.25">
      <c r="Q5200" t="s">
        <v>3253</v>
      </c>
      <c r="R5200" s="6">
        <v>41976</v>
      </c>
      <c r="S5200" t="s">
        <v>3194</v>
      </c>
      <c r="T5200" t="s">
        <v>3461</v>
      </c>
      <c r="U5200" t="s">
        <v>3842</v>
      </c>
      <c r="V5200">
        <v>77</v>
      </c>
      <c r="W5200">
        <v>61</v>
      </c>
      <c r="Y5200" t="s">
        <v>152</v>
      </c>
      <c r="Z5200">
        <v>1</v>
      </c>
      <c r="AA5200">
        <f t="shared" si="712"/>
        <v>16</v>
      </c>
      <c r="AB5200">
        <f t="shared" ca="1" si="708"/>
        <v>8</v>
      </c>
      <c r="AC5200">
        <f t="shared" ca="1" si="709"/>
        <v>8</v>
      </c>
      <c r="AD5200">
        <f t="shared" ca="1" si="710"/>
        <v>-8</v>
      </c>
      <c r="AE5200" s="2">
        <v>0</v>
      </c>
      <c r="AF5200" s="7">
        <f>VLOOKUP(R5200,Weights!$A$2:$B$120,2,0)*AE5200</f>
        <v>0</v>
      </c>
      <c r="AG5200">
        <f t="shared" ca="1" si="711"/>
        <v>64</v>
      </c>
      <c r="AI5200" t="str">
        <f t="shared" ca="1" si="713"/>
        <v>USC</v>
      </c>
      <c r="AJ5200" t="str">
        <f t="shared" si="714"/>
        <v>USC</v>
      </c>
      <c r="AK5200">
        <f t="shared" si="715"/>
        <v>0</v>
      </c>
    </row>
    <row r="5201" spans="17:37" x14ac:dyDescent="0.25">
      <c r="Q5201" t="s">
        <v>3253</v>
      </c>
      <c r="R5201" s="6">
        <v>41980</v>
      </c>
      <c r="S5201" t="s">
        <v>3194</v>
      </c>
      <c r="T5201" t="s">
        <v>3397</v>
      </c>
      <c r="U5201" t="s">
        <v>3842</v>
      </c>
      <c r="V5201">
        <v>89</v>
      </c>
      <c r="W5201">
        <v>84</v>
      </c>
      <c r="Y5201" t="s">
        <v>153</v>
      </c>
      <c r="Z5201">
        <v>1</v>
      </c>
      <c r="AA5201">
        <f t="shared" si="712"/>
        <v>5</v>
      </c>
      <c r="AB5201">
        <f t="shared" ca="1" si="708"/>
        <v>5</v>
      </c>
      <c r="AC5201">
        <f t="shared" ca="1" si="709"/>
        <v>0</v>
      </c>
      <c r="AD5201">
        <f t="shared" ca="1" si="710"/>
        <v>0</v>
      </c>
      <c r="AE5201" s="2">
        <v>0</v>
      </c>
      <c r="AF5201" s="7">
        <f>VLOOKUP(R5201,Weights!$A$2:$B$120,2,0)*AE5201</f>
        <v>0</v>
      </c>
      <c r="AG5201">
        <f t="shared" ca="1" si="711"/>
        <v>0</v>
      </c>
      <c r="AI5201" t="str">
        <f t="shared" ca="1" si="713"/>
        <v>USC</v>
      </c>
      <c r="AJ5201" t="str">
        <f t="shared" si="714"/>
        <v>USC</v>
      </c>
      <c r="AK5201">
        <f t="shared" si="715"/>
        <v>0</v>
      </c>
    </row>
    <row r="5202" spans="17:37" x14ac:dyDescent="0.25">
      <c r="Q5202" t="s">
        <v>3253</v>
      </c>
      <c r="R5202" s="6">
        <v>41986</v>
      </c>
      <c r="S5202" t="s">
        <v>3194</v>
      </c>
      <c r="T5202" t="s">
        <v>3214</v>
      </c>
      <c r="U5202" t="s">
        <v>3841</v>
      </c>
      <c r="V5202">
        <v>85</v>
      </c>
      <c r="W5202">
        <v>77</v>
      </c>
      <c r="X5202" t="s">
        <v>3843</v>
      </c>
      <c r="Y5202" t="s">
        <v>154</v>
      </c>
      <c r="Z5202">
        <v>1</v>
      </c>
      <c r="AA5202">
        <f t="shared" si="712"/>
        <v>-8</v>
      </c>
      <c r="AB5202">
        <f t="shared" ca="1" si="708"/>
        <v>10.199999999999999</v>
      </c>
      <c r="AC5202">
        <f t="shared" ca="1" si="709"/>
        <v>-18.2</v>
      </c>
      <c r="AD5202">
        <f t="shared" ca="1" si="710"/>
        <v>18.2</v>
      </c>
      <c r="AE5202" s="2">
        <v>0</v>
      </c>
      <c r="AF5202" s="7">
        <f>VLOOKUP(R5202,Weights!$A$2:$B$120,2,0)*AE5202</f>
        <v>0</v>
      </c>
      <c r="AG5202">
        <f t="shared" ca="1" si="711"/>
        <v>331.23999999999995</v>
      </c>
      <c r="AI5202" t="str">
        <f t="shared" ca="1" si="713"/>
        <v>USC</v>
      </c>
      <c r="AJ5202" t="str">
        <f t="shared" si="714"/>
        <v>Army</v>
      </c>
      <c r="AK5202" t="str">
        <f t="shared" si="715"/>
        <v>Army</v>
      </c>
    </row>
    <row r="5203" spans="17:37" x14ac:dyDescent="0.25">
      <c r="Q5203" t="s">
        <v>3253</v>
      </c>
      <c r="R5203" s="6">
        <v>42003</v>
      </c>
      <c r="S5203" t="s">
        <v>3194</v>
      </c>
      <c r="T5203" t="s">
        <v>3208</v>
      </c>
      <c r="U5203" t="s">
        <v>3842</v>
      </c>
      <c r="V5203">
        <v>64</v>
      </c>
      <c r="W5203">
        <v>56</v>
      </c>
      <c r="Y5203" t="s">
        <v>398</v>
      </c>
      <c r="Z5203">
        <v>1</v>
      </c>
      <c r="AA5203">
        <f t="shared" si="712"/>
        <v>8</v>
      </c>
      <c r="AB5203">
        <f t="shared" ca="1" si="708"/>
        <v>3.9999999999999996</v>
      </c>
      <c r="AC5203">
        <f t="shared" ca="1" si="709"/>
        <v>4</v>
      </c>
      <c r="AD5203">
        <f t="shared" ca="1" si="710"/>
        <v>-4</v>
      </c>
      <c r="AE5203" s="2">
        <v>0</v>
      </c>
      <c r="AF5203" s="7">
        <f>VLOOKUP(R5203,Weights!$A$2:$B$120,2,0)*AE5203</f>
        <v>0</v>
      </c>
      <c r="AG5203">
        <f t="shared" ca="1" si="711"/>
        <v>16</v>
      </c>
      <c r="AI5203" t="str">
        <f t="shared" ca="1" si="713"/>
        <v>USC</v>
      </c>
      <c r="AJ5203" t="str">
        <f t="shared" si="714"/>
        <v>USC</v>
      </c>
      <c r="AK5203">
        <f t="shared" si="715"/>
        <v>0</v>
      </c>
    </row>
    <row r="5204" spans="17:37" x14ac:dyDescent="0.25">
      <c r="Q5204" t="s">
        <v>3253</v>
      </c>
      <c r="R5204" s="6">
        <v>42011</v>
      </c>
      <c r="S5204" t="s">
        <v>3194</v>
      </c>
      <c r="T5204" t="s">
        <v>3343</v>
      </c>
      <c r="U5204" t="s">
        <v>3842</v>
      </c>
      <c r="V5204">
        <v>71</v>
      </c>
      <c r="W5204">
        <v>57</v>
      </c>
      <c r="Y5204" t="s">
        <v>658</v>
      </c>
      <c r="Z5204">
        <v>1</v>
      </c>
      <c r="AA5204">
        <f t="shared" si="712"/>
        <v>14</v>
      </c>
      <c r="AB5204">
        <f t="shared" ca="1" si="708"/>
        <v>0.79999999999999982</v>
      </c>
      <c r="AC5204">
        <f t="shared" ca="1" si="709"/>
        <v>13.2</v>
      </c>
      <c r="AD5204">
        <f t="shared" ca="1" si="710"/>
        <v>-13.2</v>
      </c>
      <c r="AE5204" s="2">
        <v>0</v>
      </c>
      <c r="AF5204" s="7">
        <f>VLOOKUP(R5204,Weights!$A$2:$B$120,2,0)*AE5204</f>
        <v>0</v>
      </c>
      <c r="AG5204">
        <f t="shared" ca="1" si="711"/>
        <v>174.23999999999998</v>
      </c>
      <c r="AI5204" t="str">
        <f t="shared" ca="1" si="713"/>
        <v>USC</v>
      </c>
      <c r="AJ5204" t="str">
        <f t="shared" si="714"/>
        <v>USC</v>
      </c>
      <c r="AK5204">
        <f t="shared" si="715"/>
        <v>0</v>
      </c>
    </row>
    <row r="5205" spans="17:37" x14ac:dyDescent="0.25">
      <c r="Q5205" t="s">
        <v>3253</v>
      </c>
      <c r="R5205" s="6">
        <v>42015</v>
      </c>
      <c r="S5205" t="s">
        <v>3194</v>
      </c>
      <c r="T5205" t="s">
        <v>3267</v>
      </c>
      <c r="U5205" t="s">
        <v>3841</v>
      </c>
      <c r="V5205">
        <v>78</v>
      </c>
      <c r="W5205">
        <v>76</v>
      </c>
      <c r="Y5205" t="s">
        <v>659</v>
      </c>
      <c r="Z5205">
        <v>1</v>
      </c>
      <c r="AA5205">
        <f t="shared" si="712"/>
        <v>-2</v>
      </c>
      <c r="AB5205">
        <f t="shared" ca="1" si="708"/>
        <v>-2.8000000000000007</v>
      </c>
      <c r="AC5205">
        <f t="shared" ca="1" si="709"/>
        <v>0.80000000000000071</v>
      </c>
      <c r="AD5205">
        <f t="shared" ca="1" si="710"/>
        <v>-0.80000000000000071</v>
      </c>
      <c r="AE5205" s="2">
        <v>0</v>
      </c>
      <c r="AF5205" s="7">
        <f>VLOOKUP(R5205,Weights!$A$2:$B$120,2,0)*AE5205</f>
        <v>0</v>
      </c>
      <c r="AG5205">
        <f t="shared" ca="1" si="711"/>
        <v>0.64000000000000112</v>
      </c>
      <c r="AI5205" t="str">
        <f t="shared" ca="1" si="713"/>
        <v>Stanford</v>
      </c>
      <c r="AJ5205" t="str">
        <f t="shared" si="714"/>
        <v>Stanford</v>
      </c>
      <c r="AK5205" t="str">
        <f t="shared" si="715"/>
        <v>Stanford</v>
      </c>
    </row>
    <row r="5206" spans="17:37" x14ac:dyDescent="0.25">
      <c r="Q5206" t="s">
        <v>3253</v>
      </c>
      <c r="R5206" s="6">
        <v>42018</v>
      </c>
      <c r="S5206" t="s">
        <v>3194</v>
      </c>
      <c r="T5206" t="s">
        <v>3403</v>
      </c>
      <c r="U5206" t="s">
        <v>3841</v>
      </c>
      <c r="V5206">
        <v>83</v>
      </c>
      <c r="W5206">
        <v>66</v>
      </c>
      <c r="Y5206" t="s">
        <v>2507</v>
      </c>
      <c r="Z5206">
        <v>1</v>
      </c>
      <c r="AA5206">
        <f t="shared" si="712"/>
        <v>-17</v>
      </c>
      <c r="AB5206">
        <f t="shared" ca="1" si="708"/>
        <v>-4.6000002000000002</v>
      </c>
      <c r="AC5206">
        <f t="shared" ca="1" si="709"/>
        <v>-12.3999998</v>
      </c>
      <c r="AD5206">
        <f t="shared" ca="1" si="710"/>
        <v>12.3999998</v>
      </c>
      <c r="AE5206" s="2">
        <v>0</v>
      </c>
      <c r="AF5206" s="7">
        <f>VLOOKUP(R5206,Weights!$A$2:$B$120,2,0)*AE5206</f>
        <v>0</v>
      </c>
      <c r="AG5206">
        <f t="shared" ca="1" si="711"/>
        <v>153.75999504000004</v>
      </c>
      <c r="AI5206" t="str">
        <f t="shared" ca="1" si="713"/>
        <v>UCLA</v>
      </c>
      <c r="AJ5206" t="str">
        <f t="shared" si="714"/>
        <v>UCLA</v>
      </c>
      <c r="AK5206" t="str">
        <f t="shared" si="715"/>
        <v>UCLA</v>
      </c>
    </row>
    <row r="5207" spans="17:37" x14ac:dyDescent="0.25">
      <c r="Q5207" t="s">
        <v>3253</v>
      </c>
      <c r="R5207" s="6">
        <v>42033</v>
      </c>
      <c r="S5207" t="s">
        <v>3194</v>
      </c>
      <c r="T5207" t="s">
        <v>3352</v>
      </c>
      <c r="U5207" t="s">
        <v>3841</v>
      </c>
      <c r="V5207">
        <v>98</v>
      </c>
      <c r="W5207">
        <v>94</v>
      </c>
      <c r="X5207" t="s">
        <v>3845</v>
      </c>
      <c r="Y5207" t="s">
        <v>649</v>
      </c>
      <c r="Z5207">
        <v>1</v>
      </c>
      <c r="AA5207">
        <f t="shared" si="712"/>
        <v>-4</v>
      </c>
      <c r="AB5207">
        <f t="shared" ca="1" si="708"/>
        <v>0.39999999999999947</v>
      </c>
      <c r="AC5207">
        <f t="shared" ca="1" si="709"/>
        <v>-4.3999999999999995</v>
      </c>
      <c r="AD5207">
        <f t="shared" ca="1" si="710"/>
        <v>4.3999999999999995</v>
      </c>
      <c r="AE5207" s="2">
        <v>0</v>
      </c>
      <c r="AF5207" s="7">
        <f>VLOOKUP(R5207,Weights!$A$2:$B$120,2,0)*AE5207</f>
        <v>0</v>
      </c>
      <c r="AG5207">
        <f t="shared" ca="1" si="711"/>
        <v>19.359999999999996</v>
      </c>
      <c r="AI5207" t="str">
        <f t="shared" ca="1" si="713"/>
        <v>USC</v>
      </c>
      <c r="AJ5207" t="str">
        <f t="shared" si="714"/>
        <v>Colorado</v>
      </c>
      <c r="AK5207" t="str">
        <f t="shared" si="715"/>
        <v>Colorado</v>
      </c>
    </row>
    <row r="5208" spans="17:37" x14ac:dyDescent="0.25">
      <c r="Q5208" t="s">
        <v>3253</v>
      </c>
      <c r="R5208" s="6">
        <v>42036</v>
      </c>
      <c r="S5208" t="s">
        <v>3194</v>
      </c>
      <c r="T5208" t="s">
        <v>3408</v>
      </c>
      <c r="U5208" t="s">
        <v>3841</v>
      </c>
      <c r="V5208">
        <v>67</v>
      </c>
      <c r="W5208">
        <v>39</v>
      </c>
      <c r="Y5208" t="s">
        <v>339</v>
      </c>
      <c r="Z5208">
        <v>1</v>
      </c>
      <c r="AA5208">
        <f t="shared" si="712"/>
        <v>-28</v>
      </c>
      <c r="AB5208">
        <f t="shared" ca="1" si="708"/>
        <v>-12.2000002</v>
      </c>
      <c r="AC5208">
        <f t="shared" ca="1" si="709"/>
        <v>-15.7999998</v>
      </c>
      <c r="AD5208">
        <f t="shared" ca="1" si="710"/>
        <v>15.7999998</v>
      </c>
      <c r="AE5208" s="2">
        <v>0</v>
      </c>
      <c r="AF5208" s="7">
        <f>VLOOKUP(R5208,Weights!$A$2:$B$120,2,0)*AE5208</f>
        <v>0</v>
      </c>
      <c r="AG5208">
        <f t="shared" ca="1" si="711"/>
        <v>249.63999368000003</v>
      </c>
      <c r="AI5208" t="str">
        <f t="shared" ca="1" si="713"/>
        <v>Utah</v>
      </c>
      <c r="AJ5208" t="str">
        <f t="shared" si="714"/>
        <v>Utah</v>
      </c>
      <c r="AK5208" t="str">
        <f t="shared" si="715"/>
        <v>Utah</v>
      </c>
    </row>
    <row r="5209" spans="17:37" x14ac:dyDescent="0.25">
      <c r="Q5209" t="s">
        <v>3253</v>
      </c>
      <c r="R5209" s="6">
        <v>42046</v>
      </c>
      <c r="S5209" t="s">
        <v>3194</v>
      </c>
      <c r="T5209" t="s">
        <v>3416</v>
      </c>
      <c r="U5209" t="s">
        <v>3841</v>
      </c>
      <c r="V5209">
        <v>80</v>
      </c>
      <c r="W5209">
        <v>75</v>
      </c>
      <c r="Y5209" t="s">
        <v>343</v>
      </c>
      <c r="Z5209">
        <v>1</v>
      </c>
      <c r="AA5209">
        <f t="shared" si="712"/>
        <v>-5</v>
      </c>
      <c r="AB5209">
        <f t="shared" ca="1" si="708"/>
        <v>-1.6000000000000005</v>
      </c>
      <c r="AC5209">
        <f t="shared" ca="1" si="709"/>
        <v>-3.3999999999999995</v>
      </c>
      <c r="AD5209">
        <f t="shared" ca="1" si="710"/>
        <v>3.3999999999999995</v>
      </c>
      <c r="AE5209" s="2">
        <v>0</v>
      </c>
      <c r="AF5209" s="7">
        <f>VLOOKUP(R5209,Weights!$A$2:$B$120,2,0)*AE5209</f>
        <v>0</v>
      </c>
      <c r="AG5209">
        <f t="shared" ca="1" si="711"/>
        <v>11.559999999999997</v>
      </c>
      <c r="AI5209" t="str">
        <f t="shared" ca="1" si="713"/>
        <v>Oregon</v>
      </c>
      <c r="AJ5209" t="str">
        <f t="shared" si="714"/>
        <v>Oregon</v>
      </c>
      <c r="AK5209" t="str">
        <f t="shared" si="715"/>
        <v>Oregon</v>
      </c>
    </row>
    <row r="5210" spans="17:37" x14ac:dyDescent="0.25">
      <c r="Q5210" t="s">
        <v>3253</v>
      </c>
      <c r="R5210" s="6">
        <v>42049</v>
      </c>
      <c r="S5210" t="s">
        <v>3194</v>
      </c>
      <c r="T5210" t="s">
        <v>3379</v>
      </c>
      <c r="U5210" t="s">
        <v>3842</v>
      </c>
      <c r="V5210">
        <v>68</v>
      </c>
      <c r="W5210">
        <v>55</v>
      </c>
      <c r="Y5210" t="s">
        <v>2508</v>
      </c>
      <c r="Z5210">
        <v>1</v>
      </c>
      <c r="AA5210">
        <f t="shared" si="712"/>
        <v>13</v>
      </c>
      <c r="AB5210">
        <f t="shared" ca="1" si="708"/>
        <v>4.8</v>
      </c>
      <c r="AC5210">
        <f t="shared" ca="1" si="709"/>
        <v>8.1999999999999993</v>
      </c>
      <c r="AD5210">
        <f t="shared" ca="1" si="710"/>
        <v>-8.1999999999999993</v>
      </c>
      <c r="AE5210" s="2">
        <v>0</v>
      </c>
      <c r="AF5210" s="7">
        <f>VLOOKUP(R5210,Weights!$A$2:$B$120,2,0)*AE5210</f>
        <v>0</v>
      </c>
      <c r="AG5210">
        <f t="shared" ca="1" si="711"/>
        <v>67.239999999999995</v>
      </c>
      <c r="AI5210" t="str">
        <f t="shared" ca="1" si="713"/>
        <v>USC</v>
      </c>
      <c r="AJ5210" t="str">
        <f t="shared" si="714"/>
        <v>USC</v>
      </c>
      <c r="AK5210">
        <f t="shared" si="715"/>
        <v>0</v>
      </c>
    </row>
    <row r="5211" spans="17:37" x14ac:dyDescent="0.25">
      <c r="Q5211" t="s">
        <v>3253</v>
      </c>
      <c r="R5211" s="6">
        <v>42060</v>
      </c>
      <c r="S5211" t="s">
        <v>3194</v>
      </c>
      <c r="T5211" t="s">
        <v>3392</v>
      </c>
      <c r="U5211" t="s">
        <v>3841</v>
      </c>
      <c r="V5211">
        <v>70</v>
      </c>
      <c r="W5211">
        <v>66</v>
      </c>
      <c r="Y5211" t="s">
        <v>346</v>
      </c>
      <c r="Z5211">
        <v>1</v>
      </c>
      <c r="AA5211">
        <f t="shared" si="712"/>
        <v>-4</v>
      </c>
      <c r="AB5211">
        <f t="shared" ca="1" si="708"/>
        <v>6.5999999799999998</v>
      </c>
      <c r="AC5211">
        <f t="shared" ca="1" si="709"/>
        <v>-10.59999998</v>
      </c>
      <c r="AD5211">
        <f t="shared" ca="1" si="710"/>
        <v>10.59999998</v>
      </c>
      <c r="AE5211" s="2">
        <v>0</v>
      </c>
      <c r="AF5211" s="7">
        <f>VLOOKUP(R5211,Weights!$A$2:$B$120,2,0)*AE5211</f>
        <v>0</v>
      </c>
      <c r="AG5211">
        <f t="shared" ca="1" si="711"/>
        <v>112.35999957599999</v>
      </c>
      <c r="AI5211" t="str">
        <f t="shared" ca="1" si="713"/>
        <v>USC</v>
      </c>
      <c r="AJ5211" t="str">
        <f t="shared" si="714"/>
        <v>Washington St</v>
      </c>
      <c r="AK5211" t="str">
        <f t="shared" si="715"/>
        <v>Washington St</v>
      </c>
    </row>
    <row r="5212" spans="17:37" x14ac:dyDescent="0.25">
      <c r="Q5212" t="s">
        <v>3253</v>
      </c>
      <c r="R5212" s="6">
        <v>42063</v>
      </c>
      <c r="S5212" t="s">
        <v>3194</v>
      </c>
      <c r="T5212" t="s">
        <v>3516</v>
      </c>
      <c r="U5212" t="s">
        <v>3842</v>
      </c>
      <c r="V5212">
        <v>70</v>
      </c>
      <c r="W5212">
        <v>55</v>
      </c>
      <c r="Y5212" t="s">
        <v>347</v>
      </c>
      <c r="Z5212">
        <v>1</v>
      </c>
      <c r="AA5212">
        <f t="shared" si="712"/>
        <v>15</v>
      </c>
      <c r="AB5212">
        <f t="shared" ca="1" si="708"/>
        <v>2.5999999999999996</v>
      </c>
      <c r="AC5212">
        <f t="shared" ca="1" si="709"/>
        <v>12.4</v>
      </c>
      <c r="AD5212">
        <f t="shared" ca="1" si="710"/>
        <v>-12.4</v>
      </c>
      <c r="AE5212" s="2">
        <v>0</v>
      </c>
      <c r="AF5212" s="7">
        <f>VLOOKUP(R5212,Weights!$A$2:$B$120,2,0)*AE5212</f>
        <v>0</v>
      </c>
      <c r="AG5212">
        <f t="shared" ca="1" si="711"/>
        <v>153.76000000000002</v>
      </c>
      <c r="AI5212" t="str">
        <f t="shared" ca="1" si="713"/>
        <v>USC</v>
      </c>
      <c r="AJ5212" t="str">
        <f t="shared" si="714"/>
        <v>USC</v>
      </c>
      <c r="AK5212">
        <f t="shared" si="715"/>
        <v>0</v>
      </c>
    </row>
    <row r="5213" spans="17:37" x14ac:dyDescent="0.25">
      <c r="Q5213" t="s">
        <v>3486</v>
      </c>
      <c r="R5213" s="6">
        <v>41957</v>
      </c>
      <c r="S5213" t="s">
        <v>3194</v>
      </c>
      <c r="T5213" t="s">
        <v>3839</v>
      </c>
      <c r="U5213" t="s">
        <v>3842</v>
      </c>
      <c r="V5213">
        <v>88</v>
      </c>
      <c r="W5213">
        <v>80</v>
      </c>
      <c r="Y5213" t="s">
        <v>176</v>
      </c>
      <c r="Z5213">
        <v>1</v>
      </c>
      <c r="AA5213">
        <f t="shared" si="712"/>
        <v>8</v>
      </c>
      <c r="AB5213">
        <f t="shared" ca="1" si="708"/>
        <v>17.600000000000001</v>
      </c>
      <c r="AC5213">
        <f t="shared" ca="1" si="709"/>
        <v>-9.6000000000000014</v>
      </c>
      <c r="AD5213">
        <f t="shared" ca="1" si="710"/>
        <v>9.6000000000000014</v>
      </c>
      <c r="AE5213" s="2">
        <v>0</v>
      </c>
      <c r="AF5213" s="7">
        <f>VLOOKUP(R5213,Weights!$A$2:$B$120,2,0)*AE5213</f>
        <v>0</v>
      </c>
      <c r="AG5213">
        <f t="shared" ca="1" si="711"/>
        <v>92.160000000000025</v>
      </c>
      <c r="AI5213" t="str">
        <f t="shared" ca="1" si="713"/>
        <v>UT Pan American</v>
      </c>
      <c r="AJ5213" t="str">
        <f t="shared" si="714"/>
        <v>UT Pan American</v>
      </c>
      <c r="AK5213">
        <f t="shared" si="715"/>
        <v>0</v>
      </c>
    </row>
    <row r="5214" spans="17:37" x14ac:dyDescent="0.25">
      <c r="Q5214" t="s">
        <v>3486</v>
      </c>
      <c r="R5214" s="6">
        <v>41965</v>
      </c>
      <c r="S5214" t="s">
        <v>3194</v>
      </c>
      <c r="T5214" t="s">
        <v>3839</v>
      </c>
      <c r="U5214" t="s">
        <v>3842</v>
      </c>
      <c r="V5214">
        <v>82</v>
      </c>
      <c r="W5214">
        <v>77</v>
      </c>
      <c r="Y5214" t="s">
        <v>259</v>
      </c>
      <c r="Z5214">
        <v>1</v>
      </c>
      <c r="AA5214">
        <f t="shared" si="712"/>
        <v>5</v>
      </c>
      <c r="AB5214">
        <f t="shared" ca="1" si="708"/>
        <v>17.600000000000001</v>
      </c>
      <c r="AC5214">
        <f t="shared" ca="1" si="709"/>
        <v>-12.600000000000001</v>
      </c>
      <c r="AD5214">
        <f t="shared" ca="1" si="710"/>
        <v>12.600000000000001</v>
      </c>
      <c r="AE5214" s="2">
        <v>0</v>
      </c>
      <c r="AF5214" s="7">
        <f>VLOOKUP(R5214,Weights!$A$2:$B$120,2,0)*AE5214</f>
        <v>0</v>
      </c>
      <c r="AG5214">
        <f t="shared" ca="1" si="711"/>
        <v>158.76000000000005</v>
      </c>
      <c r="AI5214" t="str">
        <f t="shared" ca="1" si="713"/>
        <v>UT Pan American</v>
      </c>
      <c r="AJ5214" t="str">
        <f t="shared" si="714"/>
        <v>UT Pan American</v>
      </c>
      <c r="AK5214">
        <f t="shared" si="715"/>
        <v>0</v>
      </c>
    </row>
    <row r="5215" spans="17:37" x14ac:dyDescent="0.25">
      <c r="Q5215" t="s">
        <v>3486</v>
      </c>
      <c r="R5215" s="6">
        <v>41986</v>
      </c>
      <c r="S5215" t="s">
        <v>3194</v>
      </c>
      <c r="T5215" t="s">
        <v>3483</v>
      </c>
      <c r="U5215" t="s">
        <v>3842</v>
      </c>
      <c r="V5215">
        <v>66</v>
      </c>
      <c r="W5215">
        <v>60</v>
      </c>
      <c r="Y5215" t="s">
        <v>178</v>
      </c>
      <c r="Z5215">
        <v>1</v>
      </c>
      <c r="AA5215">
        <f t="shared" si="712"/>
        <v>6</v>
      </c>
      <c r="AB5215">
        <f t="shared" ca="1" si="708"/>
        <v>-3.7999997999999993</v>
      </c>
      <c r="AC5215">
        <f t="shared" ca="1" si="709"/>
        <v>9.7999997999999984</v>
      </c>
      <c r="AD5215">
        <f t="shared" ca="1" si="710"/>
        <v>-9.7999997999999984</v>
      </c>
      <c r="AE5215" s="2">
        <v>0</v>
      </c>
      <c r="AF5215" s="7">
        <f>VLOOKUP(R5215,Weights!$A$2:$B$120,2,0)*AE5215</f>
        <v>0</v>
      </c>
      <c r="AG5215">
        <f t="shared" ca="1" si="711"/>
        <v>96.039996080000009</v>
      </c>
      <c r="AI5215" t="str">
        <f t="shared" ca="1" si="713"/>
        <v>Lamar</v>
      </c>
      <c r="AJ5215" t="str">
        <f t="shared" si="714"/>
        <v>UT Pan American</v>
      </c>
      <c r="AK5215">
        <f t="shared" si="715"/>
        <v>0</v>
      </c>
    </row>
    <row r="5216" spans="17:37" x14ac:dyDescent="0.25">
      <c r="Q5216" t="s">
        <v>3486</v>
      </c>
      <c r="R5216" s="6">
        <v>42011</v>
      </c>
      <c r="S5216" t="s">
        <v>3194</v>
      </c>
      <c r="T5216" t="s">
        <v>3839</v>
      </c>
      <c r="U5216" t="s">
        <v>3842</v>
      </c>
      <c r="V5216">
        <v>87</v>
      </c>
      <c r="W5216">
        <v>78</v>
      </c>
      <c r="Y5216" t="s">
        <v>871</v>
      </c>
      <c r="Z5216">
        <v>1</v>
      </c>
      <c r="AA5216">
        <f t="shared" si="712"/>
        <v>9</v>
      </c>
      <c r="AB5216">
        <f t="shared" ca="1" si="708"/>
        <v>17.600000000000001</v>
      </c>
      <c r="AC5216">
        <f t="shared" ca="1" si="709"/>
        <v>-8.6000000000000014</v>
      </c>
      <c r="AD5216">
        <f t="shared" ca="1" si="710"/>
        <v>8.6000000000000014</v>
      </c>
      <c r="AE5216" s="2">
        <v>0</v>
      </c>
      <c r="AF5216" s="7">
        <f>VLOOKUP(R5216,Weights!$A$2:$B$120,2,0)*AE5216</f>
        <v>0</v>
      </c>
      <c r="AG5216">
        <f t="shared" ca="1" si="711"/>
        <v>73.960000000000022</v>
      </c>
      <c r="AI5216" t="str">
        <f t="shared" ca="1" si="713"/>
        <v>UT Pan American</v>
      </c>
      <c r="AJ5216" t="str">
        <f t="shared" si="714"/>
        <v>UT Pan American</v>
      </c>
      <c r="AK5216">
        <f t="shared" si="715"/>
        <v>0</v>
      </c>
    </row>
    <row r="5217" spans="17:37" x14ac:dyDescent="0.25">
      <c r="Q5217" t="s">
        <v>3486</v>
      </c>
      <c r="R5217" s="6">
        <v>42014</v>
      </c>
      <c r="S5217" t="s">
        <v>3194</v>
      </c>
      <c r="T5217" t="s">
        <v>3378</v>
      </c>
      <c r="U5217" t="s">
        <v>3842</v>
      </c>
      <c r="V5217">
        <v>64</v>
      </c>
      <c r="W5217">
        <v>59</v>
      </c>
      <c r="Y5217" t="s">
        <v>872</v>
      </c>
      <c r="Z5217">
        <v>1</v>
      </c>
      <c r="AA5217">
        <f t="shared" si="712"/>
        <v>5</v>
      </c>
      <c r="AB5217">
        <f t="shared" ca="1" si="708"/>
        <v>1.4000000000000004</v>
      </c>
      <c r="AC5217">
        <f t="shared" ca="1" si="709"/>
        <v>3.5999999999999996</v>
      </c>
      <c r="AD5217">
        <f t="shared" ca="1" si="710"/>
        <v>-3.5999999999999996</v>
      </c>
      <c r="AE5217" s="2">
        <v>0</v>
      </c>
      <c r="AF5217" s="7">
        <f>VLOOKUP(R5217,Weights!$A$2:$B$120,2,0)*AE5217</f>
        <v>0</v>
      </c>
      <c r="AG5217">
        <f t="shared" ca="1" si="711"/>
        <v>12.959999999999997</v>
      </c>
      <c r="AI5217" t="str">
        <f t="shared" ca="1" si="713"/>
        <v>UT Pan American</v>
      </c>
      <c r="AJ5217" t="str">
        <f t="shared" si="714"/>
        <v>UT Pan American</v>
      </c>
      <c r="AK5217">
        <f t="shared" si="715"/>
        <v>0</v>
      </c>
    </row>
    <row r="5218" spans="17:37" x14ac:dyDescent="0.25">
      <c r="Q5218" t="s">
        <v>3486</v>
      </c>
      <c r="R5218" s="6">
        <v>42016</v>
      </c>
      <c r="S5218" t="s">
        <v>3194</v>
      </c>
      <c r="T5218" t="s">
        <v>3419</v>
      </c>
      <c r="U5218" t="s">
        <v>3841</v>
      </c>
      <c r="V5218">
        <v>68</v>
      </c>
      <c r="W5218">
        <v>43</v>
      </c>
      <c r="Y5218" t="s">
        <v>1480</v>
      </c>
      <c r="Z5218">
        <v>1</v>
      </c>
      <c r="AA5218">
        <f t="shared" si="712"/>
        <v>-25</v>
      </c>
      <c r="AB5218">
        <f t="shared" ca="1" si="708"/>
        <v>-1.3999997999999998</v>
      </c>
      <c r="AC5218">
        <f t="shared" ca="1" si="709"/>
        <v>-23.6000002</v>
      </c>
      <c r="AD5218">
        <f t="shared" ca="1" si="710"/>
        <v>23.6000002</v>
      </c>
      <c r="AE5218" s="2">
        <v>0</v>
      </c>
      <c r="AF5218" s="7">
        <f>VLOOKUP(R5218,Weights!$A$2:$B$120,2,0)*AE5218</f>
        <v>0</v>
      </c>
      <c r="AG5218">
        <f t="shared" ca="1" si="711"/>
        <v>556.96000944000002</v>
      </c>
      <c r="AI5218" t="str">
        <f t="shared" ca="1" si="713"/>
        <v>UT San Antonio</v>
      </c>
      <c r="AJ5218" t="str">
        <f t="shared" si="714"/>
        <v>UT San Antonio</v>
      </c>
      <c r="AK5218" t="str">
        <f t="shared" si="715"/>
        <v>UT San Antonio</v>
      </c>
    </row>
    <row r="5219" spans="17:37" x14ac:dyDescent="0.25">
      <c r="Q5219" t="s">
        <v>3486</v>
      </c>
      <c r="R5219" s="6">
        <v>42026</v>
      </c>
      <c r="S5219" t="s">
        <v>3194</v>
      </c>
      <c r="T5219" t="s">
        <v>3398</v>
      </c>
      <c r="U5219" t="s">
        <v>3841</v>
      </c>
      <c r="V5219">
        <v>72</v>
      </c>
      <c r="W5219">
        <v>54</v>
      </c>
      <c r="Y5219" t="s">
        <v>3109</v>
      </c>
      <c r="Z5219">
        <v>1</v>
      </c>
      <c r="AA5219">
        <f t="shared" si="712"/>
        <v>-18</v>
      </c>
      <c r="AB5219">
        <f t="shared" ca="1" si="708"/>
        <v>-0.99999999999999822</v>
      </c>
      <c r="AC5219">
        <f t="shared" ca="1" si="709"/>
        <v>-17</v>
      </c>
      <c r="AD5219">
        <f t="shared" ca="1" si="710"/>
        <v>17</v>
      </c>
      <c r="AE5219" s="2">
        <v>0</v>
      </c>
      <c r="AF5219" s="7">
        <f>VLOOKUP(R5219,Weights!$A$2:$B$120,2,0)*AE5219</f>
        <v>0</v>
      </c>
      <c r="AG5219">
        <f t="shared" ca="1" si="711"/>
        <v>289</v>
      </c>
      <c r="AI5219" t="str">
        <f t="shared" ca="1" si="713"/>
        <v>Utah Valley</v>
      </c>
      <c r="AJ5219" t="str">
        <f t="shared" si="714"/>
        <v>Utah Valley</v>
      </c>
      <c r="AK5219" t="str">
        <f t="shared" si="715"/>
        <v>Utah Valley</v>
      </c>
    </row>
    <row r="5220" spans="17:37" x14ac:dyDescent="0.25">
      <c r="Q5220" t="s">
        <v>3486</v>
      </c>
      <c r="R5220" s="6">
        <v>42028</v>
      </c>
      <c r="S5220" t="s">
        <v>3194</v>
      </c>
      <c r="T5220" t="s">
        <v>3396</v>
      </c>
      <c r="U5220" t="s">
        <v>3842</v>
      </c>
      <c r="V5220">
        <v>73</v>
      </c>
      <c r="W5220">
        <v>72</v>
      </c>
      <c r="Y5220" t="s">
        <v>3110</v>
      </c>
      <c r="Z5220">
        <v>1</v>
      </c>
      <c r="AA5220">
        <f t="shared" si="712"/>
        <v>1</v>
      </c>
      <c r="AB5220">
        <f t="shared" ca="1" si="708"/>
        <v>-2.9999997999999994</v>
      </c>
      <c r="AC5220">
        <f t="shared" ca="1" si="709"/>
        <v>3.9999997999999994</v>
      </c>
      <c r="AD5220">
        <f t="shared" ca="1" si="710"/>
        <v>-3.9999997999999994</v>
      </c>
      <c r="AE5220" s="2">
        <v>0</v>
      </c>
      <c r="AF5220" s="7">
        <f>VLOOKUP(R5220,Weights!$A$2:$B$120,2,0)*AE5220</f>
        <v>0</v>
      </c>
      <c r="AG5220">
        <f t="shared" ca="1" si="711"/>
        <v>15.999998400000036</v>
      </c>
      <c r="AI5220" t="str">
        <f t="shared" ca="1" si="713"/>
        <v>Grand Canyon</v>
      </c>
      <c r="AJ5220" t="str">
        <f t="shared" si="714"/>
        <v>UT Pan American</v>
      </c>
      <c r="AK5220">
        <f t="shared" si="715"/>
        <v>0</v>
      </c>
    </row>
    <row r="5221" spans="17:37" x14ac:dyDescent="0.25">
      <c r="Q5221" t="s">
        <v>3486</v>
      </c>
      <c r="R5221" s="6">
        <v>42047</v>
      </c>
      <c r="S5221" t="s">
        <v>3194</v>
      </c>
      <c r="T5221" t="s">
        <v>3463</v>
      </c>
      <c r="U5221" t="s">
        <v>3841</v>
      </c>
      <c r="V5221">
        <v>66</v>
      </c>
      <c r="W5221">
        <v>54</v>
      </c>
      <c r="Y5221" t="s">
        <v>925</v>
      </c>
      <c r="Z5221">
        <v>1</v>
      </c>
      <c r="AA5221">
        <f t="shared" si="712"/>
        <v>-12</v>
      </c>
      <c r="AB5221">
        <f t="shared" ca="1" si="708"/>
        <v>-4.3999997999999989</v>
      </c>
      <c r="AC5221">
        <f t="shared" ca="1" si="709"/>
        <v>-7.6000002000000011</v>
      </c>
      <c r="AD5221">
        <f t="shared" ca="1" si="710"/>
        <v>7.6000002000000011</v>
      </c>
      <c r="AE5221" s="2">
        <v>0</v>
      </c>
      <c r="AF5221" s="7">
        <f>VLOOKUP(R5221,Weights!$A$2:$B$120,2,0)*AE5221</f>
        <v>0</v>
      </c>
      <c r="AG5221">
        <f t="shared" ca="1" si="711"/>
        <v>57.760003040000058</v>
      </c>
      <c r="AI5221" t="str">
        <f t="shared" ca="1" si="713"/>
        <v>CSU Bakersfield</v>
      </c>
      <c r="AJ5221" t="str">
        <f t="shared" si="714"/>
        <v>CSU Bakersfield</v>
      </c>
      <c r="AK5221" t="str">
        <f t="shared" si="715"/>
        <v>CSU Bakersfield</v>
      </c>
    </row>
    <row r="5222" spans="17:37" x14ac:dyDescent="0.25">
      <c r="Q5222" t="s">
        <v>3486</v>
      </c>
      <c r="R5222" s="6">
        <v>42049</v>
      </c>
      <c r="S5222" t="s">
        <v>3194</v>
      </c>
      <c r="T5222" t="s">
        <v>3382</v>
      </c>
      <c r="U5222" t="s">
        <v>3842</v>
      </c>
      <c r="V5222">
        <v>68</v>
      </c>
      <c r="W5222">
        <v>57</v>
      </c>
      <c r="Y5222" t="s">
        <v>3111</v>
      </c>
      <c r="Z5222">
        <v>1</v>
      </c>
      <c r="AA5222">
        <f t="shared" si="712"/>
        <v>11</v>
      </c>
      <c r="AB5222">
        <f t="shared" ca="1" si="708"/>
        <v>-4.1999997999999987</v>
      </c>
      <c r="AC5222">
        <f t="shared" ca="1" si="709"/>
        <v>15.199999799999999</v>
      </c>
      <c r="AD5222">
        <f t="shared" ca="1" si="710"/>
        <v>-15.199999799999999</v>
      </c>
      <c r="AE5222" s="2">
        <v>0</v>
      </c>
      <c r="AF5222" s="7">
        <f>VLOOKUP(R5222,Weights!$A$2:$B$120,2,0)*AE5222</f>
        <v>0</v>
      </c>
      <c r="AG5222">
        <f t="shared" ca="1" si="711"/>
        <v>231.03999392</v>
      </c>
      <c r="AI5222" t="str">
        <f t="shared" ca="1" si="713"/>
        <v>Seattle</v>
      </c>
      <c r="AJ5222" t="str">
        <f t="shared" si="714"/>
        <v>UT Pan American</v>
      </c>
      <c r="AK5222">
        <f t="shared" si="715"/>
        <v>0</v>
      </c>
    </row>
    <row r="5223" spans="17:37" x14ac:dyDescent="0.25">
      <c r="Q5223" t="s">
        <v>3486</v>
      </c>
      <c r="R5223" s="6">
        <v>42063</v>
      </c>
      <c r="S5223" t="s">
        <v>3194</v>
      </c>
      <c r="T5223" t="s">
        <v>3362</v>
      </c>
      <c r="U5223" t="s">
        <v>3191</v>
      </c>
      <c r="Y5223" t="s">
        <v>3191</v>
      </c>
      <c r="Z5223">
        <v>0</v>
      </c>
      <c r="AA5223">
        <f t="shared" si="712"/>
        <v>0</v>
      </c>
      <c r="AB5223">
        <f t="shared" ca="1" si="708"/>
        <v>0</v>
      </c>
      <c r="AC5223">
        <f t="shared" ca="1" si="709"/>
        <v>0</v>
      </c>
      <c r="AD5223">
        <f t="shared" ca="1" si="710"/>
        <v>0</v>
      </c>
      <c r="AE5223" s="2">
        <v>0</v>
      </c>
      <c r="AF5223" s="7">
        <f>VLOOKUP(R5223,Weights!$A$2:$B$120,2,0)*AE5223</f>
        <v>0</v>
      </c>
      <c r="AG5223">
        <f t="shared" ca="1" si="711"/>
        <v>0</v>
      </c>
      <c r="AI5223" t="str">
        <f t="shared" ca="1" si="713"/>
        <v>New Mexico St</v>
      </c>
      <c r="AJ5223" t="str">
        <f t="shared" si="714"/>
        <v>New Mexico St</v>
      </c>
      <c r="AK5223">
        <f t="shared" si="715"/>
        <v>0</v>
      </c>
    </row>
    <row r="5224" spans="17:37" x14ac:dyDescent="0.25">
      <c r="Q5224" t="s">
        <v>3486</v>
      </c>
      <c r="R5224" s="6">
        <v>42067</v>
      </c>
      <c r="S5224" t="s">
        <v>3194</v>
      </c>
      <c r="T5224" t="s">
        <v>3362</v>
      </c>
      <c r="U5224" t="s">
        <v>3841</v>
      </c>
      <c r="V5224">
        <v>69</v>
      </c>
      <c r="W5224">
        <v>48</v>
      </c>
      <c r="Y5224" t="s">
        <v>928</v>
      </c>
      <c r="Z5224">
        <v>1</v>
      </c>
      <c r="AA5224">
        <f t="shared" si="712"/>
        <v>-21</v>
      </c>
      <c r="AB5224">
        <f t="shared" ca="1" si="708"/>
        <v>-17.199999800000001</v>
      </c>
      <c r="AC5224">
        <f t="shared" ca="1" si="709"/>
        <v>-3.8000001999999995</v>
      </c>
      <c r="AD5224">
        <f t="shared" ca="1" si="710"/>
        <v>3.8000001999999995</v>
      </c>
      <c r="AE5224" s="2">
        <v>0</v>
      </c>
      <c r="AF5224" s="7">
        <f>VLOOKUP(R5224,Weights!$A$2:$B$120,2,0)*AE5224</f>
        <v>0</v>
      </c>
      <c r="AG5224">
        <f t="shared" ca="1" si="711"/>
        <v>14.440001520000036</v>
      </c>
      <c r="AI5224" t="str">
        <f t="shared" ca="1" si="713"/>
        <v>New Mexico St</v>
      </c>
      <c r="AJ5224" t="str">
        <f t="shared" si="714"/>
        <v>New Mexico St</v>
      </c>
      <c r="AK5224" t="str">
        <f t="shared" si="715"/>
        <v>New Mexico St</v>
      </c>
    </row>
    <row r="5225" spans="17:37" x14ac:dyDescent="0.25">
      <c r="Q5225" t="s">
        <v>3486</v>
      </c>
      <c r="R5225" s="6">
        <v>42070</v>
      </c>
      <c r="S5225" t="s">
        <v>3194</v>
      </c>
      <c r="T5225" t="s">
        <v>3361</v>
      </c>
      <c r="U5225" t="s">
        <v>3842</v>
      </c>
      <c r="V5225">
        <v>53</v>
      </c>
      <c r="W5225">
        <v>51</v>
      </c>
      <c r="Y5225" t="s">
        <v>3112</v>
      </c>
      <c r="Z5225">
        <v>1</v>
      </c>
      <c r="AA5225">
        <f t="shared" si="712"/>
        <v>2</v>
      </c>
      <c r="AB5225">
        <f t="shared" ca="1" si="708"/>
        <v>-4.7999997999999993</v>
      </c>
      <c r="AC5225">
        <f t="shared" ca="1" si="709"/>
        <v>6.7999997999999993</v>
      </c>
      <c r="AD5225">
        <f t="shared" ca="1" si="710"/>
        <v>-6.7999997999999993</v>
      </c>
      <c r="AE5225" s="2">
        <v>0</v>
      </c>
      <c r="AF5225" s="7">
        <f>VLOOKUP(R5225,Weights!$A$2:$B$120,2,0)*AE5225</f>
        <v>0</v>
      </c>
      <c r="AG5225">
        <f t="shared" ca="1" si="711"/>
        <v>46.239997280000033</v>
      </c>
      <c r="AI5225" t="str">
        <f t="shared" ca="1" si="713"/>
        <v>UMKC</v>
      </c>
      <c r="AJ5225" t="str">
        <f t="shared" si="714"/>
        <v>UT Pan American</v>
      </c>
      <c r="AK5225">
        <f t="shared" si="715"/>
        <v>0</v>
      </c>
    </row>
    <row r="5226" spans="17:37" x14ac:dyDescent="0.25">
      <c r="Q5226" t="s">
        <v>3419</v>
      </c>
      <c r="R5226" s="6">
        <v>41957</v>
      </c>
      <c r="S5226" t="s">
        <v>3194</v>
      </c>
      <c r="T5226" t="s">
        <v>3839</v>
      </c>
      <c r="U5226" t="s">
        <v>3842</v>
      </c>
      <c r="V5226">
        <v>92</v>
      </c>
      <c r="W5226">
        <v>74</v>
      </c>
      <c r="Y5226" t="s">
        <v>176</v>
      </c>
      <c r="Z5226">
        <v>1</v>
      </c>
      <c r="AA5226">
        <f t="shared" si="712"/>
        <v>18</v>
      </c>
      <c r="AB5226">
        <f t="shared" ca="1" si="708"/>
        <v>22.199999800000001</v>
      </c>
      <c r="AC5226">
        <f t="shared" ca="1" si="709"/>
        <v>-4.1999998000000005</v>
      </c>
      <c r="AD5226">
        <f t="shared" ca="1" si="710"/>
        <v>4.1999998000000005</v>
      </c>
      <c r="AE5226" s="2">
        <v>0</v>
      </c>
      <c r="AF5226" s="7">
        <f>VLOOKUP(R5226,Weights!$A$2:$B$120,2,0)*AE5226</f>
        <v>0</v>
      </c>
      <c r="AG5226">
        <f t="shared" ca="1" si="711"/>
        <v>17.639998320000043</v>
      </c>
      <c r="AI5226" t="str">
        <f t="shared" ca="1" si="713"/>
        <v>UT San Antonio</v>
      </c>
      <c r="AJ5226" t="str">
        <f t="shared" si="714"/>
        <v>UT San Antonio</v>
      </c>
      <c r="AK5226">
        <f t="shared" si="715"/>
        <v>0</v>
      </c>
    </row>
    <row r="5227" spans="17:37" x14ac:dyDescent="0.25">
      <c r="Q5227" t="s">
        <v>3419</v>
      </c>
      <c r="R5227" s="6">
        <v>41960</v>
      </c>
      <c r="S5227" t="s">
        <v>3194</v>
      </c>
      <c r="T5227" t="s">
        <v>3486</v>
      </c>
      <c r="U5227" t="s">
        <v>3841</v>
      </c>
      <c r="V5227">
        <v>63</v>
      </c>
      <c r="W5227">
        <v>62</v>
      </c>
      <c r="Y5227" t="s">
        <v>11</v>
      </c>
      <c r="Z5227">
        <v>1</v>
      </c>
      <c r="AA5227">
        <f t="shared" si="712"/>
        <v>-1</v>
      </c>
      <c r="AB5227">
        <f t="shared" ca="1" si="708"/>
        <v>7.799999800000001</v>
      </c>
      <c r="AC5227">
        <f t="shared" ca="1" si="709"/>
        <v>-8.7999998000000019</v>
      </c>
      <c r="AD5227">
        <f t="shared" ca="1" si="710"/>
        <v>8.7999998000000019</v>
      </c>
      <c r="AE5227" s="2">
        <v>0</v>
      </c>
      <c r="AF5227" s="7">
        <f>VLOOKUP(R5227,Weights!$A$2:$B$120,2,0)*AE5227</f>
        <v>0</v>
      </c>
      <c r="AG5227">
        <f t="shared" ca="1" si="711"/>
        <v>77.439996480000076</v>
      </c>
      <c r="AI5227" t="str">
        <f t="shared" ca="1" si="713"/>
        <v>UT San Antonio</v>
      </c>
      <c r="AJ5227" t="str">
        <f t="shared" si="714"/>
        <v>UT Pan American</v>
      </c>
      <c r="AK5227" t="str">
        <f t="shared" si="715"/>
        <v>UT Pan American</v>
      </c>
    </row>
    <row r="5228" spans="17:37" x14ac:dyDescent="0.25">
      <c r="Q5228" t="s">
        <v>3419</v>
      </c>
      <c r="R5228" s="6">
        <v>41965</v>
      </c>
      <c r="S5228" t="s">
        <v>3194</v>
      </c>
      <c r="T5228" t="s">
        <v>3529</v>
      </c>
      <c r="U5228" t="s">
        <v>3842</v>
      </c>
      <c r="V5228">
        <v>80</v>
      </c>
      <c r="W5228">
        <v>67</v>
      </c>
      <c r="Y5228" t="s">
        <v>99</v>
      </c>
      <c r="Z5228">
        <v>1</v>
      </c>
      <c r="AA5228">
        <f t="shared" si="712"/>
        <v>13</v>
      </c>
      <c r="AB5228">
        <f t="shared" ca="1" si="708"/>
        <v>-2.3999999999999995</v>
      </c>
      <c r="AC5228">
        <f t="shared" ca="1" si="709"/>
        <v>15.399999999999999</v>
      </c>
      <c r="AD5228">
        <f t="shared" ca="1" si="710"/>
        <v>-15.399999999999999</v>
      </c>
      <c r="AE5228" s="2">
        <v>0</v>
      </c>
      <c r="AF5228" s="7">
        <f>VLOOKUP(R5228,Weights!$A$2:$B$120,2,0)*AE5228</f>
        <v>0</v>
      </c>
      <c r="AG5228">
        <f t="shared" ca="1" si="711"/>
        <v>237.15999999999997</v>
      </c>
      <c r="AI5228" t="str">
        <f t="shared" ca="1" si="713"/>
        <v>Texas State</v>
      </c>
      <c r="AJ5228" t="str">
        <f t="shared" si="714"/>
        <v>UT San Antonio</v>
      </c>
      <c r="AK5228">
        <f t="shared" si="715"/>
        <v>0</v>
      </c>
    </row>
    <row r="5229" spans="17:37" x14ac:dyDescent="0.25">
      <c r="Q5229" t="s">
        <v>3419</v>
      </c>
      <c r="R5229" s="6">
        <v>41968</v>
      </c>
      <c r="S5229" t="s">
        <v>3194</v>
      </c>
      <c r="T5229" t="s">
        <v>3279</v>
      </c>
      <c r="U5229" t="s">
        <v>3841</v>
      </c>
      <c r="V5229">
        <v>71</v>
      </c>
      <c r="W5229">
        <v>57</v>
      </c>
      <c r="Y5229" t="s">
        <v>15</v>
      </c>
      <c r="Z5229">
        <v>1</v>
      </c>
      <c r="AA5229">
        <f t="shared" si="712"/>
        <v>-14</v>
      </c>
      <c r="AB5229">
        <f t="shared" ca="1" si="708"/>
        <v>-8.3999999999999986</v>
      </c>
      <c r="AC5229">
        <f t="shared" ca="1" si="709"/>
        <v>-5.6000000000000014</v>
      </c>
      <c r="AD5229">
        <f t="shared" ca="1" si="710"/>
        <v>5.6000000000000014</v>
      </c>
      <c r="AE5229" s="2">
        <v>0</v>
      </c>
      <c r="AF5229" s="7">
        <f>VLOOKUP(R5229,Weights!$A$2:$B$120,2,0)*AE5229</f>
        <v>0</v>
      </c>
      <c r="AG5229">
        <f t="shared" ca="1" si="711"/>
        <v>31.360000000000017</v>
      </c>
      <c r="AI5229" t="str">
        <f t="shared" ca="1" si="713"/>
        <v>Loyola (Chi)</v>
      </c>
      <c r="AJ5229" t="str">
        <f t="shared" si="714"/>
        <v>Loyola (Chi)</v>
      </c>
      <c r="AK5229" t="str">
        <f t="shared" si="715"/>
        <v>Loyola (Chi)</v>
      </c>
    </row>
    <row r="5230" spans="17:37" x14ac:dyDescent="0.25">
      <c r="Q5230" t="s">
        <v>3419</v>
      </c>
      <c r="R5230" s="6">
        <v>41973</v>
      </c>
      <c r="S5230" t="s">
        <v>3194</v>
      </c>
      <c r="T5230" t="s">
        <v>3388</v>
      </c>
      <c r="U5230" t="s">
        <v>3841</v>
      </c>
      <c r="V5230">
        <v>93</v>
      </c>
      <c r="W5230">
        <v>92</v>
      </c>
      <c r="Y5230" t="s">
        <v>17</v>
      </c>
      <c r="Z5230">
        <v>1</v>
      </c>
      <c r="AA5230">
        <f t="shared" si="712"/>
        <v>-1</v>
      </c>
      <c r="AB5230">
        <f t="shared" ca="1" si="708"/>
        <v>2.0000000000000009</v>
      </c>
      <c r="AC5230">
        <f t="shared" ca="1" si="709"/>
        <v>-3.0000000000000009</v>
      </c>
      <c r="AD5230">
        <f t="shared" ca="1" si="710"/>
        <v>3.0000000000000009</v>
      </c>
      <c r="AE5230" s="2">
        <v>0</v>
      </c>
      <c r="AF5230" s="7">
        <f>VLOOKUP(R5230,Weights!$A$2:$B$120,2,0)*AE5230</f>
        <v>0</v>
      </c>
      <c r="AG5230">
        <f t="shared" ca="1" si="711"/>
        <v>9.0000000000000053</v>
      </c>
      <c r="AI5230" t="str">
        <f t="shared" ca="1" si="713"/>
        <v>UT San Antonio</v>
      </c>
      <c r="AJ5230" t="str">
        <f t="shared" si="714"/>
        <v>Southern Utah</v>
      </c>
      <c r="AK5230" t="str">
        <f t="shared" si="715"/>
        <v>Southern Utah</v>
      </c>
    </row>
    <row r="5231" spans="17:37" x14ac:dyDescent="0.25">
      <c r="Q5231" t="s">
        <v>3419</v>
      </c>
      <c r="R5231" s="6">
        <v>42003</v>
      </c>
      <c r="S5231" t="s">
        <v>3194</v>
      </c>
      <c r="T5231" t="s">
        <v>3839</v>
      </c>
      <c r="U5231" t="s">
        <v>3842</v>
      </c>
      <c r="V5231">
        <v>79</v>
      </c>
      <c r="W5231">
        <v>68</v>
      </c>
      <c r="Y5231" t="s">
        <v>179</v>
      </c>
      <c r="Z5231">
        <v>1</v>
      </c>
      <c r="AA5231">
        <f t="shared" si="712"/>
        <v>11</v>
      </c>
      <c r="AB5231">
        <f t="shared" ca="1" si="708"/>
        <v>22.199999800000001</v>
      </c>
      <c r="AC5231">
        <f t="shared" ca="1" si="709"/>
        <v>-11.199999800000001</v>
      </c>
      <c r="AD5231">
        <f t="shared" ca="1" si="710"/>
        <v>11.199999800000001</v>
      </c>
      <c r="AE5231" s="2">
        <v>0</v>
      </c>
      <c r="AF5231" s="7">
        <f>VLOOKUP(R5231,Weights!$A$2:$B$120,2,0)*AE5231</f>
        <v>0</v>
      </c>
      <c r="AG5231">
        <f t="shared" ca="1" si="711"/>
        <v>125.43999552000005</v>
      </c>
      <c r="AI5231" t="str">
        <f t="shared" ca="1" si="713"/>
        <v>UT San Antonio</v>
      </c>
      <c r="AJ5231" t="str">
        <f t="shared" si="714"/>
        <v>UT San Antonio</v>
      </c>
      <c r="AK5231">
        <f t="shared" si="715"/>
        <v>0</v>
      </c>
    </row>
    <row r="5232" spans="17:37" x14ac:dyDescent="0.25">
      <c r="Q5232" t="s">
        <v>3419</v>
      </c>
      <c r="R5232" s="6">
        <v>42012</v>
      </c>
      <c r="S5232" t="s">
        <v>3194</v>
      </c>
      <c r="T5232" t="s">
        <v>3306</v>
      </c>
      <c r="U5232" t="s">
        <v>3842</v>
      </c>
      <c r="V5232">
        <v>77</v>
      </c>
      <c r="W5232">
        <v>57</v>
      </c>
      <c r="Y5232" t="s">
        <v>1682</v>
      </c>
      <c r="Z5232">
        <v>1</v>
      </c>
      <c r="AA5232">
        <f t="shared" si="712"/>
        <v>20</v>
      </c>
      <c r="AB5232">
        <f t="shared" ca="1" si="708"/>
        <v>2.4000000000000012</v>
      </c>
      <c r="AC5232">
        <f t="shared" ca="1" si="709"/>
        <v>17.599999999999998</v>
      </c>
      <c r="AD5232">
        <f t="shared" ca="1" si="710"/>
        <v>-17.599999999999998</v>
      </c>
      <c r="AE5232" s="2">
        <v>0</v>
      </c>
      <c r="AF5232" s="7">
        <f>VLOOKUP(R5232,Weights!$A$2:$B$120,2,0)*AE5232</f>
        <v>0</v>
      </c>
      <c r="AG5232">
        <f t="shared" ca="1" si="711"/>
        <v>309.75999999999993</v>
      </c>
      <c r="AI5232" t="str">
        <f t="shared" ca="1" si="713"/>
        <v>UT San Antonio</v>
      </c>
      <c r="AJ5232" t="str">
        <f t="shared" si="714"/>
        <v>UT San Antonio</v>
      </c>
      <c r="AK5232">
        <f t="shared" si="715"/>
        <v>0</v>
      </c>
    </row>
    <row r="5233" spans="17:37" x14ac:dyDescent="0.25">
      <c r="Q5233" t="s">
        <v>3419</v>
      </c>
      <c r="R5233" s="6">
        <v>42014</v>
      </c>
      <c r="S5233" t="s">
        <v>3194</v>
      </c>
      <c r="T5233" t="s">
        <v>3438</v>
      </c>
      <c r="U5233" t="s">
        <v>3841</v>
      </c>
      <c r="V5233">
        <v>84</v>
      </c>
      <c r="W5233">
        <v>72</v>
      </c>
      <c r="Y5233" t="s">
        <v>1683</v>
      </c>
      <c r="Z5233">
        <v>1</v>
      </c>
      <c r="AA5233">
        <f t="shared" si="712"/>
        <v>-12</v>
      </c>
      <c r="AB5233">
        <f t="shared" ca="1" si="708"/>
        <v>-12</v>
      </c>
      <c r="AC5233">
        <f t="shared" ca="1" si="709"/>
        <v>0</v>
      </c>
      <c r="AD5233">
        <f t="shared" ca="1" si="710"/>
        <v>0</v>
      </c>
      <c r="AE5233" s="2">
        <v>0</v>
      </c>
      <c r="AF5233" s="7">
        <f>VLOOKUP(R5233,Weights!$A$2:$B$120,2,0)*AE5233</f>
        <v>0</v>
      </c>
      <c r="AG5233">
        <f t="shared" ca="1" si="711"/>
        <v>0</v>
      </c>
      <c r="AI5233" t="str">
        <f t="shared" ca="1" si="713"/>
        <v>Louisiana Tech</v>
      </c>
      <c r="AJ5233" t="str">
        <f t="shared" si="714"/>
        <v>Louisiana Tech</v>
      </c>
      <c r="AK5233" t="str">
        <f t="shared" si="715"/>
        <v>Louisiana Tech</v>
      </c>
    </row>
    <row r="5234" spans="17:37" x14ac:dyDescent="0.25">
      <c r="Q5234" t="s">
        <v>3419</v>
      </c>
      <c r="R5234" s="6">
        <v>42021</v>
      </c>
      <c r="S5234" t="s">
        <v>3194</v>
      </c>
      <c r="T5234" t="s">
        <v>3474</v>
      </c>
      <c r="U5234" t="s">
        <v>3841</v>
      </c>
      <c r="V5234">
        <v>73</v>
      </c>
      <c r="W5234">
        <v>55</v>
      </c>
      <c r="Y5234" t="s">
        <v>1684</v>
      </c>
      <c r="Z5234">
        <v>1</v>
      </c>
      <c r="AA5234">
        <f t="shared" si="712"/>
        <v>-18</v>
      </c>
      <c r="AB5234">
        <f t="shared" ca="1" si="708"/>
        <v>-10.399999999999999</v>
      </c>
      <c r="AC5234">
        <f t="shared" ca="1" si="709"/>
        <v>-7.6000000000000014</v>
      </c>
      <c r="AD5234">
        <f t="shared" ca="1" si="710"/>
        <v>7.6000000000000014</v>
      </c>
      <c r="AE5234" s="2">
        <v>0</v>
      </c>
      <c r="AF5234" s="7">
        <f>VLOOKUP(R5234,Weights!$A$2:$B$120,2,0)*AE5234</f>
        <v>0</v>
      </c>
      <c r="AG5234">
        <f t="shared" ca="1" si="711"/>
        <v>57.760000000000019</v>
      </c>
      <c r="AI5234" t="str">
        <f t="shared" ca="1" si="713"/>
        <v>UTEP</v>
      </c>
      <c r="AJ5234" t="str">
        <f t="shared" si="714"/>
        <v>UTEP</v>
      </c>
      <c r="AK5234" t="str">
        <f t="shared" si="715"/>
        <v>UTEP</v>
      </c>
    </row>
    <row r="5235" spans="17:37" x14ac:dyDescent="0.25">
      <c r="Q5235" t="s">
        <v>3419</v>
      </c>
      <c r="R5235" s="6">
        <v>42033</v>
      </c>
      <c r="S5235" t="s">
        <v>3194</v>
      </c>
      <c r="T5235" t="s">
        <v>3411</v>
      </c>
      <c r="U5235" t="s">
        <v>3842</v>
      </c>
      <c r="V5235">
        <v>69</v>
      </c>
      <c r="W5235">
        <v>58</v>
      </c>
      <c r="Y5235" t="s">
        <v>1686</v>
      </c>
      <c r="Z5235">
        <v>1</v>
      </c>
      <c r="AA5235">
        <f t="shared" si="712"/>
        <v>11</v>
      </c>
      <c r="AB5235">
        <f t="shared" ca="1" si="708"/>
        <v>-4.3999999999999986</v>
      </c>
      <c r="AC5235">
        <f t="shared" ca="1" si="709"/>
        <v>15.399999999999999</v>
      </c>
      <c r="AD5235">
        <f t="shared" ca="1" si="710"/>
        <v>-15.399999999999999</v>
      </c>
      <c r="AE5235" s="2">
        <v>0</v>
      </c>
      <c r="AF5235" s="7">
        <f>VLOOKUP(R5235,Weights!$A$2:$B$120,2,0)*AE5235</f>
        <v>0</v>
      </c>
      <c r="AG5235">
        <f t="shared" ca="1" si="711"/>
        <v>237.15999999999997</v>
      </c>
      <c r="AI5235" t="str">
        <f t="shared" ca="1" si="713"/>
        <v>Middle Tennessee</v>
      </c>
      <c r="AJ5235" t="str">
        <f t="shared" si="714"/>
        <v>UT San Antonio</v>
      </c>
      <c r="AK5235">
        <f t="shared" si="715"/>
        <v>0</v>
      </c>
    </row>
    <row r="5236" spans="17:37" x14ac:dyDescent="0.25">
      <c r="Q5236" t="s">
        <v>3419</v>
      </c>
      <c r="R5236" s="6">
        <v>42035</v>
      </c>
      <c r="S5236" t="s">
        <v>3194</v>
      </c>
      <c r="T5236" t="s">
        <v>3275</v>
      </c>
      <c r="U5236" t="s">
        <v>3841</v>
      </c>
      <c r="V5236">
        <v>65</v>
      </c>
      <c r="W5236">
        <v>57</v>
      </c>
      <c r="Y5236" t="s">
        <v>1687</v>
      </c>
      <c r="Z5236">
        <v>1</v>
      </c>
      <c r="AA5236">
        <f t="shared" si="712"/>
        <v>-8</v>
      </c>
      <c r="AB5236">
        <f t="shared" ca="1" si="708"/>
        <v>-5.3999999999999986</v>
      </c>
      <c r="AC5236">
        <f t="shared" ca="1" si="709"/>
        <v>-2.6000000000000014</v>
      </c>
      <c r="AD5236">
        <f t="shared" ca="1" si="710"/>
        <v>2.6000000000000014</v>
      </c>
      <c r="AE5236" s="2">
        <v>0</v>
      </c>
      <c r="AF5236" s="7">
        <f>VLOOKUP(R5236,Weights!$A$2:$B$120,2,0)*AE5236</f>
        <v>0</v>
      </c>
      <c r="AG5236">
        <f t="shared" ca="1" si="711"/>
        <v>6.7600000000000078</v>
      </c>
      <c r="AI5236" t="str">
        <f t="shared" ca="1" si="713"/>
        <v>UAB</v>
      </c>
      <c r="AJ5236" t="str">
        <f t="shared" si="714"/>
        <v>UAB</v>
      </c>
      <c r="AK5236" t="str">
        <f t="shared" si="715"/>
        <v>UAB</v>
      </c>
    </row>
    <row r="5237" spans="17:37" x14ac:dyDescent="0.25">
      <c r="Q5237" t="s">
        <v>3419</v>
      </c>
      <c r="R5237" s="6">
        <v>42047</v>
      </c>
      <c r="S5237" t="s">
        <v>3194</v>
      </c>
      <c r="T5237" t="s">
        <v>3307</v>
      </c>
      <c r="U5237" t="s">
        <v>3842</v>
      </c>
      <c r="V5237">
        <v>72</v>
      </c>
      <c r="W5237">
        <v>67</v>
      </c>
      <c r="Y5237" t="s">
        <v>1690</v>
      </c>
      <c r="Z5237">
        <v>1</v>
      </c>
      <c r="AA5237">
        <f t="shared" si="712"/>
        <v>5</v>
      </c>
      <c r="AB5237">
        <f t="shared" ca="1" si="708"/>
        <v>-15</v>
      </c>
      <c r="AC5237">
        <f t="shared" ca="1" si="709"/>
        <v>20</v>
      </c>
      <c r="AD5237">
        <f t="shared" ca="1" si="710"/>
        <v>-20</v>
      </c>
      <c r="AE5237" s="2">
        <v>0</v>
      </c>
      <c r="AF5237" s="7">
        <f>VLOOKUP(R5237,Weights!$A$2:$B$120,2,0)*AE5237</f>
        <v>0</v>
      </c>
      <c r="AG5237">
        <f t="shared" ca="1" si="711"/>
        <v>400</v>
      </c>
      <c r="AI5237" t="str">
        <f t="shared" ca="1" si="713"/>
        <v>Old Dominion</v>
      </c>
      <c r="AJ5237" t="str">
        <f t="shared" si="714"/>
        <v>UT San Antonio</v>
      </c>
      <c r="AK5237">
        <f t="shared" si="715"/>
        <v>0</v>
      </c>
    </row>
    <row r="5238" spans="17:37" x14ac:dyDescent="0.25">
      <c r="Q5238" t="s">
        <v>3419</v>
      </c>
      <c r="R5238" s="6">
        <v>42049</v>
      </c>
      <c r="S5238" t="s">
        <v>3194</v>
      </c>
      <c r="T5238" t="s">
        <v>3326</v>
      </c>
      <c r="U5238" t="s">
        <v>3841</v>
      </c>
      <c r="V5238">
        <v>89</v>
      </c>
      <c r="W5238">
        <v>81</v>
      </c>
      <c r="Y5238" t="s">
        <v>1691</v>
      </c>
      <c r="Z5238">
        <v>1</v>
      </c>
      <c r="AA5238">
        <f t="shared" si="712"/>
        <v>-8</v>
      </c>
      <c r="AB5238">
        <f t="shared" ca="1" si="708"/>
        <v>-7.7999999999999989</v>
      </c>
      <c r="AC5238">
        <f t="shared" ca="1" si="709"/>
        <v>-0.20000000000000107</v>
      </c>
      <c r="AD5238">
        <f t="shared" ca="1" si="710"/>
        <v>0.20000000000000107</v>
      </c>
      <c r="AE5238" s="2">
        <v>0</v>
      </c>
      <c r="AF5238" s="7">
        <f>VLOOKUP(R5238,Weights!$A$2:$B$120,2,0)*AE5238</f>
        <v>0</v>
      </c>
      <c r="AG5238">
        <f t="shared" ca="1" si="711"/>
        <v>4.0000000000000424E-2</v>
      </c>
      <c r="AI5238" t="str">
        <f t="shared" ca="1" si="713"/>
        <v>Charlotte</v>
      </c>
      <c r="AJ5238" t="str">
        <f t="shared" si="714"/>
        <v>Charlotte</v>
      </c>
      <c r="AK5238" t="str">
        <f t="shared" si="715"/>
        <v>Charlotte</v>
      </c>
    </row>
    <row r="5239" spans="17:37" x14ac:dyDescent="0.25">
      <c r="Q5239" t="s">
        <v>3419</v>
      </c>
      <c r="R5239" s="6">
        <v>42068</v>
      </c>
      <c r="S5239" t="s">
        <v>3194</v>
      </c>
      <c r="T5239" t="s">
        <v>3473</v>
      </c>
      <c r="U5239" t="s">
        <v>3841</v>
      </c>
      <c r="V5239">
        <v>76</v>
      </c>
      <c r="W5239">
        <v>74</v>
      </c>
      <c r="Y5239" t="s">
        <v>1692</v>
      </c>
      <c r="Z5239">
        <v>1</v>
      </c>
      <c r="AA5239">
        <f t="shared" si="712"/>
        <v>-2</v>
      </c>
      <c r="AB5239">
        <f t="shared" ca="1" si="708"/>
        <v>-1.9999999999999991</v>
      </c>
      <c r="AC5239">
        <f t="shared" ca="1" si="709"/>
        <v>0</v>
      </c>
      <c r="AD5239">
        <f t="shared" ca="1" si="710"/>
        <v>0</v>
      </c>
      <c r="AE5239" s="2">
        <v>0</v>
      </c>
      <c r="AF5239" s="7">
        <f>VLOOKUP(R5239,Weights!$A$2:$B$120,2,0)*AE5239</f>
        <v>0</v>
      </c>
      <c r="AG5239">
        <f t="shared" ca="1" si="711"/>
        <v>0</v>
      </c>
      <c r="AI5239" t="str">
        <f t="shared" ca="1" si="713"/>
        <v>Rice</v>
      </c>
      <c r="AJ5239" t="str">
        <f t="shared" si="714"/>
        <v>Rice</v>
      </c>
      <c r="AK5239" t="str">
        <f t="shared" si="715"/>
        <v>Rice</v>
      </c>
    </row>
    <row r="5240" spans="17:37" x14ac:dyDescent="0.25">
      <c r="Q5240" t="s">
        <v>3419</v>
      </c>
      <c r="R5240" s="6">
        <v>42070</v>
      </c>
      <c r="S5240" t="s">
        <v>3194</v>
      </c>
      <c r="T5240" t="s">
        <v>3377</v>
      </c>
      <c r="U5240" t="s">
        <v>3842</v>
      </c>
      <c r="V5240">
        <v>69</v>
      </c>
      <c r="W5240">
        <v>68</v>
      </c>
      <c r="Y5240" t="s">
        <v>1693</v>
      </c>
      <c r="Z5240">
        <v>1</v>
      </c>
      <c r="AA5240">
        <f t="shared" si="712"/>
        <v>1</v>
      </c>
      <c r="AB5240">
        <f t="shared" ca="1" si="708"/>
        <v>1.0000000000000009</v>
      </c>
      <c r="AC5240">
        <f t="shared" ca="1" si="709"/>
        <v>0</v>
      </c>
      <c r="AD5240">
        <f t="shared" ca="1" si="710"/>
        <v>0</v>
      </c>
      <c r="AE5240" s="2">
        <v>0</v>
      </c>
      <c r="AF5240" s="7">
        <f>VLOOKUP(R5240,Weights!$A$2:$B$120,2,0)*AE5240</f>
        <v>0</v>
      </c>
      <c r="AG5240">
        <f t="shared" ca="1" si="711"/>
        <v>0</v>
      </c>
      <c r="AI5240" t="str">
        <f t="shared" ca="1" si="713"/>
        <v>UT San Antonio</v>
      </c>
      <c r="AJ5240" t="str">
        <f t="shared" si="714"/>
        <v>UT San Antonio</v>
      </c>
      <c r="AK5240">
        <f t="shared" si="715"/>
        <v>0</v>
      </c>
    </row>
    <row r="5241" spans="17:37" x14ac:dyDescent="0.25">
      <c r="Q5241" t="s">
        <v>3408</v>
      </c>
      <c r="R5241" s="6">
        <v>41957</v>
      </c>
      <c r="S5241" t="s">
        <v>3194</v>
      </c>
      <c r="T5241" t="s">
        <v>3437</v>
      </c>
      <c r="U5241" t="s">
        <v>3842</v>
      </c>
      <c r="V5241">
        <v>90</v>
      </c>
      <c r="W5241">
        <v>72</v>
      </c>
      <c r="Y5241" t="s">
        <v>176</v>
      </c>
      <c r="Z5241">
        <v>1</v>
      </c>
      <c r="AA5241">
        <f t="shared" si="712"/>
        <v>18</v>
      </c>
      <c r="AB5241">
        <f t="shared" ca="1" si="708"/>
        <v>26.400000200000001</v>
      </c>
      <c r="AC5241">
        <f t="shared" ca="1" si="709"/>
        <v>-8.4000002000000009</v>
      </c>
      <c r="AD5241">
        <f t="shared" ca="1" si="710"/>
        <v>8.4000002000000009</v>
      </c>
      <c r="AE5241" s="2">
        <v>0</v>
      </c>
      <c r="AF5241" s="7">
        <f>VLOOKUP(R5241,Weights!$A$2:$B$120,2,0)*AE5241</f>
        <v>0</v>
      </c>
      <c r="AG5241">
        <f t="shared" ca="1" si="711"/>
        <v>70.560003360000053</v>
      </c>
      <c r="AI5241" t="str">
        <f t="shared" ca="1" si="713"/>
        <v>Utah</v>
      </c>
      <c r="AJ5241" t="str">
        <f t="shared" si="714"/>
        <v>Utah</v>
      </c>
      <c r="AK5241">
        <f t="shared" si="715"/>
        <v>0</v>
      </c>
    </row>
    <row r="5242" spans="17:37" x14ac:dyDescent="0.25">
      <c r="Q5242" t="s">
        <v>3408</v>
      </c>
      <c r="R5242" s="6">
        <v>41964</v>
      </c>
      <c r="S5242" t="s">
        <v>3194</v>
      </c>
      <c r="T5242" t="s">
        <v>3417</v>
      </c>
      <c r="U5242" t="s">
        <v>3842</v>
      </c>
      <c r="V5242">
        <v>88</v>
      </c>
      <c r="W5242">
        <v>42</v>
      </c>
      <c r="Y5242" t="s">
        <v>99</v>
      </c>
      <c r="Z5242">
        <v>1</v>
      </c>
      <c r="AA5242">
        <f t="shared" si="712"/>
        <v>46</v>
      </c>
      <c r="AB5242">
        <f t="shared" ca="1" si="708"/>
        <v>24.200000199999998</v>
      </c>
      <c r="AC5242">
        <f t="shared" ca="1" si="709"/>
        <v>21.799999800000002</v>
      </c>
      <c r="AD5242">
        <f t="shared" ca="1" si="710"/>
        <v>-21.799999800000002</v>
      </c>
      <c r="AE5242" s="2">
        <v>0</v>
      </c>
      <c r="AF5242" s="7">
        <f>VLOOKUP(R5242,Weights!$A$2:$B$120,2,0)*AE5242</f>
        <v>0</v>
      </c>
      <c r="AG5242">
        <f t="shared" ca="1" si="711"/>
        <v>475.23999128000014</v>
      </c>
      <c r="AI5242" t="str">
        <f t="shared" ca="1" si="713"/>
        <v>Utah</v>
      </c>
      <c r="AJ5242" t="str">
        <f t="shared" si="714"/>
        <v>Utah</v>
      </c>
      <c r="AK5242">
        <f t="shared" si="715"/>
        <v>0</v>
      </c>
    </row>
    <row r="5243" spans="17:37" x14ac:dyDescent="0.25">
      <c r="Q5243" t="s">
        <v>3408</v>
      </c>
      <c r="R5243" s="6">
        <v>41969</v>
      </c>
      <c r="S5243" t="s">
        <v>3194</v>
      </c>
      <c r="T5243" t="s">
        <v>3486</v>
      </c>
      <c r="U5243" t="s">
        <v>3842</v>
      </c>
      <c r="V5243">
        <v>85</v>
      </c>
      <c r="W5243">
        <v>48</v>
      </c>
      <c r="Y5243" t="s">
        <v>100</v>
      </c>
      <c r="Z5243">
        <v>1</v>
      </c>
      <c r="AA5243">
        <f t="shared" si="712"/>
        <v>37</v>
      </c>
      <c r="AB5243">
        <f t="shared" ca="1" si="708"/>
        <v>35.799999999999997</v>
      </c>
      <c r="AC5243">
        <f t="shared" ca="1" si="709"/>
        <v>1.2000000000000028</v>
      </c>
      <c r="AD5243">
        <f t="shared" ca="1" si="710"/>
        <v>-1.2000000000000028</v>
      </c>
      <c r="AE5243" s="2">
        <v>0</v>
      </c>
      <c r="AF5243" s="7">
        <f>VLOOKUP(R5243,Weights!$A$2:$B$120,2,0)*AE5243</f>
        <v>0</v>
      </c>
      <c r="AG5243">
        <f t="shared" ca="1" si="711"/>
        <v>1.4400000000000068</v>
      </c>
      <c r="AI5243" t="str">
        <f t="shared" ca="1" si="713"/>
        <v>Utah</v>
      </c>
      <c r="AJ5243" t="str">
        <f t="shared" si="714"/>
        <v>Utah</v>
      </c>
      <c r="AK5243">
        <f t="shared" si="715"/>
        <v>0</v>
      </c>
    </row>
    <row r="5244" spans="17:37" x14ac:dyDescent="0.25">
      <c r="Q5244" t="s">
        <v>3408</v>
      </c>
      <c r="R5244" s="6">
        <v>41971</v>
      </c>
      <c r="S5244" t="s">
        <v>3194</v>
      </c>
      <c r="T5244" t="s">
        <v>3399</v>
      </c>
      <c r="U5244" t="s">
        <v>3842</v>
      </c>
      <c r="V5244">
        <v>90</v>
      </c>
      <c r="W5244">
        <v>53</v>
      </c>
      <c r="Y5244" t="s">
        <v>101</v>
      </c>
      <c r="Z5244">
        <v>1</v>
      </c>
      <c r="AA5244">
        <f t="shared" si="712"/>
        <v>37</v>
      </c>
      <c r="AB5244">
        <f t="shared" ca="1" si="708"/>
        <v>28.600000199999997</v>
      </c>
      <c r="AC5244">
        <f t="shared" ca="1" si="709"/>
        <v>8.3999998000000033</v>
      </c>
      <c r="AD5244">
        <f t="shared" ca="1" si="710"/>
        <v>-8.3999998000000033</v>
      </c>
      <c r="AE5244" s="2">
        <v>0</v>
      </c>
      <c r="AF5244" s="7">
        <f>VLOOKUP(R5244,Weights!$A$2:$B$120,2,0)*AE5244</f>
        <v>0</v>
      </c>
      <c r="AG5244">
        <f t="shared" ca="1" si="711"/>
        <v>70.559996640000094</v>
      </c>
      <c r="AI5244" t="str">
        <f t="shared" ca="1" si="713"/>
        <v>Utah</v>
      </c>
      <c r="AJ5244" t="str">
        <f t="shared" si="714"/>
        <v>Utah</v>
      </c>
      <c r="AK5244">
        <f t="shared" si="715"/>
        <v>0</v>
      </c>
    </row>
    <row r="5245" spans="17:37" x14ac:dyDescent="0.25">
      <c r="Q5245" t="s">
        <v>3408</v>
      </c>
      <c r="R5245" s="6">
        <v>41972</v>
      </c>
      <c r="S5245" t="s">
        <v>3194</v>
      </c>
      <c r="T5245" t="s">
        <v>3522</v>
      </c>
      <c r="U5245" t="s">
        <v>3842</v>
      </c>
      <c r="V5245">
        <v>93</v>
      </c>
      <c r="W5245">
        <v>62</v>
      </c>
      <c r="Y5245" t="s">
        <v>103</v>
      </c>
      <c r="Z5245">
        <v>1</v>
      </c>
      <c r="AA5245">
        <f t="shared" si="712"/>
        <v>31</v>
      </c>
      <c r="AB5245">
        <f t="shared" ca="1" si="708"/>
        <v>28.800000199999999</v>
      </c>
      <c r="AC5245">
        <f t="shared" ca="1" si="709"/>
        <v>2.1999998000000005</v>
      </c>
      <c r="AD5245">
        <f t="shared" ca="1" si="710"/>
        <v>-2.1999998000000005</v>
      </c>
      <c r="AE5245" s="2">
        <v>0</v>
      </c>
      <c r="AF5245" s="7">
        <f>VLOOKUP(R5245,Weights!$A$2:$B$120,2,0)*AE5245</f>
        <v>0</v>
      </c>
      <c r="AG5245">
        <f t="shared" ca="1" si="711"/>
        <v>4.8399991200000425</v>
      </c>
      <c r="AI5245" t="str">
        <f t="shared" ca="1" si="713"/>
        <v>Utah</v>
      </c>
      <c r="AJ5245" t="str">
        <f t="shared" si="714"/>
        <v>Utah</v>
      </c>
      <c r="AK5245">
        <f t="shared" si="715"/>
        <v>0</v>
      </c>
    </row>
    <row r="5246" spans="17:37" x14ac:dyDescent="0.25">
      <c r="Q5246" t="s">
        <v>3408</v>
      </c>
      <c r="R5246" s="6">
        <v>41976</v>
      </c>
      <c r="S5246" t="s">
        <v>3194</v>
      </c>
      <c r="T5246" t="s">
        <v>3827</v>
      </c>
      <c r="U5246" t="s">
        <v>3842</v>
      </c>
      <c r="V5246">
        <v>69</v>
      </c>
      <c r="W5246">
        <v>68</v>
      </c>
      <c r="X5246" t="s">
        <v>3843</v>
      </c>
      <c r="Y5246" t="s">
        <v>262</v>
      </c>
      <c r="Z5246">
        <v>1</v>
      </c>
      <c r="AA5246">
        <f t="shared" si="712"/>
        <v>1</v>
      </c>
      <c r="AB5246">
        <f t="shared" ca="1" si="708"/>
        <v>6.1999999999999993</v>
      </c>
      <c r="AC5246">
        <f t="shared" ca="1" si="709"/>
        <v>-5.1999999999999993</v>
      </c>
      <c r="AD5246">
        <f t="shared" ca="1" si="710"/>
        <v>5.1999999999999993</v>
      </c>
      <c r="AE5246" s="2">
        <v>0</v>
      </c>
      <c r="AF5246" s="7">
        <f>VLOOKUP(R5246,Weights!$A$2:$B$120,2,0)*AE5246</f>
        <v>0</v>
      </c>
      <c r="AG5246">
        <f t="shared" ca="1" si="711"/>
        <v>27.039999999999992</v>
      </c>
      <c r="AI5246" t="str">
        <f t="shared" ca="1" si="713"/>
        <v>Utah</v>
      </c>
      <c r="AJ5246" t="str">
        <f t="shared" si="714"/>
        <v>Utah</v>
      </c>
      <c r="AK5246">
        <f t="shared" si="715"/>
        <v>0</v>
      </c>
    </row>
    <row r="5247" spans="17:37" x14ac:dyDescent="0.25">
      <c r="Q5247" t="s">
        <v>3408</v>
      </c>
      <c r="R5247" s="6">
        <v>41996</v>
      </c>
      <c r="S5247" t="s">
        <v>3194</v>
      </c>
      <c r="T5247" t="s">
        <v>3394</v>
      </c>
      <c r="U5247" t="s">
        <v>3842</v>
      </c>
      <c r="V5247">
        <v>80</v>
      </c>
      <c r="W5247">
        <v>66</v>
      </c>
      <c r="Y5247" t="s">
        <v>419</v>
      </c>
      <c r="Z5247">
        <v>1</v>
      </c>
      <c r="AA5247">
        <f t="shared" si="712"/>
        <v>14</v>
      </c>
      <c r="AB5247">
        <f t="shared" ca="1" si="708"/>
        <v>16.600000199999997</v>
      </c>
      <c r="AC5247">
        <f t="shared" ca="1" si="709"/>
        <v>-2.6000001999999967</v>
      </c>
      <c r="AD5247">
        <f t="shared" ca="1" si="710"/>
        <v>2.6000001999999967</v>
      </c>
      <c r="AE5247" s="2">
        <v>0</v>
      </c>
      <c r="AF5247" s="7">
        <f>VLOOKUP(R5247,Weights!$A$2:$B$120,2,0)*AE5247</f>
        <v>0</v>
      </c>
      <c r="AG5247">
        <f t="shared" ca="1" si="711"/>
        <v>6.7600010400000228</v>
      </c>
      <c r="AI5247" t="str">
        <f t="shared" ca="1" si="713"/>
        <v>Utah</v>
      </c>
      <c r="AJ5247" t="str">
        <f t="shared" si="714"/>
        <v>Utah</v>
      </c>
      <c r="AK5247">
        <f t="shared" si="715"/>
        <v>0</v>
      </c>
    </row>
    <row r="5248" spans="17:37" x14ac:dyDescent="0.25">
      <c r="Q5248" t="s">
        <v>3408</v>
      </c>
      <c r="R5248" s="6">
        <v>42003</v>
      </c>
      <c r="S5248" t="s">
        <v>3194</v>
      </c>
      <c r="T5248" t="s">
        <v>3839</v>
      </c>
      <c r="U5248" t="s">
        <v>3842</v>
      </c>
      <c r="V5248">
        <v>85</v>
      </c>
      <c r="W5248">
        <v>49</v>
      </c>
      <c r="Y5248" t="s">
        <v>465</v>
      </c>
      <c r="Z5248">
        <v>1</v>
      </c>
      <c r="AA5248">
        <f t="shared" si="712"/>
        <v>36</v>
      </c>
      <c r="AB5248">
        <f t="shared" ca="1" si="708"/>
        <v>50.2</v>
      </c>
      <c r="AC5248">
        <f t="shared" ca="1" si="709"/>
        <v>-14.200000000000003</v>
      </c>
      <c r="AD5248">
        <f t="shared" ca="1" si="710"/>
        <v>14.200000000000003</v>
      </c>
      <c r="AE5248" s="2">
        <v>0</v>
      </c>
      <c r="AF5248" s="7">
        <f>VLOOKUP(R5248,Weights!$A$2:$B$120,2,0)*AE5248</f>
        <v>0</v>
      </c>
      <c r="AG5248">
        <f t="shared" ca="1" si="711"/>
        <v>201.64000000000007</v>
      </c>
      <c r="AI5248" t="str">
        <f t="shared" ca="1" si="713"/>
        <v>Utah</v>
      </c>
      <c r="AJ5248" t="str">
        <f t="shared" si="714"/>
        <v>Utah</v>
      </c>
      <c r="AK5248">
        <f t="shared" si="715"/>
        <v>0</v>
      </c>
    </row>
    <row r="5249" spans="17:37" x14ac:dyDescent="0.25">
      <c r="Q5249" t="s">
        <v>3408</v>
      </c>
      <c r="R5249" s="6">
        <v>42006</v>
      </c>
      <c r="S5249" t="s">
        <v>3194</v>
      </c>
      <c r="T5249" t="s">
        <v>3253</v>
      </c>
      <c r="U5249" t="s">
        <v>3842</v>
      </c>
      <c r="V5249">
        <v>79</v>
      </c>
      <c r="W5249">
        <v>55</v>
      </c>
      <c r="Y5249" t="s">
        <v>466</v>
      </c>
      <c r="Z5249">
        <v>1</v>
      </c>
      <c r="AA5249">
        <f t="shared" si="712"/>
        <v>24</v>
      </c>
      <c r="AB5249">
        <f t="shared" ca="1" si="708"/>
        <v>18.6000002</v>
      </c>
      <c r="AC5249">
        <f t="shared" ca="1" si="709"/>
        <v>5.3999997999999998</v>
      </c>
      <c r="AD5249">
        <f t="shared" ca="1" si="710"/>
        <v>-5.3999997999999998</v>
      </c>
      <c r="AE5249" s="2">
        <v>0</v>
      </c>
      <c r="AF5249" s="7">
        <f>VLOOKUP(R5249,Weights!$A$2:$B$120,2,0)*AE5249</f>
        <v>0</v>
      </c>
      <c r="AG5249">
        <f t="shared" ca="1" si="711"/>
        <v>29.159997840000038</v>
      </c>
      <c r="AI5249" t="str">
        <f t="shared" ca="1" si="713"/>
        <v>Utah</v>
      </c>
      <c r="AJ5249" t="str">
        <f t="shared" si="714"/>
        <v>Utah</v>
      </c>
      <c r="AK5249">
        <f t="shared" si="715"/>
        <v>0</v>
      </c>
    </row>
    <row r="5250" spans="17:37" x14ac:dyDescent="0.25">
      <c r="Q5250" t="s">
        <v>3408</v>
      </c>
      <c r="R5250" s="6">
        <v>42008</v>
      </c>
      <c r="S5250" t="s">
        <v>3194</v>
      </c>
      <c r="T5250" t="s">
        <v>3403</v>
      </c>
      <c r="U5250" t="s">
        <v>3842</v>
      </c>
      <c r="V5250">
        <v>71</v>
      </c>
      <c r="W5250">
        <v>39</v>
      </c>
      <c r="Y5250" t="s">
        <v>467</v>
      </c>
      <c r="Z5250">
        <v>1</v>
      </c>
      <c r="AA5250">
        <f t="shared" si="712"/>
        <v>32</v>
      </c>
      <c r="AB5250">
        <f t="shared" ref="AB5250:AB5313" ca="1" si="716">Z5250*(IF(S5250="A",-HomeEdge,IF(S5250="H",HomeEdge,0))+VLOOKUP(Q5250,TmList,2,0)-VLOOKUP(T5250,TmList,2,0))</f>
        <v>10.799999999999999</v>
      </c>
      <c r="AC5250">
        <f t="shared" ref="AC5250:AC5313" ca="1" si="717">AA5250-AB5250</f>
        <v>21.200000000000003</v>
      </c>
      <c r="AD5250">
        <f t="shared" ref="AD5250:AD5313" ca="1" si="718">-AC5250</f>
        <v>-21.200000000000003</v>
      </c>
      <c r="AE5250" s="2">
        <v>0</v>
      </c>
      <c r="AF5250" s="7">
        <f>VLOOKUP(R5250,Weights!$A$2:$B$120,2,0)*AE5250</f>
        <v>0</v>
      </c>
      <c r="AG5250">
        <f t="shared" ref="AG5250:AG5313" ca="1" si="719">AC5250^2</f>
        <v>449.44000000000011</v>
      </c>
      <c r="AI5250" t="str">
        <f t="shared" ca="1" si="713"/>
        <v>Utah</v>
      </c>
      <c r="AJ5250" t="str">
        <f t="shared" si="714"/>
        <v>Utah</v>
      </c>
      <c r="AK5250">
        <f t="shared" si="715"/>
        <v>0</v>
      </c>
    </row>
    <row r="5251" spans="17:37" x14ac:dyDescent="0.25">
      <c r="Q5251" t="s">
        <v>3408</v>
      </c>
      <c r="R5251" s="6">
        <v>42011</v>
      </c>
      <c r="S5251" t="s">
        <v>3194</v>
      </c>
      <c r="T5251" t="s">
        <v>3352</v>
      </c>
      <c r="U5251" t="s">
        <v>3842</v>
      </c>
      <c r="V5251">
        <v>74</v>
      </c>
      <c r="W5251">
        <v>49</v>
      </c>
      <c r="Y5251" t="s">
        <v>468</v>
      </c>
      <c r="Z5251">
        <v>1</v>
      </c>
      <c r="AA5251">
        <f t="shared" ref="AA5251:AA5314" si="720">Z5251*IF(U5251="W",(V5251-W5251),W5251-V5251)</f>
        <v>25</v>
      </c>
      <c r="AB5251">
        <f t="shared" ca="1" si="716"/>
        <v>15.800000199999999</v>
      </c>
      <c r="AC5251">
        <f t="shared" ca="1" si="717"/>
        <v>9.1999998000000005</v>
      </c>
      <c r="AD5251">
        <f t="shared" ca="1" si="718"/>
        <v>-9.1999998000000005</v>
      </c>
      <c r="AE5251" s="2">
        <v>0</v>
      </c>
      <c r="AF5251" s="7">
        <f>VLOOKUP(R5251,Weights!$A$2:$B$120,2,0)*AE5251</f>
        <v>0</v>
      </c>
      <c r="AG5251">
        <f t="shared" ca="1" si="719"/>
        <v>84.639996320000051</v>
      </c>
      <c r="AI5251" t="str">
        <f t="shared" ref="AI5251:AI5314" ca="1" si="721">IF(AB5251&gt;0,Q5251,T5251)</f>
        <v>Utah</v>
      </c>
      <c r="AJ5251" t="str">
        <f t="shared" ref="AJ5251:AJ5314" si="722">IF(AA5251&gt;0,Q5251,T5251)</f>
        <v>Utah</v>
      </c>
      <c r="AK5251">
        <f t="shared" ref="AK5251:AK5314" si="723">IF(AA5251&lt;0,T5251,0)</f>
        <v>0</v>
      </c>
    </row>
    <row r="5252" spans="17:37" x14ac:dyDescent="0.25">
      <c r="Q5252" t="s">
        <v>3408</v>
      </c>
      <c r="R5252" s="6">
        <v>42025</v>
      </c>
      <c r="S5252" t="s">
        <v>3194</v>
      </c>
      <c r="T5252" t="s">
        <v>3392</v>
      </c>
      <c r="U5252" t="s">
        <v>3842</v>
      </c>
      <c r="V5252">
        <v>86</v>
      </c>
      <c r="W5252">
        <v>64</v>
      </c>
      <c r="Y5252" t="s">
        <v>471</v>
      </c>
      <c r="Z5252">
        <v>1</v>
      </c>
      <c r="AA5252">
        <f t="shared" si="720"/>
        <v>22</v>
      </c>
      <c r="AB5252">
        <f t="shared" ca="1" si="716"/>
        <v>22.000000179999997</v>
      </c>
      <c r="AC5252">
        <f t="shared" ca="1" si="717"/>
        <v>-1.7999999712969839E-7</v>
      </c>
      <c r="AD5252">
        <f t="shared" ca="1" si="718"/>
        <v>1.7999999712969839E-7</v>
      </c>
      <c r="AE5252" s="2">
        <v>0</v>
      </c>
      <c r="AF5252" s="7">
        <f>VLOOKUP(R5252,Weights!$A$2:$B$120,2,0)*AE5252</f>
        <v>0</v>
      </c>
      <c r="AG5252">
        <f t="shared" ca="1" si="719"/>
        <v>3.2399998966691427E-14</v>
      </c>
      <c r="AI5252" t="str">
        <f t="shared" ca="1" si="721"/>
        <v>Utah</v>
      </c>
      <c r="AJ5252" t="str">
        <f t="shared" si="722"/>
        <v>Utah</v>
      </c>
      <c r="AK5252">
        <f t="shared" si="723"/>
        <v>0</v>
      </c>
    </row>
    <row r="5253" spans="17:37" x14ac:dyDescent="0.25">
      <c r="Q5253" t="s">
        <v>3408</v>
      </c>
      <c r="R5253" s="6">
        <v>42029</v>
      </c>
      <c r="S5253" t="s">
        <v>3194</v>
      </c>
      <c r="T5253" t="s">
        <v>3516</v>
      </c>
      <c r="U5253" t="s">
        <v>3842</v>
      </c>
      <c r="V5253">
        <v>77</v>
      </c>
      <c r="W5253">
        <v>56</v>
      </c>
      <c r="Y5253" t="s">
        <v>472</v>
      </c>
      <c r="Z5253">
        <v>1</v>
      </c>
      <c r="AA5253">
        <f t="shared" si="720"/>
        <v>21</v>
      </c>
      <c r="AB5253">
        <f t="shared" ca="1" si="716"/>
        <v>18.000000199999999</v>
      </c>
      <c r="AC5253">
        <f t="shared" ca="1" si="717"/>
        <v>2.9999998000000012</v>
      </c>
      <c r="AD5253">
        <f t="shared" ca="1" si="718"/>
        <v>-2.9999998000000012</v>
      </c>
      <c r="AE5253" s="2">
        <v>0</v>
      </c>
      <c r="AF5253" s="7">
        <f>VLOOKUP(R5253,Weights!$A$2:$B$120,2,0)*AE5253</f>
        <v>0</v>
      </c>
      <c r="AG5253">
        <f t="shared" ca="1" si="719"/>
        <v>8.9999988000000481</v>
      </c>
      <c r="AI5253" t="str">
        <f t="shared" ca="1" si="721"/>
        <v>Utah</v>
      </c>
      <c r="AJ5253" t="str">
        <f t="shared" si="722"/>
        <v>Utah</v>
      </c>
      <c r="AK5253">
        <f t="shared" si="723"/>
        <v>0</v>
      </c>
    </row>
    <row r="5254" spans="17:37" x14ac:dyDescent="0.25">
      <c r="Q5254" t="s">
        <v>3408</v>
      </c>
      <c r="R5254" s="6">
        <v>42047</v>
      </c>
      <c r="S5254" t="s">
        <v>3194</v>
      </c>
      <c r="T5254" t="s">
        <v>3267</v>
      </c>
      <c r="U5254" t="s">
        <v>3842</v>
      </c>
      <c r="V5254">
        <v>75</v>
      </c>
      <c r="W5254">
        <v>59</v>
      </c>
      <c r="Y5254" t="s">
        <v>2511</v>
      </c>
      <c r="Z5254">
        <v>1</v>
      </c>
      <c r="AA5254">
        <f t="shared" si="720"/>
        <v>16</v>
      </c>
      <c r="AB5254">
        <f t="shared" ca="1" si="716"/>
        <v>12.600000199999998</v>
      </c>
      <c r="AC5254">
        <f t="shared" ca="1" si="717"/>
        <v>3.3999998000000016</v>
      </c>
      <c r="AD5254">
        <f t="shared" ca="1" si="718"/>
        <v>-3.3999998000000016</v>
      </c>
      <c r="AE5254" s="2">
        <v>0</v>
      </c>
      <c r="AF5254" s="7">
        <f>VLOOKUP(R5254,Weights!$A$2:$B$120,2,0)*AE5254</f>
        <v>0</v>
      </c>
      <c r="AG5254">
        <f t="shared" ca="1" si="719"/>
        <v>11.559998640000051</v>
      </c>
      <c r="AI5254" t="str">
        <f t="shared" ca="1" si="721"/>
        <v>Utah</v>
      </c>
      <c r="AJ5254" t="str">
        <f t="shared" si="722"/>
        <v>Utah</v>
      </c>
      <c r="AK5254">
        <f t="shared" si="723"/>
        <v>0</v>
      </c>
    </row>
    <row r="5255" spans="17:37" x14ac:dyDescent="0.25">
      <c r="Q5255" t="s">
        <v>3408</v>
      </c>
      <c r="R5255" s="6">
        <v>42050</v>
      </c>
      <c r="S5255" t="s">
        <v>3194</v>
      </c>
      <c r="T5255" t="s">
        <v>3343</v>
      </c>
      <c r="U5255" t="s">
        <v>3842</v>
      </c>
      <c r="V5255">
        <v>76</v>
      </c>
      <c r="W5255">
        <v>61</v>
      </c>
      <c r="Y5255" t="s">
        <v>2512</v>
      </c>
      <c r="Z5255">
        <v>1</v>
      </c>
      <c r="AA5255">
        <f t="shared" si="720"/>
        <v>15</v>
      </c>
      <c r="AB5255">
        <f t="shared" ca="1" si="716"/>
        <v>16.200000199999998</v>
      </c>
      <c r="AC5255">
        <f t="shared" ca="1" si="717"/>
        <v>-1.2000001999999981</v>
      </c>
      <c r="AD5255">
        <f t="shared" ca="1" si="718"/>
        <v>1.2000001999999981</v>
      </c>
      <c r="AE5255" s="2">
        <v>0</v>
      </c>
      <c r="AF5255" s="7">
        <f>VLOOKUP(R5255,Weights!$A$2:$B$120,2,0)*AE5255</f>
        <v>0</v>
      </c>
      <c r="AG5255">
        <f t="shared" ca="1" si="719"/>
        <v>1.4400004800000354</v>
      </c>
      <c r="AI5255" t="str">
        <f t="shared" ca="1" si="721"/>
        <v>Utah</v>
      </c>
      <c r="AJ5255" t="str">
        <f t="shared" si="722"/>
        <v>Utah</v>
      </c>
      <c r="AK5255">
        <f t="shared" si="723"/>
        <v>0</v>
      </c>
    </row>
    <row r="5256" spans="17:37" x14ac:dyDescent="0.25">
      <c r="Q5256" t="s">
        <v>3408</v>
      </c>
      <c r="R5256" s="6">
        <v>42061</v>
      </c>
      <c r="S5256" t="s">
        <v>3194</v>
      </c>
      <c r="T5256" t="s">
        <v>3493</v>
      </c>
      <c r="U5256" t="s">
        <v>3842</v>
      </c>
      <c r="V5256">
        <v>83</v>
      </c>
      <c r="W5256">
        <v>41</v>
      </c>
      <c r="Y5256" t="s">
        <v>2513</v>
      </c>
      <c r="Z5256">
        <v>1</v>
      </c>
      <c r="AA5256">
        <f t="shared" si="720"/>
        <v>42</v>
      </c>
      <c r="AB5256">
        <f t="shared" ca="1" si="716"/>
        <v>14.200000199999998</v>
      </c>
      <c r="AC5256">
        <f t="shared" ca="1" si="717"/>
        <v>27.799999800000002</v>
      </c>
      <c r="AD5256">
        <f t="shared" ca="1" si="718"/>
        <v>-27.799999800000002</v>
      </c>
      <c r="AE5256" s="2">
        <v>0</v>
      </c>
      <c r="AF5256" s="7">
        <f>VLOOKUP(R5256,Weights!$A$2:$B$120,2,0)*AE5256</f>
        <v>0</v>
      </c>
      <c r="AG5256">
        <f t="shared" ca="1" si="719"/>
        <v>772.83998888000019</v>
      </c>
      <c r="AI5256" t="str">
        <f t="shared" ca="1" si="721"/>
        <v>Utah</v>
      </c>
      <c r="AJ5256" t="str">
        <f t="shared" si="722"/>
        <v>Utah</v>
      </c>
      <c r="AK5256">
        <f t="shared" si="723"/>
        <v>0</v>
      </c>
    </row>
    <row r="5257" spans="17:37" x14ac:dyDescent="0.25">
      <c r="Q5257" t="s">
        <v>3408</v>
      </c>
      <c r="R5257" s="6">
        <v>42063</v>
      </c>
      <c r="S5257" t="s">
        <v>3194</v>
      </c>
      <c r="T5257" t="s">
        <v>3836</v>
      </c>
      <c r="U5257" t="s">
        <v>3841</v>
      </c>
      <c r="V5257">
        <v>63</v>
      </c>
      <c r="W5257">
        <v>57</v>
      </c>
      <c r="Y5257" t="s">
        <v>480</v>
      </c>
      <c r="Z5257">
        <v>1</v>
      </c>
      <c r="AA5257">
        <f t="shared" si="720"/>
        <v>-6</v>
      </c>
      <c r="AB5257">
        <f t="shared" ca="1" si="716"/>
        <v>0.39999999999999858</v>
      </c>
      <c r="AC5257">
        <f t="shared" ca="1" si="717"/>
        <v>-6.3999999999999986</v>
      </c>
      <c r="AD5257">
        <f t="shared" ca="1" si="718"/>
        <v>6.3999999999999986</v>
      </c>
      <c r="AE5257" s="2">
        <v>0</v>
      </c>
      <c r="AF5257" s="7">
        <f>VLOOKUP(R5257,Weights!$A$2:$B$120,2,0)*AE5257</f>
        <v>0</v>
      </c>
      <c r="AG5257">
        <f t="shared" ca="1" si="719"/>
        <v>40.95999999999998</v>
      </c>
      <c r="AI5257" t="str">
        <f t="shared" ca="1" si="721"/>
        <v>Utah</v>
      </c>
      <c r="AJ5257" t="str">
        <f t="shared" si="722"/>
        <v>Arizona</v>
      </c>
      <c r="AK5257" t="str">
        <f t="shared" si="723"/>
        <v>Arizona</v>
      </c>
    </row>
    <row r="5258" spans="17:37" x14ac:dyDescent="0.25">
      <c r="Q5258" t="s">
        <v>3397</v>
      </c>
      <c r="R5258" s="6">
        <v>41957</v>
      </c>
      <c r="S5258" t="s">
        <v>3194</v>
      </c>
      <c r="T5258" t="s">
        <v>3391</v>
      </c>
      <c r="U5258" t="s">
        <v>3842</v>
      </c>
      <c r="V5258">
        <v>72</v>
      </c>
      <c r="W5258">
        <v>61</v>
      </c>
      <c r="Y5258" t="s">
        <v>176</v>
      </c>
      <c r="Z5258">
        <v>1</v>
      </c>
      <c r="AA5258">
        <f t="shared" si="720"/>
        <v>11</v>
      </c>
      <c r="AB5258">
        <f t="shared" ca="1" si="716"/>
        <v>10.4</v>
      </c>
      <c r="AC5258">
        <f t="shared" ca="1" si="717"/>
        <v>0.59999999999999964</v>
      </c>
      <c r="AD5258">
        <f t="shared" ca="1" si="718"/>
        <v>-0.59999999999999964</v>
      </c>
      <c r="AE5258" s="2">
        <v>0</v>
      </c>
      <c r="AF5258" s="7">
        <f>VLOOKUP(R5258,Weights!$A$2:$B$120,2,0)*AE5258</f>
        <v>0</v>
      </c>
      <c r="AG5258">
        <f t="shared" ca="1" si="719"/>
        <v>0.3599999999999996</v>
      </c>
      <c r="AI5258" t="str">
        <f t="shared" ca="1" si="721"/>
        <v>Utah State</v>
      </c>
      <c r="AJ5258" t="str">
        <f t="shared" si="722"/>
        <v>Utah State</v>
      </c>
      <c r="AK5258">
        <f t="shared" si="723"/>
        <v>0</v>
      </c>
    </row>
    <row r="5259" spans="17:37" x14ac:dyDescent="0.25">
      <c r="Q5259" t="s">
        <v>3397</v>
      </c>
      <c r="R5259" s="6">
        <v>41962</v>
      </c>
      <c r="S5259" t="s">
        <v>3194</v>
      </c>
      <c r="T5259" t="s">
        <v>3451</v>
      </c>
      <c r="U5259" t="s">
        <v>3842</v>
      </c>
      <c r="V5259">
        <v>60</v>
      </c>
      <c r="W5259">
        <v>54</v>
      </c>
      <c r="Y5259" t="s">
        <v>259</v>
      </c>
      <c r="Z5259">
        <v>1</v>
      </c>
      <c r="AA5259">
        <f t="shared" si="720"/>
        <v>6</v>
      </c>
      <c r="AB5259">
        <f t="shared" ca="1" si="716"/>
        <v>5.8000000000000007</v>
      </c>
      <c r="AC5259">
        <f t="shared" ca="1" si="717"/>
        <v>0.19999999999999929</v>
      </c>
      <c r="AD5259">
        <f t="shared" ca="1" si="718"/>
        <v>-0.19999999999999929</v>
      </c>
      <c r="AE5259" s="2">
        <v>0</v>
      </c>
      <c r="AF5259" s="7">
        <f>VLOOKUP(R5259,Weights!$A$2:$B$120,2,0)*AE5259</f>
        <v>0</v>
      </c>
      <c r="AG5259">
        <f t="shared" ca="1" si="719"/>
        <v>3.9999999999999716E-2</v>
      </c>
      <c r="AI5259" t="str">
        <f t="shared" ca="1" si="721"/>
        <v>Utah State</v>
      </c>
      <c r="AJ5259" t="str">
        <f t="shared" si="722"/>
        <v>Utah State</v>
      </c>
      <c r="AK5259">
        <f t="shared" si="723"/>
        <v>0</v>
      </c>
    </row>
    <row r="5260" spans="17:37" x14ac:dyDescent="0.25">
      <c r="Q5260" t="s">
        <v>3397</v>
      </c>
      <c r="R5260" s="6">
        <v>41975</v>
      </c>
      <c r="S5260" t="s">
        <v>3194</v>
      </c>
      <c r="T5260" t="s">
        <v>3305</v>
      </c>
      <c r="U5260" t="s">
        <v>3841</v>
      </c>
      <c r="V5260">
        <v>91</v>
      </c>
      <c r="W5260">
        <v>81</v>
      </c>
      <c r="Y5260" t="s">
        <v>235</v>
      </c>
      <c r="Z5260">
        <v>1</v>
      </c>
      <c r="AA5260">
        <f t="shared" si="720"/>
        <v>-10</v>
      </c>
      <c r="AB5260">
        <f t="shared" ca="1" si="716"/>
        <v>-6.8000001999999995</v>
      </c>
      <c r="AC5260">
        <f t="shared" ca="1" si="717"/>
        <v>-3.1999998000000005</v>
      </c>
      <c r="AD5260">
        <f t="shared" ca="1" si="718"/>
        <v>3.1999998000000005</v>
      </c>
      <c r="AE5260" s="2">
        <v>0</v>
      </c>
      <c r="AF5260" s="7">
        <f>VLOOKUP(R5260,Weights!$A$2:$B$120,2,0)*AE5260</f>
        <v>0</v>
      </c>
      <c r="AG5260">
        <f t="shared" ca="1" si="719"/>
        <v>10.239998720000044</v>
      </c>
      <c r="AI5260" t="str">
        <f t="shared" ca="1" si="721"/>
        <v>BYU</v>
      </c>
      <c r="AJ5260" t="str">
        <f t="shared" si="722"/>
        <v>BYU</v>
      </c>
      <c r="AK5260" t="str">
        <f t="shared" si="723"/>
        <v>BYU</v>
      </c>
    </row>
    <row r="5261" spans="17:37" x14ac:dyDescent="0.25">
      <c r="Q5261" t="s">
        <v>3397</v>
      </c>
      <c r="R5261" s="6">
        <v>41991</v>
      </c>
      <c r="S5261" t="s">
        <v>3194</v>
      </c>
      <c r="T5261" t="s">
        <v>3463</v>
      </c>
      <c r="U5261" t="s">
        <v>3842</v>
      </c>
      <c r="V5261">
        <v>57</v>
      </c>
      <c r="W5261">
        <v>56</v>
      </c>
      <c r="Y5261" t="s">
        <v>178</v>
      </c>
      <c r="Z5261">
        <v>1</v>
      </c>
      <c r="AA5261">
        <f t="shared" si="720"/>
        <v>1</v>
      </c>
      <c r="AB5261">
        <f t="shared" ca="1" si="716"/>
        <v>11</v>
      </c>
      <c r="AC5261">
        <f t="shared" ca="1" si="717"/>
        <v>-10</v>
      </c>
      <c r="AD5261">
        <f t="shared" ca="1" si="718"/>
        <v>10</v>
      </c>
      <c r="AE5261" s="2">
        <v>0</v>
      </c>
      <c r="AF5261" s="7">
        <f>VLOOKUP(R5261,Weights!$A$2:$B$120,2,0)*AE5261</f>
        <v>0</v>
      </c>
      <c r="AG5261">
        <f t="shared" ca="1" si="719"/>
        <v>100</v>
      </c>
      <c r="AI5261" t="str">
        <f t="shared" ca="1" si="721"/>
        <v>Utah State</v>
      </c>
      <c r="AJ5261" t="str">
        <f t="shared" si="722"/>
        <v>Utah State</v>
      </c>
      <c r="AK5261">
        <f t="shared" si="723"/>
        <v>0</v>
      </c>
    </row>
    <row r="5262" spans="17:37" x14ac:dyDescent="0.25">
      <c r="Q5262" t="s">
        <v>3397</v>
      </c>
      <c r="R5262" s="6">
        <v>41992</v>
      </c>
      <c r="S5262" t="s">
        <v>3194</v>
      </c>
      <c r="T5262" t="s">
        <v>3390</v>
      </c>
      <c r="U5262" t="s">
        <v>3842</v>
      </c>
      <c r="V5262">
        <v>69</v>
      </c>
      <c r="W5262">
        <v>56</v>
      </c>
      <c r="Y5262" t="s">
        <v>154</v>
      </c>
      <c r="Z5262">
        <v>1</v>
      </c>
      <c r="AA5262">
        <f t="shared" si="720"/>
        <v>13</v>
      </c>
      <c r="AB5262">
        <f t="shared" ca="1" si="716"/>
        <v>13.600000000000001</v>
      </c>
      <c r="AC5262">
        <f t="shared" ca="1" si="717"/>
        <v>-0.60000000000000142</v>
      </c>
      <c r="AD5262">
        <f t="shared" ca="1" si="718"/>
        <v>0.60000000000000142</v>
      </c>
      <c r="AE5262" s="2">
        <v>0</v>
      </c>
      <c r="AF5262" s="7">
        <f>VLOOKUP(R5262,Weights!$A$2:$B$120,2,0)*AE5262</f>
        <v>0</v>
      </c>
      <c r="AG5262">
        <f t="shared" ca="1" si="719"/>
        <v>0.36000000000000171</v>
      </c>
      <c r="AI5262" t="str">
        <f t="shared" ca="1" si="721"/>
        <v>Utah State</v>
      </c>
      <c r="AJ5262" t="str">
        <f t="shared" si="722"/>
        <v>Utah State</v>
      </c>
      <c r="AK5262">
        <f t="shared" si="723"/>
        <v>0</v>
      </c>
    </row>
    <row r="5263" spans="17:37" x14ac:dyDescent="0.25">
      <c r="Q5263" t="s">
        <v>3397</v>
      </c>
      <c r="R5263" s="6">
        <v>41993</v>
      </c>
      <c r="S5263" t="s">
        <v>3194</v>
      </c>
      <c r="T5263" t="s">
        <v>3394</v>
      </c>
      <c r="U5263" t="s">
        <v>3841</v>
      </c>
      <c r="V5263">
        <v>68</v>
      </c>
      <c r="W5263">
        <v>65</v>
      </c>
      <c r="X5263" t="s">
        <v>3843</v>
      </c>
      <c r="Y5263" t="s">
        <v>155</v>
      </c>
      <c r="Z5263">
        <v>1</v>
      </c>
      <c r="AA5263">
        <f t="shared" si="720"/>
        <v>-3</v>
      </c>
      <c r="AB5263">
        <f t="shared" ca="1" si="716"/>
        <v>-0.59999999999999964</v>
      </c>
      <c r="AC5263">
        <f t="shared" ca="1" si="717"/>
        <v>-2.4000000000000004</v>
      </c>
      <c r="AD5263">
        <f t="shared" ca="1" si="718"/>
        <v>2.4000000000000004</v>
      </c>
      <c r="AE5263" s="2">
        <v>0</v>
      </c>
      <c r="AF5263" s="7">
        <f>VLOOKUP(R5263,Weights!$A$2:$B$120,2,0)*AE5263</f>
        <v>0</v>
      </c>
      <c r="AG5263">
        <f t="shared" ca="1" si="719"/>
        <v>5.7600000000000016</v>
      </c>
      <c r="AI5263" t="str">
        <f t="shared" ca="1" si="721"/>
        <v>South Dakota St</v>
      </c>
      <c r="AJ5263" t="str">
        <f t="shared" si="722"/>
        <v>South Dakota St</v>
      </c>
      <c r="AK5263" t="str">
        <f t="shared" si="723"/>
        <v>South Dakota St</v>
      </c>
    </row>
    <row r="5264" spans="17:37" x14ac:dyDescent="0.25">
      <c r="Q5264" t="s">
        <v>3397</v>
      </c>
      <c r="R5264" s="6">
        <v>42000</v>
      </c>
      <c r="S5264" t="s">
        <v>3194</v>
      </c>
      <c r="T5264" t="s">
        <v>3839</v>
      </c>
      <c r="U5264" t="s">
        <v>3842</v>
      </c>
      <c r="V5264">
        <v>75</v>
      </c>
      <c r="W5264">
        <v>63</v>
      </c>
      <c r="Y5264" t="s">
        <v>429</v>
      </c>
      <c r="Z5264">
        <v>1</v>
      </c>
      <c r="AA5264">
        <f t="shared" si="720"/>
        <v>12</v>
      </c>
      <c r="AB5264">
        <f t="shared" ca="1" si="716"/>
        <v>32.999999799999998</v>
      </c>
      <c r="AC5264">
        <f t="shared" ca="1" si="717"/>
        <v>-20.999999799999998</v>
      </c>
      <c r="AD5264">
        <f t="shared" ca="1" si="718"/>
        <v>20.999999799999998</v>
      </c>
      <c r="AE5264" s="2">
        <v>0</v>
      </c>
      <c r="AF5264" s="7">
        <f>VLOOKUP(R5264,Weights!$A$2:$B$120,2,0)*AE5264</f>
        <v>0</v>
      </c>
      <c r="AG5264">
        <f t="shared" ca="1" si="719"/>
        <v>440.99999159999993</v>
      </c>
      <c r="AI5264" t="str">
        <f t="shared" ca="1" si="721"/>
        <v>Utah State</v>
      </c>
      <c r="AJ5264" t="str">
        <f t="shared" si="722"/>
        <v>Utah State</v>
      </c>
      <c r="AK5264">
        <f t="shared" si="723"/>
        <v>0</v>
      </c>
    </row>
    <row r="5265" spans="17:37" x14ac:dyDescent="0.25">
      <c r="Q5265" t="s">
        <v>3397</v>
      </c>
      <c r="R5265" s="6">
        <v>42004</v>
      </c>
      <c r="S5265" t="s">
        <v>3194</v>
      </c>
      <c r="T5265" t="s">
        <v>3838</v>
      </c>
      <c r="U5265" t="s">
        <v>3842</v>
      </c>
      <c r="V5265">
        <v>61</v>
      </c>
      <c r="W5265">
        <v>33</v>
      </c>
      <c r="Y5265" t="s">
        <v>430</v>
      </c>
      <c r="Z5265">
        <v>1</v>
      </c>
      <c r="AA5265">
        <f t="shared" si="720"/>
        <v>28</v>
      </c>
      <c r="AB5265">
        <f t="shared" ca="1" si="716"/>
        <v>21.999999800000001</v>
      </c>
      <c r="AC5265">
        <f t="shared" ca="1" si="717"/>
        <v>6.0000001999999988</v>
      </c>
      <c r="AD5265">
        <f t="shared" ca="1" si="718"/>
        <v>-6.0000001999999988</v>
      </c>
      <c r="AE5265" s="2">
        <v>0</v>
      </c>
      <c r="AF5265" s="7">
        <f>VLOOKUP(R5265,Weights!$A$2:$B$120,2,0)*AE5265</f>
        <v>0</v>
      </c>
      <c r="AG5265">
        <f t="shared" ca="1" si="719"/>
        <v>36.000002400000028</v>
      </c>
      <c r="AI5265" t="str">
        <f t="shared" ca="1" si="721"/>
        <v>Utah State</v>
      </c>
      <c r="AJ5265" t="str">
        <f t="shared" si="722"/>
        <v>Utah State</v>
      </c>
      <c r="AK5265">
        <f t="shared" si="723"/>
        <v>0</v>
      </c>
    </row>
    <row r="5266" spans="17:37" x14ac:dyDescent="0.25">
      <c r="Q5266" t="s">
        <v>3397</v>
      </c>
      <c r="R5266" s="6">
        <v>42014</v>
      </c>
      <c r="S5266" t="s">
        <v>3194</v>
      </c>
      <c r="T5266" t="s">
        <v>3395</v>
      </c>
      <c r="U5266" t="s">
        <v>3841</v>
      </c>
      <c r="V5266">
        <v>66</v>
      </c>
      <c r="W5266">
        <v>60</v>
      </c>
      <c r="Y5266" t="s">
        <v>295</v>
      </c>
      <c r="Z5266">
        <v>1</v>
      </c>
      <c r="AA5266">
        <f t="shared" si="720"/>
        <v>-6</v>
      </c>
      <c r="AB5266">
        <f t="shared" ca="1" si="716"/>
        <v>3.5999999800000007</v>
      </c>
      <c r="AC5266">
        <f t="shared" ca="1" si="717"/>
        <v>-9.5999999799999998</v>
      </c>
      <c r="AD5266">
        <f t="shared" ca="1" si="718"/>
        <v>9.5999999799999998</v>
      </c>
      <c r="AE5266" s="2">
        <v>0</v>
      </c>
      <c r="AF5266" s="7">
        <f>VLOOKUP(R5266,Weights!$A$2:$B$120,2,0)*AE5266</f>
        <v>0</v>
      </c>
      <c r="AG5266">
        <f t="shared" ca="1" si="719"/>
        <v>92.159999615999993</v>
      </c>
      <c r="AI5266" t="str">
        <f t="shared" ca="1" si="721"/>
        <v>Utah State</v>
      </c>
      <c r="AJ5266" t="str">
        <f t="shared" si="722"/>
        <v>New Mexico</v>
      </c>
      <c r="AK5266" t="str">
        <f t="shared" si="723"/>
        <v>New Mexico</v>
      </c>
    </row>
    <row r="5267" spans="17:37" x14ac:dyDescent="0.25">
      <c r="Q5267" t="s">
        <v>3397</v>
      </c>
      <c r="R5267" s="6">
        <v>42021</v>
      </c>
      <c r="S5267" t="s">
        <v>3194</v>
      </c>
      <c r="T5267" t="s">
        <v>3460</v>
      </c>
      <c r="U5267" t="s">
        <v>3842</v>
      </c>
      <c r="V5267">
        <v>71</v>
      </c>
      <c r="W5267">
        <v>59</v>
      </c>
      <c r="Y5267" t="s">
        <v>296</v>
      </c>
      <c r="Z5267">
        <v>1</v>
      </c>
      <c r="AA5267">
        <f t="shared" si="720"/>
        <v>12</v>
      </c>
      <c r="AB5267">
        <f t="shared" ca="1" si="716"/>
        <v>6.8000000000000007</v>
      </c>
      <c r="AC5267">
        <f t="shared" ca="1" si="717"/>
        <v>5.1999999999999993</v>
      </c>
      <c r="AD5267">
        <f t="shared" ca="1" si="718"/>
        <v>-5.1999999999999993</v>
      </c>
      <c r="AE5267" s="2">
        <v>0</v>
      </c>
      <c r="AF5267" s="7">
        <f>VLOOKUP(R5267,Weights!$A$2:$B$120,2,0)*AE5267</f>
        <v>0</v>
      </c>
      <c r="AG5267">
        <f t="shared" ca="1" si="719"/>
        <v>27.039999999999992</v>
      </c>
      <c r="AI5267" t="str">
        <f t="shared" ca="1" si="721"/>
        <v>Utah State</v>
      </c>
      <c r="AJ5267" t="str">
        <f t="shared" si="722"/>
        <v>Utah State</v>
      </c>
      <c r="AK5267">
        <f t="shared" si="723"/>
        <v>0</v>
      </c>
    </row>
    <row r="5268" spans="17:37" x14ac:dyDescent="0.25">
      <c r="Q5268" t="s">
        <v>3397</v>
      </c>
      <c r="R5268" s="6">
        <v>42031</v>
      </c>
      <c r="S5268" t="s">
        <v>3194</v>
      </c>
      <c r="T5268" t="s">
        <v>3363</v>
      </c>
      <c r="U5268" t="s">
        <v>3842</v>
      </c>
      <c r="V5268">
        <v>56</v>
      </c>
      <c r="W5268">
        <v>44</v>
      </c>
      <c r="Y5268" t="s">
        <v>1364</v>
      </c>
      <c r="Z5268">
        <v>1</v>
      </c>
      <c r="AA5268">
        <f t="shared" si="720"/>
        <v>12</v>
      </c>
      <c r="AB5268">
        <f t="shared" ca="1" si="716"/>
        <v>3.3999999800000005</v>
      </c>
      <c r="AC5268">
        <f t="shared" ca="1" si="717"/>
        <v>8.6000000199999995</v>
      </c>
      <c r="AD5268">
        <f t="shared" ca="1" si="718"/>
        <v>-8.6000000199999995</v>
      </c>
      <c r="AE5268" s="2">
        <v>0</v>
      </c>
      <c r="AF5268" s="7">
        <f>VLOOKUP(R5268,Weights!$A$2:$B$120,2,0)*AE5268</f>
        <v>0</v>
      </c>
      <c r="AG5268">
        <f t="shared" ca="1" si="719"/>
        <v>73.960000343999994</v>
      </c>
      <c r="AI5268" t="str">
        <f t="shared" ca="1" si="721"/>
        <v>Utah State</v>
      </c>
      <c r="AJ5268" t="str">
        <f t="shared" si="722"/>
        <v>Utah State</v>
      </c>
      <c r="AK5268">
        <f t="shared" si="723"/>
        <v>0</v>
      </c>
    </row>
    <row r="5269" spans="17:37" x14ac:dyDescent="0.25">
      <c r="Q5269" t="s">
        <v>3397</v>
      </c>
      <c r="R5269" s="6">
        <v>42038</v>
      </c>
      <c r="S5269" t="s">
        <v>3194</v>
      </c>
      <c r="T5269" t="s">
        <v>3401</v>
      </c>
      <c r="U5269" t="s">
        <v>3841</v>
      </c>
      <c r="V5269">
        <v>68</v>
      </c>
      <c r="W5269">
        <v>63</v>
      </c>
      <c r="Y5269" t="s">
        <v>2337</v>
      </c>
      <c r="Z5269">
        <v>1</v>
      </c>
      <c r="AA5269">
        <f t="shared" si="720"/>
        <v>-5</v>
      </c>
      <c r="AB5269">
        <f t="shared" ca="1" si="716"/>
        <v>-5</v>
      </c>
      <c r="AC5269">
        <f t="shared" ca="1" si="717"/>
        <v>0</v>
      </c>
      <c r="AD5269">
        <f t="shared" ca="1" si="718"/>
        <v>0</v>
      </c>
      <c r="AE5269" s="2">
        <v>0</v>
      </c>
      <c r="AF5269" s="7">
        <f>VLOOKUP(R5269,Weights!$A$2:$B$120,2,0)*AE5269</f>
        <v>0</v>
      </c>
      <c r="AG5269">
        <f t="shared" ca="1" si="719"/>
        <v>0</v>
      </c>
      <c r="AI5269" t="str">
        <f t="shared" ca="1" si="721"/>
        <v>Boise State</v>
      </c>
      <c r="AJ5269" t="str">
        <f t="shared" si="722"/>
        <v>Boise State</v>
      </c>
      <c r="AK5269" t="str">
        <f t="shared" si="723"/>
        <v>Boise State</v>
      </c>
    </row>
    <row r="5270" spans="17:37" x14ac:dyDescent="0.25">
      <c r="Q5270" t="s">
        <v>3397</v>
      </c>
      <c r="R5270" s="6">
        <v>42045</v>
      </c>
      <c r="S5270" t="s">
        <v>3194</v>
      </c>
      <c r="T5270" t="s">
        <v>3449</v>
      </c>
      <c r="U5270" t="s">
        <v>3842</v>
      </c>
      <c r="V5270">
        <v>75</v>
      </c>
      <c r="W5270">
        <v>62</v>
      </c>
      <c r="Y5270" t="s">
        <v>302</v>
      </c>
      <c r="Z5270">
        <v>1</v>
      </c>
      <c r="AA5270">
        <f t="shared" si="720"/>
        <v>13</v>
      </c>
      <c r="AB5270">
        <f t="shared" ca="1" si="716"/>
        <v>12.600000000000001</v>
      </c>
      <c r="AC5270">
        <f t="shared" ca="1" si="717"/>
        <v>0.39999999999999858</v>
      </c>
      <c r="AD5270">
        <f t="shared" ca="1" si="718"/>
        <v>-0.39999999999999858</v>
      </c>
      <c r="AE5270" s="2">
        <v>0</v>
      </c>
      <c r="AF5270" s="7">
        <f>VLOOKUP(R5270,Weights!$A$2:$B$120,2,0)*AE5270</f>
        <v>0</v>
      </c>
      <c r="AG5270">
        <f t="shared" ca="1" si="719"/>
        <v>0.15999999999999887</v>
      </c>
      <c r="AI5270" t="str">
        <f t="shared" ca="1" si="721"/>
        <v>Utah State</v>
      </c>
      <c r="AJ5270" t="str">
        <f t="shared" si="722"/>
        <v>Utah State</v>
      </c>
      <c r="AK5270">
        <f t="shared" si="723"/>
        <v>0</v>
      </c>
    </row>
    <row r="5271" spans="17:37" x14ac:dyDescent="0.25">
      <c r="Q5271" t="s">
        <v>3397</v>
      </c>
      <c r="R5271" s="6">
        <v>42056</v>
      </c>
      <c r="S5271" t="s">
        <v>3194</v>
      </c>
      <c r="T5271" t="s">
        <v>3450</v>
      </c>
      <c r="U5271" t="s">
        <v>3842</v>
      </c>
      <c r="V5271">
        <v>85</v>
      </c>
      <c r="W5271">
        <v>79</v>
      </c>
      <c r="Y5271" t="s">
        <v>1707</v>
      </c>
      <c r="Z5271">
        <v>1</v>
      </c>
      <c r="AA5271">
        <f t="shared" si="720"/>
        <v>6</v>
      </c>
      <c r="AB5271">
        <f t="shared" ca="1" si="716"/>
        <v>7.8000000000000007</v>
      </c>
      <c r="AC5271">
        <f t="shared" ca="1" si="717"/>
        <v>-1.8000000000000007</v>
      </c>
      <c r="AD5271">
        <f t="shared" ca="1" si="718"/>
        <v>1.8000000000000007</v>
      </c>
      <c r="AE5271" s="2">
        <v>0</v>
      </c>
      <c r="AF5271" s="7">
        <f>VLOOKUP(R5271,Weights!$A$2:$B$120,2,0)*AE5271</f>
        <v>0</v>
      </c>
      <c r="AG5271">
        <f t="shared" ca="1" si="719"/>
        <v>3.2400000000000024</v>
      </c>
      <c r="AI5271" t="str">
        <f t="shared" ca="1" si="721"/>
        <v>Utah State</v>
      </c>
      <c r="AJ5271" t="str">
        <f t="shared" si="722"/>
        <v>Utah State</v>
      </c>
      <c r="AK5271">
        <f t="shared" si="723"/>
        <v>0</v>
      </c>
    </row>
    <row r="5272" spans="17:37" x14ac:dyDescent="0.25">
      <c r="Q5272" t="s">
        <v>3397</v>
      </c>
      <c r="R5272" s="6">
        <v>42059</v>
      </c>
      <c r="S5272" t="s">
        <v>3194</v>
      </c>
      <c r="T5272" t="s">
        <v>3198</v>
      </c>
      <c r="U5272" t="s">
        <v>3842</v>
      </c>
      <c r="V5272">
        <v>83</v>
      </c>
      <c r="W5272">
        <v>65</v>
      </c>
      <c r="Y5272" t="s">
        <v>1708</v>
      </c>
      <c r="Z5272">
        <v>1</v>
      </c>
      <c r="AA5272">
        <f t="shared" si="720"/>
        <v>18</v>
      </c>
      <c r="AB5272">
        <f t="shared" ca="1" si="716"/>
        <v>-0.99999999999999911</v>
      </c>
      <c r="AC5272">
        <f t="shared" ca="1" si="717"/>
        <v>19</v>
      </c>
      <c r="AD5272">
        <f t="shared" ca="1" si="718"/>
        <v>-19</v>
      </c>
      <c r="AE5272" s="2">
        <v>0</v>
      </c>
      <c r="AF5272" s="7">
        <f>VLOOKUP(R5272,Weights!$A$2:$B$120,2,0)*AE5272</f>
        <v>0</v>
      </c>
      <c r="AG5272">
        <f t="shared" ca="1" si="719"/>
        <v>361</v>
      </c>
      <c r="AI5272" t="str">
        <f t="shared" ca="1" si="721"/>
        <v>UNLV</v>
      </c>
      <c r="AJ5272" t="str">
        <f t="shared" si="722"/>
        <v>Utah State</v>
      </c>
      <c r="AK5272">
        <f t="shared" si="723"/>
        <v>0</v>
      </c>
    </row>
    <row r="5273" spans="17:37" x14ac:dyDescent="0.25">
      <c r="Q5273" t="s">
        <v>3397</v>
      </c>
      <c r="R5273" s="6">
        <v>42070</v>
      </c>
      <c r="S5273" t="s">
        <v>3194</v>
      </c>
      <c r="T5273" t="s">
        <v>3400</v>
      </c>
      <c r="U5273" t="s">
        <v>3841</v>
      </c>
      <c r="V5273">
        <v>75</v>
      </c>
      <c r="W5273">
        <v>70</v>
      </c>
      <c r="Y5273" t="s">
        <v>2338</v>
      </c>
      <c r="Z5273">
        <v>1</v>
      </c>
      <c r="AA5273">
        <f t="shared" si="720"/>
        <v>-5</v>
      </c>
      <c r="AB5273">
        <f t="shared" ca="1" si="716"/>
        <v>-4.1999999999999993</v>
      </c>
      <c r="AC5273">
        <f t="shared" ca="1" si="717"/>
        <v>-0.80000000000000071</v>
      </c>
      <c r="AD5273">
        <f t="shared" ca="1" si="718"/>
        <v>0.80000000000000071</v>
      </c>
      <c r="AE5273" s="2">
        <v>0</v>
      </c>
      <c r="AF5273" s="7">
        <f>VLOOKUP(R5273,Weights!$A$2:$B$120,2,0)*AE5273</f>
        <v>0</v>
      </c>
      <c r="AG5273">
        <f t="shared" ca="1" si="719"/>
        <v>0.64000000000000112</v>
      </c>
      <c r="AI5273" t="str">
        <f t="shared" ca="1" si="721"/>
        <v>Colorado St</v>
      </c>
      <c r="AJ5273" t="str">
        <f t="shared" si="722"/>
        <v>Colorado St</v>
      </c>
      <c r="AK5273" t="str">
        <f t="shared" si="723"/>
        <v>Colorado St</v>
      </c>
    </row>
    <row r="5274" spans="17:37" x14ac:dyDescent="0.25">
      <c r="Q5274" t="s">
        <v>3397</v>
      </c>
      <c r="R5274" s="6">
        <v>42075</v>
      </c>
      <c r="S5274" t="s">
        <v>3195</v>
      </c>
      <c r="T5274" t="s">
        <v>3363</v>
      </c>
      <c r="U5274" t="s">
        <v>3841</v>
      </c>
      <c r="V5274">
        <v>67</v>
      </c>
      <c r="W5274">
        <v>65</v>
      </c>
      <c r="Y5274" t="s">
        <v>3176</v>
      </c>
      <c r="Z5274">
        <v>1</v>
      </c>
      <c r="AA5274">
        <f t="shared" si="720"/>
        <v>-2</v>
      </c>
      <c r="AB5274">
        <f t="shared" ca="1" si="716"/>
        <v>0.19999998000000008</v>
      </c>
      <c r="AC5274">
        <f t="shared" ca="1" si="717"/>
        <v>-2.1999999800000003</v>
      </c>
      <c r="AD5274">
        <f t="shared" ca="1" si="718"/>
        <v>2.1999999800000003</v>
      </c>
      <c r="AE5274" s="2">
        <v>0</v>
      </c>
      <c r="AF5274" s="7">
        <f>VLOOKUP(R5274,Weights!$A$2:$B$120,2,0)*AE5274</f>
        <v>0</v>
      </c>
      <c r="AG5274">
        <f t="shared" ca="1" si="719"/>
        <v>4.8399999120000015</v>
      </c>
      <c r="AI5274" t="str">
        <f t="shared" ca="1" si="721"/>
        <v>Utah State</v>
      </c>
      <c r="AJ5274" t="str">
        <f t="shared" si="722"/>
        <v>Wyoming</v>
      </c>
      <c r="AK5274" t="str">
        <f t="shared" si="723"/>
        <v>Wyoming</v>
      </c>
    </row>
    <row r="5275" spans="17:37" x14ac:dyDescent="0.25">
      <c r="Q5275" t="s">
        <v>3398</v>
      </c>
      <c r="R5275" s="6">
        <v>41957</v>
      </c>
      <c r="S5275" t="s">
        <v>3194</v>
      </c>
      <c r="T5275" t="s">
        <v>3406</v>
      </c>
      <c r="U5275" t="s">
        <v>3842</v>
      </c>
      <c r="V5275">
        <v>60</v>
      </c>
      <c r="W5275">
        <v>52</v>
      </c>
      <c r="Y5275" t="s">
        <v>176</v>
      </c>
      <c r="Z5275">
        <v>1</v>
      </c>
      <c r="AA5275">
        <f t="shared" si="720"/>
        <v>8</v>
      </c>
      <c r="AB5275">
        <f t="shared" ca="1" si="716"/>
        <v>-5.3999998000000007</v>
      </c>
      <c r="AC5275">
        <f t="shared" ca="1" si="717"/>
        <v>13.3999998</v>
      </c>
      <c r="AD5275">
        <f t="shared" ca="1" si="718"/>
        <v>-13.3999998</v>
      </c>
      <c r="AE5275" s="2">
        <v>0</v>
      </c>
      <c r="AF5275" s="7">
        <f>VLOOKUP(R5275,Weights!$A$2:$B$120,2,0)*AE5275</f>
        <v>0</v>
      </c>
      <c r="AG5275">
        <f t="shared" ca="1" si="719"/>
        <v>179.55999464000004</v>
      </c>
      <c r="AI5275" t="str">
        <f t="shared" ca="1" si="721"/>
        <v>South Dakota</v>
      </c>
      <c r="AJ5275" t="str">
        <f t="shared" si="722"/>
        <v>Utah Valley</v>
      </c>
      <c r="AK5275">
        <f t="shared" si="723"/>
        <v>0</v>
      </c>
    </row>
    <row r="5276" spans="17:37" x14ac:dyDescent="0.25">
      <c r="Q5276" t="s">
        <v>3398</v>
      </c>
      <c r="R5276" s="6">
        <v>41986</v>
      </c>
      <c r="S5276" t="s">
        <v>3194</v>
      </c>
      <c r="T5276" t="s">
        <v>3397</v>
      </c>
      <c r="U5276" t="s">
        <v>3841</v>
      </c>
      <c r="V5276">
        <v>50</v>
      </c>
      <c r="W5276">
        <v>47</v>
      </c>
      <c r="Y5276" t="s">
        <v>25</v>
      </c>
      <c r="Z5276">
        <v>1</v>
      </c>
      <c r="AA5276">
        <f t="shared" si="720"/>
        <v>-3</v>
      </c>
      <c r="AB5276">
        <f t="shared" ca="1" si="716"/>
        <v>-7.9999998000000012</v>
      </c>
      <c r="AC5276">
        <f t="shared" ca="1" si="717"/>
        <v>4.9999998000000012</v>
      </c>
      <c r="AD5276">
        <f t="shared" ca="1" si="718"/>
        <v>-4.9999998000000012</v>
      </c>
      <c r="AE5276" s="2">
        <v>0</v>
      </c>
      <c r="AF5276" s="7">
        <f>VLOOKUP(R5276,Weights!$A$2:$B$120,2,0)*AE5276</f>
        <v>0</v>
      </c>
      <c r="AG5276">
        <f t="shared" ca="1" si="719"/>
        <v>24.999998000000051</v>
      </c>
      <c r="AI5276" t="str">
        <f t="shared" ca="1" si="721"/>
        <v>Utah State</v>
      </c>
      <c r="AJ5276" t="str">
        <f t="shared" si="722"/>
        <v>Utah State</v>
      </c>
      <c r="AK5276" t="str">
        <f t="shared" si="723"/>
        <v>Utah State</v>
      </c>
    </row>
    <row r="5277" spans="17:37" x14ac:dyDescent="0.25">
      <c r="Q5277" t="s">
        <v>3398</v>
      </c>
      <c r="R5277" s="6">
        <v>41996</v>
      </c>
      <c r="S5277" t="s">
        <v>3194</v>
      </c>
      <c r="T5277" t="s">
        <v>3390</v>
      </c>
      <c r="U5277" t="s">
        <v>3842</v>
      </c>
      <c r="V5277">
        <v>51</v>
      </c>
      <c r="W5277">
        <v>47</v>
      </c>
      <c r="Y5277" t="s">
        <v>857</v>
      </c>
      <c r="Z5277">
        <v>1</v>
      </c>
      <c r="AA5277">
        <f t="shared" si="720"/>
        <v>4</v>
      </c>
      <c r="AB5277">
        <f t="shared" ca="1" si="716"/>
        <v>2.4000002</v>
      </c>
      <c r="AC5277">
        <f t="shared" ca="1" si="717"/>
        <v>1.5999998</v>
      </c>
      <c r="AD5277">
        <f t="shared" ca="1" si="718"/>
        <v>-1.5999998</v>
      </c>
      <c r="AE5277" s="2">
        <v>0</v>
      </c>
      <c r="AF5277" s="7">
        <f>VLOOKUP(R5277,Weights!$A$2:$B$120,2,0)*AE5277</f>
        <v>0</v>
      </c>
      <c r="AG5277">
        <f t="shared" ca="1" si="719"/>
        <v>2.5599993600000399</v>
      </c>
      <c r="AI5277" t="str">
        <f t="shared" ca="1" si="721"/>
        <v>Utah Valley</v>
      </c>
      <c r="AJ5277" t="str">
        <f t="shared" si="722"/>
        <v>Utah Valley</v>
      </c>
      <c r="AK5277">
        <f t="shared" si="723"/>
        <v>0</v>
      </c>
    </row>
    <row r="5278" spans="17:37" x14ac:dyDescent="0.25">
      <c r="Q5278" t="s">
        <v>3398</v>
      </c>
      <c r="R5278" s="6">
        <v>42000</v>
      </c>
      <c r="S5278" t="s">
        <v>3194</v>
      </c>
      <c r="T5278" t="s">
        <v>3386</v>
      </c>
      <c r="U5278" t="s">
        <v>3841</v>
      </c>
      <c r="V5278">
        <v>74</v>
      </c>
      <c r="W5278">
        <v>49</v>
      </c>
      <c r="Y5278" t="s">
        <v>858</v>
      </c>
      <c r="Z5278">
        <v>1</v>
      </c>
      <c r="AA5278">
        <f t="shared" si="720"/>
        <v>-25</v>
      </c>
      <c r="AB5278">
        <f t="shared" ca="1" si="716"/>
        <v>-4.9999998000000012</v>
      </c>
      <c r="AC5278">
        <f t="shared" ca="1" si="717"/>
        <v>-20.000000199999999</v>
      </c>
      <c r="AD5278">
        <f t="shared" ca="1" si="718"/>
        <v>20.000000199999999</v>
      </c>
      <c r="AE5278" s="2">
        <v>0</v>
      </c>
      <c r="AF5278" s="7">
        <f>VLOOKUP(R5278,Weights!$A$2:$B$120,2,0)*AE5278</f>
        <v>0</v>
      </c>
      <c r="AG5278">
        <f t="shared" ca="1" si="719"/>
        <v>400.00000799999998</v>
      </c>
      <c r="AI5278" t="str">
        <f t="shared" ca="1" si="721"/>
        <v>Sacramento St</v>
      </c>
      <c r="AJ5278" t="str">
        <f t="shared" si="722"/>
        <v>Sacramento St</v>
      </c>
      <c r="AK5278" t="str">
        <f t="shared" si="723"/>
        <v>Sacramento St</v>
      </c>
    </row>
    <row r="5279" spans="17:37" x14ac:dyDescent="0.25">
      <c r="Q5279" t="s">
        <v>3398</v>
      </c>
      <c r="R5279" s="6">
        <v>42003</v>
      </c>
      <c r="S5279" t="s">
        <v>3194</v>
      </c>
      <c r="T5279" t="s">
        <v>3839</v>
      </c>
      <c r="U5279" t="s">
        <v>3842</v>
      </c>
      <c r="V5279">
        <v>83</v>
      </c>
      <c r="W5279">
        <v>50</v>
      </c>
      <c r="Y5279" t="s">
        <v>869</v>
      </c>
      <c r="Z5279">
        <v>1</v>
      </c>
      <c r="AA5279">
        <f t="shared" si="720"/>
        <v>33</v>
      </c>
      <c r="AB5279">
        <f t="shared" ca="1" si="716"/>
        <v>21.8</v>
      </c>
      <c r="AC5279">
        <f t="shared" ca="1" si="717"/>
        <v>11.2</v>
      </c>
      <c r="AD5279">
        <f t="shared" ca="1" si="718"/>
        <v>-11.2</v>
      </c>
      <c r="AE5279" s="2">
        <v>0</v>
      </c>
      <c r="AF5279" s="7">
        <f>VLOOKUP(R5279,Weights!$A$2:$B$120,2,0)*AE5279</f>
        <v>0</v>
      </c>
      <c r="AG5279">
        <f t="shared" ca="1" si="719"/>
        <v>125.43999999999998</v>
      </c>
      <c r="AI5279" t="str">
        <f t="shared" ca="1" si="721"/>
        <v>Utah Valley</v>
      </c>
      <c r="AJ5279" t="str">
        <f t="shared" si="722"/>
        <v>Utah Valley</v>
      </c>
      <c r="AK5279">
        <f t="shared" si="723"/>
        <v>0</v>
      </c>
    </row>
    <row r="5280" spans="17:37" x14ac:dyDescent="0.25">
      <c r="Q5280" t="s">
        <v>3398</v>
      </c>
      <c r="R5280" s="6">
        <v>42014</v>
      </c>
      <c r="S5280" t="s">
        <v>3194</v>
      </c>
      <c r="T5280" t="s">
        <v>3382</v>
      </c>
      <c r="U5280" t="s">
        <v>3842</v>
      </c>
      <c r="V5280">
        <v>70</v>
      </c>
      <c r="W5280">
        <v>52</v>
      </c>
      <c r="Y5280" t="s">
        <v>3114</v>
      </c>
      <c r="Z5280">
        <v>1</v>
      </c>
      <c r="AA5280">
        <f t="shared" si="720"/>
        <v>18</v>
      </c>
      <c r="AB5280">
        <f t="shared" ca="1" si="716"/>
        <v>1.9999999967268423E-7</v>
      </c>
      <c r="AC5280">
        <f t="shared" ca="1" si="717"/>
        <v>17.999999800000001</v>
      </c>
      <c r="AD5280">
        <f t="shared" ca="1" si="718"/>
        <v>-17.999999800000001</v>
      </c>
      <c r="AE5280" s="2">
        <v>0</v>
      </c>
      <c r="AF5280" s="7">
        <f>VLOOKUP(R5280,Weights!$A$2:$B$120,2,0)*AE5280</f>
        <v>0</v>
      </c>
      <c r="AG5280">
        <f t="shared" ca="1" si="719"/>
        <v>323.99999280000009</v>
      </c>
      <c r="AI5280" t="str">
        <f t="shared" ca="1" si="721"/>
        <v>Utah Valley</v>
      </c>
      <c r="AJ5280" t="str">
        <f t="shared" si="722"/>
        <v>Utah Valley</v>
      </c>
      <c r="AK5280">
        <f t="shared" si="723"/>
        <v>0</v>
      </c>
    </row>
    <row r="5281" spans="17:37" x14ac:dyDescent="0.25">
      <c r="Q5281" t="s">
        <v>3398</v>
      </c>
      <c r="R5281" s="6">
        <v>42019</v>
      </c>
      <c r="S5281" t="s">
        <v>3194</v>
      </c>
      <c r="T5281" t="s">
        <v>3396</v>
      </c>
      <c r="U5281" t="s">
        <v>3841</v>
      </c>
      <c r="V5281">
        <v>83</v>
      </c>
      <c r="W5281">
        <v>74</v>
      </c>
      <c r="Y5281" t="s">
        <v>1865</v>
      </c>
      <c r="Z5281">
        <v>1</v>
      </c>
      <c r="AA5281">
        <f t="shared" si="720"/>
        <v>-9</v>
      </c>
      <c r="AB5281">
        <f t="shared" ca="1" si="716"/>
        <v>1.200000199999999</v>
      </c>
      <c r="AC5281">
        <f t="shared" ca="1" si="717"/>
        <v>-10.200000199999998</v>
      </c>
      <c r="AD5281">
        <f t="shared" ca="1" si="718"/>
        <v>10.200000199999998</v>
      </c>
      <c r="AE5281" s="2">
        <v>0</v>
      </c>
      <c r="AF5281" s="7">
        <f>VLOOKUP(R5281,Weights!$A$2:$B$120,2,0)*AE5281</f>
        <v>0</v>
      </c>
      <c r="AG5281">
        <f t="shared" ca="1" si="719"/>
        <v>104.04000408</v>
      </c>
      <c r="AI5281" t="str">
        <f t="shared" ca="1" si="721"/>
        <v>Utah Valley</v>
      </c>
      <c r="AJ5281" t="str">
        <f t="shared" si="722"/>
        <v>Grand Canyon</v>
      </c>
      <c r="AK5281" t="str">
        <f t="shared" si="723"/>
        <v>Grand Canyon</v>
      </c>
    </row>
    <row r="5282" spans="17:37" x14ac:dyDescent="0.25">
      <c r="Q5282" t="s">
        <v>3398</v>
      </c>
      <c r="R5282" s="6">
        <v>42033</v>
      </c>
      <c r="S5282" t="s">
        <v>3194</v>
      </c>
      <c r="T5282" t="s">
        <v>3378</v>
      </c>
      <c r="U5282" t="s">
        <v>3842</v>
      </c>
      <c r="V5282">
        <v>78</v>
      </c>
      <c r="W5282">
        <v>62</v>
      </c>
      <c r="Y5282" t="s">
        <v>3115</v>
      </c>
      <c r="Z5282">
        <v>1</v>
      </c>
      <c r="AA5282">
        <f t="shared" si="720"/>
        <v>16</v>
      </c>
      <c r="AB5282">
        <f t="shared" ca="1" si="716"/>
        <v>5.5999999999999988</v>
      </c>
      <c r="AC5282">
        <f t="shared" ca="1" si="717"/>
        <v>10.400000000000002</v>
      </c>
      <c r="AD5282">
        <f t="shared" ca="1" si="718"/>
        <v>-10.400000000000002</v>
      </c>
      <c r="AE5282" s="2">
        <v>0</v>
      </c>
      <c r="AF5282" s="7">
        <f>VLOOKUP(R5282,Weights!$A$2:$B$120,2,0)*AE5282</f>
        <v>0</v>
      </c>
      <c r="AG5282">
        <f t="shared" ca="1" si="719"/>
        <v>108.16000000000004</v>
      </c>
      <c r="AI5282" t="str">
        <f t="shared" ca="1" si="721"/>
        <v>Utah Valley</v>
      </c>
      <c r="AJ5282" t="str">
        <f t="shared" si="722"/>
        <v>Utah Valley</v>
      </c>
      <c r="AK5282">
        <f t="shared" si="723"/>
        <v>0</v>
      </c>
    </row>
    <row r="5283" spans="17:37" x14ac:dyDescent="0.25">
      <c r="Q5283" t="s">
        <v>3398</v>
      </c>
      <c r="R5283" s="6">
        <v>42035</v>
      </c>
      <c r="S5283" t="s">
        <v>3194</v>
      </c>
      <c r="T5283" t="s">
        <v>3361</v>
      </c>
      <c r="U5283" t="s">
        <v>3841</v>
      </c>
      <c r="V5283">
        <v>66</v>
      </c>
      <c r="W5283">
        <v>59</v>
      </c>
      <c r="Y5283" t="s">
        <v>3116</v>
      </c>
      <c r="Z5283">
        <v>1</v>
      </c>
      <c r="AA5283">
        <f t="shared" si="720"/>
        <v>-7</v>
      </c>
      <c r="AB5283">
        <f t="shared" ca="1" si="716"/>
        <v>-0.59999980000000086</v>
      </c>
      <c r="AC5283">
        <f t="shared" ca="1" si="717"/>
        <v>-6.4000001999999991</v>
      </c>
      <c r="AD5283">
        <f t="shared" ca="1" si="718"/>
        <v>6.4000001999999991</v>
      </c>
      <c r="AE5283" s="2">
        <v>0</v>
      </c>
      <c r="AF5283" s="7">
        <f>VLOOKUP(R5283,Weights!$A$2:$B$120,2,0)*AE5283</f>
        <v>0</v>
      </c>
      <c r="AG5283">
        <f t="shared" ca="1" si="719"/>
        <v>40.960002560000028</v>
      </c>
      <c r="AI5283" t="str">
        <f t="shared" ca="1" si="721"/>
        <v>UMKC</v>
      </c>
      <c r="AJ5283" t="str">
        <f t="shared" si="722"/>
        <v>UMKC</v>
      </c>
      <c r="AK5283" t="str">
        <f t="shared" si="723"/>
        <v>UMKC</v>
      </c>
    </row>
    <row r="5284" spans="17:37" x14ac:dyDescent="0.25">
      <c r="Q5284" t="s">
        <v>3398</v>
      </c>
      <c r="R5284" s="6">
        <v>42044</v>
      </c>
      <c r="S5284" t="s">
        <v>3194</v>
      </c>
      <c r="T5284" t="s">
        <v>3839</v>
      </c>
      <c r="U5284" t="s">
        <v>3842</v>
      </c>
      <c r="V5284">
        <v>77</v>
      </c>
      <c r="W5284">
        <v>55</v>
      </c>
      <c r="Y5284" t="s">
        <v>3117</v>
      </c>
      <c r="Z5284">
        <v>1</v>
      </c>
      <c r="AA5284">
        <f t="shared" si="720"/>
        <v>22</v>
      </c>
      <c r="AB5284">
        <f t="shared" ca="1" si="716"/>
        <v>21.8</v>
      </c>
      <c r="AC5284">
        <f t="shared" ca="1" si="717"/>
        <v>0.19999999999999929</v>
      </c>
      <c r="AD5284">
        <f t="shared" ca="1" si="718"/>
        <v>-0.19999999999999929</v>
      </c>
      <c r="AE5284" s="2">
        <v>0</v>
      </c>
      <c r="AF5284" s="7">
        <f>VLOOKUP(R5284,Weights!$A$2:$B$120,2,0)*AE5284</f>
        <v>0</v>
      </c>
      <c r="AG5284">
        <f t="shared" ca="1" si="719"/>
        <v>3.9999999999999716E-2</v>
      </c>
      <c r="AI5284" t="str">
        <f t="shared" ca="1" si="721"/>
        <v>Utah Valley</v>
      </c>
      <c r="AJ5284" t="str">
        <f t="shared" si="722"/>
        <v>Utah Valley</v>
      </c>
      <c r="AK5284">
        <f t="shared" si="723"/>
        <v>0</v>
      </c>
    </row>
    <row r="5285" spans="17:37" x14ac:dyDescent="0.25">
      <c r="Q5285" t="s">
        <v>3398</v>
      </c>
      <c r="R5285" s="6">
        <v>42054</v>
      </c>
      <c r="S5285" t="s">
        <v>3194</v>
      </c>
      <c r="T5285" t="s">
        <v>3362</v>
      </c>
      <c r="U5285" t="s">
        <v>3841</v>
      </c>
      <c r="V5285">
        <v>51</v>
      </c>
      <c r="W5285">
        <v>38</v>
      </c>
      <c r="Y5285" t="s">
        <v>3118</v>
      </c>
      <c r="Z5285">
        <v>1</v>
      </c>
      <c r="AA5285">
        <f t="shared" si="720"/>
        <v>-13</v>
      </c>
      <c r="AB5285">
        <f t="shared" ca="1" si="716"/>
        <v>-12.999999800000001</v>
      </c>
      <c r="AC5285">
        <f t="shared" ca="1" si="717"/>
        <v>-1.9999999878450581E-7</v>
      </c>
      <c r="AD5285">
        <f t="shared" ca="1" si="718"/>
        <v>1.9999999878450581E-7</v>
      </c>
      <c r="AE5285" s="2">
        <v>0</v>
      </c>
      <c r="AF5285" s="7">
        <f>VLOOKUP(R5285,Weights!$A$2:$B$120,2,0)*AE5285</f>
        <v>0</v>
      </c>
      <c r="AG5285">
        <f t="shared" ca="1" si="719"/>
        <v>3.9999999513802324E-14</v>
      </c>
      <c r="AI5285" t="str">
        <f t="shared" ca="1" si="721"/>
        <v>New Mexico St</v>
      </c>
      <c r="AJ5285" t="str">
        <f t="shared" si="722"/>
        <v>New Mexico St</v>
      </c>
      <c r="AK5285" t="str">
        <f t="shared" si="723"/>
        <v>New Mexico St</v>
      </c>
    </row>
    <row r="5286" spans="17:37" x14ac:dyDescent="0.25">
      <c r="Q5286" t="s">
        <v>3398</v>
      </c>
      <c r="R5286" s="6">
        <v>42056</v>
      </c>
      <c r="S5286" t="s">
        <v>3194</v>
      </c>
      <c r="T5286" t="s">
        <v>3486</v>
      </c>
      <c r="U5286" t="s">
        <v>3842</v>
      </c>
      <c r="V5286">
        <v>72</v>
      </c>
      <c r="W5286">
        <v>49</v>
      </c>
      <c r="Y5286" t="s">
        <v>3119</v>
      </c>
      <c r="Z5286">
        <v>1</v>
      </c>
      <c r="AA5286">
        <f t="shared" si="720"/>
        <v>23</v>
      </c>
      <c r="AB5286">
        <f t="shared" ca="1" si="716"/>
        <v>7.3999999999999995</v>
      </c>
      <c r="AC5286">
        <f t="shared" ca="1" si="717"/>
        <v>15.600000000000001</v>
      </c>
      <c r="AD5286">
        <f t="shared" ca="1" si="718"/>
        <v>-15.600000000000001</v>
      </c>
      <c r="AE5286" s="2">
        <v>0</v>
      </c>
      <c r="AF5286" s="7">
        <f>VLOOKUP(R5286,Weights!$A$2:$B$120,2,0)*AE5286</f>
        <v>0</v>
      </c>
      <c r="AG5286">
        <f t="shared" ca="1" si="719"/>
        <v>243.36000000000004</v>
      </c>
      <c r="AI5286" t="str">
        <f t="shared" ca="1" si="721"/>
        <v>Utah Valley</v>
      </c>
      <c r="AJ5286" t="str">
        <f t="shared" si="722"/>
        <v>Utah Valley</v>
      </c>
      <c r="AK5286">
        <f t="shared" si="723"/>
        <v>0</v>
      </c>
    </row>
    <row r="5287" spans="17:37" x14ac:dyDescent="0.25">
      <c r="Q5287" t="s">
        <v>3398</v>
      </c>
      <c r="R5287" s="6">
        <v>42070</v>
      </c>
      <c r="S5287" t="s">
        <v>3194</v>
      </c>
      <c r="T5287" t="s">
        <v>3463</v>
      </c>
      <c r="U5287" t="s">
        <v>3842</v>
      </c>
      <c r="V5287">
        <v>74</v>
      </c>
      <c r="W5287">
        <v>69</v>
      </c>
      <c r="Y5287" t="s">
        <v>3120</v>
      </c>
      <c r="Z5287">
        <v>1</v>
      </c>
      <c r="AA5287">
        <f t="shared" si="720"/>
        <v>5</v>
      </c>
      <c r="AB5287">
        <f t="shared" ca="1" si="716"/>
        <v>-0.1999998000000005</v>
      </c>
      <c r="AC5287">
        <f t="shared" ca="1" si="717"/>
        <v>5.1999998000000005</v>
      </c>
      <c r="AD5287">
        <f t="shared" ca="1" si="718"/>
        <v>-5.1999998000000005</v>
      </c>
      <c r="AE5287" s="2">
        <v>0</v>
      </c>
      <c r="AF5287" s="7">
        <f>VLOOKUP(R5287,Weights!$A$2:$B$120,2,0)*AE5287</f>
        <v>0</v>
      </c>
      <c r="AG5287">
        <f t="shared" ca="1" si="719"/>
        <v>27.039997920000044</v>
      </c>
      <c r="AI5287" t="str">
        <f t="shared" ca="1" si="721"/>
        <v>CSU Bakersfield</v>
      </c>
      <c r="AJ5287" t="str">
        <f t="shared" si="722"/>
        <v>Utah Valley</v>
      </c>
      <c r="AK5287">
        <f t="shared" si="723"/>
        <v>0</v>
      </c>
    </row>
    <row r="5288" spans="17:37" x14ac:dyDescent="0.25">
      <c r="Q5288" t="s">
        <v>3420</v>
      </c>
      <c r="R5288" s="6">
        <v>41961</v>
      </c>
      <c r="S5288" t="s">
        <v>3194</v>
      </c>
      <c r="T5288" t="s">
        <v>3405</v>
      </c>
      <c r="U5288" t="s">
        <v>3841</v>
      </c>
      <c r="V5288">
        <v>74</v>
      </c>
      <c r="W5288">
        <v>68</v>
      </c>
      <c r="Y5288" t="s">
        <v>11</v>
      </c>
      <c r="Z5288">
        <v>1</v>
      </c>
      <c r="AA5288">
        <f t="shared" si="720"/>
        <v>-6</v>
      </c>
      <c r="AB5288">
        <f t="shared" ca="1" si="716"/>
        <v>-6</v>
      </c>
      <c r="AC5288">
        <f t="shared" ca="1" si="717"/>
        <v>0</v>
      </c>
      <c r="AD5288">
        <f t="shared" ca="1" si="718"/>
        <v>0</v>
      </c>
      <c r="AE5288" s="2">
        <v>0</v>
      </c>
      <c r="AF5288" s="7">
        <f>VLOOKUP(R5288,Weights!$A$2:$B$120,2,0)*AE5288</f>
        <v>0</v>
      </c>
      <c r="AG5288">
        <f t="shared" ca="1" si="719"/>
        <v>0</v>
      </c>
      <c r="AI5288" t="str">
        <f t="shared" ca="1" si="721"/>
        <v>Buffalo</v>
      </c>
      <c r="AJ5288" t="str">
        <f t="shared" si="722"/>
        <v>Buffalo</v>
      </c>
      <c r="AK5288" t="str">
        <f t="shared" si="723"/>
        <v>Buffalo</v>
      </c>
    </row>
    <row r="5289" spans="17:37" x14ac:dyDescent="0.25">
      <c r="Q5289" t="s">
        <v>3420</v>
      </c>
      <c r="R5289" s="6">
        <v>41965</v>
      </c>
      <c r="S5289" t="s">
        <v>3194</v>
      </c>
      <c r="T5289" t="s">
        <v>3525</v>
      </c>
      <c r="U5289" t="s">
        <v>3842</v>
      </c>
      <c r="V5289">
        <v>87</v>
      </c>
      <c r="W5289">
        <v>69</v>
      </c>
      <c r="Y5289" t="s">
        <v>100</v>
      </c>
      <c r="Z5289">
        <v>1</v>
      </c>
      <c r="AA5289">
        <f t="shared" si="720"/>
        <v>18</v>
      </c>
      <c r="AB5289">
        <f t="shared" ca="1" si="716"/>
        <v>11.3999998</v>
      </c>
      <c r="AC5289">
        <f t="shared" ca="1" si="717"/>
        <v>6.6000002000000002</v>
      </c>
      <c r="AD5289">
        <f t="shared" ca="1" si="718"/>
        <v>-6.6000002000000002</v>
      </c>
      <c r="AE5289" s="2">
        <v>0</v>
      </c>
      <c r="AF5289" s="7">
        <f>VLOOKUP(R5289,Weights!$A$2:$B$120,2,0)*AE5289</f>
        <v>0</v>
      </c>
      <c r="AG5289">
        <f t="shared" ca="1" si="719"/>
        <v>43.560002640000043</v>
      </c>
      <c r="AI5289" t="str">
        <f t="shared" ca="1" si="721"/>
        <v>UT-Arlington</v>
      </c>
      <c r="AJ5289" t="str">
        <f t="shared" si="722"/>
        <v>UT-Arlington</v>
      </c>
      <c r="AK5289">
        <f t="shared" si="723"/>
        <v>0</v>
      </c>
    </row>
    <row r="5290" spans="17:37" x14ac:dyDescent="0.25">
      <c r="Q5290" t="s">
        <v>3420</v>
      </c>
      <c r="R5290" s="6">
        <v>41979</v>
      </c>
      <c r="S5290" t="s">
        <v>3194</v>
      </c>
      <c r="T5290" t="s">
        <v>3391</v>
      </c>
      <c r="U5290" t="s">
        <v>3842</v>
      </c>
      <c r="V5290">
        <v>63</v>
      </c>
      <c r="W5290">
        <v>56</v>
      </c>
      <c r="Y5290" t="s">
        <v>291</v>
      </c>
      <c r="Z5290">
        <v>1</v>
      </c>
      <c r="AA5290">
        <f t="shared" si="720"/>
        <v>7</v>
      </c>
      <c r="AB5290">
        <f t="shared" ca="1" si="716"/>
        <v>7</v>
      </c>
      <c r="AC5290">
        <f t="shared" ca="1" si="717"/>
        <v>0</v>
      </c>
      <c r="AD5290">
        <f t="shared" ca="1" si="718"/>
        <v>0</v>
      </c>
      <c r="AE5290" s="2">
        <v>0</v>
      </c>
      <c r="AF5290" s="7">
        <f>VLOOKUP(R5290,Weights!$A$2:$B$120,2,0)*AE5290</f>
        <v>0</v>
      </c>
      <c r="AG5290">
        <f t="shared" ca="1" si="719"/>
        <v>0</v>
      </c>
      <c r="AI5290" t="str">
        <f t="shared" ca="1" si="721"/>
        <v>UT-Arlington</v>
      </c>
      <c r="AJ5290" t="str">
        <f t="shared" si="722"/>
        <v>UT-Arlington</v>
      </c>
      <c r="AK5290">
        <f t="shared" si="723"/>
        <v>0</v>
      </c>
    </row>
    <row r="5291" spans="17:37" x14ac:dyDescent="0.25">
      <c r="Q5291" t="s">
        <v>3420</v>
      </c>
      <c r="R5291" s="6">
        <v>41993</v>
      </c>
      <c r="S5291" t="s">
        <v>3194</v>
      </c>
      <c r="T5291" t="s">
        <v>3839</v>
      </c>
      <c r="U5291" t="s">
        <v>3842</v>
      </c>
      <c r="V5291">
        <v>89</v>
      </c>
      <c r="W5291">
        <v>50</v>
      </c>
      <c r="Y5291" t="s">
        <v>154</v>
      </c>
      <c r="Z5291">
        <v>1</v>
      </c>
      <c r="AA5291">
        <f t="shared" si="720"/>
        <v>39</v>
      </c>
      <c r="AB5291">
        <f t="shared" ca="1" si="716"/>
        <v>29.599999799999999</v>
      </c>
      <c r="AC5291">
        <f t="shared" ca="1" si="717"/>
        <v>9.4000002000000009</v>
      </c>
      <c r="AD5291">
        <f t="shared" ca="1" si="718"/>
        <v>-9.4000002000000009</v>
      </c>
      <c r="AE5291" s="2">
        <v>0</v>
      </c>
      <c r="AF5291" s="7">
        <f>VLOOKUP(R5291,Weights!$A$2:$B$120,2,0)*AE5291</f>
        <v>0</v>
      </c>
      <c r="AG5291">
        <f t="shared" ca="1" si="719"/>
        <v>88.360003760000055</v>
      </c>
      <c r="AI5291" t="str">
        <f t="shared" ca="1" si="721"/>
        <v>UT-Arlington</v>
      </c>
      <c r="AJ5291" t="str">
        <f t="shared" si="722"/>
        <v>UT-Arlington</v>
      </c>
      <c r="AK5291">
        <f t="shared" si="723"/>
        <v>0</v>
      </c>
    </row>
    <row r="5292" spans="17:37" x14ac:dyDescent="0.25">
      <c r="Q5292" t="s">
        <v>3420</v>
      </c>
      <c r="R5292" s="6">
        <v>42003</v>
      </c>
      <c r="S5292" t="s">
        <v>3194</v>
      </c>
      <c r="T5292" t="s">
        <v>3476</v>
      </c>
      <c r="U5292" t="s">
        <v>3842</v>
      </c>
      <c r="V5292">
        <v>62</v>
      </c>
      <c r="W5292">
        <v>61</v>
      </c>
      <c r="Y5292" t="s">
        <v>1205</v>
      </c>
      <c r="Z5292">
        <v>1</v>
      </c>
      <c r="AA5292">
        <f t="shared" si="720"/>
        <v>1</v>
      </c>
      <c r="AB5292">
        <f t="shared" ca="1" si="716"/>
        <v>-0.19999999999999973</v>
      </c>
      <c r="AC5292">
        <f t="shared" ca="1" si="717"/>
        <v>1.1999999999999997</v>
      </c>
      <c r="AD5292">
        <f t="shared" ca="1" si="718"/>
        <v>-1.1999999999999997</v>
      </c>
      <c r="AE5292" s="2">
        <v>0</v>
      </c>
      <c r="AF5292" s="7">
        <f>VLOOKUP(R5292,Weights!$A$2:$B$120,2,0)*AE5292</f>
        <v>0</v>
      </c>
      <c r="AG5292">
        <f t="shared" ca="1" si="719"/>
        <v>1.4399999999999993</v>
      </c>
      <c r="AI5292" t="str">
        <f t="shared" ca="1" si="721"/>
        <v>Georgia Southern</v>
      </c>
      <c r="AJ5292" t="str">
        <f t="shared" si="722"/>
        <v>UT-Arlington</v>
      </c>
      <c r="AK5292">
        <f t="shared" si="723"/>
        <v>0</v>
      </c>
    </row>
    <row r="5293" spans="17:37" x14ac:dyDescent="0.25">
      <c r="Q5293" t="s">
        <v>3420</v>
      </c>
      <c r="R5293" s="6">
        <v>42007</v>
      </c>
      <c r="S5293" t="s">
        <v>3194</v>
      </c>
      <c r="T5293" t="s">
        <v>3481</v>
      </c>
      <c r="U5293" t="s">
        <v>3842</v>
      </c>
      <c r="V5293">
        <v>99</v>
      </c>
      <c r="W5293">
        <v>87</v>
      </c>
      <c r="Y5293" t="s">
        <v>3007</v>
      </c>
      <c r="Z5293">
        <v>1</v>
      </c>
      <c r="AA5293">
        <f t="shared" si="720"/>
        <v>12</v>
      </c>
      <c r="AB5293">
        <f t="shared" ca="1" si="716"/>
        <v>7.4</v>
      </c>
      <c r="AC5293">
        <f t="shared" ca="1" si="717"/>
        <v>4.5999999999999996</v>
      </c>
      <c r="AD5293">
        <f t="shared" ca="1" si="718"/>
        <v>-4.5999999999999996</v>
      </c>
      <c r="AE5293" s="2">
        <v>0</v>
      </c>
      <c r="AF5293" s="7">
        <f>VLOOKUP(R5293,Weights!$A$2:$B$120,2,0)*AE5293</f>
        <v>0</v>
      </c>
      <c r="AG5293">
        <f t="shared" ca="1" si="719"/>
        <v>21.159999999999997</v>
      </c>
      <c r="AI5293" t="str">
        <f t="shared" ca="1" si="721"/>
        <v>UT-Arlington</v>
      </c>
      <c r="AJ5293" t="str">
        <f t="shared" si="722"/>
        <v>UT-Arlington</v>
      </c>
      <c r="AK5293">
        <f t="shared" si="723"/>
        <v>0</v>
      </c>
    </row>
    <row r="5294" spans="17:37" x14ac:dyDescent="0.25">
      <c r="Q5294" t="s">
        <v>3420</v>
      </c>
      <c r="R5294" s="6">
        <v>42012</v>
      </c>
      <c r="S5294" t="s">
        <v>3194</v>
      </c>
      <c r="T5294" t="s">
        <v>3532</v>
      </c>
      <c r="U5294" t="s">
        <v>3841</v>
      </c>
      <c r="V5294">
        <v>76</v>
      </c>
      <c r="W5294">
        <v>73</v>
      </c>
      <c r="X5294" t="s">
        <v>3843</v>
      </c>
      <c r="Y5294" t="s">
        <v>1207</v>
      </c>
      <c r="Z5294">
        <v>1</v>
      </c>
      <c r="AA5294">
        <f t="shared" si="720"/>
        <v>-3</v>
      </c>
      <c r="AB5294">
        <f t="shared" ca="1" si="716"/>
        <v>2.8000000000000003</v>
      </c>
      <c r="AC5294">
        <f t="shared" ca="1" si="717"/>
        <v>-5.8000000000000007</v>
      </c>
      <c r="AD5294">
        <f t="shared" ca="1" si="718"/>
        <v>5.8000000000000007</v>
      </c>
      <c r="AE5294" s="2">
        <v>0</v>
      </c>
      <c r="AF5294" s="7">
        <f>VLOOKUP(R5294,Weights!$A$2:$B$120,2,0)*AE5294</f>
        <v>0</v>
      </c>
      <c r="AG5294">
        <f t="shared" ca="1" si="719"/>
        <v>33.640000000000008</v>
      </c>
      <c r="AI5294" t="str">
        <f t="shared" ca="1" si="721"/>
        <v>UT-Arlington</v>
      </c>
      <c r="AJ5294" t="str">
        <f t="shared" si="722"/>
        <v>UL Monroe</v>
      </c>
      <c r="AK5294" t="str">
        <f t="shared" si="723"/>
        <v>UL Monroe</v>
      </c>
    </row>
    <row r="5295" spans="17:37" x14ac:dyDescent="0.25">
      <c r="Q5295" t="s">
        <v>3420</v>
      </c>
      <c r="R5295" s="6">
        <v>42014</v>
      </c>
      <c r="S5295" t="s">
        <v>3194</v>
      </c>
      <c r="T5295" t="s">
        <v>3480</v>
      </c>
      <c r="U5295" t="s">
        <v>3842</v>
      </c>
      <c r="V5295">
        <v>77</v>
      </c>
      <c r="W5295">
        <v>50</v>
      </c>
      <c r="Y5295" t="s">
        <v>3008</v>
      </c>
      <c r="Z5295">
        <v>1</v>
      </c>
      <c r="AA5295">
        <f t="shared" si="720"/>
        <v>27</v>
      </c>
      <c r="AB5295">
        <f t="shared" ca="1" si="716"/>
        <v>7.8000000000000007</v>
      </c>
      <c r="AC5295">
        <f t="shared" ca="1" si="717"/>
        <v>19.2</v>
      </c>
      <c r="AD5295">
        <f t="shared" ca="1" si="718"/>
        <v>-19.2</v>
      </c>
      <c r="AE5295" s="2">
        <v>0</v>
      </c>
      <c r="AF5295" s="7">
        <f>VLOOKUP(R5295,Weights!$A$2:$B$120,2,0)*AE5295</f>
        <v>0</v>
      </c>
      <c r="AG5295">
        <f t="shared" ca="1" si="719"/>
        <v>368.64</v>
      </c>
      <c r="AI5295" t="str">
        <f t="shared" ca="1" si="721"/>
        <v>UT-Arlington</v>
      </c>
      <c r="AJ5295" t="str">
        <f t="shared" si="722"/>
        <v>UT-Arlington</v>
      </c>
      <c r="AK5295">
        <f t="shared" si="723"/>
        <v>0</v>
      </c>
    </row>
    <row r="5296" spans="17:37" x14ac:dyDescent="0.25">
      <c r="Q5296" t="s">
        <v>3420</v>
      </c>
      <c r="R5296" s="6">
        <v>42023</v>
      </c>
      <c r="S5296" t="s">
        <v>3194</v>
      </c>
      <c r="T5296" t="s">
        <v>3529</v>
      </c>
      <c r="U5296" t="s">
        <v>3842</v>
      </c>
      <c r="V5296">
        <v>66</v>
      </c>
      <c r="W5296">
        <v>55</v>
      </c>
      <c r="Y5296" t="s">
        <v>1210</v>
      </c>
      <c r="Z5296">
        <v>1</v>
      </c>
      <c r="AA5296">
        <f t="shared" si="720"/>
        <v>11</v>
      </c>
      <c r="AB5296">
        <f t="shared" ca="1" si="716"/>
        <v>5</v>
      </c>
      <c r="AC5296">
        <f t="shared" ca="1" si="717"/>
        <v>6</v>
      </c>
      <c r="AD5296">
        <f t="shared" ca="1" si="718"/>
        <v>-6</v>
      </c>
      <c r="AE5296" s="2">
        <v>0</v>
      </c>
      <c r="AF5296" s="7">
        <f>VLOOKUP(R5296,Weights!$A$2:$B$120,2,0)*AE5296</f>
        <v>0</v>
      </c>
      <c r="AG5296">
        <f t="shared" ca="1" si="719"/>
        <v>36</v>
      </c>
      <c r="AI5296" t="str">
        <f t="shared" ca="1" si="721"/>
        <v>UT-Arlington</v>
      </c>
      <c r="AJ5296" t="str">
        <f t="shared" si="722"/>
        <v>UT-Arlington</v>
      </c>
      <c r="AK5296">
        <f t="shared" si="723"/>
        <v>0</v>
      </c>
    </row>
    <row r="5297" spans="17:37" x14ac:dyDescent="0.25">
      <c r="Q5297" t="s">
        <v>3420</v>
      </c>
      <c r="R5297" s="6">
        <v>42033</v>
      </c>
      <c r="S5297" t="s">
        <v>3194</v>
      </c>
      <c r="T5297" t="s">
        <v>3484</v>
      </c>
      <c r="U5297" t="s">
        <v>3841</v>
      </c>
      <c r="V5297">
        <v>88</v>
      </c>
      <c r="W5297">
        <v>74</v>
      </c>
      <c r="Y5297" t="s">
        <v>3009</v>
      </c>
      <c r="Z5297">
        <v>1</v>
      </c>
      <c r="AA5297">
        <f t="shared" si="720"/>
        <v>-14</v>
      </c>
      <c r="AB5297">
        <f t="shared" ca="1" si="716"/>
        <v>-6.8</v>
      </c>
      <c r="AC5297">
        <f t="shared" ca="1" si="717"/>
        <v>-7.2</v>
      </c>
      <c r="AD5297">
        <f t="shared" ca="1" si="718"/>
        <v>7.2</v>
      </c>
      <c r="AE5297" s="2">
        <v>0</v>
      </c>
      <c r="AF5297" s="7">
        <f>VLOOKUP(R5297,Weights!$A$2:$B$120,2,0)*AE5297</f>
        <v>0</v>
      </c>
      <c r="AG5297">
        <f t="shared" ca="1" si="719"/>
        <v>51.84</v>
      </c>
      <c r="AI5297" t="str">
        <f t="shared" ca="1" si="721"/>
        <v>Georgia St</v>
      </c>
      <c r="AJ5297" t="str">
        <f t="shared" si="722"/>
        <v>Georgia St</v>
      </c>
      <c r="AK5297" t="str">
        <f t="shared" si="723"/>
        <v>Georgia St</v>
      </c>
    </row>
    <row r="5298" spans="17:37" x14ac:dyDescent="0.25">
      <c r="Q5298" t="s">
        <v>3420</v>
      </c>
      <c r="R5298" s="6">
        <v>42035</v>
      </c>
      <c r="S5298" t="s">
        <v>3194</v>
      </c>
      <c r="T5298" t="s">
        <v>3523</v>
      </c>
      <c r="U5298" t="s">
        <v>3841</v>
      </c>
      <c r="V5298">
        <v>55</v>
      </c>
      <c r="W5298">
        <v>54</v>
      </c>
      <c r="Y5298" t="s">
        <v>3010</v>
      </c>
      <c r="Z5298">
        <v>1</v>
      </c>
      <c r="AA5298">
        <f t="shared" si="720"/>
        <v>-1</v>
      </c>
      <c r="AB5298">
        <f t="shared" ca="1" si="716"/>
        <v>8.6000000000000014</v>
      </c>
      <c r="AC5298">
        <f t="shared" ca="1" si="717"/>
        <v>-9.6000000000000014</v>
      </c>
      <c r="AD5298">
        <f t="shared" ca="1" si="718"/>
        <v>9.6000000000000014</v>
      </c>
      <c r="AE5298" s="2">
        <v>0</v>
      </c>
      <c r="AF5298" s="7">
        <f>VLOOKUP(R5298,Weights!$A$2:$B$120,2,0)*AE5298</f>
        <v>0</v>
      </c>
      <c r="AG5298">
        <f t="shared" ca="1" si="719"/>
        <v>92.160000000000025</v>
      </c>
      <c r="AI5298" t="str">
        <f t="shared" ca="1" si="721"/>
        <v>UT-Arlington</v>
      </c>
      <c r="AJ5298" t="str">
        <f t="shared" si="722"/>
        <v>Troy</v>
      </c>
      <c r="AK5298" t="str">
        <f t="shared" si="723"/>
        <v>Troy</v>
      </c>
    </row>
    <row r="5299" spans="17:37" x14ac:dyDescent="0.25">
      <c r="Q5299" t="s">
        <v>3420</v>
      </c>
      <c r="R5299" s="6">
        <v>42054</v>
      </c>
      <c r="S5299" t="s">
        <v>3194</v>
      </c>
      <c r="T5299" t="s">
        <v>3470</v>
      </c>
      <c r="U5299" t="s">
        <v>3842</v>
      </c>
      <c r="V5299">
        <v>81</v>
      </c>
      <c r="W5299">
        <v>68</v>
      </c>
      <c r="Y5299" t="s">
        <v>3011</v>
      </c>
      <c r="Z5299">
        <v>1</v>
      </c>
      <c r="AA5299">
        <f t="shared" si="720"/>
        <v>13</v>
      </c>
      <c r="AB5299">
        <f t="shared" ca="1" si="716"/>
        <v>8.8000000000000007</v>
      </c>
      <c r="AC5299">
        <f t="shared" ca="1" si="717"/>
        <v>4.1999999999999993</v>
      </c>
      <c r="AD5299">
        <f t="shared" ca="1" si="718"/>
        <v>-4.1999999999999993</v>
      </c>
      <c r="AE5299" s="2">
        <v>0</v>
      </c>
      <c r="AF5299" s="7">
        <f>VLOOKUP(R5299,Weights!$A$2:$B$120,2,0)*AE5299</f>
        <v>0</v>
      </c>
      <c r="AG5299">
        <f t="shared" ca="1" si="719"/>
        <v>17.639999999999993</v>
      </c>
      <c r="AI5299" t="str">
        <f t="shared" ca="1" si="721"/>
        <v>UT-Arlington</v>
      </c>
      <c r="AJ5299" t="str">
        <f t="shared" si="722"/>
        <v>UT-Arlington</v>
      </c>
      <c r="AK5299">
        <f t="shared" si="723"/>
        <v>0</v>
      </c>
    </row>
    <row r="5300" spans="17:37" x14ac:dyDescent="0.25">
      <c r="Q5300" t="s">
        <v>3420</v>
      </c>
      <c r="R5300" s="6">
        <v>42056</v>
      </c>
      <c r="S5300" t="s">
        <v>3194</v>
      </c>
      <c r="T5300" t="s">
        <v>3479</v>
      </c>
      <c r="U5300" t="s">
        <v>3841</v>
      </c>
      <c r="V5300">
        <v>81</v>
      </c>
      <c r="W5300">
        <v>70</v>
      </c>
      <c r="Y5300" t="s">
        <v>3012</v>
      </c>
      <c r="Z5300">
        <v>1</v>
      </c>
      <c r="AA5300">
        <f t="shared" si="720"/>
        <v>-11</v>
      </c>
      <c r="AB5300">
        <f t="shared" ca="1" si="716"/>
        <v>-2.1999999999999997</v>
      </c>
      <c r="AC5300">
        <f t="shared" ca="1" si="717"/>
        <v>-8.8000000000000007</v>
      </c>
      <c r="AD5300">
        <f t="shared" ca="1" si="718"/>
        <v>8.8000000000000007</v>
      </c>
      <c r="AE5300" s="2">
        <v>0</v>
      </c>
      <c r="AF5300" s="7">
        <f>VLOOKUP(R5300,Weights!$A$2:$B$120,2,0)*AE5300</f>
        <v>0</v>
      </c>
      <c r="AG5300">
        <f t="shared" ca="1" si="719"/>
        <v>77.440000000000012</v>
      </c>
      <c r="AI5300" t="str">
        <f t="shared" ca="1" si="721"/>
        <v>UL Lafayette</v>
      </c>
      <c r="AJ5300" t="str">
        <f t="shared" si="722"/>
        <v>UL Lafayette</v>
      </c>
      <c r="AK5300" t="str">
        <f t="shared" si="723"/>
        <v>UL Lafayette</v>
      </c>
    </row>
    <row r="5301" spans="17:37" x14ac:dyDescent="0.25">
      <c r="Q5301" t="s">
        <v>3420</v>
      </c>
      <c r="R5301" s="6">
        <v>42063</v>
      </c>
      <c r="S5301" t="s">
        <v>3194</v>
      </c>
      <c r="T5301" t="s">
        <v>3281</v>
      </c>
      <c r="U5301" t="s">
        <v>3842</v>
      </c>
      <c r="V5301">
        <v>82</v>
      </c>
      <c r="W5301">
        <v>73</v>
      </c>
      <c r="Y5301" t="s">
        <v>3013</v>
      </c>
      <c r="Z5301">
        <v>1</v>
      </c>
      <c r="AA5301">
        <f t="shared" si="720"/>
        <v>9</v>
      </c>
      <c r="AB5301">
        <f t="shared" ca="1" si="716"/>
        <v>5</v>
      </c>
      <c r="AC5301">
        <f t="shared" ca="1" si="717"/>
        <v>4</v>
      </c>
      <c r="AD5301">
        <f t="shared" ca="1" si="718"/>
        <v>-4</v>
      </c>
      <c r="AE5301" s="2">
        <v>0</v>
      </c>
      <c r="AF5301" s="7">
        <f>VLOOKUP(R5301,Weights!$A$2:$B$120,2,0)*AE5301</f>
        <v>0</v>
      </c>
      <c r="AG5301">
        <f t="shared" ca="1" si="719"/>
        <v>16</v>
      </c>
      <c r="AI5301" t="str">
        <f t="shared" ca="1" si="721"/>
        <v>UT-Arlington</v>
      </c>
      <c r="AJ5301" t="str">
        <f t="shared" si="722"/>
        <v>UT-Arlington</v>
      </c>
      <c r="AK5301">
        <f t="shared" si="723"/>
        <v>0</v>
      </c>
    </row>
    <row r="5302" spans="17:37" x14ac:dyDescent="0.25">
      <c r="Q5302" t="s">
        <v>3474</v>
      </c>
      <c r="R5302" s="6">
        <v>41957</v>
      </c>
      <c r="S5302" t="s">
        <v>3194</v>
      </c>
      <c r="T5302" t="s">
        <v>3392</v>
      </c>
      <c r="U5302" t="s">
        <v>3842</v>
      </c>
      <c r="V5302">
        <v>65</v>
      </c>
      <c r="W5302">
        <v>52</v>
      </c>
      <c r="Y5302" t="s">
        <v>176</v>
      </c>
      <c r="Z5302">
        <v>1</v>
      </c>
      <c r="AA5302">
        <f t="shared" si="720"/>
        <v>13</v>
      </c>
      <c r="AB5302">
        <f t="shared" ca="1" si="716"/>
        <v>7.5999999799999998</v>
      </c>
      <c r="AC5302">
        <f t="shared" ca="1" si="717"/>
        <v>5.4000000200000002</v>
      </c>
      <c r="AD5302">
        <f t="shared" ca="1" si="718"/>
        <v>-5.4000000200000002</v>
      </c>
      <c r="AE5302" s="2">
        <v>0</v>
      </c>
      <c r="AF5302" s="7">
        <f>VLOOKUP(R5302,Weights!$A$2:$B$120,2,0)*AE5302</f>
        <v>0</v>
      </c>
      <c r="AG5302">
        <f t="shared" ca="1" si="719"/>
        <v>29.160000216000004</v>
      </c>
      <c r="AI5302" t="str">
        <f t="shared" ca="1" si="721"/>
        <v>UTEP</v>
      </c>
      <c r="AJ5302" t="str">
        <f t="shared" si="722"/>
        <v>UTEP</v>
      </c>
      <c r="AK5302">
        <f t="shared" si="723"/>
        <v>0</v>
      </c>
    </row>
    <row r="5303" spans="17:37" x14ac:dyDescent="0.25">
      <c r="Q5303" t="s">
        <v>3474</v>
      </c>
      <c r="R5303" s="6">
        <v>41965</v>
      </c>
      <c r="S5303" t="s">
        <v>3194</v>
      </c>
      <c r="T5303" t="s">
        <v>3362</v>
      </c>
      <c r="U5303" t="s">
        <v>3842</v>
      </c>
      <c r="V5303">
        <v>77</v>
      </c>
      <c r="W5303">
        <v>76</v>
      </c>
      <c r="Y5303" t="s">
        <v>258</v>
      </c>
      <c r="Z5303">
        <v>1</v>
      </c>
      <c r="AA5303">
        <f t="shared" si="720"/>
        <v>1</v>
      </c>
      <c r="AB5303">
        <f t="shared" ca="1" si="716"/>
        <v>1</v>
      </c>
      <c r="AC5303">
        <f t="shared" ca="1" si="717"/>
        <v>0</v>
      </c>
      <c r="AD5303">
        <f t="shared" ca="1" si="718"/>
        <v>0</v>
      </c>
      <c r="AE5303" s="2">
        <v>0</v>
      </c>
      <c r="AF5303" s="7">
        <f>VLOOKUP(R5303,Weights!$A$2:$B$120,2,0)*AE5303</f>
        <v>0</v>
      </c>
      <c r="AG5303">
        <f t="shared" ca="1" si="719"/>
        <v>0</v>
      </c>
      <c r="AI5303" t="str">
        <f t="shared" ca="1" si="721"/>
        <v>UTEP</v>
      </c>
      <c r="AJ5303" t="str">
        <f t="shared" si="722"/>
        <v>UTEP</v>
      </c>
      <c r="AK5303">
        <f t="shared" si="723"/>
        <v>0</v>
      </c>
    </row>
    <row r="5304" spans="17:37" x14ac:dyDescent="0.25">
      <c r="Q5304" t="s">
        <v>3474</v>
      </c>
      <c r="R5304" s="6">
        <v>41970</v>
      </c>
      <c r="S5304" t="s">
        <v>3195</v>
      </c>
      <c r="T5304" t="s">
        <v>3235</v>
      </c>
      <c r="U5304" t="s">
        <v>3842</v>
      </c>
      <c r="V5304">
        <v>62</v>
      </c>
      <c r="W5304">
        <v>56</v>
      </c>
      <c r="Y5304" t="s">
        <v>259</v>
      </c>
      <c r="Z5304">
        <v>1</v>
      </c>
      <c r="AA5304">
        <f t="shared" si="720"/>
        <v>6</v>
      </c>
      <c r="AB5304">
        <f t="shared" ca="1" si="716"/>
        <v>2.9999999800000001</v>
      </c>
      <c r="AC5304">
        <f t="shared" ca="1" si="717"/>
        <v>3.0000000199999999</v>
      </c>
      <c r="AD5304">
        <f t="shared" ca="1" si="718"/>
        <v>-3.0000000199999999</v>
      </c>
      <c r="AE5304" s="2">
        <v>0</v>
      </c>
      <c r="AF5304" s="7">
        <f>VLOOKUP(R5304,Weights!$A$2:$B$120,2,0)*AE5304</f>
        <v>0</v>
      </c>
      <c r="AG5304">
        <f t="shared" ca="1" si="719"/>
        <v>9.0000001199999993</v>
      </c>
      <c r="AI5304" t="str">
        <f t="shared" ca="1" si="721"/>
        <v>UTEP</v>
      </c>
      <c r="AJ5304" t="str">
        <f t="shared" si="722"/>
        <v>UTEP</v>
      </c>
      <c r="AK5304">
        <f t="shared" si="723"/>
        <v>0</v>
      </c>
    </row>
    <row r="5305" spans="17:37" x14ac:dyDescent="0.25">
      <c r="Q5305" t="s">
        <v>3474</v>
      </c>
      <c r="R5305" s="6">
        <v>41973</v>
      </c>
      <c r="S5305" t="s">
        <v>3195</v>
      </c>
      <c r="T5305" t="s">
        <v>3516</v>
      </c>
      <c r="U5305" t="s">
        <v>3841</v>
      </c>
      <c r="V5305">
        <v>68</v>
      </c>
      <c r="W5305">
        <v>65</v>
      </c>
      <c r="Y5305" t="s">
        <v>101</v>
      </c>
      <c r="Z5305">
        <v>1</v>
      </c>
      <c r="AA5305">
        <f t="shared" si="720"/>
        <v>-3</v>
      </c>
      <c r="AB5305">
        <f t="shared" ca="1" si="716"/>
        <v>0.39999999999999991</v>
      </c>
      <c r="AC5305">
        <f t="shared" ca="1" si="717"/>
        <v>-3.4</v>
      </c>
      <c r="AD5305">
        <f t="shared" ca="1" si="718"/>
        <v>3.4</v>
      </c>
      <c r="AE5305" s="2">
        <v>0</v>
      </c>
      <c r="AF5305" s="7">
        <f>VLOOKUP(R5305,Weights!$A$2:$B$120,2,0)*AE5305</f>
        <v>0</v>
      </c>
      <c r="AG5305">
        <f t="shared" ca="1" si="719"/>
        <v>11.559999999999999</v>
      </c>
      <c r="AI5305" t="str">
        <f t="shared" ca="1" si="721"/>
        <v>UTEP</v>
      </c>
      <c r="AJ5305" t="str">
        <f t="shared" si="722"/>
        <v>Washington</v>
      </c>
      <c r="AK5305" t="str">
        <f t="shared" si="723"/>
        <v>Washington</v>
      </c>
    </row>
    <row r="5306" spans="17:37" x14ac:dyDescent="0.25">
      <c r="Q5306" t="s">
        <v>3474</v>
      </c>
      <c r="R5306" s="6">
        <v>41981</v>
      </c>
      <c r="S5306" t="s">
        <v>3194</v>
      </c>
      <c r="T5306" t="s">
        <v>3527</v>
      </c>
      <c r="U5306" t="s">
        <v>3842</v>
      </c>
      <c r="V5306">
        <v>81</v>
      </c>
      <c r="W5306">
        <v>65</v>
      </c>
      <c r="Y5306" t="s">
        <v>152</v>
      </c>
      <c r="Z5306">
        <v>1</v>
      </c>
      <c r="AA5306">
        <f t="shared" si="720"/>
        <v>16</v>
      </c>
      <c r="AB5306">
        <f t="shared" ca="1" si="716"/>
        <v>11</v>
      </c>
      <c r="AC5306">
        <f t="shared" ca="1" si="717"/>
        <v>5</v>
      </c>
      <c r="AD5306">
        <f t="shared" ca="1" si="718"/>
        <v>-5</v>
      </c>
      <c r="AE5306" s="2">
        <v>0</v>
      </c>
      <c r="AF5306" s="7">
        <f>VLOOKUP(R5306,Weights!$A$2:$B$120,2,0)*AE5306</f>
        <v>0</v>
      </c>
      <c r="AG5306">
        <f t="shared" ca="1" si="719"/>
        <v>25</v>
      </c>
      <c r="AI5306" t="str">
        <f t="shared" ca="1" si="721"/>
        <v>UTEP</v>
      </c>
      <c r="AJ5306" t="str">
        <f t="shared" si="722"/>
        <v>UTEP</v>
      </c>
      <c r="AK5306">
        <f t="shared" si="723"/>
        <v>0</v>
      </c>
    </row>
    <row r="5307" spans="17:37" x14ac:dyDescent="0.25">
      <c r="Q5307" t="s">
        <v>3474</v>
      </c>
      <c r="R5307" s="6">
        <v>41989</v>
      </c>
      <c r="S5307" t="s">
        <v>3194</v>
      </c>
      <c r="T5307" t="s">
        <v>3443</v>
      </c>
      <c r="U5307" t="s">
        <v>3842</v>
      </c>
      <c r="V5307">
        <v>80</v>
      </c>
      <c r="W5307">
        <v>62</v>
      </c>
      <c r="Y5307" t="s">
        <v>153</v>
      </c>
      <c r="Z5307">
        <v>1</v>
      </c>
      <c r="AA5307">
        <f t="shared" si="720"/>
        <v>18</v>
      </c>
      <c r="AB5307">
        <f t="shared" ca="1" si="716"/>
        <v>18.199999800000001</v>
      </c>
      <c r="AC5307">
        <f t="shared" ca="1" si="717"/>
        <v>-0.1999998000000005</v>
      </c>
      <c r="AD5307">
        <f t="shared" ca="1" si="718"/>
        <v>0.1999998000000005</v>
      </c>
      <c r="AE5307" s="2">
        <v>0</v>
      </c>
      <c r="AF5307" s="7">
        <f>VLOOKUP(R5307,Weights!$A$2:$B$120,2,0)*AE5307</f>
        <v>0</v>
      </c>
      <c r="AG5307">
        <f t="shared" ca="1" si="719"/>
        <v>3.9999920000040205E-2</v>
      </c>
      <c r="AI5307" t="str">
        <f t="shared" ca="1" si="721"/>
        <v>UTEP</v>
      </c>
      <c r="AJ5307" t="str">
        <f t="shared" si="722"/>
        <v>UTEP</v>
      </c>
      <c r="AK5307">
        <f t="shared" si="723"/>
        <v>0</v>
      </c>
    </row>
    <row r="5308" spans="17:37" x14ac:dyDescent="0.25">
      <c r="Q5308" t="s">
        <v>3474</v>
      </c>
      <c r="R5308" s="6">
        <v>41992</v>
      </c>
      <c r="S5308" t="s">
        <v>3194</v>
      </c>
      <c r="T5308" t="s">
        <v>3836</v>
      </c>
      <c r="U5308" t="s">
        <v>3841</v>
      </c>
      <c r="V5308">
        <v>60</v>
      </c>
      <c r="W5308">
        <v>55</v>
      </c>
      <c r="Y5308" t="s">
        <v>154</v>
      </c>
      <c r="Z5308">
        <v>1</v>
      </c>
      <c r="AA5308">
        <f t="shared" si="720"/>
        <v>-5</v>
      </c>
      <c r="AB5308">
        <f t="shared" ca="1" si="716"/>
        <v>-14.000000200000001</v>
      </c>
      <c r="AC5308">
        <f t="shared" ca="1" si="717"/>
        <v>9.0000002000000006</v>
      </c>
      <c r="AD5308">
        <f t="shared" ca="1" si="718"/>
        <v>-9.0000002000000006</v>
      </c>
      <c r="AE5308" s="2">
        <v>0</v>
      </c>
      <c r="AF5308" s="7">
        <f>VLOOKUP(R5308,Weights!$A$2:$B$120,2,0)*AE5308</f>
        <v>0</v>
      </c>
      <c r="AG5308">
        <f t="shared" ca="1" si="719"/>
        <v>81.000003600000056</v>
      </c>
      <c r="AI5308" t="str">
        <f t="shared" ca="1" si="721"/>
        <v>Arizona</v>
      </c>
      <c r="AJ5308" t="str">
        <f t="shared" si="722"/>
        <v>Arizona</v>
      </c>
      <c r="AK5308" t="str">
        <f t="shared" si="723"/>
        <v>Arizona</v>
      </c>
    </row>
    <row r="5309" spans="17:37" x14ac:dyDescent="0.25">
      <c r="Q5309" t="s">
        <v>3474</v>
      </c>
      <c r="R5309" s="6">
        <v>41994</v>
      </c>
      <c r="S5309" t="s">
        <v>3194</v>
      </c>
      <c r="T5309" t="s">
        <v>3535</v>
      </c>
      <c r="U5309" t="s">
        <v>3842</v>
      </c>
      <c r="V5309">
        <v>78</v>
      </c>
      <c r="W5309">
        <v>45</v>
      </c>
      <c r="Y5309" t="s">
        <v>332</v>
      </c>
      <c r="Z5309">
        <v>1</v>
      </c>
      <c r="AA5309">
        <f t="shared" si="720"/>
        <v>33</v>
      </c>
      <c r="AB5309">
        <f t="shared" ca="1" si="716"/>
        <v>25.999999799999998</v>
      </c>
      <c r="AC5309">
        <f t="shared" ca="1" si="717"/>
        <v>7.0000002000000023</v>
      </c>
      <c r="AD5309">
        <f t="shared" ca="1" si="718"/>
        <v>-7.0000002000000023</v>
      </c>
      <c r="AE5309" s="2">
        <v>0</v>
      </c>
      <c r="AF5309" s="7">
        <f>VLOOKUP(R5309,Weights!$A$2:$B$120,2,0)*AE5309</f>
        <v>0</v>
      </c>
      <c r="AG5309">
        <f t="shared" ca="1" si="719"/>
        <v>49.000002800000075</v>
      </c>
      <c r="AI5309" t="str">
        <f t="shared" ca="1" si="721"/>
        <v>UTEP</v>
      </c>
      <c r="AJ5309" t="str">
        <f t="shared" si="722"/>
        <v>UTEP</v>
      </c>
      <c r="AK5309">
        <f t="shared" si="723"/>
        <v>0</v>
      </c>
    </row>
    <row r="5310" spans="17:37" x14ac:dyDescent="0.25">
      <c r="Q5310" t="s">
        <v>3474</v>
      </c>
      <c r="R5310" s="6">
        <v>41995</v>
      </c>
      <c r="S5310" t="s">
        <v>3194</v>
      </c>
      <c r="T5310" t="s">
        <v>3496</v>
      </c>
      <c r="U5310" t="s">
        <v>3842</v>
      </c>
      <c r="V5310">
        <v>78</v>
      </c>
      <c r="W5310">
        <v>75</v>
      </c>
      <c r="Y5310" t="s">
        <v>398</v>
      </c>
      <c r="Z5310">
        <v>1</v>
      </c>
      <c r="AA5310">
        <f t="shared" si="720"/>
        <v>3</v>
      </c>
      <c r="AB5310">
        <f t="shared" ca="1" si="716"/>
        <v>4.3999999999999995</v>
      </c>
      <c r="AC5310">
        <f t="shared" ca="1" si="717"/>
        <v>-1.3999999999999995</v>
      </c>
      <c r="AD5310">
        <f t="shared" ca="1" si="718"/>
        <v>1.3999999999999995</v>
      </c>
      <c r="AE5310" s="2">
        <v>0</v>
      </c>
      <c r="AF5310" s="7">
        <f>VLOOKUP(R5310,Weights!$A$2:$B$120,2,0)*AE5310</f>
        <v>0</v>
      </c>
      <c r="AG5310">
        <f t="shared" ca="1" si="719"/>
        <v>1.9599999999999984</v>
      </c>
      <c r="AI5310" t="str">
        <f t="shared" ca="1" si="721"/>
        <v>UTEP</v>
      </c>
      <c r="AJ5310" t="str">
        <f t="shared" si="722"/>
        <v>UTEP</v>
      </c>
      <c r="AK5310">
        <f t="shared" si="723"/>
        <v>0</v>
      </c>
    </row>
    <row r="5311" spans="17:37" x14ac:dyDescent="0.25">
      <c r="Q5311" t="s">
        <v>3474</v>
      </c>
      <c r="R5311" s="6">
        <v>42012</v>
      </c>
      <c r="S5311" t="s">
        <v>3194</v>
      </c>
      <c r="T5311" t="s">
        <v>3438</v>
      </c>
      <c r="U5311" t="s">
        <v>3841</v>
      </c>
      <c r="V5311">
        <v>58</v>
      </c>
      <c r="W5311">
        <v>45</v>
      </c>
      <c r="Y5311" t="s">
        <v>1571</v>
      </c>
      <c r="Z5311">
        <v>1</v>
      </c>
      <c r="AA5311">
        <f t="shared" si="720"/>
        <v>-13</v>
      </c>
      <c r="AB5311">
        <f t="shared" ca="1" si="716"/>
        <v>1.5999999999999996</v>
      </c>
      <c r="AC5311">
        <f t="shared" ca="1" si="717"/>
        <v>-14.6</v>
      </c>
      <c r="AD5311">
        <f t="shared" ca="1" si="718"/>
        <v>14.6</v>
      </c>
      <c r="AE5311" s="2">
        <v>0</v>
      </c>
      <c r="AF5311" s="7">
        <f>VLOOKUP(R5311,Weights!$A$2:$B$120,2,0)*AE5311</f>
        <v>0</v>
      </c>
      <c r="AG5311">
        <f t="shared" ca="1" si="719"/>
        <v>213.16</v>
      </c>
      <c r="AI5311" t="str">
        <f t="shared" ca="1" si="721"/>
        <v>UTEP</v>
      </c>
      <c r="AJ5311" t="str">
        <f t="shared" si="722"/>
        <v>Louisiana Tech</v>
      </c>
      <c r="AK5311" t="str">
        <f t="shared" si="723"/>
        <v>Louisiana Tech</v>
      </c>
    </row>
    <row r="5312" spans="17:37" x14ac:dyDescent="0.25">
      <c r="Q5312" t="s">
        <v>3474</v>
      </c>
      <c r="R5312" s="6">
        <v>42014</v>
      </c>
      <c r="S5312" t="s">
        <v>3194</v>
      </c>
      <c r="T5312" t="s">
        <v>3306</v>
      </c>
      <c r="U5312" t="s">
        <v>3842</v>
      </c>
      <c r="V5312">
        <v>74</v>
      </c>
      <c r="W5312">
        <v>40</v>
      </c>
      <c r="Y5312" t="s">
        <v>1572</v>
      </c>
      <c r="Z5312">
        <v>1</v>
      </c>
      <c r="AA5312">
        <f t="shared" si="720"/>
        <v>34</v>
      </c>
      <c r="AB5312">
        <f t="shared" ca="1" si="716"/>
        <v>16</v>
      </c>
      <c r="AC5312">
        <f t="shared" ca="1" si="717"/>
        <v>18</v>
      </c>
      <c r="AD5312">
        <f t="shared" ca="1" si="718"/>
        <v>-18</v>
      </c>
      <c r="AE5312" s="2">
        <v>0</v>
      </c>
      <c r="AF5312" s="7">
        <f>VLOOKUP(R5312,Weights!$A$2:$B$120,2,0)*AE5312</f>
        <v>0</v>
      </c>
      <c r="AG5312">
        <f t="shared" ca="1" si="719"/>
        <v>324</v>
      </c>
      <c r="AI5312" t="str">
        <f t="shared" ca="1" si="721"/>
        <v>UTEP</v>
      </c>
      <c r="AJ5312" t="str">
        <f t="shared" si="722"/>
        <v>UTEP</v>
      </c>
      <c r="AK5312">
        <f t="shared" si="723"/>
        <v>0</v>
      </c>
    </row>
    <row r="5313" spans="17:37" x14ac:dyDescent="0.25">
      <c r="Q5313" t="s">
        <v>3474</v>
      </c>
      <c r="R5313" s="6">
        <v>42033</v>
      </c>
      <c r="S5313" t="s">
        <v>3194</v>
      </c>
      <c r="T5313" t="s">
        <v>3275</v>
      </c>
      <c r="U5313" t="s">
        <v>3842</v>
      </c>
      <c r="V5313">
        <v>71</v>
      </c>
      <c r="W5313">
        <v>69</v>
      </c>
      <c r="Y5313" t="s">
        <v>1697</v>
      </c>
      <c r="Z5313">
        <v>1</v>
      </c>
      <c r="AA5313">
        <f t="shared" si="720"/>
        <v>2</v>
      </c>
      <c r="AB5313">
        <f t="shared" ca="1" si="716"/>
        <v>8.1999999999999993</v>
      </c>
      <c r="AC5313">
        <f t="shared" ca="1" si="717"/>
        <v>-6.1999999999999993</v>
      </c>
      <c r="AD5313">
        <f t="shared" ca="1" si="718"/>
        <v>6.1999999999999993</v>
      </c>
      <c r="AE5313" s="2">
        <v>0</v>
      </c>
      <c r="AF5313" s="7">
        <f>VLOOKUP(R5313,Weights!$A$2:$B$120,2,0)*AE5313</f>
        <v>0</v>
      </c>
      <c r="AG5313">
        <f t="shared" ca="1" si="719"/>
        <v>38.439999999999991</v>
      </c>
      <c r="AI5313" t="str">
        <f t="shared" ca="1" si="721"/>
        <v>UTEP</v>
      </c>
      <c r="AJ5313" t="str">
        <f t="shared" si="722"/>
        <v>UTEP</v>
      </c>
      <c r="AK5313">
        <f t="shared" si="723"/>
        <v>0</v>
      </c>
    </row>
    <row r="5314" spans="17:37" x14ac:dyDescent="0.25">
      <c r="Q5314" t="s">
        <v>3474</v>
      </c>
      <c r="R5314" s="6">
        <v>42035</v>
      </c>
      <c r="S5314" t="s">
        <v>3194</v>
      </c>
      <c r="T5314" t="s">
        <v>3411</v>
      </c>
      <c r="U5314" t="s">
        <v>3842</v>
      </c>
      <c r="V5314">
        <v>83</v>
      </c>
      <c r="W5314">
        <v>70</v>
      </c>
      <c r="Y5314" t="s">
        <v>1698</v>
      </c>
      <c r="Z5314">
        <v>1</v>
      </c>
      <c r="AA5314">
        <f t="shared" si="720"/>
        <v>13</v>
      </c>
      <c r="AB5314">
        <f t="shared" ref="AB5314:AB5377" ca="1" si="724">Z5314*(IF(S5314="A",-HomeEdge,IF(S5314="H",HomeEdge,0))+VLOOKUP(Q5314,TmList,2,0)-VLOOKUP(T5314,TmList,2,0))</f>
        <v>9.1999999999999993</v>
      </c>
      <c r="AC5314">
        <f t="shared" ref="AC5314:AC5377" ca="1" si="725">AA5314-AB5314</f>
        <v>3.8000000000000007</v>
      </c>
      <c r="AD5314">
        <f t="shared" ref="AD5314:AD5377" ca="1" si="726">-AC5314</f>
        <v>-3.8000000000000007</v>
      </c>
      <c r="AE5314" s="2">
        <v>0</v>
      </c>
      <c r="AF5314" s="7">
        <f>VLOOKUP(R5314,Weights!$A$2:$B$120,2,0)*AE5314</f>
        <v>0</v>
      </c>
      <c r="AG5314">
        <f t="shared" ref="AG5314:AG5377" ca="1" si="727">AC5314^2</f>
        <v>14.440000000000005</v>
      </c>
      <c r="AI5314" t="str">
        <f t="shared" ca="1" si="721"/>
        <v>UTEP</v>
      </c>
      <c r="AJ5314" t="str">
        <f t="shared" si="722"/>
        <v>UTEP</v>
      </c>
      <c r="AK5314">
        <f t="shared" si="723"/>
        <v>0</v>
      </c>
    </row>
    <row r="5315" spans="17:37" x14ac:dyDescent="0.25">
      <c r="Q5315" t="s">
        <v>3474</v>
      </c>
      <c r="R5315" s="6">
        <v>42047</v>
      </c>
      <c r="S5315" t="s">
        <v>3194</v>
      </c>
      <c r="T5315" t="s">
        <v>3326</v>
      </c>
      <c r="U5315" t="s">
        <v>3842</v>
      </c>
      <c r="V5315">
        <v>73</v>
      </c>
      <c r="W5315">
        <v>68</v>
      </c>
      <c r="Y5315" t="s">
        <v>1699</v>
      </c>
      <c r="Z5315">
        <v>1</v>
      </c>
      <c r="AA5315">
        <f t="shared" ref="AA5315:AA5378" si="728">Z5315*IF(U5315="W",(V5315-W5315),W5315-V5315)</f>
        <v>5</v>
      </c>
      <c r="AB5315">
        <f t="shared" ca="1" si="724"/>
        <v>5.8</v>
      </c>
      <c r="AC5315">
        <f t="shared" ca="1" si="725"/>
        <v>-0.79999999999999982</v>
      </c>
      <c r="AD5315">
        <f t="shared" ca="1" si="726"/>
        <v>0.79999999999999982</v>
      </c>
      <c r="AE5315" s="2">
        <v>0</v>
      </c>
      <c r="AF5315" s="7">
        <f>VLOOKUP(R5315,Weights!$A$2:$B$120,2,0)*AE5315</f>
        <v>0</v>
      </c>
      <c r="AG5315">
        <f t="shared" ca="1" si="727"/>
        <v>0.63999999999999968</v>
      </c>
      <c r="AI5315" t="str">
        <f t="shared" ref="AI5315:AI5378" ca="1" si="729">IF(AB5315&gt;0,Q5315,T5315)</f>
        <v>UTEP</v>
      </c>
      <c r="AJ5315" t="str">
        <f t="shared" ref="AJ5315:AJ5378" si="730">IF(AA5315&gt;0,Q5315,T5315)</f>
        <v>UTEP</v>
      </c>
      <c r="AK5315">
        <f t="shared" ref="AK5315:AK5378" si="731">IF(AA5315&lt;0,T5315,0)</f>
        <v>0</v>
      </c>
    </row>
    <row r="5316" spans="17:37" x14ac:dyDescent="0.25">
      <c r="Q5316" t="s">
        <v>3474</v>
      </c>
      <c r="R5316" s="6">
        <v>42049</v>
      </c>
      <c r="S5316" t="s">
        <v>3194</v>
      </c>
      <c r="T5316" t="s">
        <v>3307</v>
      </c>
      <c r="U5316" t="s">
        <v>3842</v>
      </c>
      <c r="V5316">
        <v>62</v>
      </c>
      <c r="W5316">
        <v>47</v>
      </c>
      <c r="Y5316" t="s">
        <v>1700</v>
      </c>
      <c r="Z5316">
        <v>1</v>
      </c>
      <c r="AA5316">
        <f t="shared" si="728"/>
        <v>15</v>
      </c>
      <c r="AB5316">
        <f t="shared" ca="1" si="724"/>
        <v>-1.4000000000000004</v>
      </c>
      <c r="AC5316">
        <f t="shared" ca="1" si="725"/>
        <v>16.399999999999999</v>
      </c>
      <c r="AD5316">
        <f t="shared" ca="1" si="726"/>
        <v>-16.399999999999999</v>
      </c>
      <c r="AE5316" s="2">
        <v>0</v>
      </c>
      <c r="AF5316" s="7">
        <f>VLOOKUP(R5316,Weights!$A$2:$B$120,2,0)*AE5316</f>
        <v>0</v>
      </c>
      <c r="AG5316">
        <f t="shared" ca="1" si="727"/>
        <v>268.95999999999998</v>
      </c>
      <c r="AI5316" t="str">
        <f t="shared" ca="1" si="729"/>
        <v>Old Dominion</v>
      </c>
      <c r="AJ5316" t="str">
        <f t="shared" si="730"/>
        <v>UTEP</v>
      </c>
      <c r="AK5316">
        <f t="shared" si="731"/>
        <v>0</v>
      </c>
    </row>
    <row r="5317" spans="17:37" x14ac:dyDescent="0.25">
      <c r="Q5317" t="s">
        <v>3474</v>
      </c>
      <c r="R5317" s="6">
        <v>42056</v>
      </c>
      <c r="S5317" t="s">
        <v>3194</v>
      </c>
      <c r="T5317" t="s">
        <v>3419</v>
      </c>
      <c r="U5317" t="s">
        <v>3842</v>
      </c>
      <c r="V5317">
        <v>69</v>
      </c>
      <c r="W5317">
        <v>62</v>
      </c>
      <c r="Y5317" t="s">
        <v>1701</v>
      </c>
      <c r="Z5317">
        <v>1</v>
      </c>
      <c r="AA5317">
        <f t="shared" si="728"/>
        <v>7</v>
      </c>
      <c r="AB5317">
        <f t="shared" ca="1" si="724"/>
        <v>16.799999999999997</v>
      </c>
      <c r="AC5317">
        <f t="shared" ca="1" si="725"/>
        <v>-9.7999999999999972</v>
      </c>
      <c r="AD5317">
        <f t="shared" ca="1" si="726"/>
        <v>9.7999999999999972</v>
      </c>
      <c r="AE5317" s="2">
        <v>0</v>
      </c>
      <c r="AF5317" s="7">
        <f>VLOOKUP(R5317,Weights!$A$2:$B$120,2,0)*AE5317</f>
        <v>0</v>
      </c>
      <c r="AG5317">
        <f t="shared" ca="1" si="727"/>
        <v>96.039999999999949</v>
      </c>
      <c r="AI5317" t="str">
        <f t="shared" ca="1" si="729"/>
        <v>UTEP</v>
      </c>
      <c r="AJ5317" t="str">
        <f t="shared" si="730"/>
        <v>UTEP</v>
      </c>
      <c r="AK5317">
        <f t="shared" si="731"/>
        <v>0</v>
      </c>
    </row>
    <row r="5318" spans="17:37" x14ac:dyDescent="0.25">
      <c r="Q5318" t="s">
        <v>3474</v>
      </c>
      <c r="R5318" s="6">
        <v>42068</v>
      </c>
      <c r="S5318" t="s">
        <v>3194</v>
      </c>
      <c r="T5318" t="s">
        <v>3377</v>
      </c>
      <c r="U5318" t="s">
        <v>3842</v>
      </c>
      <c r="V5318">
        <v>83</v>
      </c>
      <c r="W5318">
        <v>60</v>
      </c>
      <c r="Y5318" t="s">
        <v>1702</v>
      </c>
      <c r="Z5318">
        <v>1</v>
      </c>
      <c r="AA5318">
        <f t="shared" si="728"/>
        <v>23</v>
      </c>
      <c r="AB5318">
        <f t="shared" ca="1" si="724"/>
        <v>14.6</v>
      </c>
      <c r="AC5318">
        <f t="shared" ca="1" si="725"/>
        <v>8.4</v>
      </c>
      <c r="AD5318">
        <f t="shared" ca="1" si="726"/>
        <v>-8.4</v>
      </c>
      <c r="AE5318" s="2">
        <v>0</v>
      </c>
      <c r="AF5318" s="7">
        <f>VLOOKUP(R5318,Weights!$A$2:$B$120,2,0)*AE5318</f>
        <v>0</v>
      </c>
      <c r="AG5318">
        <f t="shared" ca="1" si="727"/>
        <v>70.56</v>
      </c>
      <c r="AI5318" t="str">
        <f t="shared" ca="1" si="729"/>
        <v>UTEP</v>
      </c>
      <c r="AJ5318" t="str">
        <f t="shared" si="730"/>
        <v>UTEP</v>
      </c>
      <c r="AK5318">
        <f t="shared" si="731"/>
        <v>0</v>
      </c>
    </row>
    <row r="5319" spans="17:37" x14ac:dyDescent="0.25">
      <c r="Q5319" t="s">
        <v>3474</v>
      </c>
      <c r="R5319" s="6">
        <v>42070</v>
      </c>
      <c r="S5319" t="s">
        <v>3194</v>
      </c>
      <c r="T5319" t="s">
        <v>3473</v>
      </c>
      <c r="U5319" t="s">
        <v>3842</v>
      </c>
      <c r="V5319">
        <v>68</v>
      </c>
      <c r="W5319">
        <v>65</v>
      </c>
      <c r="Y5319" t="s">
        <v>1703</v>
      </c>
      <c r="Z5319">
        <v>1</v>
      </c>
      <c r="AA5319">
        <f t="shared" si="728"/>
        <v>3</v>
      </c>
      <c r="AB5319">
        <f t="shared" ca="1" si="724"/>
        <v>11.6</v>
      </c>
      <c r="AC5319">
        <f t="shared" ca="1" si="725"/>
        <v>-8.6</v>
      </c>
      <c r="AD5319">
        <f t="shared" ca="1" si="726"/>
        <v>8.6</v>
      </c>
      <c r="AE5319" s="2">
        <v>0</v>
      </c>
      <c r="AF5319" s="7">
        <f>VLOOKUP(R5319,Weights!$A$2:$B$120,2,0)*AE5319</f>
        <v>0</v>
      </c>
      <c r="AG5319">
        <f t="shared" ca="1" si="727"/>
        <v>73.959999999999994</v>
      </c>
      <c r="AI5319" t="str">
        <f t="shared" ca="1" si="729"/>
        <v>UTEP</v>
      </c>
      <c r="AJ5319" t="str">
        <f t="shared" si="730"/>
        <v>UTEP</v>
      </c>
      <c r="AK5319">
        <f t="shared" si="731"/>
        <v>0</v>
      </c>
    </row>
    <row r="5320" spans="17:37" x14ac:dyDescent="0.25">
      <c r="Q5320" t="s">
        <v>3489</v>
      </c>
      <c r="R5320" s="6">
        <v>41957</v>
      </c>
      <c r="S5320" t="s">
        <v>3194</v>
      </c>
      <c r="T5320" t="s">
        <v>3440</v>
      </c>
      <c r="U5320" t="s">
        <v>3842</v>
      </c>
      <c r="V5320">
        <v>90</v>
      </c>
      <c r="W5320">
        <v>76</v>
      </c>
      <c r="Y5320" t="s">
        <v>176</v>
      </c>
      <c r="Z5320">
        <v>1</v>
      </c>
      <c r="AA5320">
        <f t="shared" si="728"/>
        <v>14</v>
      </c>
      <c r="AB5320">
        <f t="shared" ca="1" si="724"/>
        <v>8.8000000000000007</v>
      </c>
      <c r="AC5320">
        <f t="shared" ca="1" si="725"/>
        <v>5.1999999999999993</v>
      </c>
      <c r="AD5320">
        <f t="shared" ca="1" si="726"/>
        <v>-5.1999999999999993</v>
      </c>
      <c r="AE5320" s="2">
        <v>0</v>
      </c>
      <c r="AF5320" s="7">
        <f>VLOOKUP(R5320,Weights!$A$2:$B$120,2,0)*AE5320</f>
        <v>0</v>
      </c>
      <c r="AG5320">
        <f t="shared" ca="1" si="727"/>
        <v>27.039999999999992</v>
      </c>
      <c r="AI5320" t="str">
        <f t="shared" ca="1" si="729"/>
        <v>Valparaiso</v>
      </c>
      <c r="AJ5320" t="str">
        <f t="shared" si="730"/>
        <v>Valparaiso</v>
      </c>
      <c r="AK5320">
        <f t="shared" si="731"/>
        <v>0</v>
      </c>
    </row>
    <row r="5321" spans="17:37" x14ac:dyDescent="0.25">
      <c r="Q5321" t="s">
        <v>3489</v>
      </c>
      <c r="R5321" s="6">
        <v>41962</v>
      </c>
      <c r="S5321" t="s">
        <v>3194</v>
      </c>
      <c r="T5321" t="s">
        <v>3839</v>
      </c>
      <c r="U5321" t="s">
        <v>3842</v>
      </c>
      <c r="V5321">
        <v>91</v>
      </c>
      <c r="W5321">
        <v>55</v>
      </c>
      <c r="Y5321" t="s">
        <v>99</v>
      </c>
      <c r="Z5321">
        <v>1</v>
      </c>
      <c r="AA5321">
        <f t="shared" si="728"/>
        <v>36</v>
      </c>
      <c r="AB5321">
        <f t="shared" ca="1" si="724"/>
        <v>36.199999800000001</v>
      </c>
      <c r="AC5321">
        <f t="shared" ca="1" si="725"/>
        <v>-0.1999998000000005</v>
      </c>
      <c r="AD5321">
        <f t="shared" ca="1" si="726"/>
        <v>0.1999998000000005</v>
      </c>
      <c r="AE5321" s="2">
        <v>0</v>
      </c>
      <c r="AF5321" s="7">
        <f>VLOOKUP(R5321,Weights!$A$2:$B$120,2,0)*AE5321</f>
        <v>0</v>
      </c>
      <c r="AG5321">
        <f t="shared" ca="1" si="727"/>
        <v>3.9999920000040205E-2</v>
      </c>
      <c r="AI5321" t="str">
        <f t="shared" ca="1" si="729"/>
        <v>Valparaiso</v>
      </c>
      <c r="AJ5321" t="str">
        <f t="shared" si="730"/>
        <v>Valparaiso</v>
      </c>
      <c r="AK5321">
        <f t="shared" si="731"/>
        <v>0</v>
      </c>
    </row>
    <row r="5322" spans="17:37" x14ac:dyDescent="0.25">
      <c r="Q5322" t="s">
        <v>3489</v>
      </c>
      <c r="R5322" s="6">
        <v>41964</v>
      </c>
      <c r="S5322" t="s">
        <v>3195</v>
      </c>
      <c r="T5322" t="s">
        <v>3533</v>
      </c>
      <c r="U5322" t="s">
        <v>3842</v>
      </c>
      <c r="V5322">
        <v>59</v>
      </c>
      <c r="W5322">
        <v>46</v>
      </c>
      <c r="Y5322" t="s">
        <v>100</v>
      </c>
      <c r="Z5322">
        <v>1</v>
      </c>
      <c r="AA5322">
        <f t="shared" si="728"/>
        <v>13</v>
      </c>
      <c r="AB5322">
        <f t="shared" ca="1" si="724"/>
        <v>17.799999799999998</v>
      </c>
      <c r="AC5322">
        <f t="shared" ca="1" si="725"/>
        <v>-4.7999997999999984</v>
      </c>
      <c r="AD5322">
        <f t="shared" ca="1" si="726"/>
        <v>4.7999997999999984</v>
      </c>
      <c r="AE5322" s="2">
        <v>0</v>
      </c>
      <c r="AF5322" s="7">
        <f>VLOOKUP(R5322,Weights!$A$2:$B$120,2,0)*AE5322</f>
        <v>0</v>
      </c>
      <c r="AG5322">
        <f t="shared" ca="1" si="727"/>
        <v>23.039998080000025</v>
      </c>
      <c r="AI5322" t="str">
        <f t="shared" ca="1" si="729"/>
        <v>Valparaiso</v>
      </c>
      <c r="AJ5322" t="str">
        <f t="shared" si="730"/>
        <v>Valparaiso</v>
      </c>
      <c r="AK5322">
        <f t="shared" si="731"/>
        <v>0</v>
      </c>
    </row>
    <row r="5323" spans="17:37" x14ac:dyDescent="0.25">
      <c r="Q5323" t="s">
        <v>3489</v>
      </c>
      <c r="R5323" s="6">
        <v>41971</v>
      </c>
      <c r="S5323" t="s">
        <v>3195</v>
      </c>
      <c r="T5323" t="s">
        <v>3409</v>
      </c>
      <c r="U5323" t="s">
        <v>3842</v>
      </c>
      <c r="V5323">
        <v>66</v>
      </c>
      <c r="W5323">
        <v>46</v>
      </c>
      <c r="Y5323" t="s">
        <v>103</v>
      </c>
      <c r="Z5323">
        <v>1</v>
      </c>
      <c r="AA5323">
        <f t="shared" si="728"/>
        <v>20</v>
      </c>
      <c r="AB5323">
        <f t="shared" ca="1" si="724"/>
        <v>10.6</v>
      </c>
      <c r="AC5323">
        <f t="shared" ca="1" si="725"/>
        <v>9.4</v>
      </c>
      <c r="AD5323">
        <f t="shared" ca="1" si="726"/>
        <v>-9.4</v>
      </c>
      <c r="AE5323" s="2">
        <v>0</v>
      </c>
      <c r="AF5323" s="7">
        <f>VLOOKUP(R5323,Weights!$A$2:$B$120,2,0)*AE5323</f>
        <v>0</v>
      </c>
      <c r="AG5323">
        <f t="shared" ca="1" si="727"/>
        <v>88.360000000000014</v>
      </c>
      <c r="AI5323" t="str">
        <f t="shared" ca="1" si="729"/>
        <v>Valparaiso</v>
      </c>
      <c r="AJ5323" t="str">
        <f t="shared" si="730"/>
        <v>Valparaiso</v>
      </c>
      <c r="AK5323">
        <f t="shared" si="731"/>
        <v>0</v>
      </c>
    </row>
    <row r="5324" spans="17:37" x14ac:dyDescent="0.25">
      <c r="Q5324" t="s">
        <v>3489</v>
      </c>
      <c r="R5324" s="6">
        <v>41972</v>
      </c>
      <c r="S5324" t="s">
        <v>3195</v>
      </c>
      <c r="T5324" t="s">
        <v>3271</v>
      </c>
      <c r="U5324" t="s">
        <v>3842</v>
      </c>
      <c r="V5324">
        <v>93</v>
      </c>
      <c r="W5324">
        <v>58</v>
      </c>
      <c r="Y5324" t="s">
        <v>262</v>
      </c>
      <c r="Z5324">
        <v>1</v>
      </c>
      <c r="AA5324">
        <f t="shared" si="728"/>
        <v>35</v>
      </c>
      <c r="AB5324">
        <f t="shared" ca="1" si="724"/>
        <v>0.20000000000000018</v>
      </c>
      <c r="AC5324">
        <f t="shared" ca="1" si="725"/>
        <v>34.799999999999997</v>
      </c>
      <c r="AD5324">
        <f t="shared" ca="1" si="726"/>
        <v>-34.799999999999997</v>
      </c>
      <c r="AE5324" s="2">
        <v>0</v>
      </c>
      <c r="AF5324" s="7">
        <f>VLOOKUP(R5324,Weights!$A$2:$B$120,2,0)*AE5324</f>
        <v>0</v>
      </c>
      <c r="AG5324">
        <f t="shared" ca="1" si="727"/>
        <v>1211.0399999999997</v>
      </c>
      <c r="AI5324" t="str">
        <f t="shared" ca="1" si="729"/>
        <v>Valparaiso</v>
      </c>
      <c r="AJ5324" t="str">
        <f t="shared" si="730"/>
        <v>Valparaiso</v>
      </c>
      <c r="AK5324">
        <f t="shared" si="731"/>
        <v>0</v>
      </c>
    </row>
    <row r="5325" spans="17:37" x14ac:dyDescent="0.25">
      <c r="Q5325" t="s">
        <v>3489</v>
      </c>
      <c r="R5325" s="6">
        <v>41973</v>
      </c>
      <c r="S5325" t="s">
        <v>3195</v>
      </c>
      <c r="T5325" t="s">
        <v>3407</v>
      </c>
      <c r="U5325" t="s">
        <v>3842</v>
      </c>
      <c r="V5325">
        <v>70</v>
      </c>
      <c r="W5325">
        <v>55</v>
      </c>
      <c r="Y5325" t="s">
        <v>415</v>
      </c>
      <c r="Z5325">
        <v>1</v>
      </c>
      <c r="AA5325">
        <f t="shared" si="728"/>
        <v>15</v>
      </c>
      <c r="AB5325">
        <f t="shared" ca="1" si="724"/>
        <v>0.79999999999999982</v>
      </c>
      <c r="AC5325">
        <f t="shared" ca="1" si="725"/>
        <v>14.2</v>
      </c>
      <c r="AD5325">
        <f t="shared" ca="1" si="726"/>
        <v>-14.2</v>
      </c>
      <c r="AE5325" s="2">
        <v>0</v>
      </c>
      <c r="AF5325" s="7">
        <f>VLOOKUP(R5325,Weights!$A$2:$B$120,2,0)*AE5325</f>
        <v>0</v>
      </c>
      <c r="AG5325">
        <f t="shared" ca="1" si="727"/>
        <v>201.64</v>
      </c>
      <c r="AI5325" t="str">
        <f t="shared" ca="1" si="729"/>
        <v>Valparaiso</v>
      </c>
      <c r="AJ5325" t="str">
        <f t="shared" si="730"/>
        <v>Valparaiso</v>
      </c>
      <c r="AK5325">
        <f t="shared" si="731"/>
        <v>0</v>
      </c>
    </row>
    <row r="5326" spans="17:37" x14ac:dyDescent="0.25">
      <c r="Q5326" t="s">
        <v>3489</v>
      </c>
      <c r="R5326" s="6">
        <v>41979</v>
      </c>
      <c r="S5326" t="s">
        <v>3194</v>
      </c>
      <c r="T5326" t="s">
        <v>3395</v>
      </c>
      <c r="U5326" t="s">
        <v>3841</v>
      </c>
      <c r="V5326">
        <v>63</v>
      </c>
      <c r="W5326">
        <v>46</v>
      </c>
      <c r="Y5326" t="s">
        <v>464</v>
      </c>
      <c r="Z5326">
        <v>1</v>
      </c>
      <c r="AA5326">
        <f t="shared" si="728"/>
        <v>-17</v>
      </c>
      <c r="AB5326">
        <f t="shared" ca="1" si="724"/>
        <v>6.7999999799999999</v>
      </c>
      <c r="AC5326">
        <f t="shared" ca="1" si="725"/>
        <v>-23.799999979999999</v>
      </c>
      <c r="AD5326">
        <f t="shared" ca="1" si="726"/>
        <v>23.799999979999999</v>
      </c>
      <c r="AE5326" s="2">
        <v>0</v>
      </c>
      <c r="AF5326" s="7">
        <f>VLOOKUP(R5326,Weights!$A$2:$B$120,2,0)*AE5326</f>
        <v>0</v>
      </c>
      <c r="AG5326">
        <f t="shared" ca="1" si="727"/>
        <v>566.439999048</v>
      </c>
      <c r="AI5326" t="str">
        <f t="shared" ca="1" si="729"/>
        <v>Valparaiso</v>
      </c>
      <c r="AJ5326" t="str">
        <f t="shared" si="730"/>
        <v>New Mexico</v>
      </c>
      <c r="AK5326" t="str">
        <f t="shared" si="731"/>
        <v>New Mexico</v>
      </c>
    </row>
    <row r="5327" spans="17:37" x14ac:dyDescent="0.25">
      <c r="Q5327" t="s">
        <v>3489</v>
      </c>
      <c r="R5327" s="6">
        <v>41983</v>
      </c>
      <c r="S5327" t="s">
        <v>3194</v>
      </c>
      <c r="T5327" t="s">
        <v>3839</v>
      </c>
      <c r="U5327" t="s">
        <v>3842</v>
      </c>
      <c r="V5327">
        <v>79</v>
      </c>
      <c r="W5327">
        <v>54</v>
      </c>
      <c r="Y5327" t="s">
        <v>419</v>
      </c>
      <c r="Z5327">
        <v>1</v>
      </c>
      <c r="AA5327">
        <f t="shared" si="728"/>
        <v>25</v>
      </c>
      <c r="AB5327">
        <f t="shared" ca="1" si="724"/>
        <v>36.199999800000001</v>
      </c>
      <c r="AC5327">
        <f t="shared" ca="1" si="725"/>
        <v>-11.199999800000001</v>
      </c>
      <c r="AD5327">
        <f t="shared" ca="1" si="726"/>
        <v>11.199999800000001</v>
      </c>
      <c r="AE5327" s="2">
        <v>0</v>
      </c>
      <c r="AF5327" s="7">
        <f>VLOOKUP(R5327,Weights!$A$2:$B$120,2,0)*AE5327</f>
        <v>0</v>
      </c>
      <c r="AG5327">
        <f t="shared" ca="1" si="727"/>
        <v>125.43999552000005</v>
      </c>
      <c r="AI5327" t="str">
        <f t="shared" ca="1" si="729"/>
        <v>Valparaiso</v>
      </c>
      <c r="AJ5327" t="str">
        <f t="shared" si="730"/>
        <v>Valparaiso</v>
      </c>
      <c r="AK5327">
        <f t="shared" si="731"/>
        <v>0</v>
      </c>
    </row>
    <row r="5328" spans="17:37" x14ac:dyDescent="0.25">
      <c r="Q5328" t="s">
        <v>3489</v>
      </c>
      <c r="R5328" s="6">
        <v>41986</v>
      </c>
      <c r="S5328" t="s">
        <v>3194</v>
      </c>
      <c r="T5328" t="s">
        <v>3437</v>
      </c>
      <c r="U5328" t="s">
        <v>3842</v>
      </c>
      <c r="V5328">
        <v>65</v>
      </c>
      <c r="W5328">
        <v>62</v>
      </c>
      <c r="Y5328" t="s">
        <v>465</v>
      </c>
      <c r="Z5328">
        <v>1</v>
      </c>
      <c r="AA5328">
        <f t="shared" si="728"/>
        <v>3</v>
      </c>
      <c r="AB5328">
        <f t="shared" ca="1" si="724"/>
        <v>12.4</v>
      </c>
      <c r="AC5328">
        <f t="shared" ca="1" si="725"/>
        <v>-9.4</v>
      </c>
      <c r="AD5328">
        <f t="shared" ca="1" si="726"/>
        <v>9.4</v>
      </c>
      <c r="AE5328" s="2">
        <v>0</v>
      </c>
      <c r="AF5328" s="7">
        <f>VLOOKUP(R5328,Weights!$A$2:$B$120,2,0)*AE5328</f>
        <v>0</v>
      </c>
      <c r="AG5328">
        <f t="shared" ca="1" si="727"/>
        <v>88.360000000000014</v>
      </c>
      <c r="AI5328" t="str">
        <f t="shared" ca="1" si="729"/>
        <v>Valparaiso</v>
      </c>
      <c r="AJ5328" t="str">
        <f t="shared" si="730"/>
        <v>Valparaiso</v>
      </c>
      <c r="AK5328">
        <f t="shared" si="731"/>
        <v>0</v>
      </c>
    </row>
    <row r="5329" spans="17:37" x14ac:dyDescent="0.25">
      <c r="Q5329" t="s">
        <v>3489</v>
      </c>
      <c r="R5329" s="6">
        <v>41994</v>
      </c>
      <c r="S5329" t="s">
        <v>3194</v>
      </c>
      <c r="T5329" t="s">
        <v>3839</v>
      </c>
      <c r="U5329" t="s">
        <v>3842</v>
      </c>
      <c r="V5329">
        <v>82</v>
      </c>
      <c r="W5329">
        <v>55</v>
      </c>
      <c r="Y5329" t="s">
        <v>1792</v>
      </c>
      <c r="Z5329">
        <v>1</v>
      </c>
      <c r="AA5329">
        <f t="shared" si="728"/>
        <v>27</v>
      </c>
      <c r="AB5329">
        <f t="shared" ca="1" si="724"/>
        <v>36.199999800000001</v>
      </c>
      <c r="AC5329">
        <f t="shared" ca="1" si="725"/>
        <v>-9.1999998000000005</v>
      </c>
      <c r="AD5329">
        <f t="shared" ca="1" si="726"/>
        <v>9.1999998000000005</v>
      </c>
      <c r="AE5329" s="2">
        <v>0</v>
      </c>
      <c r="AF5329" s="7">
        <f>VLOOKUP(R5329,Weights!$A$2:$B$120,2,0)*AE5329</f>
        <v>0</v>
      </c>
      <c r="AG5329">
        <f t="shared" ca="1" si="727"/>
        <v>84.639996320000051</v>
      </c>
      <c r="AI5329" t="str">
        <f t="shared" ca="1" si="729"/>
        <v>Valparaiso</v>
      </c>
      <c r="AJ5329" t="str">
        <f t="shared" si="730"/>
        <v>Valparaiso</v>
      </c>
      <c r="AK5329">
        <f t="shared" si="731"/>
        <v>0</v>
      </c>
    </row>
    <row r="5330" spans="17:37" x14ac:dyDescent="0.25">
      <c r="Q5330" t="s">
        <v>3489</v>
      </c>
      <c r="R5330" s="6">
        <v>42008</v>
      </c>
      <c r="S5330" t="s">
        <v>3194</v>
      </c>
      <c r="T5330" t="s">
        <v>3347</v>
      </c>
      <c r="U5330" t="s">
        <v>3842</v>
      </c>
      <c r="V5330">
        <v>79</v>
      </c>
      <c r="W5330">
        <v>64</v>
      </c>
      <c r="Y5330" t="s">
        <v>1793</v>
      </c>
      <c r="Z5330">
        <v>1</v>
      </c>
      <c r="AA5330">
        <f t="shared" si="728"/>
        <v>15</v>
      </c>
      <c r="AB5330">
        <f t="shared" ca="1" si="724"/>
        <v>15</v>
      </c>
      <c r="AC5330">
        <f t="shared" ca="1" si="725"/>
        <v>0</v>
      </c>
      <c r="AD5330">
        <f t="shared" ca="1" si="726"/>
        <v>0</v>
      </c>
      <c r="AE5330" s="2">
        <v>0</v>
      </c>
      <c r="AF5330" s="7">
        <f>VLOOKUP(R5330,Weights!$A$2:$B$120,2,0)*AE5330</f>
        <v>0</v>
      </c>
      <c r="AG5330">
        <f t="shared" ca="1" si="727"/>
        <v>0</v>
      </c>
      <c r="AI5330" t="str">
        <f t="shared" ca="1" si="729"/>
        <v>Valparaiso</v>
      </c>
      <c r="AJ5330" t="str">
        <f t="shared" si="730"/>
        <v>Valparaiso</v>
      </c>
      <c r="AK5330">
        <f t="shared" si="731"/>
        <v>0</v>
      </c>
    </row>
    <row r="5331" spans="17:37" x14ac:dyDescent="0.25">
      <c r="Q5331" t="s">
        <v>3489</v>
      </c>
      <c r="R5331" s="6">
        <v>42012</v>
      </c>
      <c r="S5331" t="s">
        <v>3194</v>
      </c>
      <c r="T5331" t="s">
        <v>3283</v>
      </c>
      <c r="U5331" t="s">
        <v>3842</v>
      </c>
      <c r="V5331">
        <v>85</v>
      </c>
      <c r="W5331">
        <v>56</v>
      </c>
      <c r="Y5331" t="s">
        <v>1794</v>
      </c>
      <c r="Z5331">
        <v>1</v>
      </c>
      <c r="AA5331">
        <f t="shared" si="728"/>
        <v>29</v>
      </c>
      <c r="AB5331">
        <f t="shared" ca="1" si="724"/>
        <v>16.600000000000001</v>
      </c>
      <c r="AC5331">
        <f t="shared" ca="1" si="725"/>
        <v>12.399999999999999</v>
      </c>
      <c r="AD5331">
        <f t="shared" ca="1" si="726"/>
        <v>-12.399999999999999</v>
      </c>
      <c r="AE5331" s="2">
        <v>0</v>
      </c>
      <c r="AF5331" s="7">
        <f>VLOOKUP(R5331,Weights!$A$2:$B$120,2,0)*AE5331</f>
        <v>0</v>
      </c>
      <c r="AG5331">
        <f t="shared" ca="1" si="727"/>
        <v>153.75999999999996</v>
      </c>
      <c r="AI5331" t="str">
        <f t="shared" ca="1" si="729"/>
        <v>Valparaiso</v>
      </c>
      <c r="AJ5331" t="str">
        <f t="shared" si="730"/>
        <v>Valparaiso</v>
      </c>
      <c r="AK5331">
        <f t="shared" si="731"/>
        <v>0</v>
      </c>
    </row>
    <row r="5332" spans="17:37" x14ac:dyDescent="0.25">
      <c r="Q5332" t="s">
        <v>3489</v>
      </c>
      <c r="R5332" s="6">
        <v>42014</v>
      </c>
      <c r="S5332" t="s">
        <v>3194</v>
      </c>
      <c r="T5332" t="s">
        <v>3494</v>
      </c>
      <c r="U5332" t="s">
        <v>3842</v>
      </c>
      <c r="V5332">
        <v>58</v>
      </c>
      <c r="W5332">
        <v>56</v>
      </c>
      <c r="Y5332" t="s">
        <v>1795</v>
      </c>
      <c r="Z5332">
        <v>1</v>
      </c>
      <c r="AA5332">
        <f t="shared" si="728"/>
        <v>2</v>
      </c>
      <c r="AB5332">
        <f t="shared" ca="1" si="724"/>
        <v>6.2</v>
      </c>
      <c r="AC5332">
        <f t="shared" ca="1" si="725"/>
        <v>-4.2</v>
      </c>
      <c r="AD5332">
        <f t="shared" ca="1" si="726"/>
        <v>4.2</v>
      </c>
      <c r="AE5332" s="2">
        <v>0</v>
      </c>
      <c r="AF5332" s="7">
        <f>VLOOKUP(R5332,Weights!$A$2:$B$120,2,0)*AE5332</f>
        <v>0</v>
      </c>
      <c r="AG5332">
        <f t="shared" ca="1" si="727"/>
        <v>17.64</v>
      </c>
      <c r="AI5332" t="str">
        <f t="shared" ca="1" si="729"/>
        <v>Valparaiso</v>
      </c>
      <c r="AJ5332" t="str">
        <f t="shared" si="730"/>
        <v>Valparaiso</v>
      </c>
      <c r="AK5332">
        <f t="shared" si="731"/>
        <v>0</v>
      </c>
    </row>
    <row r="5333" spans="17:37" x14ac:dyDescent="0.25">
      <c r="Q5333" t="s">
        <v>3489</v>
      </c>
      <c r="R5333" s="6">
        <v>42030</v>
      </c>
      <c r="S5333" t="s">
        <v>3194</v>
      </c>
      <c r="T5333" t="s">
        <v>3402</v>
      </c>
      <c r="U5333" t="s">
        <v>3842</v>
      </c>
      <c r="V5333">
        <v>73</v>
      </c>
      <c r="W5333">
        <v>48</v>
      </c>
      <c r="Y5333" t="s">
        <v>1796</v>
      </c>
      <c r="Z5333">
        <v>1</v>
      </c>
      <c r="AA5333">
        <f t="shared" si="728"/>
        <v>25</v>
      </c>
      <c r="AB5333">
        <f t="shared" ca="1" si="724"/>
        <v>13.8</v>
      </c>
      <c r="AC5333">
        <f t="shared" ca="1" si="725"/>
        <v>11.2</v>
      </c>
      <c r="AD5333">
        <f t="shared" ca="1" si="726"/>
        <v>-11.2</v>
      </c>
      <c r="AE5333" s="2">
        <v>0</v>
      </c>
      <c r="AF5333" s="7">
        <f>VLOOKUP(R5333,Weights!$A$2:$B$120,2,0)*AE5333</f>
        <v>0</v>
      </c>
      <c r="AG5333">
        <f t="shared" ca="1" si="727"/>
        <v>125.43999999999998</v>
      </c>
      <c r="AI5333" t="str">
        <f t="shared" ca="1" si="729"/>
        <v>Valparaiso</v>
      </c>
      <c r="AJ5333" t="str">
        <f t="shared" si="730"/>
        <v>Valparaiso</v>
      </c>
      <c r="AK5333">
        <f t="shared" si="731"/>
        <v>0</v>
      </c>
    </row>
    <row r="5334" spans="17:37" x14ac:dyDescent="0.25">
      <c r="Q5334" t="s">
        <v>3489</v>
      </c>
      <c r="R5334" s="6">
        <v>42039</v>
      </c>
      <c r="S5334" t="s">
        <v>3194</v>
      </c>
      <c r="T5334" t="s">
        <v>3277</v>
      </c>
      <c r="U5334" t="s">
        <v>3842</v>
      </c>
      <c r="V5334">
        <v>78</v>
      </c>
      <c r="W5334">
        <v>70</v>
      </c>
      <c r="Y5334" t="s">
        <v>1797</v>
      </c>
      <c r="Z5334">
        <v>1</v>
      </c>
      <c r="AA5334">
        <f t="shared" si="728"/>
        <v>8</v>
      </c>
      <c r="AB5334">
        <f t="shared" ca="1" si="724"/>
        <v>8.3999999800000005</v>
      </c>
      <c r="AC5334">
        <f t="shared" ca="1" si="725"/>
        <v>-0.39999998000000048</v>
      </c>
      <c r="AD5334">
        <f t="shared" ca="1" si="726"/>
        <v>0.39999998000000048</v>
      </c>
      <c r="AE5334" s="2">
        <v>0</v>
      </c>
      <c r="AF5334" s="7">
        <f>VLOOKUP(R5334,Weights!$A$2:$B$120,2,0)*AE5334</f>
        <v>0</v>
      </c>
      <c r="AG5334">
        <f t="shared" ca="1" si="727"/>
        <v>0.15999998400000079</v>
      </c>
      <c r="AI5334" t="str">
        <f t="shared" ca="1" si="729"/>
        <v>Valparaiso</v>
      </c>
      <c r="AJ5334" t="str">
        <f t="shared" si="730"/>
        <v>Valparaiso</v>
      </c>
      <c r="AK5334">
        <f t="shared" si="731"/>
        <v>0</v>
      </c>
    </row>
    <row r="5335" spans="17:37" x14ac:dyDescent="0.25">
      <c r="Q5335" t="s">
        <v>3489</v>
      </c>
      <c r="R5335" s="6">
        <v>42043</v>
      </c>
      <c r="S5335" t="s">
        <v>3194</v>
      </c>
      <c r="T5335" t="s">
        <v>3490</v>
      </c>
      <c r="U5335" t="s">
        <v>3842</v>
      </c>
      <c r="V5335">
        <v>82</v>
      </c>
      <c r="W5335">
        <v>76</v>
      </c>
      <c r="Y5335" t="s">
        <v>1798</v>
      </c>
      <c r="Z5335">
        <v>1</v>
      </c>
      <c r="AA5335">
        <f t="shared" si="728"/>
        <v>6</v>
      </c>
      <c r="AB5335">
        <f t="shared" ca="1" si="724"/>
        <v>7.1999999800000003</v>
      </c>
      <c r="AC5335">
        <f t="shared" ca="1" si="725"/>
        <v>-1.1999999800000003</v>
      </c>
      <c r="AD5335">
        <f t="shared" ca="1" si="726"/>
        <v>1.1999999800000003</v>
      </c>
      <c r="AE5335" s="2">
        <v>0</v>
      </c>
      <c r="AF5335" s="7">
        <f>VLOOKUP(R5335,Weights!$A$2:$B$120,2,0)*AE5335</f>
        <v>0</v>
      </c>
      <c r="AG5335">
        <f t="shared" ca="1" si="727"/>
        <v>1.4399999520000011</v>
      </c>
      <c r="AI5335" t="str">
        <f t="shared" ca="1" si="729"/>
        <v>Valparaiso</v>
      </c>
      <c r="AJ5335" t="str">
        <f t="shared" si="730"/>
        <v>Valparaiso</v>
      </c>
      <c r="AK5335">
        <f t="shared" si="731"/>
        <v>0</v>
      </c>
    </row>
    <row r="5336" spans="17:37" x14ac:dyDescent="0.25">
      <c r="Q5336" t="s">
        <v>3489</v>
      </c>
      <c r="R5336" s="6">
        <v>42048</v>
      </c>
      <c r="S5336" t="s">
        <v>3194</v>
      </c>
      <c r="T5336" t="s">
        <v>3492</v>
      </c>
      <c r="U5336" t="s">
        <v>3842</v>
      </c>
      <c r="V5336">
        <v>63</v>
      </c>
      <c r="W5336">
        <v>59</v>
      </c>
      <c r="Y5336" t="s">
        <v>1799</v>
      </c>
      <c r="Z5336">
        <v>1</v>
      </c>
      <c r="AA5336">
        <f t="shared" si="728"/>
        <v>4</v>
      </c>
      <c r="AB5336">
        <f t="shared" ca="1" si="724"/>
        <v>3.2</v>
      </c>
      <c r="AC5336">
        <f t="shared" ca="1" si="725"/>
        <v>0.79999999999999982</v>
      </c>
      <c r="AD5336">
        <f t="shared" ca="1" si="726"/>
        <v>-0.79999999999999982</v>
      </c>
      <c r="AE5336" s="2">
        <v>0</v>
      </c>
      <c r="AF5336" s="7">
        <f>VLOOKUP(R5336,Weights!$A$2:$B$120,2,0)*AE5336</f>
        <v>0</v>
      </c>
      <c r="AG5336">
        <f t="shared" ca="1" si="727"/>
        <v>0.63999999999999968</v>
      </c>
      <c r="AI5336" t="str">
        <f t="shared" ca="1" si="729"/>
        <v>Valparaiso</v>
      </c>
      <c r="AJ5336" t="str">
        <f t="shared" si="730"/>
        <v>Valparaiso</v>
      </c>
      <c r="AK5336">
        <f t="shared" si="731"/>
        <v>0</v>
      </c>
    </row>
    <row r="5337" spans="17:37" x14ac:dyDescent="0.25">
      <c r="Q5337" t="s">
        <v>3489</v>
      </c>
      <c r="R5337" s="6">
        <v>42056</v>
      </c>
      <c r="S5337" t="s">
        <v>3194</v>
      </c>
      <c r="T5337" t="s">
        <v>3300</v>
      </c>
      <c r="U5337" t="s">
        <v>3842</v>
      </c>
      <c r="V5337">
        <v>55</v>
      </c>
      <c r="W5337">
        <v>48</v>
      </c>
      <c r="Y5337" t="s">
        <v>1800</v>
      </c>
      <c r="Z5337">
        <v>1</v>
      </c>
      <c r="AA5337">
        <f t="shared" si="728"/>
        <v>7</v>
      </c>
      <c r="AB5337">
        <f t="shared" ca="1" si="724"/>
        <v>16.399999999999999</v>
      </c>
      <c r="AC5337">
        <f t="shared" ca="1" si="725"/>
        <v>-9.3999999999999986</v>
      </c>
      <c r="AD5337">
        <f t="shared" ca="1" si="726"/>
        <v>9.3999999999999986</v>
      </c>
      <c r="AE5337" s="2">
        <v>0</v>
      </c>
      <c r="AF5337" s="7">
        <f>VLOOKUP(R5337,Weights!$A$2:$B$120,2,0)*AE5337</f>
        <v>0</v>
      </c>
      <c r="AG5337">
        <f t="shared" ca="1" si="727"/>
        <v>88.359999999999971</v>
      </c>
      <c r="AI5337" t="str">
        <f t="shared" ca="1" si="729"/>
        <v>Valparaiso</v>
      </c>
      <c r="AJ5337" t="str">
        <f t="shared" si="730"/>
        <v>Valparaiso</v>
      </c>
      <c r="AK5337">
        <f t="shared" si="731"/>
        <v>0</v>
      </c>
    </row>
    <row r="5338" spans="17:37" x14ac:dyDescent="0.25">
      <c r="Q5338" t="s">
        <v>3489</v>
      </c>
      <c r="R5338" s="6">
        <v>42073</v>
      </c>
      <c r="S5338" t="s">
        <v>3194</v>
      </c>
      <c r="T5338" t="s">
        <v>3492</v>
      </c>
      <c r="U5338" t="s">
        <v>3842</v>
      </c>
      <c r="V5338">
        <v>54</v>
      </c>
      <c r="W5338">
        <v>44</v>
      </c>
      <c r="Y5338" t="s">
        <v>1801</v>
      </c>
      <c r="Z5338">
        <v>1</v>
      </c>
      <c r="AA5338">
        <f t="shared" si="728"/>
        <v>10</v>
      </c>
      <c r="AB5338">
        <f t="shared" ca="1" si="724"/>
        <v>3.2</v>
      </c>
      <c r="AC5338">
        <f t="shared" ca="1" si="725"/>
        <v>6.8</v>
      </c>
      <c r="AD5338">
        <f t="shared" ca="1" si="726"/>
        <v>-6.8</v>
      </c>
      <c r="AE5338" s="2">
        <v>0</v>
      </c>
      <c r="AF5338" s="7">
        <f>VLOOKUP(R5338,Weights!$A$2:$B$120,2,0)*AE5338</f>
        <v>0</v>
      </c>
      <c r="AG5338">
        <f t="shared" ca="1" si="727"/>
        <v>46.239999999999995</v>
      </c>
      <c r="AI5338" t="str">
        <f t="shared" ca="1" si="729"/>
        <v>Valparaiso</v>
      </c>
      <c r="AJ5338" t="str">
        <f t="shared" si="730"/>
        <v>Valparaiso</v>
      </c>
      <c r="AK5338">
        <f t="shared" si="731"/>
        <v>0</v>
      </c>
    </row>
    <row r="5339" spans="17:37" x14ac:dyDescent="0.25">
      <c r="Q5339" t="s">
        <v>3350</v>
      </c>
      <c r="R5339" s="6">
        <v>41959</v>
      </c>
      <c r="S5339" t="s">
        <v>3194</v>
      </c>
      <c r="T5339" t="s">
        <v>3839</v>
      </c>
      <c r="U5339" t="s">
        <v>3842</v>
      </c>
      <c r="V5339">
        <v>83</v>
      </c>
      <c r="W5339">
        <v>56</v>
      </c>
      <c r="Y5339" t="s">
        <v>176</v>
      </c>
      <c r="Z5339">
        <v>1</v>
      </c>
      <c r="AA5339">
        <f t="shared" si="728"/>
        <v>27</v>
      </c>
      <c r="AB5339">
        <f t="shared" ca="1" si="724"/>
        <v>43.2</v>
      </c>
      <c r="AC5339">
        <f t="shared" ca="1" si="725"/>
        <v>-16.200000000000003</v>
      </c>
      <c r="AD5339">
        <f t="shared" ca="1" si="726"/>
        <v>16.200000000000003</v>
      </c>
      <c r="AE5339" s="2">
        <v>0</v>
      </c>
      <c r="AF5339" s="7">
        <f>VLOOKUP(R5339,Weights!$A$2:$B$120,2,0)*AE5339</f>
        <v>0</v>
      </c>
      <c r="AG5339">
        <f t="shared" ca="1" si="727"/>
        <v>262.44000000000011</v>
      </c>
      <c r="AI5339" t="str">
        <f t="shared" ca="1" si="729"/>
        <v>Vanderbilt</v>
      </c>
      <c r="AJ5339" t="str">
        <f t="shared" si="730"/>
        <v>Vanderbilt</v>
      </c>
      <c r="AK5339">
        <f t="shared" si="731"/>
        <v>0</v>
      </c>
    </row>
    <row r="5340" spans="17:37" x14ac:dyDescent="0.25">
      <c r="Q5340" t="s">
        <v>3350</v>
      </c>
      <c r="R5340" s="6">
        <v>41963</v>
      </c>
      <c r="S5340" t="s">
        <v>3194</v>
      </c>
      <c r="T5340" t="s">
        <v>3336</v>
      </c>
      <c r="U5340" t="s">
        <v>3842</v>
      </c>
      <c r="V5340">
        <v>72</v>
      </c>
      <c r="W5340">
        <v>62</v>
      </c>
      <c r="Y5340" t="s">
        <v>258</v>
      </c>
      <c r="Z5340">
        <v>1</v>
      </c>
      <c r="AA5340">
        <f t="shared" si="728"/>
        <v>10</v>
      </c>
      <c r="AB5340">
        <f t="shared" ca="1" si="724"/>
        <v>24.6</v>
      </c>
      <c r="AC5340">
        <f t="shared" ca="1" si="725"/>
        <v>-14.600000000000001</v>
      </c>
      <c r="AD5340">
        <f t="shared" ca="1" si="726"/>
        <v>14.600000000000001</v>
      </c>
      <c r="AE5340" s="2">
        <v>0</v>
      </c>
      <c r="AF5340" s="7">
        <f>VLOOKUP(R5340,Weights!$A$2:$B$120,2,0)*AE5340</f>
        <v>0</v>
      </c>
      <c r="AG5340">
        <f t="shared" ca="1" si="727"/>
        <v>213.16000000000005</v>
      </c>
      <c r="AI5340" t="str">
        <f t="shared" ca="1" si="729"/>
        <v>Vanderbilt</v>
      </c>
      <c r="AJ5340" t="str">
        <f t="shared" si="730"/>
        <v>Vanderbilt</v>
      </c>
      <c r="AK5340">
        <f t="shared" si="731"/>
        <v>0</v>
      </c>
    </row>
    <row r="5341" spans="17:37" x14ac:dyDescent="0.25">
      <c r="Q5341" t="s">
        <v>3350</v>
      </c>
      <c r="R5341" s="6">
        <v>41966</v>
      </c>
      <c r="S5341" t="s">
        <v>3194</v>
      </c>
      <c r="T5341" t="s">
        <v>3349</v>
      </c>
      <c r="U5341" t="s">
        <v>3842</v>
      </c>
      <c r="V5341">
        <v>78</v>
      </c>
      <c r="W5341">
        <v>46</v>
      </c>
      <c r="Y5341" t="s">
        <v>259</v>
      </c>
      <c r="Z5341">
        <v>1</v>
      </c>
      <c r="AA5341">
        <f t="shared" si="728"/>
        <v>32</v>
      </c>
      <c r="AB5341">
        <f t="shared" ca="1" si="724"/>
        <v>26.799999999999997</v>
      </c>
      <c r="AC5341">
        <f t="shared" ca="1" si="725"/>
        <v>5.2000000000000028</v>
      </c>
      <c r="AD5341">
        <f t="shared" ca="1" si="726"/>
        <v>-5.2000000000000028</v>
      </c>
      <c r="AE5341" s="2">
        <v>0</v>
      </c>
      <c r="AF5341" s="7">
        <f>VLOOKUP(R5341,Weights!$A$2:$B$120,2,0)*AE5341</f>
        <v>0</v>
      </c>
      <c r="AG5341">
        <f t="shared" ca="1" si="727"/>
        <v>27.040000000000031</v>
      </c>
      <c r="AI5341" t="str">
        <f t="shared" ca="1" si="729"/>
        <v>Vanderbilt</v>
      </c>
      <c r="AJ5341" t="str">
        <f t="shared" si="730"/>
        <v>Vanderbilt</v>
      </c>
      <c r="AK5341">
        <f t="shared" si="731"/>
        <v>0</v>
      </c>
    </row>
    <row r="5342" spans="17:37" x14ac:dyDescent="0.25">
      <c r="Q5342" t="s">
        <v>3350</v>
      </c>
      <c r="R5342" s="6">
        <v>41968</v>
      </c>
      <c r="S5342" t="s">
        <v>3194</v>
      </c>
      <c r="T5342" t="s">
        <v>3413</v>
      </c>
      <c r="U5342" t="s">
        <v>3842</v>
      </c>
      <c r="V5342">
        <v>63</v>
      </c>
      <c r="W5342">
        <v>53</v>
      </c>
      <c r="Y5342" t="s">
        <v>260</v>
      </c>
      <c r="Z5342">
        <v>1</v>
      </c>
      <c r="AA5342">
        <f t="shared" si="728"/>
        <v>10</v>
      </c>
      <c r="AB5342">
        <f t="shared" ca="1" si="724"/>
        <v>11.800000199999999</v>
      </c>
      <c r="AC5342">
        <f t="shared" ca="1" si="725"/>
        <v>-1.8000001999999995</v>
      </c>
      <c r="AD5342">
        <f t="shared" ca="1" si="726"/>
        <v>1.8000001999999995</v>
      </c>
      <c r="AE5342" s="2">
        <v>0</v>
      </c>
      <c r="AF5342" s="7">
        <f>VLOOKUP(R5342,Weights!$A$2:$B$120,2,0)*AE5342</f>
        <v>0</v>
      </c>
      <c r="AG5342">
        <f t="shared" ca="1" si="727"/>
        <v>3.240000720000038</v>
      </c>
      <c r="AI5342" t="str">
        <f t="shared" ca="1" si="729"/>
        <v>Vanderbilt</v>
      </c>
      <c r="AJ5342" t="str">
        <f t="shared" si="730"/>
        <v>Vanderbilt</v>
      </c>
      <c r="AK5342">
        <f t="shared" si="731"/>
        <v>0</v>
      </c>
    </row>
    <row r="5343" spans="17:37" x14ac:dyDescent="0.25">
      <c r="Q5343" t="s">
        <v>3350</v>
      </c>
      <c r="R5343" s="6">
        <v>41977</v>
      </c>
      <c r="S5343" t="s">
        <v>3194</v>
      </c>
      <c r="T5343" t="s">
        <v>3524</v>
      </c>
      <c r="U5343" t="s">
        <v>3841</v>
      </c>
      <c r="V5343">
        <v>66</v>
      </c>
      <c r="W5343">
        <v>63</v>
      </c>
      <c r="Y5343" t="s">
        <v>105</v>
      </c>
      <c r="Z5343">
        <v>1</v>
      </c>
      <c r="AA5343">
        <f t="shared" si="728"/>
        <v>-3</v>
      </c>
      <c r="AB5343">
        <f t="shared" ca="1" si="724"/>
        <v>-3</v>
      </c>
      <c r="AC5343">
        <f t="shared" ca="1" si="725"/>
        <v>0</v>
      </c>
      <c r="AD5343">
        <f t="shared" ca="1" si="726"/>
        <v>0</v>
      </c>
      <c r="AE5343" s="2">
        <v>0</v>
      </c>
      <c r="AF5343" s="7">
        <f>VLOOKUP(R5343,Weights!$A$2:$B$120,2,0)*AE5343</f>
        <v>0</v>
      </c>
      <c r="AG5343">
        <f t="shared" ca="1" si="727"/>
        <v>0</v>
      </c>
      <c r="AI5343" t="str">
        <f t="shared" ca="1" si="729"/>
        <v>Baylor</v>
      </c>
      <c r="AJ5343" t="str">
        <f t="shared" si="730"/>
        <v>Baylor</v>
      </c>
      <c r="AK5343" t="str">
        <f t="shared" si="731"/>
        <v>Baylor</v>
      </c>
    </row>
    <row r="5344" spans="17:37" x14ac:dyDescent="0.25">
      <c r="Q5344" t="s">
        <v>3350</v>
      </c>
      <c r="R5344" s="6">
        <v>41986</v>
      </c>
      <c r="S5344" t="s">
        <v>3194</v>
      </c>
      <c r="T5344" t="s">
        <v>3327</v>
      </c>
      <c r="U5344" t="s">
        <v>3842</v>
      </c>
      <c r="V5344">
        <v>81</v>
      </c>
      <c r="W5344">
        <v>71</v>
      </c>
      <c r="Y5344" t="s">
        <v>196</v>
      </c>
      <c r="Z5344">
        <v>1</v>
      </c>
      <c r="AA5344">
        <f t="shared" si="728"/>
        <v>10</v>
      </c>
      <c r="AB5344">
        <f t="shared" ca="1" si="724"/>
        <v>-0.20000000000000107</v>
      </c>
      <c r="AC5344">
        <f t="shared" ca="1" si="725"/>
        <v>10.200000000000001</v>
      </c>
      <c r="AD5344">
        <f t="shared" ca="1" si="726"/>
        <v>-10.200000000000001</v>
      </c>
      <c r="AE5344" s="2">
        <v>0</v>
      </c>
      <c r="AF5344" s="7">
        <f>VLOOKUP(R5344,Weights!$A$2:$B$120,2,0)*AE5344</f>
        <v>0</v>
      </c>
      <c r="AG5344">
        <f t="shared" ca="1" si="727"/>
        <v>104.04000000000002</v>
      </c>
      <c r="AI5344" t="str">
        <f t="shared" ca="1" si="729"/>
        <v>Purdue</v>
      </c>
      <c r="AJ5344" t="str">
        <f t="shared" si="730"/>
        <v>Vanderbilt</v>
      </c>
      <c r="AK5344">
        <f t="shared" si="731"/>
        <v>0</v>
      </c>
    </row>
    <row r="5345" spans="17:37" x14ac:dyDescent="0.25">
      <c r="Q5345" t="s">
        <v>3350</v>
      </c>
      <c r="R5345" s="6">
        <v>41989</v>
      </c>
      <c r="S5345" t="s">
        <v>3194</v>
      </c>
      <c r="T5345" t="s">
        <v>3491</v>
      </c>
      <c r="U5345" t="s">
        <v>3842</v>
      </c>
      <c r="V5345">
        <v>99</v>
      </c>
      <c r="W5345">
        <v>79</v>
      </c>
      <c r="Y5345" t="s">
        <v>264</v>
      </c>
      <c r="Z5345">
        <v>1</v>
      </c>
      <c r="AA5345">
        <f t="shared" si="728"/>
        <v>20</v>
      </c>
      <c r="AB5345">
        <f t="shared" ca="1" si="724"/>
        <v>18.800000199999999</v>
      </c>
      <c r="AC5345">
        <f t="shared" ca="1" si="725"/>
        <v>1.1999998000000005</v>
      </c>
      <c r="AD5345">
        <f t="shared" ca="1" si="726"/>
        <v>-1.1999998000000005</v>
      </c>
      <c r="AE5345" s="2">
        <v>0</v>
      </c>
      <c r="AF5345" s="7">
        <f>VLOOKUP(R5345,Weights!$A$2:$B$120,2,0)*AE5345</f>
        <v>0</v>
      </c>
      <c r="AG5345">
        <f t="shared" ca="1" si="727"/>
        <v>1.4399995200000413</v>
      </c>
      <c r="AI5345" t="str">
        <f t="shared" ca="1" si="729"/>
        <v>Vanderbilt</v>
      </c>
      <c r="AJ5345" t="str">
        <f t="shared" si="730"/>
        <v>Vanderbilt</v>
      </c>
      <c r="AK5345">
        <f t="shared" si="731"/>
        <v>0</v>
      </c>
    </row>
    <row r="5346" spans="17:37" x14ac:dyDescent="0.25">
      <c r="Q5346" t="s">
        <v>3350</v>
      </c>
      <c r="R5346" s="6">
        <v>41995</v>
      </c>
      <c r="S5346" t="s">
        <v>3194</v>
      </c>
      <c r="T5346" t="s">
        <v>3380</v>
      </c>
      <c r="U5346" t="s">
        <v>3842</v>
      </c>
      <c r="V5346">
        <v>79</v>
      </c>
      <c r="W5346">
        <v>50</v>
      </c>
      <c r="Y5346" t="s">
        <v>266</v>
      </c>
      <c r="Z5346">
        <v>1</v>
      </c>
      <c r="AA5346">
        <f t="shared" si="728"/>
        <v>29</v>
      </c>
      <c r="AB5346">
        <f t="shared" ca="1" si="724"/>
        <v>21.600000199999997</v>
      </c>
      <c r="AC5346">
        <f t="shared" ca="1" si="725"/>
        <v>7.3999998000000033</v>
      </c>
      <c r="AD5346">
        <f t="shared" ca="1" si="726"/>
        <v>-7.3999998000000033</v>
      </c>
      <c r="AE5346" s="2">
        <v>0</v>
      </c>
      <c r="AF5346" s="7">
        <f>VLOOKUP(R5346,Weights!$A$2:$B$120,2,0)*AE5346</f>
        <v>0</v>
      </c>
      <c r="AG5346">
        <f t="shared" ca="1" si="727"/>
        <v>54.759997040000087</v>
      </c>
      <c r="AI5346" t="str">
        <f t="shared" ca="1" si="729"/>
        <v>Vanderbilt</v>
      </c>
      <c r="AJ5346" t="str">
        <f t="shared" si="730"/>
        <v>Vanderbilt</v>
      </c>
      <c r="AK5346">
        <f t="shared" si="731"/>
        <v>0</v>
      </c>
    </row>
    <row r="5347" spans="17:37" x14ac:dyDescent="0.25">
      <c r="Q5347" t="s">
        <v>3350</v>
      </c>
      <c r="R5347" s="6">
        <v>42007</v>
      </c>
      <c r="S5347" t="s">
        <v>3194</v>
      </c>
      <c r="T5347" t="s">
        <v>3202</v>
      </c>
      <c r="U5347" t="s">
        <v>3842</v>
      </c>
      <c r="V5347">
        <v>79</v>
      </c>
      <c r="W5347">
        <v>74</v>
      </c>
      <c r="X5347" t="s">
        <v>3844</v>
      </c>
      <c r="Y5347" t="s">
        <v>528</v>
      </c>
      <c r="Z5347">
        <v>1</v>
      </c>
      <c r="AA5347">
        <f t="shared" si="728"/>
        <v>5</v>
      </c>
      <c r="AB5347">
        <f t="shared" ca="1" si="724"/>
        <v>7.6000001999999984</v>
      </c>
      <c r="AC5347">
        <f t="shared" ca="1" si="725"/>
        <v>-2.6000001999999984</v>
      </c>
      <c r="AD5347">
        <f t="shared" ca="1" si="726"/>
        <v>2.6000001999999984</v>
      </c>
      <c r="AE5347" s="2">
        <v>0</v>
      </c>
      <c r="AF5347" s="7">
        <f>VLOOKUP(R5347,Weights!$A$2:$B$120,2,0)*AE5347</f>
        <v>0</v>
      </c>
      <c r="AG5347">
        <f t="shared" ca="1" si="727"/>
        <v>6.7600010400000317</v>
      </c>
      <c r="AI5347" t="str">
        <f t="shared" ca="1" si="729"/>
        <v>Vanderbilt</v>
      </c>
      <c r="AJ5347" t="str">
        <f t="shared" si="730"/>
        <v>Vanderbilt</v>
      </c>
      <c r="AK5347">
        <f t="shared" si="731"/>
        <v>0</v>
      </c>
    </row>
    <row r="5348" spans="17:37" x14ac:dyDescent="0.25">
      <c r="Q5348" t="s">
        <v>3350</v>
      </c>
      <c r="R5348" s="6">
        <v>42010</v>
      </c>
      <c r="S5348" t="s">
        <v>3194</v>
      </c>
      <c r="T5348" t="s">
        <v>3381</v>
      </c>
      <c r="U5348" t="s">
        <v>3842</v>
      </c>
      <c r="V5348">
        <v>64</v>
      </c>
      <c r="W5348">
        <v>52</v>
      </c>
      <c r="Y5348" t="s">
        <v>529</v>
      </c>
      <c r="Z5348">
        <v>1</v>
      </c>
      <c r="AA5348">
        <f t="shared" si="728"/>
        <v>12</v>
      </c>
      <c r="AB5348">
        <f t="shared" ca="1" si="724"/>
        <v>14.000000179999999</v>
      </c>
      <c r="AC5348">
        <f t="shared" ca="1" si="725"/>
        <v>-2.0000001799999989</v>
      </c>
      <c r="AD5348">
        <f t="shared" ca="1" si="726"/>
        <v>2.0000001799999989</v>
      </c>
      <c r="AE5348" s="2">
        <v>0</v>
      </c>
      <c r="AF5348" s="7">
        <f>VLOOKUP(R5348,Weights!$A$2:$B$120,2,0)*AE5348</f>
        <v>0</v>
      </c>
      <c r="AG5348">
        <f t="shared" ca="1" si="727"/>
        <v>4.0000007200000276</v>
      </c>
      <c r="AI5348" t="str">
        <f t="shared" ca="1" si="729"/>
        <v>Vanderbilt</v>
      </c>
      <c r="AJ5348" t="str">
        <f t="shared" si="730"/>
        <v>Vanderbilt</v>
      </c>
      <c r="AK5348">
        <f t="shared" si="731"/>
        <v>0</v>
      </c>
    </row>
    <row r="5349" spans="17:37" x14ac:dyDescent="0.25">
      <c r="Q5349" t="s">
        <v>3350</v>
      </c>
      <c r="R5349" s="6">
        <v>42018</v>
      </c>
      <c r="S5349" t="s">
        <v>3194</v>
      </c>
      <c r="T5349" t="s">
        <v>3232</v>
      </c>
      <c r="U5349" t="s">
        <v>3841</v>
      </c>
      <c r="V5349">
        <v>70</v>
      </c>
      <c r="W5349">
        <v>67</v>
      </c>
      <c r="Y5349" t="s">
        <v>782</v>
      </c>
      <c r="Z5349">
        <v>1</v>
      </c>
      <c r="AA5349">
        <f t="shared" si="728"/>
        <v>-3</v>
      </c>
      <c r="AB5349">
        <f t="shared" ca="1" si="724"/>
        <v>3.3999999999999986</v>
      </c>
      <c r="AC5349">
        <f t="shared" ca="1" si="725"/>
        <v>-6.3999999999999986</v>
      </c>
      <c r="AD5349">
        <f t="shared" ca="1" si="726"/>
        <v>6.3999999999999986</v>
      </c>
      <c r="AE5349" s="2">
        <v>0</v>
      </c>
      <c r="AF5349" s="7">
        <f>VLOOKUP(R5349,Weights!$A$2:$B$120,2,0)*AE5349</f>
        <v>0</v>
      </c>
      <c r="AG5349">
        <f t="shared" ca="1" si="727"/>
        <v>40.95999999999998</v>
      </c>
      <c r="AI5349" t="str">
        <f t="shared" ca="1" si="729"/>
        <v>Vanderbilt</v>
      </c>
      <c r="AJ5349" t="str">
        <f t="shared" si="730"/>
        <v>Georgia</v>
      </c>
      <c r="AK5349" t="str">
        <f t="shared" si="731"/>
        <v>Georgia</v>
      </c>
    </row>
    <row r="5350" spans="17:37" x14ac:dyDescent="0.25">
      <c r="Q5350" t="s">
        <v>3350</v>
      </c>
      <c r="R5350" s="6">
        <v>42028</v>
      </c>
      <c r="S5350" t="s">
        <v>3194</v>
      </c>
      <c r="T5350" t="s">
        <v>3304</v>
      </c>
      <c r="U5350" t="s">
        <v>3841</v>
      </c>
      <c r="V5350">
        <v>79</v>
      </c>
      <c r="W5350">
        <v>75</v>
      </c>
      <c r="X5350" t="s">
        <v>3843</v>
      </c>
      <c r="Y5350" t="s">
        <v>2485</v>
      </c>
      <c r="Z5350">
        <v>1</v>
      </c>
      <c r="AA5350">
        <f t="shared" si="728"/>
        <v>-4</v>
      </c>
      <c r="AB5350">
        <f t="shared" ca="1" si="724"/>
        <v>3.5999999999999996</v>
      </c>
      <c r="AC5350">
        <f t="shared" ca="1" si="725"/>
        <v>-7.6</v>
      </c>
      <c r="AD5350">
        <f t="shared" ca="1" si="726"/>
        <v>7.6</v>
      </c>
      <c r="AE5350" s="2">
        <v>0</v>
      </c>
      <c r="AF5350" s="7">
        <f>VLOOKUP(R5350,Weights!$A$2:$B$120,2,0)*AE5350</f>
        <v>0</v>
      </c>
      <c r="AG5350">
        <f t="shared" ca="1" si="727"/>
        <v>57.76</v>
      </c>
      <c r="AI5350" t="str">
        <f t="shared" ca="1" si="729"/>
        <v>Vanderbilt</v>
      </c>
      <c r="AJ5350" t="str">
        <f t="shared" si="730"/>
        <v>LSU</v>
      </c>
      <c r="AK5350" t="str">
        <f t="shared" si="731"/>
        <v>LSU</v>
      </c>
    </row>
    <row r="5351" spans="17:37" x14ac:dyDescent="0.25">
      <c r="Q5351" t="s">
        <v>3350</v>
      </c>
      <c r="R5351" s="6">
        <v>42038</v>
      </c>
      <c r="S5351" t="s">
        <v>3194</v>
      </c>
      <c r="T5351" t="s">
        <v>3265</v>
      </c>
      <c r="U5351" t="s">
        <v>3842</v>
      </c>
      <c r="V5351">
        <v>67</v>
      </c>
      <c r="W5351">
        <v>61</v>
      </c>
      <c r="Y5351" t="s">
        <v>2633</v>
      </c>
      <c r="Z5351">
        <v>1</v>
      </c>
      <c r="AA5351">
        <f t="shared" si="728"/>
        <v>6</v>
      </c>
      <c r="AB5351">
        <f t="shared" ca="1" si="724"/>
        <v>3.3999999999999986</v>
      </c>
      <c r="AC5351">
        <f t="shared" ca="1" si="725"/>
        <v>2.6000000000000014</v>
      </c>
      <c r="AD5351">
        <f t="shared" ca="1" si="726"/>
        <v>-2.6000000000000014</v>
      </c>
      <c r="AE5351" s="2">
        <v>0</v>
      </c>
      <c r="AF5351" s="7">
        <f>VLOOKUP(R5351,Weights!$A$2:$B$120,2,0)*AE5351</f>
        <v>0</v>
      </c>
      <c r="AG5351">
        <f t="shared" ca="1" si="727"/>
        <v>6.7600000000000078</v>
      </c>
      <c r="AI5351" t="str">
        <f t="shared" ca="1" si="729"/>
        <v>Vanderbilt</v>
      </c>
      <c r="AJ5351" t="str">
        <f t="shared" si="730"/>
        <v>Vanderbilt</v>
      </c>
      <c r="AK5351">
        <f t="shared" si="731"/>
        <v>0</v>
      </c>
    </row>
    <row r="5352" spans="17:37" x14ac:dyDescent="0.25">
      <c r="Q5352" t="s">
        <v>3350</v>
      </c>
      <c r="R5352" s="6">
        <v>42042</v>
      </c>
      <c r="S5352" t="s">
        <v>3194</v>
      </c>
      <c r="T5352" t="s">
        <v>3320</v>
      </c>
      <c r="U5352" t="s">
        <v>3842</v>
      </c>
      <c r="V5352">
        <v>65</v>
      </c>
      <c r="W5352">
        <v>50</v>
      </c>
      <c r="Y5352" t="s">
        <v>2634</v>
      </c>
      <c r="Z5352">
        <v>1</v>
      </c>
      <c r="AA5352">
        <f t="shared" si="728"/>
        <v>15</v>
      </c>
      <c r="AB5352">
        <f t="shared" ca="1" si="724"/>
        <v>7.8000001999999986</v>
      </c>
      <c r="AC5352">
        <f t="shared" ca="1" si="725"/>
        <v>7.1999998000000014</v>
      </c>
      <c r="AD5352">
        <f t="shared" ca="1" si="726"/>
        <v>-7.1999998000000014</v>
      </c>
      <c r="AE5352" s="2">
        <v>0</v>
      </c>
      <c r="AF5352" s="7">
        <f>VLOOKUP(R5352,Weights!$A$2:$B$120,2,0)*AE5352</f>
        <v>0</v>
      </c>
      <c r="AG5352">
        <f t="shared" ca="1" si="727"/>
        <v>51.839997120000064</v>
      </c>
      <c r="AI5352" t="str">
        <f t="shared" ca="1" si="729"/>
        <v>Vanderbilt</v>
      </c>
      <c r="AJ5352" t="str">
        <f t="shared" si="730"/>
        <v>Vanderbilt</v>
      </c>
      <c r="AK5352">
        <f t="shared" si="731"/>
        <v>0</v>
      </c>
    </row>
    <row r="5353" spans="17:37" x14ac:dyDescent="0.25">
      <c r="Q5353" t="s">
        <v>3350</v>
      </c>
      <c r="R5353" s="6">
        <v>42046</v>
      </c>
      <c r="S5353" t="s">
        <v>3194</v>
      </c>
      <c r="T5353" t="s">
        <v>3372</v>
      </c>
      <c r="U5353" t="s">
        <v>3841</v>
      </c>
      <c r="V5353">
        <v>76</v>
      </c>
      <c r="W5353">
        <v>73</v>
      </c>
      <c r="X5353" t="s">
        <v>3843</v>
      </c>
      <c r="Y5353" t="s">
        <v>2635</v>
      </c>
      <c r="Z5353">
        <v>1</v>
      </c>
      <c r="AA5353">
        <f t="shared" si="728"/>
        <v>-3</v>
      </c>
      <c r="AB5353">
        <f t="shared" ca="1" si="724"/>
        <v>9.0000001999999988</v>
      </c>
      <c r="AC5353">
        <f t="shared" ca="1" si="725"/>
        <v>-12.000000199999999</v>
      </c>
      <c r="AD5353">
        <f t="shared" ca="1" si="726"/>
        <v>12.000000199999999</v>
      </c>
      <c r="AE5353" s="2">
        <v>0</v>
      </c>
      <c r="AF5353" s="7">
        <f>VLOOKUP(R5353,Weights!$A$2:$B$120,2,0)*AE5353</f>
        <v>0</v>
      </c>
      <c r="AG5353">
        <f t="shared" ca="1" si="727"/>
        <v>144.0000048</v>
      </c>
      <c r="AI5353" t="str">
        <f t="shared" ca="1" si="729"/>
        <v>Vanderbilt</v>
      </c>
      <c r="AJ5353" t="str">
        <f t="shared" si="730"/>
        <v>Tennessee</v>
      </c>
      <c r="AK5353" t="str">
        <f t="shared" si="731"/>
        <v>Tennessee</v>
      </c>
    </row>
    <row r="5354" spans="17:37" x14ac:dyDescent="0.25">
      <c r="Q5354" t="s">
        <v>3350</v>
      </c>
      <c r="R5354" s="6">
        <v>42056</v>
      </c>
      <c r="S5354" t="s">
        <v>3194</v>
      </c>
      <c r="T5354" t="s">
        <v>3356</v>
      </c>
      <c r="U5354" t="s">
        <v>3842</v>
      </c>
      <c r="V5354">
        <v>76</v>
      </c>
      <c r="W5354">
        <v>53</v>
      </c>
      <c r="Y5354" t="s">
        <v>2636</v>
      </c>
      <c r="Z5354">
        <v>1</v>
      </c>
      <c r="AA5354">
        <f t="shared" si="728"/>
        <v>23</v>
      </c>
      <c r="AB5354">
        <f t="shared" ca="1" si="724"/>
        <v>16.800000199999999</v>
      </c>
      <c r="AC5354">
        <f t="shared" ca="1" si="725"/>
        <v>6.1999998000000005</v>
      </c>
      <c r="AD5354">
        <f t="shared" ca="1" si="726"/>
        <v>-6.1999998000000005</v>
      </c>
      <c r="AE5354" s="2">
        <v>0</v>
      </c>
      <c r="AF5354" s="7">
        <f>VLOOKUP(R5354,Weights!$A$2:$B$120,2,0)*AE5354</f>
        <v>0</v>
      </c>
      <c r="AG5354">
        <f t="shared" ca="1" si="727"/>
        <v>38.439997520000048</v>
      </c>
      <c r="AI5354" t="str">
        <f t="shared" ca="1" si="729"/>
        <v>Vanderbilt</v>
      </c>
      <c r="AJ5354" t="str">
        <f t="shared" si="730"/>
        <v>Vanderbilt</v>
      </c>
      <c r="AK5354">
        <f t="shared" si="731"/>
        <v>0</v>
      </c>
    </row>
    <row r="5355" spans="17:37" x14ac:dyDescent="0.25">
      <c r="Q5355" t="s">
        <v>3350</v>
      </c>
      <c r="R5355" s="6">
        <v>42063</v>
      </c>
      <c r="S5355" t="s">
        <v>3194</v>
      </c>
      <c r="T5355" t="s">
        <v>3276</v>
      </c>
      <c r="U5355" t="s">
        <v>3842</v>
      </c>
      <c r="V5355">
        <v>73</v>
      </c>
      <c r="W5355">
        <v>66</v>
      </c>
      <c r="Y5355" t="s">
        <v>2489</v>
      </c>
      <c r="Z5355">
        <v>1</v>
      </c>
      <c r="AA5355">
        <f t="shared" si="728"/>
        <v>7</v>
      </c>
      <c r="AB5355">
        <f t="shared" ca="1" si="724"/>
        <v>7.0000001999999988</v>
      </c>
      <c r="AC5355">
        <f t="shared" ca="1" si="725"/>
        <v>-1.9999999878450581E-7</v>
      </c>
      <c r="AD5355">
        <f t="shared" ca="1" si="726"/>
        <v>1.9999999878450581E-7</v>
      </c>
      <c r="AE5355" s="2">
        <v>0</v>
      </c>
      <c r="AF5355" s="7">
        <f>VLOOKUP(R5355,Weights!$A$2:$B$120,2,0)*AE5355</f>
        <v>0</v>
      </c>
      <c r="AG5355">
        <f t="shared" ca="1" si="727"/>
        <v>3.9999999513802324E-14</v>
      </c>
      <c r="AI5355" t="str">
        <f t="shared" ca="1" si="729"/>
        <v>Vanderbilt</v>
      </c>
      <c r="AJ5355" t="str">
        <f t="shared" si="730"/>
        <v>Vanderbilt</v>
      </c>
      <c r="AK5355">
        <f t="shared" si="731"/>
        <v>0</v>
      </c>
    </row>
    <row r="5356" spans="17:37" x14ac:dyDescent="0.25">
      <c r="Q5356" t="s">
        <v>3350</v>
      </c>
      <c r="R5356" s="6">
        <v>42067</v>
      </c>
      <c r="S5356" t="s">
        <v>3194</v>
      </c>
      <c r="T5356" t="s">
        <v>3323</v>
      </c>
      <c r="U5356" t="s">
        <v>3842</v>
      </c>
      <c r="V5356">
        <v>66</v>
      </c>
      <c r="W5356">
        <v>56</v>
      </c>
      <c r="Y5356" t="s">
        <v>1106</v>
      </c>
      <c r="Z5356">
        <v>1</v>
      </c>
      <c r="AA5356">
        <f t="shared" si="728"/>
        <v>10</v>
      </c>
      <c r="AB5356">
        <f t="shared" ca="1" si="724"/>
        <v>12.000000199999999</v>
      </c>
      <c r="AC5356">
        <f t="shared" ca="1" si="725"/>
        <v>-2.0000001999999988</v>
      </c>
      <c r="AD5356">
        <f t="shared" ca="1" si="726"/>
        <v>2.0000001999999988</v>
      </c>
      <c r="AE5356" s="2">
        <v>0</v>
      </c>
      <c r="AF5356" s="7">
        <f>VLOOKUP(R5356,Weights!$A$2:$B$120,2,0)*AE5356</f>
        <v>0</v>
      </c>
      <c r="AG5356">
        <f t="shared" ca="1" si="727"/>
        <v>4.0000008000000351</v>
      </c>
      <c r="AI5356" t="str">
        <f t="shared" ca="1" si="729"/>
        <v>Vanderbilt</v>
      </c>
      <c r="AJ5356" t="str">
        <f t="shared" si="730"/>
        <v>Vanderbilt</v>
      </c>
      <c r="AK5356">
        <f t="shared" si="731"/>
        <v>0</v>
      </c>
    </row>
    <row r="5357" spans="17:37" x14ac:dyDescent="0.25">
      <c r="Q5357" t="s">
        <v>3208</v>
      </c>
      <c r="R5357" s="6">
        <v>41962</v>
      </c>
      <c r="S5357" t="s">
        <v>3194</v>
      </c>
      <c r="T5357" t="s">
        <v>3839</v>
      </c>
      <c r="U5357" t="s">
        <v>3842</v>
      </c>
      <c r="V5357">
        <v>86</v>
      </c>
      <c r="W5357">
        <v>41</v>
      </c>
      <c r="Y5357" t="s">
        <v>99</v>
      </c>
      <c r="Z5357">
        <v>1</v>
      </c>
      <c r="AA5357">
        <f t="shared" si="728"/>
        <v>45</v>
      </c>
      <c r="AB5357">
        <f t="shared" ca="1" si="724"/>
        <v>33.999999799999998</v>
      </c>
      <c r="AC5357">
        <f t="shared" ca="1" si="725"/>
        <v>11.000000200000002</v>
      </c>
      <c r="AD5357">
        <f t="shared" ca="1" si="726"/>
        <v>-11.000000200000002</v>
      </c>
      <c r="AE5357" s="2">
        <v>0</v>
      </c>
      <c r="AF5357" s="7">
        <f>VLOOKUP(R5357,Weights!$A$2:$B$120,2,0)*AE5357</f>
        <v>0</v>
      </c>
      <c r="AG5357">
        <f t="shared" ca="1" si="727"/>
        <v>121.00000440000009</v>
      </c>
      <c r="AI5357" t="str">
        <f t="shared" ca="1" si="729"/>
        <v>Vermont</v>
      </c>
      <c r="AJ5357" t="str">
        <f t="shared" si="730"/>
        <v>Vermont</v>
      </c>
      <c r="AK5357">
        <f t="shared" si="731"/>
        <v>0</v>
      </c>
    </row>
    <row r="5358" spans="17:37" x14ac:dyDescent="0.25">
      <c r="Q5358" t="s">
        <v>3208</v>
      </c>
      <c r="R5358" s="6">
        <v>41969</v>
      </c>
      <c r="S5358" t="s">
        <v>3194</v>
      </c>
      <c r="T5358" t="s">
        <v>3227</v>
      </c>
      <c r="U5358" t="s">
        <v>3842</v>
      </c>
      <c r="V5358">
        <v>73</v>
      </c>
      <c r="W5358">
        <v>47</v>
      </c>
      <c r="Y5358" t="s">
        <v>150</v>
      </c>
      <c r="Z5358">
        <v>1</v>
      </c>
      <c r="AA5358">
        <f t="shared" si="728"/>
        <v>26</v>
      </c>
      <c r="AB5358">
        <f t="shared" ca="1" si="724"/>
        <v>8.6000000000000014</v>
      </c>
      <c r="AC5358">
        <f t="shared" ca="1" si="725"/>
        <v>17.399999999999999</v>
      </c>
      <c r="AD5358">
        <f t="shared" ca="1" si="726"/>
        <v>-17.399999999999999</v>
      </c>
      <c r="AE5358" s="2">
        <v>0</v>
      </c>
      <c r="AF5358" s="7">
        <f>VLOOKUP(R5358,Weights!$A$2:$B$120,2,0)*AE5358</f>
        <v>0</v>
      </c>
      <c r="AG5358">
        <f t="shared" ca="1" si="727"/>
        <v>302.75999999999993</v>
      </c>
      <c r="AI5358" t="str">
        <f t="shared" ca="1" si="729"/>
        <v>Vermont</v>
      </c>
      <c r="AJ5358" t="str">
        <f t="shared" si="730"/>
        <v>Vermont</v>
      </c>
      <c r="AK5358">
        <f t="shared" si="731"/>
        <v>0</v>
      </c>
    </row>
    <row r="5359" spans="17:37" x14ac:dyDescent="0.25">
      <c r="Q5359" t="s">
        <v>3208</v>
      </c>
      <c r="R5359" s="6">
        <v>41976</v>
      </c>
      <c r="S5359" t="s">
        <v>3194</v>
      </c>
      <c r="T5359" t="s">
        <v>3207</v>
      </c>
      <c r="U5359" t="s">
        <v>3842</v>
      </c>
      <c r="V5359">
        <v>81</v>
      </c>
      <c r="W5359">
        <v>69</v>
      </c>
      <c r="Y5359" t="s">
        <v>236</v>
      </c>
      <c r="Z5359">
        <v>1</v>
      </c>
      <c r="AA5359">
        <f t="shared" si="728"/>
        <v>12</v>
      </c>
      <c r="AB5359">
        <f t="shared" ca="1" si="724"/>
        <v>11.200000000000001</v>
      </c>
      <c r="AC5359">
        <f t="shared" ca="1" si="725"/>
        <v>0.79999999999999893</v>
      </c>
      <c r="AD5359">
        <f t="shared" ca="1" si="726"/>
        <v>-0.79999999999999893</v>
      </c>
      <c r="AE5359" s="2">
        <v>0</v>
      </c>
      <c r="AF5359" s="7">
        <f>VLOOKUP(R5359,Weights!$A$2:$B$120,2,0)*AE5359</f>
        <v>0</v>
      </c>
      <c r="AG5359">
        <f t="shared" ca="1" si="727"/>
        <v>0.63999999999999835</v>
      </c>
      <c r="AI5359" t="str">
        <f t="shared" ca="1" si="729"/>
        <v>Vermont</v>
      </c>
      <c r="AJ5359" t="str">
        <f t="shared" si="730"/>
        <v>Vermont</v>
      </c>
      <c r="AK5359">
        <f t="shared" si="731"/>
        <v>0</v>
      </c>
    </row>
    <row r="5360" spans="17:37" x14ac:dyDescent="0.25">
      <c r="Q5360" t="s">
        <v>3208</v>
      </c>
      <c r="R5360" s="6">
        <v>41979</v>
      </c>
      <c r="S5360" t="s">
        <v>3194</v>
      </c>
      <c r="T5360" t="s">
        <v>3272</v>
      </c>
      <c r="U5360" t="s">
        <v>3841</v>
      </c>
      <c r="V5360">
        <v>64</v>
      </c>
      <c r="W5360">
        <v>52</v>
      </c>
      <c r="X5360" t="s">
        <v>3844</v>
      </c>
      <c r="Y5360" t="s">
        <v>237</v>
      </c>
      <c r="Z5360">
        <v>1</v>
      </c>
      <c r="AA5360">
        <f t="shared" si="728"/>
        <v>-12</v>
      </c>
      <c r="AB5360">
        <f t="shared" ca="1" si="724"/>
        <v>-1.7999999999999989</v>
      </c>
      <c r="AC5360">
        <f t="shared" ca="1" si="725"/>
        <v>-10.200000000000001</v>
      </c>
      <c r="AD5360">
        <f t="shared" ca="1" si="726"/>
        <v>10.200000000000001</v>
      </c>
      <c r="AE5360" s="2">
        <v>0</v>
      </c>
      <c r="AF5360" s="7">
        <f>VLOOKUP(R5360,Weights!$A$2:$B$120,2,0)*AE5360</f>
        <v>0</v>
      </c>
      <c r="AG5360">
        <f t="shared" ca="1" si="727"/>
        <v>104.04000000000002</v>
      </c>
      <c r="AI5360" t="str">
        <f t="shared" ca="1" si="729"/>
        <v>Harvard</v>
      </c>
      <c r="AJ5360" t="str">
        <f t="shared" si="730"/>
        <v>Harvard</v>
      </c>
      <c r="AK5360" t="str">
        <f t="shared" si="731"/>
        <v>Harvard</v>
      </c>
    </row>
    <row r="5361" spans="17:37" x14ac:dyDescent="0.25">
      <c r="Q5361" t="s">
        <v>3208</v>
      </c>
      <c r="R5361" s="6">
        <v>41987</v>
      </c>
      <c r="S5361" t="s">
        <v>3194</v>
      </c>
      <c r="T5361" t="s">
        <v>3501</v>
      </c>
      <c r="U5361" t="s">
        <v>3842</v>
      </c>
      <c r="V5361">
        <v>61</v>
      </c>
      <c r="W5361">
        <v>47</v>
      </c>
      <c r="Y5361" t="s">
        <v>238</v>
      </c>
      <c r="Z5361">
        <v>1</v>
      </c>
      <c r="AA5361">
        <f t="shared" si="728"/>
        <v>14</v>
      </c>
      <c r="AB5361">
        <f t="shared" ca="1" si="724"/>
        <v>14</v>
      </c>
      <c r="AC5361">
        <f t="shared" ca="1" si="725"/>
        <v>0</v>
      </c>
      <c r="AD5361">
        <f t="shared" ca="1" si="726"/>
        <v>0</v>
      </c>
      <c r="AE5361" s="2">
        <v>0</v>
      </c>
      <c r="AF5361" s="7">
        <f>VLOOKUP(R5361,Weights!$A$2:$B$120,2,0)*AE5361</f>
        <v>0</v>
      </c>
      <c r="AG5361">
        <f t="shared" ca="1" si="727"/>
        <v>0</v>
      </c>
      <c r="AI5361" t="str">
        <f t="shared" ca="1" si="729"/>
        <v>Vermont</v>
      </c>
      <c r="AJ5361" t="str">
        <f t="shared" si="730"/>
        <v>Vermont</v>
      </c>
      <c r="AK5361">
        <f t="shared" si="731"/>
        <v>0</v>
      </c>
    </row>
    <row r="5362" spans="17:37" x14ac:dyDescent="0.25">
      <c r="Q5362" t="s">
        <v>3208</v>
      </c>
      <c r="R5362" s="6">
        <v>41991</v>
      </c>
      <c r="S5362" t="s">
        <v>3194</v>
      </c>
      <c r="T5362" t="s">
        <v>3202</v>
      </c>
      <c r="U5362" t="s">
        <v>3841</v>
      </c>
      <c r="V5362">
        <v>57</v>
      </c>
      <c r="W5362">
        <v>56</v>
      </c>
      <c r="Y5362" t="s">
        <v>239</v>
      </c>
      <c r="Z5362">
        <v>1</v>
      </c>
      <c r="AA5362">
        <f t="shared" si="728"/>
        <v>-1</v>
      </c>
      <c r="AB5362">
        <f t="shared" ca="1" si="724"/>
        <v>-1.5999999999999996</v>
      </c>
      <c r="AC5362">
        <f t="shared" ca="1" si="725"/>
        <v>0.59999999999999964</v>
      </c>
      <c r="AD5362">
        <f t="shared" ca="1" si="726"/>
        <v>-0.59999999999999964</v>
      </c>
      <c r="AE5362" s="2">
        <v>0</v>
      </c>
      <c r="AF5362" s="7">
        <f>VLOOKUP(R5362,Weights!$A$2:$B$120,2,0)*AE5362</f>
        <v>0</v>
      </c>
      <c r="AG5362">
        <f t="shared" ca="1" si="727"/>
        <v>0.3599999999999996</v>
      </c>
      <c r="AI5362" t="str">
        <f t="shared" ca="1" si="729"/>
        <v>Yale</v>
      </c>
      <c r="AJ5362" t="str">
        <f t="shared" si="730"/>
        <v>Yale</v>
      </c>
      <c r="AK5362" t="str">
        <f t="shared" si="731"/>
        <v>Yale</v>
      </c>
    </row>
    <row r="5363" spans="17:37" x14ac:dyDescent="0.25">
      <c r="Q5363" t="s">
        <v>3208</v>
      </c>
      <c r="R5363" s="6">
        <v>42014</v>
      </c>
      <c r="S5363" t="s">
        <v>3194</v>
      </c>
      <c r="T5363" t="s">
        <v>3206</v>
      </c>
      <c r="U5363" t="s">
        <v>3842</v>
      </c>
      <c r="V5363">
        <v>71</v>
      </c>
      <c r="W5363">
        <v>57</v>
      </c>
      <c r="Y5363" t="s">
        <v>243</v>
      </c>
      <c r="Z5363">
        <v>1</v>
      </c>
      <c r="AA5363">
        <f t="shared" si="728"/>
        <v>14</v>
      </c>
      <c r="AB5363">
        <f t="shared" ca="1" si="724"/>
        <v>2.2000000000000006</v>
      </c>
      <c r="AC5363">
        <f t="shared" ca="1" si="725"/>
        <v>11.799999999999999</v>
      </c>
      <c r="AD5363">
        <f t="shared" ca="1" si="726"/>
        <v>-11.799999999999999</v>
      </c>
      <c r="AE5363" s="2">
        <v>0</v>
      </c>
      <c r="AF5363" s="7">
        <f>VLOOKUP(R5363,Weights!$A$2:$B$120,2,0)*AE5363</f>
        <v>0</v>
      </c>
      <c r="AG5363">
        <f t="shared" ca="1" si="727"/>
        <v>139.23999999999998</v>
      </c>
      <c r="AI5363" t="str">
        <f t="shared" ca="1" si="729"/>
        <v>Vermont</v>
      </c>
      <c r="AJ5363" t="str">
        <f t="shared" si="730"/>
        <v>Vermont</v>
      </c>
      <c r="AK5363">
        <f t="shared" si="731"/>
        <v>0</v>
      </c>
    </row>
    <row r="5364" spans="17:37" x14ac:dyDescent="0.25">
      <c r="Q5364" t="s">
        <v>3208</v>
      </c>
      <c r="R5364" s="6">
        <v>42018</v>
      </c>
      <c r="S5364" t="s">
        <v>3194</v>
      </c>
      <c r="T5364" t="s">
        <v>3225</v>
      </c>
      <c r="U5364" t="s">
        <v>3842</v>
      </c>
      <c r="V5364">
        <v>55</v>
      </c>
      <c r="W5364">
        <v>52</v>
      </c>
      <c r="Y5364" t="s">
        <v>244</v>
      </c>
      <c r="Z5364">
        <v>1</v>
      </c>
      <c r="AA5364">
        <f t="shared" si="728"/>
        <v>3</v>
      </c>
      <c r="AB5364">
        <f t="shared" ca="1" si="724"/>
        <v>9.4</v>
      </c>
      <c r="AC5364">
        <f t="shared" ca="1" si="725"/>
        <v>-6.4</v>
      </c>
      <c r="AD5364">
        <f t="shared" ca="1" si="726"/>
        <v>6.4</v>
      </c>
      <c r="AE5364" s="2">
        <v>0</v>
      </c>
      <c r="AF5364" s="7">
        <f>VLOOKUP(R5364,Weights!$A$2:$B$120,2,0)*AE5364</f>
        <v>0</v>
      </c>
      <c r="AG5364">
        <f t="shared" ca="1" si="727"/>
        <v>40.960000000000008</v>
      </c>
      <c r="AI5364" t="str">
        <f t="shared" ca="1" si="729"/>
        <v>Vermont</v>
      </c>
      <c r="AJ5364" t="str">
        <f t="shared" si="730"/>
        <v>Vermont</v>
      </c>
      <c r="AK5364">
        <f t="shared" si="731"/>
        <v>0</v>
      </c>
    </row>
    <row r="5365" spans="17:37" x14ac:dyDescent="0.25">
      <c r="Q5365" t="s">
        <v>3208</v>
      </c>
      <c r="R5365" s="6">
        <v>42023</v>
      </c>
      <c r="S5365" t="s">
        <v>3194</v>
      </c>
      <c r="T5365" t="s">
        <v>3210</v>
      </c>
      <c r="U5365" t="s">
        <v>3842</v>
      </c>
      <c r="V5365">
        <v>64</v>
      </c>
      <c r="W5365">
        <v>44</v>
      </c>
      <c r="Y5365" t="s">
        <v>245</v>
      </c>
      <c r="Z5365">
        <v>1</v>
      </c>
      <c r="AA5365">
        <f t="shared" si="728"/>
        <v>20</v>
      </c>
      <c r="AB5365">
        <f t="shared" ca="1" si="724"/>
        <v>15.7999998</v>
      </c>
      <c r="AC5365">
        <f t="shared" ca="1" si="725"/>
        <v>4.2000001999999999</v>
      </c>
      <c r="AD5365">
        <f t="shared" ca="1" si="726"/>
        <v>-4.2000001999999999</v>
      </c>
      <c r="AE5365" s="2">
        <v>0</v>
      </c>
      <c r="AF5365" s="7">
        <f>VLOOKUP(R5365,Weights!$A$2:$B$120,2,0)*AE5365</f>
        <v>0</v>
      </c>
      <c r="AG5365">
        <f t="shared" ca="1" si="727"/>
        <v>17.64000168000004</v>
      </c>
      <c r="AI5365" t="str">
        <f t="shared" ca="1" si="729"/>
        <v>Vermont</v>
      </c>
      <c r="AJ5365" t="str">
        <f t="shared" si="730"/>
        <v>Vermont</v>
      </c>
      <c r="AK5365">
        <f t="shared" si="731"/>
        <v>0</v>
      </c>
    </row>
    <row r="5366" spans="17:37" x14ac:dyDescent="0.25">
      <c r="Q5366" t="s">
        <v>3208</v>
      </c>
      <c r="R5366" s="6">
        <v>42032</v>
      </c>
      <c r="S5366" t="s">
        <v>3194</v>
      </c>
      <c r="T5366" t="s">
        <v>3218</v>
      </c>
      <c r="U5366" t="s">
        <v>3841</v>
      </c>
      <c r="V5366">
        <v>47</v>
      </c>
      <c r="W5366">
        <v>44</v>
      </c>
      <c r="Y5366" t="s">
        <v>248</v>
      </c>
      <c r="Z5366">
        <v>1</v>
      </c>
      <c r="AA5366">
        <f t="shared" si="728"/>
        <v>-3</v>
      </c>
      <c r="AB5366">
        <f t="shared" ca="1" si="724"/>
        <v>0.40000000000000036</v>
      </c>
      <c r="AC5366">
        <f t="shared" ca="1" si="725"/>
        <v>-3.4000000000000004</v>
      </c>
      <c r="AD5366">
        <f t="shared" ca="1" si="726"/>
        <v>3.4000000000000004</v>
      </c>
      <c r="AE5366" s="2">
        <v>0</v>
      </c>
      <c r="AF5366" s="7">
        <f>VLOOKUP(R5366,Weights!$A$2:$B$120,2,0)*AE5366</f>
        <v>0</v>
      </c>
      <c r="AG5366">
        <f t="shared" ca="1" si="727"/>
        <v>11.560000000000002</v>
      </c>
      <c r="AI5366" t="str">
        <f t="shared" ca="1" si="729"/>
        <v>Vermont</v>
      </c>
      <c r="AJ5366" t="str">
        <f t="shared" si="730"/>
        <v>Albany</v>
      </c>
      <c r="AK5366" t="str">
        <f t="shared" si="731"/>
        <v>Albany</v>
      </c>
    </row>
    <row r="5367" spans="17:37" x14ac:dyDescent="0.25">
      <c r="Q5367" t="s">
        <v>3208</v>
      </c>
      <c r="R5367" s="6">
        <v>42038</v>
      </c>
      <c r="S5367" t="s">
        <v>3194</v>
      </c>
      <c r="T5367" t="s">
        <v>3209</v>
      </c>
      <c r="U5367" t="s">
        <v>3842</v>
      </c>
      <c r="V5367">
        <v>68</v>
      </c>
      <c r="W5367">
        <v>49</v>
      </c>
      <c r="Y5367" t="s">
        <v>250</v>
      </c>
      <c r="Z5367">
        <v>1</v>
      </c>
      <c r="AA5367">
        <f t="shared" si="728"/>
        <v>19</v>
      </c>
      <c r="AB5367">
        <f t="shared" ca="1" si="724"/>
        <v>20.399999800000003</v>
      </c>
      <c r="AC5367">
        <f t="shared" ca="1" si="725"/>
        <v>-1.3999998000000033</v>
      </c>
      <c r="AD5367">
        <f t="shared" ca="1" si="726"/>
        <v>1.3999998000000033</v>
      </c>
      <c r="AE5367" s="2">
        <v>0</v>
      </c>
      <c r="AF5367" s="7">
        <f>VLOOKUP(R5367,Weights!$A$2:$B$120,2,0)*AE5367</f>
        <v>0</v>
      </c>
      <c r="AG5367">
        <f t="shared" ca="1" si="727"/>
        <v>1.9599994400000493</v>
      </c>
      <c r="AI5367" t="str">
        <f t="shared" ca="1" si="729"/>
        <v>Vermont</v>
      </c>
      <c r="AJ5367" t="str">
        <f t="shared" si="730"/>
        <v>Vermont</v>
      </c>
      <c r="AK5367">
        <f t="shared" si="731"/>
        <v>0</v>
      </c>
    </row>
    <row r="5368" spans="17:37" x14ac:dyDescent="0.25">
      <c r="Q5368" t="s">
        <v>3208</v>
      </c>
      <c r="R5368" s="6">
        <v>42046</v>
      </c>
      <c r="S5368" t="s">
        <v>3194</v>
      </c>
      <c r="T5368" t="s">
        <v>3205</v>
      </c>
      <c r="U5368" t="s">
        <v>3842</v>
      </c>
      <c r="V5368">
        <v>96</v>
      </c>
      <c r="W5368">
        <v>53</v>
      </c>
      <c r="Y5368" t="s">
        <v>251</v>
      </c>
      <c r="Z5368">
        <v>1</v>
      </c>
      <c r="AA5368">
        <f t="shared" si="728"/>
        <v>43</v>
      </c>
      <c r="AB5368">
        <f t="shared" ca="1" si="724"/>
        <v>14</v>
      </c>
      <c r="AC5368">
        <f t="shared" ca="1" si="725"/>
        <v>29</v>
      </c>
      <c r="AD5368">
        <f t="shared" ca="1" si="726"/>
        <v>-29</v>
      </c>
      <c r="AE5368" s="2">
        <v>0</v>
      </c>
      <c r="AF5368" s="7">
        <f>VLOOKUP(R5368,Weights!$A$2:$B$120,2,0)*AE5368</f>
        <v>0</v>
      </c>
      <c r="AG5368">
        <f t="shared" ca="1" si="727"/>
        <v>841</v>
      </c>
      <c r="AI5368" t="str">
        <f t="shared" ca="1" si="729"/>
        <v>Vermont</v>
      </c>
      <c r="AJ5368" t="str">
        <f t="shared" si="730"/>
        <v>Vermont</v>
      </c>
      <c r="AK5368">
        <f t="shared" si="731"/>
        <v>0</v>
      </c>
    </row>
    <row r="5369" spans="17:37" x14ac:dyDescent="0.25">
      <c r="Q5369" t="s">
        <v>3208</v>
      </c>
      <c r="R5369" s="6">
        <v>42049</v>
      </c>
      <c r="S5369" t="s">
        <v>3194</v>
      </c>
      <c r="T5369" t="s">
        <v>3212</v>
      </c>
      <c r="U5369" t="s">
        <v>3842</v>
      </c>
      <c r="V5369">
        <v>74</v>
      </c>
      <c r="W5369">
        <v>51</v>
      </c>
      <c r="Y5369" t="s">
        <v>252</v>
      </c>
      <c r="Z5369">
        <v>1</v>
      </c>
      <c r="AA5369">
        <f t="shared" si="728"/>
        <v>23</v>
      </c>
      <c r="AB5369">
        <f t="shared" ca="1" si="724"/>
        <v>17.799999800000002</v>
      </c>
      <c r="AC5369">
        <f t="shared" ca="1" si="725"/>
        <v>5.2000001999999981</v>
      </c>
      <c r="AD5369">
        <f t="shared" ca="1" si="726"/>
        <v>-5.2000001999999981</v>
      </c>
      <c r="AE5369" s="2">
        <v>0</v>
      </c>
      <c r="AF5369" s="7">
        <f>VLOOKUP(R5369,Weights!$A$2:$B$120,2,0)*AE5369</f>
        <v>0</v>
      </c>
      <c r="AG5369">
        <f t="shared" ca="1" si="727"/>
        <v>27.040002080000018</v>
      </c>
      <c r="AI5369" t="str">
        <f t="shared" ca="1" si="729"/>
        <v>Vermont</v>
      </c>
      <c r="AJ5369" t="str">
        <f t="shared" si="730"/>
        <v>Vermont</v>
      </c>
      <c r="AK5369">
        <f t="shared" si="731"/>
        <v>0</v>
      </c>
    </row>
    <row r="5370" spans="17:37" x14ac:dyDescent="0.25">
      <c r="Q5370" t="s">
        <v>3208</v>
      </c>
      <c r="R5370" s="6">
        <v>42060</v>
      </c>
      <c r="S5370" t="s">
        <v>3194</v>
      </c>
      <c r="T5370" t="s">
        <v>3204</v>
      </c>
      <c r="U5370" t="s">
        <v>3842</v>
      </c>
      <c r="V5370">
        <v>64</v>
      </c>
      <c r="W5370">
        <v>49</v>
      </c>
      <c r="Y5370" t="s">
        <v>253</v>
      </c>
      <c r="Z5370">
        <v>1</v>
      </c>
      <c r="AA5370">
        <f t="shared" si="728"/>
        <v>15</v>
      </c>
      <c r="AB5370">
        <f t="shared" ca="1" si="724"/>
        <v>5.5999999800000007</v>
      </c>
      <c r="AC5370">
        <f t="shared" ca="1" si="725"/>
        <v>9.4000000200000002</v>
      </c>
      <c r="AD5370">
        <f t="shared" ca="1" si="726"/>
        <v>-9.4000000200000002</v>
      </c>
      <c r="AE5370" s="2">
        <v>0</v>
      </c>
      <c r="AF5370" s="7">
        <f>VLOOKUP(R5370,Weights!$A$2:$B$120,2,0)*AE5370</f>
        <v>0</v>
      </c>
      <c r="AG5370">
        <f t="shared" ca="1" si="727"/>
        <v>88.360000376000002</v>
      </c>
      <c r="AI5370" t="str">
        <f t="shared" ca="1" si="729"/>
        <v>Vermont</v>
      </c>
      <c r="AJ5370" t="str">
        <f t="shared" si="730"/>
        <v>Vermont</v>
      </c>
      <c r="AK5370">
        <f t="shared" si="731"/>
        <v>0</v>
      </c>
    </row>
    <row r="5371" spans="17:37" x14ac:dyDescent="0.25">
      <c r="Q5371" t="s">
        <v>3208</v>
      </c>
      <c r="R5371" s="6">
        <v>42067</v>
      </c>
      <c r="S5371" t="s">
        <v>3194</v>
      </c>
      <c r="T5371" t="s">
        <v>3212</v>
      </c>
      <c r="U5371" t="s">
        <v>3842</v>
      </c>
      <c r="V5371">
        <v>66</v>
      </c>
      <c r="W5371">
        <v>39</v>
      </c>
      <c r="Y5371" t="s">
        <v>255</v>
      </c>
      <c r="Z5371">
        <v>1</v>
      </c>
      <c r="AA5371">
        <f t="shared" si="728"/>
        <v>27</v>
      </c>
      <c r="AB5371">
        <f t="shared" ca="1" si="724"/>
        <v>17.799999800000002</v>
      </c>
      <c r="AC5371">
        <f t="shared" ca="1" si="725"/>
        <v>9.2000001999999981</v>
      </c>
      <c r="AD5371">
        <f t="shared" ca="1" si="726"/>
        <v>-9.2000001999999981</v>
      </c>
      <c r="AE5371" s="2">
        <v>0</v>
      </c>
      <c r="AF5371" s="7">
        <f>VLOOKUP(R5371,Weights!$A$2:$B$120,2,0)*AE5371</f>
        <v>0</v>
      </c>
      <c r="AG5371">
        <f t="shared" ca="1" si="727"/>
        <v>84.640003680000007</v>
      </c>
      <c r="AI5371" t="str">
        <f t="shared" ca="1" si="729"/>
        <v>Vermont</v>
      </c>
      <c r="AJ5371" t="str">
        <f t="shared" si="730"/>
        <v>Vermont</v>
      </c>
      <c r="AK5371">
        <f t="shared" si="731"/>
        <v>0</v>
      </c>
    </row>
    <row r="5372" spans="17:37" x14ac:dyDescent="0.25">
      <c r="Q5372" t="s">
        <v>3208</v>
      </c>
      <c r="R5372" s="6">
        <v>42071</v>
      </c>
      <c r="S5372" t="s">
        <v>3194</v>
      </c>
      <c r="T5372" t="s">
        <v>3206</v>
      </c>
      <c r="U5372" t="s">
        <v>3841</v>
      </c>
      <c r="V5372">
        <v>79</v>
      </c>
      <c r="W5372">
        <v>77</v>
      </c>
      <c r="Y5372" t="s">
        <v>256</v>
      </c>
      <c r="Z5372">
        <v>1</v>
      </c>
      <c r="AA5372">
        <f t="shared" si="728"/>
        <v>-2</v>
      </c>
      <c r="AB5372">
        <f t="shared" ca="1" si="724"/>
        <v>2.2000000000000006</v>
      </c>
      <c r="AC5372">
        <f t="shared" ca="1" si="725"/>
        <v>-4.2000000000000011</v>
      </c>
      <c r="AD5372">
        <f t="shared" ca="1" si="726"/>
        <v>4.2000000000000011</v>
      </c>
      <c r="AE5372" s="2">
        <v>0</v>
      </c>
      <c r="AF5372" s="7">
        <f>VLOOKUP(R5372,Weights!$A$2:$B$120,2,0)*AE5372</f>
        <v>0</v>
      </c>
      <c r="AG5372">
        <f t="shared" ca="1" si="727"/>
        <v>17.640000000000008</v>
      </c>
      <c r="AI5372" t="str">
        <f t="shared" ca="1" si="729"/>
        <v>Vermont</v>
      </c>
      <c r="AJ5372" t="str">
        <f t="shared" si="730"/>
        <v>Stony Brook</v>
      </c>
      <c r="AK5372" t="str">
        <f t="shared" si="731"/>
        <v>Stony Brook</v>
      </c>
    </row>
    <row r="5373" spans="17:37" x14ac:dyDescent="0.25">
      <c r="Q5373" t="s">
        <v>3829</v>
      </c>
      <c r="R5373" s="6">
        <v>41957</v>
      </c>
      <c r="S5373" t="s">
        <v>3195</v>
      </c>
      <c r="T5373" t="s">
        <v>3500</v>
      </c>
      <c r="U5373" t="s">
        <v>3842</v>
      </c>
      <c r="V5373">
        <v>77</v>
      </c>
      <c r="W5373">
        <v>66</v>
      </c>
      <c r="Y5373" t="s">
        <v>176</v>
      </c>
      <c r="Z5373">
        <v>1</v>
      </c>
      <c r="AA5373">
        <f t="shared" si="728"/>
        <v>11</v>
      </c>
      <c r="AB5373">
        <f t="shared" ca="1" si="724"/>
        <v>26.200000200000002</v>
      </c>
      <c r="AC5373">
        <f t="shared" ca="1" si="725"/>
        <v>-15.200000200000002</v>
      </c>
      <c r="AD5373">
        <f t="shared" ca="1" si="726"/>
        <v>15.200000200000002</v>
      </c>
      <c r="AE5373" s="2">
        <v>0</v>
      </c>
      <c r="AF5373" s="7">
        <f>VLOOKUP(R5373,Weights!$A$2:$B$120,2,0)*AE5373</f>
        <v>0</v>
      </c>
      <c r="AG5373">
        <f t="shared" ca="1" si="727"/>
        <v>231.0400060800001</v>
      </c>
      <c r="AI5373" t="str">
        <f t="shared" ca="1" si="729"/>
        <v>Villanova</v>
      </c>
      <c r="AJ5373" t="str">
        <f t="shared" si="730"/>
        <v>Villanova</v>
      </c>
      <c r="AK5373">
        <f t="shared" si="731"/>
        <v>0</v>
      </c>
    </row>
    <row r="5374" spans="17:37" x14ac:dyDescent="0.25">
      <c r="Q5374" t="s">
        <v>3829</v>
      </c>
      <c r="R5374" s="6">
        <v>41960</v>
      </c>
      <c r="S5374" t="s">
        <v>3194</v>
      </c>
      <c r="T5374" t="s">
        <v>3246</v>
      </c>
      <c r="U5374" t="s">
        <v>3842</v>
      </c>
      <c r="V5374">
        <v>81</v>
      </c>
      <c r="W5374">
        <v>44</v>
      </c>
      <c r="Y5374" t="s">
        <v>258</v>
      </c>
      <c r="Z5374">
        <v>1</v>
      </c>
      <c r="AA5374">
        <f t="shared" si="728"/>
        <v>37</v>
      </c>
      <c r="AB5374">
        <f t="shared" ca="1" si="724"/>
        <v>30.400000200000001</v>
      </c>
      <c r="AC5374">
        <f t="shared" ca="1" si="725"/>
        <v>6.5999997999999991</v>
      </c>
      <c r="AD5374">
        <f t="shared" ca="1" si="726"/>
        <v>-6.5999997999999991</v>
      </c>
      <c r="AE5374" s="2">
        <v>0</v>
      </c>
      <c r="AF5374" s="7">
        <f>VLOOKUP(R5374,Weights!$A$2:$B$120,2,0)*AE5374</f>
        <v>0</v>
      </c>
      <c r="AG5374">
        <f t="shared" ca="1" si="727"/>
        <v>43.559997360000025</v>
      </c>
      <c r="AI5374" t="str">
        <f t="shared" ca="1" si="729"/>
        <v>Villanova</v>
      </c>
      <c r="AJ5374" t="str">
        <f t="shared" si="730"/>
        <v>Villanova</v>
      </c>
      <c r="AK5374">
        <f t="shared" si="731"/>
        <v>0</v>
      </c>
    </row>
    <row r="5375" spans="17:37" x14ac:dyDescent="0.25">
      <c r="Q5375" t="s">
        <v>3829</v>
      </c>
      <c r="R5375" s="6">
        <v>41963</v>
      </c>
      <c r="S5375" t="s">
        <v>3194</v>
      </c>
      <c r="T5375" t="s">
        <v>3200</v>
      </c>
      <c r="U5375" t="s">
        <v>3842</v>
      </c>
      <c r="V5375">
        <v>72</v>
      </c>
      <c r="W5375">
        <v>65</v>
      </c>
      <c r="Y5375" t="s">
        <v>259</v>
      </c>
      <c r="Z5375">
        <v>1</v>
      </c>
      <c r="AA5375">
        <f t="shared" si="728"/>
        <v>7</v>
      </c>
      <c r="AB5375">
        <f t="shared" ca="1" si="724"/>
        <v>27.400000200000001</v>
      </c>
      <c r="AC5375">
        <f t="shared" ca="1" si="725"/>
        <v>-20.400000200000001</v>
      </c>
      <c r="AD5375">
        <f t="shared" ca="1" si="726"/>
        <v>20.400000200000001</v>
      </c>
      <c r="AE5375" s="2">
        <v>0</v>
      </c>
      <c r="AF5375" s="7">
        <f>VLOOKUP(R5375,Weights!$A$2:$B$120,2,0)*AE5375</f>
        <v>0</v>
      </c>
      <c r="AG5375">
        <f t="shared" ca="1" si="727"/>
        <v>416.16000816000007</v>
      </c>
      <c r="AI5375" t="str">
        <f t="shared" ca="1" si="729"/>
        <v>Villanova</v>
      </c>
      <c r="AJ5375" t="str">
        <f t="shared" si="730"/>
        <v>Villanova</v>
      </c>
      <c r="AK5375">
        <f t="shared" si="731"/>
        <v>0</v>
      </c>
    </row>
    <row r="5376" spans="17:37" x14ac:dyDescent="0.25">
      <c r="Q5376" t="s">
        <v>3829</v>
      </c>
      <c r="R5376" s="6">
        <v>41968</v>
      </c>
      <c r="S5376" t="s">
        <v>3195</v>
      </c>
      <c r="T5376" t="s">
        <v>3274</v>
      </c>
      <c r="U5376" t="s">
        <v>3842</v>
      </c>
      <c r="V5376">
        <v>60</v>
      </c>
      <c r="W5376">
        <v>55</v>
      </c>
      <c r="Y5376" t="s">
        <v>261</v>
      </c>
      <c r="Z5376">
        <v>1</v>
      </c>
      <c r="AA5376">
        <f t="shared" si="728"/>
        <v>5</v>
      </c>
      <c r="AB5376">
        <f t="shared" ca="1" si="724"/>
        <v>15.200000200000002</v>
      </c>
      <c r="AC5376">
        <f t="shared" ca="1" si="725"/>
        <v>-10.200000200000002</v>
      </c>
      <c r="AD5376">
        <f t="shared" ca="1" si="726"/>
        <v>10.200000200000002</v>
      </c>
      <c r="AE5376" s="2">
        <v>0</v>
      </c>
      <c r="AF5376" s="7">
        <f>VLOOKUP(R5376,Weights!$A$2:$B$120,2,0)*AE5376</f>
        <v>0</v>
      </c>
      <c r="AG5376">
        <f t="shared" ca="1" si="727"/>
        <v>104.04000408000007</v>
      </c>
      <c r="AI5376" t="str">
        <f t="shared" ca="1" si="729"/>
        <v>Villanova</v>
      </c>
      <c r="AJ5376" t="str">
        <f t="shared" si="730"/>
        <v>Villanova</v>
      </c>
      <c r="AK5376">
        <f t="shared" si="731"/>
        <v>0</v>
      </c>
    </row>
    <row r="5377" spans="17:37" x14ac:dyDescent="0.25">
      <c r="Q5377" t="s">
        <v>3829</v>
      </c>
      <c r="R5377" s="6">
        <v>41973</v>
      </c>
      <c r="S5377" t="s">
        <v>3194</v>
      </c>
      <c r="T5377" t="s">
        <v>3278</v>
      </c>
      <c r="U5377" t="s">
        <v>3842</v>
      </c>
      <c r="V5377">
        <v>78</v>
      </c>
      <c r="W5377">
        <v>47</v>
      </c>
      <c r="Y5377" t="s">
        <v>673</v>
      </c>
      <c r="Z5377">
        <v>1</v>
      </c>
      <c r="AA5377">
        <f t="shared" si="728"/>
        <v>31</v>
      </c>
      <c r="AB5377">
        <f t="shared" ca="1" si="724"/>
        <v>32.000000200000002</v>
      </c>
      <c r="AC5377">
        <f t="shared" ca="1" si="725"/>
        <v>-1.0000002000000023</v>
      </c>
      <c r="AD5377">
        <f t="shared" ca="1" si="726"/>
        <v>1.0000002000000023</v>
      </c>
      <c r="AE5377" s="2">
        <v>0</v>
      </c>
      <c r="AF5377" s="7">
        <f>VLOOKUP(R5377,Weights!$A$2:$B$120,2,0)*AE5377</f>
        <v>0</v>
      </c>
      <c r="AG5377">
        <f t="shared" ca="1" si="727"/>
        <v>1.0000004000000446</v>
      </c>
      <c r="AI5377" t="str">
        <f t="shared" ca="1" si="729"/>
        <v>Villanova</v>
      </c>
      <c r="AJ5377" t="str">
        <f t="shared" si="730"/>
        <v>Villanova</v>
      </c>
      <c r="AK5377">
        <f t="shared" si="731"/>
        <v>0</v>
      </c>
    </row>
    <row r="5378" spans="17:37" x14ac:dyDescent="0.25">
      <c r="Q5378" t="s">
        <v>3829</v>
      </c>
      <c r="R5378" s="6">
        <v>41979</v>
      </c>
      <c r="S5378" t="s">
        <v>3194</v>
      </c>
      <c r="T5378" t="s">
        <v>3251</v>
      </c>
      <c r="U5378" t="s">
        <v>3842</v>
      </c>
      <c r="V5378">
        <v>74</v>
      </c>
      <c r="W5378">
        <v>46</v>
      </c>
      <c r="Y5378" t="s">
        <v>675</v>
      </c>
      <c r="Z5378">
        <v>1</v>
      </c>
      <c r="AA5378">
        <f t="shared" si="728"/>
        <v>28</v>
      </c>
      <c r="AB5378">
        <f t="shared" ref="AB5378:AB5441" ca="1" si="732">Z5378*(IF(S5378="A",-HomeEdge,IF(S5378="H",HomeEdge,0))+VLOOKUP(Q5378,TmList,2,0)-VLOOKUP(T5378,TmList,2,0))</f>
        <v>25.600000179999999</v>
      </c>
      <c r="AC5378">
        <f t="shared" ref="AC5378:AC5441" ca="1" si="733">AA5378-AB5378</f>
        <v>2.3999998200000014</v>
      </c>
      <c r="AD5378">
        <f t="shared" ref="AD5378:AD5441" ca="1" si="734">-AC5378</f>
        <v>-2.3999998200000014</v>
      </c>
      <c r="AE5378" s="2">
        <v>0</v>
      </c>
      <c r="AF5378" s="7">
        <f>VLOOKUP(R5378,Weights!$A$2:$B$120,2,0)*AE5378</f>
        <v>0</v>
      </c>
      <c r="AG5378">
        <f t="shared" ref="AG5378:AG5441" ca="1" si="735">AC5378^2</f>
        <v>5.7599991360000393</v>
      </c>
      <c r="AI5378" t="str">
        <f t="shared" ca="1" si="729"/>
        <v>Villanova</v>
      </c>
      <c r="AJ5378" t="str">
        <f t="shared" si="730"/>
        <v>Villanova</v>
      </c>
      <c r="AK5378">
        <f t="shared" si="731"/>
        <v>0</v>
      </c>
    </row>
    <row r="5379" spans="17:37" x14ac:dyDescent="0.25">
      <c r="Q5379" t="s">
        <v>3829</v>
      </c>
      <c r="R5379" s="6">
        <v>41982</v>
      </c>
      <c r="S5379" t="s">
        <v>3195</v>
      </c>
      <c r="T5379" t="s">
        <v>3348</v>
      </c>
      <c r="U5379" t="s">
        <v>3842</v>
      </c>
      <c r="V5379">
        <v>73</v>
      </c>
      <c r="W5379">
        <v>59</v>
      </c>
      <c r="Y5379" t="s">
        <v>676</v>
      </c>
      <c r="Z5379">
        <v>1</v>
      </c>
      <c r="AA5379">
        <f t="shared" ref="AA5379:AA5442" si="736">Z5379*IF(U5379="W",(V5379-W5379),W5379-V5379)</f>
        <v>14</v>
      </c>
      <c r="AB5379">
        <f t="shared" ca="1" si="732"/>
        <v>13.800000200000001</v>
      </c>
      <c r="AC5379">
        <f t="shared" ca="1" si="733"/>
        <v>0.19999979999999873</v>
      </c>
      <c r="AD5379">
        <f t="shared" ca="1" si="734"/>
        <v>-0.19999979999999873</v>
      </c>
      <c r="AE5379" s="2">
        <v>0</v>
      </c>
      <c r="AF5379" s="7">
        <f>VLOOKUP(R5379,Weights!$A$2:$B$120,2,0)*AE5379</f>
        <v>0</v>
      </c>
      <c r="AG5379">
        <f t="shared" ca="1" si="735"/>
        <v>3.9999920000039491E-2</v>
      </c>
      <c r="AI5379" t="str">
        <f t="shared" ref="AI5379:AI5442" ca="1" si="737">IF(AB5379&gt;0,Q5379,T5379)</f>
        <v>Villanova</v>
      </c>
      <c r="AJ5379" t="str">
        <f t="shared" ref="AJ5379:AJ5442" si="738">IF(AA5379&gt;0,Q5379,T5379)</f>
        <v>Villanova</v>
      </c>
      <c r="AK5379">
        <f t="shared" ref="AK5379:AK5442" si="739">IF(AA5379&lt;0,T5379,0)</f>
        <v>0</v>
      </c>
    </row>
    <row r="5380" spans="17:37" x14ac:dyDescent="0.25">
      <c r="Q5380" t="s">
        <v>3829</v>
      </c>
      <c r="R5380" s="6">
        <v>41987</v>
      </c>
      <c r="S5380" t="s">
        <v>3194</v>
      </c>
      <c r="T5380" t="s">
        <v>3261</v>
      </c>
      <c r="U5380" t="s">
        <v>3842</v>
      </c>
      <c r="V5380">
        <v>85</v>
      </c>
      <c r="W5380">
        <v>62</v>
      </c>
      <c r="Y5380" t="s">
        <v>677</v>
      </c>
      <c r="Z5380">
        <v>1</v>
      </c>
      <c r="AA5380">
        <f t="shared" si="736"/>
        <v>23</v>
      </c>
      <c r="AB5380">
        <f t="shared" ca="1" si="732"/>
        <v>21.6000002</v>
      </c>
      <c r="AC5380">
        <f t="shared" ca="1" si="733"/>
        <v>1.3999997999999998</v>
      </c>
      <c r="AD5380">
        <f t="shared" ca="1" si="734"/>
        <v>-1.3999997999999998</v>
      </c>
      <c r="AE5380" s="2">
        <v>0</v>
      </c>
      <c r="AF5380" s="7">
        <f>VLOOKUP(R5380,Weights!$A$2:$B$120,2,0)*AE5380</f>
        <v>0</v>
      </c>
      <c r="AG5380">
        <f t="shared" ca="1" si="735"/>
        <v>1.9599994400000393</v>
      </c>
      <c r="AI5380" t="str">
        <f t="shared" ca="1" si="737"/>
        <v>Villanova</v>
      </c>
      <c r="AJ5380" t="str">
        <f t="shared" si="738"/>
        <v>Villanova</v>
      </c>
      <c r="AK5380">
        <f t="shared" si="739"/>
        <v>0</v>
      </c>
    </row>
    <row r="5381" spans="17:37" x14ac:dyDescent="0.25">
      <c r="Q5381" t="s">
        <v>3829</v>
      </c>
      <c r="R5381" s="6">
        <v>41993</v>
      </c>
      <c r="S5381" t="s">
        <v>3194</v>
      </c>
      <c r="T5381" t="s">
        <v>3316</v>
      </c>
      <c r="U5381" t="s">
        <v>3842</v>
      </c>
      <c r="V5381">
        <v>82</v>
      </c>
      <c r="W5381">
        <v>77</v>
      </c>
      <c r="X5381" t="s">
        <v>3843</v>
      </c>
      <c r="Y5381" t="s">
        <v>678</v>
      </c>
      <c r="Z5381">
        <v>1</v>
      </c>
      <c r="AA5381">
        <f t="shared" si="736"/>
        <v>5</v>
      </c>
      <c r="AB5381">
        <f t="shared" ca="1" si="732"/>
        <v>17.200000199999998</v>
      </c>
      <c r="AC5381">
        <f t="shared" ca="1" si="733"/>
        <v>-12.200000199999998</v>
      </c>
      <c r="AD5381">
        <f t="shared" ca="1" si="734"/>
        <v>12.200000199999998</v>
      </c>
      <c r="AE5381" s="2">
        <v>0</v>
      </c>
      <c r="AF5381" s="7">
        <f>VLOOKUP(R5381,Weights!$A$2:$B$120,2,0)*AE5381</f>
        <v>0</v>
      </c>
      <c r="AG5381">
        <f t="shared" ca="1" si="735"/>
        <v>148.84000487999998</v>
      </c>
      <c r="AI5381" t="str">
        <f t="shared" ca="1" si="737"/>
        <v>Villanova</v>
      </c>
      <c r="AJ5381" t="str">
        <f t="shared" si="738"/>
        <v>Villanova</v>
      </c>
      <c r="AK5381">
        <f t="shared" si="739"/>
        <v>0</v>
      </c>
    </row>
    <row r="5382" spans="17:37" x14ac:dyDescent="0.25">
      <c r="Q5382" t="s">
        <v>3829</v>
      </c>
      <c r="R5382" s="6">
        <v>41996</v>
      </c>
      <c r="S5382" t="s">
        <v>3194</v>
      </c>
      <c r="T5382" t="s">
        <v>3211</v>
      </c>
      <c r="U5382" t="s">
        <v>3842</v>
      </c>
      <c r="V5382">
        <v>92</v>
      </c>
      <c r="W5382">
        <v>67</v>
      </c>
      <c r="Y5382" t="s">
        <v>679</v>
      </c>
      <c r="Z5382">
        <v>1</v>
      </c>
      <c r="AA5382">
        <f t="shared" si="736"/>
        <v>25</v>
      </c>
      <c r="AB5382">
        <f t="shared" ca="1" si="732"/>
        <v>27.000000180000001</v>
      </c>
      <c r="AC5382">
        <f t="shared" ca="1" si="733"/>
        <v>-2.0000001800000007</v>
      </c>
      <c r="AD5382">
        <f t="shared" ca="1" si="734"/>
        <v>2.0000001800000007</v>
      </c>
      <c r="AE5382" s="2">
        <v>0</v>
      </c>
      <c r="AF5382" s="7">
        <f>VLOOKUP(R5382,Weights!$A$2:$B$120,2,0)*AE5382</f>
        <v>0</v>
      </c>
      <c r="AG5382">
        <f t="shared" ca="1" si="735"/>
        <v>4.0000007200000347</v>
      </c>
      <c r="AI5382" t="str">
        <f t="shared" ca="1" si="737"/>
        <v>Villanova</v>
      </c>
      <c r="AJ5382" t="str">
        <f t="shared" si="738"/>
        <v>Villanova</v>
      </c>
      <c r="AK5382">
        <f t="shared" si="739"/>
        <v>0</v>
      </c>
    </row>
    <row r="5383" spans="17:37" x14ac:dyDescent="0.25">
      <c r="Q5383" t="s">
        <v>3829</v>
      </c>
      <c r="R5383" s="6">
        <v>42004</v>
      </c>
      <c r="S5383" t="s">
        <v>3194</v>
      </c>
      <c r="T5383" t="s">
        <v>3222</v>
      </c>
      <c r="U5383" t="s">
        <v>3842</v>
      </c>
      <c r="V5383">
        <v>67</v>
      </c>
      <c r="W5383">
        <v>55</v>
      </c>
      <c r="Y5383" t="s">
        <v>680</v>
      </c>
      <c r="Z5383">
        <v>1</v>
      </c>
      <c r="AA5383">
        <f t="shared" si="736"/>
        <v>12</v>
      </c>
      <c r="AB5383">
        <f t="shared" ca="1" si="732"/>
        <v>9.3999999999999986</v>
      </c>
      <c r="AC5383">
        <f t="shared" ca="1" si="733"/>
        <v>2.6000000000000014</v>
      </c>
      <c r="AD5383">
        <f t="shared" ca="1" si="734"/>
        <v>-2.6000000000000014</v>
      </c>
      <c r="AE5383" s="2">
        <v>0</v>
      </c>
      <c r="AF5383" s="7">
        <f>VLOOKUP(R5383,Weights!$A$2:$B$120,2,0)*AE5383</f>
        <v>0</v>
      </c>
      <c r="AG5383">
        <f t="shared" ca="1" si="735"/>
        <v>6.7600000000000078</v>
      </c>
      <c r="AI5383" t="str">
        <f t="shared" ca="1" si="737"/>
        <v>Villanova</v>
      </c>
      <c r="AJ5383" t="str">
        <f t="shared" si="738"/>
        <v>Villanova</v>
      </c>
      <c r="AK5383">
        <f t="shared" si="739"/>
        <v>0</v>
      </c>
    </row>
    <row r="5384" spans="17:37" x14ac:dyDescent="0.25">
      <c r="Q5384" t="s">
        <v>3829</v>
      </c>
      <c r="R5384" s="6">
        <v>42014</v>
      </c>
      <c r="S5384" t="s">
        <v>3194</v>
      </c>
      <c r="T5384" t="s">
        <v>3376</v>
      </c>
      <c r="U5384" t="s">
        <v>3842</v>
      </c>
      <c r="V5384">
        <v>81</v>
      </c>
      <c r="W5384">
        <v>64</v>
      </c>
      <c r="Y5384" t="s">
        <v>1092</v>
      </c>
      <c r="Z5384">
        <v>1</v>
      </c>
      <c r="AA5384">
        <f t="shared" si="736"/>
        <v>17</v>
      </c>
      <c r="AB5384">
        <f t="shared" ca="1" si="732"/>
        <v>20.200000199999998</v>
      </c>
      <c r="AC5384">
        <f t="shared" ca="1" si="733"/>
        <v>-3.2000001999999981</v>
      </c>
      <c r="AD5384">
        <f t="shared" ca="1" si="734"/>
        <v>3.2000001999999981</v>
      </c>
      <c r="AE5384" s="2">
        <v>0</v>
      </c>
      <c r="AF5384" s="7">
        <f>VLOOKUP(R5384,Weights!$A$2:$B$120,2,0)*AE5384</f>
        <v>0</v>
      </c>
      <c r="AG5384">
        <f t="shared" ca="1" si="735"/>
        <v>10.240001280000028</v>
      </c>
      <c r="AI5384" t="str">
        <f t="shared" ca="1" si="737"/>
        <v>Villanova</v>
      </c>
      <c r="AJ5384" t="str">
        <f t="shared" si="738"/>
        <v>Villanova</v>
      </c>
      <c r="AK5384">
        <f t="shared" si="739"/>
        <v>0</v>
      </c>
    </row>
    <row r="5385" spans="17:37" x14ac:dyDescent="0.25">
      <c r="Q5385" t="s">
        <v>3829</v>
      </c>
      <c r="R5385" s="6">
        <v>42018</v>
      </c>
      <c r="S5385" t="s">
        <v>3194</v>
      </c>
      <c r="T5385" t="s">
        <v>3331</v>
      </c>
      <c r="U5385" t="s">
        <v>3842</v>
      </c>
      <c r="V5385">
        <v>88</v>
      </c>
      <c r="W5385">
        <v>75</v>
      </c>
      <c r="Y5385" t="s">
        <v>1093</v>
      </c>
      <c r="Z5385">
        <v>1</v>
      </c>
      <c r="AA5385">
        <f t="shared" si="736"/>
        <v>13</v>
      </c>
      <c r="AB5385">
        <f t="shared" ca="1" si="732"/>
        <v>12.200000000000001</v>
      </c>
      <c r="AC5385">
        <f t="shared" ca="1" si="733"/>
        <v>0.79999999999999893</v>
      </c>
      <c r="AD5385">
        <f t="shared" ca="1" si="734"/>
        <v>-0.79999999999999893</v>
      </c>
      <c r="AE5385" s="2">
        <v>0</v>
      </c>
      <c r="AF5385" s="7">
        <f>VLOOKUP(R5385,Weights!$A$2:$B$120,2,0)*AE5385</f>
        <v>0</v>
      </c>
      <c r="AG5385">
        <f t="shared" ca="1" si="735"/>
        <v>0.63999999999999835</v>
      </c>
      <c r="AI5385" t="str">
        <f t="shared" ca="1" si="737"/>
        <v>Villanova</v>
      </c>
      <c r="AJ5385" t="str">
        <f t="shared" si="738"/>
        <v>Villanova</v>
      </c>
      <c r="AK5385">
        <f t="shared" si="739"/>
        <v>0</v>
      </c>
    </row>
    <row r="5386" spans="17:37" x14ac:dyDescent="0.25">
      <c r="Q5386" t="s">
        <v>3829</v>
      </c>
      <c r="R5386" s="6">
        <v>42029</v>
      </c>
      <c r="S5386" t="s">
        <v>3194</v>
      </c>
      <c r="T5386" t="s">
        <v>3373</v>
      </c>
      <c r="U5386" t="s">
        <v>3842</v>
      </c>
      <c r="V5386">
        <v>71</v>
      </c>
      <c r="W5386">
        <v>50</v>
      </c>
      <c r="Y5386" t="s">
        <v>1094</v>
      </c>
      <c r="Z5386">
        <v>1</v>
      </c>
      <c r="AA5386">
        <f t="shared" si="736"/>
        <v>21</v>
      </c>
      <c r="AB5386">
        <f t="shared" ca="1" si="732"/>
        <v>18.200000199999998</v>
      </c>
      <c r="AC5386">
        <f t="shared" ca="1" si="733"/>
        <v>2.7999998000000019</v>
      </c>
      <c r="AD5386">
        <f t="shared" ca="1" si="734"/>
        <v>-2.7999998000000019</v>
      </c>
      <c r="AE5386" s="2">
        <v>0</v>
      </c>
      <c r="AF5386" s="7">
        <f>VLOOKUP(R5386,Weights!$A$2:$B$120,2,0)*AE5386</f>
        <v>0</v>
      </c>
      <c r="AG5386">
        <f t="shared" ca="1" si="735"/>
        <v>7.8399988800000511</v>
      </c>
      <c r="AI5386" t="str">
        <f t="shared" ca="1" si="737"/>
        <v>Villanova</v>
      </c>
      <c r="AJ5386" t="str">
        <f t="shared" si="738"/>
        <v>Villanova</v>
      </c>
      <c r="AK5386">
        <f t="shared" si="739"/>
        <v>0</v>
      </c>
    </row>
    <row r="5387" spans="17:37" x14ac:dyDescent="0.25">
      <c r="Q5387" t="s">
        <v>3829</v>
      </c>
      <c r="R5387" s="6">
        <v>42039</v>
      </c>
      <c r="S5387" t="s">
        <v>3194</v>
      </c>
      <c r="T5387" t="s">
        <v>3375</v>
      </c>
      <c r="U5387" t="s">
        <v>3842</v>
      </c>
      <c r="V5387">
        <v>70</v>
      </c>
      <c r="W5387">
        <v>52</v>
      </c>
      <c r="Y5387" t="s">
        <v>1095</v>
      </c>
      <c r="Z5387">
        <v>1</v>
      </c>
      <c r="AA5387">
        <f t="shared" si="736"/>
        <v>18</v>
      </c>
      <c r="AB5387">
        <f t="shared" ca="1" si="732"/>
        <v>18.000000200000002</v>
      </c>
      <c r="AC5387">
        <f t="shared" ca="1" si="733"/>
        <v>-2.0000000233721948E-7</v>
      </c>
      <c r="AD5387">
        <f t="shared" ca="1" si="734"/>
        <v>2.0000000233721948E-7</v>
      </c>
      <c r="AE5387" s="2">
        <v>0</v>
      </c>
      <c r="AF5387" s="7">
        <f>VLOOKUP(R5387,Weights!$A$2:$B$120,2,0)*AE5387</f>
        <v>0</v>
      </c>
      <c r="AG5387">
        <f t="shared" ca="1" si="735"/>
        <v>4.0000000934887799E-14</v>
      </c>
      <c r="AI5387" t="str">
        <f t="shared" ca="1" si="737"/>
        <v>Villanova</v>
      </c>
      <c r="AJ5387" t="str">
        <f t="shared" si="738"/>
        <v>Villanova</v>
      </c>
      <c r="AK5387">
        <f t="shared" si="739"/>
        <v>0</v>
      </c>
    </row>
    <row r="5388" spans="17:37" x14ac:dyDescent="0.25">
      <c r="Q5388" t="s">
        <v>3829</v>
      </c>
      <c r="R5388" s="6">
        <v>42042</v>
      </c>
      <c r="S5388" t="s">
        <v>3194</v>
      </c>
      <c r="T5388" t="s">
        <v>3370</v>
      </c>
      <c r="U5388" t="s">
        <v>3842</v>
      </c>
      <c r="V5388">
        <v>69</v>
      </c>
      <c r="W5388">
        <v>53</v>
      </c>
      <c r="Y5388" t="s">
        <v>1096</v>
      </c>
      <c r="Z5388">
        <v>1</v>
      </c>
      <c r="AA5388">
        <f t="shared" si="736"/>
        <v>16</v>
      </c>
      <c r="AB5388">
        <f t="shared" ca="1" si="732"/>
        <v>12.200000000000001</v>
      </c>
      <c r="AC5388">
        <f t="shared" ca="1" si="733"/>
        <v>3.7999999999999989</v>
      </c>
      <c r="AD5388">
        <f t="shared" ca="1" si="734"/>
        <v>-3.7999999999999989</v>
      </c>
      <c r="AE5388" s="2">
        <v>0</v>
      </c>
      <c r="AF5388" s="7">
        <f>VLOOKUP(R5388,Weights!$A$2:$B$120,2,0)*AE5388</f>
        <v>0</v>
      </c>
      <c r="AG5388">
        <f t="shared" ca="1" si="735"/>
        <v>14.439999999999992</v>
      </c>
      <c r="AI5388" t="str">
        <f t="shared" ca="1" si="737"/>
        <v>Villanova</v>
      </c>
      <c r="AJ5388" t="str">
        <f t="shared" si="738"/>
        <v>Villanova</v>
      </c>
      <c r="AK5388">
        <f t="shared" si="739"/>
        <v>0</v>
      </c>
    </row>
    <row r="5389" spans="17:37" x14ac:dyDescent="0.25">
      <c r="Q5389" t="s">
        <v>3829</v>
      </c>
      <c r="R5389" s="6">
        <v>42051</v>
      </c>
      <c r="S5389" t="s">
        <v>3194</v>
      </c>
      <c r="T5389" t="s">
        <v>3226</v>
      </c>
      <c r="U5389" t="s">
        <v>3842</v>
      </c>
      <c r="V5389">
        <v>80</v>
      </c>
      <c r="W5389">
        <v>54</v>
      </c>
      <c r="Y5389" t="s">
        <v>1097</v>
      </c>
      <c r="Z5389">
        <v>1</v>
      </c>
      <c r="AA5389">
        <f t="shared" si="736"/>
        <v>26</v>
      </c>
      <c r="AB5389">
        <f t="shared" ca="1" si="732"/>
        <v>16.6000002</v>
      </c>
      <c r="AC5389">
        <f t="shared" ca="1" si="733"/>
        <v>9.3999997999999998</v>
      </c>
      <c r="AD5389">
        <f t="shared" ca="1" si="734"/>
        <v>-9.3999997999999998</v>
      </c>
      <c r="AE5389" s="2">
        <v>0</v>
      </c>
      <c r="AF5389" s="7">
        <f>VLOOKUP(R5389,Weights!$A$2:$B$120,2,0)*AE5389</f>
        <v>0</v>
      </c>
      <c r="AG5389">
        <f t="shared" ca="1" si="735"/>
        <v>88.359996240000029</v>
      </c>
      <c r="AI5389" t="str">
        <f t="shared" ca="1" si="737"/>
        <v>Villanova</v>
      </c>
      <c r="AJ5389" t="str">
        <f t="shared" si="738"/>
        <v>Villanova</v>
      </c>
      <c r="AK5389">
        <f t="shared" si="739"/>
        <v>0</v>
      </c>
    </row>
    <row r="5390" spans="17:37" x14ac:dyDescent="0.25">
      <c r="Q5390" t="s">
        <v>3829</v>
      </c>
      <c r="R5390" s="6">
        <v>42059</v>
      </c>
      <c r="S5390" t="s">
        <v>3194</v>
      </c>
      <c r="T5390" t="s">
        <v>3196</v>
      </c>
      <c r="U5390" t="s">
        <v>3842</v>
      </c>
      <c r="V5390">
        <v>89</v>
      </c>
      <c r="W5390">
        <v>61</v>
      </c>
      <c r="Y5390" t="s">
        <v>1098</v>
      </c>
      <c r="Z5390">
        <v>1</v>
      </c>
      <c r="AA5390">
        <f t="shared" si="736"/>
        <v>28</v>
      </c>
      <c r="AB5390">
        <f t="shared" ca="1" si="732"/>
        <v>12.4</v>
      </c>
      <c r="AC5390">
        <f t="shared" ca="1" si="733"/>
        <v>15.6</v>
      </c>
      <c r="AD5390">
        <f t="shared" ca="1" si="734"/>
        <v>-15.6</v>
      </c>
      <c r="AE5390" s="2">
        <v>0</v>
      </c>
      <c r="AF5390" s="7">
        <f>VLOOKUP(R5390,Weights!$A$2:$B$120,2,0)*AE5390</f>
        <v>0</v>
      </c>
      <c r="AG5390">
        <f t="shared" ca="1" si="735"/>
        <v>243.35999999999999</v>
      </c>
      <c r="AI5390" t="str">
        <f t="shared" ca="1" si="737"/>
        <v>Villanova</v>
      </c>
      <c r="AJ5390" t="str">
        <f t="shared" si="738"/>
        <v>Villanova</v>
      </c>
      <c r="AK5390">
        <f t="shared" si="739"/>
        <v>0</v>
      </c>
    </row>
    <row r="5391" spans="17:37" x14ac:dyDescent="0.25">
      <c r="Q5391" t="s">
        <v>3829</v>
      </c>
      <c r="R5391" s="6">
        <v>42070</v>
      </c>
      <c r="S5391" t="s">
        <v>3194</v>
      </c>
      <c r="T5391" t="s">
        <v>3322</v>
      </c>
      <c r="U5391" t="s">
        <v>3842</v>
      </c>
      <c r="V5391">
        <v>105</v>
      </c>
      <c r="W5391">
        <v>68</v>
      </c>
      <c r="Y5391" t="s">
        <v>1099</v>
      </c>
      <c r="Z5391">
        <v>1</v>
      </c>
      <c r="AA5391">
        <f t="shared" si="736"/>
        <v>37</v>
      </c>
      <c r="AB5391">
        <f t="shared" ca="1" si="732"/>
        <v>14.4</v>
      </c>
      <c r="AC5391">
        <f t="shared" ca="1" si="733"/>
        <v>22.6</v>
      </c>
      <c r="AD5391">
        <f t="shared" ca="1" si="734"/>
        <v>-22.6</v>
      </c>
      <c r="AE5391" s="2">
        <v>0</v>
      </c>
      <c r="AF5391" s="7">
        <f>VLOOKUP(R5391,Weights!$A$2:$B$120,2,0)*AE5391</f>
        <v>0</v>
      </c>
      <c r="AG5391">
        <f t="shared" ca="1" si="735"/>
        <v>510.76000000000005</v>
      </c>
      <c r="AI5391" t="str">
        <f t="shared" ca="1" si="737"/>
        <v>Villanova</v>
      </c>
      <c r="AJ5391" t="str">
        <f t="shared" si="738"/>
        <v>Villanova</v>
      </c>
      <c r="AK5391">
        <f t="shared" si="739"/>
        <v>0</v>
      </c>
    </row>
    <row r="5392" spans="17:37" x14ac:dyDescent="0.25">
      <c r="Q5392" t="s">
        <v>3831</v>
      </c>
      <c r="R5392" s="6">
        <v>41959</v>
      </c>
      <c r="S5392" t="s">
        <v>3194</v>
      </c>
      <c r="T5392" t="s">
        <v>3413</v>
      </c>
      <c r="U5392" t="s">
        <v>3842</v>
      </c>
      <c r="V5392">
        <v>67</v>
      </c>
      <c r="W5392">
        <v>39</v>
      </c>
      <c r="Y5392" t="s">
        <v>258</v>
      </c>
      <c r="Z5392">
        <v>1</v>
      </c>
      <c r="AA5392">
        <f t="shared" si="736"/>
        <v>28</v>
      </c>
      <c r="AB5392">
        <f t="shared" ca="1" si="732"/>
        <v>22.200000200000002</v>
      </c>
      <c r="AC5392">
        <f t="shared" ca="1" si="733"/>
        <v>5.7999997999999984</v>
      </c>
      <c r="AD5392">
        <f t="shared" ca="1" si="734"/>
        <v>-5.7999997999999984</v>
      </c>
      <c r="AE5392" s="2">
        <v>0</v>
      </c>
      <c r="AF5392" s="7">
        <f>VLOOKUP(R5392,Weights!$A$2:$B$120,2,0)*AE5392</f>
        <v>0</v>
      </c>
      <c r="AG5392">
        <f t="shared" ca="1" si="735"/>
        <v>33.639997680000022</v>
      </c>
      <c r="AI5392" t="str">
        <f t="shared" ca="1" si="737"/>
        <v>Virginia</v>
      </c>
      <c r="AJ5392" t="str">
        <f t="shared" si="738"/>
        <v>Virginia</v>
      </c>
      <c r="AK5392">
        <f t="shared" si="739"/>
        <v>0</v>
      </c>
    </row>
    <row r="5393" spans="17:37" x14ac:dyDescent="0.25">
      <c r="Q5393" t="s">
        <v>3831</v>
      </c>
      <c r="R5393" s="6">
        <v>41961</v>
      </c>
      <c r="S5393" t="s">
        <v>3194</v>
      </c>
      <c r="T5393" t="s">
        <v>3434</v>
      </c>
      <c r="U5393" t="s">
        <v>3842</v>
      </c>
      <c r="V5393">
        <v>75</v>
      </c>
      <c r="W5393">
        <v>55</v>
      </c>
      <c r="Y5393" t="s">
        <v>259</v>
      </c>
      <c r="Z5393">
        <v>1</v>
      </c>
      <c r="AA5393">
        <f t="shared" si="736"/>
        <v>20</v>
      </c>
      <c r="AB5393">
        <f t="shared" ca="1" si="732"/>
        <v>36.200000000000003</v>
      </c>
      <c r="AC5393">
        <f t="shared" ca="1" si="733"/>
        <v>-16.200000000000003</v>
      </c>
      <c r="AD5393">
        <f t="shared" ca="1" si="734"/>
        <v>16.200000000000003</v>
      </c>
      <c r="AE5393" s="2">
        <v>0</v>
      </c>
      <c r="AF5393" s="7">
        <f>VLOOKUP(R5393,Weights!$A$2:$B$120,2,0)*AE5393</f>
        <v>0</v>
      </c>
      <c r="AG5393">
        <f t="shared" ca="1" si="735"/>
        <v>262.44000000000011</v>
      </c>
      <c r="AI5393" t="str">
        <f t="shared" ca="1" si="737"/>
        <v>Virginia</v>
      </c>
      <c r="AJ5393" t="str">
        <f t="shared" si="738"/>
        <v>Virginia</v>
      </c>
      <c r="AK5393">
        <f t="shared" si="739"/>
        <v>0</v>
      </c>
    </row>
    <row r="5394" spans="17:37" x14ac:dyDescent="0.25">
      <c r="Q5394" t="s">
        <v>3831</v>
      </c>
      <c r="R5394" s="6">
        <v>41964</v>
      </c>
      <c r="S5394" t="s">
        <v>3194</v>
      </c>
      <c r="T5394" t="s">
        <v>3247</v>
      </c>
      <c r="U5394" t="s">
        <v>3842</v>
      </c>
      <c r="V5394">
        <v>59</v>
      </c>
      <c r="W5394">
        <v>42</v>
      </c>
      <c r="Y5394" t="s">
        <v>260</v>
      </c>
      <c r="Z5394">
        <v>1</v>
      </c>
      <c r="AA5394">
        <f t="shared" si="736"/>
        <v>17</v>
      </c>
      <c r="AB5394">
        <f t="shared" ca="1" si="732"/>
        <v>16.200000200000002</v>
      </c>
      <c r="AC5394">
        <f t="shared" ca="1" si="733"/>
        <v>0.79999979999999837</v>
      </c>
      <c r="AD5394">
        <f t="shared" ca="1" si="734"/>
        <v>-0.79999979999999837</v>
      </c>
      <c r="AE5394" s="2">
        <v>0</v>
      </c>
      <c r="AF5394" s="7">
        <f>VLOOKUP(R5394,Weights!$A$2:$B$120,2,0)*AE5394</f>
        <v>0</v>
      </c>
      <c r="AG5394">
        <f t="shared" ca="1" si="735"/>
        <v>0.63999968000003737</v>
      </c>
      <c r="AI5394" t="str">
        <f t="shared" ca="1" si="737"/>
        <v>Virginia</v>
      </c>
      <c r="AJ5394" t="str">
        <f t="shared" si="738"/>
        <v>Virginia</v>
      </c>
      <c r="AK5394">
        <f t="shared" si="739"/>
        <v>0</v>
      </c>
    </row>
    <row r="5395" spans="17:37" x14ac:dyDescent="0.25">
      <c r="Q5395" t="s">
        <v>3831</v>
      </c>
      <c r="R5395" s="6">
        <v>41968</v>
      </c>
      <c r="S5395" t="s">
        <v>3194</v>
      </c>
      <c r="T5395" t="s">
        <v>3349</v>
      </c>
      <c r="U5395" t="s">
        <v>3842</v>
      </c>
      <c r="V5395">
        <v>79</v>
      </c>
      <c r="W5395">
        <v>36</v>
      </c>
      <c r="Y5395" t="s">
        <v>261</v>
      </c>
      <c r="Z5395">
        <v>1</v>
      </c>
      <c r="AA5395">
        <f t="shared" si="736"/>
        <v>43</v>
      </c>
      <c r="AB5395">
        <f t="shared" ca="1" si="732"/>
        <v>37.200000000000003</v>
      </c>
      <c r="AC5395">
        <f t="shared" ca="1" si="733"/>
        <v>5.7999999999999972</v>
      </c>
      <c r="AD5395">
        <f t="shared" ca="1" si="734"/>
        <v>-5.7999999999999972</v>
      </c>
      <c r="AE5395" s="2">
        <v>0</v>
      </c>
      <c r="AF5395" s="7">
        <f>VLOOKUP(R5395,Weights!$A$2:$B$120,2,0)*AE5395</f>
        <v>0</v>
      </c>
      <c r="AG5395">
        <f t="shared" ca="1" si="735"/>
        <v>33.639999999999965</v>
      </c>
      <c r="AI5395" t="str">
        <f t="shared" ca="1" si="737"/>
        <v>Virginia</v>
      </c>
      <c r="AJ5395" t="str">
        <f t="shared" si="738"/>
        <v>Virginia</v>
      </c>
      <c r="AK5395">
        <f t="shared" si="739"/>
        <v>0</v>
      </c>
    </row>
    <row r="5396" spans="17:37" x14ac:dyDescent="0.25">
      <c r="Q5396" t="s">
        <v>3831</v>
      </c>
      <c r="R5396" s="6">
        <v>41972</v>
      </c>
      <c r="S5396" t="s">
        <v>3195</v>
      </c>
      <c r="T5396" t="s">
        <v>3229</v>
      </c>
      <c r="U5396" t="s">
        <v>3842</v>
      </c>
      <c r="V5396">
        <v>45</v>
      </c>
      <c r="W5396">
        <v>26</v>
      </c>
      <c r="Y5396" t="s">
        <v>674</v>
      </c>
      <c r="Z5396">
        <v>1</v>
      </c>
      <c r="AA5396">
        <f t="shared" si="736"/>
        <v>19</v>
      </c>
      <c r="AB5396">
        <f t="shared" ca="1" si="732"/>
        <v>21.20000018</v>
      </c>
      <c r="AC5396">
        <f t="shared" ca="1" si="733"/>
        <v>-2.20000018</v>
      </c>
      <c r="AD5396">
        <f t="shared" ca="1" si="734"/>
        <v>2.20000018</v>
      </c>
      <c r="AE5396" s="2">
        <v>0</v>
      </c>
      <c r="AF5396" s="7">
        <f>VLOOKUP(R5396,Weights!$A$2:$B$120,2,0)*AE5396</f>
        <v>0</v>
      </c>
      <c r="AG5396">
        <f t="shared" ca="1" si="735"/>
        <v>4.8400007920000325</v>
      </c>
      <c r="AI5396" t="str">
        <f t="shared" ca="1" si="737"/>
        <v>Virginia</v>
      </c>
      <c r="AJ5396" t="str">
        <f t="shared" si="738"/>
        <v>Virginia</v>
      </c>
      <c r="AK5396">
        <f t="shared" si="739"/>
        <v>0</v>
      </c>
    </row>
    <row r="5397" spans="17:37" x14ac:dyDescent="0.25">
      <c r="Q5397" t="s">
        <v>3831</v>
      </c>
      <c r="R5397" s="6">
        <v>41991</v>
      </c>
      <c r="S5397" t="s">
        <v>3194</v>
      </c>
      <c r="T5397" t="s">
        <v>3494</v>
      </c>
      <c r="U5397" t="s">
        <v>3842</v>
      </c>
      <c r="V5397">
        <v>70</v>
      </c>
      <c r="W5397">
        <v>54</v>
      </c>
      <c r="Y5397" t="s">
        <v>677</v>
      </c>
      <c r="Z5397">
        <v>1</v>
      </c>
      <c r="AA5397">
        <f t="shared" si="736"/>
        <v>16</v>
      </c>
      <c r="AB5397">
        <f t="shared" ca="1" si="732"/>
        <v>23.6000002</v>
      </c>
      <c r="AC5397">
        <f t="shared" ca="1" si="733"/>
        <v>-7.6000002000000002</v>
      </c>
      <c r="AD5397">
        <f t="shared" ca="1" si="734"/>
        <v>7.6000002000000002</v>
      </c>
      <c r="AE5397" s="2">
        <v>0</v>
      </c>
      <c r="AF5397" s="7">
        <f>VLOOKUP(R5397,Weights!$A$2:$B$120,2,0)*AE5397</f>
        <v>0</v>
      </c>
      <c r="AG5397">
        <f t="shared" ca="1" si="735"/>
        <v>57.760003040000043</v>
      </c>
      <c r="AI5397" t="str">
        <f t="shared" ca="1" si="737"/>
        <v>Virginia</v>
      </c>
      <c r="AJ5397" t="str">
        <f t="shared" si="738"/>
        <v>Virginia</v>
      </c>
      <c r="AK5397">
        <f t="shared" si="739"/>
        <v>0</v>
      </c>
    </row>
    <row r="5398" spans="17:37" x14ac:dyDescent="0.25">
      <c r="Q5398" t="s">
        <v>3831</v>
      </c>
      <c r="R5398" s="6">
        <v>41994</v>
      </c>
      <c r="S5398" t="s">
        <v>3194</v>
      </c>
      <c r="T5398" t="s">
        <v>3272</v>
      </c>
      <c r="U5398" t="s">
        <v>3842</v>
      </c>
      <c r="V5398">
        <v>76</v>
      </c>
      <c r="W5398">
        <v>27</v>
      </c>
      <c r="Y5398" t="s">
        <v>678</v>
      </c>
      <c r="Z5398">
        <v>1</v>
      </c>
      <c r="AA5398">
        <f t="shared" si="736"/>
        <v>49</v>
      </c>
      <c r="AB5398">
        <f t="shared" ca="1" si="732"/>
        <v>17.800000199999999</v>
      </c>
      <c r="AC5398">
        <f t="shared" ca="1" si="733"/>
        <v>31.199999800000001</v>
      </c>
      <c r="AD5398">
        <f t="shared" ca="1" si="734"/>
        <v>-31.199999800000001</v>
      </c>
      <c r="AE5398" s="2">
        <v>0</v>
      </c>
      <c r="AF5398" s="7">
        <f>VLOOKUP(R5398,Weights!$A$2:$B$120,2,0)*AE5398</f>
        <v>0</v>
      </c>
      <c r="AG5398">
        <f t="shared" ca="1" si="735"/>
        <v>973.43998752000005</v>
      </c>
      <c r="AI5398" t="str">
        <f t="shared" ca="1" si="737"/>
        <v>Virginia</v>
      </c>
      <c r="AJ5398" t="str">
        <f t="shared" si="738"/>
        <v>Virginia</v>
      </c>
      <c r="AK5398">
        <f t="shared" si="739"/>
        <v>0</v>
      </c>
    </row>
    <row r="5399" spans="17:37" x14ac:dyDescent="0.25">
      <c r="Q5399" t="s">
        <v>3831</v>
      </c>
      <c r="R5399" s="6">
        <v>42003</v>
      </c>
      <c r="S5399" t="s">
        <v>3194</v>
      </c>
      <c r="T5399" t="s">
        <v>3293</v>
      </c>
      <c r="U5399" t="s">
        <v>3842</v>
      </c>
      <c r="V5399">
        <v>83</v>
      </c>
      <c r="W5399">
        <v>72</v>
      </c>
      <c r="Y5399" t="s">
        <v>679</v>
      </c>
      <c r="Z5399">
        <v>1</v>
      </c>
      <c r="AA5399">
        <f t="shared" si="736"/>
        <v>11</v>
      </c>
      <c r="AB5399">
        <f t="shared" ca="1" si="732"/>
        <v>11.000000000000002</v>
      </c>
      <c r="AC5399">
        <f t="shared" ca="1" si="733"/>
        <v>0</v>
      </c>
      <c r="AD5399">
        <f t="shared" ca="1" si="734"/>
        <v>0</v>
      </c>
      <c r="AE5399" s="2">
        <v>0</v>
      </c>
      <c r="AF5399" s="7">
        <f>VLOOKUP(R5399,Weights!$A$2:$B$120,2,0)*AE5399</f>
        <v>0</v>
      </c>
      <c r="AG5399">
        <f t="shared" ca="1" si="735"/>
        <v>0</v>
      </c>
      <c r="AI5399" t="str">
        <f t="shared" ca="1" si="737"/>
        <v>Virginia</v>
      </c>
      <c r="AJ5399" t="str">
        <f t="shared" si="738"/>
        <v>Virginia</v>
      </c>
      <c r="AK5399">
        <f t="shared" si="739"/>
        <v>0</v>
      </c>
    </row>
    <row r="5400" spans="17:37" x14ac:dyDescent="0.25">
      <c r="Q5400" t="s">
        <v>3831</v>
      </c>
      <c r="R5400" s="6">
        <v>42011</v>
      </c>
      <c r="S5400" t="s">
        <v>3194</v>
      </c>
      <c r="T5400" t="s">
        <v>3256</v>
      </c>
      <c r="U5400" t="s">
        <v>3842</v>
      </c>
      <c r="V5400">
        <v>61</v>
      </c>
      <c r="W5400">
        <v>51</v>
      </c>
      <c r="Y5400" t="s">
        <v>681</v>
      </c>
      <c r="Z5400">
        <v>1</v>
      </c>
      <c r="AA5400">
        <f t="shared" si="736"/>
        <v>10</v>
      </c>
      <c r="AB5400">
        <f t="shared" ca="1" si="732"/>
        <v>11.000000000000002</v>
      </c>
      <c r="AC5400">
        <f t="shared" ca="1" si="733"/>
        <v>-1.0000000000000018</v>
      </c>
      <c r="AD5400">
        <f t="shared" ca="1" si="734"/>
        <v>1.0000000000000018</v>
      </c>
      <c r="AE5400" s="2">
        <v>0</v>
      </c>
      <c r="AF5400" s="7">
        <f>VLOOKUP(R5400,Weights!$A$2:$B$120,2,0)*AE5400</f>
        <v>0</v>
      </c>
      <c r="AG5400">
        <f t="shared" ca="1" si="735"/>
        <v>1.0000000000000036</v>
      </c>
      <c r="AI5400" t="str">
        <f t="shared" ca="1" si="737"/>
        <v>Virginia</v>
      </c>
      <c r="AJ5400" t="str">
        <f t="shared" si="738"/>
        <v>Virginia</v>
      </c>
      <c r="AK5400">
        <f t="shared" si="739"/>
        <v>0</v>
      </c>
    </row>
    <row r="5401" spans="17:37" x14ac:dyDescent="0.25">
      <c r="Q5401" t="s">
        <v>3831</v>
      </c>
      <c r="R5401" s="6">
        <v>42017</v>
      </c>
      <c r="S5401" t="s">
        <v>3194</v>
      </c>
      <c r="T5401" t="s">
        <v>3318</v>
      </c>
      <c r="U5401" t="s">
        <v>3842</v>
      </c>
      <c r="V5401">
        <v>65</v>
      </c>
      <c r="W5401">
        <v>42</v>
      </c>
      <c r="Y5401" t="s">
        <v>802</v>
      </c>
      <c r="Z5401">
        <v>1</v>
      </c>
      <c r="AA5401">
        <f t="shared" si="736"/>
        <v>23</v>
      </c>
      <c r="AB5401">
        <f t="shared" ca="1" si="732"/>
        <v>19.200000200000002</v>
      </c>
      <c r="AC5401">
        <f t="shared" ca="1" si="733"/>
        <v>3.7999997999999984</v>
      </c>
      <c r="AD5401">
        <f t="shared" ca="1" si="734"/>
        <v>-3.7999997999999984</v>
      </c>
      <c r="AE5401" s="2">
        <v>0</v>
      </c>
      <c r="AF5401" s="7">
        <f>VLOOKUP(R5401,Weights!$A$2:$B$120,2,0)*AE5401</f>
        <v>0</v>
      </c>
      <c r="AG5401">
        <f t="shared" ca="1" si="735"/>
        <v>14.439998480000028</v>
      </c>
      <c r="AI5401" t="str">
        <f t="shared" ca="1" si="737"/>
        <v>Virginia</v>
      </c>
      <c r="AJ5401" t="str">
        <f t="shared" si="738"/>
        <v>Virginia</v>
      </c>
      <c r="AK5401">
        <f t="shared" si="739"/>
        <v>0</v>
      </c>
    </row>
    <row r="5402" spans="17:37" x14ac:dyDescent="0.25">
      <c r="Q5402" t="s">
        <v>3831</v>
      </c>
      <c r="R5402" s="6">
        <v>42026</v>
      </c>
      <c r="S5402" t="s">
        <v>3194</v>
      </c>
      <c r="T5402" t="s">
        <v>3317</v>
      </c>
      <c r="U5402" t="s">
        <v>3842</v>
      </c>
      <c r="V5402">
        <v>57</v>
      </c>
      <c r="W5402">
        <v>28</v>
      </c>
      <c r="Y5402" t="s">
        <v>803</v>
      </c>
      <c r="Z5402">
        <v>1</v>
      </c>
      <c r="AA5402">
        <f t="shared" si="736"/>
        <v>29</v>
      </c>
      <c r="AB5402">
        <f t="shared" ca="1" si="732"/>
        <v>20.200000200000002</v>
      </c>
      <c r="AC5402">
        <f t="shared" ca="1" si="733"/>
        <v>8.7999997999999984</v>
      </c>
      <c r="AD5402">
        <f t="shared" ca="1" si="734"/>
        <v>-8.7999997999999984</v>
      </c>
      <c r="AE5402" s="2">
        <v>0</v>
      </c>
      <c r="AF5402" s="7">
        <f>VLOOKUP(R5402,Weights!$A$2:$B$120,2,0)*AE5402</f>
        <v>0</v>
      </c>
      <c r="AG5402">
        <f t="shared" ca="1" si="735"/>
        <v>77.439996480000005</v>
      </c>
      <c r="AI5402" t="str">
        <f t="shared" ca="1" si="737"/>
        <v>Virginia</v>
      </c>
      <c r="AJ5402" t="str">
        <f t="shared" si="738"/>
        <v>Virginia</v>
      </c>
      <c r="AK5402">
        <f t="shared" si="739"/>
        <v>0</v>
      </c>
    </row>
    <row r="5403" spans="17:37" x14ac:dyDescent="0.25">
      <c r="Q5403" t="s">
        <v>3831</v>
      </c>
      <c r="R5403" s="6">
        <v>42035</v>
      </c>
      <c r="S5403" t="s">
        <v>3194</v>
      </c>
      <c r="T5403" t="s">
        <v>3825</v>
      </c>
      <c r="U5403" t="s">
        <v>3841</v>
      </c>
      <c r="V5403">
        <v>69</v>
      </c>
      <c r="W5403">
        <v>63</v>
      </c>
      <c r="Y5403" t="s">
        <v>804</v>
      </c>
      <c r="Z5403">
        <v>1</v>
      </c>
      <c r="AA5403">
        <f t="shared" si="736"/>
        <v>-6</v>
      </c>
      <c r="AB5403">
        <f t="shared" ca="1" si="732"/>
        <v>1</v>
      </c>
      <c r="AC5403">
        <f t="shared" ca="1" si="733"/>
        <v>-7</v>
      </c>
      <c r="AD5403">
        <f t="shared" ca="1" si="734"/>
        <v>7</v>
      </c>
      <c r="AE5403" s="2">
        <v>0</v>
      </c>
      <c r="AF5403" s="7">
        <f>VLOOKUP(R5403,Weights!$A$2:$B$120,2,0)*AE5403</f>
        <v>0</v>
      </c>
      <c r="AG5403">
        <f t="shared" ca="1" si="735"/>
        <v>49</v>
      </c>
      <c r="AI5403" t="str">
        <f t="shared" ca="1" si="737"/>
        <v>Virginia</v>
      </c>
      <c r="AJ5403" t="str">
        <f t="shared" si="738"/>
        <v>Duke</v>
      </c>
      <c r="AK5403" t="str">
        <f t="shared" si="739"/>
        <v>Duke</v>
      </c>
    </row>
    <row r="5404" spans="17:37" x14ac:dyDescent="0.25">
      <c r="Q5404" t="s">
        <v>3831</v>
      </c>
      <c r="R5404" s="6">
        <v>42042</v>
      </c>
      <c r="S5404" t="s">
        <v>3194</v>
      </c>
      <c r="T5404" t="s">
        <v>3832</v>
      </c>
      <c r="U5404" t="s">
        <v>3842</v>
      </c>
      <c r="V5404">
        <v>52</v>
      </c>
      <c r="W5404">
        <v>47</v>
      </c>
      <c r="Y5404" t="s">
        <v>805</v>
      </c>
      <c r="Z5404">
        <v>1</v>
      </c>
      <c r="AA5404">
        <f t="shared" si="736"/>
        <v>5</v>
      </c>
      <c r="AB5404">
        <f t="shared" ca="1" si="732"/>
        <v>9.6000000000000014</v>
      </c>
      <c r="AC5404">
        <f t="shared" ca="1" si="733"/>
        <v>-4.6000000000000014</v>
      </c>
      <c r="AD5404">
        <f t="shared" ca="1" si="734"/>
        <v>4.6000000000000014</v>
      </c>
      <c r="AE5404" s="2">
        <v>0</v>
      </c>
      <c r="AF5404" s="7">
        <f>VLOOKUP(R5404,Weights!$A$2:$B$120,2,0)*AE5404</f>
        <v>0</v>
      </c>
      <c r="AG5404">
        <f t="shared" ca="1" si="735"/>
        <v>21.160000000000014</v>
      </c>
      <c r="AI5404" t="str">
        <f t="shared" ca="1" si="737"/>
        <v>Virginia</v>
      </c>
      <c r="AJ5404" t="str">
        <f t="shared" si="738"/>
        <v>Virginia</v>
      </c>
      <c r="AK5404">
        <f t="shared" si="739"/>
        <v>0</v>
      </c>
    </row>
    <row r="5405" spans="17:37" x14ac:dyDescent="0.25">
      <c r="Q5405" t="s">
        <v>3831</v>
      </c>
      <c r="R5405" s="6">
        <v>42049</v>
      </c>
      <c r="S5405" t="s">
        <v>3194</v>
      </c>
      <c r="T5405" t="s">
        <v>3321</v>
      </c>
      <c r="U5405" t="s">
        <v>3842</v>
      </c>
      <c r="V5405">
        <v>61</v>
      </c>
      <c r="W5405">
        <v>60</v>
      </c>
      <c r="Y5405" t="s">
        <v>806</v>
      </c>
      <c r="Z5405">
        <v>1</v>
      </c>
      <c r="AA5405">
        <f t="shared" si="736"/>
        <v>1</v>
      </c>
      <c r="AB5405">
        <f t="shared" ca="1" si="732"/>
        <v>20.800000199999999</v>
      </c>
      <c r="AC5405">
        <f t="shared" ca="1" si="733"/>
        <v>-19.800000199999999</v>
      </c>
      <c r="AD5405">
        <f t="shared" ca="1" si="734"/>
        <v>19.800000199999999</v>
      </c>
      <c r="AE5405" s="2">
        <v>0</v>
      </c>
      <c r="AF5405" s="7">
        <f>VLOOKUP(R5405,Weights!$A$2:$B$120,2,0)*AE5405</f>
        <v>0</v>
      </c>
      <c r="AG5405">
        <f t="shared" ca="1" si="735"/>
        <v>392.04000791999999</v>
      </c>
      <c r="AI5405" t="str">
        <f t="shared" ca="1" si="737"/>
        <v>Virginia</v>
      </c>
      <c r="AJ5405" t="str">
        <f t="shared" si="738"/>
        <v>Virginia</v>
      </c>
      <c r="AK5405">
        <f t="shared" si="739"/>
        <v>0</v>
      </c>
    </row>
    <row r="5406" spans="17:37" x14ac:dyDescent="0.25">
      <c r="Q5406" t="s">
        <v>3831</v>
      </c>
      <c r="R5406" s="6">
        <v>42051</v>
      </c>
      <c r="S5406" t="s">
        <v>3194</v>
      </c>
      <c r="T5406" t="s">
        <v>3313</v>
      </c>
      <c r="U5406" t="s">
        <v>3842</v>
      </c>
      <c r="V5406">
        <v>61</v>
      </c>
      <c r="W5406">
        <v>49</v>
      </c>
      <c r="Y5406" t="s">
        <v>807</v>
      </c>
      <c r="Z5406">
        <v>1</v>
      </c>
      <c r="AA5406">
        <f t="shared" si="736"/>
        <v>12</v>
      </c>
      <c r="AB5406">
        <f t="shared" ca="1" si="732"/>
        <v>18.6000002</v>
      </c>
      <c r="AC5406">
        <f t="shared" ca="1" si="733"/>
        <v>-6.6000002000000002</v>
      </c>
      <c r="AD5406">
        <f t="shared" ca="1" si="734"/>
        <v>6.6000002000000002</v>
      </c>
      <c r="AE5406" s="2">
        <v>0</v>
      </c>
      <c r="AF5406" s="7">
        <f>VLOOKUP(R5406,Weights!$A$2:$B$120,2,0)*AE5406</f>
        <v>0</v>
      </c>
      <c r="AG5406">
        <f t="shared" ca="1" si="735"/>
        <v>43.560002640000043</v>
      </c>
      <c r="AI5406" t="str">
        <f t="shared" ca="1" si="737"/>
        <v>Virginia</v>
      </c>
      <c r="AJ5406" t="str">
        <f t="shared" si="738"/>
        <v>Virginia</v>
      </c>
      <c r="AK5406">
        <f t="shared" si="739"/>
        <v>0</v>
      </c>
    </row>
    <row r="5407" spans="17:37" x14ac:dyDescent="0.25">
      <c r="Q5407" t="s">
        <v>3831</v>
      </c>
      <c r="R5407" s="6">
        <v>42057</v>
      </c>
      <c r="S5407" t="s">
        <v>3194</v>
      </c>
      <c r="T5407" t="s">
        <v>3282</v>
      </c>
      <c r="U5407" t="s">
        <v>3842</v>
      </c>
      <c r="V5407">
        <v>51</v>
      </c>
      <c r="W5407">
        <v>41</v>
      </c>
      <c r="Y5407" t="s">
        <v>808</v>
      </c>
      <c r="Z5407">
        <v>1</v>
      </c>
      <c r="AA5407">
        <f t="shared" si="736"/>
        <v>10</v>
      </c>
      <c r="AB5407">
        <f t="shared" ca="1" si="732"/>
        <v>17.200000200000002</v>
      </c>
      <c r="AC5407">
        <f t="shared" ca="1" si="733"/>
        <v>-7.2000002000000016</v>
      </c>
      <c r="AD5407">
        <f t="shared" ca="1" si="734"/>
        <v>7.2000002000000016</v>
      </c>
      <c r="AE5407" s="2">
        <v>0</v>
      </c>
      <c r="AF5407" s="7">
        <f>VLOOKUP(R5407,Weights!$A$2:$B$120,2,0)*AE5407</f>
        <v>0</v>
      </c>
      <c r="AG5407">
        <f t="shared" ca="1" si="735"/>
        <v>51.840002880000064</v>
      </c>
      <c r="AI5407" t="str">
        <f t="shared" ca="1" si="737"/>
        <v>Virginia</v>
      </c>
      <c r="AJ5407" t="str">
        <f t="shared" si="738"/>
        <v>Virginia</v>
      </c>
      <c r="AK5407">
        <f t="shared" si="739"/>
        <v>0</v>
      </c>
    </row>
    <row r="5408" spans="17:37" x14ac:dyDescent="0.25">
      <c r="Q5408" t="s">
        <v>3831</v>
      </c>
      <c r="R5408" s="6">
        <v>42063</v>
      </c>
      <c r="S5408" t="s">
        <v>3194</v>
      </c>
      <c r="T5408" t="s">
        <v>3319</v>
      </c>
      <c r="U5408" t="s">
        <v>3842</v>
      </c>
      <c r="V5408">
        <v>69</v>
      </c>
      <c r="W5408">
        <v>57</v>
      </c>
      <c r="Y5408" t="s">
        <v>809</v>
      </c>
      <c r="Z5408">
        <v>1</v>
      </c>
      <c r="AA5408">
        <f t="shared" si="736"/>
        <v>12</v>
      </c>
      <c r="AB5408">
        <f t="shared" ca="1" si="732"/>
        <v>21.400000200000001</v>
      </c>
      <c r="AC5408">
        <f t="shared" ca="1" si="733"/>
        <v>-9.4000002000000009</v>
      </c>
      <c r="AD5408">
        <f t="shared" ca="1" si="734"/>
        <v>9.4000002000000009</v>
      </c>
      <c r="AE5408" s="2">
        <v>0</v>
      </c>
      <c r="AF5408" s="7">
        <f>VLOOKUP(R5408,Weights!$A$2:$B$120,2,0)*AE5408</f>
        <v>0</v>
      </c>
      <c r="AG5408">
        <f t="shared" ca="1" si="735"/>
        <v>88.360003760000055</v>
      </c>
      <c r="AI5408" t="str">
        <f t="shared" ca="1" si="737"/>
        <v>Virginia</v>
      </c>
      <c r="AJ5408" t="str">
        <f t="shared" si="738"/>
        <v>Virginia</v>
      </c>
      <c r="AK5408">
        <f t="shared" si="739"/>
        <v>0</v>
      </c>
    </row>
    <row r="5409" spans="17:37" x14ac:dyDescent="0.25">
      <c r="Q5409" t="s">
        <v>3301</v>
      </c>
      <c r="R5409" s="6">
        <v>41957</v>
      </c>
      <c r="S5409" t="s">
        <v>3195</v>
      </c>
      <c r="T5409" t="s">
        <v>3372</v>
      </c>
      <c r="U5409" t="s">
        <v>3842</v>
      </c>
      <c r="V5409">
        <v>85</v>
      </c>
      <c r="W5409">
        <v>69</v>
      </c>
      <c r="Y5409" t="s">
        <v>176</v>
      </c>
      <c r="Z5409">
        <v>1</v>
      </c>
      <c r="AA5409">
        <f t="shared" si="736"/>
        <v>16</v>
      </c>
      <c r="AB5409">
        <f t="shared" ca="1" si="732"/>
        <v>6.0000002000000006</v>
      </c>
      <c r="AC5409">
        <f t="shared" ca="1" si="733"/>
        <v>9.9999997999999994</v>
      </c>
      <c r="AD5409">
        <f t="shared" ca="1" si="734"/>
        <v>-9.9999997999999994</v>
      </c>
      <c r="AE5409" s="2">
        <v>0</v>
      </c>
      <c r="AF5409" s="7">
        <f>VLOOKUP(R5409,Weights!$A$2:$B$120,2,0)*AE5409</f>
        <v>0</v>
      </c>
      <c r="AG5409">
        <f t="shared" ca="1" si="735"/>
        <v>99.999996000000024</v>
      </c>
      <c r="AI5409" t="str">
        <f t="shared" ca="1" si="737"/>
        <v>Virginia Commonwealth</v>
      </c>
      <c r="AJ5409" t="str">
        <f t="shared" si="738"/>
        <v>Virginia Commonwealth</v>
      </c>
      <c r="AK5409">
        <f t="shared" si="739"/>
        <v>0</v>
      </c>
    </row>
    <row r="5410" spans="17:37" x14ac:dyDescent="0.25">
      <c r="Q5410" t="s">
        <v>3301</v>
      </c>
      <c r="R5410" s="6">
        <v>41961</v>
      </c>
      <c r="S5410" t="s">
        <v>3194</v>
      </c>
      <c r="T5410" t="s">
        <v>3410</v>
      </c>
      <c r="U5410" t="s">
        <v>3842</v>
      </c>
      <c r="V5410">
        <v>87</v>
      </c>
      <c r="W5410">
        <v>78</v>
      </c>
      <c r="Y5410" t="s">
        <v>258</v>
      </c>
      <c r="Z5410">
        <v>1</v>
      </c>
      <c r="AA5410">
        <f t="shared" si="736"/>
        <v>9</v>
      </c>
      <c r="AB5410">
        <f t="shared" ca="1" si="732"/>
        <v>9.0000002000000023</v>
      </c>
      <c r="AC5410">
        <f t="shared" ca="1" si="733"/>
        <v>-2.0000000233721948E-7</v>
      </c>
      <c r="AD5410">
        <f t="shared" ca="1" si="734"/>
        <v>2.0000000233721948E-7</v>
      </c>
      <c r="AE5410" s="2">
        <v>0</v>
      </c>
      <c r="AF5410" s="7">
        <f>VLOOKUP(R5410,Weights!$A$2:$B$120,2,0)*AE5410</f>
        <v>0</v>
      </c>
      <c r="AG5410">
        <f t="shared" ca="1" si="735"/>
        <v>4.0000000934887799E-14</v>
      </c>
      <c r="AI5410" t="str">
        <f t="shared" ca="1" si="737"/>
        <v>Virginia Commonwealth</v>
      </c>
      <c r="AJ5410" t="str">
        <f t="shared" si="738"/>
        <v>Virginia Commonwealth</v>
      </c>
      <c r="AK5410">
        <f t="shared" si="739"/>
        <v>0</v>
      </c>
    </row>
    <row r="5411" spans="17:37" x14ac:dyDescent="0.25">
      <c r="Q5411" t="s">
        <v>3301</v>
      </c>
      <c r="R5411" s="6">
        <v>41963</v>
      </c>
      <c r="S5411" t="s">
        <v>3194</v>
      </c>
      <c r="T5411" t="s">
        <v>3246</v>
      </c>
      <c r="U5411" t="s">
        <v>3842</v>
      </c>
      <c r="V5411">
        <v>106</v>
      </c>
      <c r="W5411">
        <v>66</v>
      </c>
      <c r="Y5411" t="s">
        <v>259</v>
      </c>
      <c r="Z5411">
        <v>1</v>
      </c>
      <c r="AA5411">
        <f t="shared" si="736"/>
        <v>40</v>
      </c>
      <c r="AB5411">
        <f t="shared" ca="1" si="732"/>
        <v>19.000000200000002</v>
      </c>
      <c r="AC5411">
        <f t="shared" ca="1" si="733"/>
        <v>20.999999799999998</v>
      </c>
      <c r="AD5411">
        <f t="shared" ca="1" si="734"/>
        <v>-20.999999799999998</v>
      </c>
      <c r="AE5411" s="2">
        <v>0</v>
      </c>
      <c r="AF5411" s="7">
        <f>VLOOKUP(R5411,Weights!$A$2:$B$120,2,0)*AE5411</f>
        <v>0</v>
      </c>
      <c r="AG5411">
        <f t="shared" ca="1" si="735"/>
        <v>440.99999159999993</v>
      </c>
      <c r="AI5411" t="str">
        <f t="shared" ca="1" si="737"/>
        <v>Virginia Commonwealth</v>
      </c>
      <c r="AJ5411" t="str">
        <f t="shared" si="738"/>
        <v>Virginia Commonwealth</v>
      </c>
      <c r="AK5411">
        <f t="shared" si="739"/>
        <v>0</v>
      </c>
    </row>
    <row r="5412" spans="17:37" x14ac:dyDescent="0.25">
      <c r="Q5412" t="s">
        <v>3301</v>
      </c>
      <c r="R5412" s="6">
        <v>41967</v>
      </c>
      <c r="S5412" t="s">
        <v>3195</v>
      </c>
      <c r="T5412" t="s">
        <v>3829</v>
      </c>
      <c r="U5412" t="s">
        <v>3841</v>
      </c>
      <c r="V5412">
        <v>77</v>
      </c>
      <c r="W5412">
        <v>53</v>
      </c>
      <c r="Y5412" t="s">
        <v>100</v>
      </c>
      <c r="Z5412">
        <v>1</v>
      </c>
      <c r="AA5412">
        <f t="shared" si="736"/>
        <v>-24</v>
      </c>
      <c r="AB5412">
        <f t="shared" ca="1" si="732"/>
        <v>-11.4</v>
      </c>
      <c r="AC5412">
        <f t="shared" ca="1" si="733"/>
        <v>-12.6</v>
      </c>
      <c r="AD5412">
        <f t="shared" ca="1" si="734"/>
        <v>12.6</v>
      </c>
      <c r="AE5412" s="2">
        <v>0</v>
      </c>
      <c r="AF5412" s="7">
        <f>VLOOKUP(R5412,Weights!$A$2:$B$120,2,0)*AE5412</f>
        <v>0</v>
      </c>
      <c r="AG5412">
        <f t="shared" ca="1" si="735"/>
        <v>158.76</v>
      </c>
      <c r="AI5412" t="str">
        <f t="shared" ca="1" si="737"/>
        <v>Villanova</v>
      </c>
      <c r="AJ5412" t="str">
        <f t="shared" si="738"/>
        <v>Villanova</v>
      </c>
      <c r="AK5412" t="str">
        <f t="shared" si="739"/>
        <v>Villanova</v>
      </c>
    </row>
    <row r="5413" spans="17:37" x14ac:dyDescent="0.25">
      <c r="Q5413" t="s">
        <v>3301</v>
      </c>
      <c r="R5413" s="6">
        <v>41968</v>
      </c>
      <c r="S5413" t="s">
        <v>3195</v>
      </c>
      <c r="T5413" t="s">
        <v>3416</v>
      </c>
      <c r="U5413" t="s">
        <v>3842</v>
      </c>
      <c r="V5413">
        <v>77</v>
      </c>
      <c r="W5413">
        <v>63</v>
      </c>
      <c r="Y5413" t="s">
        <v>101</v>
      </c>
      <c r="Z5413">
        <v>1</v>
      </c>
      <c r="AA5413">
        <f t="shared" si="736"/>
        <v>14</v>
      </c>
      <c r="AB5413">
        <f t="shared" ca="1" si="732"/>
        <v>3.8000002000000004</v>
      </c>
      <c r="AC5413">
        <f t="shared" ca="1" si="733"/>
        <v>10.199999800000001</v>
      </c>
      <c r="AD5413">
        <f t="shared" ca="1" si="734"/>
        <v>-10.199999800000001</v>
      </c>
      <c r="AE5413" s="2">
        <v>0</v>
      </c>
      <c r="AF5413" s="7">
        <f>VLOOKUP(R5413,Weights!$A$2:$B$120,2,0)*AE5413</f>
        <v>0</v>
      </c>
      <c r="AG5413">
        <f t="shared" ca="1" si="735"/>
        <v>104.03999592000005</v>
      </c>
      <c r="AI5413" t="str">
        <f t="shared" ca="1" si="737"/>
        <v>Virginia Commonwealth</v>
      </c>
      <c r="AJ5413" t="str">
        <f t="shared" si="738"/>
        <v>Virginia Commonwealth</v>
      </c>
      <c r="AK5413">
        <f t="shared" si="739"/>
        <v>0</v>
      </c>
    </row>
    <row r="5414" spans="17:37" x14ac:dyDescent="0.25">
      <c r="Q5414" t="s">
        <v>3301</v>
      </c>
      <c r="R5414" s="6">
        <v>41979</v>
      </c>
      <c r="S5414" t="s">
        <v>3194</v>
      </c>
      <c r="T5414" t="s">
        <v>3831</v>
      </c>
      <c r="U5414" t="s">
        <v>3841</v>
      </c>
      <c r="V5414">
        <v>74</v>
      </c>
      <c r="W5414">
        <v>57</v>
      </c>
      <c r="Y5414" t="s">
        <v>152</v>
      </c>
      <c r="Z5414">
        <v>1</v>
      </c>
      <c r="AA5414">
        <f t="shared" si="736"/>
        <v>-17</v>
      </c>
      <c r="AB5414">
        <f t="shared" ca="1" si="732"/>
        <v>-7</v>
      </c>
      <c r="AC5414">
        <f t="shared" ca="1" si="733"/>
        <v>-10</v>
      </c>
      <c r="AD5414">
        <f t="shared" ca="1" si="734"/>
        <v>10</v>
      </c>
      <c r="AE5414" s="2">
        <v>0</v>
      </c>
      <c r="AF5414" s="7">
        <f>VLOOKUP(R5414,Weights!$A$2:$B$120,2,0)*AE5414</f>
        <v>0</v>
      </c>
      <c r="AG5414">
        <f t="shared" ca="1" si="735"/>
        <v>100</v>
      </c>
      <c r="AI5414" t="str">
        <f t="shared" ca="1" si="737"/>
        <v>Virginia</v>
      </c>
      <c r="AJ5414" t="str">
        <f t="shared" si="738"/>
        <v>Virginia</v>
      </c>
      <c r="AK5414" t="str">
        <f t="shared" si="739"/>
        <v>Virginia</v>
      </c>
    </row>
    <row r="5415" spans="17:37" x14ac:dyDescent="0.25">
      <c r="Q5415" t="s">
        <v>3301</v>
      </c>
      <c r="R5415" s="6">
        <v>41986</v>
      </c>
      <c r="S5415" t="s">
        <v>3194</v>
      </c>
      <c r="T5415" t="s">
        <v>3299</v>
      </c>
      <c r="U5415" t="s">
        <v>3842</v>
      </c>
      <c r="V5415">
        <v>93</v>
      </c>
      <c r="W5415">
        <v>87</v>
      </c>
      <c r="X5415" t="s">
        <v>3844</v>
      </c>
      <c r="Y5415" t="s">
        <v>153</v>
      </c>
      <c r="Z5415">
        <v>1</v>
      </c>
      <c r="AA5415">
        <f t="shared" si="736"/>
        <v>6</v>
      </c>
      <c r="AB5415">
        <f t="shared" ca="1" si="732"/>
        <v>4.8000002000000013</v>
      </c>
      <c r="AC5415">
        <f t="shared" ca="1" si="733"/>
        <v>1.1999997999999987</v>
      </c>
      <c r="AD5415">
        <f t="shared" ca="1" si="734"/>
        <v>-1.1999997999999987</v>
      </c>
      <c r="AE5415" s="2">
        <v>0</v>
      </c>
      <c r="AF5415" s="7">
        <f>VLOOKUP(R5415,Weights!$A$2:$B$120,2,0)*AE5415</f>
        <v>0</v>
      </c>
      <c r="AG5415">
        <f t="shared" ca="1" si="735"/>
        <v>1.4399995200000371</v>
      </c>
      <c r="AI5415" t="str">
        <f t="shared" ca="1" si="737"/>
        <v>Virginia Commonwealth</v>
      </c>
      <c r="AJ5415" t="str">
        <f t="shared" si="738"/>
        <v>Virginia Commonwealth</v>
      </c>
      <c r="AK5415">
        <f t="shared" si="739"/>
        <v>0</v>
      </c>
    </row>
    <row r="5416" spans="17:37" x14ac:dyDescent="0.25">
      <c r="Q5416" t="s">
        <v>3301</v>
      </c>
      <c r="R5416" s="6">
        <v>41989</v>
      </c>
      <c r="S5416" t="s">
        <v>3194</v>
      </c>
      <c r="T5416" t="s">
        <v>3351</v>
      </c>
      <c r="U5416" t="s">
        <v>3842</v>
      </c>
      <c r="V5416">
        <v>78</v>
      </c>
      <c r="W5416">
        <v>51</v>
      </c>
      <c r="Y5416" t="s">
        <v>265</v>
      </c>
      <c r="Z5416">
        <v>1</v>
      </c>
      <c r="AA5416">
        <f t="shared" si="736"/>
        <v>27</v>
      </c>
      <c r="AB5416">
        <f t="shared" ca="1" si="732"/>
        <v>15.800000200000001</v>
      </c>
      <c r="AC5416">
        <f t="shared" ca="1" si="733"/>
        <v>11.199999799999999</v>
      </c>
      <c r="AD5416">
        <f t="shared" ca="1" si="734"/>
        <v>-11.199999799999999</v>
      </c>
      <c r="AE5416" s="2">
        <v>0</v>
      </c>
      <c r="AF5416" s="7">
        <f>VLOOKUP(R5416,Weights!$A$2:$B$120,2,0)*AE5416</f>
        <v>0</v>
      </c>
      <c r="AG5416">
        <f t="shared" ca="1" si="735"/>
        <v>125.43999552000001</v>
      </c>
      <c r="AI5416" t="str">
        <f t="shared" ca="1" si="737"/>
        <v>Virginia Commonwealth</v>
      </c>
      <c r="AJ5416" t="str">
        <f t="shared" si="738"/>
        <v>Virginia Commonwealth</v>
      </c>
      <c r="AK5416">
        <f t="shared" si="739"/>
        <v>0</v>
      </c>
    </row>
    <row r="5417" spans="17:37" x14ac:dyDescent="0.25">
      <c r="Q5417" t="s">
        <v>3301</v>
      </c>
      <c r="R5417" s="6">
        <v>41995</v>
      </c>
      <c r="S5417" t="s">
        <v>3194</v>
      </c>
      <c r="T5417" t="s">
        <v>3440</v>
      </c>
      <c r="U5417" t="s">
        <v>3842</v>
      </c>
      <c r="V5417">
        <v>84</v>
      </c>
      <c r="W5417">
        <v>60</v>
      </c>
      <c r="Y5417" t="s">
        <v>267</v>
      </c>
      <c r="Z5417">
        <v>1</v>
      </c>
      <c r="AA5417">
        <f t="shared" si="736"/>
        <v>24</v>
      </c>
      <c r="AB5417">
        <f t="shared" ca="1" si="732"/>
        <v>16.000000200000002</v>
      </c>
      <c r="AC5417">
        <f t="shared" ca="1" si="733"/>
        <v>7.9999997999999977</v>
      </c>
      <c r="AD5417">
        <f t="shared" ca="1" si="734"/>
        <v>-7.9999997999999977</v>
      </c>
      <c r="AE5417" s="2">
        <v>0</v>
      </c>
      <c r="AF5417" s="7">
        <f>VLOOKUP(R5417,Weights!$A$2:$B$120,2,0)*AE5417</f>
        <v>0</v>
      </c>
      <c r="AG5417">
        <f t="shared" ca="1" si="735"/>
        <v>63.999996800000005</v>
      </c>
      <c r="AI5417" t="str">
        <f t="shared" ca="1" si="737"/>
        <v>Virginia Commonwealth</v>
      </c>
      <c r="AJ5417" t="str">
        <f t="shared" si="738"/>
        <v>Virginia Commonwealth</v>
      </c>
      <c r="AK5417">
        <f t="shared" si="739"/>
        <v>0</v>
      </c>
    </row>
    <row r="5418" spans="17:37" x14ac:dyDescent="0.25">
      <c r="Q5418" t="s">
        <v>3301</v>
      </c>
      <c r="R5418" s="6">
        <v>42002</v>
      </c>
      <c r="S5418" t="s">
        <v>3194</v>
      </c>
      <c r="T5418" t="s">
        <v>3494</v>
      </c>
      <c r="U5418" t="s">
        <v>3842</v>
      </c>
      <c r="V5418">
        <v>72</v>
      </c>
      <c r="W5418">
        <v>63</v>
      </c>
      <c r="Y5418" t="s">
        <v>528</v>
      </c>
      <c r="Z5418">
        <v>1</v>
      </c>
      <c r="AA5418">
        <f t="shared" si="736"/>
        <v>9</v>
      </c>
      <c r="AB5418">
        <f t="shared" ca="1" si="732"/>
        <v>13.400000200000001</v>
      </c>
      <c r="AC5418">
        <f t="shared" ca="1" si="733"/>
        <v>-4.4000002000000009</v>
      </c>
      <c r="AD5418">
        <f t="shared" ca="1" si="734"/>
        <v>4.4000002000000009</v>
      </c>
      <c r="AE5418" s="2">
        <v>0</v>
      </c>
      <c r="AF5418" s="7">
        <f>VLOOKUP(R5418,Weights!$A$2:$B$120,2,0)*AE5418</f>
        <v>0</v>
      </c>
      <c r="AG5418">
        <f t="shared" ca="1" si="735"/>
        <v>19.360001760000049</v>
      </c>
      <c r="AI5418" t="str">
        <f t="shared" ca="1" si="737"/>
        <v>Virginia Commonwealth</v>
      </c>
      <c r="AJ5418" t="str">
        <f t="shared" si="738"/>
        <v>Virginia Commonwealth</v>
      </c>
      <c r="AK5418">
        <f t="shared" si="739"/>
        <v>0</v>
      </c>
    </row>
    <row r="5419" spans="17:37" x14ac:dyDescent="0.25">
      <c r="Q5419" t="s">
        <v>3301</v>
      </c>
      <c r="R5419" s="6">
        <v>42011</v>
      </c>
      <c r="S5419" t="s">
        <v>3194</v>
      </c>
      <c r="T5419" t="s">
        <v>3293</v>
      </c>
      <c r="U5419" t="s">
        <v>3842</v>
      </c>
      <c r="V5419">
        <v>71</v>
      </c>
      <c r="W5419">
        <v>65</v>
      </c>
      <c r="Y5419" t="s">
        <v>530</v>
      </c>
      <c r="Z5419">
        <v>1</v>
      </c>
      <c r="AA5419">
        <f t="shared" si="736"/>
        <v>6</v>
      </c>
      <c r="AB5419">
        <f t="shared" ca="1" si="732"/>
        <v>0.80000000000000249</v>
      </c>
      <c r="AC5419">
        <f t="shared" ca="1" si="733"/>
        <v>5.1999999999999975</v>
      </c>
      <c r="AD5419">
        <f t="shared" ca="1" si="734"/>
        <v>-5.1999999999999975</v>
      </c>
      <c r="AE5419" s="2">
        <v>0</v>
      </c>
      <c r="AF5419" s="7">
        <f>VLOOKUP(R5419,Weights!$A$2:$B$120,2,0)*AE5419</f>
        <v>0</v>
      </c>
      <c r="AG5419">
        <f t="shared" ca="1" si="735"/>
        <v>27.039999999999974</v>
      </c>
      <c r="AI5419" t="str">
        <f t="shared" ca="1" si="737"/>
        <v>Virginia Commonwealth</v>
      </c>
      <c r="AJ5419" t="str">
        <f t="shared" si="738"/>
        <v>Virginia Commonwealth</v>
      </c>
      <c r="AK5419">
        <f t="shared" si="739"/>
        <v>0</v>
      </c>
    </row>
    <row r="5420" spans="17:37" x14ac:dyDescent="0.25">
      <c r="Q5420" t="s">
        <v>3301</v>
      </c>
      <c r="R5420" s="6">
        <v>42014</v>
      </c>
      <c r="S5420" t="s">
        <v>3194</v>
      </c>
      <c r="T5420" t="s">
        <v>3251</v>
      </c>
      <c r="U5420" t="s">
        <v>3842</v>
      </c>
      <c r="V5420">
        <v>89</v>
      </c>
      <c r="W5420">
        <v>74</v>
      </c>
      <c r="Y5420" t="s">
        <v>632</v>
      </c>
      <c r="Z5420">
        <v>1</v>
      </c>
      <c r="AA5420">
        <f t="shared" si="736"/>
        <v>15</v>
      </c>
      <c r="AB5420">
        <f t="shared" ca="1" si="732"/>
        <v>14.200000180000002</v>
      </c>
      <c r="AC5420">
        <f t="shared" ca="1" si="733"/>
        <v>0.79999981999999825</v>
      </c>
      <c r="AD5420">
        <f t="shared" ca="1" si="734"/>
        <v>-0.79999981999999825</v>
      </c>
      <c r="AE5420" s="2">
        <v>0</v>
      </c>
      <c r="AF5420" s="7">
        <f>VLOOKUP(R5420,Weights!$A$2:$B$120,2,0)*AE5420</f>
        <v>0</v>
      </c>
      <c r="AG5420">
        <f t="shared" ca="1" si="735"/>
        <v>0.63999971200002959</v>
      </c>
      <c r="AI5420" t="str">
        <f t="shared" ca="1" si="737"/>
        <v>Virginia Commonwealth</v>
      </c>
      <c r="AJ5420" t="str">
        <f t="shared" si="738"/>
        <v>Virginia Commonwealth</v>
      </c>
      <c r="AK5420">
        <f t="shared" si="739"/>
        <v>0</v>
      </c>
    </row>
    <row r="5421" spans="17:37" x14ac:dyDescent="0.25">
      <c r="Q5421" t="s">
        <v>3301</v>
      </c>
      <c r="R5421" s="6">
        <v>42031</v>
      </c>
      <c r="S5421" t="s">
        <v>3194</v>
      </c>
      <c r="T5421" t="s">
        <v>3247</v>
      </c>
      <c r="U5421" t="s">
        <v>3842</v>
      </c>
      <c r="V5421">
        <v>72</v>
      </c>
      <c r="W5421">
        <v>48</v>
      </c>
      <c r="Y5421" t="s">
        <v>634</v>
      </c>
      <c r="Z5421">
        <v>1</v>
      </c>
      <c r="AA5421">
        <f t="shared" si="736"/>
        <v>24</v>
      </c>
      <c r="AB5421">
        <f t="shared" ca="1" si="732"/>
        <v>6.0000002000000023</v>
      </c>
      <c r="AC5421">
        <f t="shared" ca="1" si="733"/>
        <v>17.999999799999998</v>
      </c>
      <c r="AD5421">
        <f t="shared" ca="1" si="734"/>
        <v>-17.999999799999998</v>
      </c>
      <c r="AE5421" s="2">
        <v>0</v>
      </c>
      <c r="AF5421" s="7">
        <f>VLOOKUP(R5421,Weights!$A$2:$B$120,2,0)*AE5421</f>
        <v>0</v>
      </c>
      <c r="AG5421">
        <f t="shared" ca="1" si="735"/>
        <v>323.99999279999997</v>
      </c>
      <c r="AI5421" t="str">
        <f t="shared" ca="1" si="737"/>
        <v>Virginia Commonwealth</v>
      </c>
      <c r="AJ5421" t="str">
        <f t="shared" si="738"/>
        <v>Virginia Commonwealth</v>
      </c>
      <c r="AK5421">
        <f t="shared" si="739"/>
        <v>0</v>
      </c>
    </row>
    <row r="5422" spans="17:37" x14ac:dyDescent="0.25">
      <c r="Q5422" t="s">
        <v>3301</v>
      </c>
      <c r="R5422" s="6">
        <v>42035</v>
      </c>
      <c r="S5422" t="s">
        <v>3194</v>
      </c>
      <c r="T5422" t="s">
        <v>3287</v>
      </c>
      <c r="U5422" t="s">
        <v>3841</v>
      </c>
      <c r="V5422">
        <v>64</v>
      </c>
      <c r="W5422">
        <v>55</v>
      </c>
      <c r="Y5422" t="s">
        <v>635</v>
      </c>
      <c r="Z5422">
        <v>1</v>
      </c>
      <c r="AA5422">
        <f t="shared" si="736"/>
        <v>-9</v>
      </c>
      <c r="AB5422">
        <f t="shared" ca="1" si="732"/>
        <v>8.4000002000000009</v>
      </c>
      <c r="AC5422">
        <f t="shared" ca="1" si="733"/>
        <v>-17.400000200000001</v>
      </c>
      <c r="AD5422">
        <f t="shared" ca="1" si="734"/>
        <v>17.400000200000001</v>
      </c>
      <c r="AE5422" s="2">
        <v>0</v>
      </c>
      <c r="AF5422" s="7">
        <f>VLOOKUP(R5422,Weights!$A$2:$B$120,2,0)*AE5422</f>
        <v>0</v>
      </c>
      <c r="AG5422">
        <f t="shared" ca="1" si="735"/>
        <v>302.76000696000006</v>
      </c>
      <c r="AI5422" t="str">
        <f t="shared" ca="1" si="737"/>
        <v>Virginia Commonwealth</v>
      </c>
      <c r="AJ5422" t="str">
        <f t="shared" si="738"/>
        <v>Richmond</v>
      </c>
      <c r="AK5422" t="str">
        <f t="shared" si="739"/>
        <v>Richmond</v>
      </c>
    </row>
    <row r="5423" spans="17:37" x14ac:dyDescent="0.25">
      <c r="Q5423" t="s">
        <v>3301</v>
      </c>
      <c r="R5423" s="6">
        <v>42046</v>
      </c>
      <c r="S5423" t="s">
        <v>3194</v>
      </c>
      <c r="T5423" t="s">
        <v>3289</v>
      </c>
      <c r="U5423" t="s">
        <v>3841</v>
      </c>
      <c r="V5423">
        <v>74</v>
      </c>
      <c r="W5423">
        <v>69</v>
      </c>
      <c r="X5423" t="s">
        <v>3844</v>
      </c>
      <c r="Y5423" t="s">
        <v>636</v>
      </c>
      <c r="Z5423">
        <v>1</v>
      </c>
      <c r="AA5423">
        <f t="shared" si="736"/>
        <v>-5</v>
      </c>
      <c r="AB5423">
        <f t="shared" ca="1" si="732"/>
        <v>11.200000200000002</v>
      </c>
      <c r="AC5423">
        <f t="shared" ca="1" si="733"/>
        <v>-16.200000200000002</v>
      </c>
      <c r="AD5423">
        <f t="shared" ca="1" si="734"/>
        <v>16.200000200000002</v>
      </c>
      <c r="AE5423" s="2">
        <v>0</v>
      </c>
      <c r="AF5423" s="7">
        <f>VLOOKUP(R5423,Weights!$A$2:$B$120,2,0)*AE5423</f>
        <v>0</v>
      </c>
      <c r="AG5423">
        <f t="shared" ca="1" si="735"/>
        <v>262.44000648000008</v>
      </c>
      <c r="AI5423" t="str">
        <f t="shared" ca="1" si="737"/>
        <v>Virginia Commonwealth</v>
      </c>
      <c r="AJ5423" t="str">
        <f t="shared" si="738"/>
        <v>La Salle</v>
      </c>
      <c r="AK5423" t="str">
        <f t="shared" si="739"/>
        <v>La Salle</v>
      </c>
    </row>
    <row r="5424" spans="17:37" x14ac:dyDescent="0.25">
      <c r="Q5424" t="s">
        <v>3301</v>
      </c>
      <c r="R5424" s="6">
        <v>42052</v>
      </c>
      <c r="S5424" t="s">
        <v>3194</v>
      </c>
      <c r="T5424" t="s">
        <v>3252</v>
      </c>
      <c r="U5424" t="s">
        <v>3842</v>
      </c>
      <c r="V5424">
        <v>74</v>
      </c>
      <c r="W5424">
        <v>54</v>
      </c>
      <c r="Y5424" t="s">
        <v>638</v>
      </c>
      <c r="Z5424">
        <v>1</v>
      </c>
      <c r="AA5424">
        <f t="shared" si="736"/>
        <v>20</v>
      </c>
      <c r="AB5424">
        <f t="shared" ca="1" si="732"/>
        <v>20.000000200000002</v>
      </c>
      <c r="AC5424">
        <f t="shared" ca="1" si="733"/>
        <v>-2.0000000233721948E-7</v>
      </c>
      <c r="AD5424">
        <f t="shared" ca="1" si="734"/>
        <v>2.0000000233721948E-7</v>
      </c>
      <c r="AE5424" s="2">
        <v>0</v>
      </c>
      <c r="AF5424" s="7">
        <f>VLOOKUP(R5424,Weights!$A$2:$B$120,2,0)*AE5424</f>
        <v>0</v>
      </c>
      <c r="AG5424">
        <f t="shared" ca="1" si="735"/>
        <v>4.0000000934887799E-14</v>
      </c>
      <c r="AI5424" t="str">
        <f t="shared" ca="1" si="737"/>
        <v>Virginia Commonwealth</v>
      </c>
      <c r="AJ5424" t="str">
        <f t="shared" si="738"/>
        <v>Virginia Commonwealth</v>
      </c>
      <c r="AK5424">
        <f t="shared" si="739"/>
        <v>0</v>
      </c>
    </row>
    <row r="5425" spans="17:37" x14ac:dyDescent="0.25">
      <c r="Q5425" t="s">
        <v>3301</v>
      </c>
      <c r="R5425" s="6">
        <v>42056</v>
      </c>
      <c r="S5425" t="s">
        <v>3194</v>
      </c>
      <c r="T5425" t="s">
        <v>3286</v>
      </c>
      <c r="U5425" t="s">
        <v>3842</v>
      </c>
      <c r="V5425">
        <v>78</v>
      </c>
      <c r="W5425">
        <v>72</v>
      </c>
      <c r="Y5425" t="s">
        <v>639</v>
      </c>
      <c r="Z5425">
        <v>1</v>
      </c>
      <c r="AA5425">
        <f t="shared" si="736"/>
        <v>6</v>
      </c>
      <c r="AB5425">
        <f t="shared" ca="1" si="732"/>
        <v>9.8000002000000013</v>
      </c>
      <c r="AC5425">
        <f t="shared" ca="1" si="733"/>
        <v>-3.8000002000000013</v>
      </c>
      <c r="AD5425">
        <f t="shared" ca="1" si="734"/>
        <v>3.8000002000000013</v>
      </c>
      <c r="AE5425" s="2">
        <v>0</v>
      </c>
      <c r="AF5425" s="7">
        <f>VLOOKUP(R5425,Weights!$A$2:$B$120,2,0)*AE5425</f>
        <v>0</v>
      </c>
      <c r="AG5425">
        <f t="shared" ca="1" si="735"/>
        <v>14.440001520000049</v>
      </c>
      <c r="AI5425" t="str">
        <f t="shared" ca="1" si="737"/>
        <v>Virginia Commonwealth</v>
      </c>
      <c r="AJ5425" t="str">
        <f t="shared" si="738"/>
        <v>Virginia Commonwealth</v>
      </c>
      <c r="AK5425">
        <f t="shared" si="739"/>
        <v>0</v>
      </c>
    </row>
    <row r="5426" spans="17:37" x14ac:dyDescent="0.25">
      <c r="Q5426" t="s">
        <v>3301</v>
      </c>
      <c r="R5426" s="6">
        <v>42063</v>
      </c>
      <c r="S5426" t="s">
        <v>3194</v>
      </c>
      <c r="T5426" t="s">
        <v>3297</v>
      </c>
      <c r="U5426" t="s">
        <v>3841</v>
      </c>
      <c r="V5426">
        <v>59</v>
      </c>
      <c r="W5426">
        <v>55</v>
      </c>
      <c r="Y5426" t="s">
        <v>641</v>
      </c>
      <c r="Z5426">
        <v>1</v>
      </c>
      <c r="AA5426">
        <f t="shared" si="736"/>
        <v>-4</v>
      </c>
      <c r="AB5426">
        <f t="shared" ca="1" si="732"/>
        <v>5.600000200000002</v>
      </c>
      <c r="AC5426">
        <f t="shared" ca="1" si="733"/>
        <v>-9.600000200000002</v>
      </c>
      <c r="AD5426">
        <f t="shared" ca="1" si="734"/>
        <v>9.600000200000002</v>
      </c>
      <c r="AE5426" s="2">
        <v>0</v>
      </c>
      <c r="AF5426" s="7">
        <f>VLOOKUP(R5426,Weights!$A$2:$B$120,2,0)*AE5426</f>
        <v>0</v>
      </c>
      <c r="AG5426">
        <f t="shared" ca="1" si="735"/>
        <v>92.160003840000073</v>
      </c>
      <c r="AI5426" t="str">
        <f t="shared" ca="1" si="737"/>
        <v>Virginia Commonwealth</v>
      </c>
      <c r="AJ5426" t="str">
        <f t="shared" si="738"/>
        <v>Dayton</v>
      </c>
      <c r="AK5426" t="str">
        <f t="shared" si="739"/>
        <v>Dayton</v>
      </c>
    </row>
    <row r="5427" spans="17:37" x14ac:dyDescent="0.25">
      <c r="Q5427" t="s">
        <v>3301</v>
      </c>
      <c r="R5427" s="6">
        <v>42070</v>
      </c>
      <c r="S5427" t="s">
        <v>3194</v>
      </c>
      <c r="T5427" t="s">
        <v>3288</v>
      </c>
      <c r="U5427" t="s">
        <v>3842</v>
      </c>
      <c r="V5427">
        <v>71</v>
      </c>
      <c r="W5427">
        <v>60</v>
      </c>
      <c r="Y5427" t="s">
        <v>643</v>
      </c>
      <c r="Z5427">
        <v>1</v>
      </c>
      <c r="AA5427">
        <f t="shared" si="736"/>
        <v>11</v>
      </c>
      <c r="AB5427">
        <f t="shared" ca="1" si="732"/>
        <v>15.400000180000001</v>
      </c>
      <c r="AC5427">
        <f t="shared" ca="1" si="733"/>
        <v>-4.400000180000001</v>
      </c>
      <c r="AD5427">
        <f t="shared" ca="1" si="734"/>
        <v>4.400000180000001</v>
      </c>
      <c r="AE5427" s="2">
        <v>0</v>
      </c>
      <c r="AF5427" s="7">
        <f>VLOOKUP(R5427,Weights!$A$2:$B$120,2,0)*AE5427</f>
        <v>0</v>
      </c>
      <c r="AG5427">
        <f t="shared" ca="1" si="735"/>
        <v>19.360001584000042</v>
      </c>
      <c r="AI5427" t="str">
        <f t="shared" ca="1" si="737"/>
        <v>Virginia Commonwealth</v>
      </c>
      <c r="AJ5427" t="str">
        <f t="shared" si="738"/>
        <v>Virginia Commonwealth</v>
      </c>
      <c r="AK5427">
        <f t="shared" si="739"/>
        <v>0</v>
      </c>
    </row>
    <row r="5428" spans="17:37" x14ac:dyDescent="0.25">
      <c r="Q5428" t="s">
        <v>3319</v>
      </c>
      <c r="R5428" s="6">
        <v>41957</v>
      </c>
      <c r="S5428" t="s">
        <v>3194</v>
      </c>
      <c r="T5428" t="s">
        <v>3246</v>
      </c>
      <c r="U5428" t="s">
        <v>3842</v>
      </c>
      <c r="V5428">
        <v>71</v>
      </c>
      <c r="W5428">
        <v>46</v>
      </c>
      <c r="Y5428" t="s">
        <v>176</v>
      </c>
      <c r="Z5428">
        <v>1</v>
      </c>
      <c r="AA5428">
        <f t="shared" si="736"/>
        <v>25</v>
      </c>
      <c r="AB5428">
        <f t="shared" ca="1" si="732"/>
        <v>11</v>
      </c>
      <c r="AC5428">
        <f t="shared" ca="1" si="733"/>
        <v>14</v>
      </c>
      <c r="AD5428">
        <f t="shared" ca="1" si="734"/>
        <v>-14</v>
      </c>
      <c r="AE5428" s="2">
        <v>0</v>
      </c>
      <c r="AF5428" s="7">
        <f>VLOOKUP(R5428,Weights!$A$2:$B$120,2,0)*AE5428</f>
        <v>0</v>
      </c>
      <c r="AG5428">
        <f t="shared" ca="1" si="735"/>
        <v>196</v>
      </c>
      <c r="AI5428" t="str">
        <f t="shared" ca="1" si="737"/>
        <v>Virginia Tech</v>
      </c>
      <c r="AJ5428" t="str">
        <f t="shared" si="738"/>
        <v>Virginia Tech</v>
      </c>
      <c r="AK5428">
        <f t="shared" si="739"/>
        <v>0</v>
      </c>
    </row>
    <row r="5429" spans="17:37" x14ac:dyDescent="0.25">
      <c r="Q5429" t="s">
        <v>3319</v>
      </c>
      <c r="R5429" s="6">
        <v>41962</v>
      </c>
      <c r="S5429" t="s">
        <v>3194</v>
      </c>
      <c r="T5429" t="s">
        <v>3428</v>
      </c>
      <c r="U5429" t="s">
        <v>3842</v>
      </c>
      <c r="V5429">
        <v>73</v>
      </c>
      <c r="W5429">
        <v>63</v>
      </c>
      <c r="Y5429" t="s">
        <v>258</v>
      </c>
      <c r="Z5429">
        <v>1</v>
      </c>
      <c r="AA5429">
        <f t="shared" si="736"/>
        <v>10</v>
      </c>
      <c r="AB5429">
        <f t="shared" ca="1" si="732"/>
        <v>20.599999799999999</v>
      </c>
      <c r="AC5429">
        <f t="shared" ca="1" si="733"/>
        <v>-10.599999799999999</v>
      </c>
      <c r="AD5429">
        <f t="shared" ca="1" si="734"/>
        <v>10.599999799999999</v>
      </c>
      <c r="AE5429" s="2">
        <v>0</v>
      </c>
      <c r="AF5429" s="7">
        <f>VLOOKUP(R5429,Weights!$A$2:$B$120,2,0)*AE5429</f>
        <v>0</v>
      </c>
      <c r="AG5429">
        <f t="shared" ca="1" si="735"/>
        <v>112.35999576000002</v>
      </c>
      <c r="AI5429" t="str">
        <f t="shared" ca="1" si="737"/>
        <v>Virginia Tech</v>
      </c>
      <c r="AJ5429" t="str">
        <f t="shared" si="738"/>
        <v>Virginia Tech</v>
      </c>
      <c r="AK5429">
        <f t="shared" si="739"/>
        <v>0</v>
      </c>
    </row>
    <row r="5430" spans="17:37" x14ac:dyDescent="0.25">
      <c r="Q5430" t="s">
        <v>3319</v>
      </c>
      <c r="R5430" s="6">
        <v>41965</v>
      </c>
      <c r="S5430" t="s">
        <v>3194</v>
      </c>
      <c r="T5430" t="s">
        <v>3470</v>
      </c>
      <c r="U5430" t="s">
        <v>3841</v>
      </c>
      <c r="V5430">
        <v>65</v>
      </c>
      <c r="W5430">
        <v>63</v>
      </c>
      <c r="Y5430" t="s">
        <v>99</v>
      </c>
      <c r="Z5430">
        <v>1</v>
      </c>
      <c r="AA5430">
        <f t="shared" si="736"/>
        <v>-2</v>
      </c>
      <c r="AB5430">
        <f t="shared" ca="1" si="732"/>
        <v>14.600000000000001</v>
      </c>
      <c r="AC5430">
        <f t="shared" ca="1" si="733"/>
        <v>-16.600000000000001</v>
      </c>
      <c r="AD5430">
        <f t="shared" ca="1" si="734"/>
        <v>16.600000000000001</v>
      </c>
      <c r="AE5430" s="2">
        <v>0</v>
      </c>
      <c r="AF5430" s="7">
        <f>VLOOKUP(R5430,Weights!$A$2:$B$120,2,0)*AE5430</f>
        <v>0</v>
      </c>
      <c r="AG5430">
        <f t="shared" ca="1" si="735"/>
        <v>275.56000000000006</v>
      </c>
      <c r="AI5430" t="str">
        <f t="shared" ca="1" si="737"/>
        <v>Virginia Tech</v>
      </c>
      <c r="AJ5430" t="str">
        <f t="shared" si="738"/>
        <v>Appalachian St</v>
      </c>
      <c r="AK5430" t="str">
        <f t="shared" si="739"/>
        <v>Appalachian St</v>
      </c>
    </row>
    <row r="5431" spans="17:37" x14ac:dyDescent="0.25">
      <c r="Q5431" t="s">
        <v>3319</v>
      </c>
      <c r="R5431" s="6">
        <v>41968</v>
      </c>
      <c r="S5431" t="s">
        <v>3195</v>
      </c>
      <c r="T5431" t="s">
        <v>3299</v>
      </c>
      <c r="U5431" t="s">
        <v>3841</v>
      </c>
      <c r="V5431">
        <v>73</v>
      </c>
      <c r="W5431">
        <v>54</v>
      </c>
      <c r="Y5431" t="s">
        <v>15</v>
      </c>
      <c r="Z5431">
        <v>1</v>
      </c>
      <c r="AA5431">
        <f t="shared" si="736"/>
        <v>-19</v>
      </c>
      <c r="AB5431">
        <f t="shared" ca="1" si="732"/>
        <v>-6.4</v>
      </c>
      <c r="AC5431">
        <f t="shared" ca="1" si="733"/>
        <v>-12.6</v>
      </c>
      <c r="AD5431">
        <f t="shared" ca="1" si="734"/>
        <v>12.6</v>
      </c>
      <c r="AE5431" s="2">
        <v>0</v>
      </c>
      <c r="AF5431" s="7">
        <f>VLOOKUP(R5431,Weights!$A$2:$B$120,2,0)*AE5431</f>
        <v>0</v>
      </c>
      <c r="AG5431">
        <f t="shared" ca="1" si="735"/>
        <v>158.76</v>
      </c>
      <c r="AI5431" t="str">
        <f t="shared" ca="1" si="737"/>
        <v>Northern Iowa</v>
      </c>
      <c r="AJ5431" t="str">
        <f t="shared" si="738"/>
        <v>Northern Iowa</v>
      </c>
      <c r="AK5431" t="str">
        <f t="shared" si="739"/>
        <v>Northern Iowa</v>
      </c>
    </row>
    <row r="5432" spans="17:37" x14ac:dyDescent="0.25">
      <c r="Q5432" t="s">
        <v>3319</v>
      </c>
      <c r="R5432" s="6">
        <v>41969</v>
      </c>
      <c r="S5432" t="s">
        <v>3195</v>
      </c>
      <c r="T5432" t="s">
        <v>3290</v>
      </c>
      <c r="U5432" t="s">
        <v>3842</v>
      </c>
      <c r="V5432">
        <v>78</v>
      </c>
      <c r="W5432">
        <v>63</v>
      </c>
      <c r="Y5432" t="s">
        <v>150</v>
      </c>
      <c r="Z5432">
        <v>1</v>
      </c>
      <c r="AA5432">
        <f t="shared" si="736"/>
        <v>15</v>
      </c>
      <c r="AB5432">
        <f t="shared" ca="1" si="732"/>
        <v>6.8</v>
      </c>
      <c r="AC5432">
        <f t="shared" ca="1" si="733"/>
        <v>8.1999999999999993</v>
      </c>
      <c r="AD5432">
        <f t="shared" ca="1" si="734"/>
        <v>-8.1999999999999993</v>
      </c>
      <c r="AE5432" s="2">
        <v>0</v>
      </c>
      <c r="AF5432" s="7">
        <f>VLOOKUP(R5432,Weights!$A$2:$B$120,2,0)*AE5432</f>
        <v>0</v>
      </c>
      <c r="AG5432">
        <f t="shared" ca="1" si="735"/>
        <v>67.239999999999995</v>
      </c>
      <c r="AI5432" t="str">
        <f t="shared" ca="1" si="737"/>
        <v>Virginia Tech</v>
      </c>
      <c r="AJ5432" t="str">
        <f t="shared" si="738"/>
        <v>Virginia Tech</v>
      </c>
      <c r="AK5432">
        <f t="shared" si="739"/>
        <v>0</v>
      </c>
    </row>
    <row r="5433" spans="17:37" x14ac:dyDescent="0.25">
      <c r="Q5433" t="s">
        <v>3319</v>
      </c>
      <c r="R5433" s="6">
        <v>41973</v>
      </c>
      <c r="S5433" t="s">
        <v>3194</v>
      </c>
      <c r="T5433" t="s">
        <v>3462</v>
      </c>
      <c r="U5433" t="s">
        <v>3842</v>
      </c>
      <c r="V5433">
        <v>83</v>
      </c>
      <c r="W5433">
        <v>63</v>
      </c>
      <c r="Y5433" t="s">
        <v>151</v>
      </c>
      <c r="Z5433">
        <v>1</v>
      </c>
      <c r="AA5433">
        <f t="shared" si="736"/>
        <v>20</v>
      </c>
      <c r="AB5433">
        <f t="shared" ca="1" si="732"/>
        <v>19.799999800000002</v>
      </c>
      <c r="AC5433">
        <f t="shared" ca="1" si="733"/>
        <v>0.20000019999999807</v>
      </c>
      <c r="AD5433">
        <f t="shared" ca="1" si="734"/>
        <v>-0.20000019999999807</v>
      </c>
      <c r="AE5433" s="2">
        <v>0</v>
      </c>
      <c r="AF5433" s="7">
        <f>VLOOKUP(R5433,Weights!$A$2:$B$120,2,0)*AE5433</f>
        <v>0</v>
      </c>
      <c r="AG5433">
        <f t="shared" ca="1" si="735"/>
        <v>4.0000080000039233E-2</v>
      </c>
      <c r="AI5433" t="str">
        <f t="shared" ca="1" si="737"/>
        <v>Virginia Tech</v>
      </c>
      <c r="AJ5433" t="str">
        <f t="shared" si="738"/>
        <v>Virginia Tech</v>
      </c>
      <c r="AK5433">
        <f t="shared" si="739"/>
        <v>0</v>
      </c>
    </row>
    <row r="5434" spans="17:37" x14ac:dyDescent="0.25">
      <c r="Q5434" t="s">
        <v>3319</v>
      </c>
      <c r="R5434" s="6">
        <v>41980</v>
      </c>
      <c r="S5434" t="s">
        <v>3194</v>
      </c>
      <c r="T5434" t="s">
        <v>3432</v>
      </c>
      <c r="U5434" t="s">
        <v>3841</v>
      </c>
      <c r="V5434">
        <v>68</v>
      </c>
      <c r="W5434">
        <v>66</v>
      </c>
      <c r="Y5434" t="s">
        <v>291</v>
      </c>
      <c r="Z5434">
        <v>1</v>
      </c>
      <c r="AA5434">
        <f t="shared" si="736"/>
        <v>-2</v>
      </c>
      <c r="AB5434">
        <f t="shared" ca="1" si="732"/>
        <v>8.4</v>
      </c>
      <c r="AC5434">
        <f t="shared" ca="1" si="733"/>
        <v>-10.4</v>
      </c>
      <c r="AD5434">
        <f t="shared" ca="1" si="734"/>
        <v>10.4</v>
      </c>
      <c r="AE5434" s="2">
        <v>0</v>
      </c>
      <c r="AF5434" s="7">
        <f>VLOOKUP(R5434,Weights!$A$2:$B$120,2,0)*AE5434</f>
        <v>0</v>
      </c>
      <c r="AG5434">
        <f t="shared" ca="1" si="735"/>
        <v>108.16000000000001</v>
      </c>
      <c r="AI5434" t="str">
        <f t="shared" ca="1" si="737"/>
        <v>Virginia Tech</v>
      </c>
      <c r="AJ5434" t="str">
        <f t="shared" si="738"/>
        <v>Radford</v>
      </c>
      <c r="AK5434" t="str">
        <f t="shared" si="739"/>
        <v>Radford</v>
      </c>
    </row>
    <row r="5435" spans="17:37" x14ac:dyDescent="0.25">
      <c r="Q5435" t="s">
        <v>3319</v>
      </c>
      <c r="R5435" s="6">
        <v>41987</v>
      </c>
      <c r="S5435" t="s">
        <v>3194</v>
      </c>
      <c r="T5435" t="s">
        <v>3521</v>
      </c>
      <c r="U5435" t="s">
        <v>3842</v>
      </c>
      <c r="V5435">
        <v>65</v>
      </c>
      <c r="W5435">
        <v>55</v>
      </c>
      <c r="Y5435" t="s">
        <v>178</v>
      </c>
      <c r="Z5435">
        <v>1</v>
      </c>
      <c r="AA5435">
        <f t="shared" si="736"/>
        <v>10</v>
      </c>
      <c r="AB5435">
        <f t="shared" ca="1" si="732"/>
        <v>18.799999800000002</v>
      </c>
      <c r="AC5435">
        <f t="shared" ca="1" si="733"/>
        <v>-8.7999998000000019</v>
      </c>
      <c r="AD5435">
        <f t="shared" ca="1" si="734"/>
        <v>8.7999998000000019</v>
      </c>
      <c r="AE5435" s="2">
        <v>0</v>
      </c>
      <c r="AF5435" s="7">
        <f>VLOOKUP(R5435,Weights!$A$2:$B$120,2,0)*AE5435</f>
        <v>0</v>
      </c>
      <c r="AG5435">
        <f t="shared" ca="1" si="735"/>
        <v>77.439996480000076</v>
      </c>
      <c r="AI5435" t="str">
        <f t="shared" ca="1" si="737"/>
        <v>Virginia Tech</v>
      </c>
      <c r="AJ5435" t="str">
        <f t="shared" si="738"/>
        <v>Virginia Tech</v>
      </c>
      <c r="AK5435">
        <f t="shared" si="739"/>
        <v>0</v>
      </c>
    </row>
    <row r="5436" spans="17:37" x14ac:dyDescent="0.25">
      <c r="Q5436" t="s">
        <v>3319</v>
      </c>
      <c r="R5436" s="6">
        <v>41993</v>
      </c>
      <c r="S5436" t="s">
        <v>3194</v>
      </c>
      <c r="T5436" t="s">
        <v>3512</v>
      </c>
      <c r="U5436" t="s">
        <v>3842</v>
      </c>
      <c r="V5436">
        <v>64</v>
      </c>
      <c r="W5436">
        <v>61</v>
      </c>
      <c r="Y5436" t="s">
        <v>154</v>
      </c>
      <c r="Z5436">
        <v>1</v>
      </c>
      <c r="AA5436">
        <f t="shared" si="736"/>
        <v>3</v>
      </c>
      <c r="AB5436">
        <f t="shared" ca="1" si="732"/>
        <v>14.4</v>
      </c>
      <c r="AC5436">
        <f t="shared" ca="1" si="733"/>
        <v>-11.4</v>
      </c>
      <c r="AD5436">
        <f t="shared" ca="1" si="734"/>
        <v>11.4</v>
      </c>
      <c r="AE5436" s="2">
        <v>0</v>
      </c>
      <c r="AF5436" s="7">
        <f>VLOOKUP(R5436,Weights!$A$2:$B$120,2,0)*AE5436</f>
        <v>0</v>
      </c>
      <c r="AG5436">
        <f t="shared" ca="1" si="735"/>
        <v>129.96</v>
      </c>
      <c r="AI5436" t="str">
        <f t="shared" ca="1" si="737"/>
        <v>Virginia Tech</v>
      </c>
      <c r="AJ5436" t="str">
        <f t="shared" si="738"/>
        <v>Virginia Tech</v>
      </c>
      <c r="AK5436">
        <f t="shared" si="739"/>
        <v>0</v>
      </c>
    </row>
    <row r="5437" spans="17:37" x14ac:dyDescent="0.25">
      <c r="Q5437" t="s">
        <v>3319</v>
      </c>
      <c r="R5437" s="6">
        <v>41995</v>
      </c>
      <c r="S5437" t="s">
        <v>3194</v>
      </c>
      <c r="T5437" t="s">
        <v>3472</v>
      </c>
      <c r="U5437" t="s">
        <v>3842</v>
      </c>
      <c r="V5437">
        <v>87</v>
      </c>
      <c r="W5437">
        <v>74</v>
      </c>
      <c r="Y5437" t="s">
        <v>332</v>
      </c>
      <c r="Z5437">
        <v>1</v>
      </c>
      <c r="AA5437">
        <f t="shared" si="736"/>
        <v>13</v>
      </c>
      <c r="AB5437">
        <f t="shared" ca="1" si="732"/>
        <v>13.4</v>
      </c>
      <c r="AC5437">
        <f t="shared" ca="1" si="733"/>
        <v>-0.40000000000000036</v>
      </c>
      <c r="AD5437">
        <f t="shared" ca="1" si="734"/>
        <v>0.40000000000000036</v>
      </c>
      <c r="AE5437" s="2">
        <v>0</v>
      </c>
      <c r="AF5437" s="7">
        <f>VLOOKUP(R5437,Weights!$A$2:$B$120,2,0)*AE5437</f>
        <v>0</v>
      </c>
      <c r="AG5437">
        <f t="shared" ca="1" si="735"/>
        <v>0.16000000000000028</v>
      </c>
      <c r="AI5437" t="str">
        <f t="shared" ca="1" si="737"/>
        <v>Virginia Tech</v>
      </c>
      <c r="AJ5437" t="str">
        <f t="shared" si="738"/>
        <v>Virginia Tech</v>
      </c>
      <c r="AK5437">
        <f t="shared" si="739"/>
        <v>0</v>
      </c>
    </row>
    <row r="5438" spans="17:37" x14ac:dyDescent="0.25">
      <c r="Q5438" t="s">
        <v>3319</v>
      </c>
      <c r="R5438" s="6">
        <v>42000</v>
      </c>
      <c r="S5438" t="s">
        <v>3194</v>
      </c>
      <c r="T5438" t="s">
        <v>3424</v>
      </c>
      <c r="U5438" t="s">
        <v>3842</v>
      </c>
      <c r="V5438">
        <v>87</v>
      </c>
      <c r="W5438">
        <v>65</v>
      </c>
      <c r="Y5438" t="s">
        <v>398</v>
      </c>
      <c r="Z5438">
        <v>1</v>
      </c>
      <c r="AA5438">
        <f t="shared" si="736"/>
        <v>22</v>
      </c>
      <c r="AB5438">
        <f t="shared" ca="1" si="732"/>
        <v>20.199999800000001</v>
      </c>
      <c r="AC5438">
        <f t="shared" ca="1" si="733"/>
        <v>1.8000001999999995</v>
      </c>
      <c r="AD5438">
        <f t="shared" ca="1" si="734"/>
        <v>-1.8000001999999995</v>
      </c>
      <c r="AE5438" s="2">
        <v>0</v>
      </c>
      <c r="AF5438" s="7">
        <f>VLOOKUP(R5438,Weights!$A$2:$B$120,2,0)*AE5438</f>
        <v>0</v>
      </c>
      <c r="AG5438">
        <f t="shared" ca="1" si="735"/>
        <v>3.240000720000038</v>
      </c>
      <c r="AI5438" t="str">
        <f t="shared" ca="1" si="737"/>
        <v>Virginia Tech</v>
      </c>
      <c r="AJ5438" t="str">
        <f t="shared" si="738"/>
        <v>Virginia Tech</v>
      </c>
      <c r="AK5438">
        <f t="shared" si="739"/>
        <v>0</v>
      </c>
    </row>
    <row r="5439" spans="17:37" x14ac:dyDescent="0.25">
      <c r="Q5439" t="s">
        <v>3319</v>
      </c>
      <c r="R5439" s="6">
        <v>42007</v>
      </c>
      <c r="S5439" t="s">
        <v>3194</v>
      </c>
      <c r="T5439" t="s">
        <v>3316</v>
      </c>
      <c r="U5439" t="s">
        <v>3841</v>
      </c>
      <c r="V5439">
        <v>68</v>
      </c>
      <c r="W5439">
        <v>66</v>
      </c>
      <c r="Y5439" t="s">
        <v>549</v>
      </c>
      <c r="Z5439">
        <v>1</v>
      </c>
      <c r="AA5439">
        <f t="shared" si="736"/>
        <v>-2</v>
      </c>
      <c r="AB5439">
        <f t="shared" ca="1" si="732"/>
        <v>-2.2000000000000002</v>
      </c>
      <c r="AC5439">
        <f t="shared" ca="1" si="733"/>
        <v>0.20000000000000018</v>
      </c>
      <c r="AD5439">
        <f t="shared" ca="1" si="734"/>
        <v>-0.20000000000000018</v>
      </c>
      <c r="AE5439" s="2">
        <v>0</v>
      </c>
      <c r="AF5439" s="7">
        <f>VLOOKUP(R5439,Weights!$A$2:$B$120,2,0)*AE5439</f>
        <v>0</v>
      </c>
      <c r="AG5439">
        <f t="shared" ca="1" si="735"/>
        <v>4.000000000000007E-2</v>
      </c>
      <c r="AI5439" t="str">
        <f t="shared" ca="1" si="737"/>
        <v>Syracuse</v>
      </c>
      <c r="AJ5439" t="str">
        <f t="shared" si="738"/>
        <v>Syracuse</v>
      </c>
      <c r="AK5439" t="str">
        <f t="shared" si="739"/>
        <v>Syracuse</v>
      </c>
    </row>
    <row r="5440" spans="17:37" x14ac:dyDescent="0.25">
      <c r="Q5440" t="s">
        <v>3319</v>
      </c>
      <c r="R5440" s="6">
        <v>42026</v>
      </c>
      <c r="S5440" t="s">
        <v>3194</v>
      </c>
      <c r="T5440" t="s">
        <v>3213</v>
      </c>
      <c r="U5440" t="s">
        <v>3841</v>
      </c>
      <c r="V5440">
        <v>85</v>
      </c>
      <c r="W5440">
        <v>60</v>
      </c>
      <c r="Y5440" t="s">
        <v>812</v>
      </c>
      <c r="Z5440">
        <v>1</v>
      </c>
      <c r="AA5440">
        <f t="shared" si="736"/>
        <v>-25</v>
      </c>
      <c r="AB5440">
        <f t="shared" ca="1" si="732"/>
        <v>-11.200000200000002</v>
      </c>
      <c r="AC5440">
        <f t="shared" ca="1" si="733"/>
        <v>-13.799999799999998</v>
      </c>
      <c r="AD5440">
        <f t="shared" ca="1" si="734"/>
        <v>13.799999799999998</v>
      </c>
      <c r="AE5440" s="2">
        <v>0</v>
      </c>
      <c r="AF5440" s="7">
        <f>VLOOKUP(R5440,Weights!$A$2:$B$120,2,0)*AE5440</f>
        <v>0</v>
      </c>
      <c r="AG5440">
        <f t="shared" ca="1" si="735"/>
        <v>190.43999448</v>
      </c>
      <c r="AI5440" t="str">
        <f t="shared" ca="1" si="737"/>
        <v>Notre Dame</v>
      </c>
      <c r="AJ5440" t="str">
        <f t="shared" si="738"/>
        <v>Notre Dame</v>
      </c>
      <c r="AK5440" t="str">
        <f t="shared" si="739"/>
        <v>Notre Dame</v>
      </c>
    </row>
    <row r="5441" spans="17:37" x14ac:dyDescent="0.25">
      <c r="Q5441" t="s">
        <v>3319</v>
      </c>
      <c r="R5441" s="6">
        <v>42029</v>
      </c>
      <c r="S5441" t="s">
        <v>3194</v>
      </c>
      <c r="T5441" t="s">
        <v>3831</v>
      </c>
      <c r="U5441" t="s">
        <v>3841</v>
      </c>
      <c r="V5441">
        <v>50</v>
      </c>
      <c r="W5441">
        <v>47</v>
      </c>
      <c r="Y5441" t="s">
        <v>813</v>
      </c>
      <c r="Z5441">
        <v>1</v>
      </c>
      <c r="AA5441">
        <f t="shared" si="736"/>
        <v>-3</v>
      </c>
      <c r="AB5441">
        <f t="shared" ca="1" si="732"/>
        <v>-15.000000200000002</v>
      </c>
      <c r="AC5441">
        <f t="shared" ca="1" si="733"/>
        <v>12.000000200000002</v>
      </c>
      <c r="AD5441">
        <f t="shared" ca="1" si="734"/>
        <v>-12.000000200000002</v>
      </c>
      <c r="AE5441" s="2">
        <v>0</v>
      </c>
      <c r="AF5441" s="7">
        <f>VLOOKUP(R5441,Weights!$A$2:$B$120,2,0)*AE5441</f>
        <v>0</v>
      </c>
      <c r="AG5441">
        <f t="shared" ca="1" si="735"/>
        <v>144.00000480000008</v>
      </c>
      <c r="AI5441" t="str">
        <f t="shared" ca="1" si="737"/>
        <v>Virginia</v>
      </c>
      <c r="AJ5441" t="str">
        <f t="shared" si="738"/>
        <v>Virginia</v>
      </c>
      <c r="AK5441" t="str">
        <f t="shared" si="739"/>
        <v>Virginia</v>
      </c>
    </row>
    <row r="5442" spans="17:37" x14ac:dyDescent="0.25">
      <c r="Q5442" t="s">
        <v>3319</v>
      </c>
      <c r="R5442" s="6">
        <v>42031</v>
      </c>
      <c r="S5442" t="s">
        <v>3194</v>
      </c>
      <c r="T5442" t="s">
        <v>3313</v>
      </c>
      <c r="U5442" t="s">
        <v>3842</v>
      </c>
      <c r="V5442">
        <v>70</v>
      </c>
      <c r="W5442">
        <v>67</v>
      </c>
      <c r="X5442" t="s">
        <v>3843</v>
      </c>
      <c r="Y5442" t="s">
        <v>614</v>
      </c>
      <c r="Z5442">
        <v>1</v>
      </c>
      <c r="AA5442">
        <f t="shared" si="736"/>
        <v>3</v>
      </c>
      <c r="AB5442">
        <f t="shared" ref="AB5442:AB5505" ca="1" si="740">Z5442*(IF(S5442="A",-HomeEdge,IF(S5442="H",HomeEdge,0))+VLOOKUP(Q5442,TmList,2,0)-VLOOKUP(T5442,TmList,2,0))</f>
        <v>0.40000000000000036</v>
      </c>
      <c r="AC5442">
        <f t="shared" ref="AC5442:AC5505" ca="1" si="741">AA5442-AB5442</f>
        <v>2.5999999999999996</v>
      </c>
      <c r="AD5442">
        <f t="shared" ref="AD5442:AD5505" ca="1" si="742">-AC5442</f>
        <v>-2.5999999999999996</v>
      </c>
      <c r="AE5442" s="2">
        <v>0</v>
      </c>
      <c r="AF5442" s="7">
        <f>VLOOKUP(R5442,Weights!$A$2:$B$120,2,0)*AE5442</f>
        <v>0</v>
      </c>
      <c r="AG5442">
        <f t="shared" ref="AG5442:AG5505" ca="1" si="743">AC5442^2</f>
        <v>6.759999999999998</v>
      </c>
      <c r="AI5442" t="str">
        <f t="shared" ca="1" si="737"/>
        <v>Virginia Tech</v>
      </c>
      <c r="AJ5442" t="str">
        <f t="shared" si="738"/>
        <v>Virginia Tech</v>
      </c>
      <c r="AK5442">
        <f t="shared" si="739"/>
        <v>0</v>
      </c>
    </row>
    <row r="5443" spans="17:37" x14ac:dyDescent="0.25">
      <c r="Q5443" t="s">
        <v>3319</v>
      </c>
      <c r="R5443" s="6">
        <v>42042</v>
      </c>
      <c r="S5443" t="s">
        <v>3194</v>
      </c>
      <c r="T5443" t="s">
        <v>3282</v>
      </c>
      <c r="U5443" t="s">
        <v>3841</v>
      </c>
      <c r="V5443">
        <v>73</v>
      </c>
      <c r="W5443">
        <v>65</v>
      </c>
      <c r="Y5443" t="s">
        <v>814</v>
      </c>
      <c r="Z5443">
        <v>1</v>
      </c>
      <c r="AA5443">
        <f t="shared" ref="AA5443:AA5506" si="744">Z5443*IF(U5443="W",(V5443-W5443),W5443-V5443)</f>
        <v>-8</v>
      </c>
      <c r="AB5443">
        <f t="shared" ca="1" si="740"/>
        <v>-1</v>
      </c>
      <c r="AC5443">
        <f t="shared" ca="1" si="741"/>
        <v>-7</v>
      </c>
      <c r="AD5443">
        <f t="shared" ca="1" si="742"/>
        <v>7</v>
      </c>
      <c r="AE5443" s="2">
        <v>0</v>
      </c>
      <c r="AF5443" s="7">
        <f>VLOOKUP(R5443,Weights!$A$2:$B$120,2,0)*AE5443</f>
        <v>0</v>
      </c>
      <c r="AG5443">
        <f t="shared" ca="1" si="743"/>
        <v>49</v>
      </c>
      <c r="AI5443" t="str">
        <f t="shared" ref="AI5443:AI5506" ca="1" si="745">IF(AB5443&gt;0,Q5443,T5443)</f>
        <v>Florida St</v>
      </c>
      <c r="AJ5443" t="str">
        <f t="shared" ref="AJ5443:AJ5506" si="746">IF(AA5443&gt;0,Q5443,T5443)</f>
        <v>Florida St</v>
      </c>
      <c r="AK5443" t="str">
        <f t="shared" ref="AK5443:AK5506" si="747">IF(AA5443&lt;0,T5443,0)</f>
        <v>Florida St</v>
      </c>
    </row>
    <row r="5444" spans="17:37" x14ac:dyDescent="0.25">
      <c r="Q5444" t="s">
        <v>3319</v>
      </c>
      <c r="R5444" s="6">
        <v>42044</v>
      </c>
      <c r="S5444" t="s">
        <v>3194</v>
      </c>
      <c r="T5444" t="s">
        <v>3317</v>
      </c>
      <c r="U5444" t="s">
        <v>3842</v>
      </c>
      <c r="V5444">
        <v>65</v>
      </c>
      <c r="W5444">
        <v>63</v>
      </c>
      <c r="Y5444" t="s">
        <v>617</v>
      </c>
      <c r="Z5444">
        <v>1</v>
      </c>
      <c r="AA5444">
        <f t="shared" si="744"/>
        <v>2</v>
      </c>
      <c r="AB5444">
        <f t="shared" ca="1" si="740"/>
        <v>2</v>
      </c>
      <c r="AC5444">
        <f t="shared" ca="1" si="741"/>
        <v>0</v>
      </c>
      <c r="AD5444">
        <f t="shared" ca="1" si="742"/>
        <v>0</v>
      </c>
      <c r="AE5444" s="2">
        <v>0</v>
      </c>
      <c r="AF5444" s="7">
        <f>VLOOKUP(R5444,Weights!$A$2:$B$120,2,0)*AE5444</f>
        <v>0</v>
      </c>
      <c r="AG5444">
        <f t="shared" ca="1" si="743"/>
        <v>0</v>
      </c>
      <c r="AI5444" t="str">
        <f t="shared" ca="1" si="745"/>
        <v>Virginia Tech</v>
      </c>
      <c r="AJ5444" t="str">
        <f t="shared" si="746"/>
        <v>Virginia Tech</v>
      </c>
      <c r="AK5444">
        <f t="shared" si="747"/>
        <v>0</v>
      </c>
    </row>
    <row r="5445" spans="17:37" x14ac:dyDescent="0.25">
      <c r="Q5445" t="s">
        <v>3319</v>
      </c>
      <c r="R5445" s="6">
        <v>42060</v>
      </c>
      <c r="S5445" t="s">
        <v>3194</v>
      </c>
      <c r="T5445" t="s">
        <v>3825</v>
      </c>
      <c r="U5445" t="s">
        <v>3841</v>
      </c>
      <c r="V5445">
        <v>91</v>
      </c>
      <c r="W5445">
        <v>86</v>
      </c>
      <c r="X5445" t="s">
        <v>3843</v>
      </c>
      <c r="Y5445" t="s">
        <v>815</v>
      </c>
      <c r="Z5445">
        <v>1</v>
      </c>
      <c r="AA5445">
        <f t="shared" si="744"/>
        <v>-5</v>
      </c>
      <c r="AB5445">
        <f t="shared" ca="1" si="740"/>
        <v>-17.200000200000002</v>
      </c>
      <c r="AC5445">
        <f t="shared" ca="1" si="741"/>
        <v>12.200000200000002</v>
      </c>
      <c r="AD5445">
        <f t="shared" ca="1" si="742"/>
        <v>-12.200000200000002</v>
      </c>
      <c r="AE5445" s="2">
        <v>0</v>
      </c>
      <c r="AF5445" s="7">
        <f>VLOOKUP(R5445,Weights!$A$2:$B$120,2,0)*AE5445</f>
        <v>0</v>
      </c>
      <c r="AG5445">
        <f t="shared" ca="1" si="743"/>
        <v>148.84000488000007</v>
      </c>
      <c r="AI5445" t="str">
        <f t="shared" ca="1" si="745"/>
        <v>Duke</v>
      </c>
      <c r="AJ5445" t="str">
        <f t="shared" si="746"/>
        <v>Duke</v>
      </c>
      <c r="AK5445" t="str">
        <f t="shared" si="747"/>
        <v>Duke</v>
      </c>
    </row>
    <row r="5446" spans="17:37" x14ac:dyDescent="0.25">
      <c r="Q5446" t="s">
        <v>3319</v>
      </c>
      <c r="R5446" s="6">
        <v>42065</v>
      </c>
      <c r="S5446" t="s">
        <v>3194</v>
      </c>
      <c r="T5446" t="s">
        <v>3216</v>
      </c>
      <c r="U5446" t="s">
        <v>3841</v>
      </c>
      <c r="V5446">
        <v>66</v>
      </c>
      <c r="W5446">
        <v>59</v>
      </c>
      <c r="Y5446" t="s">
        <v>816</v>
      </c>
      <c r="Z5446">
        <v>1</v>
      </c>
      <c r="AA5446">
        <f t="shared" si="744"/>
        <v>-7</v>
      </c>
      <c r="AB5446">
        <f t="shared" ca="1" si="740"/>
        <v>2.6000000000000005</v>
      </c>
      <c r="AC5446">
        <f t="shared" ca="1" si="741"/>
        <v>-9.6000000000000014</v>
      </c>
      <c r="AD5446">
        <f t="shared" ca="1" si="742"/>
        <v>9.6000000000000014</v>
      </c>
      <c r="AE5446" s="2">
        <v>0</v>
      </c>
      <c r="AF5446" s="7">
        <f>VLOOKUP(R5446,Weights!$A$2:$B$120,2,0)*AE5446</f>
        <v>0</v>
      </c>
      <c r="AG5446">
        <f t="shared" ca="1" si="743"/>
        <v>92.160000000000025</v>
      </c>
      <c r="AI5446" t="str">
        <f t="shared" ca="1" si="745"/>
        <v>Virginia Tech</v>
      </c>
      <c r="AJ5446" t="str">
        <f t="shared" si="746"/>
        <v>Boston College</v>
      </c>
      <c r="AK5446" t="str">
        <f t="shared" si="747"/>
        <v>Boston College</v>
      </c>
    </row>
    <row r="5447" spans="17:37" x14ac:dyDescent="0.25">
      <c r="Q5447" t="s">
        <v>3319</v>
      </c>
      <c r="R5447" s="6">
        <v>42070</v>
      </c>
      <c r="S5447" t="s">
        <v>3194</v>
      </c>
      <c r="T5447" t="s">
        <v>3315</v>
      </c>
      <c r="U5447" t="s">
        <v>3841</v>
      </c>
      <c r="V5447">
        <v>82</v>
      </c>
      <c r="W5447">
        <v>61</v>
      </c>
      <c r="Y5447" t="s">
        <v>817</v>
      </c>
      <c r="Z5447">
        <v>1</v>
      </c>
      <c r="AA5447">
        <f t="shared" si="744"/>
        <v>-21</v>
      </c>
      <c r="AB5447">
        <f t="shared" ca="1" si="740"/>
        <v>-6.8000002000000004</v>
      </c>
      <c r="AC5447">
        <f t="shared" ca="1" si="741"/>
        <v>-14.199999800000001</v>
      </c>
      <c r="AD5447">
        <f t="shared" ca="1" si="742"/>
        <v>14.199999800000001</v>
      </c>
      <c r="AE5447" s="2">
        <v>0</v>
      </c>
      <c r="AF5447" s="7">
        <f>VLOOKUP(R5447,Weights!$A$2:$B$120,2,0)*AE5447</f>
        <v>0</v>
      </c>
      <c r="AG5447">
        <f t="shared" ca="1" si="743"/>
        <v>201.63999432000006</v>
      </c>
      <c r="AI5447" t="str">
        <f t="shared" ca="1" si="745"/>
        <v>Miami (FL)</v>
      </c>
      <c r="AJ5447" t="str">
        <f t="shared" si="746"/>
        <v>Miami (FL)</v>
      </c>
      <c r="AK5447" t="str">
        <f t="shared" si="747"/>
        <v>Miami (FL)</v>
      </c>
    </row>
    <row r="5448" spans="17:37" x14ac:dyDescent="0.25">
      <c r="Q5448" t="s">
        <v>3319</v>
      </c>
      <c r="R5448" s="6">
        <v>42073</v>
      </c>
      <c r="S5448" t="s">
        <v>3195</v>
      </c>
      <c r="T5448" t="s">
        <v>3321</v>
      </c>
      <c r="U5448" t="s">
        <v>3842</v>
      </c>
      <c r="V5448">
        <v>81</v>
      </c>
      <c r="W5448">
        <v>80</v>
      </c>
      <c r="Y5448" t="s">
        <v>818</v>
      </c>
      <c r="Z5448">
        <v>1</v>
      </c>
      <c r="AA5448">
        <f t="shared" si="744"/>
        <v>1</v>
      </c>
      <c r="AB5448">
        <f t="shared" ca="1" si="740"/>
        <v>-0.59999999999999964</v>
      </c>
      <c r="AC5448">
        <f t="shared" ca="1" si="741"/>
        <v>1.5999999999999996</v>
      </c>
      <c r="AD5448">
        <f t="shared" ca="1" si="742"/>
        <v>-1.5999999999999996</v>
      </c>
      <c r="AE5448" s="2">
        <v>0</v>
      </c>
      <c r="AF5448" s="7">
        <f>VLOOKUP(R5448,Weights!$A$2:$B$120,2,0)*AE5448</f>
        <v>0</v>
      </c>
      <c r="AG5448">
        <f t="shared" ca="1" si="743"/>
        <v>2.5599999999999987</v>
      </c>
      <c r="AI5448" t="str">
        <f t="shared" ca="1" si="745"/>
        <v>Wake Forest</v>
      </c>
      <c r="AJ5448" t="str">
        <f t="shared" si="746"/>
        <v>Virginia Tech</v>
      </c>
      <c r="AK5448">
        <f t="shared" si="747"/>
        <v>0</v>
      </c>
    </row>
    <row r="5449" spans="17:37" x14ac:dyDescent="0.25">
      <c r="Q5449" t="s">
        <v>3472</v>
      </c>
      <c r="R5449" s="6">
        <v>41961</v>
      </c>
      <c r="S5449" t="s">
        <v>3194</v>
      </c>
      <c r="T5449" t="s">
        <v>3839</v>
      </c>
      <c r="U5449" t="s">
        <v>3842</v>
      </c>
      <c r="V5449">
        <v>124</v>
      </c>
      <c r="W5449">
        <v>42</v>
      </c>
      <c r="Y5449" t="s">
        <v>99</v>
      </c>
      <c r="Z5449">
        <v>1</v>
      </c>
      <c r="AA5449">
        <f t="shared" si="744"/>
        <v>82</v>
      </c>
      <c r="AB5449">
        <f t="shared" ca="1" si="740"/>
        <v>25.199999800000001</v>
      </c>
      <c r="AC5449">
        <f t="shared" ca="1" si="741"/>
        <v>56.800000199999999</v>
      </c>
      <c r="AD5449">
        <f t="shared" ca="1" si="742"/>
        <v>-56.800000199999999</v>
      </c>
      <c r="AE5449" s="2">
        <v>0</v>
      </c>
      <c r="AF5449" s="7">
        <f>VLOOKUP(R5449,Weights!$A$2:$B$120,2,0)*AE5449</f>
        <v>0</v>
      </c>
      <c r="AG5449">
        <f t="shared" ca="1" si="743"/>
        <v>3226.2400227200001</v>
      </c>
      <c r="AI5449" t="str">
        <f t="shared" ca="1" si="745"/>
        <v>VMI</v>
      </c>
      <c r="AJ5449" t="str">
        <f t="shared" si="746"/>
        <v>VMI</v>
      </c>
      <c r="AK5449">
        <f t="shared" si="747"/>
        <v>0</v>
      </c>
    </row>
    <row r="5450" spans="17:37" x14ac:dyDescent="0.25">
      <c r="Q5450" t="s">
        <v>3472</v>
      </c>
      <c r="R5450" s="6">
        <v>41965</v>
      </c>
      <c r="S5450" t="s">
        <v>3194</v>
      </c>
      <c r="T5450" t="s">
        <v>3269</v>
      </c>
      <c r="U5450" t="s">
        <v>3841</v>
      </c>
      <c r="V5450">
        <v>110</v>
      </c>
      <c r="W5450">
        <v>93</v>
      </c>
      <c r="Y5450" t="s">
        <v>15</v>
      </c>
      <c r="Z5450">
        <v>1</v>
      </c>
      <c r="AA5450">
        <f t="shared" si="744"/>
        <v>-17</v>
      </c>
      <c r="AB5450">
        <f t="shared" ca="1" si="740"/>
        <v>-3.2000000200000001</v>
      </c>
      <c r="AC5450">
        <f t="shared" ca="1" si="741"/>
        <v>-13.799999979999999</v>
      </c>
      <c r="AD5450">
        <f t="shared" ca="1" si="742"/>
        <v>13.799999979999999</v>
      </c>
      <c r="AE5450" s="2">
        <v>0</v>
      </c>
      <c r="AF5450" s="7">
        <f>VLOOKUP(R5450,Weights!$A$2:$B$120,2,0)*AE5450</f>
        <v>0</v>
      </c>
      <c r="AG5450">
        <f t="shared" ca="1" si="743"/>
        <v>190.43999944799998</v>
      </c>
      <c r="AI5450" t="str">
        <f t="shared" ca="1" si="745"/>
        <v>UNC Wilmington</v>
      </c>
      <c r="AJ5450" t="str">
        <f t="shared" si="746"/>
        <v>UNC Wilmington</v>
      </c>
      <c r="AK5450" t="str">
        <f t="shared" si="747"/>
        <v>UNC Wilmington</v>
      </c>
    </row>
    <row r="5451" spans="17:37" x14ac:dyDescent="0.25">
      <c r="Q5451" t="s">
        <v>3472</v>
      </c>
      <c r="R5451" s="6">
        <v>41975</v>
      </c>
      <c r="S5451" t="s">
        <v>3194</v>
      </c>
      <c r="T5451" t="s">
        <v>3839</v>
      </c>
      <c r="U5451" t="s">
        <v>3842</v>
      </c>
      <c r="V5451">
        <v>133</v>
      </c>
      <c r="W5451">
        <v>62</v>
      </c>
      <c r="Y5451" t="s">
        <v>350</v>
      </c>
      <c r="Z5451">
        <v>1</v>
      </c>
      <c r="AA5451">
        <f t="shared" si="744"/>
        <v>71</v>
      </c>
      <c r="AB5451">
        <f t="shared" ca="1" si="740"/>
        <v>25.199999800000001</v>
      </c>
      <c r="AC5451">
        <f t="shared" ca="1" si="741"/>
        <v>45.800000199999999</v>
      </c>
      <c r="AD5451">
        <f t="shared" ca="1" si="742"/>
        <v>-45.800000199999999</v>
      </c>
      <c r="AE5451" s="2">
        <v>0</v>
      </c>
      <c r="AF5451" s="7">
        <f>VLOOKUP(R5451,Weights!$A$2:$B$120,2,0)*AE5451</f>
        <v>0</v>
      </c>
      <c r="AG5451">
        <f t="shared" ca="1" si="743"/>
        <v>2097.6400183199999</v>
      </c>
      <c r="AI5451" t="str">
        <f t="shared" ca="1" si="745"/>
        <v>VMI</v>
      </c>
      <c r="AJ5451" t="str">
        <f t="shared" si="746"/>
        <v>VMI</v>
      </c>
      <c r="AK5451">
        <f t="shared" si="747"/>
        <v>0</v>
      </c>
    </row>
    <row r="5452" spans="17:37" x14ac:dyDescent="0.25">
      <c r="Q5452" t="s">
        <v>3472</v>
      </c>
      <c r="R5452" s="6">
        <v>41986</v>
      </c>
      <c r="S5452" t="s">
        <v>3194</v>
      </c>
      <c r="T5452" t="s">
        <v>3309</v>
      </c>
      <c r="U5452" t="s">
        <v>3842</v>
      </c>
      <c r="V5452">
        <v>92</v>
      </c>
      <c r="W5452">
        <v>77</v>
      </c>
      <c r="Y5452" t="s">
        <v>2011</v>
      </c>
      <c r="Z5452">
        <v>1</v>
      </c>
      <c r="AA5452">
        <f t="shared" si="744"/>
        <v>15</v>
      </c>
      <c r="AB5452">
        <f t="shared" ca="1" si="740"/>
        <v>7.1999998000000005</v>
      </c>
      <c r="AC5452">
        <f t="shared" ca="1" si="741"/>
        <v>7.8000001999999995</v>
      </c>
      <c r="AD5452">
        <f t="shared" ca="1" si="742"/>
        <v>-7.8000001999999995</v>
      </c>
      <c r="AE5452" s="2">
        <v>0</v>
      </c>
      <c r="AF5452" s="7">
        <f>VLOOKUP(R5452,Weights!$A$2:$B$120,2,0)*AE5452</f>
        <v>0</v>
      </c>
      <c r="AG5452">
        <f t="shared" ca="1" si="743"/>
        <v>60.840003120000034</v>
      </c>
      <c r="AI5452" t="str">
        <f t="shared" ca="1" si="745"/>
        <v>VMI</v>
      </c>
      <c r="AJ5452" t="str">
        <f t="shared" si="746"/>
        <v>VMI</v>
      </c>
      <c r="AK5452">
        <f t="shared" si="747"/>
        <v>0</v>
      </c>
    </row>
    <row r="5453" spans="17:37" x14ac:dyDescent="0.25">
      <c r="Q5453" t="s">
        <v>3472</v>
      </c>
      <c r="R5453" s="6">
        <v>42009</v>
      </c>
      <c r="S5453" t="s">
        <v>3194</v>
      </c>
      <c r="T5453" t="s">
        <v>3344</v>
      </c>
      <c r="U5453" t="s">
        <v>3841</v>
      </c>
      <c r="V5453">
        <v>85</v>
      </c>
      <c r="W5453">
        <v>75</v>
      </c>
      <c r="Y5453" t="s">
        <v>1168</v>
      </c>
      <c r="Z5453">
        <v>1</v>
      </c>
      <c r="AA5453">
        <f t="shared" si="744"/>
        <v>-10</v>
      </c>
      <c r="AB5453">
        <f t="shared" ca="1" si="740"/>
        <v>-3.4000000200000002</v>
      </c>
      <c r="AC5453">
        <f t="shared" ca="1" si="741"/>
        <v>-6.5999999799999998</v>
      </c>
      <c r="AD5453">
        <f t="shared" ca="1" si="742"/>
        <v>6.5999999799999998</v>
      </c>
      <c r="AE5453" s="2">
        <v>0</v>
      </c>
      <c r="AF5453" s="7">
        <f>VLOOKUP(R5453,Weights!$A$2:$B$120,2,0)*AE5453</f>
        <v>0</v>
      </c>
      <c r="AG5453">
        <f t="shared" ca="1" si="743"/>
        <v>43.559999735999995</v>
      </c>
      <c r="AI5453" t="str">
        <f t="shared" ca="1" si="745"/>
        <v>Mercer</v>
      </c>
      <c r="AJ5453" t="str">
        <f t="shared" si="746"/>
        <v>Mercer</v>
      </c>
      <c r="AK5453" t="str">
        <f t="shared" si="747"/>
        <v>Mercer</v>
      </c>
    </row>
    <row r="5454" spans="17:37" x14ac:dyDescent="0.25">
      <c r="Q5454" t="s">
        <v>3472</v>
      </c>
      <c r="R5454" s="6">
        <v>42021</v>
      </c>
      <c r="S5454" t="s">
        <v>3194</v>
      </c>
      <c r="T5454" t="s">
        <v>3440</v>
      </c>
      <c r="U5454" t="s">
        <v>3842</v>
      </c>
      <c r="V5454">
        <v>85</v>
      </c>
      <c r="W5454">
        <v>79</v>
      </c>
      <c r="Y5454" t="s">
        <v>2361</v>
      </c>
      <c r="Z5454">
        <v>1</v>
      </c>
      <c r="AA5454">
        <f t="shared" si="744"/>
        <v>6</v>
      </c>
      <c r="AB5454">
        <f t="shared" ca="1" si="740"/>
        <v>-2.2000000000000002</v>
      </c>
      <c r="AC5454">
        <f t="shared" ca="1" si="741"/>
        <v>8.1999999999999993</v>
      </c>
      <c r="AD5454">
        <f t="shared" ca="1" si="742"/>
        <v>-8.1999999999999993</v>
      </c>
      <c r="AE5454" s="2">
        <v>0</v>
      </c>
      <c r="AF5454" s="7">
        <f>VLOOKUP(R5454,Weights!$A$2:$B$120,2,0)*AE5454</f>
        <v>0</v>
      </c>
      <c r="AG5454">
        <f t="shared" ca="1" si="743"/>
        <v>67.239999999999995</v>
      </c>
      <c r="AI5454" t="str">
        <f t="shared" ca="1" si="745"/>
        <v>East Tennessee St</v>
      </c>
      <c r="AJ5454" t="str">
        <f t="shared" si="746"/>
        <v>VMI</v>
      </c>
      <c r="AK5454">
        <f t="shared" si="747"/>
        <v>0</v>
      </c>
    </row>
    <row r="5455" spans="17:37" x14ac:dyDescent="0.25">
      <c r="Q5455" t="s">
        <v>3472</v>
      </c>
      <c r="R5455" s="6">
        <v>42028</v>
      </c>
      <c r="S5455" t="s">
        <v>3194</v>
      </c>
      <c r="T5455" t="s">
        <v>3512</v>
      </c>
      <c r="U5455" t="s">
        <v>3842</v>
      </c>
      <c r="V5455">
        <v>85</v>
      </c>
      <c r="W5455">
        <v>75</v>
      </c>
      <c r="Y5455" t="s">
        <v>1173</v>
      </c>
      <c r="Z5455">
        <v>1</v>
      </c>
      <c r="AA5455">
        <f t="shared" si="744"/>
        <v>10</v>
      </c>
      <c r="AB5455">
        <f t="shared" ca="1" si="740"/>
        <v>4.2</v>
      </c>
      <c r="AC5455">
        <f t="shared" ca="1" si="741"/>
        <v>5.8</v>
      </c>
      <c r="AD5455">
        <f t="shared" ca="1" si="742"/>
        <v>-5.8</v>
      </c>
      <c r="AE5455" s="2">
        <v>0</v>
      </c>
      <c r="AF5455" s="7">
        <f>VLOOKUP(R5455,Weights!$A$2:$B$120,2,0)*AE5455</f>
        <v>0</v>
      </c>
      <c r="AG5455">
        <f t="shared" ca="1" si="743"/>
        <v>33.64</v>
      </c>
      <c r="AI5455" t="str">
        <f t="shared" ca="1" si="745"/>
        <v>VMI</v>
      </c>
      <c r="AJ5455" t="str">
        <f t="shared" si="746"/>
        <v>VMI</v>
      </c>
      <c r="AK5455">
        <f t="shared" si="747"/>
        <v>0</v>
      </c>
    </row>
    <row r="5456" spans="17:37" x14ac:dyDescent="0.25">
      <c r="Q5456" t="s">
        <v>3472</v>
      </c>
      <c r="R5456" s="6">
        <v>42033</v>
      </c>
      <c r="S5456" t="s">
        <v>3194</v>
      </c>
      <c r="T5456" t="s">
        <v>3491</v>
      </c>
      <c r="U5456" t="s">
        <v>3841</v>
      </c>
      <c r="V5456">
        <v>85</v>
      </c>
      <c r="W5456">
        <v>70</v>
      </c>
      <c r="Y5456" t="s">
        <v>1174</v>
      </c>
      <c r="Z5456">
        <v>1</v>
      </c>
      <c r="AA5456">
        <f t="shared" si="744"/>
        <v>-15</v>
      </c>
      <c r="AB5456">
        <f t="shared" ca="1" si="740"/>
        <v>0.79999999999999982</v>
      </c>
      <c r="AC5456">
        <f t="shared" ca="1" si="741"/>
        <v>-15.8</v>
      </c>
      <c r="AD5456">
        <f t="shared" ca="1" si="742"/>
        <v>15.8</v>
      </c>
      <c r="AE5456" s="2">
        <v>0</v>
      </c>
      <c r="AF5456" s="7">
        <f>VLOOKUP(R5456,Weights!$A$2:$B$120,2,0)*AE5456</f>
        <v>0</v>
      </c>
      <c r="AG5456">
        <f t="shared" ca="1" si="743"/>
        <v>249.64000000000001</v>
      </c>
      <c r="AI5456" t="str">
        <f t="shared" ca="1" si="745"/>
        <v>VMI</v>
      </c>
      <c r="AJ5456" t="str">
        <f t="shared" si="746"/>
        <v>Western Carolina</v>
      </c>
      <c r="AK5456" t="str">
        <f t="shared" si="747"/>
        <v>Western Carolina</v>
      </c>
    </row>
    <row r="5457" spans="17:37" x14ac:dyDescent="0.25">
      <c r="Q5457" t="s">
        <v>3472</v>
      </c>
      <c r="R5457" s="6">
        <v>42038</v>
      </c>
      <c r="S5457" t="s">
        <v>3194</v>
      </c>
      <c r="T5457" t="s">
        <v>3328</v>
      </c>
      <c r="U5457" t="s">
        <v>3841</v>
      </c>
      <c r="V5457">
        <v>85</v>
      </c>
      <c r="W5457">
        <v>56</v>
      </c>
      <c r="Y5457" t="s">
        <v>1175</v>
      </c>
      <c r="Z5457">
        <v>1</v>
      </c>
      <c r="AA5457">
        <f t="shared" si="744"/>
        <v>-29</v>
      </c>
      <c r="AB5457">
        <f t="shared" ca="1" si="740"/>
        <v>4.8000000000000007</v>
      </c>
      <c r="AC5457">
        <f t="shared" ca="1" si="741"/>
        <v>-33.799999999999997</v>
      </c>
      <c r="AD5457">
        <f t="shared" ca="1" si="742"/>
        <v>33.799999999999997</v>
      </c>
      <c r="AE5457" s="2">
        <v>0</v>
      </c>
      <c r="AF5457" s="7">
        <f>VLOOKUP(R5457,Weights!$A$2:$B$120,2,0)*AE5457</f>
        <v>0</v>
      </c>
      <c r="AG5457">
        <f t="shared" ca="1" si="743"/>
        <v>1142.4399999999998</v>
      </c>
      <c r="AI5457" t="str">
        <f t="shared" ca="1" si="745"/>
        <v>VMI</v>
      </c>
      <c r="AJ5457" t="str">
        <f t="shared" si="746"/>
        <v>UNC Greensboro</v>
      </c>
      <c r="AK5457" t="str">
        <f t="shared" si="747"/>
        <v>UNC Greensboro</v>
      </c>
    </row>
    <row r="5458" spans="17:37" x14ac:dyDescent="0.25">
      <c r="Q5458" t="s">
        <v>3472</v>
      </c>
      <c r="R5458" s="6">
        <v>42042</v>
      </c>
      <c r="S5458" t="s">
        <v>3194</v>
      </c>
      <c r="T5458" t="s">
        <v>3431</v>
      </c>
      <c r="U5458" t="s">
        <v>3841</v>
      </c>
      <c r="V5458">
        <v>65</v>
      </c>
      <c r="W5458">
        <v>62</v>
      </c>
      <c r="Y5458" t="s">
        <v>1176</v>
      </c>
      <c r="Z5458">
        <v>1</v>
      </c>
      <c r="AA5458">
        <f t="shared" si="744"/>
        <v>-3</v>
      </c>
      <c r="AB5458">
        <f t="shared" ca="1" si="740"/>
        <v>-7</v>
      </c>
      <c r="AC5458">
        <f t="shared" ca="1" si="741"/>
        <v>4</v>
      </c>
      <c r="AD5458">
        <f t="shared" ca="1" si="742"/>
        <v>-4</v>
      </c>
      <c r="AE5458" s="2">
        <v>0</v>
      </c>
      <c r="AF5458" s="7">
        <f>VLOOKUP(R5458,Weights!$A$2:$B$120,2,0)*AE5458</f>
        <v>0</v>
      </c>
      <c r="AG5458">
        <f t="shared" ca="1" si="743"/>
        <v>16</v>
      </c>
      <c r="AI5458" t="str">
        <f t="shared" ca="1" si="745"/>
        <v>Wofford</v>
      </c>
      <c r="AJ5458" t="str">
        <f t="shared" si="746"/>
        <v>Wofford</v>
      </c>
      <c r="AK5458" t="str">
        <f t="shared" si="747"/>
        <v>Wofford</v>
      </c>
    </row>
    <row r="5459" spans="17:37" x14ac:dyDescent="0.25">
      <c r="Q5459" t="s">
        <v>3472</v>
      </c>
      <c r="R5459" s="6">
        <v>42047</v>
      </c>
      <c r="S5459" t="s">
        <v>3194</v>
      </c>
      <c r="T5459" t="s">
        <v>3459</v>
      </c>
      <c r="U5459" t="s">
        <v>3842</v>
      </c>
      <c r="V5459">
        <v>93</v>
      </c>
      <c r="W5459">
        <v>59</v>
      </c>
      <c r="Y5459" t="s">
        <v>2682</v>
      </c>
      <c r="Z5459">
        <v>1</v>
      </c>
      <c r="AA5459">
        <f t="shared" si="744"/>
        <v>34</v>
      </c>
      <c r="AB5459">
        <f t="shared" ca="1" si="740"/>
        <v>0</v>
      </c>
      <c r="AC5459">
        <f t="shared" ca="1" si="741"/>
        <v>34</v>
      </c>
      <c r="AD5459">
        <f t="shared" ca="1" si="742"/>
        <v>-34</v>
      </c>
      <c r="AE5459" s="2">
        <v>0</v>
      </c>
      <c r="AF5459" s="7">
        <f>VLOOKUP(R5459,Weights!$A$2:$B$120,2,0)*AE5459</f>
        <v>0</v>
      </c>
      <c r="AG5459">
        <f t="shared" ca="1" si="743"/>
        <v>1156</v>
      </c>
      <c r="AI5459" t="str">
        <f t="shared" ca="1" si="745"/>
        <v>Furman</v>
      </c>
      <c r="AJ5459" t="str">
        <f t="shared" si="746"/>
        <v>VMI</v>
      </c>
      <c r="AK5459">
        <f t="shared" si="747"/>
        <v>0</v>
      </c>
    </row>
    <row r="5460" spans="17:37" x14ac:dyDescent="0.25">
      <c r="Q5460" t="s">
        <v>3472</v>
      </c>
      <c r="R5460" s="6">
        <v>42061</v>
      </c>
      <c r="S5460" t="s">
        <v>3194</v>
      </c>
      <c r="T5460" t="s">
        <v>3355</v>
      </c>
      <c r="U5460" t="s">
        <v>3841</v>
      </c>
      <c r="V5460">
        <v>86</v>
      </c>
      <c r="W5460">
        <v>82</v>
      </c>
      <c r="X5460" t="s">
        <v>3844</v>
      </c>
      <c r="Y5460" t="s">
        <v>2585</v>
      </c>
      <c r="Z5460">
        <v>1</v>
      </c>
      <c r="AA5460">
        <f t="shared" si="744"/>
        <v>-4</v>
      </c>
      <c r="AB5460">
        <f t="shared" ca="1" si="740"/>
        <v>-4.0000000199999999</v>
      </c>
      <c r="AC5460">
        <f t="shared" ca="1" si="741"/>
        <v>1.9999999878450581E-8</v>
      </c>
      <c r="AD5460">
        <f t="shared" ca="1" si="742"/>
        <v>-1.9999999878450581E-8</v>
      </c>
      <c r="AE5460" s="2">
        <v>0</v>
      </c>
      <c r="AF5460" s="7">
        <f>VLOOKUP(R5460,Weights!$A$2:$B$120,2,0)*AE5460</f>
        <v>0</v>
      </c>
      <c r="AG5460">
        <f t="shared" ca="1" si="743"/>
        <v>3.9999999513802324E-16</v>
      </c>
      <c r="AI5460" t="str">
        <f t="shared" ca="1" si="745"/>
        <v>Chattanooga</v>
      </c>
      <c r="AJ5460" t="str">
        <f t="shared" si="746"/>
        <v>Chattanooga</v>
      </c>
      <c r="AK5460" t="str">
        <f t="shared" si="747"/>
        <v>Chattanooga</v>
      </c>
    </row>
    <row r="5461" spans="17:37" x14ac:dyDescent="0.25">
      <c r="Q5461" t="s">
        <v>3472</v>
      </c>
      <c r="R5461" s="6">
        <v>42063</v>
      </c>
      <c r="S5461" t="s">
        <v>3194</v>
      </c>
      <c r="T5461" t="s">
        <v>3339</v>
      </c>
      <c r="U5461" t="s">
        <v>3841</v>
      </c>
      <c r="V5461">
        <v>80</v>
      </c>
      <c r="W5461">
        <v>69</v>
      </c>
      <c r="Y5461" t="s">
        <v>2586</v>
      </c>
      <c r="Z5461">
        <v>1</v>
      </c>
      <c r="AA5461">
        <f t="shared" si="744"/>
        <v>-11</v>
      </c>
      <c r="AB5461">
        <f t="shared" ca="1" si="740"/>
        <v>0.79999999999999982</v>
      </c>
      <c r="AC5461">
        <f t="shared" ca="1" si="741"/>
        <v>-11.8</v>
      </c>
      <c r="AD5461">
        <f t="shared" ca="1" si="742"/>
        <v>11.8</v>
      </c>
      <c r="AE5461" s="2">
        <v>0</v>
      </c>
      <c r="AF5461" s="7">
        <f>VLOOKUP(R5461,Weights!$A$2:$B$120,2,0)*AE5461</f>
        <v>0</v>
      </c>
      <c r="AG5461">
        <f t="shared" ca="1" si="743"/>
        <v>139.24</v>
      </c>
      <c r="AI5461" t="str">
        <f t="shared" ca="1" si="745"/>
        <v>VMI</v>
      </c>
      <c r="AJ5461" t="str">
        <f t="shared" si="746"/>
        <v>Samford</v>
      </c>
      <c r="AK5461" t="str">
        <f t="shared" si="747"/>
        <v>Samford</v>
      </c>
    </row>
    <row r="5462" spans="17:37" x14ac:dyDescent="0.25">
      <c r="Q5462" t="s">
        <v>3501</v>
      </c>
      <c r="R5462" s="6">
        <v>41963</v>
      </c>
      <c r="S5462" t="s">
        <v>3194</v>
      </c>
      <c r="T5462" t="s">
        <v>3839</v>
      </c>
      <c r="U5462" t="s">
        <v>3842</v>
      </c>
      <c r="V5462">
        <v>83</v>
      </c>
      <c r="W5462">
        <v>49</v>
      </c>
      <c r="Y5462" t="s">
        <v>13</v>
      </c>
      <c r="Z5462">
        <v>1</v>
      </c>
      <c r="AA5462">
        <f t="shared" si="744"/>
        <v>34</v>
      </c>
      <c r="AB5462">
        <f t="shared" ca="1" si="740"/>
        <v>23.199999800000001</v>
      </c>
      <c r="AC5462">
        <f t="shared" ca="1" si="741"/>
        <v>10.800000199999999</v>
      </c>
      <c r="AD5462">
        <f t="shared" ca="1" si="742"/>
        <v>-10.800000199999999</v>
      </c>
      <c r="AE5462" s="2">
        <v>0</v>
      </c>
      <c r="AF5462" s="7">
        <f>VLOOKUP(R5462,Weights!$A$2:$B$120,2,0)*AE5462</f>
        <v>0</v>
      </c>
      <c r="AG5462">
        <f t="shared" ca="1" si="743"/>
        <v>116.64000432000003</v>
      </c>
      <c r="AI5462" t="str">
        <f t="shared" ca="1" si="745"/>
        <v>Wagner</v>
      </c>
      <c r="AJ5462" t="str">
        <f t="shared" si="746"/>
        <v>Wagner</v>
      </c>
      <c r="AK5462">
        <f t="shared" si="747"/>
        <v>0</v>
      </c>
    </row>
    <row r="5463" spans="17:37" x14ac:dyDescent="0.25">
      <c r="Q5463" t="s">
        <v>3501</v>
      </c>
      <c r="R5463" s="6">
        <v>41972</v>
      </c>
      <c r="S5463" t="s">
        <v>3194</v>
      </c>
      <c r="T5463" t="s">
        <v>3380</v>
      </c>
      <c r="U5463" t="s">
        <v>3842</v>
      </c>
      <c r="V5463">
        <v>64</v>
      </c>
      <c r="W5463">
        <v>61</v>
      </c>
      <c r="Y5463" t="s">
        <v>17</v>
      </c>
      <c r="Z5463">
        <v>1</v>
      </c>
      <c r="AA5463">
        <f t="shared" si="744"/>
        <v>3</v>
      </c>
      <c r="AB5463">
        <f t="shared" ca="1" si="740"/>
        <v>1.6000000000000005</v>
      </c>
      <c r="AC5463">
        <f t="shared" ca="1" si="741"/>
        <v>1.3999999999999995</v>
      </c>
      <c r="AD5463">
        <f t="shared" ca="1" si="742"/>
        <v>-1.3999999999999995</v>
      </c>
      <c r="AE5463" s="2">
        <v>0</v>
      </c>
      <c r="AF5463" s="7">
        <f>VLOOKUP(R5463,Weights!$A$2:$B$120,2,0)*AE5463</f>
        <v>0</v>
      </c>
      <c r="AG5463">
        <f t="shared" ca="1" si="743"/>
        <v>1.9599999999999984</v>
      </c>
      <c r="AI5463" t="str">
        <f t="shared" ca="1" si="745"/>
        <v>Wagner</v>
      </c>
      <c r="AJ5463" t="str">
        <f t="shared" si="746"/>
        <v>Wagner</v>
      </c>
      <c r="AK5463">
        <f t="shared" si="747"/>
        <v>0</v>
      </c>
    </row>
    <row r="5464" spans="17:37" x14ac:dyDescent="0.25">
      <c r="Q5464" t="s">
        <v>3501</v>
      </c>
      <c r="R5464" s="6">
        <v>41993</v>
      </c>
      <c r="S5464" t="s">
        <v>3194</v>
      </c>
      <c r="T5464" t="s">
        <v>3448</v>
      </c>
      <c r="U5464" t="s">
        <v>3841</v>
      </c>
      <c r="V5464">
        <v>74</v>
      </c>
      <c r="W5464">
        <v>66</v>
      </c>
      <c r="Y5464" t="s">
        <v>841</v>
      </c>
      <c r="Z5464">
        <v>1</v>
      </c>
      <c r="AA5464">
        <f t="shared" si="744"/>
        <v>-8</v>
      </c>
      <c r="AB5464">
        <f t="shared" ca="1" si="740"/>
        <v>-3.9999999999999991</v>
      </c>
      <c r="AC5464">
        <f t="shared" ca="1" si="741"/>
        <v>-4.0000000000000009</v>
      </c>
      <c r="AD5464">
        <f t="shared" ca="1" si="742"/>
        <v>4.0000000000000009</v>
      </c>
      <c r="AE5464" s="2">
        <v>0</v>
      </c>
      <c r="AF5464" s="7">
        <f>VLOOKUP(R5464,Weights!$A$2:$B$120,2,0)*AE5464</f>
        <v>0</v>
      </c>
      <c r="AG5464">
        <f t="shared" ca="1" si="743"/>
        <v>16.000000000000007</v>
      </c>
      <c r="AI5464" t="str">
        <f t="shared" ca="1" si="745"/>
        <v>Monmouth</v>
      </c>
      <c r="AJ5464" t="str">
        <f t="shared" si="746"/>
        <v>Monmouth</v>
      </c>
      <c r="AK5464" t="str">
        <f t="shared" si="747"/>
        <v>Monmouth</v>
      </c>
    </row>
    <row r="5465" spans="17:37" x14ac:dyDescent="0.25">
      <c r="Q5465" t="s">
        <v>3501</v>
      </c>
      <c r="R5465" s="6">
        <v>42002</v>
      </c>
      <c r="S5465" t="s">
        <v>3194</v>
      </c>
      <c r="T5465" t="s">
        <v>3504</v>
      </c>
      <c r="U5465" t="s">
        <v>3841</v>
      </c>
      <c r="V5465">
        <v>76</v>
      </c>
      <c r="W5465">
        <v>71</v>
      </c>
      <c r="Y5465" t="s">
        <v>221</v>
      </c>
      <c r="Z5465">
        <v>1</v>
      </c>
      <c r="AA5465">
        <f t="shared" si="744"/>
        <v>-5</v>
      </c>
      <c r="AB5465">
        <f t="shared" ca="1" si="740"/>
        <v>-4.8000000199999988</v>
      </c>
      <c r="AC5465">
        <f t="shared" ca="1" si="741"/>
        <v>-0.19999998000000119</v>
      </c>
      <c r="AD5465">
        <f t="shared" ca="1" si="742"/>
        <v>0.19999998000000119</v>
      </c>
      <c r="AE5465" s="2">
        <v>0</v>
      </c>
      <c r="AF5465" s="7">
        <f>VLOOKUP(R5465,Weights!$A$2:$B$120,2,0)*AE5465</f>
        <v>0</v>
      </c>
      <c r="AG5465">
        <f t="shared" ca="1" si="743"/>
        <v>3.9999992000000872E-2</v>
      </c>
      <c r="AI5465" t="str">
        <f t="shared" ca="1" si="745"/>
        <v>Rider</v>
      </c>
      <c r="AJ5465" t="str">
        <f t="shared" si="746"/>
        <v>Rider</v>
      </c>
      <c r="AK5465" t="str">
        <f t="shared" si="747"/>
        <v>Rider</v>
      </c>
    </row>
    <row r="5466" spans="17:37" x14ac:dyDescent="0.25">
      <c r="Q5466" t="s">
        <v>3501</v>
      </c>
      <c r="R5466" s="6">
        <v>42009</v>
      </c>
      <c r="S5466" t="s">
        <v>3194</v>
      </c>
      <c r="T5466" t="s">
        <v>3217</v>
      </c>
      <c r="U5466" t="s">
        <v>3842</v>
      </c>
      <c r="V5466">
        <v>85</v>
      </c>
      <c r="W5466">
        <v>83</v>
      </c>
      <c r="X5466" t="s">
        <v>3844</v>
      </c>
      <c r="Y5466" t="s">
        <v>2410</v>
      </c>
      <c r="Z5466">
        <v>1</v>
      </c>
      <c r="AA5466">
        <f t="shared" si="744"/>
        <v>2</v>
      </c>
      <c r="AB5466">
        <f t="shared" ca="1" si="740"/>
        <v>-3.5999999999999992</v>
      </c>
      <c r="AC5466">
        <f t="shared" ca="1" si="741"/>
        <v>5.6</v>
      </c>
      <c r="AD5466">
        <f t="shared" ca="1" si="742"/>
        <v>-5.6</v>
      </c>
      <c r="AE5466" s="2">
        <v>0</v>
      </c>
      <c r="AF5466" s="7">
        <f>VLOOKUP(R5466,Weights!$A$2:$B$120,2,0)*AE5466</f>
        <v>0</v>
      </c>
      <c r="AG5466">
        <f t="shared" ca="1" si="743"/>
        <v>31.359999999999996</v>
      </c>
      <c r="AI5466" t="str">
        <f t="shared" ca="1" si="745"/>
        <v>Mt. St. Mary's</v>
      </c>
      <c r="AJ5466" t="str">
        <f t="shared" si="746"/>
        <v>Wagner</v>
      </c>
      <c r="AK5466">
        <f t="shared" si="747"/>
        <v>0</v>
      </c>
    </row>
    <row r="5467" spans="17:37" x14ac:dyDescent="0.25">
      <c r="Q5467" t="s">
        <v>3501</v>
      </c>
      <c r="R5467" s="6">
        <v>42012</v>
      </c>
      <c r="S5467" t="s">
        <v>3194</v>
      </c>
      <c r="T5467" t="s">
        <v>3296</v>
      </c>
      <c r="U5467" t="s">
        <v>3841</v>
      </c>
      <c r="V5467">
        <v>77</v>
      </c>
      <c r="W5467">
        <v>73</v>
      </c>
      <c r="Y5467" t="s">
        <v>1550</v>
      </c>
      <c r="Z5467">
        <v>1</v>
      </c>
      <c r="AA5467">
        <f t="shared" si="744"/>
        <v>-4</v>
      </c>
      <c r="AB5467">
        <f t="shared" ca="1" si="740"/>
        <v>-7.3999999999999986</v>
      </c>
      <c r="AC5467">
        <f t="shared" ca="1" si="741"/>
        <v>3.3999999999999986</v>
      </c>
      <c r="AD5467">
        <f t="shared" ca="1" si="742"/>
        <v>-3.3999999999999986</v>
      </c>
      <c r="AE5467" s="2">
        <v>0</v>
      </c>
      <c r="AF5467" s="7">
        <f>VLOOKUP(R5467,Weights!$A$2:$B$120,2,0)*AE5467</f>
        <v>0</v>
      </c>
      <c r="AG5467">
        <f t="shared" ca="1" si="743"/>
        <v>11.55999999999999</v>
      </c>
      <c r="AI5467" t="str">
        <f t="shared" ca="1" si="745"/>
        <v>Robert Morris</v>
      </c>
      <c r="AJ5467" t="str">
        <f t="shared" si="746"/>
        <v>Robert Morris</v>
      </c>
      <c r="AK5467" t="str">
        <f t="shared" si="747"/>
        <v>Robert Morris</v>
      </c>
    </row>
    <row r="5468" spans="17:37" x14ac:dyDescent="0.25">
      <c r="Q5468" t="s">
        <v>3501</v>
      </c>
      <c r="R5468" s="6">
        <v>42014</v>
      </c>
      <c r="S5468" t="s">
        <v>3194</v>
      </c>
      <c r="T5468" t="s">
        <v>3228</v>
      </c>
      <c r="U5468" t="s">
        <v>3842</v>
      </c>
      <c r="V5468">
        <v>87</v>
      </c>
      <c r="W5468">
        <v>82</v>
      </c>
      <c r="Y5468" t="s">
        <v>2411</v>
      </c>
      <c r="Z5468">
        <v>1</v>
      </c>
      <c r="AA5468">
        <f t="shared" si="744"/>
        <v>5</v>
      </c>
      <c r="AB5468">
        <f t="shared" ca="1" si="740"/>
        <v>-0.39999999999999947</v>
      </c>
      <c r="AC5468">
        <f t="shared" ca="1" si="741"/>
        <v>5.3999999999999995</v>
      </c>
      <c r="AD5468">
        <f t="shared" ca="1" si="742"/>
        <v>-5.3999999999999995</v>
      </c>
      <c r="AE5468" s="2">
        <v>0</v>
      </c>
      <c r="AF5468" s="7">
        <f>VLOOKUP(R5468,Weights!$A$2:$B$120,2,0)*AE5468</f>
        <v>0</v>
      </c>
      <c r="AG5468">
        <f t="shared" ca="1" si="743"/>
        <v>29.159999999999993</v>
      </c>
      <c r="AI5468" t="str">
        <f t="shared" ca="1" si="745"/>
        <v>LIU Brooklyn</v>
      </c>
      <c r="AJ5468" t="str">
        <f t="shared" si="746"/>
        <v>Wagner</v>
      </c>
      <c r="AK5468">
        <f t="shared" si="747"/>
        <v>0</v>
      </c>
    </row>
    <row r="5469" spans="17:37" x14ac:dyDescent="0.25">
      <c r="Q5469" t="s">
        <v>3501</v>
      </c>
      <c r="R5469" s="6">
        <v>42026</v>
      </c>
      <c r="S5469" t="s">
        <v>3194</v>
      </c>
      <c r="T5469" t="s">
        <v>3199</v>
      </c>
      <c r="U5469" t="s">
        <v>3842</v>
      </c>
      <c r="V5469">
        <v>63</v>
      </c>
      <c r="W5469">
        <v>58</v>
      </c>
      <c r="Y5469" t="s">
        <v>2412</v>
      </c>
      <c r="Z5469">
        <v>1</v>
      </c>
      <c r="AA5469">
        <f t="shared" si="744"/>
        <v>5</v>
      </c>
      <c r="AB5469">
        <f t="shared" ca="1" si="740"/>
        <v>-2.5999999999999992</v>
      </c>
      <c r="AC5469">
        <f t="shared" ca="1" si="741"/>
        <v>7.6</v>
      </c>
      <c r="AD5469">
        <f t="shared" ca="1" si="742"/>
        <v>-7.6</v>
      </c>
      <c r="AE5469" s="2">
        <v>0</v>
      </c>
      <c r="AF5469" s="7">
        <f>VLOOKUP(R5469,Weights!$A$2:$B$120,2,0)*AE5469</f>
        <v>0</v>
      </c>
      <c r="AG5469">
        <f t="shared" ca="1" si="743"/>
        <v>57.76</v>
      </c>
      <c r="AI5469" t="str">
        <f t="shared" ca="1" si="745"/>
        <v>St. Francis (PA)</v>
      </c>
      <c r="AJ5469" t="str">
        <f t="shared" si="746"/>
        <v>Wagner</v>
      </c>
      <c r="AK5469">
        <f t="shared" si="747"/>
        <v>0</v>
      </c>
    </row>
    <row r="5470" spans="17:37" x14ac:dyDescent="0.25">
      <c r="Q5470" t="s">
        <v>3501</v>
      </c>
      <c r="R5470" s="6">
        <v>42033</v>
      </c>
      <c r="S5470" t="s">
        <v>3194</v>
      </c>
      <c r="T5470" t="s">
        <v>3230</v>
      </c>
      <c r="U5470" t="s">
        <v>3842</v>
      </c>
      <c r="V5470">
        <v>75</v>
      </c>
      <c r="W5470">
        <v>64</v>
      </c>
      <c r="Y5470" t="s">
        <v>2413</v>
      </c>
      <c r="Z5470">
        <v>1</v>
      </c>
      <c r="AA5470">
        <f t="shared" si="744"/>
        <v>11</v>
      </c>
      <c r="AB5470">
        <f t="shared" ca="1" si="740"/>
        <v>-2.5999999999999992</v>
      </c>
      <c r="AC5470">
        <f t="shared" ca="1" si="741"/>
        <v>13.6</v>
      </c>
      <c r="AD5470">
        <f t="shared" ca="1" si="742"/>
        <v>-13.6</v>
      </c>
      <c r="AE5470" s="2">
        <v>0</v>
      </c>
      <c r="AF5470" s="7">
        <f>VLOOKUP(R5470,Weights!$A$2:$B$120,2,0)*AE5470</f>
        <v>0</v>
      </c>
      <c r="AG5470">
        <f t="shared" ca="1" si="743"/>
        <v>184.95999999999998</v>
      </c>
      <c r="AI5470" t="str">
        <f t="shared" ca="1" si="745"/>
        <v>Sacred Heart</v>
      </c>
      <c r="AJ5470" t="str">
        <f t="shared" si="746"/>
        <v>Wagner</v>
      </c>
      <c r="AK5470">
        <f t="shared" si="747"/>
        <v>0</v>
      </c>
    </row>
    <row r="5471" spans="17:37" x14ac:dyDescent="0.25">
      <c r="Q5471" t="s">
        <v>3501</v>
      </c>
      <c r="R5471" s="6">
        <v>42035</v>
      </c>
      <c r="S5471" t="s">
        <v>3194</v>
      </c>
      <c r="T5471" t="s">
        <v>3249</v>
      </c>
      <c r="U5471" t="s">
        <v>3842</v>
      </c>
      <c r="V5471">
        <v>86</v>
      </c>
      <c r="W5471">
        <v>55</v>
      </c>
      <c r="Y5471" t="s">
        <v>2414</v>
      </c>
      <c r="Z5471">
        <v>1</v>
      </c>
      <c r="AA5471">
        <f t="shared" si="744"/>
        <v>31</v>
      </c>
      <c r="AB5471">
        <f t="shared" ca="1" si="740"/>
        <v>7.799999800000001</v>
      </c>
      <c r="AC5471">
        <f t="shared" ca="1" si="741"/>
        <v>23.200000199999998</v>
      </c>
      <c r="AD5471">
        <f t="shared" ca="1" si="742"/>
        <v>-23.200000199999998</v>
      </c>
      <c r="AE5471" s="2">
        <v>0</v>
      </c>
      <c r="AF5471" s="7">
        <f>VLOOKUP(R5471,Weights!$A$2:$B$120,2,0)*AE5471</f>
        <v>0</v>
      </c>
      <c r="AG5471">
        <f t="shared" ca="1" si="743"/>
        <v>538.24000927999998</v>
      </c>
      <c r="AI5471" t="str">
        <f t="shared" ca="1" si="745"/>
        <v>Wagner</v>
      </c>
      <c r="AJ5471" t="str">
        <f t="shared" si="746"/>
        <v>Wagner</v>
      </c>
      <c r="AK5471">
        <f t="shared" si="747"/>
        <v>0</v>
      </c>
    </row>
    <row r="5472" spans="17:37" x14ac:dyDescent="0.25">
      <c r="Q5472" t="s">
        <v>3501</v>
      </c>
      <c r="R5472" s="6">
        <v>42042</v>
      </c>
      <c r="S5472" t="s">
        <v>3194</v>
      </c>
      <c r="T5472" t="s">
        <v>3475</v>
      </c>
      <c r="U5472" t="s">
        <v>3841</v>
      </c>
      <c r="V5472">
        <v>66</v>
      </c>
      <c r="W5472">
        <v>51</v>
      </c>
      <c r="Y5472" t="s">
        <v>2415</v>
      </c>
      <c r="Z5472">
        <v>1</v>
      </c>
      <c r="AA5472">
        <f t="shared" si="744"/>
        <v>-15</v>
      </c>
      <c r="AB5472">
        <f t="shared" ca="1" si="740"/>
        <v>-6.2000000199999992</v>
      </c>
      <c r="AC5472">
        <f t="shared" ca="1" si="741"/>
        <v>-8.7999999800000008</v>
      </c>
      <c r="AD5472">
        <f t="shared" ca="1" si="742"/>
        <v>8.7999999800000008</v>
      </c>
      <c r="AE5472" s="2">
        <v>0</v>
      </c>
      <c r="AF5472" s="7">
        <f>VLOOKUP(R5472,Weights!$A$2:$B$120,2,0)*AE5472</f>
        <v>0</v>
      </c>
      <c r="AG5472">
        <f t="shared" ca="1" si="743"/>
        <v>77.439999648000011</v>
      </c>
      <c r="AI5472" t="str">
        <f t="shared" ca="1" si="745"/>
        <v>St. Francis BRK</v>
      </c>
      <c r="AJ5472" t="str">
        <f t="shared" si="746"/>
        <v>St. Francis BRK</v>
      </c>
      <c r="AK5472" t="str">
        <f t="shared" si="747"/>
        <v>St. Francis BRK</v>
      </c>
    </row>
    <row r="5473" spans="17:37" x14ac:dyDescent="0.25">
      <c r="Q5473" t="s">
        <v>3501</v>
      </c>
      <c r="R5473" s="6">
        <v>42049</v>
      </c>
      <c r="S5473" t="s">
        <v>3194</v>
      </c>
      <c r="T5473" t="s">
        <v>3468</v>
      </c>
      <c r="U5473" t="s">
        <v>3842</v>
      </c>
      <c r="V5473">
        <v>83</v>
      </c>
      <c r="W5473">
        <v>79</v>
      </c>
      <c r="X5473" t="s">
        <v>3843</v>
      </c>
      <c r="Y5473" t="s">
        <v>2416</v>
      </c>
      <c r="Z5473">
        <v>1</v>
      </c>
      <c r="AA5473">
        <f t="shared" si="744"/>
        <v>4</v>
      </c>
      <c r="AB5473">
        <f t="shared" ca="1" si="740"/>
        <v>4.0000000000000009</v>
      </c>
      <c r="AC5473">
        <f t="shared" ca="1" si="741"/>
        <v>0</v>
      </c>
      <c r="AD5473">
        <f t="shared" ca="1" si="742"/>
        <v>0</v>
      </c>
      <c r="AE5473" s="2">
        <v>0</v>
      </c>
      <c r="AF5473" s="7">
        <f>VLOOKUP(R5473,Weights!$A$2:$B$120,2,0)*AE5473</f>
        <v>0</v>
      </c>
      <c r="AG5473">
        <f t="shared" ca="1" si="743"/>
        <v>0</v>
      </c>
      <c r="AI5473" t="str">
        <f t="shared" ca="1" si="745"/>
        <v>Wagner</v>
      </c>
      <c r="AJ5473" t="str">
        <f t="shared" si="746"/>
        <v>Wagner</v>
      </c>
      <c r="AK5473">
        <f t="shared" si="747"/>
        <v>0</v>
      </c>
    </row>
    <row r="5474" spans="17:37" x14ac:dyDescent="0.25">
      <c r="Q5474" t="s">
        <v>3501</v>
      </c>
      <c r="R5474" s="6">
        <v>42054</v>
      </c>
      <c r="S5474" t="s">
        <v>3194</v>
      </c>
      <c r="T5474" t="s">
        <v>3227</v>
      </c>
      <c r="U5474" t="s">
        <v>3841</v>
      </c>
      <c r="V5474">
        <v>66</v>
      </c>
      <c r="W5474">
        <v>65</v>
      </c>
      <c r="Y5474" t="s">
        <v>2417</v>
      </c>
      <c r="Z5474">
        <v>1</v>
      </c>
      <c r="AA5474">
        <f t="shared" si="744"/>
        <v>-1</v>
      </c>
      <c r="AB5474">
        <f t="shared" ca="1" si="740"/>
        <v>-2.1999999999999993</v>
      </c>
      <c r="AC5474">
        <f t="shared" ca="1" si="741"/>
        <v>1.1999999999999993</v>
      </c>
      <c r="AD5474">
        <f t="shared" ca="1" si="742"/>
        <v>-1.1999999999999993</v>
      </c>
      <c r="AE5474" s="2">
        <v>0</v>
      </c>
      <c r="AF5474" s="7">
        <f>VLOOKUP(R5474,Weights!$A$2:$B$120,2,0)*AE5474</f>
        <v>0</v>
      </c>
      <c r="AG5474">
        <f t="shared" ca="1" si="743"/>
        <v>1.4399999999999984</v>
      </c>
      <c r="AI5474" t="str">
        <f t="shared" ca="1" si="745"/>
        <v>Bryant</v>
      </c>
      <c r="AJ5474" t="str">
        <f t="shared" si="746"/>
        <v>Bryant</v>
      </c>
      <c r="AK5474" t="str">
        <f t="shared" si="747"/>
        <v>Bryant</v>
      </c>
    </row>
    <row r="5475" spans="17:37" x14ac:dyDescent="0.25">
      <c r="Q5475" t="s">
        <v>3321</v>
      </c>
      <c r="R5475" s="6">
        <v>41957</v>
      </c>
      <c r="S5475" t="s">
        <v>3194</v>
      </c>
      <c r="T5475" t="s">
        <v>3426</v>
      </c>
      <c r="U5475" t="s">
        <v>3842</v>
      </c>
      <c r="V5475">
        <v>80</v>
      </c>
      <c r="W5475">
        <v>69</v>
      </c>
      <c r="Y5475" t="s">
        <v>176</v>
      </c>
      <c r="Z5475">
        <v>1</v>
      </c>
      <c r="AA5475">
        <f t="shared" si="744"/>
        <v>11</v>
      </c>
      <c r="AB5475">
        <f t="shared" ca="1" si="740"/>
        <v>11.399999999999999</v>
      </c>
      <c r="AC5475">
        <f t="shared" ca="1" si="741"/>
        <v>-0.39999999999999858</v>
      </c>
      <c r="AD5475">
        <f t="shared" ca="1" si="742"/>
        <v>0.39999999999999858</v>
      </c>
      <c r="AE5475" s="2">
        <v>0</v>
      </c>
      <c r="AF5475" s="7">
        <f>VLOOKUP(R5475,Weights!$A$2:$B$120,2,0)*AE5475</f>
        <v>0</v>
      </c>
      <c r="AG5475">
        <f t="shared" ca="1" si="743"/>
        <v>0.15999999999999887</v>
      </c>
      <c r="AI5475" t="str">
        <f t="shared" ca="1" si="745"/>
        <v>Wake Forest</v>
      </c>
      <c r="AJ5475" t="str">
        <f t="shared" si="746"/>
        <v>Wake Forest</v>
      </c>
      <c r="AK5475">
        <f t="shared" si="747"/>
        <v>0</v>
      </c>
    </row>
    <row r="5476" spans="17:37" x14ac:dyDescent="0.25">
      <c r="Q5476" t="s">
        <v>3321</v>
      </c>
      <c r="R5476" s="6">
        <v>41964</v>
      </c>
      <c r="S5476" t="s">
        <v>3194</v>
      </c>
      <c r="T5476" t="s">
        <v>3330</v>
      </c>
      <c r="U5476" t="s">
        <v>3841</v>
      </c>
      <c r="V5476">
        <v>85</v>
      </c>
      <c r="W5476">
        <v>81</v>
      </c>
      <c r="Y5476" t="s">
        <v>15</v>
      </c>
      <c r="Z5476">
        <v>1</v>
      </c>
      <c r="AA5476">
        <f t="shared" si="744"/>
        <v>-4</v>
      </c>
      <c r="AB5476">
        <f t="shared" ca="1" si="740"/>
        <v>4.1999999999999993</v>
      </c>
      <c r="AC5476">
        <f t="shared" ca="1" si="741"/>
        <v>-8.1999999999999993</v>
      </c>
      <c r="AD5476">
        <f t="shared" ca="1" si="742"/>
        <v>8.1999999999999993</v>
      </c>
      <c r="AE5476" s="2">
        <v>0</v>
      </c>
      <c r="AF5476" s="7">
        <f>VLOOKUP(R5476,Weights!$A$2:$B$120,2,0)*AE5476</f>
        <v>0</v>
      </c>
      <c r="AG5476">
        <f t="shared" ca="1" si="743"/>
        <v>67.239999999999995</v>
      </c>
      <c r="AI5476" t="str">
        <f t="shared" ca="1" si="745"/>
        <v>Wake Forest</v>
      </c>
      <c r="AJ5476" t="str">
        <f t="shared" si="746"/>
        <v>Iona</v>
      </c>
      <c r="AK5476" t="str">
        <f t="shared" si="747"/>
        <v>Iona</v>
      </c>
    </row>
    <row r="5477" spans="17:37" x14ac:dyDescent="0.25">
      <c r="Q5477" t="s">
        <v>3321</v>
      </c>
      <c r="R5477" s="6">
        <v>41967</v>
      </c>
      <c r="S5477" t="s">
        <v>3194</v>
      </c>
      <c r="T5477" t="s">
        <v>3528</v>
      </c>
      <c r="U5477" t="s">
        <v>3842</v>
      </c>
      <c r="V5477">
        <v>75</v>
      </c>
      <c r="W5477">
        <v>48</v>
      </c>
      <c r="Y5477" t="s">
        <v>150</v>
      </c>
      <c r="Z5477">
        <v>1</v>
      </c>
      <c r="AA5477">
        <f t="shared" si="744"/>
        <v>27</v>
      </c>
      <c r="AB5477">
        <f t="shared" ca="1" si="740"/>
        <v>24.3999998</v>
      </c>
      <c r="AC5477">
        <f t="shared" ca="1" si="741"/>
        <v>2.6000002000000002</v>
      </c>
      <c r="AD5477">
        <f t="shared" ca="1" si="742"/>
        <v>-2.6000002000000002</v>
      </c>
      <c r="AE5477" s="2">
        <v>0</v>
      </c>
      <c r="AF5477" s="7">
        <f>VLOOKUP(R5477,Weights!$A$2:$B$120,2,0)*AE5477</f>
        <v>0</v>
      </c>
      <c r="AG5477">
        <f t="shared" ca="1" si="743"/>
        <v>6.7600010400000414</v>
      </c>
      <c r="AI5477" t="str">
        <f t="shared" ca="1" si="745"/>
        <v>Wake Forest</v>
      </c>
      <c r="AJ5477" t="str">
        <f t="shared" si="746"/>
        <v>Wake Forest</v>
      </c>
      <c r="AK5477">
        <f t="shared" si="747"/>
        <v>0</v>
      </c>
    </row>
    <row r="5478" spans="17:37" x14ac:dyDescent="0.25">
      <c r="Q5478" t="s">
        <v>3321</v>
      </c>
      <c r="R5478" s="6">
        <v>41969</v>
      </c>
      <c r="S5478" t="s">
        <v>3194</v>
      </c>
      <c r="T5478" t="s">
        <v>3217</v>
      </c>
      <c r="U5478" t="s">
        <v>3842</v>
      </c>
      <c r="V5478">
        <v>83</v>
      </c>
      <c r="W5478">
        <v>49</v>
      </c>
      <c r="Y5478" t="s">
        <v>151</v>
      </c>
      <c r="Z5478">
        <v>1</v>
      </c>
      <c r="AA5478">
        <f t="shared" si="744"/>
        <v>34</v>
      </c>
      <c r="AB5478">
        <f t="shared" ca="1" si="740"/>
        <v>9.1999999999999993</v>
      </c>
      <c r="AC5478">
        <f t="shared" ca="1" si="741"/>
        <v>24.8</v>
      </c>
      <c r="AD5478">
        <f t="shared" ca="1" si="742"/>
        <v>-24.8</v>
      </c>
      <c r="AE5478" s="2">
        <v>0</v>
      </c>
      <c r="AF5478" s="7">
        <f>VLOOKUP(R5478,Weights!$A$2:$B$120,2,0)*AE5478</f>
        <v>0</v>
      </c>
      <c r="AG5478">
        <f t="shared" ca="1" si="743"/>
        <v>615.04000000000008</v>
      </c>
      <c r="AI5478" t="str">
        <f t="shared" ca="1" si="745"/>
        <v>Wake Forest</v>
      </c>
      <c r="AJ5478" t="str">
        <f t="shared" si="746"/>
        <v>Wake Forest</v>
      </c>
      <c r="AK5478">
        <f t="shared" si="747"/>
        <v>0</v>
      </c>
    </row>
    <row r="5479" spans="17:37" x14ac:dyDescent="0.25">
      <c r="Q5479" t="s">
        <v>3321</v>
      </c>
      <c r="R5479" s="6">
        <v>41971</v>
      </c>
      <c r="S5479" t="s">
        <v>3194</v>
      </c>
      <c r="T5479" t="s">
        <v>3421</v>
      </c>
      <c r="U5479" t="s">
        <v>3841</v>
      </c>
      <c r="V5479">
        <v>72</v>
      </c>
      <c r="W5479">
        <v>65</v>
      </c>
      <c r="Y5479" t="s">
        <v>290</v>
      </c>
      <c r="Z5479">
        <v>1</v>
      </c>
      <c r="AA5479">
        <f t="shared" si="744"/>
        <v>-7</v>
      </c>
      <c r="AB5479">
        <f t="shared" ca="1" si="740"/>
        <v>11.399999999999999</v>
      </c>
      <c r="AC5479">
        <f t="shared" ca="1" si="741"/>
        <v>-18.399999999999999</v>
      </c>
      <c r="AD5479">
        <f t="shared" ca="1" si="742"/>
        <v>18.399999999999999</v>
      </c>
      <c r="AE5479" s="2">
        <v>0</v>
      </c>
      <c r="AF5479" s="7">
        <f>VLOOKUP(R5479,Weights!$A$2:$B$120,2,0)*AE5479</f>
        <v>0</v>
      </c>
      <c r="AG5479">
        <f t="shared" ca="1" si="743"/>
        <v>338.55999999999995</v>
      </c>
      <c r="AI5479" t="str">
        <f t="shared" ca="1" si="745"/>
        <v>Wake Forest</v>
      </c>
      <c r="AJ5479" t="str">
        <f t="shared" si="746"/>
        <v>Delaware St</v>
      </c>
      <c r="AK5479" t="str">
        <f t="shared" si="747"/>
        <v>Delaware St</v>
      </c>
    </row>
    <row r="5480" spans="17:37" x14ac:dyDescent="0.25">
      <c r="Q5480" t="s">
        <v>3321</v>
      </c>
      <c r="R5480" s="6">
        <v>41975</v>
      </c>
      <c r="S5480" t="s">
        <v>3194</v>
      </c>
      <c r="T5480" t="s">
        <v>3245</v>
      </c>
      <c r="U5480" t="s">
        <v>3841</v>
      </c>
      <c r="V5480">
        <v>84</v>
      </c>
      <c r="W5480">
        <v>69</v>
      </c>
      <c r="Y5480" t="s">
        <v>291</v>
      </c>
      <c r="Z5480">
        <v>1</v>
      </c>
      <c r="AA5480">
        <f t="shared" si="744"/>
        <v>-15</v>
      </c>
      <c r="AB5480">
        <f t="shared" ca="1" si="740"/>
        <v>-5.2000002000000007</v>
      </c>
      <c r="AC5480">
        <f t="shared" ca="1" si="741"/>
        <v>-9.7999997999999984</v>
      </c>
      <c r="AD5480">
        <f t="shared" ca="1" si="742"/>
        <v>9.7999997999999984</v>
      </c>
      <c r="AE5480" s="2">
        <v>0</v>
      </c>
      <c r="AF5480" s="7">
        <f>VLOOKUP(R5480,Weights!$A$2:$B$120,2,0)*AE5480</f>
        <v>0</v>
      </c>
      <c r="AG5480">
        <f t="shared" ca="1" si="743"/>
        <v>96.039996080000009</v>
      </c>
      <c r="AI5480" t="str">
        <f t="shared" ca="1" si="745"/>
        <v>Minnesota</v>
      </c>
      <c r="AJ5480" t="str">
        <f t="shared" si="746"/>
        <v>Minnesota</v>
      </c>
      <c r="AK5480" t="str">
        <f t="shared" si="747"/>
        <v>Minnesota</v>
      </c>
    </row>
    <row r="5481" spans="17:37" x14ac:dyDescent="0.25">
      <c r="Q5481" t="s">
        <v>3321</v>
      </c>
      <c r="R5481" s="6">
        <v>41987</v>
      </c>
      <c r="S5481" t="s">
        <v>3194</v>
      </c>
      <c r="T5481" t="s">
        <v>3339</v>
      </c>
      <c r="U5481" t="s">
        <v>3842</v>
      </c>
      <c r="V5481">
        <v>86</v>
      </c>
      <c r="W5481">
        <v>68</v>
      </c>
      <c r="Y5481" t="s">
        <v>693</v>
      </c>
      <c r="Z5481">
        <v>1</v>
      </c>
      <c r="AA5481">
        <f t="shared" si="744"/>
        <v>18</v>
      </c>
      <c r="AB5481">
        <f t="shared" ca="1" si="740"/>
        <v>11.6</v>
      </c>
      <c r="AC5481">
        <f t="shared" ca="1" si="741"/>
        <v>6.4</v>
      </c>
      <c r="AD5481">
        <f t="shared" ca="1" si="742"/>
        <v>-6.4</v>
      </c>
      <c r="AE5481" s="2">
        <v>0</v>
      </c>
      <c r="AF5481" s="7">
        <f>VLOOKUP(R5481,Weights!$A$2:$B$120,2,0)*AE5481</f>
        <v>0</v>
      </c>
      <c r="AG5481">
        <f t="shared" ca="1" si="743"/>
        <v>40.960000000000008</v>
      </c>
      <c r="AI5481" t="str">
        <f t="shared" ca="1" si="745"/>
        <v>Wake Forest</v>
      </c>
      <c r="AJ5481" t="str">
        <f t="shared" si="746"/>
        <v>Wake Forest</v>
      </c>
      <c r="AK5481">
        <f t="shared" si="747"/>
        <v>0</v>
      </c>
    </row>
    <row r="5482" spans="17:37" x14ac:dyDescent="0.25">
      <c r="Q5482" t="s">
        <v>3321</v>
      </c>
      <c r="R5482" s="6">
        <v>41993</v>
      </c>
      <c r="S5482" t="s">
        <v>3195</v>
      </c>
      <c r="T5482" t="s">
        <v>3265</v>
      </c>
      <c r="U5482" t="s">
        <v>3841</v>
      </c>
      <c r="V5482">
        <v>63</v>
      </c>
      <c r="W5482">
        <v>50</v>
      </c>
      <c r="Y5482" t="s">
        <v>820</v>
      </c>
      <c r="Z5482">
        <v>1</v>
      </c>
      <c r="AA5482">
        <f t="shared" si="744"/>
        <v>-13</v>
      </c>
      <c r="AB5482">
        <f t="shared" ca="1" si="740"/>
        <v>-7.0000002000000006</v>
      </c>
      <c r="AC5482">
        <f t="shared" ca="1" si="741"/>
        <v>-5.9999997999999994</v>
      </c>
      <c r="AD5482">
        <f t="shared" ca="1" si="742"/>
        <v>5.9999997999999994</v>
      </c>
      <c r="AE5482" s="2">
        <v>0</v>
      </c>
      <c r="AF5482" s="7">
        <f>VLOOKUP(R5482,Weights!$A$2:$B$120,2,0)*AE5482</f>
        <v>0</v>
      </c>
      <c r="AG5482">
        <f t="shared" ca="1" si="743"/>
        <v>35.999997600000036</v>
      </c>
      <c r="AI5482" t="str">
        <f t="shared" ca="1" si="745"/>
        <v>Florida</v>
      </c>
      <c r="AJ5482" t="str">
        <f t="shared" si="746"/>
        <v>Florida</v>
      </c>
      <c r="AK5482" t="str">
        <f t="shared" si="747"/>
        <v>Florida</v>
      </c>
    </row>
    <row r="5483" spans="17:37" x14ac:dyDescent="0.25">
      <c r="Q5483" t="s">
        <v>3321</v>
      </c>
      <c r="R5483" s="6">
        <v>41995</v>
      </c>
      <c r="S5483" t="s">
        <v>3194</v>
      </c>
      <c r="T5483" t="s">
        <v>3200</v>
      </c>
      <c r="U5483" t="s">
        <v>3842</v>
      </c>
      <c r="V5483">
        <v>60</v>
      </c>
      <c r="W5483">
        <v>53</v>
      </c>
      <c r="Y5483" t="s">
        <v>591</v>
      </c>
      <c r="Z5483">
        <v>1</v>
      </c>
      <c r="AA5483">
        <f t="shared" si="744"/>
        <v>7</v>
      </c>
      <c r="AB5483">
        <f t="shared" ca="1" si="740"/>
        <v>8.6</v>
      </c>
      <c r="AC5483">
        <f t="shared" ca="1" si="741"/>
        <v>-1.5999999999999996</v>
      </c>
      <c r="AD5483">
        <f t="shared" ca="1" si="742"/>
        <v>1.5999999999999996</v>
      </c>
      <c r="AE5483" s="2">
        <v>0</v>
      </c>
      <c r="AF5483" s="7">
        <f>VLOOKUP(R5483,Weights!$A$2:$B$120,2,0)*AE5483</f>
        <v>0</v>
      </c>
      <c r="AG5483">
        <f t="shared" ca="1" si="743"/>
        <v>2.5599999999999987</v>
      </c>
      <c r="AI5483" t="str">
        <f t="shared" ca="1" si="745"/>
        <v>Wake Forest</v>
      </c>
      <c r="AJ5483" t="str">
        <f t="shared" si="746"/>
        <v>Wake Forest</v>
      </c>
      <c r="AK5483">
        <f t="shared" si="747"/>
        <v>0</v>
      </c>
    </row>
    <row r="5484" spans="17:37" x14ac:dyDescent="0.25">
      <c r="Q5484" t="s">
        <v>3321</v>
      </c>
      <c r="R5484" s="6">
        <v>42004</v>
      </c>
      <c r="S5484" t="s">
        <v>3194</v>
      </c>
      <c r="T5484" t="s">
        <v>3235</v>
      </c>
      <c r="U5484" t="s">
        <v>3842</v>
      </c>
      <c r="V5484">
        <v>80</v>
      </c>
      <c r="W5484">
        <v>66</v>
      </c>
      <c r="Y5484" t="s">
        <v>549</v>
      </c>
      <c r="Z5484">
        <v>1</v>
      </c>
      <c r="AA5484">
        <f t="shared" si="744"/>
        <v>14</v>
      </c>
      <c r="AB5484">
        <f t="shared" ca="1" si="740"/>
        <v>6.3999999799999996</v>
      </c>
      <c r="AC5484">
        <f t="shared" ca="1" si="741"/>
        <v>7.6000000200000004</v>
      </c>
      <c r="AD5484">
        <f t="shared" ca="1" si="742"/>
        <v>-7.6000000200000004</v>
      </c>
      <c r="AE5484" s="2">
        <v>0</v>
      </c>
      <c r="AF5484" s="7">
        <f>VLOOKUP(R5484,Weights!$A$2:$B$120,2,0)*AE5484</f>
        <v>0</v>
      </c>
      <c r="AG5484">
        <f t="shared" ca="1" si="743"/>
        <v>57.760000304000009</v>
      </c>
      <c r="AI5484" t="str">
        <f t="shared" ca="1" si="745"/>
        <v>Wake Forest</v>
      </c>
      <c r="AJ5484" t="str">
        <f t="shared" si="746"/>
        <v>Wake Forest</v>
      </c>
      <c r="AK5484">
        <f t="shared" si="747"/>
        <v>0</v>
      </c>
    </row>
    <row r="5485" spans="17:37" x14ac:dyDescent="0.25">
      <c r="Q5485" t="s">
        <v>3321</v>
      </c>
      <c r="R5485" s="6">
        <v>42008</v>
      </c>
      <c r="S5485" t="s">
        <v>3194</v>
      </c>
      <c r="T5485" t="s">
        <v>3832</v>
      </c>
      <c r="U5485" t="s">
        <v>3841</v>
      </c>
      <c r="V5485">
        <v>85</v>
      </c>
      <c r="W5485">
        <v>76</v>
      </c>
      <c r="Y5485" t="s">
        <v>550</v>
      </c>
      <c r="Z5485">
        <v>1</v>
      </c>
      <c r="AA5485">
        <f t="shared" si="744"/>
        <v>-9</v>
      </c>
      <c r="AB5485">
        <f t="shared" ca="1" si="740"/>
        <v>-8.0000001999999988</v>
      </c>
      <c r="AC5485">
        <f t="shared" ca="1" si="741"/>
        <v>-0.99999980000000122</v>
      </c>
      <c r="AD5485">
        <f t="shared" ca="1" si="742"/>
        <v>0.99999980000000122</v>
      </c>
      <c r="AE5485" s="2">
        <v>0</v>
      </c>
      <c r="AF5485" s="7">
        <f>VLOOKUP(R5485,Weights!$A$2:$B$120,2,0)*AE5485</f>
        <v>0</v>
      </c>
      <c r="AG5485">
        <f t="shared" ca="1" si="743"/>
        <v>0.9999996000000424</v>
      </c>
      <c r="AI5485" t="str">
        <f t="shared" ca="1" si="745"/>
        <v>Louisville</v>
      </c>
      <c r="AJ5485" t="str">
        <f t="shared" si="746"/>
        <v>Louisville</v>
      </c>
      <c r="AK5485" t="str">
        <f t="shared" si="747"/>
        <v>Louisville</v>
      </c>
    </row>
    <row r="5486" spans="17:37" x14ac:dyDescent="0.25">
      <c r="Q5486" t="s">
        <v>3321</v>
      </c>
      <c r="R5486" s="6">
        <v>42011</v>
      </c>
      <c r="S5486" t="s">
        <v>3194</v>
      </c>
      <c r="T5486" t="s">
        <v>3825</v>
      </c>
      <c r="U5486" t="s">
        <v>3841</v>
      </c>
      <c r="V5486">
        <v>73</v>
      </c>
      <c r="W5486">
        <v>65</v>
      </c>
      <c r="Y5486" t="s">
        <v>610</v>
      </c>
      <c r="Z5486">
        <v>1</v>
      </c>
      <c r="AA5486">
        <f t="shared" si="744"/>
        <v>-8</v>
      </c>
      <c r="AB5486">
        <f t="shared" ca="1" si="740"/>
        <v>-16.6000002</v>
      </c>
      <c r="AC5486">
        <f t="shared" ca="1" si="741"/>
        <v>8.6000002000000002</v>
      </c>
      <c r="AD5486">
        <f t="shared" ca="1" si="742"/>
        <v>-8.6000002000000002</v>
      </c>
      <c r="AE5486" s="2">
        <v>0</v>
      </c>
      <c r="AF5486" s="7">
        <f>VLOOKUP(R5486,Weights!$A$2:$B$120,2,0)*AE5486</f>
        <v>0</v>
      </c>
      <c r="AG5486">
        <f t="shared" ca="1" si="743"/>
        <v>73.960003440000037</v>
      </c>
      <c r="AI5486" t="str">
        <f t="shared" ca="1" si="745"/>
        <v>Duke</v>
      </c>
      <c r="AJ5486" t="str">
        <f t="shared" si="746"/>
        <v>Duke</v>
      </c>
      <c r="AK5486" t="str">
        <f t="shared" si="747"/>
        <v>Duke</v>
      </c>
    </row>
    <row r="5487" spans="17:37" x14ac:dyDescent="0.25">
      <c r="Q5487" t="s">
        <v>3321</v>
      </c>
      <c r="R5487" s="6">
        <v>42014</v>
      </c>
      <c r="S5487" t="s">
        <v>3194</v>
      </c>
      <c r="T5487" t="s">
        <v>3317</v>
      </c>
      <c r="U5487" t="s">
        <v>3842</v>
      </c>
      <c r="V5487">
        <v>76</v>
      </c>
      <c r="W5487">
        <v>69</v>
      </c>
      <c r="Y5487" t="s">
        <v>552</v>
      </c>
      <c r="Z5487">
        <v>1</v>
      </c>
      <c r="AA5487">
        <f t="shared" si="744"/>
        <v>7</v>
      </c>
      <c r="AB5487">
        <f t="shared" ca="1" si="740"/>
        <v>2.5999999999999996</v>
      </c>
      <c r="AC5487">
        <f t="shared" ca="1" si="741"/>
        <v>4.4000000000000004</v>
      </c>
      <c r="AD5487">
        <f t="shared" ca="1" si="742"/>
        <v>-4.4000000000000004</v>
      </c>
      <c r="AE5487" s="2">
        <v>0</v>
      </c>
      <c r="AF5487" s="7">
        <f>VLOOKUP(R5487,Weights!$A$2:$B$120,2,0)*AE5487</f>
        <v>0</v>
      </c>
      <c r="AG5487">
        <f t="shared" ca="1" si="743"/>
        <v>19.360000000000003</v>
      </c>
      <c r="AI5487" t="str">
        <f t="shared" ca="1" si="745"/>
        <v>Wake Forest</v>
      </c>
      <c r="AJ5487" t="str">
        <f t="shared" si="746"/>
        <v>Wake Forest</v>
      </c>
      <c r="AK5487">
        <f t="shared" si="747"/>
        <v>0</v>
      </c>
    </row>
    <row r="5488" spans="17:37" x14ac:dyDescent="0.25">
      <c r="Q5488" t="s">
        <v>3321</v>
      </c>
      <c r="R5488" s="6">
        <v>42025</v>
      </c>
      <c r="S5488" t="s">
        <v>3194</v>
      </c>
      <c r="T5488" t="s">
        <v>3826</v>
      </c>
      <c r="U5488" t="s">
        <v>3841</v>
      </c>
      <c r="V5488">
        <v>87</v>
      </c>
      <c r="W5488">
        <v>71</v>
      </c>
      <c r="Y5488" t="s">
        <v>613</v>
      </c>
      <c r="Z5488">
        <v>1</v>
      </c>
      <c r="AA5488">
        <f t="shared" si="744"/>
        <v>-16</v>
      </c>
      <c r="AB5488">
        <f t="shared" ca="1" si="740"/>
        <v>-11.800000199999999</v>
      </c>
      <c r="AC5488">
        <f t="shared" ca="1" si="741"/>
        <v>-4.1999998000000005</v>
      </c>
      <c r="AD5488">
        <f t="shared" ca="1" si="742"/>
        <v>4.1999998000000005</v>
      </c>
      <c r="AE5488" s="2">
        <v>0</v>
      </c>
      <c r="AF5488" s="7">
        <f>VLOOKUP(R5488,Weights!$A$2:$B$120,2,0)*AE5488</f>
        <v>0</v>
      </c>
      <c r="AG5488">
        <f t="shared" ca="1" si="743"/>
        <v>17.639998320000043</v>
      </c>
      <c r="AI5488" t="str">
        <f t="shared" ca="1" si="745"/>
        <v>North Carolina</v>
      </c>
      <c r="AJ5488" t="str">
        <f t="shared" si="746"/>
        <v>North Carolina</v>
      </c>
      <c r="AK5488" t="str">
        <f t="shared" si="747"/>
        <v>North Carolina</v>
      </c>
    </row>
    <row r="5489" spans="17:37" x14ac:dyDescent="0.25">
      <c r="Q5489" t="s">
        <v>3321</v>
      </c>
      <c r="R5489" s="6">
        <v>42035</v>
      </c>
      <c r="S5489" t="s">
        <v>3194</v>
      </c>
      <c r="T5489" t="s">
        <v>3319</v>
      </c>
      <c r="U5489" t="s">
        <v>3842</v>
      </c>
      <c r="V5489">
        <v>73</v>
      </c>
      <c r="W5489">
        <v>70</v>
      </c>
      <c r="Y5489" t="s">
        <v>616</v>
      </c>
      <c r="Z5489">
        <v>1</v>
      </c>
      <c r="AA5489">
        <f t="shared" si="744"/>
        <v>3</v>
      </c>
      <c r="AB5489">
        <f t="shared" ca="1" si="740"/>
        <v>3.8</v>
      </c>
      <c r="AC5489">
        <f t="shared" ca="1" si="741"/>
        <v>-0.79999999999999982</v>
      </c>
      <c r="AD5489">
        <f t="shared" ca="1" si="742"/>
        <v>0.79999999999999982</v>
      </c>
      <c r="AE5489" s="2">
        <v>0</v>
      </c>
      <c r="AF5489" s="7">
        <f>VLOOKUP(R5489,Weights!$A$2:$B$120,2,0)*AE5489</f>
        <v>0</v>
      </c>
      <c r="AG5489">
        <f t="shared" ca="1" si="743"/>
        <v>0.63999999999999968</v>
      </c>
      <c r="AI5489" t="str">
        <f t="shared" ca="1" si="745"/>
        <v>Wake Forest</v>
      </c>
      <c r="AJ5489" t="str">
        <f t="shared" si="746"/>
        <v>Wake Forest</v>
      </c>
      <c r="AK5489">
        <f t="shared" si="747"/>
        <v>0</v>
      </c>
    </row>
    <row r="5490" spans="17:37" x14ac:dyDescent="0.25">
      <c r="Q5490" t="s">
        <v>3321</v>
      </c>
      <c r="R5490" s="6">
        <v>42038</v>
      </c>
      <c r="S5490" t="s">
        <v>3194</v>
      </c>
      <c r="T5490" t="s">
        <v>3256</v>
      </c>
      <c r="U5490" t="s">
        <v>3842</v>
      </c>
      <c r="V5490">
        <v>88</v>
      </c>
      <c r="W5490">
        <v>84</v>
      </c>
      <c r="Y5490" t="s">
        <v>821</v>
      </c>
      <c r="Z5490">
        <v>1</v>
      </c>
      <c r="AA5490">
        <f t="shared" si="744"/>
        <v>4</v>
      </c>
      <c r="AB5490">
        <f t="shared" ca="1" si="740"/>
        <v>-6.6000001999999993</v>
      </c>
      <c r="AC5490">
        <f t="shared" ca="1" si="741"/>
        <v>10.6000002</v>
      </c>
      <c r="AD5490">
        <f t="shared" ca="1" si="742"/>
        <v>-10.6000002</v>
      </c>
      <c r="AE5490" s="2">
        <v>0</v>
      </c>
      <c r="AF5490" s="7">
        <f>VLOOKUP(R5490,Weights!$A$2:$B$120,2,0)*AE5490</f>
        <v>0</v>
      </c>
      <c r="AG5490">
        <f t="shared" ca="1" si="743"/>
        <v>112.36000424000004</v>
      </c>
      <c r="AI5490" t="str">
        <f t="shared" ca="1" si="745"/>
        <v>NC State</v>
      </c>
      <c r="AJ5490" t="str">
        <f t="shared" si="746"/>
        <v>Wake Forest</v>
      </c>
      <c r="AK5490">
        <f t="shared" si="747"/>
        <v>0</v>
      </c>
    </row>
    <row r="5491" spans="17:37" x14ac:dyDescent="0.25">
      <c r="Q5491" t="s">
        <v>3321</v>
      </c>
      <c r="R5491" s="6">
        <v>42046</v>
      </c>
      <c r="S5491" t="s">
        <v>3194</v>
      </c>
      <c r="T5491" t="s">
        <v>3315</v>
      </c>
      <c r="U5491" t="s">
        <v>3842</v>
      </c>
      <c r="V5491">
        <v>72</v>
      </c>
      <c r="W5491">
        <v>70</v>
      </c>
      <c r="Y5491" t="s">
        <v>823</v>
      </c>
      <c r="Z5491">
        <v>1</v>
      </c>
      <c r="AA5491">
        <f t="shared" si="744"/>
        <v>2</v>
      </c>
      <c r="AB5491">
        <f t="shared" ca="1" si="740"/>
        <v>-6.2000002000000007</v>
      </c>
      <c r="AC5491">
        <f t="shared" ca="1" si="741"/>
        <v>8.2000002000000016</v>
      </c>
      <c r="AD5491">
        <f t="shared" ca="1" si="742"/>
        <v>-8.2000002000000016</v>
      </c>
      <c r="AE5491" s="2">
        <v>0</v>
      </c>
      <c r="AF5491" s="7">
        <f>VLOOKUP(R5491,Weights!$A$2:$B$120,2,0)*AE5491</f>
        <v>0</v>
      </c>
      <c r="AG5491">
        <f t="shared" ca="1" si="743"/>
        <v>67.240003280000067</v>
      </c>
      <c r="AI5491" t="str">
        <f t="shared" ca="1" si="745"/>
        <v>Miami (FL)</v>
      </c>
      <c r="AJ5491" t="str">
        <f t="shared" si="746"/>
        <v>Wake Forest</v>
      </c>
      <c r="AK5491">
        <f t="shared" si="747"/>
        <v>0</v>
      </c>
    </row>
    <row r="5492" spans="17:37" x14ac:dyDescent="0.25">
      <c r="Q5492" t="s">
        <v>3321</v>
      </c>
      <c r="R5492" s="6">
        <v>42060</v>
      </c>
      <c r="S5492" t="s">
        <v>3194</v>
      </c>
      <c r="T5492" t="s">
        <v>3831</v>
      </c>
      <c r="U5492" t="s">
        <v>3841</v>
      </c>
      <c r="V5492">
        <v>70</v>
      </c>
      <c r="W5492">
        <v>34</v>
      </c>
      <c r="Y5492" t="s">
        <v>825</v>
      </c>
      <c r="Z5492">
        <v>1</v>
      </c>
      <c r="AA5492">
        <f t="shared" si="744"/>
        <v>-36</v>
      </c>
      <c r="AB5492">
        <f t="shared" ca="1" si="740"/>
        <v>-14.400000200000001</v>
      </c>
      <c r="AC5492">
        <f t="shared" ca="1" si="741"/>
        <v>-21.599999799999999</v>
      </c>
      <c r="AD5492">
        <f t="shared" ca="1" si="742"/>
        <v>21.599999799999999</v>
      </c>
      <c r="AE5492" s="2">
        <v>0</v>
      </c>
      <c r="AF5492" s="7">
        <f>VLOOKUP(R5492,Weights!$A$2:$B$120,2,0)*AE5492</f>
        <v>0</v>
      </c>
      <c r="AG5492">
        <f t="shared" ca="1" si="743"/>
        <v>466.55999136000003</v>
      </c>
      <c r="AI5492" t="str">
        <f t="shared" ca="1" si="745"/>
        <v>Virginia</v>
      </c>
      <c r="AJ5492" t="str">
        <f t="shared" si="746"/>
        <v>Virginia</v>
      </c>
      <c r="AK5492" t="str">
        <f t="shared" si="747"/>
        <v>Virginia</v>
      </c>
    </row>
    <row r="5493" spans="17:37" x14ac:dyDescent="0.25">
      <c r="Q5493" t="s">
        <v>3321</v>
      </c>
      <c r="R5493" s="6">
        <v>42064</v>
      </c>
      <c r="S5493" t="s">
        <v>3194</v>
      </c>
      <c r="T5493" t="s">
        <v>3313</v>
      </c>
      <c r="U5493" t="s">
        <v>3842</v>
      </c>
      <c r="V5493">
        <v>69</v>
      </c>
      <c r="W5493">
        <v>66</v>
      </c>
      <c r="Y5493" t="s">
        <v>826</v>
      </c>
      <c r="Z5493">
        <v>1</v>
      </c>
      <c r="AA5493">
        <f t="shared" si="744"/>
        <v>3</v>
      </c>
      <c r="AB5493">
        <f t="shared" ca="1" si="740"/>
        <v>1</v>
      </c>
      <c r="AC5493">
        <f t="shared" ca="1" si="741"/>
        <v>2</v>
      </c>
      <c r="AD5493">
        <f t="shared" ca="1" si="742"/>
        <v>-2</v>
      </c>
      <c r="AE5493" s="2">
        <v>0</v>
      </c>
      <c r="AF5493" s="7">
        <f>VLOOKUP(R5493,Weights!$A$2:$B$120,2,0)*AE5493</f>
        <v>0</v>
      </c>
      <c r="AG5493">
        <f t="shared" ca="1" si="743"/>
        <v>4</v>
      </c>
      <c r="AI5493" t="str">
        <f t="shared" ca="1" si="745"/>
        <v>Wake Forest</v>
      </c>
      <c r="AJ5493" t="str">
        <f t="shared" si="746"/>
        <v>Wake Forest</v>
      </c>
      <c r="AK5493">
        <f t="shared" si="747"/>
        <v>0</v>
      </c>
    </row>
    <row r="5494" spans="17:37" x14ac:dyDescent="0.25">
      <c r="Q5494" t="s">
        <v>3516</v>
      </c>
      <c r="R5494" s="6">
        <v>41957</v>
      </c>
      <c r="S5494" t="s">
        <v>3194</v>
      </c>
      <c r="T5494" t="s">
        <v>3434</v>
      </c>
      <c r="U5494" t="s">
        <v>3842</v>
      </c>
      <c r="V5494">
        <v>77</v>
      </c>
      <c r="W5494">
        <v>59</v>
      </c>
      <c r="Y5494" t="s">
        <v>176</v>
      </c>
      <c r="Z5494">
        <v>1</v>
      </c>
      <c r="AA5494">
        <f t="shared" si="744"/>
        <v>18</v>
      </c>
      <c r="AB5494">
        <f t="shared" ca="1" si="740"/>
        <v>17.999999800000001</v>
      </c>
      <c r="AC5494">
        <f t="shared" ca="1" si="741"/>
        <v>1.9999999878450581E-7</v>
      </c>
      <c r="AD5494">
        <f t="shared" ca="1" si="742"/>
        <v>-1.9999999878450581E-7</v>
      </c>
      <c r="AE5494" s="2">
        <v>0</v>
      </c>
      <c r="AF5494" s="7">
        <f>VLOOKUP(R5494,Weights!$A$2:$B$120,2,0)*AE5494</f>
        <v>0</v>
      </c>
      <c r="AG5494">
        <f t="shared" ca="1" si="743"/>
        <v>3.9999999513802324E-14</v>
      </c>
      <c r="AI5494" t="str">
        <f t="shared" ca="1" si="745"/>
        <v>Washington</v>
      </c>
      <c r="AJ5494" t="str">
        <f t="shared" si="746"/>
        <v>Washington</v>
      </c>
      <c r="AK5494">
        <f t="shared" si="747"/>
        <v>0</v>
      </c>
    </row>
    <row r="5495" spans="17:37" x14ac:dyDescent="0.25">
      <c r="Q5495" t="s">
        <v>3516</v>
      </c>
      <c r="R5495" s="6">
        <v>41966</v>
      </c>
      <c r="S5495" t="s">
        <v>3195</v>
      </c>
      <c r="T5495" t="s">
        <v>3511</v>
      </c>
      <c r="U5495" t="s">
        <v>3842</v>
      </c>
      <c r="V5495">
        <v>76</v>
      </c>
      <c r="W5495">
        <v>69</v>
      </c>
      <c r="Y5495" t="s">
        <v>259</v>
      </c>
      <c r="Z5495">
        <v>1</v>
      </c>
      <c r="AA5495">
        <f t="shared" si="744"/>
        <v>7</v>
      </c>
      <c r="AB5495">
        <f t="shared" ca="1" si="740"/>
        <v>7.2</v>
      </c>
      <c r="AC5495">
        <f t="shared" ca="1" si="741"/>
        <v>-0.20000000000000018</v>
      </c>
      <c r="AD5495">
        <f t="shared" ca="1" si="742"/>
        <v>0.20000000000000018</v>
      </c>
      <c r="AE5495" s="2">
        <v>0</v>
      </c>
      <c r="AF5495" s="7">
        <f>VLOOKUP(R5495,Weights!$A$2:$B$120,2,0)*AE5495</f>
        <v>0</v>
      </c>
      <c r="AG5495">
        <f t="shared" ca="1" si="743"/>
        <v>4.000000000000007E-2</v>
      </c>
      <c r="AI5495" t="str">
        <f t="shared" ca="1" si="745"/>
        <v>Washington</v>
      </c>
      <c r="AJ5495" t="str">
        <f t="shared" si="746"/>
        <v>Washington</v>
      </c>
      <c r="AK5495">
        <f t="shared" si="747"/>
        <v>0</v>
      </c>
    </row>
    <row r="5496" spans="17:37" x14ac:dyDescent="0.25">
      <c r="Q5496" t="s">
        <v>3516</v>
      </c>
      <c r="R5496" s="6">
        <v>41970</v>
      </c>
      <c r="S5496" t="s">
        <v>3195</v>
      </c>
      <c r="T5496" t="s">
        <v>3838</v>
      </c>
      <c r="U5496" t="s">
        <v>3842</v>
      </c>
      <c r="V5496">
        <v>78</v>
      </c>
      <c r="W5496">
        <v>56</v>
      </c>
      <c r="Y5496" t="s">
        <v>260</v>
      </c>
      <c r="Z5496">
        <v>1</v>
      </c>
      <c r="AA5496">
        <f t="shared" si="744"/>
        <v>22</v>
      </c>
      <c r="AB5496">
        <f t="shared" ca="1" si="740"/>
        <v>21.199999800000001</v>
      </c>
      <c r="AC5496">
        <f t="shared" ca="1" si="741"/>
        <v>0.8000001999999995</v>
      </c>
      <c r="AD5496">
        <f t="shared" ca="1" si="742"/>
        <v>-0.8000001999999995</v>
      </c>
      <c r="AE5496" s="2">
        <v>0</v>
      </c>
      <c r="AF5496" s="7">
        <f>VLOOKUP(R5496,Weights!$A$2:$B$120,2,0)*AE5496</f>
        <v>0</v>
      </c>
      <c r="AG5496">
        <f t="shared" ca="1" si="743"/>
        <v>0.64000032000003915</v>
      </c>
      <c r="AI5496" t="str">
        <f t="shared" ca="1" si="745"/>
        <v>Washington</v>
      </c>
      <c r="AJ5496" t="str">
        <f t="shared" si="746"/>
        <v>Washington</v>
      </c>
      <c r="AK5496">
        <f t="shared" si="747"/>
        <v>0</v>
      </c>
    </row>
    <row r="5497" spans="17:37" x14ac:dyDescent="0.25">
      <c r="Q5497" t="s">
        <v>3516</v>
      </c>
      <c r="R5497" s="6">
        <v>41980</v>
      </c>
      <c r="S5497" t="s">
        <v>3194</v>
      </c>
      <c r="T5497" t="s">
        <v>3464</v>
      </c>
      <c r="U5497" t="s">
        <v>3842</v>
      </c>
      <c r="V5497">
        <v>49</v>
      </c>
      <c r="W5497">
        <v>36</v>
      </c>
      <c r="Y5497" t="s">
        <v>674</v>
      </c>
      <c r="Z5497">
        <v>1</v>
      </c>
      <c r="AA5497">
        <f t="shared" si="744"/>
        <v>13</v>
      </c>
      <c r="AB5497">
        <f t="shared" ca="1" si="740"/>
        <v>-3.8000002000000004</v>
      </c>
      <c r="AC5497">
        <f t="shared" ca="1" si="741"/>
        <v>16.800000199999999</v>
      </c>
      <c r="AD5497">
        <f t="shared" ca="1" si="742"/>
        <v>-16.800000199999999</v>
      </c>
      <c r="AE5497" s="2">
        <v>0</v>
      </c>
      <c r="AF5497" s="7">
        <f>VLOOKUP(R5497,Weights!$A$2:$B$120,2,0)*AE5497</f>
        <v>0</v>
      </c>
      <c r="AG5497">
        <f t="shared" ca="1" si="743"/>
        <v>282.24000672</v>
      </c>
      <c r="AI5497" t="str">
        <f t="shared" ca="1" si="745"/>
        <v>San Diego St</v>
      </c>
      <c r="AJ5497" t="str">
        <f t="shared" si="746"/>
        <v>Washington</v>
      </c>
      <c r="AK5497">
        <f t="shared" si="747"/>
        <v>0</v>
      </c>
    </row>
    <row r="5498" spans="17:37" x14ac:dyDescent="0.25">
      <c r="Q5498" t="s">
        <v>3516</v>
      </c>
      <c r="R5498" s="6">
        <v>41987</v>
      </c>
      <c r="S5498" t="s">
        <v>3194</v>
      </c>
      <c r="T5498" t="s">
        <v>3357</v>
      </c>
      <c r="U5498" t="s">
        <v>3842</v>
      </c>
      <c r="V5498">
        <v>81</v>
      </c>
      <c r="W5498">
        <v>77</v>
      </c>
      <c r="Y5498" t="s">
        <v>675</v>
      </c>
      <c r="Z5498">
        <v>1</v>
      </c>
      <c r="AA5498">
        <f t="shared" si="744"/>
        <v>4</v>
      </c>
      <c r="AB5498">
        <f t="shared" ca="1" si="740"/>
        <v>5.6</v>
      </c>
      <c r="AC5498">
        <f t="shared" ca="1" si="741"/>
        <v>-1.5999999999999996</v>
      </c>
      <c r="AD5498">
        <f t="shared" ca="1" si="742"/>
        <v>1.5999999999999996</v>
      </c>
      <c r="AE5498" s="2">
        <v>0</v>
      </c>
      <c r="AF5498" s="7">
        <f>VLOOKUP(R5498,Weights!$A$2:$B$120,2,0)*AE5498</f>
        <v>0</v>
      </c>
      <c r="AG5498">
        <f t="shared" ca="1" si="743"/>
        <v>2.5599999999999987</v>
      </c>
      <c r="AI5498" t="str">
        <f t="shared" ca="1" si="745"/>
        <v>Washington</v>
      </c>
      <c r="AJ5498" t="str">
        <f t="shared" si="746"/>
        <v>Washington</v>
      </c>
      <c r="AK5498">
        <f t="shared" si="747"/>
        <v>0</v>
      </c>
    </row>
    <row r="5499" spans="17:37" x14ac:dyDescent="0.25">
      <c r="Q5499" t="s">
        <v>3516</v>
      </c>
      <c r="R5499" s="6">
        <v>41990</v>
      </c>
      <c r="S5499" t="s">
        <v>3194</v>
      </c>
      <c r="T5499" t="s">
        <v>3536</v>
      </c>
      <c r="U5499" t="s">
        <v>3842</v>
      </c>
      <c r="V5499">
        <v>86</v>
      </c>
      <c r="W5499">
        <v>38</v>
      </c>
      <c r="Y5499" t="s">
        <v>676</v>
      </c>
      <c r="Z5499">
        <v>1</v>
      </c>
      <c r="AA5499">
        <f t="shared" si="744"/>
        <v>48</v>
      </c>
      <c r="AB5499">
        <f t="shared" ca="1" si="740"/>
        <v>32.599999799999999</v>
      </c>
      <c r="AC5499">
        <f t="shared" ca="1" si="741"/>
        <v>15.400000200000001</v>
      </c>
      <c r="AD5499">
        <f t="shared" ca="1" si="742"/>
        <v>-15.400000200000001</v>
      </c>
      <c r="AE5499" s="2">
        <v>0</v>
      </c>
      <c r="AF5499" s="7">
        <f>VLOOKUP(R5499,Weights!$A$2:$B$120,2,0)*AE5499</f>
        <v>0</v>
      </c>
      <c r="AG5499">
        <f t="shared" ca="1" si="743"/>
        <v>237.16000616000008</v>
      </c>
      <c r="AI5499" t="str">
        <f t="shared" ca="1" si="745"/>
        <v>Washington</v>
      </c>
      <c r="AJ5499" t="str">
        <f t="shared" si="746"/>
        <v>Washington</v>
      </c>
      <c r="AK5499">
        <f t="shared" si="747"/>
        <v>0</v>
      </c>
    </row>
    <row r="5500" spans="17:37" x14ac:dyDescent="0.25">
      <c r="Q5500" t="s">
        <v>3516</v>
      </c>
      <c r="R5500" s="6">
        <v>41995</v>
      </c>
      <c r="S5500" t="s">
        <v>3194</v>
      </c>
      <c r="T5500" t="s">
        <v>3263</v>
      </c>
      <c r="U5500" t="s">
        <v>3842</v>
      </c>
      <c r="V5500">
        <v>66</v>
      </c>
      <c r="W5500">
        <v>57</v>
      </c>
      <c r="Y5500" t="s">
        <v>678</v>
      </c>
      <c r="Z5500">
        <v>1</v>
      </c>
      <c r="AA5500">
        <f t="shared" si="744"/>
        <v>9</v>
      </c>
      <c r="AB5500">
        <f t="shared" ca="1" si="740"/>
        <v>11</v>
      </c>
      <c r="AC5500">
        <f t="shared" ca="1" si="741"/>
        <v>-2</v>
      </c>
      <c r="AD5500">
        <f t="shared" ca="1" si="742"/>
        <v>2</v>
      </c>
      <c r="AE5500" s="2">
        <v>0</v>
      </c>
      <c r="AF5500" s="7">
        <f>VLOOKUP(R5500,Weights!$A$2:$B$120,2,0)*AE5500</f>
        <v>0</v>
      </c>
      <c r="AG5500">
        <f t="shared" ca="1" si="743"/>
        <v>4</v>
      </c>
      <c r="AI5500" t="str">
        <f t="shared" ca="1" si="745"/>
        <v>Washington</v>
      </c>
      <c r="AJ5500" t="str">
        <f t="shared" si="746"/>
        <v>Washington</v>
      </c>
      <c r="AK5500">
        <f t="shared" si="747"/>
        <v>0</v>
      </c>
    </row>
    <row r="5501" spans="17:37" x14ac:dyDescent="0.25">
      <c r="Q5501" t="s">
        <v>3516</v>
      </c>
      <c r="R5501" s="6">
        <v>42001</v>
      </c>
      <c r="S5501" t="s">
        <v>3194</v>
      </c>
      <c r="T5501" t="s">
        <v>3206</v>
      </c>
      <c r="U5501" t="s">
        <v>3841</v>
      </c>
      <c r="V5501">
        <v>62</v>
      </c>
      <c r="W5501">
        <v>57</v>
      </c>
      <c r="Y5501" t="s">
        <v>715</v>
      </c>
      <c r="Z5501">
        <v>1</v>
      </c>
      <c r="AA5501">
        <f t="shared" si="744"/>
        <v>-5</v>
      </c>
      <c r="AB5501">
        <f t="shared" ca="1" si="740"/>
        <v>3.6</v>
      </c>
      <c r="AC5501">
        <f t="shared" ca="1" si="741"/>
        <v>-8.6</v>
      </c>
      <c r="AD5501">
        <f t="shared" ca="1" si="742"/>
        <v>8.6</v>
      </c>
      <c r="AE5501" s="2">
        <v>0</v>
      </c>
      <c r="AF5501" s="7">
        <f>VLOOKUP(R5501,Weights!$A$2:$B$120,2,0)*AE5501</f>
        <v>0</v>
      </c>
      <c r="AG5501">
        <f t="shared" ca="1" si="743"/>
        <v>73.959999999999994</v>
      </c>
      <c r="AI5501" t="str">
        <f t="shared" ca="1" si="745"/>
        <v>Washington</v>
      </c>
      <c r="AJ5501" t="str">
        <f t="shared" si="746"/>
        <v>Stony Brook</v>
      </c>
      <c r="AK5501" t="str">
        <f t="shared" si="747"/>
        <v>Stony Brook</v>
      </c>
    </row>
    <row r="5502" spans="17:37" x14ac:dyDescent="0.25">
      <c r="Q5502" t="s">
        <v>3516</v>
      </c>
      <c r="R5502" s="6">
        <v>42014</v>
      </c>
      <c r="S5502" t="s">
        <v>3194</v>
      </c>
      <c r="T5502" t="s">
        <v>3392</v>
      </c>
      <c r="U5502" t="s">
        <v>3841</v>
      </c>
      <c r="V5502">
        <v>80</v>
      </c>
      <c r="W5502">
        <v>77</v>
      </c>
      <c r="Y5502" t="s">
        <v>1082</v>
      </c>
      <c r="Z5502">
        <v>1</v>
      </c>
      <c r="AA5502">
        <f t="shared" si="744"/>
        <v>-3</v>
      </c>
      <c r="AB5502">
        <f t="shared" ca="1" si="740"/>
        <v>7.1999999800000003</v>
      </c>
      <c r="AC5502">
        <f t="shared" ca="1" si="741"/>
        <v>-10.199999980000001</v>
      </c>
      <c r="AD5502">
        <f t="shared" ca="1" si="742"/>
        <v>10.199999980000001</v>
      </c>
      <c r="AE5502" s="2">
        <v>0</v>
      </c>
      <c r="AF5502" s="7">
        <f>VLOOKUP(R5502,Weights!$A$2:$B$120,2,0)*AE5502</f>
        <v>0</v>
      </c>
      <c r="AG5502">
        <f t="shared" ca="1" si="743"/>
        <v>104.03999959200003</v>
      </c>
      <c r="AI5502" t="str">
        <f t="shared" ca="1" si="745"/>
        <v>Washington</v>
      </c>
      <c r="AJ5502" t="str">
        <f t="shared" si="746"/>
        <v>Washington St</v>
      </c>
      <c r="AK5502" t="str">
        <f t="shared" si="747"/>
        <v>Washington St</v>
      </c>
    </row>
    <row r="5503" spans="17:37" x14ac:dyDescent="0.25">
      <c r="Q5503" t="s">
        <v>3516</v>
      </c>
      <c r="R5503" s="6">
        <v>42019</v>
      </c>
      <c r="S5503" t="s">
        <v>3194</v>
      </c>
      <c r="T5503" t="s">
        <v>3379</v>
      </c>
      <c r="U5503" t="s">
        <v>3842</v>
      </c>
      <c r="V5503">
        <v>56</v>
      </c>
      <c r="W5503">
        <v>43</v>
      </c>
      <c r="Y5503" t="s">
        <v>1083</v>
      </c>
      <c r="Z5503">
        <v>1</v>
      </c>
      <c r="AA5503">
        <f t="shared" si="744"/>
        <v>13</v>
      </c>
      <c r="AB5503">
        <f t="shared" ca="1" si="740"/>
        <v>5.4</v>
      </c>
      <c r="AC5503">
        <f t="shared" ca="1" si="741"/>
        <v>7.6</v>
      </c>
      <c r="AD5503">
        <f t="shared" ca="1" si="742"/>
        <v>-7.6</v>
      </c>
      <c r="AE5503" s="2">
        <v>0</v>
      </c>
      <c r="AF5503" s="7">
        <f>VLOOKUP(R5503,Weights!$A$2:$B$120,2,0)*AE5503</f>
        <v>0</v>
      </c>
      <c r="AG5503">
        <f t="shared" ca="1" si="743"/>
        <v>57.76</v>
      </c>
      <c r="AI5503" t="str">
        <f t="shared" ca="1" si="745"/>
        <v>Washington</v>
      </c>
      <c r="AJ5503" t="str">
        <f t="shared" si="746"/>
        <v>Washington</v>
      </c>
      <c r="AK5503">
        <f t="shared" si="747"/>
        <v>0</v>
      </c>
    </row>
    <row r="5504" spans="17:37" x14ac:dyDescent="0.25">
      <c r="Q5504" t="s">
        <v>3516</v>
      </c>
      <c r="R5504" s="6">
        <v>42022</v>
      </c>
      <c r="S5504" t="s">
        <v>3194</v>
      </c>
      <c r="T5504" t="s">
        <v>3416</v>
      </c>
      <c r="U5504" t="s">
        <v>3842</v>
      </c>
      <c r="V5504">
        <v>85</v>
      </c>
      <c r="W5504">
        <v>77</v>
      </c>
      <c r="Y5504" t="s">
        <v>933</v>
      </c>
      <c r="Z5504">
        <v>1</v>
      </c>
      <c r="AA5504">
        <f t="shared" si="744"/>
        <v>8</v>
      </c>
      <c r="AB5504">
        <f t="shared" ca="1" si="740"/>
        <v>-1</v>
      </c>
      <c r="AC5504">
        <f t="shared" ca="1" si="741"/>
        <v>9</v>
      </c>
      <c r="AD5504">
        <f t="shared" ca="1" si="742"/>
        <v>-9</v>
      </c>
      <c r="AE5504" s="2">
        <v>0</v>
      </c>
      <c r="AF5504" s="7">
        <f>VLOOKUP(R5504,Weights!$A$2:$B$120,2,0)*AE5504</f>
        <v>0</v>
      </c>
      <c r="AG5504">
        <f t="shared" ca="1" si="743"/>
        <v>81</v>
      </c>
      <c r="AI5504" t="str">
        <f t="shared" ca="1" si="745"/>
        <v>Oregon</v>
      </c>
      <c r="AJ5504" t="str">
        <f t="shared" si="746"/>
        <v>Washington</v>
      </c>
      <c r="AK5504">
        <f t="shared" si="747"/>
        <v>0</v>
      </c>
    </row>
    <row r="5505" spans="17:37" x14ac:dyDescent="0.25">
      <c r="Q5505" t="s">
        <v>3516</v>
      </c>
      <c r="R5505" s="6">
        <v>42032</v>
      </c>
      <c r="S5505" t="s">
        <v>3194</v>
      </c>
      <c r="T5505" t="s">
        <v>3267</v>
      </c>
      <c r="U5505" t="s">
        <v>3841</v>
      </c>
      <c r="V5505">
        <v>84</v>
      </c>
      <c r="W5505">
        <v>74</v>
      </c>
      <c r="Y5505" t="s">
        <v>2515</v>
      </c>
      <c r="Z5505">
        <v>1</v>
      </c>
      <c r="AA5505">
        <f t="shared" si="744"/>
        <v>-10</v>
      </c>
      <c r="AB5505">
        <f t="shared" ca="1" si="740"/>
        <v>-2.2000000000000002</v>
      </c>
      <c r="AC5505">
        <f t="shared" ca="1" si="741"/>
        <v>-7.8</v>
      </c>
      <c r="AD5505">
        <f t="shared" ca="1" si="742"/>
        <v>7.8</v>
      </c>
      <c r="AE5505" s="2">
        <v>0</v>
      </c>
      <c r="AF5505" s="7">
        <f>VLOOKUP(R5505,Weights!$A$2:$B$120,2,0)*AE5505</f>
        <v>0</v>
      </c>
      <c r="AG5505">
        <f t="shared" ca="1" si="743"/>
        <v>60.839999999999996</v>
      </c>
      <c r="AI5505" t="str">
        <f t="shared" ca="1" si="745"/>
        <v>Stanford</v>
      </c>
      <c r="AJ5505" t="str">
        <f t="shared" si="746"/>
        <v>Stanford</v>
      </c>
      <c r="AK5505" t="str">
        <f t="shared" si="747"/>
        <v>Stanford</v>
      </c>
    </row>
    <row r="5506" spans="17:37" x14ac:dyDescent="0.25">
      <c r="Q5506" t="s">
        <v>3516</v>
      </c>
      <c r="R5506" s="6">
        <v>42036</v>
      </c>
      <c r="S5506" t="s">
        <v>3194</v>
      </c>
      <c r="T5506" t="s">
        <v>3343</v>
      </c>
      <c r="U5506" t="s">
        <v>3841</v>
      </c>
      <c r="V5506">
        <v>90</v>
      </c>
      <c r="W5506">
        <v>88</v>
      </c>
      <c r="Y5506" t="s">
        <v>2516</v>
      </c>
      <c r="Z5506">
        <v>1</v>
      </c>
      <c r="AA5506">
        <f t="shared" si="744"/>
        <v>-2</v>
      </c>
      <c r="AB5506">
        <f t="shared" ref="AB5506:AB5569" ca="1" si="748">Z5506*(IF(S5506="A",-HomeEdge,IF(S5506="H",HomeEdge,0))+VLOOKUP(Q5506,TmList,2,0)-VLOOKUP(T5506,TmList,2,0))</f>
        <v>1.4000000000000004</v>
      </c>
      <c r="AC5506">
        <f t="shared" ref="AC5506:AC5569" ca="1" si="749">AA5506-AB5506</f>
        <v>-3.4000000000000004</v>
      </c>
      <c r="AD5506">
        <f t="shared" ref="AD5506:AD5569" ca="1" si="750">-AC5506</f>
        <v>3.4000000000000004</v>
      </c>
      <c r="AE5506" s="2">
        <v>0</v>
      </c>
      <c r="AF5506" s="7">
        <f>VLOOKUP(R5506,Weights!$A$2:$B$120,2,0)*AE5506</f>
        <v>0</v>
      </c>
      <c r="AG5506">
        <f t="shared" ref="AG5506:AG5569" ca="1" si="751">AC5506^2</f>
        <v>11.560000000000002</v>
      </c>
      <c r="AI5506" t="str">
        <f t="shared" ca="1" si="745"/>
        <v>Washington</v>
      </c>
      <c r="AJ5506" t="str">
        <f t="shared" si="746"/>
        <v>California</v>
      </c>
      <c r="AK5506" t="str">
        <f t="shared" si="747"/>
        <v>California</v>
      </c>
    </row>
    <row r="5507" spans="17:37" x14ac:dyDescent="0.25">
      <c r="Q5507" t="s">
        <v>3516</v>
      </c>
      <c r="R5507" s="6">
        <v>42048</v>
      </c>
      <c r="S5507" t="s">
        <v>3194</v>
      </c>
      <c r="T5507" t="s">
        <v>3836</v>
      </c>
      <c r="U5507" t="s">
        <v>3841</v>
      </c>
      <c r="V5507">
        <v>86</v>
      </c>
      <c r="W5507">
        <v>62</v>
      </c>
      <c r="Y5507" t="s">
        <v>2517</v>
      </c>
      <c r="Z5507">
        <v>1</v>
      </c>
      <c r="AA5507">
        <f t="shared" ref="AA5507:AA5570" si="752">Z5507*IF(U5507="W",(V5507-W5507),W5507-V5507)</f>
        <v>-24</v>
      </c>
      <c r="AB5507">
        <f t="shared" ca="1" si="748"/>
        <v>-14.400000200000001</v>
      </c>
      <c r="AC5507">
        <f t="shared" ca="1" si="749"/>
        <v>-9.5999997999999991</v>
      </c>
      <c r="AD5507">
        <f t="shared" ca="1" si="750"/>
        <v>9.5999997999999991</v>
      </c>
      <c r="AE5507" s="2">
        <v>0</v>
      </c>
      <c r="AF5507" s="7">
        <f>VLOOKUP(R5507,Weights!$A$2:$B$120,2,0)*AE5507</f>
        <v>0</v>
      </c>
      <c r="AG5507">
        <f t="shared" ca="1" si="751"/>
        <v>92.15999616000002</v>
      </c>
      <c r="AI5507" t="str">
        <f t="shared" ref="AI5507:AI5570" ca="1" si="753">IF(AB5507&gt;0,Q5507,T5507)</f>
        <v>Arizona</v>
      </c>
      <c r="AJ5507" t="str">
        <f t="shared" ref="AJ5507:AJ5570" si="754">IF(AA5507&gt;0,Q5507,T5507)</f>
        <v>Arizona</v>
      </c>
      <c r="AK5507" t="str">
        <f t="shared" ref="AK5507:AK5570" si="755">IF(AA5507&lt;0,T5507,0)</f>
        <v>Arizona</v>
      </c>
    </row>
    <row r="5508" spans="17:37" x14ac:dyDescent="0.25">
      <c r="Q5508" t="s">
        <v>3516</v>
      </c>
      <c r="R5508" s="6">
        <v>42050</v>
      </c>
      <c r="S5508" t="s">
        <v>3194</v>
      </c>
      <c r="T5508" t="s">
        <v>3493</v>
      </c>
      <c r="U5508" t="s">
        <v>3841</v>
      </c>
      <c r="V5508">
        <v>78</v>
      </c>
      <c r="W5508">
        <v>68</v>
      </c>
      <c r="Y5508" t="s">
        <v>2518</v>
      </c>
      <c r="Z5508">
        <v>1</v>
      </c>
      <c r="AA5508">
        <f t="shared" si="752"/>
        <v>-10</v>
      </c>
      <c r="AB5508">
        <f t="shared" ca="1" si="748"/>
        <v>-0.59999999999999964</v>
      </c>
      <c r="AC5508">
        <f t="shared" ca="1" si="749"/>
        <v>-9.4</v>
      </c>
      <c r="AD5508">
        <f t="shared" ca="1" si="750"/>
        <v>9.4</v>
      </c>
      <c r="AE5508" s="2">
        <v>0</v>
      </c>
      <c r="AF5508" s="7">
        <f>VLOOKUP(R5508,Weights!$A$2:$B$120,2,0)*AE5508</f>
        <v>0</v>
      </c>
      <c r="AG5508">
        <f t="shared" ca="1" si="751"/>
        <v>88.360000000000014</v>
      </c>
      <c r="AI5508" t="str">
        <f t="shared" ca="1" si="753"/>
        <v>Arizona St</v>
      </c>
      <c r="AJ5508" t="str">
        <f t="shared" si="754"/>
        <v>Arizona St</v>
      </c>
      <c r="AK5508" t="str">
        <f t="shared" si="755"/>
        <v>Arizona St</v>
      </c>
    </row>
    <row r="5509" spans="17:37" x14ac:dyDescent="0.25">
      <c r="Q5509" t="s">
        <v>3516</v>
      </c>
      <c r="R5509" s="6">
        <v>42068</v>
      </c>
      <c r="S5509" t="s">
        <v>3194</v>
      </c>
      <c r="T5509" t="s">
        <v>3352</v>
      </c>
      <c r="U5509" t="s">
        <v>3841</v>
      </c>
      <c r="V5509">
        <v>64</v>
      </c>
      <c r="W5509">
        <v>47</v>
      </c>
      <c r="Y5509" t="s">
        <v>2519</v>
      </c>
      <c r="Z5509">
        <v>1</v>
      </c>
      <c r="AA5509">
        <f t="shared" si="752"/>
        <v>-17</v>
      </c>
      <c r="AB5509">
        <f t="shared" ca="1" si="748"/>
        <v>1</v>
      </c>
      <c r="AC5509">
        <f t="shared" ca="1" si="749"/>
        <v>-18</v>
      </c>
      <c r="AD5509">
        <f t="shared" ca="1" si="750"/>
        <v>18</v>
      </c>
      <c r="AE5509" s="2">
        <v>0</v>
      </c>
      <c r="AF5509" s="7">
        <f>VLOOKUP(R5509,Weights!$A$2:$B$120,2,0)*AE5509</f>
        <v>0</v>
      </c>
      <c r="AG5509">
        <f t="shared" ca="1" si="751"/>
        <v>324</v>
      </c>
      <c r="AI5509" t="str">
        <f t="shared" ca="1" si="753"/>
        <v>Washington</v>
      </c>
      <c r="AJ5509" t="str">
        <f t="shared" si="754"/>
        <v>Colorado</v>
      </c>
      <c r="AK5509" t="str">
        <f t="shared" si="755"/>
        <v>Colorado</v>
      </c>
    </row>
    <row r="5510" spans="17:37" x14ac:dyDescent="0.25">
      <c r="Q5510" t="s">
        <v>3516</v>
      </c>
      <c r="R5510" s="6">
        <v>42070</v>
      </c>
      <c r="S5510" t="s">
        <v>3194</v>
      </c>
      <c r="T5510" t="s">
        <v>3408</v>
      </c>
      <c r="U5510" t="s">
        <v>3842</v>
      </c>
      <c r="V5510">
        <v>77</v>
      </c>
      <c r="W5510">
        <v>68</v>
      </c>
      <c r="Y5510" t="s">
        <v>2520</v>
      </c>
      <c r="Z5510">
        <v>1</v>
      </c>
      <c r="AA5510">
        <f t="shared" si="752"/>
        <v>9</v>
      </c>
      <c r="AB5510">
        <f t="shared" ca="1" si="748"/>
        <v>-11.6000002</v>
      </c>
      <c r="AC5510">
        <f t="shared" ca="1" si="749"/>
        <v>20.6000002</v>
      </c>
      <c r="AD5510">
        <f t="shared" ca="1" si="750"/>
        <v>-20.6000002</v>
      </c>
      <c r="AE5510" s="2">
        <v>0</v>
      </c>
      <c r="AF5510" s="7">
        <f>VLOOKUP(R5510,Weights!$A$2:$B$120,2,0)*AE5510</f>
        <v>0</v>
      </c>
      <c r="AG5510">
        <f t="shared" ca="1" si="751"/>
        <v>424.36000824000007</v>
      </c>
      <c r="AI5510" t="str">
        <f t="shared" ca="1" si="753"/>
        <v>Utah</v>
      </c>
      <c r="AJ5510" t="str">
        <f t="shared" si="754"/>
        <v>Washington</v>
      </c>
      <c r="AK5510">
        <f t="shared" si="755"/>
        <v>0</v>
      </c>
    </row>
    <row r="5511" spans="17:37" x14ac:dyDescent="0.25">
      <c r="Q5511" t="s">
        <v>3392</v>
      </c>
      <c r="R5511" s="6">
        <v>41964</v>
      </c>
      <c r="S5511" t="s">
        <v>3194</v>
      </c>
      <c r="T5511" t="s">
        <v>3390</v>
      </c>
      <c r="U5511" t="s">
        <v>3842</v>
      </c>
      <c r="V5511">
        <v>80</v>
      </c>
      <c r="W5511">
        <v>68</v>
      </c>
      <c r="Y5511" t="s">
        <v>13</v>
      </c>
      <c r="Z5511">
        <v>1</v>
      </c>
      <c r="AA5511">
        <f t="shared" si="752"/>
        <v>12</v>
      </c>
      <c r="AB5511">
        <f t="shared" ca="1" si="748"/>
        <v>12.000000020000002</v>
      </c>
      <c r="AC5511">
        <f t="shared" ca="1" si="749"/>
        <v>-2.000000165480742E-8</v>
      </c>
      <c r="AD5511">
        <f t="shared" ca="1" si="750"/>
        <v>2.000000165480742E-8</v>
      </c>
      <c r="AE5511" s="2">
        <v>0</v>
      </c>
      <c r="AF5511" s="7">
        <f>VLOOKUP(R5511,Weights!$A$2:$B$120,2,0)*AE5511</f>
        <v>0</v>
      </c>
      <c r="AG5511">
        <f t="shared" ca="1" si="751"/>
        <v>4.0000006619229954E-16</v>
      </c>
      <c r="AI5511" t="str">
        <f t="shared" ca="1" si="753"/>
        <v>Washington St</v>
      </c>
      <c r="AJ5511" t="str">
        <f t="shared" si="754"/>
        <v>Washington St</v>
      </c>
      <c r="AK5511">
        <f t="shared" si="755"/>
        <v>0</v>
      </c>
    </row>
    <row r="5512" spans="17:37" x14ac:dyDescent="0.25">
      <c r="Q5512" t="s">
        <v>3392</v>
      </c>
      <c r="R5512" s="6">
        <v>41976</v>
      </c>
      <c r="S5512" t="s">
        <v>3194</v>
      </c>
      <c r="T5512" t="s">
        <v>3358</v>
      </c>
      <c r="U5512" t="s">
        <v>3841</v>
      </c>
      <c r="V5512">
        <v>77</v>
      </c>
      <c r="W5512">
        <v>71</v>
      </c>
      <c r="Y5512" t="s">
        <v>350</v>
      </c>
      <c r="Z5512">
        <v>1</v>
      </c>
      <c r="AA5512">
        <f t="shared" si="752"/>
        <v>-6</v>
      </c>
      <c r="AB5512">
        <f t="shared" ca="1" si="748"/>
        <v>9.6000000199999995</v>
      </c>
      <c r="AC5512">
        <f t="shared" ca="1" si="749"/>
        <v>-15.60000002</v>
      </c>
      <c r="AD5512">
        <f t="shared" ca="1" si="750"/>
        <v>15.60000002</v>
      </c>
      <c r="AE5512" s="2">
        <v>0</v>
      </c>
      <c r="AF5512" s="7">
        <f>VLOOKUP(R5512,Weights!$A$2:$B$120,2,0)*AE5512</f>
        <v>0</v>
      </c>
      <c r="AG5512">
        <f t="shared" ca="1" si="751"/>
        <v>243.36000062399998</v>
      </c>
      <c r="AI5512" t="str">
        <f t="shared" ca="1" si="753"/>
        <v>Washington St</v>
      </c>
      <c r="AJ5512" t="str">
        <f t="shared" si="754"/>
        <v>Idaho</v>
      </c>
      <c r="AK5512" t="str">
        <f t="shared" si="755"/>
        <v>Idaho</v>
      </c>
    </row>
    <row r="5513" spans="17:37" x14ac:dyDescent="0.25">
      <c r="Q5513" t="s">
        <v>3392</v>
      </c>
      <c r="R5513" s="6">
        <v>41979</v>
      </c>
      <c r="S5513" t="s">
        <v>3194</v>
      </c>
      <c r="T5513" t="s">
        <v>3419</v>
      </c>
      <c r="U5513" t="s">
        <v>3842</v>
      </c>
      <c r="V5513">
        <v>91</v>
      </c>
      <c r="W5513">
        <v>71</v>
      </c>
      <c r="Y5513" t="s">
        <v>291</v>
      </c>
      <c r="Z5513">
        <v>1</v>
      </c>
      <c r="AA5513">
        <f t="shared" si="752"/>
        <v>20</v>
      </c>
      <c r="AB5513">
        <f t="shared" ca="1" si="748"/>
        <v>12.40000002</v>
      </c>
      <c r="AC5513">
        <f t="shared" ca="1" si="749"/>
        <v>7.5999999799999998</v>
      </c>
      <c r="AD5513">
        <f t="shared" ca="1" si="750"/>
        <v>-7.5999999799999998</v>
      </c>
      <c r="AE5513" s="2">
        <v>0</v>
      </c>
      <c r="AF5513" s="7">
        <f>VLOOKUP(R5513,Weights!$A$2:$B$120,2,0)*AE5513</f>
        <v>0</v>
      </c>
      <c r="AG5513">
        <f t="shared" ca="1" si="751"/>
        <v>57.759999695999994</v>
      </c>
      <c r="AI5513" t="str">
        <f t="shared" ca="1" si="753"/>
        <v>Washington St</v>
      </c>
      <c r="AJ5513" t="str">
        <f t="shared" si="754"/>
        <v>Washington St</v>
      </c>
      <c r="AK5513">
        <f t="shared" si="755"/>
        <v>0</v>
      </c>
    </row>
    <row r="5514" spans="17:37" x14ac:dyDescent="0.25">
      <c r="Q5514" t="s">
        <v>3392</v>
      </c>
      <c r="R5514" s="6">
        <v>41994</v>
      </c>
      <c r="S5514" t="s">
        <v>3194</v>
      </c>
      <c r="T5514" t="s">
        <v>3838</v>
      </c>
      <c r="U5514" t="s">
        <v>3842</v>
      </c>
      <c r="V5514">
        <v>82</v>
      </c>
      <c r="W5514">
        <v>53</v>
      </c>
      <c r="Y5514" t="s">
        <v>29</v>
      </c>
      <c r="Z5514">
        <v>1</v>
      </c>
      <c r="AA5514">
        <f t="shared" si="752"/>
        <v>29</v>
      </c>
      <c r="AB5514">
        <f t="shared" ca="1" si="748"/>
        <v>20.399999820000001</v>
      </c>
      <c r="AC5514">
        <f t="shared" ca="1" si="749"/>
        <v>8.6000001799999986</v>
      </c>
      <c r="AD5514">
        <f t="shared" ca="1" si="750"/>
        <v>-8.6000001799999986</v>
      </c>
      <c r="AE5514" s="2">
        <v>0</v>
      </c>
      <c r="AF5514" s="7">
        <f>VLOOKUP(R5514,Weights!$A$2:$B$120,2,0)*AE5514</f>
        <v>0</v>
      </c>
      <c r="AG5514">
        <f t="shared" ca="1" si="751"/>
        <v>73.960003096000008</v>
      </c>
      <c r="AI5514" t="str">
        <f t="shared" ca="1" si="753"/>
        <v>Washington St</v>
      </c>
      <c r="AJ5514" t="str">
        <f t="shared" si="754"/>
        <v>Washington St</v>
      </c>
      <c r="AK5514">
        <f t="shared" si="755"/>
        <v>0</v>
      </c>
    </row>
    <row r="5515" spans="17:37" x14ac:dyDescent="0.25">
      <c r="Q5515" t="s">
        <v>3392</v>
      </c>
      <c r="R5515" s="6">
        <v>42001</v>
      </c>
      <c r="S5515" t="s">
        <v>3194</v>
      </c>
      <c r="T5515" t="s">
        <v>3452</v>
      </c>
      <c r="U5515" t="s">
        <v>3842</v>
      </c>
      <c r="V5515">
        <v>90</v>
      </c>
      <c r="W5515">
        <v>83</v>
      </c>
      <c r="Y5515" t="s">
        <v>156</v>
      </c>
      <c r="Z5515">
        <v>1</v>
      </c>
      <c r="AA5515">
        <f t="shared" si="752"/>
        <v>7</v>
      </c>
      <c r="AB5515">
        <f t="shared" ca="1" si="748"/>
        <v>-1.5999999799999998</v>
      </c>
      <c r="AC5515">
        <f t="shared" ca="1" si="749"/>
        <v>8.5999999799999998</v>
      </c>
      <c r="AD5515">
        <f t="shared" ca="1" si="750"/>
        <v>-8.5999999799999998</v>
      </c>
      <c r="AE5515" s="2">
        <v>0</v>
      </c>
      <c r="AF5515" s="7">
        <f>VLOOKUP(R5515,Weights!$A$2:$B$120,2,0)*AE5515</f>
        <v>0</v>
      </c>
      <c r="AG5515">
        <f t="shared" ca="1" si="751"/>
        <v>73.959999655999994</v>
      </c>
      <c r="AI5515" t="str">
        <f t="shared" ca="1" si="753"/>
        <v>UC Davis</v>
      </c>
      <c r="AJ5515" t="str">
        <f t="shared" si="754"/>
        <v>Washington St</v>
      </c>
      <c r="AK5515">
        <f t="shared" si="755"/>
        <v>0</v>
      </c>
    </row>
    <row r="5516" spans="17:37" x14ac:dyDescent="0.25">
      <c r="Q5516" t="s">
        <v>3392</v>
      </c>
      <c r="R5516" s="6">
        <v>42019</v>
      </c>
      <c r="S5516" t="s">
        <v>3194</v>
      </c>
      <c r="T5516" t="s">
        <v>3416</v>
      </c>
      <c r="U5516" t="s">
        <v>3842</v>
      </c>
      <c r="V5516">
        <v>108</v>
      </c>
      <c r="W5516">
        <v>99</v>
      </c>
      <c r="X5516" t="s">
        <v>3843</v>
      </c>
      <c r="Y5516" t="s">
        <v>2522</v>
      </c>
      <c r="Z5516">
        <v>1</v>
      </c>
      <c r="AA5516">
        <f t="shared" si="752"/>
        <v>9</v>
      </c>
      <c r="AB5516">
        <f t="shared" ca="1" si="748"/>
        <v>-4.9999999800000001</v>
      </c>
      <c r="AC5516">
        <f t="shared" ca="1" si="749"/>
        <v>13.99999998</v>
      </c>
      <c r="AD5516">
        <f t="shared" ca="1" si="750"/>
        <v>-13.99999998</v>
      </c>
      <c r="AE5516" s="2">
        <v>0</v>
      </c>
      <c r="AF5516" s="7">
        <f>VLOOKUP(R5516,Weights!$A$2:$B$120,2,0)*AE5516</f>
        <v>0</v>
      </c>
      <c r="AG5516">
        <f t="shared" ca="1" si="751"/>
        <v>195.99999944000001</v>
      </c>
      <c r="AI5516" t="str">
        <f t="shared" ca="1" si="753"/>
        <v>Oregon</v>
      </c>
      <c r="AJ5516" t="str">
        <f t="shared" si="754"/>
        <v>Washington St</v>
      </c>
      <c r="AK5516">
        <f t="shared" si="755"/>
        <v>0</v>
      </c>
    </row>
    <row r="5517" spans="17:37" x14ac:dyDescent="0.25">
      <c r="Q5517" t="s">
        <v>3392</v>
      </c>
      <c r="R5517" s="6">
        <v>42021</v>
      </c>
      <c r="S5517" t="s">
        <v>3194</v>
      </c>
      <c r="T5517" t="s">
        <v>3379</v>
      </c>
      <c r="U5517" t="s">
        <v>3841</v>
      </c>
      <c r="V5517">
        <v>62</v>
      </c>
      <c r="W5517">
        <v>47</v>
      </c>
      <c r="Y5517" t="s">
        <v>2523</v>
      </c>
      <c r="Z5517">
        <v>1</v>
      </c>
      <c r="AA5517">
        <f t="shared" si="752"/>
        <v>-15</v>
      </c>
      <c r="AB5517">
        <f t="shared" ca="1" si="748"/>
        <v>1.40000002</v>
      </c>
      <c r="AC5517">
        <f t="shared" ca="1" si="749"/>
        <v>-16.40000002</v>
      </c>
      <c r="AD5517">
        <f t="shared" ca="1" si="750"/>
        <v>16.40000002</v>
      </c>
      <c r="AE5517" s="2">
        <v>0</v>
      </c>
      <c r="AF5517" s="7">
        <f>VLOOKUP(R5517,Weights!$A$2:$B$120,2,0)*AE5517</f>
        <v>0</v>
      </c>
      <c r="AG5517">
        <f t="shared" ca="1" si="751"/>
        <v>268.96000065600003</v>
      </c>
      <c r="AI5517" t="str">
        <f t="shared" ca="1" si="753"/>
        <v>Washington St</v>
      </c>
      <c r="AJ5517" t="str">
        <f t="shared" si="754"/>
        <v>Oregon St</v>
      </c>
      <c r="AK5517" t="str">
        <f t="shared" si="755"/>
        <v>Oregon St</v>
      </c>
    </row>
    <row r="5518" spans="17:37" x14ac:dyDescent="0.25">
      <c r="Q5518" t="s">
        <v>3392</v>
      </c>
      <c r="R5518" s="6">
        <v>42033</v>
      </c>
      <c r="S5518" t="s">
        <v>3194</v>
      </c>
      <c r="T5518" t="s">
        <v>3343</v>
      </c>
      <c r="U5518" t="s">
        <v>3841</v>
      </c>
      <c r="V5518">
        <v>76</v>
      </c>
      <c r="W5518">
        <v>67</v>
      </c>
      <c r="Y5518" t="s">
        <v>599</v>
      </c>
      <c r="Z5518">
        <v>1</v>
      </c>
      <c r="AA5518">
        <f t="shared" si="752"/>
        <v>-9</v>
      </c>
      <c r="AB5518">
        <f t="shared" ca="1" si="748"/>
        <v>-2.5999999799999998</v>
      </c>
      <c r="AC5518">
        <f t="shared" ca="1" si="749"/>
        <v>-6.4000000200000002</v>
      </c>
      <c r="AD5518">
        <f t="shared" ca="1" si="750"/>
        <v>6.4000000200000002</v>
      </c>
      <c r="AE5518" s="2">
        <v>0</v>
      </c>
      <c r="AF5518" s="7">
        <f>VLOOKUP(R5518,Weights!$A$2:$B$120,2,0)*AE5518</f>
        <v>0</v>
      </c>
      <c r="AG5518">
        <f t="shared" ca="1" si="751"/>
        <v>40.960000256000001</v>
      </c>
      <c r="AI5518" t="str">
        <f t="shared" ca="1" si="753"/>
        <v>California</v>
      </c>
      <c r="AJ5518" t="str">
        <f t="shared" si="754"/>
        <v>California</v>
      </c>
      <c r="AK5518" t="str">
        <f t="shared" si="755"/>
        <v>California</v>
      </c>
    </row>
    <row r="5519" spans="17:37" x14ac:dyDescent="0.25">
      <c r="Q5519" t="s">
        <v>3392</v>
      </c>
      <c r="R5519" s="6">
        <v>42035</v>
      </c>
      <c r="S5519" t="s">
        <v>3194</v>
      </c>
      <c r="T5519" t="s">
        <v>3267</v>
      </c>
      <c r="U5519" t="s">
        <v>3842</v>
      </c>
      <c r="V5519">
        <v>89</v>
      </c>
      <c r="W5519">
        <v>88</v>
      </c>
      <c r="Y5519" t="s">
        <v>2525</v>
      </c>
      <c r="Z5519">
        <v>1</v>
      </c>
      <c r="AA5519">
        <f t="shared" si="752"/>
        <v>1</v>
      </c>
      <c r="AB5519">
        <f t="shared" ca="1" si="748"/>
        <v>-6.1999999800000003</v>
      </c>
      <c r="AC5519">
        <f t="shared" ca="1" si="749"/>
        <v>7.1999999800000003</v>
      </c>
      <c r="AD5519">
        <f t="shared" ca="1" si="750"/>
        <v>-7.1999999800000003</v>
      </c>
      <c r="AE5519" s="2">
        <v>0</v>
      </c>
      <c r="AF5519" s="7">
        <f>VLOOKUP(R5519,Weights!$A$2:$B$120,2,0)*AE5519</f>
        <v>0</v>
      </c>
      <c r="AG5519">
        <f t="shared" ca="1" si="751"/>
        <v>51.839999712000008</v>
      </c>
      <c r="AI5519" t="str">
        <f t="shared" ca="1" si="753"/>
        <v>Stanford</v>
      </c>
      <c r="AJ5519" t="str">
        <f t="shared" si="754"/>
        <v>Washington St</v>
      </c>
      <c r="AK5519">
        <f t="shared" si="755"/>
        <v>0</v>
      </c>
    </row>
    <row r="5520" spans="17:37" x14ac:dyDescent="0.25">
      <c r="Q5520" t="s">
        <v>3392</v>
      </c>
      <c r="R5520" s="6">
        <v>42048</v>
      </c>
      <c r="S5520" t="s">
        <v>3194</v>
      </c>
      <c r="T5520" t="s">
        <v>3493</v>
      </c>
      <c r="U5520" t="s">
        <v>3842</v>
      </c>
      <c r="V5520">
        <v>74</v>
      </c>
      <c r="W5520">
        <v>71</v>
      </c>
      <c r="Y5520" t="s">
        <v>603</v>
      </c>
      <c r="Z5520">
        <v>1</v>
      </c>
      <c r="AA5520">
        <f t="shared" si="752"/>
        <v>3</v>
      </c>
      <c r="AB5520">
        <f t="shared" ca="1" si="748"/>
        <v>-4.5999999799999998</v>
      </c>
      <c r="AC5520">
        <f t="shared" ca="1" si="749"/>
        <v>7.5999999799999998</v>
      </c>
      <c r="AD5520">
        <f t="shared" ca="1" si="750"/>
        <v>-7.5999999799999998</v>
      </c>
      <c r="AE5520" s="2">
        <v>0</v>
      </c>
      <c r="AF5520" s="7">
        <f>VLOOKUP(R5520,Weights!$A$2:$B$120,2,0)*AE5520</f>
        <v>0</v>
      </c>
      <c r="AG5520">
        <f t="shared" ca="1" si="751"/>
        <v>57.759999695999994</v>
      </c>
      <c r="AI5520" t="str">
        <f t="shared" ca="1" si="753"/>
        <v>Arizona St</v>
      </c>
      <c r="AJ5520" t="str">
        <f t="shared" si="754"/>
        <v>Washington St</v>
      </c>
      <c r="AK5520">
        <f t="shared" si="755"/>
        <v>0</v>
      </c>
    </row>
    <row r="5521" spans="17:37" x14ac:dyDescent="0.25">
      <c r="Q5521" t="s">
        <v>3392</v>
      </c>
      <c r="R5521" s="6">
        <v>42050</v>
      </c>
      <c r="S5521" t="s">
        <v>3194</v>
      </c>
      <c r="T5521" t="s">
        <v>3836</v>
      </c>
      <c r="U5521" t="s">
        <v>3841</v>
      </c>
      <c r="V5521">
        <v>86</v>
      </c>
      <c r="W5521">
        <v>59</v>
      </c>
      <c r="Y5521" t="s">
        <v>604</v>
      </c>
      <c r="Z5521">
        <v>1</v>
      </c>
      <c r="AA5521">
        <f t="shared" si="752"/>
        <v>-27</v>
      </c>
      <c r="AB5521">
        <f t="shared" ca="1" si="748"/>
        <v>-18.400000179999999</v>
      </c>
      <c r="AC5521">
        <f t="shared" ca="1" si="749"/>
        <v>-8.5999998200000007</v>
      </c>
      <c r="AD5521">
        <f t="shared" ca="1" si="750"/>
        <v>8.5999998200000007</v>
      </c>
      <c r="AE5521" s="2">
        <v>0</v>
      </c>
      <c r="AF5521" s="7">
        <f>VLOOKUP(R5521,Weights!$A$2:$B$120,2,0)*AE5521</f>
        <v>0</v>
      </c>
      <c r="AG5521">
        <f t="shared" ca="1" si="751"/>
        <v>73.95999690400005</v>
      </c>
      <c r="AI5521" t="str">
        <f t="shared" ca="1" si="753"/>
        <v>Arizona</v>
      </c>
      <c r="AJ5521" t="str">
        <f t="shared" si="754"/>
        <v>Arizona</v>
      </c>
      <c r="AK5521" t="str">
        <f t="shared" si="755"/>
        <v>Arizona</v>
      </c>
    </row>
    <row r="5522" spans="17:37" x14ac:dyDescent="0.25">
      <c r="Q5522" t="s">
        <v>3392</v>
      </c>
      <c r="R5522" s="6">
        <v>42057</v>
      </c>
      <c r="S5522" t="s">
        <v>3194</v>
      </c>
      <c r="T5522" t="s">
        <v>3516</v>
      </c>
      <c r="U5522" t="s">
        <v>3841</v>
      </c>
      <c r="V5522">
        <v>87</v>
      </c>
      <c r="W5522">
        <v>84</v>
      </c>
      <c r="Y5522" t="s">
        <v>605</v>
      </c>
      <c r="Z5522">
        <v>1</v>
      </c>
      <c r="AA5522">
        <f t="shared" si="752"/>
        <v>-3</v>
      </c>
      <c r="AB5522">
        <f t="shared" ca="1" si="748"/>
        <v>-0.79999997999999994</v>
      </c>
      <c r="AC5522">
        <f t="shared" ca="1" si="749"/>
        <v>-2.2000000200000001</v>
      </c>
      <c r="AD5522">
        <f t="shared" ca="1" si="750"/>
        <v>2.2000000200000001</v>
      </c>
      <c r="AE5522" s="2">
        <v>0</v>
      </c>
      <c r="AF5522" s="7">
        <f>VLOOKUP(R5522,Weights!$A$2:$B$120,2,0)*AE5522</f>
        <v>0</v>
      </c>
      <c r="AG5522">
        <f t="shared" ca="1" si="751"/>
        <v>4.8400000880000009</v>
      </c>
      <c r="AI5522" t="str">
        <f t="shared" ca="1" si="753"/>
        <v>Washington</v>
      </c>
      <c r="AJ5522" t="str">
        <f t="shared" si="754"/>
        <v>Washington</v>
      </c>
      <c r="AK5522" t="str">
        <f t="shared" si="755"/>
        <v>Washington</v>
      </c>
    </row>
    <row r="5523" spans="17:37" x14ac:dyDescent="0.25">
      <c r="Q5523" t="s">
        <v>3392</v>
      </c>
      <c r="R5523" s="6">
        <v>42068</v>
      </c>
      <c r="S5523" t="s">
        <v>3194</v>
      </c>
      <c r="T5523" t="s">
        <v>3408</v>
      </c>
      <c r="U5523" t="s">
        <v>3841</v>
      </c>
      <c r="V5523">
        <v>67</v>
      </c>
      <c r="W5523">
        <v>59</v>
      </c>
      <c r="Y5523" t="s">
        <v>2526</v>
      </c>
      <c r="Z5523">
        <v>1</v>
      </c>
      <c r="AA5523">
        <f t="shared" si="752"/>
        <v>-8</v>
      </c>
      <c r="AB5523">
        <f t="shared" ca="1" si="748"/>
        <v>-15.600000179999999</v>
      </c>
      <c r="AC5523">
        <f t="shared" ca="1" si="749"/>
        <v>7.6000001799999986</v>
      </c>
      <c r="AD5523">
        <f t="shared" ca="1" si="750"/>
        <v>-7.6000001799999986</v>
      </c>
      <c r="AE5523" s="2">
        <v>0</v>
      </c>
      <c r="AF5523" s="7">
        <f>VLOOKUP(R5523,Weights!$A$2:$B$120,2,0)*AE5523</f>
        <v>0</v>
      </c>
      <c r="AG5523">
        <f t="shared" ca="1" si="751"/>
        <v>57.760002736000011</v>
      </c>
      <c r="AI5523" t="str">
        <f t="shared" ca="1" si="753"/>
        <v>Utah</v>
      </c>
      <c r="AJ5523" t="str">
        <f t="shared" si="754"/>
        <v>Utah</v>
      </c>
      <c r="AK5523" t="str">
        <f t="shared" si="755"/>
        <v>Utah</v>
      </c>
    </row>
    <row r="5524" spans="17:37" x14ac:dyDescent="0.25">
      <c r="Q5524" t="s">
        <v>3392</v>
      </c>
      <c r="R5524" s="6">
        <v>42070</v>
      </c>
      <c r="S5524" t="s">
        <v>3194</v>
      </c>
      <c r="T5524" t="s">
        <v>3352</v>
      </c>
      <c r="U5524" t="s">
        <v>3842</v>
      </c>
      <c r="V5524">
        <v>96</v>
      </c>
      <c r="W5524">
        <v>91</v>
      </c>
      <c r="X5524" t="s">
        <v>3843</v>
      </c>
      <c r="Y5524" t="s">
        <v>608</v>
      </c>
      <c r="Z5524">
        <v>1</v>
      </c>
      <c r="AA5524">
        <f t="shared" si="752"/>
        <v>5</v>
      </c>
      <c r="AB5524">
        <f t="shared" ca="1" si="748"/>
        <v>-2.9999999800000001</v>
      </c>
      <c r="AC5524">
        <f t="shared" ca="1" si="749"/>
        <v>7.9999999800000001</v>
      </c>
      <c r="AD5524">
        <f t="shared" ca="1" si="750"/>
        <v>-7.9999999800000001</v>
      </c>
      <c r="AE5524" s="2">
        <v>0</v>
      </c>
      <c r="AF5524" s="7">
        <f>VLOOKUP(R5524,Weights!$A$2:$B$120,2,0)*AE5524</f>
        <v>0</v>
      </c>
      <c r="AG5524">
        <f t="shared" ca="1" si="751"/>
        <v>63.999999680000002</v>
      </c>
      <c r="AI5524" t="str">
        <f t="shared" ca="1" si="753"/>
        <v>Colorado</v>
      </c>
      <c r="AJ5524" t="str">
        <f t="shared" si="754"/>
        <v>Washington St</v>
      </c>
      <c r="AK5524">
        <f t="shared" si="755"/>
        <v>0</v>
      </c>
    </row>
    <row r="5525" spans="17:37" x14ac:dyDescent="0.25">
      <c r="Q5525" t="s">
        <v>3391</v>
      </c>
      <c r="R5525" s="6">
        <v>41960</v>
      </c>
      <c r="S5525" t="s">
        <v>3194</v>
      </c>
      <c r="T5525" t="s">
        <v>3839</v>
      </c>
      <c r="U5525" t="s">
        <v>3842</v>
      </c>
      <c r="V5525">
        <v>74</v>
      </c>
      <c r="W5525">
        <v>49</v>
      </c>
      <c r="Y5525" t="s">
        <v>11</v>
      </c>
      <c r="Z5525">
        <v>1</v>
      </c>
      <c r="AA5525">
        <f t="shared" si="752"/>
        <v>25</v>
      </c>
      <c r="AB5525">
        <f t="shared" ca="1" si="748"/>
        <v>25.799999800000002</v>
      </c>
      <c r="AC5525">
        <f t="shared" ca="1" si="749"/>
        <v>-0.79999980000000193</v>
      </c>
      <c r="AD5525">
        <f t="shared" ca="1" si="750"/>
        <v>0.79999980000000193</v>
      </c>
      <c r="AE5525" s="2">
        <v>0</v>
      </c>
      <c r="AF5525" s="7">
        <f>VLOOKUP(R5525,Weights!$A$2:$B$120,2,0)*AE5525</f>
        <v>0</v>
      </c>
      <c r="AG5525">
        <f t="shared" ca="1" si="751"/>
        <v>0.63999968000004304</v>
      </c>
      <c r="AI5525" t="str">
        <f t="shared" ca="1" si="753"/>
        <v>Weber State</v>
      </c>
      <c r="AJ5525" t="str">
        <f t="shared" si="754"/>
        <v>Weber State</v>
      </c>
      <c r="AK5525">
        <f t="shared" si="755"/>
        <v>0</v>
      </c>
    </row>
    <row r="5526" spans="17:37" x14ac:dyDescent="0.25">
      <c r="Q5526" t="s">
        <v>3391</v>
      </c>
      <c r="R5526" s="6">
        <v>41964</v>
      </c>
      <c r="S5526" t="s">
        <v>3195</v>
      </c>
      <c r="T5526" t="s">
        <v>3314</v>
      </c>
      <c r="U5526" t="s">
        <v>3841</v>
      </c>
      <c r="V5526">
        <v>73</v>
      </c>
      <c r="W5526">
        <v>64</v>
      </c>
      <c r="Y5526" t="s">
        <v>13</v>
      </c>
      <c r="Z5526">
        <v>1</v>
      </c>
      <c r="AA5526">
        <f t="shared" si="752"/>
        <v>-9</v>
      </c>
      <c r="AB5526">
        <f t="shared" ca="1" si="748"/>
        <v>-11.8</v>
      </c>
      <c r="AC5526">
        <f t="shared" ca="1" si="749"/>
        <v>2.8000000000000007</v>
      </c>
      <c r="AD5526">
        <f t="shared" ca="1" si="750"/>
        <v>-2.8000000000000007</v>
      </c>
      <c r="AE5526" s="2">
        <v>0</v>
      </c>
      <c r="AF5526" s="7">
        <f>VLOOKUP(R5526,Weights!$A$2:$B$120,2,0)*AE5526</f>
        <v>0</v>
      </c>
      <c r="AG5526">
        <f t="shared" ca="1" si="751"/>
        <v>7.8400000000000043</v>
      </c>
      <c r="AI5526" t="str">
        <f t="shared" ca="1" si="753"/>
        <v>Illinois St</v>
      </c>
      <c r="AJ5526" t="str">
        <f t="shared" si="754"/>
        <v>Illinois St</v>
      </c>
      <c r="AK5526" t="str">
        <f t="shared" si="755"/>
        <v>Illinois St</v>
      </c>
    </row>
    <row r="5527" spans="17:37" x14ac:dyDescent="0.25">
      <c r="Q5527" t="s">
        <v>3391</v>
      </c>
      <c r="R5527" s="6">
        <v>41965</v>
      </c>
      <c r="S5527" t="s">
        <v>3195</v>
      </c>
      <c r="T5527" t="s">
        <v>3304</v>
      </c>
      <c r="U5527" t="s">
        <v>3841</v>
      </c>
      <c r="V5527">
        <v>72</v>
      </c>
      <c r="W5527">
        <v>58</v>
      </c>
      <c r="Y5527" t="s">
        <v>67</v>
      </c>
      <c r="Z5527">
        <v>1</v>
      </c>
      <c r="AA5527">
        <f t="shared" si="752"/>
        <v>-14</v>
      </c>
      <c r="AB5527">
        <f t="shared" ca="1" si="748"/>
        <v>-17.000000199999999</v>
      </c>
      <c r="AC5527">
        <f t="shared" ca="1" si="749"/>
        <v>3.0000001999999988</v>
      </c>
      <c r="AD5527">
        <f t="shared" ca="1" si="750"/>
        <v>-3.0000001999999988</v>
      </c>
      <c r="AE5527" s="2">
        <v>0</v>
      </c>
      <c r="AF5527" s="7">
        <f>VLOOKUP(R5527,Weights!$A$2:$B$120,2,0)*AE5527</f>
        <v>0</v>
      </c>
      <c r="AG5527">
        <f t="shared" ca="1" si="751"/>
        <v>9.0000012000000336</v>
      </c>
      <c r="AI5527" t="str">
        <f t="shared" ca="1" si="753"/>
        <v>LSU</v>
      </c>
      <c r="AJ5527" t="str">
        <f t="shared" si="754"/>
        <v>LSU</v>
      </c>
      <c r="AK5527" t="str">
        <f t="shared" si="755"/>
        <v>LSU</v>
      </c>
    </row>
    <row r="5528" spans="17:37" x14ac:dyDescent="0.25">
      <c r="Q5528" t="s">
        <v>3391</v>
      </c>
      <c r="R5528" s="6">
        <v>41967</v>
      </c>
      <c r="S5528" t="s">
        <v>3195</v>
      </c>
      <c r="T5528" t="s">
        <v>3449</v>
      </c>
      <c r="U5528" t="s">
        <v>3842</v>
      </c>
      <c r="V5528">
        <v>59</v>
      </c>
      <c r="W5528">
        <v>56</v>
      </c>
      <c r="Y5528" t="s">
        <v>17</v>
      </c>
      <c r="Z5528">
        <v>1</v>
      </c>
      <c r="AA5528">
        <f t="shared" si="752"/>
        <v>3</v>
      </c>
      <c r="AB5528">
        <f t="shared" ca="1" si="748"/>
        <v>2.2000000000000011</v>
      </c>
      <c r="AC5528">
        <f t="shared" ca="1" si="749"/>
        <v>0.79999999999999893</v>
      </c>
      <c r="AD5528">
        <f t="shared" ca="1" si="750"/>
        <v>-0.79999999999999893</v>
      </c>
      <c r="AE5528" s="2">
        <v>0</v>
      </c>
      <c r="AF5528" s="7">
        <f>VLOOKUP(R5528,Weights!$A$2:$B$120,2,0)*AE5528</f>
        <v>0</v>
      </c>
      <c r="AG5528">
        <f t="shared" ca="1" si="751"/>
        <v>0.63999999999999835</v>
      </c>
      <c r="AI5528" t="str">
        <f t="shared" ca="1" si="753"/>
        <v>Weber State</v>
      </c>
      <c r="AJ5528" t="str">
        <f t="shared" si="754"/>
        <v>Weber State</v>
      </c>
      <c r="AK5528">
        <f t="shared" si="755"/>
        <v>0</v>
      </c>
    </row>
    <row r="5529" spans="17:37" x14ac:dyDescent="0.25">
      <c r="Q5529" t="s">
        <v>3391</v>
      </c>
      <c r="R5529" s="6">
        <v>41974</v>
      </c>
      <c r="S5529" t="s">
        <v>3194</v>
      </c>
      <c r="T5529" t="s">
        <v>3280</v>
      </c>
      <c r="U5529" t="s">
        <v>3842</v>
      </c>
      <c r="V5529">
        <v>62</v>
      </c>
      <c r="W5529">
        <v>61</v>
      </c>
      <c r="Y5529" t="s">
        <v>235</v>
      </c>
      <c r="Z5529">
        <v>1</v>
      </c>
      <c r="AA5529">
        <f t="shared" si="752"/>
        <v>1</v>
      </c>
      <c r="AB5529">
        <f t="shared" ca="1" si="748"/>
        <v>0.40000000000000036</v>
      </c>
      <c r="AC5529">
        <f t="shared" ca="1" si="749"/>
        <v>0.59999999999999964</v>
      </c>
      <c r="AD5529">
        <f t="shared" ca="1" si="750"/>
        <v>-0.59999999999999964</v>
      </c>
      <c r="AE5529" s="2">
        <v>0</v>
      </c>
      <c r="AF5529" s="7">
        <f>VLOOKUP(R5529,Weights!$A$2:$B$120,2,0)*AE5529</f>
        <v>0</v>
      </c>
      <c r="AG5529">
        <f t="shared" ca="1" si="751"/>
        <v>0.3599999999999996</v>
      </c>
      <c r="AI5529" t="str">
        <f t="shared" ca="1" si="753"/>
        <v>Weber State</v>
      </c>
      <c r="AJ5529" t="str">
        <f t="shared" si="754"/>
        <v>Weber State</v>
      </c>
      <c r="AK5529">
        <f t="shared" si="755"/>
        <v>0</v>
      </c>
    </row>
    <row r="5530" spans="17:37" x14ac:dyDescent="0.25">
      <c r="Q5530" t="s">
        <v>3391</v>
      </c>
      <c r="R5530" s="6">
        <v>41986</v>
      </c>
      <c r="S5530" t="s">
        <v>3194</v>
      </c>
      <c r="T5530" t="s">
        <v>3305</v>
      </c>
      <c r="U5530" t="s">
        <v>3841</v>
      </c>
      <c r="V5530">
        <v>76</v>
      </c>
      <c r="W5530">
        <v>60</v>
      </c>
      <c r="Y5530" t="s">
        <v>484</v>
      </c>
      <c r="Z5530">
        <v>1</v>
      </c>
      <c r="AA5530">
        <f t="shared" si="752"/>
        <v>-16</v>
      </c>
      <c r="AB5530">
        <f t="shared" ca="1" si="748"/>
        <v>-14.000000199999999</v>
      </c>
      <c r="AC5530">
        <f t="shared" ca="1" si="749"/>
        <v>-1.9999998000000012</v>
      </c>
      <c r="AD5530">
        <f t="shared" ca="1" si="750"/>
        <v>1.9999998000000012</v>
      </c>
      <c r="AE5530" s="2">
        <v>0</v>
      </c>
      <c r="AF5530" s="7">
        <f>VLOOKUP(R5530,Weights!$A$2:$B$120,2,0)*AE5530</f>
        <v>0</v>
      </c>
      <c r="AG5530">
        <f t="shared" ca="1" si="751"/>
        <v>3.9999992000000448</v>
      </c>
      <c r="AI5530" t="str">
        <f t="shared" ca="1" si="753"/>
        <v>BYU</v>
      </c>
      <c r="AJ5530" t="str">
        <f t="shared" si="754"/>
        <v>BYU</v>
      </c>
      <c r="AK5530" t="str">
        <f t="shared" si="755"/>
        <v>BYU</v>
      </c>
    </row>
    <row r="5531" spans="17:37" x14ac:dyDescent="0.25">
      <c r="Q5531" t="s">
        <v>3391</v>
      </c>
      <c r="R5531" s="6">
        <v>41993</v>
      </c>
      <c r="S5531" t="s">
        <v>3194</v>
      </c>
      <c r="T5531" t="s">
        <v>3398</v>
      </c>
      <c r="U5531" t="s">
        <v>3842</v>
      </c>
      <c r="V5531">
        <v>73</v>
      </c>
      <c r="W5531">
        <v>61</v>
      </c>
      <c r="Y5531" t="s">
        <v>315</v>
      </c>
      <c r="Z5531">
        <v>1</v>
      </c>
      <c r="AA5531">
        <f t="shared" si="752"/>
        <v>12</v>
      </c>
      <c r="AB5531">
        <f t="shared" ca="1" si="748"/>
        <v>7.1999998000000014</v>
      </c>
      <c r="AC5531">
        <f t="shared" ca="1" si="749"/>
        <v>4.8000001999999986</v>
      </c>
      <c r="AD5531">
        <f t="shared" ca="1" si="750"/>
        <v>-4.8000001999999986</v>
      </c>
      <c r="AE5531" s="2">
        <v>0</v>
      </c>
      <c r="AF5531" s="7">
        <f>VLOOKUP(R5531,Weights!$A$2:$B$120,2,0)*AE5531</f>
        <v>0</v>
      </c>
      <c r="AG5531">
        <f t="shared" ca="1" si="751"/>
        <v>23.040001920000027</v>
      </c>
      <c r="AI5531" t="str">
        <f t="shared" ca="1" si="753"/>
        <v>Weber State</v>
      </c>
      <c r="AJ5531" t="str">
        <f t="shared" si="754"/>
        <v>Weber State</v>
      </c>
      <c r="AK5531">
        <f t="shared" si="755"/>
        <v>0</v>
      </c>
    </row>
    <row r="5532" spans="17:37" x14ac:dyDescent="0.25">
      <c r="Q5532" t="s">
        <v>3391</v>
      </c>
      <c r="R5532" s="6">
        <v>42000</v>
      </c>
      <c r="S5532" t="s">
        <v>3194</v>
      </c>
      <c r="T5532" t="s">
        <v>3839</v>
      </c>
      <c r="U5532" t="s">
        <v>3842</v>
      </c>
      <c r="V5532">
        <v>109</v>
      </c>
      <c r="W5532">
        <v>59</v>
      </c>
      <c r="Y5532" t="s">
        <v>29</v>
      </c>
      <c r="Z5532">
        <v>1</v>
      </c>
      <c r="AA5532">
        <f t="shared" si="752"/>
        <v>50</v>
      </c>
      <c r="AB5532">
        <f t="shared" ca="1" si="748"/>
        <v>25.799999800000002</v>
      </c>
      <c r="AC5532">
        <f t="shared" ca="1" si="749"/>
        <v>24.200000199999998</v>
      </c>
      <c r="AD5532">
        <f t="shared" ca="1" si="750"/>
        <v>-24.200000199999998</v>
      </c>
      <c r="AE5532" s="2">
        <v>0</v>
      </c>
      <c r="AF5532" s="7">
        <f>VLOOKUP(R5532,Weights!$A$2:$B$120,2,0)*AE5532</f>
        <v>0</v>
      </c>
      <c r="AG5532">
        <f t="shared" ca="1" si="751"/>
        <v>585.64000967999993</v>
      </c>
      <c r="AI5532" t="str">
        <f t="shared" ca="1" si="753"/>
        <v>Weber State</v>
      </c>
      <c r="AJ5532" t="str">
        <f t="shared" si="754"/>
        <v>Weber State</v>
      </c>
      <c r="AK5532">
        <f t="shared" si="755"/>
        <v>0</v>
      </c>
    </row>
    <row r="5533" spans="17:37" x14ac:dyDescent="0.25">
      <c r="Q5533" t="s">
        <v>3391</v>
      </c>
      <c r="R5533" s="6">
        <v>42012</v>
      </c>
      <c r="S5533" t="s">
        <v>3194</v>
      </c>
      <c r="T5533" t="s">
        <v>3284</v>
      </c>
      <c r="U5533" t="s">
        <v>3842</v>
      </c>
      <c r="V5533">
        <v>68</v>
      </c>
      <c r="W5533">
        <v>60</v>
      </c>
      <c r="Y5533" t="s">
        <v>487</v>
      </c>
      <c r="Z5533">
        <v>1</v>
      </c>
      <c r="AA5533">
        <f t="shared" si="752"/>
        <v>8</v>
      </c>
      <c r="AB5533">
        <f t="shared" ca="1" si="748"/>
        <v>-3.2000000199999996</v>
      </c>
      <c r="AC5533">
        <f t="shared" ca="1" si="749"/>
        <v>11.200000019999999</v>
      </c>
      <c r="AD5533">
        <f t="shared" ca="1" si="750"/>
        <v>-11.200000019999999</v>
      </c>
      <c r="AE5533" s="2">
        <v>0</v>
      </c>
      <c r="AF5533" s="7">
        <f>VLOOKUP(R5533,Weights!$A$2:$B$120,2,0)*AE5533</f>
        <v>0</v>
      </c>
      <c r="AG5533">
        <f t="shared" ca="1" si="751"/>
        <v>125.44000044799998</v>
      </c>
      <c r="AI5533" t="str">
        <f t="shared" ca="1" si="753"/>
        <v>Montana</v>
      </c>
      <c r="AJ5533" t="str">
        <f t="shared" si="754"/>
        <v>Weber State</v>
      </c>
      <c r="AK5533">
        <f t="shared" si="755"/>
        <v>0</v>
      </c>
    </row>
    <row r="5534" spans="17:37" x14ac:dyDescent="0.25">
      <c r="Q5534" t="s">
        <v>3391</v>
      </c>
      <c r="R5534" s="6">
        <v>42014</v>
      </c>
      <c r="S5534" t="s">
        <v>3194</v>
      </c>
      <c r="T5534" t="s">
        <v>3387</v>
      </c>
      <c r="U5534" t="s">
        <v>3842</v>
      </c>
      <c r="V5534">
        <v>65</v>
      </c>
      <c r="W5534">
        <v>62</v>
      </c>
      <c r="Y5534" t="s">
        <v>1123</v>
      </c>
      <c r="Z5534">
        <v>1</v>
      </c>
      <c r="AA5534">
        <f t="shared" si="752"/>
        <v>3</v>
      </c>
      <c r="AB5534">
        <f t="shared" ca="1" si="748"/>
        <v>9.3999997999999998</v>
      </c>
      <c r="AC5534">
        <f t="shared" ca="1" si="749"/>
        <v>-6.3999997999999998</v>
      </c>
      <c r="AD5534">
        <f t="shared" ca="1" si="750"/>
        <v>6.3999997999999998</v>
      </c>
      <c r="AE5534" s="2">
        <v>0</v>
      </c>
      <c r="AF5534" s="7">
        <f>VLOOKUP(R5534,Weights!$A$2:$B$120,2,0)*AE5534</f>
        <v>0</v>
      </c>
      <c r="AG5534">
        <f t="shared" ca="1" si="751"/>
        <v>40.959997440000038</v>
      </c>
      <c r="AI5534" t="str">
        <f t="shared" ca="1" si="753"/>
        <v>Weber State</v>
      </c>
      <c r="AJ5534" t="str">
        <f t="shared" si="754"/>
        <v>Weber State</v>
      </c>
      <c r="AK5534">
        <f t="shared" si="755"/>
        <v>0</v>
      </c>
    </row>
    <row r="5535" spans="17:37" x14ac:dyDescent="0.25">
      <c r="Q5535" t="s">
        <v>3391</v>
      </c>
      <c r="R5535" s="6">
        <v>42026</v>
      </c>
      <c r="S5535" t="s">
        <v>3194</v>
      </c>
      <c r="T5535" t="s">
        <v>3385</v>
      </c>
      <c r="U5535" t="s">
        <v>3841</v>
      </c>
      <c r="V5535">
        <v>69</v>
      </c>
      <c r="W5535">
        <v>63</v>
      </c>
      <c r="Y5535" t="s">
        <v>1126</v>
      </c>
      <c r="Z5535">
        <v>1</v>
      </c>
      <c r="AA5535">
        <f t="shared" si="752"/>
        <v>-6</v>
      </c>
      <c r="AB5535">
        <f t="shared" ca="1" si="748"/>
        <v>2.4000000000000004</v>
      </c>
      <c r="AC5535">
        <f t="shared" ca="1" si="749"/>
        <v>-8.4</v>
      </c>
      <c r="AD5535">
        <f t="shared" ca="1" si="750"/>
        <v>8.4</v>
      </c>
      <c r="AE5535" s="2">
        <v>0</v>
      </c>
      <c r="AF5535" s="7">
        <f>VLOOKUP(R5535,Weights!$A$2:$B$120,2,0)*AE5535</f>
        <v>0</v>
      </c>
      <c r="AG5535">
        <f t="shared" ca="1" si="751"/>
        <v>70.56</v>
      </c>
      <c r="AI5535" t="str">
        <f t="shared" ca="1" si="753"/>
        <v>Weber State</v>
      </c>
      <c r="AJ5535" t="str">
        <f t="shared" si="754"/>
        <v>Portland St</v>
      </c>
      <c r="AK5535" t="str">
        <f t="shared" si="755"/>
        <v>Portland St</v>
      </c>
    </row>
    <row r="5536" spans="17:37" x14ac:dyDescent="0.25">
      <c r="Q5536" t="s">
        <v>3391</v>
      </c>
      <c r="R5536" s="6">
        <v>42028</v>
      </c>
      <c r="S5536" t="s">
        <v>3194</v>
      </c>
      <c r="T5536" t="s">
        <v>3386</v>
      </c>
      <c r="U5536" t="s">
        <v>3841</v>
      </c>
      <c r="V5536">
        <v>78</v>
      </c>
      <c r="W5536">
        <v>71</v>
      </c>
      <c r="Y5536" t="s">
        <v>1127</v>
      </c>
      <c r="Z5536">
        <v>1</v>
      </c>
      <c r="AA5536">
        <f t="shared" si="752"/>
        <v>-7</v>
      </c>
      <c r="AB5536">
        <f t="shared" ca="1" si="748"/>
        <v>-0.99999999999999956</v>
      </c>
      <c r="AC5536">
        <f t="shared" ca="1" si="749"/>
        <v>-6</v>
      </c>
      <c r="AD5536">
        <f t="shared" ca="1" si="750"/>
        <v>6</v>
      </c>
      <c r="AE5536" s="2">
        <v>0</v>
      </c>
      <c r="AF5536" s="7">
        <f>VLOOKUP(R5536,Weights!$A$2:$B$120,2,0)*AE5536</f>
        <v>0</v>
      </c>
      <c r="AG5536">
        <f t="shared" ca="1" si="751"/>
        <v>36</v>
      </c>
      <c r="AI5536" t="str">
        <f t="shared" ca="1" si="753"/>
        <v>Sacramento St</v>
      </c>
      <c r="AJ5536" t="str">
        <f t="shared" si="754"/>
        <v>Sacramento St</v>
      </c>
      <c r="AK5536" t="str">
        <f t="shared" si="755"/>
        <v>Sacramento St</v>
      </c>
    </row>
    <row r="5537" spans="17:37" x14ac:dyDescent="0.25">
      <c r="Q5537" t="s">
        <v>3391</v>
      </c>
      <c r="R5537" s="6">
        <v>42047</v>
      </c>
      <c r="S5537" t="s">
        <v>3194</v>
      </c>
      <c r="T5537" t="s">
        <v>3388</v>
      </c>
      <c r="U5537" t="s">
        <v>3841</v>
      </c>
      <c r="V5537">
        <v>65</v>
      </c>
      <c r="W5537">
        <v>56</v>
      </c>
      <c r="Y5537" t="s">
        <v>1244</v>
      </c>
      <c r="Z5537">
        <v>1</v>
      </c>
      <c r="AA5537">
        <f t="shared" si="752"/>
        <v>-9</v>
      </c>
      <c r="AB5537">
        <f t="shared" ca="1" si="748"/>
        <v>5.6000000000000005</v>
      </c>
      <c r="AC5537">
        <f t="shared" ca="1" si="749"/>
        <v>-14.600000000000001</v>
      </c>
      <c r="AD5537">
        <f t="shared" ca="1" si="750"/>
        <v>14.600000000000001</v>
      </c>
      <c r="AE5537" s="2">
        <v>0</v>
      </c>
      <c r="AF5537" s="7">
        <f>VLOOKUP(R5537,Weights!$A$2:$B$120,2,0)*AE5537</f>
        <v>0</v>
      </c>
      <c r="AG5537">
        <f t="shared" ca="1" si="751"/>
        <v>213.16000000000005</v>
      </c>
      <c r="AI5537" t="str">
        <f t="shared" ca="1" si="753"/>
        <v>Weber State</v>
      </c>
      <c r="AJ5537" t="str">
        <f t="shared" si="754"/>
        <v>Southern Utah</v>
      </c>
      <c r="AK5537" t="str">
        <f t="shared" si="755"/>
        <v>Southern Utah</v>
      </c>
    </row>
    <row r="5538" spans="17:37" x14ac:dyDescent="0.25">
      <c r="Q5538" t="s">
        <v>3391</v>
      </c>
      <c r="R5538" s="6">
        <v>42049</v>
      </c>
      <c r="S5538" t="s">
        <v>3194</v>
      </c>
      <c r="T5538" t="s">
        <v>3389</v>
      </c>
      <c r="U5538" t="s">
        <v>3841</v>
      </c>
      <c r="V5538">
        <v>61</v>
      </c>
      <c r="W5538">
        <v>54</v>
      </c>
      <c r="Y5538" t="s">
        <v>1245</v>
      </c>
      <c r="Z5538">
        <v>1</v>
      </c>
      <c r="AA5538">
        <f t="shared" si="752"/>
        <v>-7</v>
      </c>
      <c r="AB5538">
        <f t="shared" ca="1" si="748"/>
        <v>0.20000000000000062</v>
      </c>
      <c r="AC5538">
        <f t="shared" ca="1" si="749"/>
        <v>-7.2000000000000011</v>
      </c>
      <c r="AD5538">
        <f t="shared" ca="1" si="750"/>
        <v>7.2000000000000011</v>
      </c>
      <c r="AE5538" s="2">
        <v>0</v>
      </c>
      <c r="AF5538" s="7">
        <f>VLOOKUP(R5538,Weights!$A$2:$B$120,2,0)*AE5538</f>
        <v>0</v>
      </c>
      <c r="AG5538">
        <f t="shared" ca="1" si="751"/>
        <v>51.840000000000018</v>
      </c>
      <c r="AI5538" t="str">
        <f t="shared" ca="1" si="753"/>
        <v>Weber State</v>
      </c>
      <c r="AJ5538" t="str">
        <f t="shared" si="754"/>
        <v>Northern Arizona</v>
      </c>
      <c r="AK5538" t="str">
        <f t="shared" si="755"/>
        <v>Northern Arizona</v>
      </c>
    </row>
    <row r="5539" spans="17:37" x14ac:dyDescent="0.25">
      <c r="Q5539" t="s">
        <v>3391</v>
      </c>
      <c r="R5539" s="6">
        <v>42063</v>
      </c>
      <c r="S5539" t="s">
        <v>3194</v>
      </c>
      <c r="T5539" t="s">
        <v>3390</v>
      </c>
      <c r="U5539" t="s">
        <v>3842</v>
      </c>
      <c r="V5539">
        <v>61</v>
      </c>
      <c r="W5539">
        <v>57</v>
      </c>
      <c r="Y5539" t="s">
        <v>1246</v>
      </c>
      <c r="Z5539">
        <v>1</v>
      </c>
      <c r="AA5539">
        <f t="shared" si="752"/>
        <v>4</v>
      </c>
      <c r="AB5539">
        <f t="shared" ca="1" si="748"/>
        <v>6.4000000000000012</v>
      </c>
      <c r="AC5539">
        <f t="shared" ca="1" si="749"/>
        <v>-2.4000000000000012</v>
      </c>
      <c r="AD5539">
        <f t="shared" ca="1" si="750"/>
        <v>2.4000000000000012</v>
      </c>
      <c r="AE5539" s="2">
        <v>0</v>
      </c>
      <c r="AF5539" s="7">
        <f>VLOOKUP(R5539,Weights!$A$2:$B$120,2,0)*AE5539</f>
        <v>0</v>
      </c>
      <c r="AG5539">
        <f t="shared" ca="1" si="751"/>
        <v>5.760000000000006</v>
      </c>
      <c r="AI5539" t="str">
        <f t="shared" ca="1" si="753"/>
        <v>Weber State</v>
      </c>
      <c r="AJ5539" t="str">
        <f t="shared" si="754"/>
        <v>Weber State</v>
      </c>
      <c r="AK5539">
        <f t="shared" si="755"/>
        <v>0</v>
      </c>
    </row>
    <row r="5540" spans="17:37" x14ac:dyDescent="0.25">
      <c r="Q5540" t="s">
        <v>3391</v>
      </c>
      <c r="R5540" s="6">
        <v>42068</v>
      </c>
      <c r="S5540" t="s">
        <v>3194</v>
      </c>
      <c r="T5540" t="s">
        <v>3358</v>
      </c>
      <c r="U5540" t="s">
        <v>3842</v>
      </c>
      <c r="V5540">
        <v>74</v>
      </c>
      <c r="W5540">
        <v>63</v>
      </c>
      <c r="Y5540" t="s">
        <v>1133</v>
      </c>
      <c r="Z5540">
        <v>1</v>
      </c>
      <c r="AA5540">
        <f t="shared" si="752"/>
        <v>11</v>
      </c>
      <c r="AB5540">
        <f t="shared" ca="1" si="748"/>
        <v>4.0000000000000009</v>
      </c>
      <c r="AC5540">
        <f t="shared" ca="1" si="749"/>
        <v>6.9999999999999991</v>
      </c>
      <c r="AD5540">
        <f t="shared" ca="1" si="750"/>
        <v>-6.9999999999999991</v>
      </c>
      <c r="AE5540" s="2">
        <v>0</v>
      </c>
      <c r="AF5540" s="7">
        <f>VLOOKUP(R5540,Weights!$A$2:$B$120,2,0)*AE5540</f>
        <v>0</v>
      </c>
      <c r="AG5540">
        <f t="shared" ca="1" si="751"/>
        <v>48.999999999999986</v>
      </c>
      <c r="AI5540" t="str">
        <f t="shared" ca="1" si="753"/>
        <v>Weber State</v>
      </c>
      <c r="AJ5540" t="str">
        <f t="shared" si="754"/>
        <v>Weber State</v>
      </c>
      <c r="AK5540">
        <f t="shared" si="755"/>
        <v>0</v>
      </c>
    </row>
    <row r="5541" spans="17:37" x14ac:dyDescent="0.25">
      <c r="Q5541" t="s">
        <v>3391</v>
      </c>
      <c r="R5541" s="6">
        <v>42070</v>
      </c>
      <c r="S5541" t="s">
        <v>3194</v>
      </c>
      <c r="T5541" t="s">
        <v>3357</v>
      </c>
      <c r="U5541" t="s">
        <v>3841</v>
      </c>
      <c r="V5541">
        <v>79</v>
      </c>
      <c r="W5541">
        <v>71</v>
      </c>
      <c r="X5541" t="s">
        <v>3843</v>
      </c>
      <c r="Y5541" t="s">
        <v>1134</v>
      </c>
      <c r="Z5541">
        <v>1</v>
      </c>
      <c r="AA5541">
        <f t="shared" si="752"/>
        <v>-8</v>
      </c>
      <c r="AB5541">
        <f t="shared" ca="1" si="748"/>
        <v>-3.9999999999999996</v>
      </c>
      <c r="AC5541">
        <f t="shared" ca="1" si="749"/>
        <v>-4</v>
      </c>
      <c r="AD5541">
        <f t="shared" ca="1" si="750"/>
        <v>4</v>
      </c>
      <c r="AE5541" s="2">
        <v>0</v>
      </c>
      <c r="AF5541" s="7">
        <f>VLOOKUP(R5541,Weights!$A$2:$B$120,2,0)*AE5541</f>
        <v>0</v>
      </c>
      <c r="AG5541">
        <f t="shared" ca="1" si="751"/>
        <v>16</v>
      </c>
      <c r="AI5541" t="str">
        <f t="shared" ca="1" si="753"/>
        <v>Eastern Washington</v>
      </c>
      <c r="AJ5541" t="str">
        <f t="shared" si="754"/>
        <v>Eastern Washington</v>
      </c>
      <c r="AK5541" t="str">
        <f t="shared" si="755"/>
        <v>Eastern Washington</v>
      </c>
    </row>
    <row r="5542" spans="17:37" x14ac:dyDescent="0.25">
      <c r="Q5542" t="s">
        <v>3506</v>
      </c>
      <c r="R5542" s="6">
        <v>41957</v>
      </c>
      <c r="S5542" t="s">
        <v>3194</v>
      </c>
      <c r="T5542" t="s">
        <v>3448</v>
      </c>
      <c r="U5542" t="s">
        <v>3842</v>
      </c>
      <c r="V5542">
        <v>64</v>
      </c>
      <c r="W5542">
        <v>54</v>
      </c>
      <c r="Y5542" t="s">
        <v>176</v>
      </c>
      <c r="Z5542">
        <v>1</v>
      </c>
      <c r="AA5542">
        <f t="shared" si="752"/>
        <v>10</v>
      </c>
      <c r="AB5542">
        <f t="shared" ca="1" si="748"/>
        <v>23.000000199999999</v>
      </c>
      <c r="AC5542">
        <f t="shared" ca="1" si="749"/>
        <v>-13.000000199999999</v>
      </c>
      <c r="AD5542">
        <f t="shared" ca="1" si="750"/>
        <v>13.000000199999999</v>
      </c>
      <c r="AE5542" s="2">
        <v>0</v>
      </c>
      <c r="AF5542" s="7">
        <f>VLOOKUP(R5542,Weights!$A$2:$B$120,2,0)*AE5542</f>
        <v>0</v>
      </c>
      <c r="AG5542">
        <f t="shared" ca="1" si="751"/>
        <v>169.0000052</v>
      </c>
      <c r="AI5542" t="str">
        <f t="shared" ca="1" si="753"/>
        <v>West Virginia</v>
      </c>
      <c r="AJ5542" t="str">
        <f t="shared" si="754"/>
        <v>West Virginia</v>
      </c>
      <c r="AK5542">
        <f t="shared" si="755"/>
        <v>0</v>
      </c>
    </row>
    <row r="5543" spans="17:37" x14ac:dyDescent="0.25">
      <c r="Q5543" t="s">
        <v>3506</v>
      </c>
      <c r="R5543" s="6">
        <v>41959</v>
      </c>
      <c r="S5543" t="s">
        <v>3194</v>
      </c>
      <c r="T5543" t="s">
        <v>3487</v>
      </c>
      <c r="U5543" t="s">
        <v>3842</v>
      </c>
      <c r="V5543">
        <v>83</v>
      </c>
      <c r="W5543">
        <v>56</v>
      </c>
      <c r="Y5543" t="s">
        <v>258</v>
      </c>
      <c r="Z5543">
        <v>1</v>
      </c>
      <c r="AA5543">
        <f t="shared" si="752"/>
        <v>27</v>
      </c>
      <c r="AB5543">
        <f t="shared" ca="1" si="748"/>
        <v>21.800000179999998</v>
      </c>
      <c r="AC5543">
        <f t="shared" ca="1" si="749"/>
        <v>5.1999998200000022</v>
      </c>
      <c r="AD5543">
        <f t="shared" ca="1" si="750"/>
        <v>-5.1999998200000022</v>
      </c>
      <c r="AE5543" s="2">
        <v>0</v>
      </c>
      <c r="AF5543" s="7">
        <f>VLOOKUP(R5543,Weights!$A$2:$B$120,2,0)*AE5543</f>
        <v>0</v>
      </c>
      <c r="AG5543">
        <f t="shared" ca="1" si="751"/>
        <v>27.039998128000054</v>
      </c>
      <c r="AI5543" t="str">
        <f t="shared" ca="1" si="753"/>
        <v>West Virginia</v>
      </c>
      <c r="AJ5543" t="str">
        <f t="shared" si="754"/>
        <v>West Virginia</v>
      </c>
      <c r="AK5543">
        <f t="shared" si="755"/>
        <v>0</v>
      </c>
    </row>
    <row r="5544" spans="17:37" x14ac:dyDescent="0.25">
      <c r="Q5544" t="s">
        <v>3506</v>
      </c>
      <c r="R5544" s="6">
        <v>41969</v>
      </c>
      <c r="S5544" t="s">
        <v>3195</v>
      </c>
      <c r="T5544" t="s">
        <v>3472</v>
      </c>
      <c r="U5544" t="s">
        <v>3842</v>
      </c>
      <c r="V5544">
        <v>103</v>
      </c>
      <c r="W5544">
        <v>72</v>
      </c>
      <c r="Y5544" t="s">
        <v>673</v>
      </c>
      <c r="Z5544">
        <v>1</v>
      </c>
      <c r="AA5544">
        <f t="shared" si="752"/>
        <v>31</v>
      </c>
      <c r="AB5544">
        <f t="shared" ca="1" si="748"/>
        <v>25.000000199999999</v>
      </c>
      <c r="AC5544">
        <f t="shared" ca="1" si="749"/>
        <v>5.9999998000000012</v>
      </c>
      <c r="AD5544">
        <f t="shared" ca="1" si="750"/>
        <v>-5.9999998000000012</v>
      </c>
      <c r="AE5544" s="2">
        <v>0</v>
      </c>
      <c r="AF5544" s="7">
        <f>VLOOKUP(R5544,Weights!$A$2:$B$120,2,0)*AE5544</f>
        <v>0</v>
      </c>
      <c r="AG5544">
        <f t="shared" ca="1" si="751"/>
        <v>35.999997600000057</v>
      </c>
      <c r="AI5544" t="str">
        <f t="shared" ca="1" si="753"/>
        <v>West Virginia</v>
      </c>
      <c r="AJ5544" t="str">
        <f t="shared" si="754"/>
        <v>West Virginia</v>
      </c>
      <c r="AK5544">
        <f t="shared" si="755"/>
        <v>0</v>
      </c>
    </row>
    <row r="5545" spans="17:37" x14ac:dyDescent="0.25">
      <c r="Q5545" t="s">
        <v>3506</v>
      </c>
      <c r="R5545" s="6">
        <v>41972</v>
      </c>
      <c r="S5545" t="s">
        <v>3194</v>
      </c>
      <c r="T5545" t="s">
        <v>3285</v>
      </c>
      <c r="U5545" t="s">
        <v>3842</v>
      </c>
      <c r="V5545">
        <v>86</v>
      </c>
      <c r="W5545">
        <v>57</v>
      </c>
      <c r="Y5545" t="s">
        <v>674</v>
      </c>
      <c r="Z5545">
        <v>1</v>
      </c>
      <c r="AA5545">
        <f t="shared" si="752"/>
        <v>29</v>
      </c>
      <c r="AB5545">
        <f t="shared" ca="1" si="748"/>
        <v>27.200000199999998</v>
      </c>
      <c r="AC5545">
        <f t="shared" ca="1" si="749"/>
        <v>1.7999998000000019</v>
      </c>
      <c r="AD5545">
        <f t="shared" ca="1" si="750"/>
        <v>-1.7999998000000019</v>
      </c>
      <c r="AE5545" s="2">
        <v>0</v>
      </c>
      <c r="AF5545" s="7">
        <f>VLOOKUP(R5545,Weights!$A$2:$B$120,2,0)*AE5545</f>
        <v>0</v>
      </c>
      <c r="AG5545">
        <f t="shared" ca="1" si="751"/>
        <v>3.2399992800000468</v>
      </c>
      <c r="AI5545" t="str">
        <f t="shared" ca="1" si="753"/>
        <v>West Virginia</v>
      </c>
      <c r="AJ5545" t="str">
        <f t="shared" si="754"/>
        <v>West Virginia</v>
      </c>
      <c r="AK5545">
        <f t="shared" si="755"/>
        <v>0</v>
      </c>
    </row>
    <row r="5546" spans="17:37" x14ac:dyDescent="0.25">
      <c r="Q5546" t="s">
        <v>3506</v>
      </c>
      <c r="R5546" s="6">
        <v>41977</v>
      </c>
      <c r="S5546" t="s">
        <v>3194</v>
      </c>
      <c r="T5546" t="s">
        <v>3304</v>
      </c>
      <c r="U5546" t="s">
        <v>3841</v>
      </c>
      <c r="V5546">
        <v>74</v>
      </c>
      <c r="W5546">
        <v>73</v>
      </c>
      <c r="Y5546" t="s">
        <v>415</v>
      </c>
      <c r="Z5546">
        <v>1</v>
      </c>
      <c r="AA5546">
        <f t="shared" si="752"/>
        <v>-1</v>
      </c>
      <c r="AB5546">
        <f t="shared" ca="1" si="748"/>
        <v>10.6</v>
      </c>
      <c r="AC5546">
        <f t="shared" ca="1" si="749"/>
        <v>-11.6</v>
      </c>
      <c r="AD5546">
        <f t="shared" ca="1" si="750"/>
        <v>11.6</v>
      </c>
      <c r="AE5546" s="2">
        <v>0</v>
      </c>
      <c r="AF5546" s="7">
        <f>VLOOKUP(R5546,Weights!$A$2:$B$120,2,0)*AE5546</f>
        <v>0</v>
      </c>
      <c r="AG5546">
        <f t="shared" ca="1" si="751"/>
        <v>134.56</v>
      </c>
      <c r="AI5546" t="str">
        <f t="shared" ca="1" si="753"/>
        <v>West Virginia</v>
      </c>
      <c r="AJ5546" t="str">
        <f t="shared" si="754"/>
        <v>LSU</v>
      </c>
      <c r="AK5546" t="str">
        <f t="shared" si="755"/>
        <v>LSU</v>
      </c>
    </row>
    <row r="5547" spans="17:37" x14ac:dyDescent="0.25">
      <c r="Q5547" t="s">
        <v>3506</v>
      </c>
      <c r="R5547" s="6">
        <v>41987</v>
      </c>
      <c r="S5547" t="s">
        <v>3195</v>
      </c>
      <c r="T5547" t="s">
        <v>3447</v>
      </c>
      <c r="U5547" t="s">
        <v>3842</v>
      </c>
      <c r="V5547">
        <v>69</v>
      </c>
      <c r="W5547">
        <v>66</v>
      </c>
      <c r="Y5547" t="s">
        <v>418</v>
      </c>
      <c r="Z5547">
        <v>1</v>
      </c>
      <c r="AA5547">
        <f t="shared" si="752"/>
        <v>3</v>
      </c>
      <c r="AB5547">
        <f t="shared" ca="1" si="748"/>
        <v>26.000000199999999</v>
      </c>
      <c r="AC5547">
        <f t="shared" ca="1" si="749"/>
        <v>-23.000000199999999</v>
      </c>
      <c r="AD5547">
        <f t="shared" ca="1" si="750"/>
        <v>23.000000199999999</v>
      </c>
      <c r="AE5547" s="2">
        <v>0</v>
      </c>
      <c r="AF5547" s="7">
        <f>VLOOKUP(R5547,Weights!$A$2:$B$120,2,0)*AE5547</f>
        <v>0</v>
      </c>
      <c r="AG5547">
        <f t="shared" ca="1" si="751"/>
        <v>529.00000920000002</v>
      </c>
      <c r="AI5547" t="str">
        <f t="shared" ca="1" si="753"/>
        <v>West Virginia</v>
      </c>
      <c r="AJ5547" t="str">
        <f t="shared" si="754"/>
        <v>West Virginia</v>
      </c>
      <c r="AK5547">
        <f t="shared" si="755"/>
        <v>0</v>
      </c>
    </row>
    <row r="5548" spans="17:37" x14ac:dyDescent="0.25">
      <c r="Q5548" t="s">
        <v>3506</v>
      </c>
      <c r="R5548" s="6">
        <v>41995</v>
      </c>
      <c r="S5548" t="s">
        <v>3194</v>
      </c>
      <c r="T5548" t="s">
        <v>3431</v>
      </c>
      <c r="U5548" t="s">
        <v>3842</v>
      </c>
      <c r="V5548">
        <v>77</v>
      </c>
      <c r="W5548">
        <v>44</v>
      </c>
      <c r="Y5548" t="s">
        <v>715</v>
      </c>
      <c r="Z5548">
        <v>1</v>
      </c>
      <c r="AA5548">
        <f t="shared" si="752"/>
        <v>33</v>
      </c>
      <c r="AB5548">
        <f t="shared" ca="1" si="748"/>
        <v>18.000000199999999</v>
      </c>
      <c r="AC5548">
        <f t="shared" ca="1" si="749"/>
        <v>14.999999800000001</v>
      </c>
      <c r="AD5548">
        <f t="shared" ca="1" si="750"/>
        <v>-14.999999800000001</v>
      </c>
      <c r="AE5548" s="2">
        <v>0</v>
      </c>
      <c r="AF5548" s="7">
        <f>VLOOKUP(R5548,Weights!$A$2:$B$120,2,0)*AE5548</f>
        <v>0</v>
      </c>
      <c r="AG5548">
        <f t="shared" ca="1" si="751"/>
        <v>224.99999400000007</v>
      </c>
      <c r="AI5548" t="str">
        <f t="shared" ca="1" si="753"/>
        <v>West Virginia</v>
      </c>
      <c r="AJ5548" t="str">
        <f t="shared" si="754"/>
        <v>West Virginia</v>
      </c>
      <c r="AK5548">
        <f t="shared" si="755"/>
        <v>0</v>
      </c>
    </row>
    <row r="5549" spans="17:37" x14ac:dyDescent="0.25">
      <c r="Q5549" t="s">
        <v>3506</v>
      </c>
      <c r="R5549" s="6">
        <v>42003</v>
      </c>
      <c r="S5549" t="s">
        <v>3194</v>
      </c>
      <c r="T5549" t="s">
        <v>3319</v>
      </c>
      <c r="U5549" t="s">
        <v>3842</v>
      </c>
      <c r="V5549">
        <v>82</v>
      </c>
      <c r="W5549">
        <v>51</v>
      </c>
      <c r="Y5549" t="s">
        <v>716</v>
      </c>
      <c r="Z5549">
        <v>1</v>
      </c>
      <c r="AA5549">
        <f t="shared" si="752"/>
        <v>31</v>
      </c>
      <c r="AB5549">
        <f t="shared" ca="1" si="748"/>
        <v>18.000000199999999</v>
      </c>
      <c r="AC5549">
        <f t="shared" ca="1" si="749"/>
        <v>12.999999800000001</v>
      </c>
      <c r="AD5549">
        <f t="shared" ca="1" si="750"/>
        <v>-12.999999800000001</v>
      </c>
      <c r="AE5549" s="2">
        <v>0</v>
      </c>
      <c r="AF5549" s="7">
        <f>VLOOKUP(R5549,Weights!$A$2:$B$120,2,0)*AE5549</f>
        <v>0</v>
      </c>
      <c r="AG5549">
        <f t="shared" ca="1" si="751"/>
        <v>168.99999480000008</v>
      </c>
      <c r="AI5549" t="str">
        <f t="shared" ca="1" si="753"/>
        <v>West Virginia</v>
      </c>
      <c r="AJ5549" t="str">
        <f t="shared" si="754"/>
        <v>West Virginia</v>
      </c>
      <c r="AK5549">
        <f t="shared" si="755"/>
        <v>0</v>
      </c>
    </row>
    <row r="5550" spans="17:37" x14ac:dyDescent="0.25">
      <c r="Q5550" t="s">
        <v>3506</v>
      </c>
      <c r="R5550" s="6">
        <v>42014</v>
      </c>
      <c r="S5550" t="s">
        <v>3194</v>
      </c>
      <c r="T5550" t="s">
        <v>3835</v>
      </c>
      <c r="U5550" t="s">
        <v>3841</v>
      </c>
      <c r="V5550">
        <v>74</v>
      </c>
      <c r="W5550">
        <v>72</v>
      </c>
      <c r="Y5550" t="s">
        <v>719</v>
      </c>
      <c r="Z5550">
        <v>1</v>
      </c>
      <c r="AA5550">
        <f t="shared" si="752"/>
        <v>-2</v>
      </c>
      <c r="AB5550">
        <f t="shared" ca="1" si="748"/>
        <v>1.7999999999999972</v>
      </c>
      <c r="AC5550">
        <f t="shared" ca="1" si="749"/>
        <v>-3.7999999999999972</v>
      </c>
      <c r="AD5550">
        <f t="shared" ca="1" si="750"/>
        <v>3.7999999999999972</v>
      </c>
      <c r="AE5550" s="2">
        <v>0</v>
      </c>
      <c r="AF5550" s="7">
        <f>VLOOKUP(R5550,Weights!$A$2:$B$120,2,0)*AE5550</f>
        <v>0</v>
      </c>
      <c r="AG5550">
        <f t="shared" ca="1" si="751"/>
        <v>14.439999999999978</v>
      </c>
      <c r="AI5550" t="str">
        <f t="shared" ca="1" si="753"/>
        <v>West Virginia</v>
      </c>
      <c r="AJ5550" t="str">
        <f t="shared" si="754"/>
        <v>Iowa State</v>
      </c>
      <c r="AK5550" t="str">
        <f t="shared" si="755"/>
        <v>Iowa State</v>
      </c>
    </row>
    <row r="5551" spans="17:37" x14ac:dyDescent="0.25">
      <c r="Q5551" t="s">
        <v>3506</v>
      </c>
      <c r="R5551" s="6">
        <v>42017</v>
      </c>
      <c r="S5551" t="s">
        <v>3194</v>
      </c>
      <c r="T5551" t="s">
        <v>3823</v>
      </c>
      <c r="U5551" t="s">
        <v>3842</v>
      </c>
      <c r="V5551">
        <v>86</v>
      </c>
      <c r="W5551">
        <v>65</v>
      </c>
      <c r="Y5551" t="s">
        <v>720</v>
      </c>
      <c r="Z5551">
        <v>1</v>
      </c>
      <c r="AA5551">
        <f t="shared" si="752"/>
        <v>21</v>
      </c>
      <c r="AB5551">
        <f t="shared" ca="1" si="748"/>
        <v>4.7999999999999972</v>
      </c>
      <c r="AC5551">
        <f t="shared" ca="1" si="749"/>
        <v>16.200000000000003</v>
      </c>
      <c r="AD5551">
        <f t="shared" ca="1" si="750"/>
        <v>-16.200000000000003</v>
      </c>
      <c r="AE5551" s="2">
        <v>0</v>
      </c>
      <c r="AF5551" s="7">
        <f>VLOOKUP(R5551,Weights!$A$2:$B$120,2,0)*AE5551</f>
        <v>0</v>
      </c>
      <c r="AG5551">
        <f t="shared" ca="1" si="751"/>
        <v>262.44000000000011</v>
      </c>
      <c r="AI5551" t="str">
        <f t="shared" ca="1" si="753"/>
        <v>West Virginia</v>
      </c>
      <c r="AJ5551" t="str">
        <f t="shared" si="754"/>
        <v>West Virginia</v>
      </c>
      <c r="AK5551">
        <f t="shared" si="755"/>
        <v>0</v>
      </c>
    </row>
    <row r="5552" spans="17:37" x14ac:dyDescent="0.25">
      <c r="Q5552" t="s">
        <v>3506</v>
      </c>
      <c r="R5552" s="6">
        <v>42028</v>
      </c>
      <c r="S5552" t="s">
        <v>3194</v>
      </c>
      <c r="T5552" t="s">
        <v>3365</v>
      </c>
      <c r="U5552" t="s">
        <v>3842</v>
      </c>
      <c r="V5552">
        <v>86</v>
      </c>
      <c r="W5552">
        <v>85</v>
      </c>
      <c r="X5552" t="s">
        <v>3843</v>
      </c>
      <c r="Y5552" t="s">
        <v>722</v>
      </c>
      <c r="Z5552">
        <v>1</v>
      </c>
      <c r="AA5552">
        <f t="shared" si="752"/>
        <v>1</v>
      </c>
      <c r="AB5552">
        <f t="shared" ca="1" si="748"/>
        <v>10.399999999999999</v>
      </c>
      <c r="AC5552">
        <f t="shared" ca="1" si="749"/>
        <v>-9.3999999999999986</v>
      </c>
      <c r="AD5552">
        <f t="shared" ca="1" si="750"/>
        <v>9.3999999999999986</v>
      </c>
      <c r="AE5552" s="2">
        <v>0</v>
      </c>
      <c r="AF5552" s="7">
        <f>VLOOKUP(R5552,Weights!$A$2:$B$120,2,0)*AE5552</f>
        <v>0</v>
      </c>
      <c r="AG5552">
        <f t="shared" ca="1" si="751"/>
        <v>88.359999999999971</v>
      </c>
      <c r="AI5552" t="str">
        <f t="shared" ca="1" si="753"/>
        <v>West Virginia</v>
      </c>
      <c r="AJ5552" t="str">
        <f t="shared" si="754"/>
        <v>West Virginia</v>
      </c>
      <c r="AK5552">
        <f t="shared" si="755"/>
        <v>0</v>
      </c>
    </row>
    <row r="5553" spans="17:37" x14ac:dyDescent="0.25">
      <c r="Q5553" t="s">
        <v>3506</v>
      </c>
      <c r="R5553" s="6">
        <v>42035</v>
      </c>
      <c r="S5553" t="s">
        <v>3194</v>
      </c>
      <c r="T5553" t="s">
        <v>3368</v>
      </c>
      <c r="U5553" t="s">
        <v>3842</v>
      </c>
      <c r="V5553">
        <v>77</v>
      </c>
      <c r="W5553">
        <v>58</v>
      </c>
      <c r="Y5553" t="s">
        <v>723</v>
      </c>
      <c r="Z5553">
        <v>1</v>
      </c>
      <c r="AA5553">
        <f t="shared" si="752"/>
        <v>19</v>
      </c>
      <c r="AB5553">
        <f t="shared" ca="1" si="748"/>
        <v>17.200000199999998</v>
      </c>
      <c r="AC5553">
        <f t="shared" ca="1" si="749"/>
        <v>1.7999998000000019</v>
      </c>
      <c r="AD5553">
        <f t="shared" ca="1" si="750"/>
        <v>-1.7999998000000019</v>
      </c>
      <c r="AE5553" s="2">
        <v>0</v>
      </c>
      <c r="AF5553" s="7">
        <f>VLOOKUP(R5553,Weights!$A$2:$B$120,2,0)*AE5553</f>
        <v>0</v>
      </c>
      <c r="AG5553">
        <f t="shared" ca="1" si="751"/>
        <v>3.2399992800000468</v>
      </c>
      <c r="AI5553" t="str">
        <f t="shared" ca="1" si="753"/>
        <v>West Virginia</v>
      </c>
      <c r="AJ5553" t="str">
        <f t="shared" si="754"/>
        <v>West Virginia</v>
      </c>
      <c r="AK5553">
        <f t="shared" si="755"/>
        <v>0</v>
      </c>
    </row>
    <row r="5554" spans="17:37" x14ac:dyDescent="0.25">
      <c r="Q5554" t="s">
        <v>3506</v>
      </c>
      <c r="R5554" s="6">
        <v>42042</v>
      </c>
      <c r="S5554" t="s">
        <v>3194</v>
      </c>
      <c r="T5554" t="s">
        <v>3524</v>
      </c>
      <c r="U5554" t="s">
        <v>3841</v>
      </c>
      <c r="V5554">
        <v>87</v>
      </c>
      <c r="W5554">
        <v>69</v>
      </c>
      <c r="Y5554" t="s">
        <v>938</v>
      </c>
      <c r="Z5554">
        <v>1</v>
      </c>
      <c r="AA5554">
        <f t="shared" si="752"/>
        <v>-18</v>
      </c>
      <c r="AB5554">
        <f t="shared" ca="1" si="748"/>
        <v>4</v>
      </c>
      <c r="AC5554">
        <f t="shared" ca="1" si="749"/>
        <v>-22</v>
      </c>
      <c r="AD5554">
        <f t="shared" ca="1" si="750"/>
        <v>22</v>
      </c>
      <c r="AE5554" s="2">
        <v>0</v>
      </c>
      <c r="AF5554" s="7">
        <f>VLOOKUP(R5554,Weights!$A$2:$B$120,2,0)*AE5554</f>
        <v>0</v>
      </c>
      <c r="AG5554">
        <f t="shared" ca="1" si="751"/>
        <v>484</v>
      </c>
      <c r="AI5554" t="str">
        <f t="shared" ca="1" si="753"/>
        <v>West Virginia</v>
      </c>
      <c r="AJ5554" t="str">
        <f t="shared" si="754"/>
        <v>Baylor</v>
      </c>
      <c r="AK5554" t="str">
        <f t="shared" si="755"/>
        <v>Baylor</v>
      </c>
    </row>
    <row r="5555" spans="17:37" x14ac:dyDescent="0.25">
      <c r="Q5555" t="s">
        <v>3506</v>
      </c>
      <c r="R5555" s="6">
        <v>42046</v>
      </c>
      <c r="S5555" t="s">
        <v>3194</v>
      </c>
      <c r="T5555" t="s">
        <v>3366</v>
      </c>
      <c r="U5555" t="s">
        <v>3842</v>
      </c>
      <c r="V5555">
        <v>76</v>
      </c>
      <c r="W5555">
        <v>72</v>
      </c>
      <c r="Y5555" t="s">
        <v>1028</v>
      </c>
      <c r="Z5555">
        <v>1</v>
      </c>
      <c r="AA5555">
        <f t="shared" si="752"/>
        <v>4</v>
      </c>
      <c r="AB5555">
        <f t="shared" ca="1" si="748"/>
        <v>12.400000199999999</v>
      </c>
      <c r="AC5555">
        <f t="shared" ca="1" si="749"/>
        <v>-8.4000001999999991</v>
      </c>
      <c r="AD5555">
        <f t="shared" ca="1" si="750"/>
        <v>8.4000001999999991</v>
      </c>
      <c r="AE5555" s="2">
        <v>0</v>
      </c>
      <c r="AF5555" s="7">
        <f>VLOOKUP(R5555,Weights!$A$2:$B$120,2,0)*AE5555</f>
        <v>0</v>
      </c>
      <c r="AG5555">
        <f t="shared" ca="1" si="751"/>
        <v>70.560003360000024</v>
      </c>
      <c r="AI5555" t="str">
        <f t="shared" ca="1" si="753"/>
        <v>West Virginia</v>
      </c>
      <c r="AJ5555" t="str">
        <f t="shared" si="754"/>
        <v>West Virginia</v>
      </c>
      <c r="AK5555">
        <f t="shared" si="755"/>
        <v>0</v>
      </c>
    </row>
    <row r="5556" spans="17:37" x14ac:dyDescent="0.25">
      <c r="Q5556" t="s">
        <v>3506</v>
      </c>
      <c r="R5556" s="6">
        <v>42051</v>
      </c>
      <c r="S5556" t="s">
        <v>3194</v>
      </c>
      <c r="T5556" t="s">
        <v>3830</v>
      </c>
      <c r="U5556" t="s">
        <v>3842</v>
      </c>
      <c r="V5556">
        <v>62</v>
      </c>
      <c r="W5556">
        <v>61</v>
      </c>
      <c r="Y5556" t="s">
        <v>727</v>
      </c>
      <c r="Z5556">
        <v>1</v>
      </c>
      <c r="AA5556">
        <f t="shared" si="752"/>
        <v>1</v>
      </c>
      <c r="AB5556">
        <f t="shared" ca="1" si="748"/>
        <v>1</v>
      </c>
      <c r="AC5556">
        <f t="shared" ca="1" si="749"/>
        <v>0</v>
      </c>
      <c r="AD5556">
        <f t="shared" ca="1" si="750"/>
        <v>0</v>
      </c>
      <c r="AE5556" s="2">
        <v>0</v>
      </c>
      <c r="AF5556" s="7">
        <f>VLOOKUP(R5556,Weights!$A$2:$B$120,2,0)*AE5556</f>
        <v>0</v>
      </c>
      <c r="AG5556">
        <f t="shared" ca="1" si="751"/>
        <v>0</v>
      </c>
      <c r="AI5556" t="str">
        <f t="shared" ca="1" si="753"/>
        <v>West Virginia</v>
      </c>
      <c r="AJ5556" t="str">
        <f t="shared" si="754"/>
        <v>West Virginia</v>
      </c>
      <c r="AK5556">
        <f t="shared" si="755"/>
        <v>0</v>
      </c>
    </row>
    <row r="5557" spans="17:37" x14ac:dyDescent="0.25">
      <c r="Q5557" t="s">
        <v>3506</v>
      </c>
      <c r="R5557" s="6">
        <v>42059</v>
      </c>
      <c r="S5557" t="s">
        <v>3194</v>
      </c>
      <c r="T5557" t="s">
        <v>3369</v>
      </c>
      <c r="U5557" t="s">
        <v>3842</v>
      </c>
      <c r="V5557">
        <v>71</v>
      </c>
      <c r="W5557">
        <v>64</v>
      </c>
      <c r="Y5557" t="s">
        <v>729</v>
      </c>
      <c r="Z5557">
        <v>1</v>
      </c>
      <c r="AA5557">
        <f t="shared" si="752"/>
        <v>7</v>
      </c>
      <c r="AB5557">
        <f t="shared" ca="1" si="748"/>
        <v>5.1999999999999993</v>
      </c>
      <c r="AC5557">
        <f t="shared" ca="1" si="749"/>
        <v>1.8000000000000007</v>
      </c>
      <c r="AD5557">
        <f t="shared" ca="1" si="750"/>
        <v>-1.8000000000000007</v>
      </c>
      <c r="AE5557" s="2">
        <v>0</v>
      </c>
      <c r="AF5557" s="7">
        <f>VLOOKUP(R5557,Weights!$A$2:$B$120,2,0)*AE5557</f>
        <v>0</v>
      </c>
      <c r="AG5557">
        <f t="shared" ca="1" si="751"/>
        <v>3.2400000000000024</v>
      </c>
      <c r="AI5557" t="str">
        <f t="shared" ca="1" si="753"/>
        <v>West Virginia</v>
      </c>
      <c r="AJ5557" t="str">
        <f t="shared" si="754"/>
        <v>West Virginia</v>
      </c>
      <c r="AK5557">
        <f t="shared" si="755"/>
        <v>0</v>
      </c>
    </row>
    <row r="5558" spans="17:37" x14ac:dyDescent="0.25">
      <c r="Q5558" t="s">
        <v>3506</v>
      </c>
      <c r="R5558" s="6">
        <v>42070</v>
      </c>
      <c r="S5558" t="s">
        <v>3194</v>
      </c>
      <c r="T5558" t="s">
        <v>3367</v>
      </c>
      <c r="U5558" t="s">
        <v>3842</v>
      </c>
      <c r="V5558">
        <v>81</v>
      </c>
      <c r="W5558">
        <v>72</v>
      </c>
      <c r="Y5558" t="s">
        <v>943</v>
      </c>
      <c r="Z5558">
        <v>1</v>
      </c>
      <c r="AA5558">
        <f t="shared" si="752"/>
        <v>9</v>
      </c>
      <c r="AB5558">
        <f t="shared" ca="1" si="748"/>
        <v>7.7999999999999989</v>
      </c>
      <c r="AC5558">
        <f t="shared" ca="1" si="749"/>
        <v>1.2000000000000011</v>
      </c>
      <c r="AD5558">
        <f t="shared" ca="1" si="750"/>
        <v>-1.2000000000000011</v>
      </c>
      <c r="AE5558" s="2">
        <v>0</v>
      </c>
      <c r="AF5558" s="7">
        <f>VLOOKUP(R5558,Weights!$A$2:$B$120,2,0)*AE5558</f>
        <v>0</v>
      </c>
      <c r="AG5558">
        <f t="shared" ca="1" si="751"/>
        <v>1.4400000000000026</v>
      </c>
      <c r="AI5558" t="str">
        <f t="shared" ca="1" si="753"/>
        <v>West Virginia</v>
      </c>
      <c r="AJ5558" t="str">
        <f t="shared" si="754"/>
        <v>West Virginia</v>
      </c>
      <c r="AK5558">
        <f t="shared" si="755"/>
        <v>0</v>
      </c>
    </row>
    <row r="5559" spans="17:37" x14ac:dyDescent="0.25">
      <c r="Q5559" t="s">
        <v>3491</v>
      </c>
      <c r="R5559" s="6">
        <v>41964</v>
      </c>
      <c r="S5559" t="s">
        <v>3194</v>
      </c>
      <c r="T5559" t="s">
        <v>3839</v>
      </c>
      <c r="U5559" t="s">
        <v>3842</v>
      </c>
      <c r="V5559">
        <v>72</v>
      </c>
      <c r="W5559">
        <v>53</v>
      </c>
      <c r="Y5559" t="s">
        <v>13</v>
      </c>
      <c r="Z5559">
        <v>1</v>
      </c>
      <c r="AA5559">
        <f t="shared" si="752"/>
        <v>19</v>
      </c>
      <c r="AB5559">
        <f t="shared" ca="1" si="748"/>
        <v>27.599999799999999</v>
      </c>
      <c r="AC5559">
        <f t="shared" ca="1" si="749"/>
        <v>-8.5999997999999991</v>
      </c>
      <c r="AD5559">
        <f t="shared" ca="1" si="750"/>
        <v>8.5999997999999991</v>
      </c>
      <c r="AE5559" s="2">
        <v>0</v>
      </c>
      <c r="AF5559" s="7">
        <f>VLOOKUP(R5559,Weights!$A$2:$B$120,2,0)*AE5559</f>
        <v>0</v>
      </c>
      <c r="AG5559">
        <f t="shared" ca="1" si="751"/>
        <v>73.959996560000022</v>
      </c>
      <c r="AI5559" t="str">
        <f t="shared" ca="1" si="753"/>
        <v>Western Carolina</v>
      </c>
      <c r="AJ5559" t="str">
        <f t="shared" si="754"/>
        <v>Western Carolina</v>
      </c>
      <c r="AK5559">
        <f t="shared" si="755"/>
        <v>0</v>
      </c>
    </row>
    <row r="5560" spans="17:37" x14ac:dyDescent="0.25">
      <c r="Q5560" t="s">
        <v>3491</v>
      </c>
      <c r="R5560" s="6">
        <v>41968</v>
      </c>
      <c r="S5560" t="s">
        <v>3195</v>
      </c>
      <c r="T5560" t="s">
        <v>3484</v>
      </c>
      <c r="U5560" t="s">
        <v>3841</v>
      </c>
      <c r="V5560">
        <v>85</v>
      </c>
      <c r="W5560">
        <v>70</v>
      </c>
      <c r="Y5560" t="s">
        <v>17</v>
      </c>
      <c r="Z5560">
        <v>1</v>
      </c>
      <c r="AA5560">
        <f t="shared" si="752"/>
        <v>-15</v>
      </c>
      <c r="AB5560">
        <f t="shared" ca="1" si="748"/>
        <v>-12</v>
      </c>
      <c r="AC5560">
        <f t="shared" ca="1" si="749"/>
        <v>-3</v>
      </c>
      <c r="AD5560">
        <f t="shared" ca="1" si="750"/>
        <v>3</v>
      </c>
      <c r="AE5560" s="2">
        <v>0</v>
      </c>
      <c r="AF5560" s="7">
        <f>VLOOKUP(R5560,Weights!$A$2:$B$120,2,0)*AE5560</f>
        <v>0</v>
      </c>
      <c r="AG5560">
        <f t="shared" ca="1" si="751"/>
        <v>9</v>
      </c>
      <c r="AI5560" t="str">
        <f t="shared" ca="1" si="753"/>
        <v>Georgia St</v>
      </c>
      <c r="AJ5560" t="str">
        <f t="shared" si="754"/>
        <v>Georgia St</v>
      </c>
      <c r="AK5560" t="str">
        <f t="shared" si="755"/>
        <v>Georgia St</v>
      </c>
    </row>
    <row r="5561" spans="17:37" x14ac:dyDescent="0.25">
      <c r="Q5561" t="s">
        <v>3491</v>
      </c>
      <c r="R5561" s="6">
        <v>41969</v>
      </c>
      <c r="S5561" t="s">
        <v>3195</v>
      </c>
      <c r="T5561" t="s">
        <v>3378</v>
      </c>
      <c r="U5561" t="s">
        <v>3842</v>
      </c>
      <c r="V5561">
        <v>66</v>
      </c>
      <c r="W5561">
        <v>61</v>
      </c>
      <c r="Y5561" t="s">
        <v>235</v>
      </c>
      <c r="Z5561">
        <v>1</v>
      </c>
      <c r="AA5561">
        <f t="shared" si="752"/>
        <v>5</v>
      </c>
      <c r="AB5561">
        <f t="shared" ca="1" si="748"/>
        <v>8.1999998000000005</v>
      </c>
      <c r="AC5561">
        <f t="shared" ca="1" si="749"/>
        <v>-3.1999998000000005</v>
      </c>
      <c r="AD5561">
        <f t="shared" ca="1" si="750"/>
        <v>3.1999998000000005</v>
      </c>
      <c r="AE5561" s="2">
        <v>0</v>
      </c>
      <c r="AF5561" s="7">
        <f>VLOOKUP(R5561,Weights!$A$2:$B$120,2,0)*AE5561</f>
        <v>0</v>
      </c>
      <c r="AG5561">
        <f t="shared" ca="1" si="751"/>
        <v>10.239998720000044</v>
      </c>
      <c r="AI5561" t="str">
        <f t="shared" ca="1" si="753"/>
        <v>Western Carolina</v>
      </c>
      <c r="AJ5561" t="str">
        <f t="shared" si="754"/>
        <v>Western Carolina</v>
      </c>
      <c r="AK5561">
        <f t="shared" si="755"/>
        <v>0</v>
      </c>
    </row>
    <row r="5562" spans="17:37" x14ac:dyDescent="0.25">
      <c r="Q5562" t="s">
        <v>3491</v>
      </c>
      <c r="R5562" s="6">
        <v>41991</v>
      </c>
      <c r="S5562" t="s">
        <v>3194</v>
      </c>
      <c r="T5562" t="s">
        <v>3300</v>
      </c>
      <c r="U5562" t="s">
        <v>3841</v>
      </c>
      <c r="V5562">
        <v>69</v>
      </c>
      <c r="W5562">
        <v>56</v>
      </c>
      <c r="Y5562" t="s">
        <v>1862</v>
      </c>
      <c r="Z5562">
        <v>1</v>
      </c>
      <c r="AA5562">
        <f t="shared" si="752"/>
        <v>-13</v>
      </c>
      <c r="AB5562">
        <f t="shared" ca="1" si="748"/>
        <v>7.8000000000000007</v>
      </c>
      <c r="AC5562">
        <f t="shared" ca="1" si="749"/>
        <v>-20.8</v>
      </c>
      <c r="AD5562">
        <f t="shared" ca="1" si="750"/>
        <v>20.8</v>
      </c>
      <c r="AE5562" s="2">
        <v>0</v>
      </c>
      <c r="AF5562" s="7">
        <f>VLOOKUP(R5562,Weights!$A$2:$B$120,2,0)*AE5562</f>
        <v>0</v>
      </c>
      <c r="AG5562">
        <f t="shared" ca="1" si="751"/>
        <v>432.64000000000004</v>
      </c>
      <c r="AI5562" t="str">
        <f t="shared" ca="1" si="753"/>
        <v>Western Carolina</v>
      </c>
      <c r="AJ5562" t="str">
        <f t="shared" si="754"/>
        <v>Wright St</v>
      </c>
      <c r="AK5562" t="str">
        <f t="shared" si="755"/>
        <v>Wright St</v>
      </c>
    </row>
    <row r="5563" spans="17:37" x14ac:dyDescent="0.25">
      <c r="Q5563" t="s">
        <v>3491</v>
      </c>
      <c r="R5563" s="6">
        <v>42003</v>
      </c>
      <c r="S5563" t="s">
        <v>3194</v>
      </c>
      <c r="T5563" t="s">
        <v>3839</v>
      </c>
      <c r="U5563" t="s">
        <v>3842</v>
      </c>
      <c r="V5563">
        <v>86</v>
      </c>
      <c r="W5563">
        <v>70</v>
      </c>
      <c r="Y5563" t="s">
        <v>2684</v>
      </c>
      <c r="Z5563">
        <v>1</v>
      </c>
      <c r="AA5563">
        <f t="shared" si="752"/>
        <v>16</v>
      </c>
      <c r="AB5563">
        <f t="shared" ca="1" si="748"/>
        <v>27.599999799999999</v>
      </c>
      <c r="AC5563">
        <f t="shared" ca="1" si="749"/>
        <v>-11.599999799999999</v>
      </c>
      <c r="AD5563">
        <f t="shared" ca="1" si="750"/>
        <v>11.599999799999999</v>
      </c>
      <c r="AE5563" s="2">
        <v>0</v>
      </c>
      <c r="AF5563" s="7">
        <f>VLOOKUP(R5563,Weights!$A$2:$B$120,2,0)*AE5563</f>
        <v>0</v>
      </c>
      <c r="AG5563">
        <f t="shared" ca="1" si="751"/>
        <v>134.55999536000002</v>
      </c>
      <c r="AI5563" t="str">
        <f t="shared" ca="1" si="753"/>
        <v>Western Carolina</v>
      </c>
      <c r="AJ5563" t="str">
        <f t="shared" si="754"/>
        <v>Western Carolina</v>
      </c>
      <c r="AK5563">
        <f t="shared" si="755"/>
        <v>0</v>
      </c>
    </row>
    <row r="5564" spans="17:37" x14ac:dyDescent="0.25">
      <c r="Q5564" t="s">
        <v>3491</v>
      </c>
      <c r="R5564" s="6">
        <v>42007</v>
      </c>
      <c r="S5564" t="s">
        <v>3194</v>
      </c>
      <c r="T5564" t="s">
        <v>3512</v>
      </c>
      <c r="U5564" t="s">
        <v>3842</v>
      </c>
      <c r="V5564">
        <v>78</v>
      </c>
      <c r="W5564">
        <v>70</v>
      </c>
      <c r="Y5564" t="s">
        <v>516</v>
      </c>
      <c r="Z5564">
        <v>1</v>
      </c>
      <c r="AA5564">
        <f t="shared" si="752"/>
        <v>8</v>
      </c>
      <c r="AB5564">
        <f t="shared" ca="1" si="748"/>
        <v>6.6000000000000005</v>
      </c>
      <c r="AC5564">
        <f t="shared" ca="1" si="749"/>
        <v>1.3999999999999995</v>
      </c>
      <c r="AD5564">
        <f t="shared" ca="1" si="750"/>
        <v>-1.3999999999999995</v>
      </c>
      <c r="AE5564" s="2">
        <v>0</v>
      </c>
      <c r="AF5564" s="7">
        <f>VLOOKUP(R5564,Weights!$A$2:$B$120,2,0)*AE5564</f>
        <v>0</v>
      </c>
      <c r="AG5564">
        <f t="shared" ca="1" si="751"/>
        <v>1.9599999999999984</v>
      </c>
      <c r="AI5564" t="str">
        <f t="shared" ca="1" si="753"/>
        <v>Western Carolina</v>
      </c>
      <c r="AJ5564" t="str">
        <f t="shared" si="754"/>
        <v>Western Carolina</v>
      </c>
      <c r="AK5564">
        <f t="shared" si="755"/>
        <v>0</v>
      </c>
    </row>
    <row r="5565" spans="17:37" x14ac:dyDescent="0.25">
      <c r="Q5565" t="s">
        <v>3491</v>
      </c>
      <c r="R5565" s="6">
        <v>42009</v>
      </c>
      <c r="S5565" t="s">
        <v>3194</v>
      </c>
      <c r="T5565" t="s">
        <v>3459</v>
      </c>
      <c r="U5565" t="s">
        <v>3842</v>
      </c>
      <c r="V5565">
        <v>72</v>
      </c>
      <c r="W5565">
        <v>53</v>
      </c>
      <c r="Y5565" t="s">
        <v>2685</v>
      </c>
      <c r="Z5565">
        <v>1</v>
      </c>
      <c r="AA5565">
        <f t="shared" si="752"/>
        <v>19</v>
      </c>
      <c r="AB5565">
        <f t="shared" ca="1" si="748"/>
        <v>2.4000000000000004</v>
      </c>
      <c r="AC5565">
        <f t="shared" ca="1" si="749"/>
        <v>16.600000000000001</v>
      </c>
      <c r="AD5565">
        <f t="shared" ca="1" si="750"/>
        <v>-16.600000000000001</v>
      </c>
      <c r="AE5565" s="2">
        <v>0</v>
      </c>
      <c r="AF5565" s="7">
        <f>VLOOKUP(R5565,Weights!$A$2:$B$120,2,0)*AE5565</f>
        <v>0</v>
      </c>
      <c r="AG5565">
        <f t="shared" ca="1" si="751"/>
        <v>275.56000000000006</v>
      </c>
      <c r="AI5565" t="str">
        <f t="shared" ca="1" si="753"/>
        <v>Western Carolina</v>
      </c>
      <c r="AJ5565" t="str">
        <f t="shared" si="754"/>
        <v>Western Carolina</v>
      </c>
      <c r="AK5565">
        <f t="shared" si="755"/>
        <v>0</v>
      </c>
    </row>
    <row r="5566" spans="17:37" x14ac:dyDescent="0.25">
      <c r="Q5566" t="s">
        <v>3491</v>
      </c>
      <c r="R5566" s="6">
        <v>42014</v>
      </c>
      <c r="S5566" t="s">
        <v>3194</v>
      </c>
      <c r="T5566" t="s">
        <v>3328</v>
      </c>
      <c r="U5566" t="s">
        <v>3842</v>
      </c>
      <c r="V5566">
        <v>82</v>
      </c>
      <c r="W5566">
        <v>72</v>
      </c>
      <c r="Y5566" t="s">
        <v>2686</v>
      </c>
      <c r="Z5566">
        <v>1</v>
      </c>
      <c r="AA5566">
        <f t="shared" si="752"/>
        <v>10</v>
      </c>
      <c r="AB5566">
        <f t="shared" ca="1" si="748"/>
        <v>7.2000000000000011</v>
      </c>
      <c r="AC5566">
        <f t="shared" ca="1" si="749"/>
        <v>2.7999999999999989</v>
      </c>
      <c r="AD5566">
        <f t="shared" ca="1" si="750"/>
        <v>-2.7999999999999989</v>
      </c>
      <c r="AE5566" s="2">
        <v>0</v>
      </c>
      <c r="AF5566" s="7">
        <f>VLOOKUP(R5566,Weights!$A$2:$B$120,2,0)*AE5566</f>
        <v>0</v>
      </c>
      <c r="AG5566">
        <f t="shared" ca="1" si="751"/>
        <v>7.8399999999999936</v>
      </c>
      <c r="AI5566" t="str">
        <f t="shared" ca="1" si="753"/>
        <v>Western Carolina</v>
      </c>
      <c r="AJ5566" t="str">
        <f t="shared" si="754"/>
        <v>Western Carolina</v>
      </c>
      <c r="AK5566">
        <f t="shared" si="755"/>
        <v>0</v>
      </c>
    </row>
    <row r="5567" spans="17:37" x14ac:dyDescent="0.25">
      <c r="Q5567" t="s">
        <v>3491</v>
      </c>
      <c r="R5567" s="6">
        <v>42019</v>
      </c>
      <c r="S5567" t="s">
        <v>3194</v>
      </c>
      <c r="T5567" t="s">
        <v>3440</v>
      </c>
      <c r="U5567" t="s">
        <v>3841</v>
      </c>
      <c r="V5567">
        <v>83</v>
      </c>
      <c r="W5567">
        <v>76</v>
      </c>
      <c r="Y5567" t="s">
        <v>2687</v>
      </c>
      <c r="Z5567">
        <v>1</v>
      </c>
      <c r="AA5567">
        <f t="shared" si="752"/>
        <v>-7</v>
      </c>
      <c r="AB5567">
        <f t="shared" ca="1" si="748"/>
        <v>0.2000000000000004</v>
      </c>
      <c r="AC5567">
        <f t="shared" ca="1" si="749"/>
        <v>-7.2</v>
      </c>
      <c r="AD5567">
        <f t="shared" ca="1" si="750"/>
        <v>7.2</v>
      </c>
      <c r="AE5567" s="2">
        <v>0</v>
      </c>
      <c r="AF5567" s="7">
        <f>VLOOKUP(R5567,Weights!$A$2:$B$120,2,0)*AE5567</f>
        <v>0</v>
      </c>
      <c r="AG5567">
        <f t="shared" ca="1" si="751"/>
        <v>51.84</v>
      </c>
      <c r="AI5567" t="str">
        <f t="shared" ca="1" si="753"/>
        <v>Western Carolina</v>
      </c>
      <c r="AJ5567" t="str">
        <f t="shared" si="754"/>
        <v>East Tennessee St</v>
      </c>
      <c r="AK5567" t="str">
        <f t="shared" si="755"/>
        <v>East Tennessee St</v>
      </c>
    </row>
    <row r="5568" spans="17:37" x14ac:dyDescent="0.25">
      <c r="Q5568" t="s">
        <v>3491</v>
      </c>
      <c r="R5568" s="6">
        <v>42026</v>
      </c>
      <c r="S5568" t="s">
        <v>3194</v>
      </c>
      <c r="T5568" t="s">
        <v>3344</v>
      </c>
      <c r="U5568" t="s">
        <v>3842</v>
      </c>
      <c r="V5568">
        <v>60</v>
      </c>
      <c r="W5568">
        <v>52</v>
      </c>
      <c r="Y5568" t="s">
        <v>2688</v>
      </c>
      <c r="Z5568">
        <v>1</v>
      </c>
      <c r="AA5568">
        <f t="shared" si="752"/>
        <v>8</v>
      </c>
      <c r="AB5568">
        <f t="shared" ca="1" si="748"/>
        <v>-1.0000000199999997</v>
      </c>
      <c r="AC5568">
        <f t="shared" ca="1" si="749"/>
        <v>9.0000000199999999</v>
      </c>
      <c r="AD5568">
        <f t="shared" ca="1" si="750"/>
        <v>-9.0000000199999999</v>
      </c>
      <c r="AE5568" s="2">
        <v>0</v>
      </c>
      <c r="AF5568" s="7">
        <f>VLOOKUP(R5568,Weights!$A$2:$B$120,2,0)*AE5568</f>
        <v>0</v>
      </c>
      <c r="AG5568">
        <f t="shared" ca="1" si="751"/>
        <v>81.000000360000001</v>
      </c>
      <c r="AI5568" t="str">
        <f t="shared" ca="1" si="753"/>
        <v>Mercer</v>
      </c>
      <c r="AJ5568" t="str">
        <f t="shared" si="754"/>
        <v>Western Carolina</v>
      </c>
      <c r="AK5568">
        <f t="shared" si="755"/>
        <v>0</v>
      </c>
    </row>
    <row r="5569" spans="17:37" x14ac:dyDescent="0.25">
      <c r="Q5569" t="s">
        <v>3491</v>
      </c>
      <c r="R5569" s="6">
        <v>42040</v>
      </c>
      <c r="S5569" t="s">
        <v>3194</v>
      </c>
      <c r="T5569" t="s">
        <v>3339</v>
      </c>
      <c r="U5569" t="s">
        <v>3841</v>
      </c>
      <c r="V5569">
        <v>76</v>
      </c>
      <c r="W5569">
        <v>72</v>
      </c>
      <c r="Y5569" t="s">
        <v>2689</v>
      </c>
      <c r="Z5569">
        <v>1</v>
      </c>
      <c r="AA5569">
        <f t="shared" si="752"/>
        <v>-4</v>
      </c>
      <c r="AB5569">
        <f t="shared" ca="1" si="748"/>
        <v>3.2</v>
      </c>
      <c r="AC5569">
        <f t="shared" ca="1" si="749"/>
        <v>-7.2</v>
      </c>
      <c r="AD5569">
        <f t="shared" ca="1" si="750"/>
        <v>7.2</v>
      </c>
      <c r="AE5569" s="2">
        <v>0</v>
      </c>
      <c r="AF5569" s="7">
        <f>VLOOKUP(R5569,Weights!$A$2:$B$120,2,0)*AE5569</f>
        <v>0</v>
      </c>
      <c r="AG5569">
        <f t="shared" ca="1" si="751"/>
        <v>51.84</v>
      </c>
      <c r="AI5569" t="str">
        <f t="shared" ca="1" si="753"/>
        <v>Western Carolina</v>
      </c>
      <c r="AJ5569" t="str">
        <f t="shared" si="754"/>
        <v>Samford</v>
      </c>
      <c r="AK5569" t="str">
        <f t="shared" si="755"/>
        <v>Samford</v>
      </c>
    </row>
    <row r="5570" spans="17:37" x14ac:dyDescent="0.25">
      <c r="Q5570" t="s">
        <v>3491</v>
      </c>
      <c r="R5570" s="6">
        <v>42042</v>
      </c>
      <c r="S5570" t="s">
        <v>3194</v>
      </c>
      <c r="T5570" t="s">
        <v>3355</v>
      </c>
      <c r="U5570" t="s">
        <v>3842</v>
      </c>
      <c r="V5570">
        <v>73</v>
      </c>
      <c r="W5570">
        <v>70</v>
      </c>
      <c r="Y5570" t="s">
        <v>2690</v>
      </c>
      <c r="Z5570">
        <v>1</v>
      </c>
      <c r="AA5570">
        <f t="shared" si="752"/>
        <v>3</v>
      </c>
      <c r="AB5570">
        <f t="shared" ref="AB5570:AB5633" ca="1" si="756">Z5570*(IF(S5570="A",-HomeEdge,IF(S5570="H",HomeEdge,0))+VLOOKUP(Q5570,TmList,2,0)-VLOOKUP(T5570,TmList,2,0))</f>
        <v>-1.6000000199999997</v>
      </c>
      <c r="AC5570">
        <f t="shared" ref="AC5570:AC5633" ca="1" si="757">AA5570-AB5570</f>
        <v>4.6000000199999995</v>
      </c>
      <c r="AD5570">
        <f t="shared" ref="AD5570:AD5633" ca="1" si="758">-AC5570</f>
        <v>-4.6000000199999995</v>
      </c>
      <c r="AE5570" s="2">
        <v>0</v>
      </c>
      <c r="AF5570" s="7">
        <f>VLOOKUP(R5570,Weights!$A$2:$B$120,2,0)*AE5570</f>
        <v>0</v>
      </c>
      <c r="AG5570">
        <f t="shared" ref="AG5570:AG5633" ca="1" si="759">AC5570^2</f>
        <v>21.160000183999998</v>
      </c>
      <c r="AI5570" t="str">
        <f t="shared" ca="1" si="753"/>
        <v>Chattanooga</v>
      </c>
      <c r="AJ5570" t="str">
        <f t="shared" si="754"/>
        <v>Western Carolina</v>
      </c>
      <c r="AK5570">
        <f t="shared" si="755"/>
        <v>0</v>
      </c>
    </row>
    <row r="5571" spans="17:37" x14ac:dyDescent="0.25">
      <c r="Q5571" t="s">
        <v>3491</v>
      </c>
      <c r="R5571" s="6">
        <v>42049</v>
      </c>
      <c r="S5571" t="s">
        <v>3194</v>
      </c>
      <c r="T5571" t="s">
        <v>3431</v>
      </c>
      <c r="U5571" t="s">
        <v>3841</v>
      </c>
      <c r="V5571">
        <v>75</v>
      </c>
      <c r="W5571">
        <v>55</v>
      </c>
      <c r="Y5571" t="s">
        <v>2691</v>
      </c>
      <c r="Z5571">
        <v>1</v>
      </c>
      <c r="AA5571">
        <f t="shared" ref="AA5571:AA5634" si="760">Z5571*IF(U5571="W",(V5571-W5571),W5571-V5571)</f>
        <v>-20</v>
      </c>
      <c r="AB5571">
        <f t="shared" ca="1" si="756"/>
        <v>-4.5999999999999996</v>
      </c>
      <c r="AC5571">
        <f t="shared" ca="1" si="757"/>
        <v>-15.4</v>
      </c>
      <c r="AD5571">
        <f t="shared" ca="1" si="758"/>
        <v>15.4</v>
      </c>
      <c r="AE5571" s="2">
        <v>0</v>
      </c>
      <c r="AF5571" s="7">
        <f>VLOOKUP(R5571,Weights!$A$2:$B$120,2,0)*AE5571</f>
        <v>0</v>
      </c>
      <c r="AG5571">
        <f t="shared" ca="1" si="759"/>
        <v>237.16000000000003</v>
      </c>
      <c r="AI5571" t="str">
        <f t="shared" ref="AI5571:AI5634" ca="1" si="761">IF(AB5571&gt;0,Q5571,T5571)</f>
        <v>Wofford</v>
      </c>
      <c r="AJ5571" t="str">
        <f t="shared" ref="AJ5571:AJ5634" si="762">IF(AA5571&gt;0,Q5571,T5571)</f>
        <v>Wofford</v>
      </c>
      <c r="AK5571" t="str">
        <f t="shared" ref="AK5571:AK5634" si="763">IF(AA5571&lt;0,T5571,0)</f>
        <v>Wofford</v>
      </c>
    </row>
    <row r="5572" spans="17:37" x14ac:dyDescent="0.25">
      <c r="Q5572" t="s">
        <v>3491</v>
      </c>
      <c r="R5572" s="6">
        <v>42052</v>
      </c>
      <c r="S5572" t="s">
        <v>3194</v>
      </c>
      <c r="T5572" t="s">
        <v>3494</v>
      </c>
      <c r="U5572" t="s">
        <v>3191</v>
      </c>
      <c r="Y5572" t="s">
        <v>3191</v>
      </c>
      <c r="Z5572">
        <v>0</v>
      </c>
      <c r="AA5572">
        <f t="shared" si="760"/>
        <v>0</v>
      </c>
      <c r="AB5572">
        <f t="shared" ca="1" si="756"/>
        <v>0</v>
      </c>
      <c r="AC5572">
        <f t="shared" ca="1" si="757"/>
        <v>0</v>
      </c>
      <c r="AD5572">
        <f t="shared" ca="1" si="758"/>
        <v>0</v>
      </c>
      <c r="AE5572" s="2">
        <v>0</v>
      </c>
      <c r="AF5572" s="7">
        <f>VLOOKUP(R5572,Weights!$A$2:$B$120,2,0)*AE5572</f>
        <v>0</v>
      </c>
      <c r="AG5572">
        <f t="shared" ca="1" si="759"/>
        <v>0</v>
      </c>
      <c r="AI5572" t="str">
        <f t="shared" ca="1" si="761"/>
        <v>Cleveland St</v>
      </c>
      <c r="AJ5572" t="str">
        <f t="shared" si="762"/>
        <v>Cleveland St</v>
      </c>
      <c r="AK5572">
        <f t="shared" si="763"/>
        <v>0</v>
      </c>
    </row>
    <row r="5573" spans="17:37" x14ac:dyDescent="0.25">
      <c r="Q5573" t="s">
        <v>3491</v>
      </c>
      <c r="R5573" s="6">
        <v>42056</v>
      </c>
      <c r="S5573" t="s">
        <v>3194</v>
      </c>
      <c r="T5573" t="s">
        <v>3472</v>
      </c>
      <c r="U5573" t="s">
        <v>3841</v>
      </c>
      <c r="V5573">
        <v>113</v>
      </c>
      <c r="W5573">
        <v>111</v>
      </c>
      <c r="X5573" t="s">
        <v>3844</v>
      </c>
      <c r="Y5573" t="s">
        <v>2692</v>
      </c>
      <c r="Z5573">
        <v>1</v>
      </c>
      <c r="AA5573">
        <f t="shared" si="760"/>
        <v>-2</v>
      </c>
      <c r="AB5573">
        <f t="shared" ca="1" si="756"/>
        <v>5.6000000000000005</v>
      </c>
      <c r="AC5573">
        <f t="shared" ca="1" si="757"/>
        <v>-7.6000000000000005</v>
      </c>
      <c r="AD5573">
        <f t="shared" ca="1" si="758"/>
        <v>7.6000000000000005</v>
      </c>
      <c r="AE5573" s="2">
        <v>0</v>
      </c>
      <c r="AF5573" s="7">
        <f>VLOOKUP(R5573,Weights!$A$2:$B$120,2,0)*AE5573</f>
        <v>0</v>
      </c>
      <c r="AG5573">
        <f t="shared" ca="1" si="759"/>
        <v>57.760000000000005</v>
      </c>
      <c r="AI5573" t="str">
        <f t="shared" ca="1" si="761"/>
        <v>Western Carolina</v>
      </c>
      <c r="AJ5573" t="str">
        <f t="shared" si="762"/>
        <v>VMI</v>
      </c>
      <c r="AK5573" t="str">
        <f t="shared" si="763"/>
        <v>VMI</v>
      </c>
    </row>
    <row r="5574" spans="17:37" x14ac:dyDescent="0.25">
      <c r="Q5574" t="s">
        <v>3491</v>
      </c>
      <c r="R5574" s="6">
        <v>42071</v>
      </c>
      <c r="S5574" t="s">
        <v>3195</v>
      </c>
      <c r="T5574" t="s">
        <v>3431</v>
      </c>
      <c r="U5574" t="s">
        <v>3841</v>
      </c>
      <c r="V5574">
        <v>73</v>
      </c>
      <c r="W5574">
        <v>61</v>
      </c>
      <c r="Y5574" t="s">
        <v>2388</v>
      </c>
      <c r="Z5574">
        <v>1</v>
      </c>
      <c r="AA5574">
        <f t="shared" si="760"/>
        <v>-12</v>
      </c>
      <c r="AB5574">
        <f t="shared" ca="1" si="756"/>
        <v>-7.8</v>
      </c>
      <c r="AC5574">
        <f t="shared" ca="1" si="757"/>
        <v>-4.2</v>
      </c>
      <c r="AD5574">
        <f t="shared" ca="1" si="758"/>
        <v>4.2</v>
      </c>
      <c r="AE5574" s="2">
        <v>0</v>
      </c>
      <c r="AF5574" s="7">
        <f>VLOOKUP(R5574,Weights!$A$2:$B$120,2,0)*AE5574</f>
        <v>0</v>
      </c>
      <c r="AG5574">
        <f t="shared" ca="1" si="759"/>
        <v>17.64</v>
      </c>
      <c r="AI5574" t="str">
        <f t="shared" ca="1" si="761"/>
        <v>Wofford</v>
      </c>
      <c r="AJ5574" t="str">
        <f t="shared" si="762"/>
        <v>Wofford</v>
      </c>
      <c r="AK5574" t="str">
        <f t="shared" si="763"/>
        <v>Wofford</v>
      </c>
    </row>
    <row r="5575" spans="17:37" x14ac:dyDescent="0.25">
      <c r="Q5575" t="s">
        <v>3393</v>
      </c>
      <c r="R5575" s="6">
        <v>41957</v>
      </c>
      <c r="S5575" t="s">
        <v>3194</v>
      </c>
      <c r="T5575" t="s">
        <v>3511</v>
      </c>
      <c r="U5575" t="s">
        <v>3841</v>
      </c>
      <c r="V5575">
        <v>73</v>
      </c>
      <c r="W5575">
        <v>71</v>
      </c>
      <c r="X5575" t="s">
        <v>3843</v>
      </c>
      <c r="Y5575" t="s">
        <v>9</v>
      </c>
      <c r="Z5575">
        <v>1</v>
      </c>
      <c r="AA5575">
        <f t="shared" si="760"/>
        <v>-2</v>
      </c>
      <c r="AB5575">
        <f t="shared" ca="1" si="756"/>
        <v>-4.3999997999999989</v>
      </c>
      <c r="AC5575">
        <f t="shared" ca="1" si="757"/>
        <v>2.3999997999999989</v>
      </c>
      <c r="AD5575">
        <f t="shared" ca="1" si="758"/>
        <v>-2.3999997999999989</v>
      </c>
      <c r="AE5575" s="2">
        <v>0</v>
      </c>
      <c r="AF5575" s="7">
        <f>VLOOKUP(R5575,Weights!$A$2:$B$120,2,0)*AE5575</f>
        <v>0</v>
      </c>
      <c r="AG5575">
        <f t="shared" ca="1" si="759"/>
        <v>5.7599990400000349</v>
      </c>
      <c r="AI5575" t="str">
        <f t="shared" ca="1" si="761"/>
        <v>Pacific</v>
      </c>
      <c r="AJ5575" t="str">
        <f t="shared" si="762"/>
        <v>Pacific</v>
      </c>
      <c r="AK5575" t="str">
        <f t="shared" si="763"/>
        <v>Pacific</v>
      </c>
    </row>
    <row r="5576" spans="17:37" x14ac:dyDescent="0.25">
      <c r="Q5576" t="s">
        <v>3393</v>
      </c>
      <c r="R5576" s="6">
        <v>41965</v>
      </c>
      <c r="S5576" t="s">
        <v>3194</v>
      </c>
      <c r="T5576" t="s">
        <v>3443</v>
      </c>
      <c r="U5576" t="s">
        <v>3842</v>
      </c>
      <c r="V5576">
        <v>60</v>
      </c>
      <c r="W5576">
        <v>57</v>
      </c>
      <c r="Y5576" t="s">
        <v>13</v>
      </c>
      <c r="Z5576">
        <v>1</v>
      </c>
      <c r="AA5576">
        <f t="shared" si="760"/>
        <v>3</v>
      </c>
      <c r="AB5576">
        <f t="shared" ca="1" si="756"/>
        <v>3.0000000000000018</v>
      </c>
      <c r="AC5576">
        <f t="shared" ca="1" si="757"/>
        <v>0</v>
      </c>
      <c r="AD5576">
        <f t="shared" ca="1" si="758"/>
        <v>0</v>
      </c>
      <c r="AE5576" s="2">
        <v>0</v>
      </c>
      <c r="AF5576" s="7">
        <f>VLOOKUP(R5576,Weights!$A$2:$B$120,2,0)*AE5576</f>
        <v>0</v>
      </c>
      <c r="AG5576">
        <f t="shared" ca="1" si="759"/>
        <v>0</v>
      </c>
      <c r="AI5576" t="str">
        <f t="shared" ca="1" si="761"/>
        <v>Western Illinois</v>
      </c>
      <c r="AJ5576" t="str">
        <f t="shared" si="762"/>
        <v>Western Illinois</v>
      </c>
      <c r="AK5576">
        <f t="shared" si="763"/>
        <v>0</v>
      </c>
    </row>
    <row r="5577" spans="17:37" x14ac:dyDescent="0.25">
      <c r="Q5577" t="s">
        <v>3393</v>
      </c>
      <c r="R5577" s="6">
        <v>41972</v>
      </c>
      <c r="S5577" t="s">
        <v>3194</v>
      </c>
      <c r="T5577" t="s">
        <v>3839</v>
      </c>
      <c r="U5577" t="s">
        <v>3842</v>
      </c>
      <c r="V5577">
        <v>91</v>
      </c>
      <c r="W5577">
        <v>56</v>
      </c>
      <c r="Y5577" t="s">
        <v>17</v>
      </c>
      <c r="Z5577">
        <v>1</v>
      </c>
      <c r="AA5577">
        <f t="shared" si="760"/>
        <v>35</v>
      </c>
      <c r="AB5577">
        <f t="shared" ca="1" si="756"/>
        <v>20.6</v>
      </c>
      <c r="AC5577">
        <f t="shared" ca="1" si="757"/>
        <v>14.399999999999999</v>
      </c>
      <c r="AD5577">
        <f t="shared" ca="1" si="758"/>
        <v>-14.399999999999999</v>
      </c>
      <c r="AE5577" s="2">
        <v>0</v>
      </c>
      <c r="AF5577" s="7">
        <f>VLOOKUP(R5577,Weights!$A$2:$B$120,2,0)*AE5577</f>
        <v>0</v>
      </c>
      <c r="AG5577">
        <f t="shared" ca="1" si="759"/>
        <v>207.35999999999996</v>
      </c>
      <c r="AI5577" t="str">
        <f t="shared" ca="1" si="761"/>
        <v>Western Illinois</v>
      </c>
      <c r="AJ5577" t="str">
        <f t="shared" si="762"/>
        <v>Western Illinois</v>
      </c>
      <c r="AK5577">
        <f t="shared" si="763"/>
        <v>0</v>
      </c>
    </row>
    <row r="5578" spans="17:37" x14ac:dyDescent="0.25">
      <c r="Q5578" t="s">
        <v>3393</v>
      </c>
      <c r="R5578" s="6">
        <v>41984</v>
      </c>
      <c r="S5578" t="s">
        <v>3194</v>
      </c>
      <c r="T5578" t="s">
        <v>3358</v>
      </c>
      <c r="U5578" t="s">
        <v>3842</v>
      </c>
      <c r="V5578">
        <v>78</v>
      </c>
      <c r="W5578">
        <v>75</v>
      </c>
      <c r="Y5578" t="s">
        <v>484</v>
      </c>
      <c r="Z5578">
        <v>1</v>
      </c>
      <c r="AA5578">
        <f t="shared" si="760"/>
        <v>3</v>
      </c>
      <c r="AB5578">
        <f t="shared" ca="1" si="756"/>
        <v>-1.1999997999999987</v>
      </c>
      <c r="AC5578">
        <f t="shared" ca="1" si="757"/>
        <v>4.1999997999999987</v>
      </c>
      <c r="AD5578">
        <f t="shared" ca="1" si="758"/>
        <v>-4.1999997999999987</v>
      </c>
      <c r="AE5578" s="2">
        <v>0</v>
      </c>
      <c r="AF5578" s="7">
        <f>VLOOKUP(R5578,Weights!$A$2:$B$120,2,0)*AE5578</f>
        <v>0</v>
      </c>
      <c r="AG5578">
        <f t="shared" ca="1" si="759"/>
        <v>17.639998320000029</v>
      </c>
      <c r="AI5578" t="str">
        <f t="shared" ca="1" si="761"/>
        <v>Idaho</v>
      </c>
      <c r="AJ5578" t="str">
        <f t="shared" si="762"/>
        <v>Western Illinois</v>
      </c>
      <c r="AK5578">
        <f t="shared" si="763"/>
        <v>0</v>
      </c>
    </row>
    <row r="5579" spans="17:37" x14ac:dyDescent="0.25">
      <c r="Q5579" t="s">
        <v>3393</v>
      </c>
      <c r="R5579" s="6">
        <v>41986</v>
      </c>
      <c r="S5579" t="s">
        <v>3194</v>
      </c>
      <c r="T5579" t="s">
        <v>3522</v>
      </c>
      <c r="U5579" t="s">
        <v>3842</v>
      </c>
      <c r="V5579">
        <v>78</v>
      </c>
      <c r="W5579">
        <v>68</v>
      </c>
      <c r="Y5579" t="s">
        <v>315</v>
      </c>
      <c r="Z5579">
        <v>1</v>
      </c>
      <c r="AA5579">
        <f t="shared" si="760"/>
        <v>10</v>
      </c>
      <c r="AB5579">
        <f t="shared" ca="1" si="756"/>
        <v>-0.79999979999999926</v>
      </c>
      <c r="AC5579">
        <f t="shared" ca="1" si="757"/>
        <v>10.799999799999998</v>
      </c>
      <c r="AD5579">
        <f t="shared" ca="1" si="758"/>
        <v>-10.799999799999998</v>
      </c>
      <c r="AE5579" s="2">
        <v>0</v>
      </c>
      <c r="AF5579" s="7">
        <f>VLOOKUP(R5579,Weights!$A$2:$B$120,2,0)*AE5579</f>
        <v>0</v>
      </c>
      <c r="AG5579">
        <f t="shared" ca="1" si="759"/>
        <v>116.63999568</v>
      </c>
      <c r="AI5579" t="str">
        <f t="shared" ca="1" si="761"/>
        <v>Alabama St</v>
      </c>
      <c r="AJ5579" t="str">
        <f t="shared" si="762"/>
        <v>Western Illinois</v>
      </c>
      <c r="AK5579">
        <f t="shared" si="763"/>
        <v>0</v>
      </c>
    </row>
    <row r="5580" spans="17:37" x14ac:dyDescent="0.25">
      <c r="Q5580" t="s">
        <v>3393</v>
      </c>
      <c r="R5580" s="6">
        <v>42003</v>
      </c>
      <c r="S5580" t="s">
        <v>3194</v>
      </c>
      <c r="T5580" t="s">
        <v>3839</v>
      </c>
      <c r="U5580" t="s">
        <v>3842</v>
      </c>
      <c r="V5580">
        <v>74</v>
      </c>
      <c r="W5580">
        <v>62</v>
      </c>
      <c r="Y5580" t="s">
        <v>29</v>
      </c>
      <c r="Z5580">
        <v>1</v>
      </c>
      <c r="AA5580">
        <f t="shared" si="760"/>
        <v>12</v>
      </c>
      <c r="AB5580">
        <f t="shared" ca="1" si="756"/>
        <v>20.6</v>
      </c>
      <c r="AC5580">
        <f t="shared" ca="1" si="757"/>
        <v>-8.6000000000000014</v>
      </c>
      <c r="AD5580">
        <f t="shared" ca="1" si="758"/>
        <v>8.6000000000000014</v>
      </c>
      <c r="AE5580" s="2">
        <v>0</v>
      </c>
      <c r="AF5580" s="7">
        <f>VLOOKUP(R5580,Weights!$A$2:$B$120,2,0)*AE5580</f>
        <v>0</v>
      </c>
      <c r="AG5580">
        <f t="shared" ca="1" si="759"/>
        <v>73.960000000000022</v>
      </c>
      <c r="AI5580" t="str">
        <f t="shared" ca="1" si="761"/>
        <v>Western Illinois</v>
      </c>
      <c r="AJ5580" t="str">
        <f t="shared" si="762"/>
        <v>Western Illinois</v>
      </c>
      <c r="AK5580">
        <f t="shared" si="763"/>
        <v>0</v>
      </c>
    </row>
    <row r="5581" spans="17:37" x14ac:dyDescent="0.25">
      <c r="Q5581" t="s">
        <v>3393</v>
      </c>
      <c r="R5581" s="6">
        <v>42006</v>
      </c>
      <c r="S5581" t="s">
        <v>3194</v>
      </c>
      <c r="T5581" t="s">
        <v>3338</v>
      </c>
      <c r="U5581" t="s">
        <v>3842</v>
      </c>
      <c r="V5581">
        <v>73</v>
      </c>
      <c r="W5581">
        <v>67</v>
      </c>
      <c r="Y5581" t="s">
        <v>1120</v>
      </c>
      <c r="Z5581">
        <v>1</v>
      </c>
      <c r="AA5581">
        <f t="shared" si="760"/>
        <v>6</v>
      </c>
      <c r="AB5581">
        <f t="shared" ca="1" si="756"/>
        <v>-6.1999997999999987</v>
      </c>
      <c r="AC5581">
        <f t="shared" ca="1" si="757"/>
        <v>12.199999799999999</v>
      </c>
      <c r="AD5581">
        <f t="shared" ca="1" si="758"/>
        <v>-12.199999799999999</v>
      </c>
      <c r="AE5581" s="2">
        <v>0</v>
      </c>
      <c r="AF5581" s="7">
        <f>VLOOKUP(R5581,Weights!$A$2:$B$120,2,0)*AE5581</f>
        <v>0</v>
      </c>
      <c r="AG5581">
        <f t="shared" ca="1" si="759"/>
        <v>148.83999512</v>
      </c>
      <c r="AI5581" t="str">
        <f t="shared" ca="1" si="761"/>
        <v>IPFW</v>
      </c>
      <c r="AJ5581" t="str">
        <f t="shared" si="762"/>
        <v>Western Illinois</v>
      </c>
      <c r="AK5581">
        <f t="shared" si="763"/>
        <v>0</v>
      </c>
    </row>
    <row r="5582" spans="17:37" x14ac:dyDescent="0.25">
      <c r="Q5582" t="s">
        <v>3393</v>
      </c>
      <c r="R5582" s="6">
        <v>42008</v>
      </c>
      <c r="S5582" t="s">
        <v>3194</v>
      </c>
      <c r="T5582" t="s">
        <v>3415</v>
      </c>
      <c r="U5582" t="s">
        <v>3842</v>
      </c>
      <c r="V5582">
        <v>80</v>
      </c>
      <c r="W5582">
        <v>78</v>
      </c>
      <c r="Y5582" t="s">
        <v>1121</v>
      </c>
      <c r="Z5582">
        <v>1</v>
      </c>
      <c r="AA5582">
        <f t="shared" si="760"/>
        <v>2</v>
      </c>
      <c r="AB5582">
        <f t="shared" ca="1" si="756"/>
        <v>-2.3999997999999989</v>
      </c>
      <c r="AC5582">
        <f t="shared" ca="1" si="757"/>
        <v>4.3999997999999989</v>
      </c>
      <c r="AD5582">
        <f t="shared" ca="1" si="758"/>
        <v>-4.3999997999999989</v>
      </c>
      <c r="AE5582" s="2">
        <v>0</v>
      </c>
      <c r="AF5582" s="7">
        <f>VLOOKUP(R5582,Weights!$A$2:$B$120,2,0)*AE5582</f>
        <v>0</v>
      </c>
      <c r="AG5582">
        <f t="shared" ca="1" si="759"/>
        <v>19.359998240000031</v>
      </c>
      <c r="AI5582" t="str">
        <f t="shared" ca="1" si="761"/>
        <v>Omaha</v>
      </c>
      <c r="AJ5582" t="str">
        <f t="shared" si="762"/>
        <v>Western Illinois</v>
      </c>
      <c r="AK5582">
        <f t="shared" si="763"/>
        <v>0</v>
      </c>
    </row>
    <row r="5583" spans="17:37" x14ac:dyDescent="0.25">
      <c r="Q5583" t="s">
        <v>3393</v>
      </c>
      <c r="R5583" s="6">
        <v>42014</v>
      </c>
      <c r="S5583" t="s">
        <v>3194</v>
      </c>
      <c r="T5583" t="s">
        <v>3280</v>
      </c>
      <c r="U5583" t="s">
        <v>3841</v>
      </c>
      <c r="V5583">
        <v>66</v>
      </c>
      <c r="W5583">
        <v>57</v>
      </c>
      <c r="Y5583" t="s">
        <v>1123</v>
      </c>
      <c r="Z5583">
        <v>1</v>
      </c>
      <c r="AA5583">
        <f t="shared" si="760"/>
        <v>-9</v>
      </c>
      <c r="AB5583">
        <f t="shared" ca="1" si="756"/>
        <v>-4.7999997999999993</v>
      </c>
      <c r="AC5583">
        <f t="shared" ca="1" si="757"/>
        <v>-4.2000002000000007</v>
      </c>
      <c r="AD5583">
        <f t="shared" ca="1" si="758"/>
        <v>4.2000002000000007</v>
      </c>
      <c r="AE5583" s="2">
        <v>0</v>
      </c>
      <c r="AF5583" s="7">
        <f>VLOOKUP(R5583,Weights!$A$2:$B$120,2,0)*AE5583</f>
        <v>0</v>
      </c>
      <c r="AG5583">
        <f t="shared" ca="1" si="759"/>
        <v>17.640001680000047</v>
      </c>
      <c r="AI5583" t="str">
        <f t="shared" ca="1" si="761"/>
        <v>Oral Roberts</v>
      </c>
      <c r="AJ5583" t="str">
        <f t="shared" si="762"/>
        <v>Oral Roberts</v>
      </c>
      <c r="AK5583" t="str">
        <f t="shared" si="763"/>
        <v>Oral Roberts</v>
      </c>
    </row>
    <row r="5584" spans="17:37" x14ac:dyDescent="0.25">
      <c r="Q5584" t="s">
        <v>3393</v>
      </c>
      <c r="R5584" s="6">
        <v>42026</v>
      </c>
      <c r="S5584" t="s">
        <v>3194</v>
      </c>
      <c r="T5584" t="s">
        <v>3406</v>
      </c>
      <c r="U5584" t="s">
        <v>3841</v>
      </c>
      <c r="V5584">
        <v>68</v>
      </c>
      <c r="W5584">
        <v>58</v>
      </c>
      <c r="Y5584" t="s">
        <v>2041</v>
      </c>
      <c r="Z5584">
        <v>1</v>
      </c>
      <c r="AA5584">
        <f t="shared" si="760"/>
        <v>-10</v>
      </c>
      <c r="AB5584">
        <f t="shared" ca="1" si="756"/>
        <v>-6.5999997999999991</v>
      </c>
      <c r="AC5584">
        <f t="shared" ca="1" si="757"/>
        <v>-3.4000002000000009</v>
      </c>
      <c r="AD5584">
        <f t="shared" ca="1" si="758"/>
        <v>3.4000002000000009</v>
      </c>
      <c r="AE5584" s="2">
        <v>0</v>
      </c>
      <c r="AF5584" s="7">
        <f>VLOOKUP(R5584,Weights!$A$2:$B$120,2,0)*AE5584</f>
        <v>0</v>
      </c>
      <c r="AG5584">
        <f t="shared" ca="1" si="759"/>
        <v>11.560001360000046</v>
      </c>
      <c r="AI5584" t="str">
        <f t="shared" ca="1" si="761"/>
        <v>South Dakota</v>
      </c>
      <c r="AJ5584" t="str">
        <f t="shared" si="762"/>
        <v>South Dakota</v>
      </c>
      <c r="AK5584" t="str">
        <f t="shared" si="763"/>
        <v>South Dakota</v>
      </c>
    </row>
    <row r="5585" spans="17:37" x14ac:dyDescent="0.25">
      <c r="Q5585" t="s">
        <v>3393</v>
      </c>
      <c r="R5585" s="6">
        <v>42034</v>
      </c>
      <c r="S5585" t="s">
        <v>3194</v>
      </c>
      <c r="T5585" t="s">
        <v>3507</v>
      </c>
      <c r="U5585" t="s">
        <v>3842</v>
      </c>
      <c r="V5585">
        <v>63</v>
      </c>
      <c r="W5585">
        <v>59</v>
      </c>
      <c r="Y5585" t="s">
        <v>1127</v>
      </c>
      <c r="Z5585">
        <v>1</v>
      </c>
      <c r="AA5585">
        <f t="shared" si="760"/>
        <v>4</v>
      </c>
      <c r="AB5585">
        <f t="shared" ca="1" si="756"/>
        <v>-1.1999997999999987</v>
      </c>
      <c r="AC5585">
        <f t="shared" ca="1" si="757"/>
        <v>5.1999997999999987</v>
      </c>
      <c r="AD5585">
        <f t="shared" ca="1" si="758"/>
        <v>-5.1999997999999987</v>
      </c>
      <c r="AE5585" s="2">
        <v>0</v>
      </c>
      <c r="AF5585" s="7">
        <f>VLOOKUP(R5585,Weights!$A$2:$B$120,2,0)*AE5585</f>
        <v>0</v>
      </c>
      <c r="AG5585">
        <f t="shared" ca="1" si="759"/>
        <v>27.039997920000026</v>
      </c>
      <c r="AI5585" t="str">
        <f t="shared" ca="1" si="761"/>
        <v>IUPUI</v>
      </c>
      <c r="AJ5585" t="str">
        <f t="shared" si="762"/>
        <v>Western Illinois</v>
      </c>
      <c r="AK5585">
        <f t="shared" si="763"/>
        <v>0</v>
      </c>
    </row>
    <row r="5586" spans="17:37" x14ac:dyDescent="0.25">
      <c r="Q5586" t="s">
        <v>3393</v>
      </c>
      <c r="R5586" s="6">
        <v>42036</v>
      </c>
      <c r="S5586" t="s">
        <v>3194</v>
      </c>
      <c r="T5586" t="s">
        <v>3345</v>
      </c>
      <c r="U5586" t="s">
        <v>3841</v>
      </c>
      <c r="V5586">
        <v>64</v>
      </c>
      <c r="W5586">
        <v>62</v>
      </c>
      <c r="Y5586" t="s">
        <v>2087</v>
      </c>
      <c r="Z5586">
        <v>1</v>
      </c>
      <c r="AA5586">
        <f t="shared" si="760"/>
        <v>-2</v>
      </c>
      <c r="AB5586">
        <f t="shared" ca="1" si="756"/>
        <v>-6.9999997999999994</v>
      </c>
      <c r="AC5586">
        <f t="shared" ca="1" si="757"/>
        <v>4.9999997999999994</v>
      </c>
      <c r="AD5586">
        <f t="shared" ca="1" si="758"/>
        <v>-4.9999997999999994</v>
      </c>
      <c r="AE5586" s="2">
        <v>0</v>
      </c>
      <c r="AF5586" s="7">
        <f>VLOOKUP(R5586,Weights!$A$2:$B$120,2,0)*AE5586</f>
        <v>0</v>
      </c>
      <c r="AG5586">
        <f t="shared" ca="1" si="759"/>
        <v>24.999998000000033</v>
      </c>
      <c r="AI5586" t="str">
        <f t="shared" ca="1" si="761"/>
        <v>North Dakota St</v>
      </c>
      <c r="AJ5586" t="str">
        <f t="shared" si="762"/>
        <v>North Dakota St</v>
      </c>
      <c r="AK5586" t="str">
        <f t="shared" si="763"/>
        <v>North Dakota St</v>
      </c>
    </row>
    <row r="5587" spans="17:37" x14ac:dyDescent="0.25">
      <c r="Q5587" t="s">
        <v>3393</v>
      </c>
      <c r="R5587" s="6">
        <v>42053</v>
      </c>
      <c r="S5587" t="s">
        <v>3194</v>
      </c>
      <c r="T5587" t="s">
        <v>3394</v>
      </c>
      <c r="U5587" t="s">
        <v>3841</v>
      </c>
      <c r="V5587">
        <v>79</v>
      </c>
      <c r="W5587">
        <v>77</v>
      </c>
      <c r="Y5587" t="s">
        <v>495</v>
      </c>
      <c r="Z5587">
        <v>1</v>
      </c>
      <c r="AA5587">
        <f t="shared" si="760"/>
        <v>-2</v>
      </c>
      <c r="AB5587">
        <f t="shared" ca="1" si="756"/>
        <v>-12.999999799999999</v>
      </c>
      <c r="AC5587">
        <f t="shared" ca="1" si="757"/>
        <v>10.999999799999999</v>
      </c>
      <c r="AD5587">
        <f t="shared" ca="1" si="758"/>
        <v>-10.999999799999999</v>
      </c>
      <c r="AE5587" s="2">
        <v>0</v>
      </c>
      <c r="AF5587" s="7">
        <f>VLOOKUP(R5587,Weights!$A$2:$B$120,2,0)*AE5587</f>
        <v>0</v>
      </c>
      <c r="AG5587">
        <f t="shared" ca="1" si="759"/>
        <v>120.99999560000003</v>
      </c>
      <c r="AI5587" t="str">
        <f t="shared" ca="1" si="761"/>
        <v>South Dakota St</v>
      </c>
      <c r="AJ5587" t="str">
        <f t="shared" si="762"/>
        <v>South Dakota St</v>
      </c>
      <c r="AK5587" t="str">
        <f t="shared" si="763"/>
        <v>South Dakota St</v>
      </c>
    </row>
    <row r="5588" spans="17:37" x14ac:dyDescent="0.25">
      <c r="Q5588" t="s">
        <v>3393</v>
      </c>
      <c r="R5588" s="6">
        <v>42056</v>
      </c>
      <c r="S5588" t="s">
        <v>3194</v>
      </c>
      <c r="T5588" t="s">
        <v>3310</v>
      </c>
      <c r="U5588" t="s">
        <v>3841</v>
      </c>
      <c r="V5588">
        <v>59</v>
      </c>
      <c r="W5588">
        <v>46</v>
      </c>
      <c r="Y5588" t="s">
        <v>512</v>
      </c>
      <c r="Z5588">
        <v>1</v>
      </c>
      <c r="AA5588">
        <f t="shared" si="760"/>
        <v>-13</v>
      </c>
      <c r="AB5588">
        <f t="shared" ca="1" si="756"/>
        <v>-4.7999997999999993</v>
      </c>
      <c r="AC5588">
        <f t="shared" ca="1" si="757"/>
        <v>-8.2000002000000016</v>
      </c>
      <c r="AD5588">
        <f t="shared" ca="1" si="758"/>
        <v>8.2000002000000016</v>
      </c>
      <c r="AE5588" s="2">
        <v>0</v>
      </c>
      <c r="AF5588" s="7">
        <f>VLOOKUP(R5588,Weights!$A$2:$B$120,2,0)*AE5588</f>
        <v>0</v>
      </c>
      <c r="AG5588">
        <f t="shared" ca="1" si="759"/>
        <v>67.240003280000067</v>
      </c>
      <c r="AI5588" t="str">
        <f t="shared" ca="1" si="761"/>
        <v>Denver</v>
      </c>
      <c r="AJ5588" t="str">
        <f t="shared" si="762"/>
        <v>Denver</v>
      </c>
      <c r="AK5588" t="str">
        <f t="shared" si="763"/>
        <v>Denver</v>
      </c>
    </row>
    <row r="5589" spans="17:37" x14ac:dyDescent="0.25">
      <c r="Q5589" t="s">
        <v>3325</v>
      </c>
      <c r="R5589" s="6">
        <v>41958</v>
      </c>
      <c r="S5589" t="s">
        <v>3194</v>
      </c>
      <c r="T5589" t="s">
        <v>3354</v>
      </c>
      <c r="U5589" t="s">
        <v>3842</v>
      </c>
      <c r="V5589">
        <v>77</v>
      </c>
      <c r="W5589">
        <v>70</v>
      </c>
      <c r="Y5589" t="s">
        <v>176</v>
      </c>
      <c r="Z5589">
        <v>1</v>
      </c>
      <c r="AA5589">
        <f t="shared" si="760"/>
        <v>7</v>
      </c>
      <c r="AB5589">
        <f t="shared" ca="1" si="756"/>
        <v>15.39999982</v>
      </c>
      <c r="AC5589">
        <f t="shared" ca="1" si="757"/>
        <v>-8.3999998199999997</v>
      </c>
      <c r="AD5589">
        <f t="shared" ca="1" si="758"/>
        <v>8.3999998199999997</v>
      </c>
      <c r="AE5589" s="2">
        <v>0</v>
      </c>
      <c r="AF5589" s="7">
        <f>VLOOKUP(R5589,Weights!$A$2:$B$120,2,0)*AE5589</f>
        <v>0</v>
      </c>
      <c r="AG5589">
        <f t="shared" ca="1" si="759"/>
        <v>70.559996976000022</v>
      </c>
      <c r="AI5589" t="str">
        <f t="shared" ca="1" si="761"/>
        <v>Western Kentucky</v>
      </c>
      <c r="AJ5589" t="str">
        <f t="shared" si="762"/>
        <v>Western Kentucky</v>
      </c>
      <c r="AK5589">
        <f t="shared" si="763"/>
        <v>0</v>
      </c>
    </row>
    <row r="5590" spans="17:37" x14ac:dyDescent="0.25">
      <c r="Q5590" t="s">
        <v>3325</v>
      </c>
      <c r="R5590" s="6">
        <v>41965</v>
      </c>
      <c r="S5590" t="s">
        <v>3194</v>
      </c>
      <c r="T5590" t="s">
        <v>3351</v>
      </c>
      <c r="U5590" t="s">
        <v>3841</v>
      </c>
      <c r="V5590">
        <v>64</v>
      </c>
      <c r="W5590">
        <v>63</v>
      </c>
      <c r="Y5590" t="s">
        <v>13</v>
      </c>
      <c r="Z5590">
        <v>1</v>
      </c>
      <c r="AA5590">
        <f t="shared" si="760"/>
        <v>-1</v>
      </c>
      <c r="AB5590">
        <f t="shared" ca="1" si="756"/>
        <v>3.6000000200000004</v>
      </c>
      <c r="AC5590">
        <f t="shared" ca="1" si="757"/>
        <v>-4.6000000200000004</v>
      </c>
      <c r="AD5590">
        <f t="shared" ca="1" si="758"/>
        <v>4.6000000200000004</v>
      </c>
      <c r="AE5590" s="2">
        <v>0</v>
      </c>
      <c r="AF5590" s="7">
        <f>VLOOKUP(R5590,Weights!$A$2:$B$120,2,0)*AE5590</f>
        <v>0</v>
      </c>
      <c r="AG5590">
        <f t="shared" ca="1" si="759"/>
        <v>21.160000184000005</v>
      </c>
      <c r="AI5590" t="str">
        <f t="shared" ca="1" si="761"/>
        <v>Western Kentucky</v>
      </c>
      <c r="AJ5590" t="str">
        <f t="shared" si="762"/>
        <v>Belmont</v>
      </c>
      <c r="AK5590" t="str">
        <f t="shared" si="763"/>
        <v>Belmont</v>
      </c>
    </row>
    <row r="5591" spans="17:37" x14ac:dyDescent="0.25">
      <c r="Q5591" t="s">
        <v>3325</v>
      </c>
      <c r="R5591" s="6">
        <v>41976</v>
      </c>
      <c r="S5591" t="s">
        <v>3194</v>
      </c>
      <c r="T5591" t="s">
        <v>3488</v>
      </c>
      <c r="U5591" t="s">
        <v>3842</v>
      </c>
      <c r="V5591">
        <v>62</v>
      </c>
      <c r="W5591">
        <v>52</v>
      </c>
      <c r="Y5591" t="s">
        <v>235</v>
      </c>
      <c r="Z5591">
        <v>1</v>
      </c>
      <c r="AA5591">
        <f t="shared" si="760"/>
        <v>10</v>
      </c>
      <c r="AB5591">
        <f t="shared" ca="1" si="756"/>
        <v>-2.39999998</v>
      </c>
      <c r="AC5591">
        <f t="shared" ca="1" si="757"/>
        <v>12.39999998</v>
      </c>
      <c r="AD5591">
        <f t="shared" ca="1" si="758"/>
        <v>-12.39999998</v>
      </c>
      <c r="AE5591" s="2">
        <v>0</v>
      </c>
      <c r="AF5591" s="7">
        <f>VLOOKUP(R5591,Weights!$A$2:$B$120,2,0)*AE5591</f>
        <v>0</v>
      </c>
      <c r="AG5591">
        <f t="shared" ca="1" si="759"/>
        <v>153.75999950400001</v>
      </c>
      <c r="AI5591" t="str">
        <f t="shared" ca="1" si="761"/>
        <v>Bowling Green</v>
      </c>
      <c r="AJ5591" t="str">
        <f t="shared" si="762"/>
        <v>Western Kentucky</v>
      </c>
      <c r="AK5591">
        <f t="shared" si="763"/>
        <v>0</v>
      </c>
    </row>
    <row r="5592" spans="17:37" x14ac:dyDescent="0.25">
      <c r="Q5592" t="s">
        <v>3325</v>
      </c>
      <c r="R5592" s="6">
        <v>41990</v>
      </c>
      <c r="S5592" t="s">
        <v>3194</v>
      </c>
      <c r="T5592" t="s">
        <v>3378</v>
      </c>
      <c r="U5592" t="s">
        <v>3842</v>
      </c>
      <c r="V5592">
        <v>75</v>
      </c>
      <c r="W5592">
        <v>60</v>
      </c>
      <c r="Y5592" t="s">
        <v>178</v>
      </c>
      <c r="Z5592">
        <v>1</v>
      </c>
      <c r="AA5592">
        <f t="shared" si="760"/>
        <v>15</v>
      </c>
      <c r="AB5592">
        <f t="shared" ca="1" si="756"/>
        <v>14.999999819999999</v>
      </c>
      <c r="AC5592">
        <f t="shared" ca="1" si="757"/>
        <v>1.8000000068241206E-7</v>
      </c>
      <c r="AD5592">
        <f t="shared" ca="1" si="758"/>
        <v>-1.8000000068241206E-7</v>
      </c>
      <c r="AE5592" s="2">
        <v>0</v>
      </c>
      <c r="AF5592" s="7">
        <f>VLOOKUP(R5592,Weights!$A$2:$B$120,2,0)*AE5592</f>
        <v>0</v>
      </c>
      <c r="AG5592">
        <f t="shared" ca="1" si="759"/>
        <v>3.2400000245668344E-14</v>
      </c>
      <c r="AI5592" t="str">
        <f t="shared" ca="1" si="761"/>
        <v>Western Kentucky</v>
      </c>
      <c r="AJ5592" t="str">
        <f t="shared" si="762"/>
        <v>Western Kentucky</v>
      </c>
      <c r="AK5592">
        <f t="shared" si="763"/>
        <v>0</v>
      </c>
    </row>
    <row r="5593" spans="17:37" x14ac:dyDescent="0.25">
      <c r="Q5593" t="s">
        <v>3325</v>
      </c>
      <c r="R5593" s="6">
        <v>41993</v>
      </c>
      <c r="S5593" t="s">
        <v>3194</v>
      </c>
      <c r="T5593" t="s">
        <v>3832</v>
      </c>
      <c r="U5593" t="s">
        <v>3841</v>
      </c>
      <c r="V5593">
        <v>76</v>
      </c>
      <c r="W5593">
        <v>67</v>
      </c>
      <c r="Y5593" t="s">
        <v>179</v>
      </c>
      <c r="Z5593">
        <v>1</v>
      </c>
      <c r="AA5593">
        <f t="shared" si="760"/>
        <v>-9</v>
      </c>
      <c r="AB5593">
        <f t="shared" ca="1" si="756"/>
        <v>-12.80000018</v>
      </c>
      <c r="AC5593">
        <f t="shared" ca="1" si="757"/>
        <v>3.8000001799999996</v>
      </c>
      <c r="AD5593">
        <f t="shared" ca="1" si="758"/>
        <v>-3.8000001799999996</v>
      </c>
      <c r="AE5593" s="2">
        <v>0</v>
      </c>
      <c r="AF5593" s="7">
        <f>VLOOKUP(R5593,Weights!$A$2:$B$120,2,0)*AE5593</f>
        <v>0</v>
      </c>
      <c r="AG5593">
        <f t="shared" ca="1" si="759"/>
        <v>14.440001368000029</v>
      </c>
      <c r="AI5593" t="str">
        <f t="shared" ca="1" si="761"/>
        <v>Louisville</v>
      </c>
      <c r="AJ5593" t="str">
        <f t="shared" si="762"/>
        <v>Louisville</v>
      </c>
      <c r="AK5593" t="str">
        <f t="shared" si="763"/>
        <v>Louisville</v>
      </c>
    </row>
    <row r="5594" spans="17:37" x14ac:dyDescent="0.25">
      <c r="Q5594" t="s">
        <v>3325</v>
      </c>
      <c r="R5594" s="6">
        <v>42000</v>
      </c>
      <c r="S5594" t="s">
        <v>3194</v>
      </c>
      <c r="T5594" t="s">
        <v>3839</v>
      </c>
      <c r="U5594" t="s">
        <v>3842</v>
      </c>
      <c r="V5594">
        <v>89</v>
      </c>
      <c r="W5594">
        <v>42</v>
      </c>
      <c r="Y5594" t="s">
        <v>155</v>
      </c>
      <c r="Z5594">
        <v>1</v>
      </c>
      <c r="AA5594">
        <f t="shared" si="760"/>
        <v>47</v>
      </c>
      <c r="AB5594">
        <f t="shared" ca="1" si="756"/>
        <v>31.199999820000002</v>
      </c>
      <c r="AC5594">
        <f t="shared" ca="1" si="757"/>
        <v>15.800000179999998</v>
      </c>
      <c r="AD5594">
        <f t="shared" ca="1" si="758"/>
        <v>-15.800000179999998</v>
      </c>
      <c r="AE5594" s="2">
        <v>0</v>
      </c>
      <c r="AF5594" s="7">
        <f>VLOOKUP(R5594,Weights!$A$2:$B$120,2,0)*AE5594</f>
        <v>0</v>
      </c>
      <c r="AG5594">
        <f t="shared" ca="1" si="759"/>
        <v>249.64000568799997</v>
      </c>
      <c r="AI5594" t="str">
        <f t="shared" ca="1" si="761"/>
        <v>Western Kentucky</v>
      </c>
      <c r="AJ5594" t="str">
        <f t="shared" si="762"/>
        <v>Western Kentucky</v>
      </c>
      <c r="AK5594">
        <f t="shared" si="763"/>
        <v>0</v>
      </c>
    </row>
    <row r="5595" spans="17:37" x14ac:dyDescent="0.25">
      <c r="Q5595" t="s">
        <v>3325</v>
      </c>
      <c r="R5595" s="6">
        <v>42002</v>
      </c>
      <c r="S5595" t="s">
        <v>3194</v>
      </c>
      <c r="T5595" t="s">
        <v>3839</v>
      </c>
      <c r="U5595" t="s">
        <v>3842</v>
      </c>
      <c r="V5595">
        <v>104</v>
      </c>
      <c r="W5595">
        <v>62</v>
      </c>
      <c r="Y5595" t="s">
        <v>429</v>
      </c>
      <c r="Z5595">
        <v>1</v>
      </c>
      <c r="AA5595">
        <f t="shared" si="760"/>
        <v>42</v>
      </c>
      <c r="AB5595">
        <f t="shared" ca="1" si="756"/>
        <v>31.199999820000002</v>
      </c>
      <c r="AC5595">
        <f t="shared" ca="1" si="757"/>
        <v>10.800000179999998</v>
      </c>
      <c r="AD5595">
        <f t="shared" ca="1" si="758"/>
        <v>-10.800000179999998</v>
      </c>
      <c r="AE5595" s="2">
        <v>0</v>
      </c>
      <c r="AF5595" s="7">
        <f>VLOOKUP(R5595,Weights!$A$2:$B$120,2,0)*AE5595</f>
        <v>0</v>
      </c>
      <c r="AG5595">
        <f t="shared" ca="1" si="759"/>
        <v>116.64000388799998</v>
      </c>
      <c r="AI5595" t="str">
        <f t="shared" ca="1" si="761"/>
        <v>Western Kentucky</v>
      </c>
      <c r="AJ5595" t="str">
        <f t="shared" si="762"/>
        <v>Western Kentucky</v>
      </c>
      <c r="AK5595">
        <f t="shared" si="763"/>
        <v>0</v>
      </c>
    </row>
    <row r="5596" spans="17:37" x14ac:dyDescent="0.25">
      <c r="Q5596" t="s">
        <v>3325</v>
      </c>
      <c r="R5596" s="6">
        <v>42008</v>
      </c>
      <c r="S5596" t="s">
        <v>3194</v>
      </c>
      <c r="T5596" t="s">
        <v>3447</v>
      </c>
      <c r="U5596" t="s">
        <v>3842</v>
      </c>
      <c r="V5596">
        <v>81</v>
      </c>
      <c r="W5596">
        <v>62</v>
      </c>
      <c r="Y5596" t="s">
        <v>430</v>
      </c>
      <c r="Z5596">
        <v>1</v>
      </c>
      <c r="AA5596">
        <f t="shared" si="760"/>
        <v>19</v>
      </c>
      <c r="AB5596">
        <f t="shared" ca="1" si="756"/>
        <v>10.200000020000001</v>
      </c>
      <c r="AC5596">
        <f t="shared" ca="1" si="757"/>
        <v>8.7999999799999991</v>
      </c>
      <c r="AD5596">
        <f t="shared" ca="1" si="758"/>
        <v>-8.7999999799999991</v>
      </c>
      <c r="AE5596" s="2">
        <v>0</v>
      </c>
      <c r="AF5596" s="7">
        <f>VLOOKUP(R5596,Weights!$A$2:$B$120,2,0)*AE5596</f>
        <v>0</v>
      </c>
      <c r="AG5596">
        <f t="shared" ca="1" si="759"/>
        <v>77.439999647999983</v>
      </c>
      <c r="AI5596" t="str">
        <f t="shared" ca="1" si="761"/>
        <v>Western Kentucky</v>
      </c>
      <c r="AJ5596" t="str">
        <f t="shared" si="762"/>
        <v>Western Kentucky</v>
      </c>
      <c r="AK5596">
        <f t="shared" si="763"/>
        <v>0</v>
      </c>
    </row>
    <row r="5597" spans="17:37" x14ac:dyDescent="0.25">
      <c r="Q5597" t="s">
        <v>3325</v>
      </c>
      <c r="R5597" s="6">
        <v>42012</v>
      </c>
      <c r="S5597" t="s">
        <v>3194</v>
      </c>
      <c r="T5597" t="s">
        <v>3326</v>
      </c>
      <c r="U5597" t="s">
        <v>3842</v>
      </c>
      <c r="V5597">
        <v>74</v>
      </c>
      <c r="W5597">
        <v>66</v>
      </c>
      <c r="Y5597" t="s">
        <v>431</v>
      </c>
      <c r="Z5597">
        <v>1</v>
      </c>
      <c r="AA5597">
        <f t="shared" si="760"/>
        <v>8</v>
      </c>
      <c r="AB5597">
        <f t="shared" ca="1" si="756"/>
        <v>1.2000000200000003</v>
      </c>
      <c r="AC5597">
        <f t="shared" ca="1" si="757"/>
        <v>6.7999999799999999</v>
      </c>
      <c r="AD5597">
        <f t="shared" ca="1" si="758"/>
        <v>-6.7999999799999999</v>
      </c>
      <c r="AE5597" s="2">
        <v>0</v>
      </c>
      <c r="AF5597" s="7">
        <f>VLOOKUP(R5597,Weights!$A$2:$B$120,2,0)*AE5597</f>
        <v>0</v>
      </c>
      <c r="AG5597">
        <f t="shared" ca="1" si="759"/>
        <v>46.239999728000001</v>
      </c>
      <c r="AI5597" t="str">
        <f t="shared" ca="1" si="761"/>
        <v>Western Kentucky</v>
      </c>
      <c r="AJ5597" t="str">
        <f t="shared" si="762"/>
        <v>Western Kentucky</v>
      </c>
      <c r="AK5597">
        <f t="shared" si="763"/>
        <v>0</v>
      </c>
    </row>
    <row r="5598" spans="17:37" x14ac:dyDescent="0.25">
      <c r="Q5598" t="s">
        <v>3325</v>
      </c>
      <c r="R5598" s="6">
        <v>42014</v>
      </c>
      <c r="S5598" t="s">
        <v>3194</v>
      </c>
      <c r="T5598" t="s">
        <v>3307</v>
      </c>
      <c r="U5598" t="s">
        <v>3842</v>
      </c>
      <c r="V5598">
        <v>72</v>
      </c>
      <c r="W5598">
        <v>65</v>
      </c>
      <c r="Y5598" t="s">
        <v>432</v>
      </c>
      <c r="Z5598">
        <v>1</v>
      </c>
      <c r="AA5598">
        <f t="shared" si="760"/>
        <v>7</v>
      </c>
      <c r="AB5598">
        <f t="shared" ca="1" si="756"/>
        <v>-5.9999999800000001</v>
      </c>
      <c r="AC5598">
        <f t="shared" ca="1" si="757"/>
        <v>12.99999998</v>
      </c>
      <c r="AD5598">
        <f t="shared" ca="1" si="758"/>
        <v>-12.99999998</v>
      </c>
      <c r="AE5598" s="2">
        <v>0</v>
      </c>
      <c r="AF5598" s="7">
        <f>VLOOKUP(R5598,Weights!$A$2:$B$120,2,0)*AE5598</f>
        <v>0</v>
      </c>
      <c r="AG5598">
        <f t="shared" ca="1" si="759"/>
        <v>168.99999948000001</v>
      </c>
      <c r="AI5598" t="str">
        <f t="shared" ca="1" si="761"/>
        <v>Old Dominion</v>
      </c>
      <c r="AJ5598" t="str">
        <f t="shared" si="762"/>
        <v>Western Kentucky</v>
      </c>
      <c r="AK5598">
        <f t="shared" si="763"/>
        <v>0</v>
      </c>
    </row>
    <row r="5599" spans="17:37" x14ac:dyDescent="0.25">
      <c r="Q5599" t="s">
        <v>3325</v>
      </c>
      <c r="R5599" s="6">
        <v>42026</v>
      </c>
      <c r="S5599" t="s">
        <v>3194</v>
      </c>
      <c r="T5599" t="s">
        <v>3474</v>
      </c>
      <c r="U5599" t="s">
        <v>3842</v>
      </c>
      <c r="V5599">
        <v>71</v>
      </c>
      <c r="W5599">
        <v>66</v>
      </c>
      <c r="X5599" t="s">
        <v>3843</v>
      </c>
      <c r="Y5599" t="s">
        <v>434</v>
      </c>
      <c r="Z5599">
        <v>1</v>
      </c>
      <c r="AA5599">
        <f t="shared" si="760"/>
        <v>5</v>
      </c>
      <c r="AB5599">
        <f t="shared" ca="1" si="756"/>
        <v>-1.3999999799999996</v>
      </c>
      <c r="AC5599">
        <f t="shared" ca="1" si="757"/>
        <v>6.3999999799999996</v>
      </c>
      <c r="AD5599">
        <f t="shared" ca="1" si="758"/>
        <v>-6.3999999799999996</v>
      </c>
      <c r="AE5599" s="2">
        <v>0</v>
      </c>
      <c r="AF5599" s="7">
        <f>VLOOKUP(R5599,Weights!$A$2:$B$120,2,0)*AE5599</f>
        <v>0</v>
      </c>
      <c r="AG5599">
        <f t="shared" ca="1" si="759"/>
        <v>40.959999743999994</v>
      </c>
      <c r="AI5599" t="str">
        <f t="shared" ca="1" si="761"/>
        <v>UTEP</v>
      </c>
      <c r="AJ5599" t="str">
        <f t="shared" si="762"/>
        <v>Western Kentucky</v>
      </c>
      <c r="AK5599">
        <f t="shared" si="763"/>
        <v>0</v>
      </c>
    </row>
    <row r="5600" spans="17:37" x14ac:dyDescent="0.25">
      <c r="Q5600" t="s">
        <v>3325</v>
      </c>
      <c r="R5600" s="6">
        <v>42028</v>
      </c>
      <c r="S5600" t="s">
        <v>3194</v>
      </c>
      <c r="T5600" t="s">
        <v>3419</v>
      </c>
      <c r="U5600" t="s">
        <v>3842</v>
      </c>
      <c r="V5600">
        <v>83</v>
      </c>
      <c r="W5600">
        <v>74</v>
      </c>
      <c r="Y5600" t="s">
        <v>435</v>
      </c>
      <c r="Z5600">
        <v>1</v>
      </c>
      <c r="AA5600">
        <f t="shared" si="760"/>
        <v>9</v>
      </c>
      <c r="AB5600">
        <f t="shared" ca="1" si="756"/>
        <v>12.200000019999999</v>
      </c>
      <c r="AC5600">
        <f t="shared" ca="1" si="757"/>
        <v>-3.2000000199999992</v>
      </c>
      <c r="AD5600">
        <f t="shared" ca="1" si="758"/>
        <v>3.2000000199999992</v>
      </c>
      <c r="AE5600" s="2">
        <v>0</v>
      </c>
      <c r="AF5600" s="7">
        <f>VLOOKUP(R5600,Weights!$A$2:$B$120,2,0)*AE5600</f>
        <v>0</v>
      </c>
      <c r="AG5600">
        <f t="shared" ca="1" si="759"/>
        <v>10.240000127999995</v>
      </c>
      <c r="AI5600" t="str">
        <f t="shared" ca="1" si="761"/>
        <v>Western Kentucky</v>
      </c>
      <c r="AJ5600" t="str">
        <f t="shared" si="762"/>
        <v>Western Kentucky</v>
      </c>
      <c r="AK5600">
        <f t="shared" si="763"/>
        <v>0</v>
      </c>
    </row>
    <row r="5601" spans="17:37" x14ac:dyDescent="0.25">
      <c r="Q5601" t="s">
        <v>3325</v>
      </c>
      <c r="R5601" s="6">
        <v>42040</v>
      </c>
      <c r="S5601" t="s">
        <v>3194</v>
      </c>
      <c r="T5601" t="s">
        <v>3377</v>
      </c>
      <c r="U5601" t="s">
        <v>3842</v>
      </c>
      <c r="V5601">
        <v>65</v>
      </c>
      <c r="W5601">
        <v>59</v>
      </c>
      <c r="Y5601" t="s">
        <v>1705</v>
      </c>
      <c r="Z5601">
        <v>1</v>
      </c>
      <c r="AA5601">
        <f t="shared" si="760"/>
        <v>6</v>
      </c>
      <c r="AB5601">
        <f t="shared" ca="1" si="756"/>
        <v>10.00000002</v>
      </c>
      <c r="AC5601">
        <f t="shared" ca="1" si="757"/>
        <v>-4.0000000199999999</v>
      </c>
      <c r="AD5601">
        <f t="shared" ca="1" si="758"/>
        <v>4.0000000199999999</v>
      </c>
      <c r="AE5601" s="2">
        <v>0</v>
      </c>
      <c r="AF5601" s="7">
        <f>VLOOKUP(R5601,Weights!$A$2:$B$120,2,0)*AE5601</f>
        <v>0</v>
      </c>
      <c r="AG5601">
        <f t="shared" ca="1" si="759"/>
        <v>16.000000159999999</v>
      </c>
      <c r="AI5601" t="str">
        <f t="shared" ca="1" si="761"/>
        <v>Western Kentucky</v>
      </c>
      <c r="AJ5601" t="str">
        <f t="shared" si="762"/>
        <v>Western Kentucky</v>
      </c>
      <c r="AK5601">
        <f t="shared" si="763"/>
        <v>0</v>
      </c>
    </row>
    <row r="5602" spans="17:37" x14ac:dyDescent="0.25">
      <c r="Q5602" t="s">
        <v>3325</v>
      </c>
      <c r="R5602" s="6">
        <v>42042</v>
      </c>
      <c r="S5602" t="s">
        <v>3194</v>
      </c>
      <c r="T5602" t="s">
        <v>3473</v>
      </c>
      <c r="U5602" t="s">
        <v>3841</v>
      </c>
      <c r="V5602">
        <v>72</v>
      </c>
      <c r="W5602">
        <v>68</v>
      </c>
      <c r="Y5602" t="s">
        <v>1706</v>
      </c>
      <c r="Z5602">
        <v>1</v>
      </c>
      <c r="AA5602">
        <f t="shared" si="760"/>
        <v>-4</v>
      </c>
      <c r="AB5602">
        <f t="shared" ca="1" si="756"/>
        <v>7.0000000199999999</v>
      </c>
      <c r="AC5602">
        <f t="shared" ca="1" si="757"/>
        <v>-11.00000002</v>
      </c>
      <c r="AD5602">
        <f t="shared" ca="1" si="758"/>
        <v>11.00000002</v>
      </c>
      <c r="AE5602" s="2">
        <v>0</v>
      </c>
      <c r="AF5602" s="7">
        <f>VLOOKUP(R5602,Weights!$A$2:$B$120,2,0)*AE5602</f>
        <v>0</v>
      </c>
      <c r="AG5602">
        <f t="shared" ca="1" si="759"/>
        <v>121.00000043999999</v>
      </c>
      <c r="AI5602" t="str">
        <f t="shared" ca="1" si="761"/>
        <v>Western Kentucky</v>
      </c>
      <c r="AJ5602" t="str">
        <f t="shared" si="762"/>
        <v>Rice</v>
      </c>
      <c r="AK5602" t="str">
        <f t="shared" si="763"/>
        <v>Rice</v>
      </c>
    </row>
    <row r="5603" spans="17:37" x14ac:dyDescent="0.25">
      <c r="Q5603" t="s">
        <v>3325</v>
      </c>
      <c r="R5603" s="6">
        <v>42061</v>
      </c>
      <c r="S5603" t="s">
        <v>3194</v>
      </c>
      <c r="T5603" t="s">
        <v>3268</v>
      </c>
      <c r="U5603" t="s">
        <v>3842</v>
      </c>
      <c r="V5603">
        <v>71</v>
      </c>
      <c r="W5603">
        <v>68</v>
      </c>
      <c r="Y5603" t="s">
        <v>1708</v>
      </c>
      <c r="Z5603">
        <v>1</v>
      </c>
      <c r="AA5603">
        <f t="shared" si="760"/>
        <v>3</v>
      </c>
      <c r="AB5603">
        <f t="shared" ca="1" si="756"/>
        <v>9.4000000200000002</v>
      </c>
      <c r="AC5603">
        <f t="shared" ca="1" si="757"/>
        <v>-6.4000000200000002</v>
      </c>
      <c r="AD5603">
        <f t="shared" ca="1" si="758"/>
        <v>6.4000000200000002</v>
      </c>
      <c r="AE5603" s="2">
        <v>0</v>
      </c>
      <c r="AF5603" s="7">
        <f>VLOOKUP(R5603,Weights!$A$2:$B$120,2,0)*AE5603</f>
        <v>0</v>
      </c>
      <c r="AG5603">
        <f t="shared" ca="1" si="759"/>
        <v>40.960000256000001</v>
      </c>
      <c r="AI5603" t="str">
        <f t="shared" ca="1" si="761"/>
        <v>Western Kentucky</v>
      </c>
      <c r="AJ5603" t="str">
        <f t="shared" si="762"/>
        <v>Western Kentucky</v>
      </c>
      <c r="AK5603">
        <f t="shared" si="763"/>
        <v>0</v>
      </c>
    </row>
    <row r="5604" spans="17:37" x14ac:dyDescent="0.25">
      <c r="Q5604" t="s">
        <v>3325</v>
      </c>
      <c r="R5604" s="6">
        <v>42063</v>
      </c>
      <c r="S5604" t="s">
        <v>3194</v>
      </c>
      <c r="T5604" t="s">
        <v>3346</v>
      </c>
      <c r="U5604" t="s">
        <v>3842</v>
      </c>
      <c r="V5604">
        <v>77</v>
      </c>
      <c r="W5604">
        <v>61</v>
      </c>
      <c r="Y5604" t="s">
        <v>1709</v>
      </c>
      <c r="Z5604">
        <v>1</v>
      </c>
      <c r="AA5604">
        <f t="shared" si="760"/>
        <v>16</v>
      </c>
      <c r="AB5604">
        <f t="shared" ca="1" si="756"/>
        <v>9.4000000200000002</v>
      </c>
      <c r="AC5604">
        <f t="shared" ca="1" si="757"/>
        <v>6.5999999799999998</v>
      </c>
      <c r="AD5604">
        <f t="shared" ca="1" si="758"/>
        <v>-6.5999999799999998</v>
      </c>
      <c r="AE5604" s="2">
        <v>0</v>
      </c>
      <c r="AF5604" s="7">
        <f>VLOOKUP(R5604,Weights!$A$2:$B$120,2,0)*AE5604</f>
        <v>0</v>
      </c>
      <c r="AG5604">
        <f t="shared" ca="1" si="759"/>
        <v>43.559999735999995</v>
      </c>
      <c r="AI5604" t="str">
        <f t="shared" ca="1" si="761"/>
        <v>Western Kentucky</v>
      </c>
      <c r="AJ5604" t="str">
        <f t="shared" si="762"/>
        <v>Western Kentucky</v>
      </c>
      <c r="AK5604">
        <f t="shared" si="763"/>
        <v>0</v>
      </c>
    </row>
    <row r="5605" spans="17:37" x14ac:dyDescent="0.25">
      <c r="Q5605" t="s">
        <v>3231</v>
      </c>
      <c r="R5605" s="6">
        <v>41959</v>
      </c>
      <c r="S5605" t="s">
        <v>3194</v>
      </c>
      <c r="T5605" t="s">
        <v>3839</v>
      </c>
      <c r="U5605" t="s">
        <v>3842</v>
      </c>
      <c r="V5605">
        <v>87</v>
      </c>
      <c r="W5605">
        <v>57</v>
      </c>
      <c r="Y5605" t="s">
        <v>176</v>
      </c>
      <c r="Z5605">
        <v>1</v>
      </c>
      <c r="AA5605">
        <f t="shared" si="760"/>
        <v>30</v>
      </c>
      <c r="AB5605">
        <f t="shared" ca="1" si="756"/>
        <v>32.599999820000001</v>
      </c>
      <c r="AC5605">
        <f t="shared" ca="1" si="757"/>
        <v>-2.5999998200000007</v>
      </c>
      <c r="AD5605">
        <f t="shared" ca="1" si="758"/>
        <v>2.5999998200000007</v>
      </c>
      <c r="AE5605" s="2">
        <v>0</v>
      </c>
      <c r="AF5605" s="7">
        <f>VLOOKUP(R5605,Weights!$A$2:$B$120,2,0)*AE5605</f>
        <v>0</v>
      </c>
      <c r="AG5605">
        <f t="shared" ca="1" si="759"/>
        <v>6.759999064000036</v>
      </c>
      <c r="AI5605" t="str">
        <f t="shared" ca="1" si="761"/>
        <v>Western Michigan</v>
      </c>
      <c r="AJ5605" t="str">
        <f t="shared" si="762"/>
        <v>Western Michigan</v>
      </c>
      <c r="AK5605">
        <f t="shared" si="763"/>
        <v>0</v>
      </c>
    </row>
    <row r="5606" spans="17:37" x14ac:dyDescent="0.25">
      <c r="Q5606" t="s">
        <v>3231</v>
      </c>
      <c r="R5606" s="6">
        <v>41965</v>
      </c>
      <c r="S5606" t="s">
        <v>3194</v>
      </c>
      <c r="T5606" t="s">
        <v>3409</v>
      </c>
      <c r="U5606" t="s">
        <v>3842</v>
      </c>
      <c r="V5606">
        <v>91</v>
      </c>
      <c r="W5606">
        <v>75</v>
      </c>
      <c r="Y5606" t="s">
        <v>259</v>
      </c>
      <c r="Z5606">
        <v>1</v>
      </c>
      <c r="AA5606">
        <f t="shared" si="760"/>
        <v>16</v>
      </c>
      <c r="AB5606">
        <f t="shared" ca="1" si="756"/>
        <v>10.200000020000001</v>
      </c>
      <c r="AC5606">
        <f t="shared" ca="1" si="757"/>
        <v>5.7999999799999991</v>
      </c>
      <c r="AD5606">
        <f t="shared" ca="1" si="758"/>
        <v>-5.7999999799999991</v>
      </c>
      <c r="AE5606" s="2">
        <v>0</v>
      </c>
      <c r="AF5606" s="7">
        <f>VLOOKUP(R5606,Weights!$A$2:$B$120,2,0)*AE5606</f>
        <v>0</v>
      </c>
      <c r="AG5606">
        <f t="shared" ca="1" si="759"/>
        <v>33.639999767999988</v>
      </c>
      <c r="AI5606" t="str">
        <f t="shared" ca="1" si="761"/>
        <v>Western Michigan</v>
      </c>
      <c r="AJ5606" t="str">
        <f t="shared" si="762"/>
        <v>Western Michigan</v>
      </c>
      <c r="AK5606">
        <f t="shared" si="763"/>
        <v>0</v>
      </c>
    </row>
    <row r="5607" spans="17:37" x14ac:dyDescent="0.25">
      <c r="Q5607" t="s">
        <v>3231</v>
      </c>
      <c r="R5607" s="6">
        <v>41971</v>
      </c>
      <c r="S5607" t="s">
        <v>3195</v>
      </c>
      <c r="T5607" t="s">
        <v>3838</v>
      </c>
      <c r="U5607" t="s">
        <v>3842</v>
      </c>
      <c r="V5607">
        <v>79</v>
      </c>
      <c r="W5607">
        <v>60</v>
      </c>
      <c r="Y5607" t="s">
        <v>151</v>
      </c>
      <c r="Z5607">
        <v>1</v>
      </c>
      <c r="AA5607">
        <f t="shared" si="760"/>
        <v>19</v>
      </c>
      <c r="AB5607">
        <f t="shared" ca="1" si="756"/>
        <v>18.399999820000001</v>
      </c>
      <c r="AC5607">
        <f t="shared" ca="1" si="757"/>
        <v>0.60000017999999855</v>
      </c>
      <c r="AD5607">
        <f t="shared" ca="1" si="758"/>
        <v>-0.60000017999999855</v>
      </c>
      <c r="AE5607" s="2">
        <v>0</v>
      </c>
      <c r="AF5607" s="7">
        <f>VLOOKUP(R5607,Weights!$A$2:$B$120,2,0)*AE5607</f>
        <v>0</v>
      </c>
      <c r="AG5607">
        <f t="shared" ca="1" si="759"/>
        <v>0.36000021600003068</v>
      </c>
      <c r="AI5607" t="str">
        <f t="shared" ca="1" si="761"/>
        <v>Western Michigan</v>
      </c>
      <c r="AJ5607" t="str">
        <f t="shared" si="762"/>
        <v>Western Michigan</v>
      </c>
      <c r="AK5607">
        <f t="shared" si="763"/>
        <v>0</v>
      </c>
    </row>
    <row r="5608" spans="17:37" x14ac:dyDescent="0.25">
      <c r="Q5608" t="s">
        <v>3231</v>
      </c>
      <c r="R5608" s="6">
        <v>41973</v>
      </c>
      <c r="S5608" t="s">
        <v>3195</v>
      </c>
      <c r="T5608" t="s">
        <v>3510</v>
      </c>
      <c r="U5608" t="s">
        <v>3842</v>
      </c>
      <c r="V5608">
        <v>68</v>
      </c>
      <c r="W5608">
        <v>66</v>
      </c>
      <c r="Y5608" t="s">
        <v>105</v>
      </c>
      <c r="Z5608">
        <v>1</v>
      </c>
      <c r="AA5608">
        <f t="shared" si="760"/>
        <v>2</v>
      </c>
      <c r="AB5608">
        <f t="shared" ca="1" si="756"/>
        <v>-3.7999999799999999</v>
      </c>
      <c r="AC5608">
        <f t="shared" ca="1" si="757"/>
        <v>5.7999999799999999</v>
      </c>
      <c r="AD5608">
        <f t="shared" ca="1" si="758"/>
        <v>-5.7999999799999999</v>
      </c>
      <c r="AE5608" s="2">
        <v>0</v>
      </c>
      <c r="AF5608" s="7">
        <f>VLOOKUP(R5608,Weights!$A$2:$B$120,2,0)*AE5608</f>
        <v>0</v>
      </c>
      <c r="AG5608">
        <f t="shared" ca="1" si="759"/>
        <v>33.639999768000003</v>
      </c>
      <c r="AI5608" t="str">
        <f t="shared" ca="1" si="761"/>
        <v>San Diego</v>
      </c>
      <c r="AJ5608" t="str">
        <f t="shared" si="762"/>
        <v>Western Michigan</v>
      </c>
      <c r="AK5608">
        <f t="shared" si="763"/>
        <v>0</v>
      </c>
    </row>
    <row r="5609" spans="17:37" x14ac:dyDescent="0.25">
      <c r="Q5609" t="s">
        <v>3231</v>
      </c>
      <c r="R5609" s="6">
        <v>41995</v>
      </c>
      <c r="S5609" t="s">
        <v>3194</v>
      </c>
      <c r="T5609" t="s">
        <v>3521</v>
      </c>
      <c r="U5609" t="s">
        <v>3842</v>
      </c>
      <c r="V5609">
        <v>71</v>
      </c>
      <c r="W5609">
        <v>62</v>
      </c>
      <c r="Y5609" t="s">
        <v>332</v>
      </c>
      <c r="Z5609">
        <v>1</v>
      </c>
      <c r="AA5609">
        <f t="shared" si="760"/>
        <v>9</v>
      </c>
      <c r="AB5609">
        <f t="shared" ca="1" si="756"/>
        <v>15.999999820000001</v>
      </c>
      <c r="AC5609">
        <f t="shared" ca="1" si="757"/>
        <v>-6.9999998200000011</v>
      </c>
      <c r="AD5609">
        <f t="shared" ca="1" si="758"/>
        <v>6.9999998200000011</v>
      </c>
      <c r="AE5609" s="2">
        <v>0</v>
      </c>
      <c r="AF5609" s="7">
        <f>VLOOKUP(R5609,Weights!$A$2:$B$120,2,0)*AE5609</f>
        <v>0</v>
      </c>
      <c r="AG5609">
        <f t="shared" ca="1" si="759"/>
        <v>48.999997480000047</v>
      </c>
      <c r="AI5609" t="str">
        <f t="shared" ca="1" si="761"/>
        <v>Western Michigan</v>
      </c>
      <c r="AJ5609" t="str">
        <f t="shared" si="762"/>
        <v>Western Michigan</v>
      </c>
      <c r="AK5609">
        <f t="shared" si="763"/>
        <v>0</v>
      </c>
    </row>
    <row r="5610" spans="17:37" x14ac:dyDescent="0.25">
      <c r="Q5610" t="s">
        <v>3231</v>
      </c>
      <c r="R5610" s="6">
        <v>42003</v>
      </c>
      <c r="S5610" t="s">
        <v>3194</v>
      </c>
      <c r="T5610" t="s">
        <v>3204</v>
      </c>
      <c r="U5610" t="s">
        <v>3842</v>
      </c>
      <c r="V5610">
        <v>70</v>
      </c>
      <c r="W5610">
        <v>56</v>
      </c>
      <c r="Y5610" t="s">
        <v>398</v>
      </c>
      <c r="Z5610">
        <v>1</v>
      </c>
      <c r="AA5610">
        <f t="shared" si="760"/>
        <v>14</v>
      </c>
      <c r="AB5610">
        <f t="shared" ca="1" si="756"/>
        <v>4.2</v>
      </c>
      <c r="AC5610">
        <f t="shared" ca="1" si="757"/>
        <v>9.8000000000000007</v>
      </c>
      <c r="AD5610">
        <f t="shared" ca="1" si="758"/>
        <v>-9.8000000000000007</v>
      </c>
      <c r="AE5610" s="2">
        <v>0</v>
      </c>
      <c r="AF5610" s="7">
        <f>VLOOKUP(R5610,Weights!$A$2:$B$120,2,0)*AE5610</f>
        <v>0</v>
      </c>
      <c r="AG5610">
        <f t="shared" ca="1" si="759"/>
        <v>96.04000000000002</v>
      </c>
      <c r="AI5610" t="str">
        <f t="shared" ca="1" si="761"/>
        <v>Western Michigan</v>
      </c>
      <c r="AJ5610" t="str">
        <f t="shared" si="762"/>
        <v>Western Michigan</v>
      </c>
      <c r="AK5610">
        <f t="shared" si="763"/>
        <v>0</v>
      </c>
    </row>
    <row r="5611" spans="17:37" x14ac:dyDescent="0.25">
      <c r="Q5611" t="s">
        <v>3231</v>
      </c>
      <c r="R5611" s="6">
        <v>42006</v>
      </c>
      <c r="S5611" t="s">
        <v>3194</v>
      </c>
      <c r="T5611" t="s">
        <v>3839</v>
      </c>
      <c r="U5611" t="s">
        <v>3842</v>
      </c>
      <c r="V5611">
        <v>69</v>
      </c>
      <c r="W5611">
        <v>54</v>
      </c>
      <c r="Y5611" t="s">
        <v>399</v>
      </c>
      <c r="Z5611">
        <v>1</v>
      </c>
      <c r="AA5611">
        <f t="shared" si="760"/>
        <v>15</v>
      </c>
      <c r="AB5611">
        <f t="shared" ca="1" si="756"/>
        <v>32.599999820000001</v>
      </c>
      <c r="AC5611">
        <f t="shared" ca="1" si="757"/>
        <v>-17.599999820000001</v>
      </c>
      <c r="AD5611">
        <f t="shared" ca="1" si="758"/>
        <v>17.599999820000001</v>
      </c>
      <c r="AE5611" s="2">
        <v>0</v>
      </c>
      <c r="AF5611" s="7">
        <f>VLOOKUP(R5611,Weights!$A$2:$B$120,2,0)*AE5611</f>
        <v>0</v>
      </c>
      <c r="AG5611">
        <f t="shared" ca="1" si="759"/>
        <v>309.75999366400004</v>
      </c>
      <c r="AI5611" t="str">
        <f t="shared" ca="1" si="761"/>
        <v>Western Michigan</v>
      </c>
      <c r="AJ5611" t="str">
        <f t="shared" si="762"/>
        <v>Western Michigan</v>
      </c>
      <c r="AK5611">
        <f t="shared" si="763"/>
        <v>0</v>
      </c>
    </row>
    <row r="5612" spans="17:37" x14ac:dyDescent="0.25">
      <c r="Q5612" t="s">
        <v>3231</v>
      </c>
      <c r="R5612" s="6">
        <v>42014</v>
      </c>
      <c r="S5612" t="s">
        <v>3194</v>
      </c>
      <c r="T5612" t="s">
        <v>3405</v>
      </c>
      <c r="U5612" t="s">
        <v>3842</v>
      </c>
      <c r="V5612">
        <v>78</v>
      </c>
      <c r="W5612">
        <v>68</v>
      </c>
      <c r="Y5612" t="s">
        <v>1370</v>
      </c>
      <c r="Z5612">
        <v>1</v>
      </c>
      <c r="AA5612">
        <f t="shared" si="760"/>
        <v>10</v>
      </c>
      <c r="AB5612">
        <f t="shared" ca="1" si="756"/>
        <v>-2.9999999800000001</v>
      </c>
      <c r="AC5612">
        <f t="shared" ca="1" si="757"/>
        <v>12.99999998</v>
      </c>
      <c r="AD5612">
        <f t="shared" ca="1" si="758"/>
        <v>-12.99999998</v>
      </c>
      <c r="AE5612" s="2">
        <v>0</v>
      </c>
      <c r="AF5612" s="7">
        <f>VLOOKUP(R5612,Weights!$A$2:$B$120,2,0)*AE5612</f>
        <v>0</v>
      </c>
      <c r="AG5612">
        <f t="shared" ca="1" si="759"/>
        <v>168.99999948000001</v>
      </c>
      <c r="AI5612" t="str">
        <f t="shared" ca="1" si="761"/>
        <v>Buffalo</v>
      </c>
      <c r="AJ5612" t="str">
        <f t="shared" si="762"/>
        <v>Western Michigan</v>
      </c>
      <c r="AK5612">
        <f t="shared" si="763"/>
        <v>0</v>
      </c>
    </row>
    <row r="5613" spans="17:37" x14ac:dyDescent="0.25">
      <c r="Q5613" t="s">
        <v>3231</v>
      </c>
      <c r="R5613" s="6">
        <v>42018</v>
      </c>
      <c r="S5613" t="s">
        <v>3194</v>
      </c>
      <c r="T5613" t="s">
        <v>3437</v>
      </c>
      <c r="U5613" t="s">
        <v>3842</v>
      </c>
      <c r="V5613">
        <v>95</v>
      </c>
      <c r="W5613">
        <v>93</v>
      </c>
      <c r="X5613" t="s">
        <v>3844</v>
      </c>
      <c r="Y5613" t="s">
        <v>748</v>
      </c>
      <c r="Z5613">
        <v>1</v>
      </c>
      <c r="AA5613">
        <f t="shared" si="760"/>
        <v>2</v>
      </c>
      <c r="AB5613">
        <f t="shared" ca="1" si="756"/>
        <v>8.8000000200000006</v>
      </c>
      <c r="AC5613">
        <f t="shared" ca="1" si="757"/>
        <v>-6.8000000200000006</v>
      </c>
      <c r="AD5613">
        <f t="shared" ca="1" si="758"/>
        <v>6.8000000200000006</v>
      </c>
      <c r="AE5613" s="2">
        <v>0</v>
      </c>
      <c r="AF5613" s="7">
        <f>VLOOKUP(R5613,Weights!$A$2:$B$120,2,0)*AE5613</f>
        <v>0</v>
      </c>
      <c r="AG5613">
        <f t="shared" ca="1" si="759"/>
        <v>46.24000027200001</v>
      </c>
      <c r="AI5613" t="str">
        <f t="shared" ca="1" si="761"/>
        <v>Western Michigan</v>
      </c>
      <c r="AJ5613" t="str">
        <f t="shared" si="762"/>
        <v>Western Michigan</v>
      </c>
      <c r="AK5613">
        <f t="shared" si="763"/>
        <v>0</v>
      </c>
    </row>
    <row r="5614" spans="17:37" x14ac:dyDescent="0.25">
      <c r="Q5614" t="s">
        <v>3231</v>
      </c>
      <c r="R5614" s="6">
        <v>42028</v>
      </c>
      <c r="S5614" t="s">
        <v>3194</v>
      </c>
      <c r="T5614" t="s">
        <v>3243</v>
      </c>
      <c r="U5614" t="s">
        <v>3841</v>
      </c>
      <c r="V5614">
        <v>71</v>
      </c>
      <c r="W5614">
        <v>69</v>
      </c>
      <c r="Y5614" t="s">
        <v>749</v>
      </c>
      <c r="Z5614">
        <v>1</v>
      </c>
      <c r="AA5614">
        <f t="shared" si="760"/>
        <v>-2</v>
      </c>
      <c r="AB5614">
        <f t="shared" ca="1" si="756"/>
        <v>2.000000032253979E-8</v>
      </c>
      <c r="AC5614">
        <f t="shared" ca="1" si="757"/>
        <v>-2.0000000200000003</v>
      </c>
      <c r="AD5614">
        <f t="shared" ca="1" si="758"/>
        <v>2.0000000200000003</v>
      </c>
      <c r="AE5614" s="2">
        <v>0</v>
      </c>
      <c r="AF5614" s="7">
        <f>VLOOKUP(R5614,Weights!$A$2:$B$120,2,0)*AE5614</f>
        <v>0</v>
      </c>
      <c r="AG5614">
        <f t="shared" ca="1" si="759"/>
        <v>4.0000000800000013</v>
      </c>
      <c r="AI5614" t="str">
        <f t="shared" ca="1" si="761"/>
        <v>Western Michigan</v>
      </c>
      <c r="AJ5614" t="str">
        <f t="shared" si="762"/>
        <v>Akron</v>
      </c>
      <c r="AK5614" t="str">
        <f t="shared" si="763"/>
        <v>Akron</v>
      </c>
    </row>
    <row r="5615" spans="17:37" x14ac:dyDescent="0.25">
      <c r="Q5615" t="s">
        <v>3231</v>
      </c>
      <c r="R5615" s="6">
        <v>42039</v>
      </c>
      <c r="S5615" t="s">
        <v>3194</v>
      </c>
      <c r="T5615" t="s">
        <v>3496</v>
      </c>
      <c r="U5615" t="s">
        <v>3842</v>
      </c>
      <c r="V5615">
        <v>67</v>
      </c>
      <c r="W5615">
        <v>66</v>
      </c>
      <c r="Y5615" t="s">
        <v>1353</v>
      </c>
      <c r="Z5615">
        <v>1</v>
      </c>
      <c r="AA5615">
        <f t="shared" si="760"/>
        <v>1</v>
      </c>
      <c r="AB5615">
        <f t="shared" ca="1" si="756"/>
        <v>1.2000000200000001</v>
      </c>
      <c r="AC5615">
        <f t="shared" ca="1" si="757"/>
        <v>-0.20000002000000006</v>
      </c>
      <c r="AD5615">
        <f t="shared" ca="1" si="758"/>
        <v>0.20000002000000006</v>
      </c>
      <c r="AE5615" s="2">
        <v>0</v>
      </c>
      <c r="AF5615" s="7">
        <f>VLOOKUP(R5615,Weights!$A$2:$B$120,2,0)*AE5615</f>
        <v>0</v>
      </c>
      <c r="AG5615">
        <f t="shared" ca="1" si="759"/>
        <v>4.000000800000042E-2</v>
      </c>
      <c r="AI5615" t="str">
        <f t="shared" ca="1" si="761"/>
        <v>Western Michigan</v>
      </c>
      <c r="AJ5615" t="str">
        <f t="shared" si="762"/>
        <v>Western Michigan</v>
      </c>
      <c r="AK5615">
        <f t="shared" si="763"/>
        <v>0</v>
      </c>
    </row>
    <row r="5616" spans="17:37" x14ac:dyDescent="0.25">
      <c r="Q5616" t="s">
        <v>3231</v>
      </c>
      <c r="R5616" s="6">
        <v>42049</v>
      </c>
      <c r="S5616" t="s">
        <v>3194</v>
      </c>
      <c r="T5616" t="s">
        <v>3224</v>
      </c>
      <c r="U5616" t="s">
        <v>3842</v>
      </c>
      <c r="V5616">
        <v>69</v>
      </c>
      <c r="W5616">
        <v>65</v>
      </c>
      <c r="Y5616" t="s">
        <v>1355</v>
      </c>
      <c r="Z5616">
        <v>1</v>
      </c>
      <c r="AA5616">
        <f t="shared" si="760"/>
        <v>4</v>
      </c>
      <c r="AB5616">
        <f t="shared" ca="1" si="756"/>
        <v>5.8000000200000006</v>
      </c>
      <c r="AC5616">
        <f t="shared" ca="1" si="757"/>
        <v>-1.8000000200000006</v>
      </c>
      <c r="AD5616">
        <f t="shared" ca="1" si="758"/>
        <v>1.8000000200000006</v>
      </c>
      <c r="AE5616" s="2">
        <v>0</v>
      </c>
      <c r="AF5616" s="7">
        <f>VLOOKUP(R5616,Weights!$A$2:$B$120,2,0)*AE5616</f>
        <v>0</v>
      </c>
      <c r="AG5616">
        <f t="shared" ca="1" si="759"/>
        <v>3.2400000720000026</v>
      </c>
      <c r="AI5616" t="str">
        <f t="shared" ca="1" si="761"/>
        <v>Western Michigan</v>
      </c>
      <c r="AJ5616" t="str">
        <f t="shared" si="762"/>
        <v>Western Michigan</v>
      </c>
      <c r="AK5616">
        <f t="shared" si="763"/>
        <v>0</v>
      </c>
    </row>
    <row r="5617" spans="17:37" x14ac:dyDescent="0.25">
      <c r="Q5617" t="s">
        <v>3231</v>
      </c>
      <c r="R5617" s="6">
        <v>42053</v>
      </c>
      <c r="S5617" t="s">
        <v>3194</v>
      </c>
      <c r="T5617" t="s">
        <v>3312</v>
      </c>
      <c r="U5617" t="s">
        <v>3842</v>
      </c>
      <c r="V5617">
        <v>80</v>
      </c>
      <c r="W5617">
        <v>69</v>
      </c>
      <c r="Y5617" t="s">
        <v>1356</v>
      </c>
      <c r="Z5617">
        <v>1</v>
      </c>
      <c r="AA5617">
        <f t="shared" si="760"/>
        <v>11</v>
      </c>
      <c r="AB5617">
        <f t="shared" ca="1" si="756"/>
        <v>10.60000002</v>
      </c>
      <c r="AC5617">
        <f t="shared" ca="1" si="757"/>
        <v>0.39999998000000048</v>
      </c>
      <c r="AD5617">
        <f t="shared" ca="1" si="758"/>
        <v>-0.39999998000000048</v>
      </c>
      <c r="AE5617" s="2">
        <v>0</v>
      </c>
      <c r="AF5617" s="7">
        <f>VLOOKUP(R5617,Weights!$A$2:$B$120,2,0)*AE5617</f>
        <v>0</v>
      </c>
      <c r="AG5617">
        <f t="shared" ca="1" si="759"/>
        <v>0.15999998400000079</v>
      </c>
      <c r="AI5617" t="str">
        <f t="shared" ca="1" si="761"/>
        <v>Western Michigan</v>
      </c>
      <c r="AJ5617" t="str">
        <f t="shared" si="762"/>
        <v>Western Michigan</v>
      </c>
      <c r="AK5617">
        <f t="shared" si="763"/>
        <v>0</v>
      </c>
    </row>
    <row r="5618" spans="17:37" x14ac:dyDescent="0.25">
      <c r="Q5618" t="s">
        <v>3231</v>
      </c>
      <c r="R5618" s="6">
        <v>42056</v>
      </c>
      <c r="S5618" t="s">
        <v>3194</v>
      </c>
      <c r="T5618" t="s">
        <v>3410</v>
      </c>
      <c r="U5618" t="s">
        <v>3841</v>
      </c>
      <c r="V5618">
        <v>97</v>
      </c>
      <c r="W5618">
        <v>87</v>
      </c>
      <c r="Y5618" t="s">
        <v>755</v>
      </c>
      <c r="Z5618">
        <v>1</v>
      </c>
      <c r="AA5618">
        <f t="shared" si="760"/>
        <v>-10</v>
      </c>
      <c r="AB5618">
        <f t="shared" ca="1" si="756"/>
        <v>-1.7999999799999999</v>
      </c>
      <c r="AC5618">
        <f t="shared" ca="1" si="757"/>
        <v>-8.2000000200000009</v>
      </c>
      <c r="AD5618">
        <f t="shared" ca="1" si="758"/>
        <v>8.2000000200000009</v>
      </c>
      <c r="AE5618" s="2">
        <v>0</v>
      </c>
      <c r="AF5618" s="7">
        <f>VLOOKUP(R5618,Weights!$A$2:$B$120,2,0)*AE5618</f>
        <v>0</v>
      </c>
      <c r="AG5618">
        <f t="shared" ca="1" si="759"/>
        <v>67.240000328000022</v>
      </c>
      <c r="AI5618" t="str">
        <f t="shared" ca="1" si="761"/>
        <v>Toledo</v>
      </c>
      <c r="AJ5618" t="str">
        <f t="shared" si="762"/>
        <v>Toledo</v>
      </c>
      <c r="AK5618" t="str">
        <f t="shared" si="763"/>
        <v>Toledo</v>
      </c>
    </row>
    <row r="5619" spans="17:37" x14ac:dyDescent="0.25">
      <c r="Q5619" t="s">
        <v>3231</v>
      </c>
      <c r="R5619" s="6">
        <v>42063</v>
      </c>
      <c r="S5619" t="s">
        <v>3194</v>
      </c>
      <c r="T5619" t="s">
        <v>3436</v>
      </c>
      <c r="U5619" t="s">
        <v>3842</v>
      </c>
      <c r="V5619">
        <v>80</v>
      </c>
      <c r="W5619">
        <v>72</v>
      </c>
      <c r="Y5619" t="s">
        <v>800</v>
      </c>
      <c r="Z5619">
        <v>1</v>
      </c>
      <c r="AA5619">
        <f t="shared" si="760"/>
        <v>8</v>
      </c>
      <c r="AB5619">
        <f t="shared" ca="1" si="756"/>
        <v>4</v>
      </c>
      <c r="AC5619">
        <f t="shared" ca="1" si="757"/>
        <v>4</v>
      </c>
      <c r="AD5619">
        <f t="shared" ca="1" si="758"/>
        <v>-4</v>
      </c>
      <c r="AE5619" s="2">
        <v>0</v>
      </c>
      <c r="AF5619" s="7">
        <f>VLOOKUP(R5619,Weights!$A$2:$B$120,2,0)*AE5619</f>
        <v>0</v>
      </c>
      <c r="AG5619">
        <f t="shared" ca="1" si="759"/>
        <v>16</v>
      </c>
      <c r="AI5619" t="str">
        <f t="shared" ca="1" si="761"/>
        <v>Western Michigan</v>
      </c>
      <c r="AJ5619" t="str">
        <f t="shared" si="762"/>
        <v>Western Michigan</v>
      </c>
      <c r="AK5619">
        <f t="shared" si="763"/>
        <v>0</v>
      </c>
    </row>
    <row r="5620" spans="17:37" x14ac:dyDescent="0.25">
      <c r="Q5620" t="s">
        <v>3231</v>
      </c>
      <c r="R5620" s="6">
        <v>42069</v>
      </c>
      <c r="S5620" t="s">
        <v>3194</v>
      </c>
      <c r="T5620" t="s">
        <v>3223</v>
      </c>
      <c r="U5620" t="s">
        <v>3842</v>
      </c>
      <c r="V5620">
        <v>74</v>
      </c>
      <c r="W5620">
        <v>62</v>
      </c>
      <c r="Y5620" t="s">
        <v>757</v>
      </c>
      <c r="Z5620">
        <v>1</v>
      </c>
      <c r="AA5620">
        <f t="shared" si="760"/>
        <v>12</v>
      </c>
      <c r="AB5620">
        <f t="shared" ca="1" si="756"/>
        <v>-5.7999999799999991</v>
      </c>
      <c r="AC5620">
        <f t="shared" ca="1" si="757"/>
        <v>17.799999979999999</v>
      </c>
      <c r="AD5620">
        <f t="shared" ca="1" si="758"/>
        <v>-17.799999979999999</v>
      </c>
      <c r="AE5620" s="2">
        <v>0</v>
      </c>
      <c r="AF5620" s="7">
        <f>VLOOKUP(R5620,Weights!$A$2:$B$120,2,0)*AE5620</f>
        <v>0</v>
      </c>
      <c r="AG5620">
        <f t="shared" ca="1" si="759"/>
        <v>316.83999928799994</v>
      </c>
      <c r="AI5620" t="str">
        <f t="shared" ca="1" si="761"/>
        <v>Central Michigan</v>
      </c>
      <c r="AJ5620" t="str">
        <f t="shared" si="762"/>
        <v>Western Michigan</v>
      </c>
      <c r="AK5620">
        <f t="shared" si="763"/>
        <v>0</v>
      </c>
    </row>
    <row r="5621" spans="17:37" x14ac:dyDescent="0.25">
      <c r="Q5621" t="s">
        <v>3231</v>
      </c>
      <c r="R5621" s="6">
        <v>42072</v>
      </c>
      <c r="S5621" t="s">
        <v>3194</v>
      </c>
      <c r="T5621" t="s">
        <v>3312</v>
      </c>
      <c r="U5621" t="s">
        <v>3842</v>
      </c>
      <c r="V5621">
        <v>82</v>
      </c>
      <c r="W5621">
        <v>74</v>
      </c>
      <c r="Y5621" t="s">
        <v>1565</v>
      </c>
      <c r="Z5621">
        <v>1</v>
      </c>
      <c r="AA5621">
        <f t="shared" si="760"/>
        <v>8</v>
      </c>
      <c r="AB5621">
        <f t="shared" ca="1" si="756"/>
        <v>10.60000002</v>
      </c>
      <c r="AC5621">
        <f t="shared" ca="1" si="757"/>
        <v>-2.6000000199999995</v>
      </c>
      <c r="AD5621">
        <f t="shared" ca="1" si="758"/>
        <v>2.6000000199999995</v>
      </c>
      <c r="AE5621" s="2">
        <v>0</v>
      </c>
      <c r="AF5621" s="7">
        <f>VLOOKUP(R5621,Weights!$A$2:$B$120,2,0)*AE5621</f>
        <v>0</v>
      </c>
      <c r="AG5621">
        <f t="shared" ca="1" si="759"/>
        <v>6.7600001039999977</v>
      </c>
      <c r="AI5621" t="str">
        <f t="shared" ca="1" si="761"/>
        <v>Western Michigan</v>
      </c>
      <c r="AJ5621" t="str">
        <f t="shared" si="762"/>
        <v>Western Michigan</v>
      </c>
      <c r="AK5621">
        <f t="shared" si="763"/>
        <v>0</v>
      </c>
    </row>
    <row r="5622" spans="17:37" x14ac:dyDescent="0.25">
      <c r="Q5622" t="s">
        <v>3827</v>
      </c>
      <c r="R5622" s="6">
        <v>41957</v>
      </c>
      <c r="S5622" t="s">
        <v>3194</v>
      </c>
      <c r="T5622" t="s">
        <v>3362</v>
      </c>
      <c r="U5622" t="s">
        <v>3842</v>
      </c>
      <c r="V5622">
        <v>71</v>
      </c>
      <c r="W5622">
        <v>54</v>
      </c>
      <c r="Y5622" t="s">
        <v>176</v>
      </c>
      <c r="Z5622">
        <v>1</v>
      </c>
      <c r="AA5622">
        <f t="shared" si="760"/>
        <v>17</v>
      </c>
      <c r="AB5622">
        <f t="shared" ca="1" si="756"/>
        <v>12.400000199999999</v>
      </c>
      <c r="AC5622">
        <f t="shared" ca="1" si="757"/>
        <v>4.5999998000000009</v>
      </c>
      <c r="AD5622">
        <f t="shared" ca="1" si="758"/>
        <v>-4.5999998000000009</v>
      </c>
      <c r="AE5622" s="2">
        <v>0</v>
      </c>
      <c r="AF5622" s="7">
        <f>VLOOKUP(R5622,Weights!$A$2:$B$120,2,0)*AE5622</f>
        <v>0</v>
      </c>
      <c r="AG5622">
        <f t="shared" ca="1" si="759"/>
        <v>21.159998160000047</v>
      </c>
      <c r="AI5622" t="str">
        <f t="shared" ca="1" si="761"/>
        <v>Wichita St</v>
      </c>
      <c r="AJ5622" t="str">
        <f t="shared" si="762"/>
        <v>Wichita St</v>
      </c>
      <c r="AK5622">
        <f t="shared" si="763"/>
        <v>0</v>
      </c>
    </row>
    <row r="5623" spans="17:37" x14ac:dyDescent="0.25">
      <c r="Q5623" t="s">
        <v>3827</v>
      </c>
      <c r="R5623" s="6">
        <v>41966</v>
      </c>
      <c r="S5623" t="s">
        <v>3194</v>
      </c>
      <c r="T5623" t="s">
        <v>3839</v>
      </c>
      <c r="U5623" t="s">
        <v>3842</v>
      </c>
      <c r="V5623">
        <v>105</v>
      </c>
      <c r="W5623">
        <v>57</v>
      </c>
      <c r="Y5623" t="s">
        <v>259</v>
      </c>
      <c r="Z5623">
        <v>1</v>
      </c>
      <c r="AA5623">
        <f t="shared" si="760"/>
        <v>48</v>
      </c>
      <c r="AB5623">
        <f t="shared" ca="1" si="756"/>
        <v>47.2</v>
      </c>
      <c r="AC5623">
        <f t="shared" ca="1" si="757"/>
        <v>0.79999999999999716</v>
      </c>
      <c r="AD5623">
        <f t="shared" ca="1" si="758"/>
        <v>-0.79999999999999716</v>
      </c>
      <c r="AE5623" s="2">
        <v>0</v>
      </c>
      <c r="AF5623" s="7">
        <f>VLOOKUP(R5623,Weights!$A$2:$B$120,2,0)*AE5623</f>
        <v>0</v>
      </c>
      <c r="AG5623">
        <f t="shared" ca="1" si="759"/>
        <v>0.63999999999999546</v>
      </c>
      <c r="AI5623" t="str">
        <f t="shared" ca="1" si="761"/>
        <v>Wichita St</v>
      </c>
      <c r="AJ5623" t="str">
        <f t="shared" si="762"/>
        <v>Wichita St</v>
      </c>
      <c r="AK5623">
        <f t="shared" si="763"/>
        <v>0</v>
      </c>
    </row>
    <row r="5624" spans="17:37" x14ac:dyDescent="0.25">
      <c r="Q5624" t="s">
        <v>3827</v>
      </c>
      <c r="R5624" s="6">
        <v>41972</v>
      </c>
      <c r="S5624" t="s">
        <v>3194</v>
      </c>
      <c r="T5624" t="s">
        <v>3264</v>
      </c>
      <c r="U5624" t="s">
        <v>3842</v>
      </c>
      <c r="V5624">
        <v>75</v>
      </c>
      <c r="W5624">
        <v>55</v>
      </c>
      <c r="Y5624" t="s">
        <v>260</v>
      </c>
      <c r="Z5624">
        <v>1</v>
      </c>
      <c r="AA5624">
        <f t="shared" si="760"/>
        <v>20</v>
      </c>
      <c r="AB5624">
        <f t="shared" ca="1" si="756"/>
        <v>12.600000199999998</v>
      </c>
      <c r="AC5624">
        <f t="shared" ca="1" si="757"/>
        <v>7.3999998000000016</v>
      </c>
      <c r="AD5624">
        <f t="shared" ca="1" si="758"/>
        <v>-7.3999998000000016</v>
      </c>
      <c r="AE5624" s="2">
        <v>0</v>
      </c>
      <c r="AF5624" s="7">
        <f>VLOOKUP(R5624,Weights!$A$2:$B$120,2,0)*AE5624</f>
        <v>0</v>
      </c>
      <c r="AG5624">
        <f t="shared" ca="1" si="759"/>
        <v>54.759997040000066</v>
      </c>
      <c r="AI5624" t="str">
        <f t="shared" ca="1" si="761"/>
        <v>Wichita St</v>
      </c>
      <c r="AJ5624" t="str">
        <f t="shared" si="762"/>
        <v>Wichita St</v>
      </c>
      <c r="AK5624">
        <f t="shared" si="763"/>
        <v>0</v>
      </c>
    </row>
    <row r="5625" spans="17:37" x14ac:dyDescent="0.25">
      <c r="Q5625" t="s">
        <v>3827</v>
      </c>
      <c r="R5625" s="6">
        <v>41979</v>
      </c>
      <c r="S5625" t="s">
        <v>3194</v>
      </c>
      <c r="T5625" t="s">
        <v>3252</v>
      </c>
      <c r="U5625" t="s">
        <v>3842</v>
      </c>
      <c r="V5625">
        <v>81</v>
      </c>
      <c r="W5625">
        <v>52</v>
      </c>
      <c r="Y5625" t="s">
        <v>103</v>
      </c>
      <c r="Z5625">
        <v>1</v>
      </c>
      <c r="AA5625">
        <f t="shared" si="760"/>
        <v>29</v>
      </c>
      <c r="AB5625">
        <f t="shared" ca="1" si="756"/>
        <v>23.800000199999999</v>
      </c>
      <c r="AC5625">
        <f t="shared" ca="1" si="757"/>
        <v>5.1999998000000005</v>
      </c>
      <c r="AD5625">
        <f t="shared" ca="1" si="758"/>
        <v>-5.1999998000000005</v>
      </c>
      <c r="AE5625" s="2">
        <v>0</v>
      </c>
      <c r="AF5625" s="7">
        <f>VLOOKUP(R5625,Weights!$A$2:$B$120,2,0)*AE5625</f>
        <v>0</v>
      </c>
      <c r="AG5625">
        <f t="shared" ca="1" si="759"/>
        <v>27.039997920000044</v>
      </c>
      <c r="AI5625" t="str">
        <f t="shared" ca="1" si="761"/>
        <v>Wichita St</v>
      </c>
      <c r="AJ5625" t="str">
        <f t="shared" si="762"/>
        <v>Wichita St</v>
      </c>
      <c r="AK5625">
        <f t="shared" si="763"/>
        <v>0</v>
      </c>
    </row>
    <row r="5626" spans="17:37" x14ac:dyDescent="0.25">
      <c r="Q5626" t="s">
        <v>3827</v>
      </c>
      <c r="R5626" s="6">
        <v>41982</v>
      </c>
      <c r="S5626" t="s">
        <v>3194</v>
      </c>
      <c r="T5626" t="s">
        <v>3226</v>
      </c>
      <c r="U5626" t="s">
        <v>3842</v>
      </c>
      <c r="V5626">
        <v>77</v>
      </c>
      <c r="W5626">
        <v>68</v>
      </c>
      <c r="Y5626" t="s">
        <v>262</v>
      </c>
      <c r="Z5626">
        <v>1</v>
      </c>
      <c r="AA5626">
        <f t="shared" si="760"/>
        <v>9</v>
      </c>
      <c r="AB5626">
        <f t="shared" ca="1" si="756"/>
        <v>9.0000001999999988</v>
      </c>
      <c r="AC5626">
        <f t="shared" ca="1" si="757"/>
        <v>-1.9999999878450581E-7</v>
      </c>
      <c r="AD5626">
        <f t="shared" ca="1" si="758"/>
        <v>1.9999999878450581E-7</v>
      </c>
      <c r="AE5626" s="2">
        <v>0</v>
      </c>
      <c r="AF5626" s="7">
        <f>VLOOKUP(R5626,Weights!$A$2:$B$120,2,0)*AE5626</f>
        <v>0</v>
      </c>
      <c r="AG5626">
        <f t="shared" ca="1" si="759"/>
        <v>3.9999999513802324E-14</v>
      </c>
      <c r="AI5626" t="str">
        <f t="shared" ca="1" si="761"/>
        <v>Wichita St</v>
      </c>
      <c r="AJ5626" t="str">
        <f t="shared" si="762"/>
        <v>Wichita St</v>
      </c>
      <c r="AK5626">
        <f t="shared" si="763"/>
        <v>0</v>
      </c>
    </row>
    <row r="5627" spans="17:37" x14ac:dyDescent="0.25">
      <c r="Q5627" t="s">
        <v>3827</v>
      </c>
      <c r="R5627" s="6">
        <v>41989</v>
      </c>
      <c r="S5627" t="s">
        <v>3194</v>
      </c>
      <c r="T5627" t="s">
        <v>3276</v>
      </c>
      <c r="U5627" t="s">
        <v>3842</v>
      </c>
      <c r="V5627">
        <v>53</v>
      </c>
      <c r="W5627">
        <v>52</v>
      </c>
      <c r="Y5627" t="s">
        <v>416</v>
      </c>
      <c r="Z5627">
        <v>1</v>
      </c>
      <c r="AA5627">
        <f t="shared" si="760"/>
        <v>1</v>
      </c>
      <c r="AB5627">
        <f t="shared" ca="1" si="756"/>
        <v>11.000000199999999</v>
      </c>
      <c r="AC5627">
        <f t="shared" ca="1" si="757"/>
        <v>-10.000000199999999</v>
      </c>
      <c r="AD5627">
        <f t="shared" ca="1" si="758"/>
        <v>10.000000199999999</v>
      </c>
      <c r="AE5627" s="2">
        <v>0</v>
      </c>
      <c r="AF5627" s="7">
        <f>VLOOKUP(R5627,Weights!$A$2:$B$120,2,0)*AE5627</f>
        <v>0</v>
      </c>
      <c r="AG5627">
        <f t="shared" ca="1" si="759"/>
        <v>100.00000400000002</v>
      </c>
      <c r="AI5627" t="str">
        <f t="shared" ca="1" si="761"/>
        <v>Wichita St</v>
      </c>
      <c r="AJ5627" t="str">
        <f t="shared" si="762"/>
        <v>Wichita St</v>
      </c>
      <c r="AK5627">
        <f t="shared" si="763"/>
        <v>0</v>
      </c>
    </row>
    <row r="5628" spans="17:37" x14ac:dyDescent="0.25">
      <c r="Q5628" t="s">
        <v>3827</v>
      </c>
      <c r="R5628" s="6">
        <v>41995</v>
      </c>
      <c r="S5628" t="s">
        <v>3195</v>
      </c>
      <c r="T5628" t="s">
        <v>3461</v>
      </c>
      <c r="U5628" t="s">
        <v>3842</v>
      </c>
      <c r="V5628">
        <v>80</v>
      </c>
      <c r="W5628">
        <v>53</v>
      </c>
      <c r="Y5628" t="s">
        <v>418</v>
      </c>
      <c r="Z5628">
        <v>1</v>
      </c>
      <c r="AA5628">
        <f t="shared" si="760"/>
        <v>27</v>
      </c>
      <c r="AB5628">
        <f t="shared" ca="1" si="756"/>
        <v>17.200000199999998</v>
      </c>
      <c r="AC5628">
        <f t="shared" ca="1" si="757"/>
        <v>9.7999998000000019</v>
      </c>
      <c r="AD5628">
        <f t="shared" ca="1" si="758"/>
        <v>-9.7999998000000019</v>
      </c>
      <c r="AE5628" s="2">
        <v>0</v>
      </c>
      <c r="AF5628" s="7">
        <f>VLOOKUP(R5628,Weights!$A$2:$B$120,2,0)*AE5628</f>
        <v>0</v>
      </c>
      <c r="AG5628">
        <f t="shared" ca="1" si="759"/>
        <v>96.03999608000008</v>
      </c>
      <c r="AI5628" t="str">
        <f t="shared" ca="1" si="761"/>
        <v>Wichita St</v>
      </c>
      <c r="AJ5628" t="str">
        <f t="shared" si="762"/>
        <v>Wichita St</v>
      </c>
      <c r="AK5628">
        <f t="shared" si="763"/>
        <v>0</v>
      </c>
    </row>
    <row r="5629" spans="17:37" x14ac:dyDescent="0.25">
      <c r="Q5629" t="s">
        <v>3827</v>
      </c>
      <c r="R5629" s="6">
        <v>42008</v>
      </c>
      <c r="S5629" t="s">
        <v>3194</v>
      </c>
      <c r="T5629" t="s">
        <v>3314</v>
      </c>
      <c r="U5629" t="s">
        <v>3842</v>
      </c>
      <c r="V5629">
        <v>70</v>
      </c>
      <c r="W5629">
        <v>62</v>
      </c>
      <c r="Y5629" t="s">
        <v>467</v>
      </c>
      <c r="Z5629">
        <v>1</v>
      </c>
      <c r="AA5629">
        <f t="shared" si="760"/>
        <v>8</v>
      </c>
      <c r="AB5629">
        <f t="shared" ca="1" si="756"/>
        <v>12.800000199999999</v>
      </c>
      <c r="AC5629">
        <f t="shared" ca="1" si="757"/>
        <v>-4.8000001999999995</v>
      </c>
      <c r="AD5629">
        <f t="shared" ca="1" si="758"/>
        <v>4.8000001999999995</v>
      </c>
      <c r="AE5629" s="2">
        <v>0</v>
      </c>
      <c r="AF5629" s="7">
        <f>VLOOKUP(R5629,Weights!$A$2:$B$120,2,0)*AE5629</f>
        <v>0</v>
      </c>
      <c r="AG5629">
        <f t="shared" ca="1" si="759"/>
        <v>23.040001920000034</v>
      </c>
      <c r="AI5629" t="str">
        <f t="shared" ca="1" si="761"/>
        <v>Wichita St</v>
      </c>
      <c r="AJ5629" t="str">
        <f t="shared" si="762"/>
        <v>Wichita St</v>
      </c>
      <c r="AK5629">
        <f t="shared" si="763"/>
        <v>0</v>
      </c>
    </row>
    <row r="5630" spans="17:37" x14ac:dyDescent="0.25">
      <c r="Q5630" t="s">
        <v>3827</v>
      </c>
      <c r="R5630" s="6">
        <v>42011</v>
      </c>
      <c r="S5630" t="s">
        <v>3194</v>
      </c>
      <c r="T5630" t="s">
        <v>3497</v>
      </c>
      <c r="U5630" t="s">
        <v>3842</v>
      </c>
      <c r="V5630">
        <v>63</v>
      </c>
      <c r="W5630">
        <v>43</v>
      </c>
      <c r="Y5630" t="s">
        <v>468</v>
      </c>
      <c r="Z5630">
        <v>1</v>
      </c>
      <c r="AA5630">
        <f t="shared" si="760"/>
        <v>20</v>
      </c>
      <c r="AB5630">
        <f t="shared" ca="1" si="756"/>
        <v>22.800000199999999</v>
      </c>
      <c r="AC5630">
        <f t="shared" ca="1" si="757"/>
        <v>-2.8000001999999995</v>
      </c>
      <c r="AD5630">
        <f t="shared" ca="1" si="758"/>
        <v>2.8000001999999995</v>
      </c>
      <c r="AE5630" s="2">
        <v>0</v>
      </c>
      <c r="AF5630" s="7">
        <f>VLOOKUP(R5630,Weights!$A$2:$B$120,2,0)*AE5630</f>
        <v>0</v>
      </c>
      <c r="AG5630">
        <f t="shared" ca="1" si="759"/>
        <v>7.8400011200000375</v>
      </c>
      <c r="AI5630" t="str">
        <f t="shared" ca="1" si="761"/>
        <v>Wichita St</v>
      </c>
      <c r="AJ5630" t="str">
        <f t="shared" si="762"/>
        <v>Wichita St</v>
      </c>
      <c r="AK5630">
        <f t="shared" si="763"/>
        <v>0</v>
      </c>
    </row>
    <row r="5631" spans="17:37" x14ac:dyDescent="0.25">
      <c r="Q5631" t="s">
        <v>3827</v>
      </c>
      <c r="R5631" s="6">
        <v>42018</v>
      </c>
      <c r="S5631" t="s">
        <v>3194</v>
      </c>
      <c r="T5631" t="s">
        <v>3517</v>
      </c>
      <c r="U5631" t="s">
        <v>3842</v>
      </c>
      <c r="V5631">
        <v>67</v>
      </c>
      <c r="W5631">
        <v>55</v>
      </c>
      <c r="Y5631" t="s">
        <v>470</v>
      </c>
      <c r="Z5631">
        <v>1</v>
      </c>
      <c r="AA5631">
        <f t="shared" si="760"/>
        <v>12</v>
      </c>
      <c r="AB5631">
        <f t="shared" ca="1" si="756"/>
        <v>22.000000199999999</v>
      </c>
      <c r="AC5631">
        <f t="shared" ca="1" si="757"/>
        <v>-10.000000199999999</v>
      </c>
      <c r="AD5631">
        <f t="shared" ca="1" si="758"/>
        <v>10.000000199999999</v>
      </c>
      <c r="AE5631" s="2">
        <v>0</v>
      </c>
      <c r="AF5631" s="7">
        <f>VLOOKUP(R5631,Weights!$A$2:$B$120,2,0)*AE5631</f>
        <v>0</v>
      </c>
      <c r="AG5631">
        <f t="shared" ca="1" si="759"/>
        <v>100.00000400000002</v>
      </c>
      <c r="AI5631" t="str">
        <f t="shared" ca="1" si="761"/>
        <v>Wichita St</v>
      </c>
      <c r="AJ5631" t="str">
        <f t="shared" si="762"/>
        <v>Wichita St</v>
      </c>
      <c r="AK5631">
        <f t="shared" si="763"/>
        <v>0</v>
      </c>
    </row>
    <row r="5632" spans="17:37" x14ac:dyDescent="0.25">
      <c r="Q5632" t="s">
        <v>3827</v>
      </c>
      <c r="R5632" s="6">
        <v>42029</v>
      </c>
      <c r="S5632" t="s">
        <v>3194</v>
      </c>
      <c r="T5632" t="s">
        <v>3409</v>
      </c>
      <c r="U5632" t="s">
        <v>3842</v>
      </c>
      <c r="V5632">
        <v>74</v>
      </c>
      <c r="W5632">
        <v>40</v>
      </c>
      <c r="Y5632" t="s">
        <v>2283</v>
      </c>
      <c r="Z5632">
        <v>1</v>
      </c>
      <c r="AA5632">
        <f t="shared" si="760"/>
        <v>34</v>
      </c>
      <c r="AB5632">
        <f t="shared" ca="1" si="756"/>
        <v>24.800000199999999</v>
      </c>
      <c r="AC5632">
        <f t="shared" ca="1" si="757"/>
        <v>9.1999998000000005</v>
      </c>
      <c r="AD5632">
        <f t="shared" ca="1" si="758"/>
        <v>-9.1999998000000005</v>
      </c>
      <c r="AE5632" s="2">
        <v>0</v>
      </c>
      <c r="AF5632" s="7">
        <f>VLOOKUP(R5632,Weights!$A$2:$B$120,2,0)*AE5632</f>
        <v>0</v>
      </c>
      <c r="AG5632">
        <f t="shared" ca="1" si="759"/>
        <v>84.639996320000051</v>
      </c>
      <c r="AI5632" t="str">
        <f t="shared" ca="1" si="761"/>
        <v>Wichita St</v>
      </c>
      <c r="AJ5632" t="str">
        <f t="shared" si="762"/>
        <v>Wichita St</v>
      </c>
      <c r="AK5632">
        <f t="shared" si="763"/>
        <v>0</v>
      </c>
    </row>
    <row r="5633" spans="17:37" x14ac:dyDescent="0.25">
      <c r="Q5633" t="s">
        <v>3827</v>
      </c>
      <c r="R5633" s="6">
        <v>42032</v>
      </c>
      <c r="S5633" t="s">
        <v>3194</v>
      </c>
      <c r="T5633" t="s">
        <v>3279</v>
      </c>
      <c r="U5633" t="s">
        <v>3842</v>
      </c>
      <c r="V5633">
        <v>58</v>
      </c>
      <c r="W5633">
        <v>47</v>
      </c>
      <c r="Y5633" t="s">
        <v>2284</v>
      </c>
      <c r="Z5633">
        <v>1</v>
      </c>
      <c r="AA5633">
        <f t="shared" si="760"/>
        <v>11</v>
      </c>
      <c r="AB5633">
        <f t="shared" ca="1" si="756"/>
        <v>16.6000002</v>
      </c>
      <c r="AC5633">
        <f t="shared" ca="1" si="757"/>
        <v>-5.6000002000000002</v>
      </c>
      <c r="AD5633">
        <f t="shared" ca="1" si="758"/>
        <v>5.6000002000000002</v>
      </c>
      <c r="AE5633" s="2">
        <v>0</v>
      </c>
      <c r="AF5633" s="7">
        <f>VLOOKUP(R5633,Weights!$A$2:$B$120,2,0)*AE5633</f>
        <v>0</v>
      </c>
      <c r="AG5633">
        <f t="shared" ca="1" si="759"/>
        <v>31.360002240000043</v>
      </c>
      <c r="AI5633" t="str">
        <f t="shared" ca="1" si="761"/>
        <v>Wichita St</v>
      </c>
      <c r="AJ5633" t="str">
        <f t="shared" si="762"/>
        <v>Wichita St</v>
      </c>
      <c r="AK5633">
        <f t="shared" si="763"/>
        <v>0</v>
      </c>
    </row>
    <row r="5634" spans="17:37" x14ac:dyDescent="0.25">
      <c r="Q5634" t="s">
        <v>3827</v>
      </c>
      <c r="R5634" s="6">
        <v>42042</v>
      </c>
      <c r="S5634" t="s">
        <v>3194</v>
      </c>
      <c r="T5634" t="s">
        <v>3509</v>
      </c>
      <c r="U5634" t="s">
        <v>3842</v>
      </c>
      <c r="V5634">
        <v>78</v>
      </c>
      <c r="W5634">
        <v>35</v>
      </c>
      <c r="Y5634" t="s">
        <v>2285</v>
      </c>
      <c r="Z5634">
        <v>1</v>
      </c>
      <c r="AA5634">
        <f t="shared" si="760"/>
        <v>43</v>
      </c>
      <c r="AB5634">
        <f t="shared" ref="AB5634:AB5697" ca="1" si="764">Z5634*(IF(S5634="A",-HomeEdge,IF(S5634="H",HomeEdge,0))+VLOOKUP(Q5634,TmList,2,0)-VLOOKUP(T5634,TmList,2,0))</f>
        <v>22.800000199999999</v>
      </c>
      <c r="AC5634">
        <f t="shared" ref="AC5634:AC5697" ca="1" si="765">AA5634-AB5634</f>
        <v>20.199999800000001</v>
      </c>
      <c r="AD5634">
        <f t="shared" ref="AD5634:AD5697" ca="1" si="766">-AC5634</f>
        <v>-20.199999800000001</v>
      </c>
      <c r="AE5634" s="2">
        <v>0</v>
      </c>
      <c r="AF5634" s="7">
        <f>VLOOKUP(R5634,Weights!$A$2:$B$120,2,0)*AE5634</f>
        <v>0</v>
      </c>
      <c r="AG5634">
        <f t="shared" ref="AG5634:AG5697" ca="1" si="767">AC5634^2</f>
        <v>408.03999192000003</v>
      </c>
      <c r="AI5634" t="str">
        <f t="shared" ca="1" si="761"/>
        <v>Wichita St</v>
      </c>
      <c r="AJ5634" t="str">
        <f t="shared" si="762"/>
        <v>Wichita St</v>
      </c>
      <c r="AK5634">
        <f t="shared" si="763"/>
        <v>0</v>
      </c>
    </row>
    <row r="5635" spans="17:37" x14ac:dyDescent="0.25">
      <c r="Q5635" t="s">
        <v>3827</v>
      </c>
      <c r="R5635" s="6">
        <v>42046</v>
      </c>
      <c r="S5635" t="s">
        <v>3194</v>
      </c>
      <c r="T5635" t="s">
        <v>3311</v>
      </c>
      <c r="U5635" t="s">
        <v>3842</v>
      </c>
      <c r="V5635">
        <v>74</v>
      </c>
      <c r="W5635">
        <v>57</v>
      </c>
      <c r="Y5635" t="s">
        <v>2286</v>
      </c>
      <c r="Z5635">
        <v>1</v>
      </c>
      <c r="AA5635">
        <f t="shared" ref="AA5635:AA5698" si="768">Z5635*IF(U5635="W",(V5635-W5635),W5635-V5635)</f>
        <v>17</v>
      </c>
      <c r="AB5635">
        <f t="shared" ca="1" si="764"/>
        <v>19.20000018</v>
      </c>
      <c r="AC5635">
        <f t="shared" ca="1" si="765"/>
        <v>-2.20000018</v>
      </c>
      <c r="AD5635">
        <f t="shared" ca="1" si="766"/>
        <v>2.20000018</v>
      </c>
      <c r="AE5635" s="2">
        <v>0</v>
      </c>
      <c r="AF5635" s="7">
        <f>VLOOKUP(R5635,Weights!$A$2:$B$120,2,0)*AE5635</f>
        <v>0</v>
      </c>
      <c r="AG5635">
        <f t="shared" ca="1" si="767"/>
        <v>4.8400007920000325</v>
      </c>
      <c r="AI5635" t="str">
        <f t="shared" ref="AI5635:AI5698" ca="1" si="769">IF(AB5635&gt;0,Q5635,T5635)</f>
        <v>Wichita St</v>
      </c>
      <c r="AJ5635" t="str">
        <f t="shared" ref="AJ5635:AJ5698" si="770">IF(AA5635&gt;0,Q5635,T5635)</f>
        <v>Wichita St</v>
      </c>
      <c r="AK5635">
        <f t="shared" ref="AK5635:AK5698" si="771">IF(AA5635&lt;0,T5635,0)</f>
        <v>0</v>
      </c>
    </row>
    <row r="5636" spans="17:37" x14ac:dyDescent="0.25">
      <c r="Q5636" t="s">
        <v>3827</v>
      </c>
      <c r="R5636" s="6">
        <v>42057</v>
      </c>
      <c r="S5636" t="s">
        <v>3194</v>
      </c>
      <c r="T5636" t="s">
        <v>3499</v>
      </c>
      <c r="U5636" t="s">
        <v>3842</v>
      </c>
      <c r="V5636">
        <v>62</v>
      </c>
      <c r="W5636">
        <v>43</v>
      </c>
      <c r="Y5636" t="s">
        <v>2287</v>
      </c>
      <c r="Z5636">
        <v>1</v>
      </c>
      <c r="AA5636">
        <f t="shared" si="768"/>
        <v>19</v>
      </c>
      <c r="AB5636">
        <f t="shared" ca="1" si="764"/>
        <v>16.400000199999997</v>
      </c>
      <c r="AC5636">
        <f t="shared" ca="1" si="765"/>
        <v>2.5999998000000026</v>
      </c>
      <c r="AD5636">
        <f t="shared" ca="1" si="766"/>
        <v>-2.5999998000000026</v>
      </c>
      <c r="AE5636" s="2">
        <v>0</v>
      </c>
      <c r="AF5636" s="7">
        <f>VLOOKUP(R5636,Weights!$A$2:$B$120,2,0)*AE5636</f>
        <v>0</v>
      </c>
      <c r="AG5636">
        <f t="shared" ca="1" si="767"/>
        <v>6.7599989600000541</v>
      </c>
      <c r="AI5636" t="str">
        <f t="shared" ca="1" si="769"/>
        <v>Wichita St</v>
      </c>
      <c r="AJ5636" t="str">
        <f t="shared" si="770"/>
        <v>Wichita St</v>
      </c>
      <c r="AK5636">
        <f t="shared" si="771"/>
        <v>0</v>
      </c>
    </row>
    <row r="5637" spans="17:37" x14ac:dyDescent="0.25">
      <c r="Q5637" t="s">
        <v>3827</v>
      </c>
      <c r="R5637" s="6">
        <v>42063</v>
      </c>
      <c r="S5637" t="s">
        <v>3194</v>
      </c>
      <c r="T5637" t="s">
        <v>3299</v>
      </c>
      <c r="U5637" t="s">
        <v>3842</v>
      </c>
      <c r="V5637">
        <v>74</v>
      </c>
      <c r="W5637">
        <v>60</v>
      </c>
      <c r="Y5637" t="s">
        <v>2288</v>
      </c>
      <c r="Z5637">
        <v>1</v>
      </c>
      <c r="AA5637">
        <f t="shared" si="768"/>
        <v>14</v>
      </c>
      <c r="AB5637">
        <f t="shared" ca="1" si="764"/>
        <v>8.6000001999999984</v>
      </c>
      <c r="AC5637">
        <f t="shared" ca="1" si="765"/>
        <v>5.3999998000000016</v>
      </c>
      <c r="AD5637">
        <f t="shared" ca="1" si="766"/>
        <v>-5.3999998000000016</v>
      </c>
      <c r="AE5637" s="2">
        <v>0</v>
      </c>
      <c r="AF5637" s="7">
        <f>VLOOKUP(R5637,Weights!$A$2:$B$120,2,0)*AE5637</f>
        <v>0</v>
      </c>
      <c r="AG5637">
        <f t="shared" ca="1" si="767"/>
        <v>29.159997840000056</v>
      </c>
      <c r="AI5637" t="str">
        <f t="shared" ca="1" si="769"/>
        <v>Wichita St</v>
      </c>
      <c r="AJ5637" t="str">
        <f t="shared" si="770"/>
        <v>Wichita St</v>
      </c>
      <c r="AK5637">
        <f t="shared" si="771"/>
        <v>0</v>
      </c>
    </row>
    <row r="5638" spans="17:37" x14ac:dyDescent="0.25">
      <c r="Q5638" t="s">
        <v>3465</v>
      </c>
      <c r="R5638" s="6">
        <v>41961</v>
      </c>
      <c r="S5638" t="s">
        <v>3194</v>
      </c>
      <c r="T5638" t="s">
        <v>3514</v>
      </c>
      <c r="U5638" t="s">
        <v>3842</v>
      </c>
      <c r="V5638">
        <v>56</v>
      </c>
      <c r="W5638">
        <v>49</v>
      </c>
      <c r="Y5638" t="s">
        <v>11</v>
      </c>
      <c r="Z5638">
        <v>1</v>
      </c>
      <c r="AA5638">
        <f t="shared" si="768"/>
        <v>7</v>
      </c>
      <c r="AB5638">
        <f t="shared" ca="1" si="764"/>
        <v>14.600000000000001</v>
      </c>
      <c r="AC5638">
        <f t="shared" ca="1" si="765"/>
        <v>-7.6000000000000014</v>
      </c>
      <c r="AD5638">
        <f t="shared" ca="1" si="766"/>
        <v>7.6000000000000014</v>
      </c>
      <c r="AE5638" s="2">
        <v>0</v>
      </c>
      <c r="AF5638" s="7">
        <f>VLOOKUP(R5638,Weights!$A$2:$B$120,2,0)*AE5638</f>
        <v>0</v>
      </c>
      <c r="AG5638">
        <f t="shared" ca="1" si="767"/>
        <v>57.760000000000019</v>
      </c>
      <c r="AI5638" t="str">
        <f t="shared" ca="1" si="769"/>
        <v>William &amp; Mary</v>
      </c>
      <c r="AJ5638" t="str">
        <f t="shared" si="770"/>
        <v>William &amp; Mary</v>
      </c>
      <c r="AK5638">
        <f t="shared" si="771"/>
        <v>0</v>
      </c>
    </row>
    <row r="5639" spans="17:37" x14ac:dyDescent="0.25">
      <c r="Q5639" t="s">
        <v>3465</v>
      </c>
      <c r="R5639" s="6">
        <v>41963</v>
      </c>
      <c r="S5639" t="s">
        <v>3194</v>
      </c>
      <c r="T5639" t="s">
        <v>3839</v>
      </c>
      <c r="U5639" t="s">
        <v>3842</v>
      </c>
      <c r="V5639">
        <v>100</v>
      </c>
      <c r="W5639">
        <v>57</v>
      </c>
      <c r="Y5639" t="s">
        <v>99</v>
      </c>
      <c r="Z5639">
        <v>1</v>
      </c>
      <c r="AA5639">
        <f t="shared" si="768"/>
        <v>43</v>
      </c>
      <c r="AB5639">
        <f t="shared" ca="1" si="764"/>
        <v>36.599999799999999</v>
      </c>
      <c r="AC5639">
        <f t="shared" ca="1" si="765"/>
        <v>6.4000002000000009</v>
      </c>
      <c r="AD5639">
        <f t="shared" ca="1" si="766"/>
        <v>-6.4000002000000009</v>
      </c>
      <c r="AE5639" s="2">
        <v>0</v>
      </c>
      <c r="AF5639" s="7">
        <f>VLOOKUP(R5639,Weights!$A$2:$B$120,2,0)*AE5639</f>
        <v>0</v>
      </c>
      <c r="AG5639">
        <f t="shared" ca="1" si="767"/>
        <v>40.960002560000049</v>
      </c>
      <c r="AI5639" t="str">
        <f t="shared" ca="1" si="769"/>
        <v>William &amp; Mary</v>
      </c>
      <c r="AJ5639" t="str">
        <f t="shared" si="770"/>
        <v>William &amp; Mary</v>
      </c>
      <c r="AK5639">
        <f t="shared" si="771"/>
        <v>0</v>
      </c>
    </row>
    <row r="5640" spans="17:37" x14ac:dyDescent="0.25">
      <c r="Q5640" t="s">
        <v>3465</v>
      </c>
      <c r="R5640" s="6">
        <v>41968</v>
      </c>
      <c r="S5640" t="s">
        <v>3194</v>
      </c>
      <c r="T5640" t="s">
        <v>3393</v>
      </c>
      <c r="U5640" t="s">
        <v>3842</v>
      </c>
      <c r="V5640">
        <v>83</v>
      </c>
      <c r="W5640">
        <v>49</v>
      </c>
      <c r="Y5640" t="s">
        <v>101</v>
      </c>
      <c r="Z5640">
        <v>1</v>
      </c>
      <c r="AA5640">
        <f t="shared" si="768"/>
        <v>34</v>
      </c>
      <c r="AB5640">
        <f t="shared" ca="1" si="764"/>
        <v>19.199999800000001</v>
      </c>
      <c r="AC5640">
        <f t="shared" ca="1" si="765"/>
        <v>14.800000199999999</v>
      </c>
      <c r="AD5640">
        <f t="shared" ca="1" si="766"/>
        <v>-14.800000199999999</v>
      </c>
      <c r="AE5640" s="2">
        <v>0</v>
      </c>
      <c r="AF5640" s="7">
        <f>VLOOKUP(R5640,Weights!$A$2:$B$120,2,0)*AE5640</f>
        <v>0</v>
      </c>
      <c r="AG5640">
        <f t="shared" ca="1" si="767"/>
        <v>219.04000592000003</v>
      </c>
      <c r="AI5640" t="str">
        <f t="shared" ca="1" si="769"/>
        <v>William &amp; Mary</v>
      </c>
      <c r="AJ5640" t="str">
        <f t="shared" si="770"/>
        <v>William &amp; Mary</v>
      </c>
      <c r="AK5640">
        <f t="shared" si="771"/>
        <v>0</v>
      </c>
    </row>
    <row r="5641" spans="17:37" x14ac:dyDescent="0.25">
      <c r="Q5641" t="s">
        <v>3465</v>
      </c>
      <c r="R5641" s="6">
        <v>41972</v>
      </c>
      <c r="S5641" t="s">
        <v>3194</v>
      </c>
      <c r="T5641" t="s">
        <v>3431</v>
      </c>
      <c r="U5641" t="s">
        <v>3842</v>
      </c>
      <c r="V5641">
        <v>66</v>
      </c>
      <c r="W5641">
        <v>62</v>
      </c>
      <c r="Y5641" t="s">
        <v>103</v>
      </c>
      <c r="Z5641">
        <v>1</v>
      </c>
      <c r="AA5641">
        <f t="shared" si="768"/>
        <v>4</v>
      </c>
      <c r="AB5641">
        <f t="shared" ca="1" si="764"/>
        <v>4.4000000000000004</v>
      </c>
      <c r="AC5641">
        <f t="shared" ca="1" si="765"/>
        <v>-0.40000000000000036</v>
      </c>
      <c r="AD5641">
        <f t="shared" ca="1" si="766"/>
        <v>0.40000000000000036</v>
      </c>
      <c r="AE5641" s="2">
        <v>0</v>
      </c>
      <c r="AF5641" s="7">
        <f>VLOOKUP(R5641,Weights!$A$2:$B$120,2,0)*AE5641</f>
        <v>0</v>
      </c>
      <c r="AG5641">
        <f t="shared" ca="1" si="767"/>
        <v>0.16000000000000028</v>
      </c>
      <c r="AI5641" t="str">
        <f t="shared" ca="1" si="769"/>
        <v>William &amp; Mary</v>
      </c>
      <c r="AJ5641" t="str">
        <f t="shared" si="770"/>
        <v>William &amp; Mary</v>
      </c>
      <c r="AK5641">
        <f t="shared" si="771"/>
        <v>0</v>
      </c>
    </row>
    <row r="5642" spans="17:37" x14ac:dyDescent="0.25">
      <c r="Q5642" t="s">
        <v>3465</v>
      </c>
      <c r="R5642" s="6">
        <v>41992</v>
      </c>
      <c r="S5642" t="s">
        <v>3194</v>
      </c>
      <c r="T5642" t="s">
        <v>3839</v>
      </c>
      <c r="U5642" t="s">
        <v>3842</v>
      </c>
      <c r="V5642">
        <v>86</v>
      </c>
      <c r="W5642">
        <v>46</v>
      </c>
      <c r="Y5642" t="s">
        <v>153</v>
      </c>
      <c r="Z5642">
        <v>1</v>
      </c>
      <c r="AA5642">
        <f t="shared" si="768"/>
        <v>40</v>
      </c>
      <c r="AB5642">
        <f t="shared" ca="1" si="764"/>
        <v>36.599999799999999</v>
      </c>
      <c r="AC5642">
        <f t="shared" ca="1" si="765"/>
        <v>3.4000002000000009</v>
      </c>
      <c r="AD5642">
        <f t="shared" ca="1" si="766"/>
        <v>-3.4000002000000009</v>
      </c>
      <c r="AE5642" s="2">
        <v>0</v>
      </c>
      <c r="AF5642" s="7">
        <f>VLOOKUP(R5642,Weights!$A$2:$B$120,2,0)*AE5642</f>
        <v>0</v>
      </c>
      <c r="AG5642">
        <f t="shared" ca="1" si="767"/>
        <v>11.560001360000046</v>
      </c>
      <c r="AI5642" t="str">
        <f t="shared" ca="1" si="769"/>
        <v>William &amp; Mary</v>
      </c>
      <c r="AJ5642" t="str">
        <f t="shared" si="770"/>
        <v>William &amp; Mary</v>
      </c>
      <c r="AK5642">
        <f t="shared" si="771"/>
        <v>0</v>
      </c>
    </row>
    <row r="5643" spans="17:37" x14ac:dyDescent="0.25">
      <c r="Q5643" t="s">
        <v>3465</v>
      </c>
      <c r="R5643" s="6">
        <v>42007</v>
      </c>
      <c r="S5643" t="s">
        <v>3194</v>
      </c>
      <c r="T5643" t="s">
        <v>3285</v>
      </c>
      <c r="U5643" t="s">
        <v>3842</v>
      </c>
      <c r="V5643">
        <v>75</v>
      </c>
      <c r="W5643">
        <v>45</v>
      </c>
      <c r="Y5643" t="s">
        <v>1217</v>
      </c>
      <c r="Z5643">
        <v>1</v>
      </c>
      <c r="AA5643">
        <f t="shared" si="768"/>
        <v>30</v>
      </c>
      <c r="AB5643">
        <f t="shared" ca="1" si="764"/>
        <v>13.600000000000001</v>
      </c>
      <c r="AC5643">
        <f t="shared" ca="1" si="765"/>
        <v>16.399999999999999</v>
      </c>
      <c r="AD5643">
        <f t="shared" ca="1" si="766"/>
        <v>-16.399999999999999</v>
      </c>
      <c r="AE5643" s="2">
        <v>0</v>
      </c>
      <c r="AF5643" s="7">
        <f>VLOOKUP(R5643,Weights!$A$2:$B$120,2,0)*AE5643</f>
        <v>0</v>
      </c>
      <c r="AG5643">
        <f t="shared" ca="1" si="767"/>
        <v>268.95999999999998</v>
      </c>
      <c r="AI5643" t="str">
        <f t="shared" ca="1" si="769"/>
        <v>William &amp; Mary</v>
      </c>
      <c r="AJ5643" t="str">
        <f t="shared" si="770"/>
        <v>William &amp; Mary</v>
      </c>
      <c r="AK5643">
        <f t="shared" si="771"/>
        <v>0</v>
      </c>
    </row>
    <row r="5644" spans="17:37" x14ac:dyDescent="0.25">
      <c r="Q5644" t="s">
        <v>3465</v>
      </c>
      <c r="R5644" s="6">
        <v>42014</v>
      </c>
      <c r="S5644" t="s">
        <v>3194</v>
      </c>
      <c r="T5644" t="s">
        <v>3308</v>
      </c>
      <c r="U5644" t="s">
        <v>3842</v>
      </c>
      <c r="V5644">
        <v>81</v>
      </c>
      <c r="W5644">
        <v>73</v>
      </c>
      <c r="Y5644" t="s">
        <v>1219</v>
      </c>
      <c r="Z5644">
        <v>1</v>
      </c>
      <c r="AA5644">
        <f t="shared" si="768"/>
        <v>8</v>
      </c>
      <c r="AB5644">
        <f t="shared" ca="1" si="764"/>
        <v>9.8000000000000007</v>
      </c>
      <c r="AC5644">
        <f t="shared" ca="1" si="765"/>
        <v>-1.8000000000000007</v>
      </c>
      <c r="AD5644">
        <f t="shared" ca="1" si="766"/>
        <v>1.8000000000000007</v>
      </c>
      <c r="AE5644" s="2">
        <v>0</v>
      </c>
      <c r="AF5644" s="7">
        <f>VLOOKUP(R5644,Weights!$A$2:$B$120,2,0)*AE5644</f>
        <v>0</v>
      </c>
      <c r="AG5644">
        <f t="shared" ca="1" si="767"/>
        <v>3.2400000000000024</v>
      </c>
      <c r="AI5644" t="str">
        <f t="shared" ca="1" si="769"/>
        <v>William &amp; Mary</v>
      </c>
      <c r="AJ5644" t="str">
        <f t="shared" si="770"/>
        <v>William &amp; Mary</v>
      </c>
      <c r="AK5644">
        <f t="shared" si="771"/>
        <v>0</v>
      </c>
    </row>
    <row r="5645" spans="17:37" x14ac:dyDescent="0.25">
      <c r="Q5645" t="s">
        <v>3465</v>
      </c>
      <c r="R5645" s="6">
        <v>42018</v>
      </c>
      <c r="S5645" t="s">
        <v>3194</v>
      </c>
      <c r="T5645" t="s">
        <v>3269</v>
      </c>
      <c r="U5645" t="s">
        <v>3842</v>
      </c>
      <c r="V5645">
        <v>76</v>
      </c>
      <c r="W5645">
        <v>72</v>
      </c>
      <c r="Y5645" t="s">
        <v>1220</v>
      </c>
      <c r="Z5645">
        <v>1</v>
      </c>
      <c r="AA5645">
        <f t="shared" si="768"/>
        <v>4</v>
      </c>
      <c r="AB5645">
        <f t="shared" ca="1" si="764"/>
        <v>8.1999999800000012</v>
      </c>
      <c r="AC5645">
        <f t="shared" ca="1" si="765"/>
        <v>-4.1999999800000012</v>
      </c>
      <c r="AD5645">
        <f t="shared" ca="1" si="766"/>
        <v>4.1999999800000012</v>
      </c>
      <c r="AE5645" s="2">
        <v>0</v>
      </c>
      <c r="AF5645" s="7">
        <f>VLOOKUP(R5645,Weights!$A$2:$B$120,2,0)*AE5645</f>
        <v>0</v>
      </c>
      <c r="AG5645">
        <f t="shared" ca="1" si="767"/>
        <v>17.639999832000012</v>
      </c>
      <c r="AI5645" t="str">
        <f t="shared" ca="1" si="769"/>
        <v>William &amp; Mary</v>
      </c>
      <c r="AJ5645" t="str">
        <f t="shared" si="770"/>
        <v>William &amp; Mary</v>
      </c>
      <c r="AK5645">
        <f t="shared" si="771"/>
        <v>0</v>
      </c>
    </row>
    <row r="5646" spans="17:37" x14ac:dyDescent="0.25">
      <c r="Q5646" t="s">
        <v>3465</v>
      </c>
      <c r="R5646" s="6">
        <v>42028</v>
      </c>
      <c r="S5646" t="s">
        <v>3194</v>
      </c>
      <c r="T5646" t="s">
        <v>3467</v>
      </c>
      <c r="U5646" t="s">
        <v>3842</v>
      </c>
      <c r="V5646">
        <v>78</v>
      </c>
      <c r="W5646">
        <v>62</v>
      </c>
      <c r="Y5646" t="s">
        <v>1262</v>
      </c>
      <c r="Z5646">
        <v>1</v>
      </c>
      <c r="AA5646">
        <f t="shared" si="768"/>
        <v>16</v>
      </c>
      <c r="AB5646">
        <f t="shared" ca="1" si="764"/>
        <v>5.2</v>
      </c>
      <c r="AC5646">
        <f t="shared" ca="1" si="765"/>
        <v>10.8</v>
      </c>
      <c r="AD5646">
        <f t="shared" ca="1" si="766"/>
        <v>-10.8</v>
      </c>
      <c r="AE5646" s="2">
        <v>0</v>
      </c>
      <c r="AF5646" s="7">
        <f>VLOOKUP(R5646,Weights!$A$2:$B$120,2,0)*AE5646</f>
        <v>0</v>
      </c>
      <c r="AG5646">
        <f t="shared" ca="1" si="767"/>
        <v>116.64000000000001</v>
      </c>
      <c r="AI5646" t="str">
        <f t="shared" ca="1" si="769"/>
        <v>William &amp; Mary</v>
      </c>
      <c r="AJ5646" t="str">
        <f t="shared" si="770"/>
        <v>William &amp; Mary</v>
      </c>
      <c r="AK5646">
        <f t="shared" si="771"/>
        <v>0</v>
      </c>
    </row>
    <row r="5647" spans="17:37" x14ac:dyDescent="0.25">
      <c r="Q5647" t="s">
        <v>3465</v>
      </c>
      <c r="R5647" s="6">
        <v>42032</v>
      </c>
      <c r="S5647" t="s">
        <v>3194</v>
      </c>
      <c r="T5647" t="s">
        <v>3233</v>
      </c>
      <c r="U5647" t="s">
        <v>3842</v>
      </c>
      <c r="V5647">
        <v>100</v>
      </c>
      <c r="W5647">
        <v>79</v>
      </c>
      <c r="Y5647" t="s">
        <v>1596</v>
      </c>
      <c r="Z5647">
        <v>1</v>
      </c>
      <c r="AA5647">
        <f t="shared" si="768"/>
        <v>21</v>
      </c>
      <c r="AB5647">
        <f t="shared" ca="1" si="764"/>
        <v>4</v>
      </c>
      <c r="AC5647">
        <f t="shared" ca="1" si="765"/>
        <v>17</v>
      </c>
      <c r="AD5647">
        <f t="shared" ca="1" si="766"/>
        <v>-17</v>
      </c>
      <c r="AE5647" s="2">
        <v>0</v>
      </c>
      <c r="AF5647" s="7">
        <f>VLOOKUP(R5647,Weights!$A$2:$B$120,2,0)*AE5647</f>
        <v>0</v>
      </c>
      <c r="AG5647">
        <f t="shared" ca="1" si="767"/>
        <v>289</v>
      </c>
      <c r="AI5647" t="str">
        <f t="shared" ca="1" si="769"/>
        <v>William &amp; Mary</v>
      </c>
      <c r="AJ5647" t="str">
        <f t="shared" si="770"/>
        <v>William &amp; Mary</v>
      </c>
      <c r="AK5647">
        <f t="shared" si="771"/>
        <v>0</v>
      </c>
    </row>
    <row r="5648" spans="17:37" x14ac:dyDescent="0.25">
      <c r="Q5648" t="s">
        <v>3465</v>
      </c>
      <c r="R5648" s="6">
        <v>42046</v>
      </c>
      <c r="S5648" t="s">
        <v>3194</v>
      </c>
      <c r="T5648" t="s">
        <v>3466</v>
      </c>
      <c r="U5648" t="s">
        <v>3842</v>
      </c>
      <c r="V5648">
        <v>77</v>
      </c>
      <c r="W5648">
        <v>58</v>
      </c>
      <c r="Y5648" t="s">
        <v>1225</v>
      </c>
      <c r="Z5648">
        <v>1</v>
      </c>
      <c r="AA5648">
        <f t="shared" si="768"/>
        <v>19</v>
      </c>
      <c r="AB5648">
        <f t="shared" ca="1" si="764"/>
        <v>12</v>
      </c>
      <c r="AC5648">
        <f t="shared" ca="1" si="765"/>
        <v>7</v>
      </c>
      <c r="AD5648">
        <f t="shared" ca="1" si="766"/>
        <v>-7</v>
      </c>
      <c r="AE5648" s="2">
        <v>0</v>
      </c>
      <c r="AF5648" s="7">
        <f>VLOOKUP(R5648,Weights!$A$2:$B$120,2,0)*AE5648</f>
        <v>0</v>
      </c>
      <c r="AG5648">
        <f t="shared" ca="1" si="767"/>
        <v>49</v>
      </c>
      <c r="AI5648" t="str">
        <f t="shared" ca="1" si="769"/>
        <v>William &amp; Mary</v>
      </c>
      <c r="AJ5648" t="str">
        <f t="shared" si="770"/>
        <v>William &amp; Mary</v>
      </c>
      <c r="AK5648">
        <f t="shared" si="771"/>
        <v>0</v>
      </c>
    </row>
    <row r="5649" spans="17:37" x14ac:dyDescent="0.25">
      <c r="Q5649" t="s">
        <v>3465</v>
      </c>
      <c r="R5649" s="6">
        <v>42049</v>
      </c>
      <c r="S5649" t="s">
        <v>3194</v>
      </c>
      <c r="T5649" t="s">
        <v>3278</v>
      </c>
      <c r="U5649" t="s">
        <v>3841</v>
      </c>
      <c r="V5649">
        <v>73</v>
      </c>
      <c r="W5649">
        <v>70</v>
      </c>
      <c r="Y5649" t="s">
        <v>1266</v>
      </c>
      <c r="Z5649">
        <v>1</v>
      </c>
      <c r="AA5649">
        <f t="shared" si="768"/>
        <v>-3</v>
      </c>
      <c r="AB5649">
        <f t="shared" ca="1" si="764"/>
        <v>13.8</v>
      </c>
      <c r="AC5649">
        <f t="shared" ca="1" si="765"/>
        <v>-16.8</v>
      </c>
      <c r="AD5649">
        <f t="shared" ca="1" si="766"/>
        <v>16.8</v>
      </c>
      <c r="AE5649" s="2">
        <v>0</v>
      </c>
      <c r="AF5649" s="7">
        <f>VLOOKUP(R5649,Weights!$A$2:$B$120,2,0)*AE5649</f>
        <v>0</v>
      </c>
      <c r="AG5649">
        <f t="shared" ca="1" si="767"/>
        <v>282.24</v>
      </c>
      <c r="AI5649" t="str">
        <f t="shared" ca="1" si="769"/>
        <v>William &amp; Mary</v>
      </c>
      <c r="AJ5649" t="str">
        <f t="shared" si="770"/>
        <v>Delaware</v>
      </c>
      <c r="AK5649" t="str">
        <f t="shared" si="771"/>
        <v>Delaware</v>
      </c>
    </row>
    <row r="5650" spans="17:37" x14ac:dyDescent="0.25">
      <c r="Q5650" t="s">
        <v>3465</v>
      </c>
      <c r="R5650" s="6">
        <v>42060</v>
      </c>
      <c r="S5650" t="s">
        <v>3194</v>
      </c>
      <c r="T5650" t="s">
        <v>3303</v>
      </c>
      <c r="U5650" t="s">
        <v>3842</v>
      </c>
      <c r="V5650">
        <v>65</v>
      </c>
      <c r="W5650">
        <v>50</v>
      </c>
      <c r="Y5650" t="s">
        <v>1268</v>
      </c>
      <c r="Z5650">
        <v>1</v>
      </c>
      <c r="AA5650">
        <f t="shared" si="768"/>
        <v>15</v>
      </c>
      <c r="AB5650">
        <f t="shared" ca="1" si="764"/>
        <v>12.8</v>
      </c>
      <c r="AC5650">
        <f t="shared" ca="1" si="765"/>
        <v>2.1999999999999993</v>
      </c>
      <c r="AD5650">
        <f t="shared" ca="1" si="766"/>
        <v>-2.1999999999999993</v>
      </c>
      <c r="AE5650" s="2">
        <v>0</v>
      </c>
      <c r="AF5650" s="7">
        <f>VLOOKUP(R5650,Weights!$A$2:$B$120,2,0)*AE5650</f>
        <v>0</v>
      </c>
      <c r="AG5650">
        <f t="shared" ca="1" si="767"/>
        <v>4.8399999999999972</v>
      </c>
      <c r="AI5650" t="str">
        <f t="shared" ca="1" si="769"/>
        <v>William &amp; Mary</v>
      </c>
      <c r="AJ5650" t="str">
        <f t="shared" si="770"/>
        <v>William &amp; Mary</v>
      </c>
      <c r="AK5650">
        <f t="shared" si="771"/>
        <v>0</v>
      </c>
    </row>
    <row r="5651" spans="17:37" x14ac:dyDescent="0.25">
      <c r="Q5651" t="s">
        <v>3465</v>
      </c>
      <c r="R5651" s="6">
        <v>42063</v>
      </c>
      <c r="S5651" t="s">
        <v>3194</v>
      </c>
      <c r="T5651" t="s">
        <v>3302</v>
      </c>
      <c r="U5651" t="s">
        <v>3841</v>
      </c>
      <c r="V5651">
        <v>80</v>
      </c>
      <c r="W5651">
        <v>66</v>
      </c>
      <c r="Y5651" t="s">
        <v>1598</v>
      </c>
      <c r="Z5651">
        <v>1</v>
      </c>
      <c r="AA5651">
        <f t="shared" si="768"/>
        <v>-14</v>
      </c>
      <c r="AB5651">
        <f t="shared" ca="1" si="764"/>
        <v>12</v>
      </c>
      <c r="AC5651">
        <f t="shared" ca="1" si="765"/>
        <v>-26</v>
      </c>
      <c r="AD5651">
        <f t="shared" ca="1" si="766"/>
        <v>26</v>
      </c>
      <c r="AE5651" s="2">
        <v>0</v>
      </c>
      <c r="AF5651" s="7">
        <f>VLOOKUP(R5651,Weights!$A$2:$B$120,2,0)*AE5651</f>
        <v>0</v>
      </c>
      <c r="AG5651">
        <f t="shared" ca="1" si="767"/>
        <v>676</v>
      </c>
      <c r="AI5651" t="str">
        <f t="shared" ca="1" si="769"/>
        <v>William &amp; Mary</v>
      </c>
      <c r="AJ5651" t="str">
        <f t="shared" si="770"/>
        <v>Drexel</v>
      </c>
      <c r="AK5651" t="str">
        <f t="shared" si="771"/>
        <v>Drexel</v>
      </c>
    </row>
    <row r="5652" spans="17:37" x14ac:dyDescent="0.25">
      <c r="Q5652" t="s">
        <v>3425</v>
      </c>
      <c r="R5652" s="6">
        <v>41958</v>
      </c>
      <c r="S5652" t="s">
        <v>3194</v>
      </c>
      <c r="T5652" t="s">
        <v>3839</v>
      </c>
      <c r="U5652" t="s">
        <v>3842</v>
      </c>
      <c r="V5652">
        <v>82</v>
      </c>
      <c r="W5652">
        <v>59</v>
      </c>
      <c r="Y5652" t="s">
        <v>176</v>
      </c>
      <c r="Z5652">
        <v>1</v>
      </c>
      <c r="AA5652">
        <f t="shared" si="768"/>
        <v>23</v>
      </c>
      <c r="AB5652">
        <f t="shared" ca="1" si="764"/>
        <v>28.199999800000001</v>
      </c>
      <c r="AC5652">
        <f t="shared" ca="1" si="765"/>
        <v>-5.1999998000000005</v>
      </c>
      <c r="AD5652">
        <f t="shared" ca="1" si="766"/>
        <v>5.1999998000000005</v>
      </c>
      <c r="AE5652" s="2">
        <v>0</v>
      </c>
      <c r="AF5652" s="7">
        <f>VLOOKUP(R5652,Weights!$A$2:$B$120,2,0)*AE5652</f>
        <v>0</v>
      </c>
      <c r="AG5652">
        <f t="shared" ca="1" si="767"/>
        <v>27.039997920000044</v>
      </c>
      <c r="AI5652" t="str">
        <f t="shared" ca="1" si="769"/>
        <v>Winthrop</v>
      </c>
      <c r="AJ5652" t="str">
        <f t="shared" si="770"/>
        <v>Winthrop</v>
      </c>
      <c r="AK5652">
        <f t="shared" si="771"/>
        <v>0</v>
      </c>
    </row>
    <row r="5653" spans="17:37" x14ac:dyDescent="0.25">
      <c r="Q5653" t="s">
        <v>3425</v>
      </c>
      <c r="R5653" s="6">
        <v>41967</v>
      </c>
      <c r="S5653" t="s">
        <v>3194</v>
      </c>
      <c r="T5653" t="s">
        <v>3440</v>
      </c>
      <c r="U5653" t="s">
        <v>3841</v>
      </c>
      <c r="V5653">
        <v>69</v>
      </c>
      <c r="W5653">
        <v>64</v>
      </c>
      <c r="Y5653" t="s">
        <v>15</v>
      </c>
      <c r="Z5653">
        <v>1</v>
      </c>
      <c r="AA5653">
        <f t="shared" si="768"/>
        <v>-5</v>
      </c>
      <c r="AB5653">
        <f t="shared" ca="1" si="764"/>
        <v>0.8</v>
      </c>
      <c r="AC5653">
        <f t="shared" ca="1" si="765"/>
        <v>-5.8</v>
      </c>
      <c r="AD5653">
        <f t="shared" ca="1" si="766"/>
        <v>5.8</v>
      </c>
      <c r="AE5653" s="2">
        <v>0</v>
      </c>
      <c r="AF5653" s="7">
        <f>VLOOKUP(R5653,Weights!$A$2:$B$120,2,0)*AE5653</f>
        <v>0</v>
      </c>
      <c r="AG5653">
        <f t="shared" ca="1" si="767"/>
        <v>33.64</v>
      </c>
      <c r="AI5653" t="str">
        <f t="shared" ca="1" si="769"/>
        <v>Winthrop</v>
      </c>
      <c r="AJ5653" t="str">
        <f t="shared" si="770"/>
        <v>East Tennessee St</v>
      </c>
      <c r="AK5653" t="str">
        <f t="shared" si="771"/>
        <v>East Tennessee St</v>
      </c>
    </row>
    <row r="5654" spans="17:37" x14ac:dyDescent="0.25">
      <c r="Q5654" t="s">
        <v>3425</v>
      </c>
      <c r="R5654" s="6">
        <v>41974</v>
      </c>
      <c r="S5654" t="s">
        <v>3194</v>
      </c>
      <c r="T5654" t="s">
        <v>3442</v>
      </c>
      <c r="U5654" t="s">
        <v>3842</v>
      </c>
      <c r="V5654">
        <v>68</v>
      </c>
      <c r="W5654">
        <v>47</v>
      </c>
      <c r="Y5654" t="s">
        <v>150</v>
      </c>
      <c r="Z5654">
        <v>1</v>
      </c>
      <c r="AA5654">
        <f t="shared" si="768"/>
        <v>21</v>
      </c>
      <c r="AB5654">
        <f t="shared" ca="1" si="764"/>
        <v>11.599999800000001</v>
      </c>
      <c r="AC5654">
        <f t="shared" ca="1" si="765"/>
        <v>9.4000001999999991</v>
      </c>
      <c r="AD5654">
        <f t="shared" ca="1" si="766"/>
        <v>-9.4000001999999991</v>
      </c>
      <c r="AE5654" s="2">
        <v>0</v>
      </c>
      <c r="AF5654" s="7">
        <f>VLOOKUP(R5654,Weights!$A$2:$B$120,2,0)*AE5654</f>
        <v>0</v>
      </c>
      <c r="AG5654">
        <f t="shared" ca="1" si="767"/>
        <v>88.360003760000026</v>
      </c>
      <c r="AI5654" t="str">
        <f t="shared" ca="1" si="769"/>
        <v>Winthrop</v>
      </c>
      <c r="AJ5654" t="str">
        <f t="shared" si="770"/>
        <v>Winthrop</v>
      </c>
      <c r="AK5654">
        <f t="shared" si="771"/>
        <v>0</v>
      </c>
    </row>
    <row r="5655" spans="17:37" x14ac:dyDescent="0.25">
      <c r="Q5655" t="s">
        <v>3425</v>
      </c>
      <c r="R5655" s="6">
        <v>41982</v>
      </c>
      <c r="S5655" t="s">
        <v>3194</v>
      </c>
      <c r="T5655" t="s">
        <v>3839</v>
      </c>
      <c r="U5655" t="s">
        <v>3842</v>
      </c>
      <c r="V5655">
        <v>96</v>
      </c>
      <c r="W5655">
        <v>51</v>
      </c>
      <c r="Y5655" t="s">
        <v>291</v>
      </c>
      <c r="Z5655">
        <v>1</v>
      </c>
      <c r="AA5655">
        <f t="shared" si="768"/>
        <v>45</v>
      </c>
      <c r="AB5655">
        <f t="shared" ca="1" si="764"/>
        <v>28.199999800000001</v>
      </c>
      <c r="AC5655">
        <f t="shared" ca="1" si="765"/>
        <v>16.800000199999999</v>
      </c>
      <c r="AD5655">
        <f t="shared" ca="1" si="766"/>
        <v>-16.800000199999999</v>
      </c>
      <c r="AE5655" s="2">
        <v>0</v>
      </c>
      <c r="AF5655" s="7">
        <f>VLOOKUP(R5655,Weights!$A$2:$B$120,2,0)*AE5655</f>
        <v>0</v>
      </c>
      <c r="AG5655">
        <f t="shared" ca="1" si="767"/>
        <v>282.24000672</v>
      </c>
      <c r="AI5655" t="str">
        <f t="shared" ca="1" si="769"/>
        <v>Winthrop</v>
      </c>
      <c r="AJ5655" t="str">
        <f t="shared" si="770"/>
        <v>Winthrop</v>
      </c>
      <c r="AK5655">
        <f t="shared" si="771"/>
        <v>0</v>
      </c>
    </row>
    <row r="5656" spans="17:37" x14ac:dyDescent="0.25">
      <c r="Q5656" t="s">
        <v>3425</v>
      </c>
      <c r="R5656" s="6">
        <v>41994</v>
      </c>
      <c r="S5656" t="s">
        <v>3194</v>
      </c>
      <c r="T5656" t="s">
        <v>3839</v>
      </c>
      <c r="U5656" t="s">
        <v>3842</v>
      </c>
      <c r="V5656">
        <v>100</v>
      </c>
      <c r="W5656">
        <v>72</v>
      </c>
      <c r="Y5656" t="s">
        <v>29</v>
      </c>
      <c r="Z5656">
        <v>1</v>
      </c>
      <c r="AA5656">
        <f t="shared" si="768"/>
        <v>28</v>
      </c>
      <c r="AB5656">
        <f t="shared" ca="1" si="764"/>
        <v>28.199999800000001</v>
      </c>
      <c r="AC5656">
        <f t="shared" ca="1" si="765"/>
        <v>-0.1999998000000005</v>
      </c>
      <c r="AD5656">
        <f t="shared" ca="1" si="766"/>
        <v>0.1999998000000005</v>
      </c>
      <c r="AE5656" s="2">
        <v>0</v>
      </c>
      <c r="AF5656" s="7">
        <f>VLOOKUP(R5656,Weights!$A$2:$B$120,2,0)*AE5656</f>
        <v>0</v>
      </c>
      <c r="AG5656">
        <f t="shared" ca="1" si="767"/>
        <v>3.9999920000040205E-2</v>
      </c>
      <c r="AI5656" t="str">
        <f t="shared" ca="1" si="769"/>
        <v>Winthrop</v>
      </c>
      <c r="AJ5656" t="str">
        <f t="shared" si="770"/>
        <v>Winthrop</v>
      </c>
      <c r="AK5656">
        <f t="shared" si="771"/>
        <v>0</v>
      </c>
    </row>
    <row r="5657" spans="17:37" x14ac:dyDescent="0.25">
      <c r="Q5657" t="s">
        <v>3425</v>
      </c>
      <c r="R5657" s="6">
        <v>42004</v>
      </c>
      <c r="S5657" t="s">
        <v>3194</v>
      </c>
      <c r="T5657" t="s">
        <v>3430</v>
      </c>
      <c r="U5657" t="s">
        <v>3842</v>
      </c>
      <c r="V5657">
        <v>82</v>
      </c>
      <c r="W5657">
        <v>72</v>
      </c>
      <c r="X5657" t="s">
        <v>3843</v>
      </c>
      <c r="Y5657" t="s">
        <v>1120</v>
      </c>
      <c r="Z5657">
        <v>1</v>
      </c>
      <c r="AA5657">
        <f t="shared" si="768"/>
        <v>10</v>
      </c>
      <c r="AB5657">
        <f t="shared" ca="1" si="764"/>
        <v>9.9999997999999994</v>
      </c>
      <c r="AC5657">
        <f t="shared" ca="1" si="765"/>
        <v>2.0000000056086265E-7</v>
      </c>
      <c r="AD5657">
        <f t="shared" ca="1" si="766"/>
        <v>-2.0000000056086265E-7</v>
      </c>
      <c r="AE5657" s="2">
        <v>0</v>
      </c>
      <c r="AF5657" s="7">
        <f>VLOOKUP(R5657,Weights!$A$2:$B$120,2,0)*AE5657</f>
        <v>0</v>
      </c>
      <c r="AG5657">
        <f t="shared" ca="1" si="767"/>
        <v>4.0000000224345055E-14</v>
      </c>
      <c r="AI5657" t="str">
        <f t="shared" ca="1" si="769"/>
        <v>Winthrop</v>
      </c>
      <c r="AJ5657" t="str">
        <f t="shared" si="770"/>
        <v>Winthrop</v>
      </c>
      <c r="AK5657">
        <f t="shared" si="771"/>
        <v>0</v>
      </c>
    </row>
    <row r="5658" spans="17:37" x14ac:dyDescent="0.25">
      <c r="Q5658" t="s">
        <v>3425</v>
      </c>
      <c r="R5658" s="6">
        <v>42007</v>
      </c>
      <c r="S5658" t="s">
        <v>3194</v>
      </c>
      <c r="T5658" t="s">
        <v>3423</v>
      </c>
      <c r="U5658" t="s">
        <v>3841</v>
      </c>
      <c r="V5658">
        <v>90</v>
      </c>
      <c r="W5658">
        <v>87</v>
      </c>
      <c r="X5658" t="s">
        <v>3844</v>
      </c>
      <c r="Y5658" t="s">
        <v>486</v>
      </c>
      <c r="Z5658">
        <v>1</v>
      </c>
      <c r="AA5658">
        <f t="shared" si="768"/>
        <v>-3</v>
      </c>
      <c r="AB5658">
        <f t="shared" ca="1" si="764"/>
        <v>-3</v>
      </c>
      <c r="AC5658">
        <f t="shared" ca="1" si="765"/>
        <v>0</v>
      </c>
      <c r="AD5658">
        <f t="shared" ca="1" si="766"/>
        <v>0</v>
      </c>
      <c r="AE5658" s="2">
        <v>0</v>
      </c>
      <c r="AF5658" s="7">
        <f>VLOOKUP(R5658,Weights!$A$2:$B$120,2,0)*AE5658</f>
        <v>0</v>
      </c>
      <c r="AG5658">
        <f t="shared" ca="1" si="767"/>
        <v>0</v>
      </c>
      <c r="AI5658" t="str">
        <f t="shared" ca="1" si="769"/>
        <v>High Point</v>
      </c>
      <c r="AJ5658" t="str">
        <f t="shared" si="770"/>
        <v>High Point</v>
      </c>
      <c r="AK5658" t="str">
        <f t="shared" si="771"/>
        <v>High Point</v>
      </c>
    </row>
    <row r="5659" spans="17:37" x14ac:dyDescent="0.25">
      <c r="Q5659" t="s">
        <v>3425</v>
      </c>
      <c r="R5659" s="6">
        <v>42021</v>
      </c>
      <c r="S5659" t="s">
        <v>3194</v>
      </c>
      <c r="T5659" t="s">
        <v>3432</v>
      </c>
      <c r="U5659" t="s">
        <v>3841</v>
      </c>
      <c r="V5659">
        <v>85</v>
      </c>
      <c r="W5659">
        <v>77</v>
      </c>
      <c r="Y5659" t="s">
        <v>1243</v>
      </c>
      <c r="Z5659">
        <v>1</v>
      </c>
      <c r="AA5659">
        <f t="shared" si="768"/>
        <v>-8</v>
      </c>
      <c r="AB5659">
        <f t="shared" ca="1" si="764"/>
        <v>1.2</v>
      </c>
      <c r="AC5659">
        <f t="shared" ca="1" si="765"/>
        <v>-9.1999999999999993</v>
      </c>
      <c r="AD5659">
        <f t="shared" ca="1" si="766"/>
        <v>9.1999999999999993</v>
      </c>
      <c r="AE5659" s="2">
        <v>0</v>
      </c>
      <c r="AF5659" s="7">
        <f>VLOOKUP(R5659,Weights!$A$2:$B$120,2,0)*AE5659</f>
        <v>0</v>
      </c>
      <c r="AG5659">
        <f t="shared" ca="1" si="767"/>
        <v>84.639999999999986</v>
      </c>
      <c r="AI5659" t="str">
        <f t="shared" ca="1" si="769"/>
        <v>Winthrop</v>
      </c>
      <c r="AJ5659" t="str">
        <f t="shared" si="770"/>
        <v>Radford</v>
      </c>
      <c r="AK5659" t="str">
        <f t="shared" si="771"/>
        <v>Radford</v>
      </c>
    </row>
    <row r="5660" spans="17:37" x14ac:dyDescent="0.25">
      <c r="Q5660" t="s">
        <v>3425</v>
      </c>
      <c r="R5660" s="6">
        <v>42028</v>
      </c>
      <c r="S5660" t="s">
        <v>3194</v>
      </c>
      <c r="T5660" t="s">
        <v>3433</v>
      </c>
      <c r="U5660" t="s">
        <v>3842</v>
      </c>
      <c r="V5660">
        <v>71</v>
      </c>
      <c r="W5660">
        <v>63</v>
      </c>
      <c r="Y5660" t="s">
        <v>1197</v>
      </c>
      <c r="Z5660">
        <v>1</v>
      </c>
      <c r="AA5660">
        <f t="shared" si="768"/>
        <v>8</v>
      </c>
      <c r="AB5660">
        <f t="shared" ca="1" si="764"/>
        <v>7.4</v>
      </c>
      <c r="AC5660">
        <f t="shared" ca="1" si="765"/>
        <v>0.59999999999999964</v>
      </c>
      <c r="AD5660">
        <f t="shared" ca="1" si="766"/>
        <v>-0.59999999999999964</v>
      </c>
      <c r="AE5660" s="2">
        <v>0</v>
      </c>
      <c r="AF5660" s="7">
        <f>VLOOKUP(R5660,Weights!$A$2:$B$120,2,0)*AE5660</f>
        <v>0</v>
      </c>
      <c r="AG5660">
        <f t="shared" ca="1" si="767"/>
        <v>0.3599999999999996</v>
      </c>
      <c r="AI5660" t="str">
        <f t="shared" ca="1" si="769"/>
        <v>Winthrop</v>
      </c>
      <c r="AJ5660" t="str">
        <f t="shared" si="770"/>
        <v>Winthrop</v>
      </c>
      <c r="AK5660">
        <f t="shared" si="771"/>
        <v>0</v>
      </c>
    </row>
    <row r="5661" spans="17:37" x14ac:dyDescent="0.25">
      <c r="Q5661" t="s">
        <v>3425</v>
      </c>
      <c r="R5661" s="6">
        <v>42037</v>
      </c>
      <c r="S5661" t="s">
        <v>3194</v>
      </c>
      <c r="T5661" t="s">
        <v>3422</v>
      </c>
      <c r="U5661" t="s">
        <v>3842</v>
      </c>
      <c r="V5661">
        <v>77</v>
      </c>
      <c r="W5661">
        <v>55</v>
      </c>
      <c r="Y5661" t="s">
        <v>1199</v>
      </c>
      <c r="Z5661">
        <v>1</v>
      </c>
      <c r="AA5661">
        <f t="shared" si="768"/>
        <v>22</v>
      </c>
      <c r="AB5661">
        <f t="shared" ca="1" si="764"/>
        <v>-0.20000002</v>
      </c>
      <c r="AC5661">
        <f t="shared" ca="1" si="765"/>
        <v>22.200000020000001</v>
      </c>
      <c r="AD5661">
        <f t="shared" ca="1" si="766"/>
        <v>-22.200000020000001</v>
      </c>
      <c r="AE5661" s="2">
        <v>0</v>
      </c>
      <c r="AF5661" s="7">
        <f>VLOOKUP(R5661,Weights!$A$2:$B$120,2,0)*AE5661</f>
        <v>0</v>
      </c>
      <c r="AG5661">
        <f t="shared" ca="1" si="767"/>
        <v>492.84000088800002</v>
      </c>
      <c r="AI5661" t="str">
        <f t="shared" ca="1" si="769"/>
        <v>Charleston Southern</v>
      </c>
      <c r="AJ5661" t="str">
        <f t="shared" si="770"/>
        <v>Winthrop</v>
      </c>
      <c r="AK5661">
        <f t="shared" si="771"/>
        <v>0</v>
      </c>
    </row>
    <row r="5662" spans="17:37" x14ac:dyDescent="0.25">
      <c r="Q5662" t="s">
        <v>3425</v>
      </c>
      <c r="R5662" s="6">
        <v>42039</v>
      </c>
      <c r="S5662" t="s">
        <v>3194</v>
      </c>
      <c r="T5662" t="s">
        <v>3428</v>
      </c>
      <c r="U5662" t="s">
        <v>3842</v>
      </c>
      <c r="V5662">
        <v>74</v>
      </c>
      <c r="W5662">
        <v>61</v>
      </c>
      <c r="Y5662" t="s">
        <v>1341</v>
      </c>
      <c r="Z5662">
        <v>1</v>
      </c>
      <c r="AA5662">
        <f t="shared" si="768"/>
        <v>13</v>
      </c>
      <c r="AB5662">
        <f t="shared" ca="1" si="764"/>
        <v>13.3999998</v>
      </c>
      <c r="AC5662">
        <f t="shared" ca="1" si="765"/>
        <v>-0.39999979999999979</v>
      </c>
      <c r="AD5662">
        <f t="shared" ca="1" si="766"/>
        <v>0.39999979999999979</v>
      </c>
      <c r="AE5662" s="2">
        <v>0</v>
      </c>
      <c r="AF5662" s="7">
        <f>VLOOKUP(R5662,Weights!$A$2:$B$120,2,0)*AE5662</f>
        <v>0</v>
      </c>
      <c r="AG5662">
        <f t="shared" ca="1" si="767"/>
        <v>0.15999984000003983</v>
      </c>
      <c r="AI5662" t="str">
        <f t="shared" ca="1" si="769"/>
        <v>Winthrop</v>
      </c>
      <c r="AJ5662" t="str">
        <f t="shared" si="770"/>
        <v>Winthrop</v>
      </c>
      <c r="AK5662">
        <f t="shared" si="771"/>
        <v>0</v>
      </c>
    </row>
    <row r="5663" spans="17:37" x14ac:dyDescent="0.25">
      <c r="Q5663" t="s">
        <v>3425</v>
      </c>
      <c r="R5663" s="6">
        <v>42049</v>
      </c>
      <c r="S5663" t="s">
        <v>3194</v>
      </c>
      <c r="T5663" t="s">
        <v>3427</v>
      </c>
      <c r="U5663" t="s">
        <v>3842</v>
      </c>
      <c r="V5663">
        <v>71</v>
      </c>
      <c r="W5663">
        <v>68</v>
      </c>
      <c r="Y5663" t="s">
        <v>1342</v>
      </c>
      <c r="Z5663">
        <v>1</v>
      </c>
      <c r="AA5663">
        <f t="shared" si="768"/>
        <v>3</v>
      </c>
      <c r="AB5663">
        <f t="shared" ca="1" si="764"/>
        <v>2.6</v>
      </c>
      <c r="AC5663">
        <f t="shared" ca="1" si="765"/>
        <v>0.39999999999999991</v>
      </c>
      <c r="AD5663">
        <f t="shared" ca="1" si="766"/>
        <v>-0.39999999999999991</v>
      </c>
      <c r="AE5663" s="2">
        <v>0</v>
      </c>
      <c r="AF5663" s="7">
        <f>VLOOKUP(R5663,Weights!$A$2:$B$120,2,0)*AE5663</f>
        <v>0</v>
      </c>
      <c r="AG5663">
        <f t="shared" ca="1" si="767"/>
        <v>0.15999999999999992</v>
      </c>
      <c r="AI5663" t="str">
        <f t="shared" ca="1" si="769"/>
        <v>Winthrop</v>
      </c>
      <c r="AJ5663" t="str">
        <f t="shared" si="770"/>
        <v>Winthrop</v>
      </c>
      <c r="AK5663">
        <f t="shared" si="771"/>
        <v>0</v>
      </c>
    </row>
    <row r="5664" spans="17:37" x14ac:dyDescent="0.25">
      <c r="Q5664" t="s">
        <v>3425</v>
      </c>
      <c r="R5664" s="6">
        <v>42053</v>
      </c>
      <c r="S5664" t="s">
        <v>3194</v>
      </c>
      <c r="T5664" t="s">
        <v>3426</v>
      </c>
      <c r="U5664" t="s">
        <v>3842</v>
      </c>
      <c r="V5664">
        <v>91</v>
      </c>
      <c r="W5664">
        <v>70</v>
      </c>
      <c r="Y5664" t="s">
        <v>1343</v>
      </c>
      <c r="Z5664">
        <v>1</v>
      </c>
      <c r="AA5664">
        <f t="shared" si="768"/>
        <v>21</v>
      </c>
      <c r="AB5664">
        <f t="shared" ca="1" si="764"/>
        <v>3.5999999999999996</v>
      </c>
      <c r="AC5664">
        <f t="shared" ca="1" si="765"/>
        <v>17.399999999999999</v>
      </c>
      <c r="AD5664">
        <f t="shared" ca="1" si="766"/>
        <v>-17.399999999999999</v>
      </c>
      <c r="AE5664" s="2">
        <v>0</v>
      </c>
      <c r="AF5664" s="7">
        <f>VLOOKUP(R5664,Weights!$A$2:$B$120,2,0)*AE5664</f>
        <v>0</v>
      </c>
      <c r="AG5664">
        <f t="shared" ca="1" si="767"/>
        <v>302.75999999999993</v>
      </c>
      <c r="AI5664" t="str">
        <f t="shared" ca="1" si="769"/>
        <v>Winthrop</v>
      </c>
      <c r="AJ5664" t="str">
        <f t="shared" si="770"/>
        <v>Winthrop</v>
      </c>
      <c r="AK5664">
        <f t="shared" si="771"/>
        <v>0</v>
      </c>
    </row>
    <row r="5665" spans="17:37" x14ac:dyDescent="0.25">
      <c r="Q5665" t="s">
        <v>3425</v>
      </c>
      <c r="R5665" s="6">
        <v>42063</v>
      </c>
      <c r="S5665" t="s">
        <v>3194</v>
      </c>
      <c r="T5665" t="s">
        <v>3424</v>
      </c>
      <c r="U5665" t="s">
        <v>3842</v>
      </c>
      <c r="V5665">
        <v>80</v>
      </c>
      <c r="W5665">
        <v>53</v>
      </c>
      <c r="Y5665" t="s">
        <v>1344</v>
      </c>
      <c r="Z5665">
        <v>1</v>
      </c>
      <c r="AA5665">
        <f t="shared" si="768"/>
        <v>27</v>
      </c>
      <c r="AB5665">
        <f t="shared" ca="1" si="764"/>
        <v>12.999999799999999</v>
      </c>
      <c r="AC5665">
        <f t="shared" ca="1" si="765"/>
        <v>14.000000200000001</v>
      </c>
      <c r="AD5665">
        <f t="shared" ca="1" si="766"/>
        <v>-14.000000200000001</v>
      </c>
      <c r="AE5665" s="2">
        <v>0</v>
      </c>
      <c r="AF5665" s="7">
        <f>VLOOKUP(R5665,Weights!$A$2:$B$120,2,0)*AE5665</f>
        <v>0</v>
      </c>
      <c r="AG5665">
        <f t="shared" ca="1" si="767"/>
        <v>196.00000560000007</v>
      </c>
      <c r="AI5665" t="str">
        <f t="shared" ca="1" si="769"/>
        <v>Winthrop</v>
      </c>
      <c r="AJ5665" t="str">
        <f t="shared" si="770"/>
        <v>Winthrop</v>
      </c>
      <c r="AK5665">
        <f t="shared" si="771"/>
        <v>0</v>
      </c>
    </row>
    <row r="5666" spans="17:37" x14ac:dyDescent="0.25">
      <c r="Q5666" t="s">
        <v>3833</v>
      </c>
      <c r="R5666" s="6">
        <v>41957</v>
      </c>
      <c r="S5666" t="s">
        <v>3194</v>
      </c>
      <c r="T5666" t="s">
        <v>3335</v>
      </c>
      <c r="U5666" t="s">
        <v>3842</v>
      </c>
      <c r="V5666">
        <v>62</v>
      </c>
      <c r="W5666">
        <v>31</v>
      </c>
      <c r="Y5666" t="s">
        <v>176</v>
      </c>
      <c r="Z5666">
        <v>1</v>
      </c>
      <c r="AA5666">
        <f t="shared" si="768"/>
        <v>31</v>
      </c>
      <c r="AB5666">
        <f t="shared" ca="1" si="764"/>
        <v>32.000000200000002</v>
      </c>
      <c r="AC5666">
        <f t="shared" ca="1" si="765"/>
        <v>-1.0000002000000023</v>
      </c>
      <c r="AD5666">
        <f t="shared" ca="1" si="766"/>
        <v>1.0000002000000023</v>
      </c>
      <c r="AE5666" s="2">
        <v>0</v>
      </c>
      <c r="AF5666" s="7">
        <f>VLOOKUP(R5666,Weights!$A$2:$B$120,2,0)*AE5666</f>
        <v>0</v>
      </c>
      <c r="AG5666">
        <f t="shared" ca="1" si="767"/>
        <v>1.0000004000000446</v>
      </c>
      <c r="AI5666" t="str">
        <f t="shared" ca="1" si="769"/>
        <v>Wisconsin</v>
      </c>
      <c r="AJ5666" t="str">
        <f t="shared" si="770"/>
        <v>Wisconsin</v>
      </c>
      <c r="AK5666">
        <f t="shared" si="771"/>
        <v>0</v>
      </c>
    </row>
    <row r="5667" spans="17:37" x14ac:dyDescent="0.25">
      <c r="Q5667" t="s">
        <v>3833</v>
      </c>
      <c r="R5667" s="6">
        <v>41959</v>
      </c>
      <c r="S5667" t="s">
        <v>3194</v>
      </c>
      <c r="T5667" t="s">
        <v>3355</v>
      </c>
      <c r="U5667" t="s">
        <v>3842</v>
      </c>
      <c r="V5667">
        <v>89</v>
      </c>
      <c r="W5667">
        <v>45</v>
      </c>
      <c r="Y5667" t="s">
        <v>258</v>
      </c>
      <c r="Z5667">
        <v>1</v>
      </c>
      <c r="AA5667">
        <f t="shared" si="768"/>
        <v>44</v>
      </c>
      <c r="AB5667">
        <f t="shared" ca="1" si="764"/>
        <v>23.200000179999996</v>
      </c>
      <c r="AC5667">
        <f t="shared" ca="1" si="765"/>
        <v>20.799999820000004</v>
      </c>
      <c r="AD5667">
        <f t="shared" ca="1" si="766"/>
        <v>-20.799999820000004</v>
      </c>
      <c r="AE5667" s="2">
        <v>0</v>
      </c>
      <c r="AF5667" s="7">
        <f>VLOOKUP(R5667,Weights!$A$2:$B$120,2,0)*AE5667</f>
        <v>0</v>
      </c>
      <c r="AG5667">
        <f t="shared" ca="1" si="767"/>
        <v>432.63999251200016</v>
      </c>
      <c r="AI5667" t="str">
        <f t="shared" ca="1" si="769"/>
        <v>Wisconsin</v>
      </c>
      <c r="AJ5667" t="str">
        <f t="shared" si="770"/>
        <v>Wisconsin</v>
      </c>
      <c r="AK5667">
        <f t="shared" si="771"/>
        <v>0</v>
      </c>
    </row>
    <row r="5668" spans="17:37" x14ac:dyDescent="0.25">
      <c r="Q5668" t="s">
        <v>3833</v>
      </c>
      <c r="R5668" s="6">
        <v>41962</v>
      </c>
      <c r="S5668" t="s">
        <v>3194</v>
      </c>
      <c r="T5668" t="s">
        <v>3492</v>
      </c>
      <c r="U5668" t="s">
        <v>3842</v>
      </c>
      <c r="V5668">
        <v>84</v>
      </c>
      <c r="W5668">
        <v>60</v>
      </c>
      <c r="Y5668" t="s">
        <v>259</v>
      </c>
      <c r="Z5668">
        <v>1</v>
      </c>
      <c r="AA5668">
        <f t="shared" si="768"/>
        <v>24</v>
      </c>
      <c r="AB5668">
        <f t="shared" ca="1" si="764"/>
        <v>19.400000199999997</v>
      </c>
      <c r="AC5668">
        <f t="shared" ca="1" si="765"/>
        <v>4.5999998000000026</v>
      </c>
      <c r="AD5668">
        <f t="shared" ca="1" si="766"/>
        <v>-4.5999998000000026</v>
      </c>
      <c r="AE5668" s="2">
        <v>0</v>
      </c>
      <c r="AF5668" s="7">
        <f>VLOOKUP(R5668,Weights!$A$2:$B$120,2,0)*AE5668</f>
        <v>0</v>
      </c>
      <c r="AG5668">
        <f t="shared" ca="1" si="767"/>
        <v>21.159998160000065</v>
      </c>
      <c r="AI5668" t="str">
        <f t="shared" ca="1" si="769"/>
        <v>Wisconsin</v>
      </c>
      <c r="AJ5668" t="str">
        <f t="shared" si="770"/>
        <v>Wisconsin</v>
      </c>
      <c r="AK5668">
        <f t="shared" si="771"/>
        <v>0</v>
      </c>
    </row>
    <row r="5669" spans="17:37" x14ac:dyDescent="0.25">
      <c r="Q5669" t="s">
        <v>3833</v>
      </c>
      <c r="R5669" s="6">
        <v>41965</v>
      </c>
      <c r="S5669" t="s">
        <v>3194</v>
      </c>
      <c r="T5669" t="s">
        <v>3401</v>
      </c>
      <c r="U5669" t="s">
        <v>3842</v>
      </c>
      <c r="V5669">
        <v>78</v>
      </c>
      <c r="W5669">
        <v>54</v>
      </c>
      <c r="Y5669" t="s">
        <v>260</v>
      </c>
      <c r="Z5669">
        <v>1</v>
      </c>
      <c r="AA5669">
        <f t="shared" si="768"/>
        <v>24</v>
      </c>
      <c r="AB5669">
        <f t="shared" ca="1" si="764"/>
        <v>14.400000199999997</v>
      </c>
      <c r="AC5669">
        <f t="shared" ca="1" si="765"/>
        <v>9.5999998000000026</v>
      </c>
      <c r="AD5669">
        <f t="shared" ca="1" si="766"/>
        <v>-9.5999998000000026</v>
      </c>
      <c r="AE5669" s="2">
        <v>0</v>
      </c>
      <c r="AF5669" s="7">
        <f>VLOOKUP(R5669,Weights!$A$2:$B$120,2,0)*AE5669</f>
        <v>0</v>
      </c>
      <c r="AG5669">
        <f t="shared" ca="1" si="767"/>
        <v>92.159996160000091</v>
      </c>
      <c r="AI5669" t="str">
        <f t="shared" ca="1" si="769"/>
        <v>Wisconsin</v>
      </c>
      <c r="AJ5669" t="str">
        <f t="shared" si="770"/>
        <v>Wisconsin</v>
      </c>
      <c r="AK5669">
        <f t="shared" si="771"/>
        <v>0</v>
      </c>
    </row>
    <row r="5670" spans="17:37" x14ac:dyDescent="0.25">
      <c r="Q5670" t="s">
        <v>3833</v>
      </c>
      <c r="R5670" s="6">
        <v>41969</v>
      </c>
      <c r="S5670" t="s">
        <v>3195</v>
      </c>
      <c r="T5670" t="s">
        <v>3275</v>
      </c>
      <c r="U5670" t="s">
        <v>3842</v>
      </c>
      <c r="V5670">
        <v>72</v>
      </c>
      <c r="W5670">
        <v>43</v>
      </c>
      <c r="Y5670" t="s">
        <v>261</v>
      </c>
      <c r="Z5670">
        <v>1</v>
      </c>
      <c r="AA5670">
        <f t="shared" si="768"/>
        <v>29</v>
      </c>
      <c r="AB5670">
        <f t="shared" ca="1" si="764"/>
        <v>21.6000002</v>
      </c>
      <c r="AC5670">
        <f t="shared" ca="1" si="765"/>
        <v>7.3999997999999998</v>
      </c>
      <c r="AD5670">
        <f t="shared" ca="1" si="766"/>
        <v>-7.3999997999999998</v>
      </c>
      <c r="AE5670" s="2">
        <v>0</v>
      </c>
      <c r="AF5670" s="7">
        <f>VLOOKUP(R5670,Weights!$A$2:$B$120,2,0)*AE5670</f>
        <v>0</v>
      </c>
      <c r="AG5670">
        <f t="shared" ca="1" si="767"/>
        <v>54.759997040000037</v>
      </c>
      <c r="AI5670" t="str">
        <f t="shared" ca="1" si="769"/>
        <v>Wisconsin</v>
      </c>
      <c r="AJ5670" t="str">
        <f t="shared" si="770"/>
        <v>Wisconsin</v>
      </c>
      <c r="AK5670">
        <f t="shared" si="771"/>
        <v>0</v>
      </c>
    </row>
    <row r="5671" spans="17:37" x14ac:dyDescent="0.25">
      <c r="Q5671" t="s">
        <v>3833</v>
      </c>
      <c r="R5671" s="6">
        <v>41976</v>
      </c>
      <c r="S5671" t="s">
        <v>3194</v>
      </c>
      <c r="T5671" t="s">
        <v>3825</v>
      </c>
      <c r="U5671" t="s">
        <v>3841</v>
      </c>
      <c r="V5671">
        <v>80</v>
      </c>
      <c r="W5671">
        <v>70</v>
      </c>
      <c r="Y5671" t="s">
        <v>415</v>
      </c>
      <c r="Z5671">
        <v>1</v>
      </c>
      <c r="AA5671">
        <f t="shared" si="768"/>
        <v>-10</v>
      </c>
      <c r="AB5671">
        <f t="shared" ca="1" si="764"/>
        <v>-0.20000000000000284</v>
      </c>
      <c r="AC5671">
        <f t="shared" ca="1" si="765"/>
        <v>-9.7999999999999972</v>
      </c>
      <c r="AD5671">
        <f t="shared" ca="1" si="766"/>
        <v>9.7999999999999972</v>
      </c>
      <c r="AE5671" s="2">
        <v>0</v>
      </c>
      <c r="AF5671" s="7">
        <f>VLOOKUP(R5671,Weights!$A$2:$B$120,2,0)*AE5671</f>
        <v>0</v>
      </c>
      <c r="AG5671">
        <f t="shared" ca="1" si="767"/>
        <v>96.039999999999949</v>
      </c>
      <c r="AI5671" t="str">
        <f t="shared" ca="1" si="769"/>
        <v>Duke</v>
      </c>
      <c r="AJ5671" t="str">
        <f t="shared" si="770"/>
        <v>Duke</v>
      </c>
      <c r="AK5671" t="str">
        <f t="shared" si="771"/>
        <v>Duke</v>
      </c>
    </row>
    <row r="5672" spans="17:37" x14ac:dyDescent="0.25">
      <c r="Q5672" t="s">
        <v>3833</v>
      </c>
      <c r="R5672" s="6">
        <v>41986</v>
      </c>
      <c r="S5672" t="s">
        <v>3194</v>
      </c>
      <c r="T5672" t="s">
        <v>3528</v>
      </c>
      <c r="U5672" t="s">
        <v>3842</v>
      </c>
      <c r="V5672">
        <v>86</v>
      </c>
      <c r="W5672">
        <v>43</v>
      </c>
      <c r="Y5672" t="s">
        <v>930</v>
      </c>
      <c r="Z5672">
        <v>1</v>
      </c>
      <c r="AA5672">
        <f t="shared" si="768"/>
        <v>43</v>
      </c>
      <c r="AB5672">
        <f t="shared" ca="1" si="764"/>
        <v>40.799999999999997</v>
      </c>
      <c r="AC5672">
        <f t="shared" ca="1" si="765"/>
        <v>2.2000000000000028</v>
      </c>
      <c r="AD5672">
        <f t="shared" ca="1" si="766"/>
        <v>-2.2000000000000028</v>
      </c>
      <c r="AE5672" s="2">
        <v>0</v>
      </c>
      <c r="AF5672" s="7">
        <f>VLOOKUP(R5672,Weights!$A$2:$B$120,2,0)*AE5672</f>
        <v>0</v>
      </c>
      <c r="AG5672">
        <f t="shared" ca="1" si="767"/>
        <v>4.8400000000000123</v>
      </c>
      <c r="AI5672" t="str">
        <f t="shared" ca="1" si="769"/>
        <v>Wisconsin</v>
      </c>
      <c r="AJ5672" t="str">
        <f t="shared" si="770"/>
        <v>Wisconsin</v>
      </c>
      <c r="AK5672">
        <f t="shared" si="771"/>
        <v>0</v>
      </c>
    </row>
    <row r="5673" spans="17:37" x14ac:dyDescent="0.25">
      <c r="Q5673" t="s">
        <v>3833</v>
      </c>
      <c r="R5673" s="6">
        <v>42001</v>
      </c>
      <c r="S5673" t="s">
        <v>3194</v>
      </c>
      <c r="T5673" t="s">
        <v>3405</v>
      </c>
      <c r="U5673" t="s">
        <v>3842</v>
      </c>
      <c r="V5673">
        <v>68</v>
      </c>
      <c r="W5673">
        <v>56</v>
      </c>
      <c r="Y5673" t="s">
        <v>716</v>
      </c>
      <c r="Z5673">
        <v>1</v>
      </c>
      <c r="AA5673">
        <f t="shared" si="768"/>
        <v>12</v>
      </c>
      <c r="AB5673">
        <f t="shared" ca="1" si="764"/>
        <v>16.800000199999999</v>
      </c>
      <c r="AC5673">
        <f t="shared" ca="1" si="765"/>
        <v>-4.8000001999999995</v>
      </c>
      <c r="AD5673">
        <f t="shared" ca="1" si="766"/>
        <v>4.8000001999999995</v>
      </c>
      <c r="AE5673" s="2">
        <v>0</v>
      </c>
      <c r="AF5673" s="7">
        <f>VLOOKUP(R5673,Weights!$A$2:$B$120,2,0)*AE5673</f>
        <v>0</v>
      </c>
      <c r="AG5673">
        <f t="shared" ca="1" si="767"/>
        <v>23.040001920000034</v>
      </c>
      <c r="AI5673" t="str">
        <f t="shared" ca="1" si="769"/>
        <v>Wisconsin</v>
      </c>
      <c r="AJ5673" t="str">
        <f t="shared" si="770"/>
        <v>Wisconsin</v>
      </c>
      <c r="AK5673">
        <f t="shared" si="771"/>
        <v>0</v>
      </c>
    </row>
    <row r="5674" spans="17:37" x14ac:dyDescent="0.25">
      <c r="Q5674" t="s">
        <v>3833</v>
      </c>
      <c r="R5674" s="6">
        <v>42004</v>
      </c>
      <c r="S5674" t="s">
        <v>3194</v>
      </c>
      <c r="T5674" t="s">
        <v>3295</v>
      </c>
      <c r="U5674" t="s">
        <v>3842</v>
      </c>
      <c r="V5674">
        <v>89</v>
      </c>
      <c r="W5674">
        <v>72</v>
      </c>
      <c r="Y5674" t="s">
        <v>717</v>
      </c>
      <c r="Z5674">
        <v>1</v>
      </c>
      <c r="AA5674">
        <f t="shared" si="768"/>
        <v>17</v>
      </c>
      <c r="AB5674">
        <f t="shared" ca="1" si="764"/>
        <v>17.000000199999999</v>
      </c>
      <c r="AC5674">
        <f t="shared" ca="1" si="765"/>
        <v>-1.9999999878450581E-7</v>
      </c>
      <c r="AD5674">
        <f t="shared" ca="1" si="766"/>
        <v>1.9999999878450581E-7</v>
      </c>
      <c r="AE5674" s="2">
        <v>0</v>
      </c>
      <c r="AF5674" s="7">
        <f>VLOOKUP(R5674,Weights!$A$2:$B$120,2,0)*AE5674</f>
        <v>0</v>
      </c>
      <c r="AG5674">
        <f t="shared" ca="1" si="767"/>
        <v>3.9999999513802324E-14</v>
      </c>
      <c r="AI5674" t="str">
        <f t="shared" ca="1" si="769"/>
        <v>Wisconsin</v>
      </c>
      <c r="AJ5674" t="str">
        <f t="shared" si="770"/>
        <v>Wisconsin</v>
      </c>
      <c r="AK5674">
        <f t="shared" si="771"/>
        <v>0</v>
      </c>
    </row>
    <row r="5675" spans="17:37" x14ac:dyDescent="0.25">
      <c r="Q5675" t="s">
        <v>3833</v>
      </c>
      <c r="R5675" s="6">
        <v>42011</v>
      </c>
      <c r="S5675" t="s">
        <v>3194</v>
      </c>
      <c r="T5675" t="s">
        <v>3327</v>
      </c>
      <c r="U5675" t="s">
        <v>3842</v>
      </c>
      <c r="V5675">
        <v>62</v>
      </c>
      <c r="W5675">
        <v>55</v>
      </c>
      <c r="Y5675" t="s">
        <v>772</v>
      </c>
      <c r="Z5675">
        <v>1</v>
      </c>
      <c r="AA5675">
        <f t="shared" si="768"/>
        <v>7</v>
      </c>
      <c r="AB5675">
        <f t="shared" ca="1" si="764"/>
        <v>8.9999999999999982</v>
      </c>
      <c r="AC5675">
        <f t="shared" ca="1" si="765"/>
        <v>-1.9999999999999982</v>
      </c>
      <c r="AD5675">
        <f t="shared" ca="1" si="766"/>
        <v>1.9999999999999982</v>
      </c>
      <c r="AE5675" s="2">
        <v>0</v>
      </c>
      <c r="AF5675" s="7">
        <f>VLOOKUP(R5675,Weights!$A$2:$B$120,2,0)*AE5675</f>
        <v>0</v>
      </c>
      <c r="AG5675">
        <f t="shared" ca="1" si="767"/>
        <v>3.9999999999999929</v>
      </c>
      <c r="AI5675" t="str">
        <f t="shared" ca="1" si="769"/>
        <v>Wisconsin</v>
      </c>
      <c r="AJ5675" t="str">
        <f t="shared" si="770"/>
        <v>Wisconsin</v>
      </c>
      <c r="AK5675">
        <f t="shared" si="771"/>
        <v>0</v>
      </c>
    </row>
    <row r="5676" spans="17:37" x14ac:dyDescent="0.25">
      <c r="Q5676" t="s">
        <v>3833</v>
      </c>
      <c r="R5676" s="6">
        <v>42019</v>
      </c>
      <c r="S5676" t="s">
        <v>3194</v>
      </c>
      <c r="T5676" t="s">
        <v>3255</v>
      </c>
      <c r="U5676" t="s">
        <v>3842</v>
      </c>
      <c r="V5676">
        <v>70</v>
      </c>
      <c r="W5676">
        <v>55</v>
      </c>
      <c r="Y5676" t="s">
        <v>773</v>
      </c>
      <c r="Z5676">
        <v>1</v>
      </c>
      <c r="AA5676">
        <f t="shared" si="768"/>
        <v>15</v>
      </c>
      <c r="AB5676">
        <f t="shared" ca="1" si="764"/>
        <v>17.600000199999997</v>
      </c>
      <c r="AC5676">
        <f t="shared" ca="1" si="765"/>
        <v>-2.6000001999999967</v>
      </c>
      <c r="AD5676">
        <f t="shared" ca="1" si="766"/>
        <v>2.6000001999999967</v>
      </c>
      <c r="AE5676" s="2">
        <v>0</v>
      </c>
      <c r="AF5676" s="7">
        <f>VLOOKUP(R5676,Weights!$A$2:$B$120,2,0)*AE5676</f>
        <v>0</v>
      </c>
      <c r="AG5676">
        <f t="shared" ca="1" si="767"/>
        <v>6.7600010400000228</v>
      </c>
      <c r="AI5676" t="str">
        <f t="shared" ca="1" si="769"/>
        <v>Wisconsin</v>
      </c>
      <c r="AJ5676" t="str">
        <f t="shared" si="770"/>
        <v>Wisconsin</v>
      </c>
      <c r="AK5676">
        <f t="shared" si="771"/>
        <v>0</v>
      </c>
    </row>
    <row r="5677" spans="17:37" x14ac:dyDescent="0.25">
      <c r="Q5677" t="s">
        <v>3833</v>
      </c>
      <c r="R5677" s="6">
        <v>42024</v>
      </c>
      <c r="S5677" t="s">
        <v>3194</v>
      </c>
      <c r="T5677" t="s">
        <v>3248</v>
      </c>
      <c r="U5677" t="s">
        <v>3842</v>
      </c>
      <c r="V5677">
        <v>82</v>
      </c>
      <c r="W5677">
        <v>50</v>
      </c>
      <c r="Y5677" t="s">
        <v>774</v>
      </c>
      <c r="Z5677">
        <v>1</v>
      </c>
      <c r="AA5677">
        <f t="shared" si="768"/>
        <v>32</v>
      </c>
      <c r="AB5677">
        <f t="shared" ca="1" si="764"/>
        <v>9.7999999999999989</v>
      </c>
      <c r="AC5677">
        <f t="shared" ca="1" si="765"/>
        <v>22.200000000000003</v>
      </c>
      <c r="AD5677">
        <f t="shared" ca="1" si="766"/>
        <v>-22.200000000000003</v>
      </c>
      <c r="AE5677" s="2">
        <v>0</v>
      </c>
      <c r="AF5677" s="7">
        <f>VLOOKUP(R5677,Weights!$A$2:$B$120,2,0)*AE5677</f>
        <v>0</v>
      </c>
      <c r="AG5677">
        <f t="shared" ca="1" si="767"/>
        <v>492.84000000000015</v>
      </c>
      <c r="AI5677" t="str">
        <f t="shared" ca="1" si="769"/>
        <v>Wisconsin</v>
      </c>
      <c r="AJ5677" t="str">
        <f t="shared" si="770"/>
        <v>Wisconsin</v>
      </c>
      <c r="AK5677">
        <f t="shared" si="771"/>
        <v>0</v>
      </c>
    </row>
    <row r="5678" spans="17:37" x14ac:dyDescent="0.25">
      <c r="Q5678" t="s">
        <v>3833</v>
      </c>
      <c r="R5678" s="6">
        <v>42038</v>
      </c>
      <c r="S5678" t="s">
        <v>3194</v>
      </c>
      <c r="T5678" t="s">
        <v>3273</v>
      </c>
      <c r="U5678" t="s">
        <v>3842</v>
      </c>
      <c r="V5678">
        <v>92</v>
      </c>
      <c r="W5678">
        <v>78</v>
      </c>
      <c r="Y5678" t="s">
        <v>776</v>
      </c>
      <c r="Z5678">
        <v>1</v>
      </c>
      <c r="AA5678">
        <f t="shared" si="768"/>
        <v>14</v>
      </c>
      <c r="AB5678">
        <f t="shared" ca="1" si="764"/>
        <v>12.199999999999998</v>
      </c>
      <c r="AC5678">
        <f t="shared" ca="1" si="765"/>
        <v>1.8000000000000025</v>
      </c>
      <c r="AD5678">
        <f t="shared" ca="1" si="766"/>
        <v>-1.8000000000000025</v>
      </c>
      <c r="AE5678" s="2">
        <v>0</v>
      </c>
      <c r="AF5678" s="7">
        <f>VLOOKUP(R5678,Weights!$A$2:$B$120,2,0)*AE5678</f>
        <v>0</v>
      </c>
      <c r="AG5678">
        <f t="shared" ca="1" si="767"/>
        <v>3.2400000000000091</v>
      </c>
      <c r="AI5678" t="str">
        <f t="shared" ca="1" si="769"/>
        <v>Wisconsin</v>
      </c>
      <c r="AJ5678" t="str">
        <f t="shared" si="770"/>
        <v>Wisconsin</v>
      </c>
      <c r="AK5678">
        <f t="shared" si="771"/>
        <v>0</v>
      </c>
    </row>
    <row r="5679" spans="17:37" x14ac:dyDescent="0.25">
      <c r="Q5679" t="s">
        <v>3833</v>
      </c>
      <c r="R5679" s="6">
        <v>42042</v>
      </c>
      <c r="S5679" t="s">
        <v>3194</v>
      </c>
      <c r="T5679" t="s">
        <v>3324</v>
      </c>
      <c r="U5679" t="s">
        <v>3842</v>
      </c>
      <c r="V5679">
        <v>65</v>
      </c>
      <c r="W5679">
        <v>50</v>
      </c>
      <c r="Y5679" t="s">
        <v>1432</v>
      </c>
      <c r="Z5679">
        <v>1</v>
      </c>
      <c r="AA5679">
        <f t="shared" si="768"/>
        <v>15</v>
      </c>
      <c r="AB5679">
        <f t="shared" ca="1" si="764"/>
        <v>18.000000199999999</v>
      </c>
      <c r="AC5679">
        <f t="shared" ca="1" si="765"/>
        <v>-3.0000001999999988</v>
      </c>
      <c r="AD5679">
        <f t="shared" ca="1" si="766"/>
        <v>3.0000001999999988</v>
      </c>
      <c r="AE5679" s="2">
        <v>0</v>
      </c>
      <c r="AF5679" s="7">
        <f>VLOOKUP(R5679,Weights!$A$2:$B$120,2,0)*AE5679</f>
        <v>0</v>
      </c>
      <c r="AG5679">
        <f t="shared" ca="1" si="767"/>
        <v>9.0000012000000336</v>
      </c>
      <c r="AI5679" t="str">
        <f t="shared" ca="1" si="769"/>
        <v>Wisconsin</v>
      </c>
      <c r="AJ5679" t="str">
        <f t="shared" si="770"/>
        <v>Wisconsin</v>
      </c>
      <c r="AK5679">
        <f t="shared" si="771"/>
        <v>0</v>
      </c>
    </row>
    <row r="5680" spans="17:37" x14ac:dyDescent="0.25">
      <c r="Q5680" t="s">
        <v>3833</v>
      </c>
      <c r="R5680" s="6">
        <v>42050</v>
      </c>
      <c r="S5680" t="s">
        <v>3194</v>
      </c>
      <c r="T5680" t="s">
        <v>3348</v>
      </c>
      <c r="U5680" t="s">
        <v>3842</v>
      </c>
      <c r="V5680">
        <v>68</v>
      </c>
      <c r="W5680">
        <v>49</v>
      </c>
      <c r="Y5680" t="s">
        <v>1433</v>
      </c>
      <c r="Z5680">
        <v>1</v>
      </c>
      <c r="AA5680">
        <f t="shared" si="768"/>
        <v>19</v>
      </c>
      <c r="AB5680">
        <f t="shared" ca="1" si="764"/>
        <v>14.600000199999998</v>
      </c>
      <c r="AC5680">
        <f t="shared" ca="1" si="765"/>
        <v>4.3999998000000016</v>
      </c>
      <c r="AD5680">
        <f t="shared" ca="1" si="766"/>
        <v>-4.3999998000000016</v>
      </c>
      <c r="AE5680" s="2">
        <v>0</v>
      </c>
      <c r="AF5680" s="7">
        <f>VLOOKUP(R5680,Weights!$A$2:$B$120,2,0)*AE5680</f>
        <v>0</v>
      </c>
      <c r="AG5680">
        <f t="shared" ca="1" si="767"/>
        <v>19.359998240000053</v>
      </c>
      <c r="AI5680" t="str">
        <f t="shared" ca="1" si="769"/>
        <v>Wisconsin</v>
      </c>
      <c r="AJ5680" t="str">
        <f t="shared" si="770"/>
        <v>Wisconsin</v>
      </c>
      <c r="AK5680">
        <f t="shared" si="771"/>
        <v>0</v>
      </c>
    </row>
    <row r="5681" spans="17:37" x14ac:dyDescent="0.25">
      <c r="Q5681" t="s">
        <v>3833</v>
      </c>
      <c r="R5681" s="6">
        <v>42056</v>
      </c>
      <c r="S5681" t="s">
        <v>3194</v>
      </c>
      <c r="T5681" t="s">
        <v>3245</v>
      </c>
      <c r="U5681" t="s">
        <v>3842</v>
      </c>
      <c r="V5681">
        <v>63</v>
      </c>
      <c r="W5681">
        <v>53</v>
      </c>
      <c r="Y5681" t="s">
        <v>1434</v>
      </c>
      <c r="Z5681">
        <v>1</v>
      </c>
      <c r="AA5681">
        <f t="shared" si="768"/>
        <v>10</v>
      </c>
      <c r="AB5681">
        <f t="shared" ca="1" si="764"/>
        <v>11.199999999999998</v>
      </c>
      <c r="AC5681">
        <f t="shared" ca="1" si="765"/>
        <v>-1.1999999999999975</v>
      </c>
      <c r="AD5681">
        <f t="shared" ca="1" si="766"/>
        <v>1.1999999999999975</v>
      </c>
      <c r="AE5681" s="2">
        <v>0</v>
      </c>
      <c r="AF5681" s="7">
        <f>VLOOKUP(R5681,Weights!$A$2:$B$120,2,0)*AE5681</f>
        <v>0</v>
      </c>
      <c r="AG5681">
        <f t="shared" ca="1" si="767"/>
        <v>1.439999999999994</v>
      </c>
      <c r="AI5681" t="str">
        <f t="shared" ca="1" si="769"/>
        <v>Wisconsin</v>
      </c>
      <c r="AJ5681" t="str">
        <f t="shared" si="770"/>
        <v>Wisconsin</v>
      </c>
      <c r="AK5681">
        <f t="shared" si="771"/>
        <v>0</v>
      </c>
    </row>
    <row r="5682" spans="17:37" x14ac:dyDescent="0.25">
      <c r="Q5682" t="s">
        <v>3833</v>
      </c>
      <c r="R5682" s="6">
        <v>42064</v>
      </c>
      <c r="S5682" t="s">
        <v>3194</v>
      </c>
      <c r="T5682" t="s">
        <v>3444</v>
      </c>
      <c r="U5682" t="s">
        <v>3842</v>
      </c>
      <c r="V5682">
        <v>68</v>
      </c>
      <c r="W5682">
        <v>61</v>
      </c>
      <c r="Y5682" t="s">
        <v>1435</v>
      </c>
      <c r="Z5682">
        <v>1</v>
      </c>
      <c r="AA5682">
        <f t="shared" si="768"/>
        <v>7</v>
      </c>
      <c r="AB5682">
        <f t="shared" ca="1" si="764"/>
        <v>6.9999999999999964</v>
      </c>
      <c r="AC5682">
        <f t="shared" ca="1" si="765"/>
        <v>0</v>
      </c>
      <c r="AD5682">
        <f t="shared" ca="1" si="766"/>
        <v>0</v>
      </c>
      <c r="AE5682" s="2">
        <v>0</v>
      </c>
      <c r="AF5682" s="7">
        <f>VLOOKUP(R5682,Weights!$A$2:$B$120,2,0)*AE5682</f>
        <v>0</v>
      </c>
      <c r="AG5682">
        <f t="shared" ca="1" si="767"/>
        <v>0</v>
      </c>
      <c r="AI5682" t="str">
        <f t="shared" ca="1" si="769"/>
        <v>Wisconsin</v>
      </c>
      <c r="AJ5682" t="str">
        <f t="shared" si="770"/>
        <v>Wisconsin</v>
      </c>
      <c r="AK5682">
        <f t="shared" si="771"/>
        <v>0</v>
      </c>
    </row>
    <row r="5683" spans="17:37" x14ac:dyDescent="0.25">
      <c r="Q5683" t="s">
        <v>3833</v>
      </c>
      <c r="R5683" s="6">
        <v>42077</v>
      </c>
      <c r="S5683" t="s">
        <v>3195</v>
      </c>
      <c r="T5683" t="s">
        <v>3839</v>
      </c>
      <c r="U5683" t="s">
        <v>3191</v>
      </c>
      <c r="Y5683" t="s">
        <v>3191</v>
      </c>
      <c r="Z5683">
        <v>0</v>
      </c>
      <c r="AA5683">
        <f t="shared" si="768"/>
        <v>0</v>
      </c>
      <c r="AB5683">
        <f t="shared" ca="1" si="764"/>
        <v>0</v>
      </c>
      <c r="AC5683">
        <f t="shared" ca="1" si="765"/>
        <v>0</v>
      </c>
      <c r="AD5683">
        <f t="shared" ca="1" si="766"/>
        <v>0</v>
      </c>
      <c r="AE5683" s="2">
        <v>0</v>
      </c>
      <c r="AF5683" s="7">
        <f>VLOOKUP(R5683,Weights!$A$2:$B$120,2,0)*AE5683</f>
        <v>0</v>
      </c>
      <c r="AG5683">
        <f t="shared" ca="1" si="767"/>
        <v>0</v>
      </c>
      <c r="AI5683" t="str">
        <f t="shared" ca="1" si="769"/>
        <v>Other</v>
      </c>
      <c r="AJ5683" t="str">
        <f t="shared" si="770"/>
        <v>Other</v>
      </c>
      <c r="AK5683">
        <f t="shared" si="771"/>
        <v>0</v>
      </c>
    </row>
    <row r="5684" spans="17:37" x14ac:dyDescent="0.25">
      <c r="Q5684" t="s">
        <v>3431</v>
      </c>
      <c r="R5684" s="6">
        <v>41961</v>
      </c>
      <c r="S5684" t="s">
        <v>3194</v>
      </c>
      <c r="T5684" t="s">
        <v>3330</v>
      </c>
      <c r="U5684" t="s">
        <v>3842</v>
      </c>
      <c r="V5684">
        <v>86</v>
      </c>
      <c r="W5684">
        <v>73</v>
      </c>
      <c r="Y5684" t="s">
        <v>11</v>
      </c>
      <c r="Z5684">
        <v>1</v>
      </c>
      <c r="AA5684">
        <f t="shared" si="768"/>
        <v>13</v>
      </c>
      <c r="AB5684">
        <f t="shared" ca="1" si="764"/>
        <v>3.6</v>
      </c>
      <c r="AC5684">
        <f t="shared" ca="1" si="765"/>
        <v>9.4</v>
      </c>
      <c r="AD5684">
        <f t="shared" ca="1" si="766"/>
        <v>-9.4</v>
      </c>
      <c r="AE5684" s="2">
        <v>0</v>
      </c>
      <c r="AF5684" s="7">
        <f>VLOOKUP(R5684,Weights!$A$2:$B$120,2,0)*AE5684</f>
        <v>0</v>
      </c>
      <c r="AG5684">
        <f t="shared" ca="1" si="767"/>
        <v>88.360000000000014</v>
      </c>
      <c r="AI5684" t="str">
        <f t="shared" ca="1" si="769"/>
        <v>Wofford</v>
      </c>
      <c r="AJ5684" t="str">
        <f t="shared" si="770"/>
        <v>Wofford</v>
      </c>
      <c r="AK5684">
        <f t="shared" si="771"/>
        <v>0</v>
      </c>
    </row>
    <row r="5685" spans="17:37" x14ac:dyDescent="0.25">
      <c r="Q5685" t="s">
        <v>3431</v>
      </c>
      <c r="R5685" s="6">
        <v>41965</v>
      </c>
      <c r="S5685" t="s">
        <v>3195</v>
      </c>
      <c r="T5685" t="s">
        <v>3406</v>
      </c>
      <c r="U5685" t="s">
        <v>3842</v>
      </c>
      <c r="V5685">
        <v>72</v>
      </c>
      <c r="W5685">
        <v>68</v>
      </c>
      <c r="Y5685" t="s">
        <v>100</v>
      </c>
      <c r="Z5685">
        <v>1</v>
      </c>
      <c r="AA5685">
        <f t="shared" si="768"/>
        <v>4</v>
      </c>
      <c r="AB5685">
        <f t="shared" ca="1" si="764"/>
        <v>5</v>
      </c>
      <c r="AC5685">
        <f t="shared" ca="1" si="765"/>
        <v>-1</v>
      </c>
      <c r="AD5685">
        <f t="shared" ca="1" si="766"/>
        <v>1</v>
      </c>
      <c r="AE5685" s="2">
        <v>0</v>
      </c>
      <c r="AF5685" s="7">
        <f>VLOOKUP(R5685,Weights!$A$2:$B$120,2,0)*AE5685</f>
        <v>0</v>
      </c>
      <c r="AG5685">
        <f t="shared" ca="1" si="767"/>
        <v>1</v>
      </c>
      <c r="AI5685" t="str">
        <f t="shared" ca="1" si="769"/>
        <v>Wofford</v>
      </c>
      <c r="AJ5685" t="str">
        <f t="shared" si="770"/>
        <v>Wofford</v>
      </c>
      <c r="AK5685">
        <f t="shared" si="771"/>
        <v>0</v>
      </c>
    </row>
    <row r="5686" spans="17:37" x14ac:dyDescent="0.25">
      <c r="Q5686" t="s">
        <v>3431</v>
      </c>
      <c r="R5686" s="6">
        <v>41966</v>
      </c>
      <c r="S5686" t="s">
        <v>3195</v>
      </c>
      <c r="T5686" t="s">
        <v>3384</v>
      </c>
      <c r="U5686" t="s">
        <v>3842</v>
      </c>
      <c r="V5686">
        <v>64</v>
      </c>
      <c r="W5686">
        <v>53</v>
      </c>
      <c r="Y5686" t="s">
        <v>101</v>
      </c>
      <c r="Z5686">
        <v>1</v>
      </c>
      <c r="AA5686">
        <f t="shared" si="768"/>
        <v>11</v>
      </c>
      <c r="AB5686">
        <f t="shared" ca="1" si="764"/>
        <v>-3</v>
      </c>
      <c r="AC5686">
        <f t="shared" ca="1" si="765"/>
        <v>14</v>
      </c>
      <c r="AD5686">
        <f t="shared" ca="1" si="766"/>
        <v>-14</v>
      </c>
      <c r="AE5686" s="2">
        <v>0</v>
      </c>
      <c r="AF5686" s="7">
        <f>VLOOKUP(R5686,Weights!$A$2:$B$120,2,0)*AE5686</f>
        <v>0</v>
      </c>
      <c r="AG5686">
        <f t="shared" ca="1" si="767"/>
        <v>196</v>
      </c>
      <c r="AI5686" t="str">
        <f t="shared" ca="1" si="769"/>
        <v>Sam Houston St</v>
      </c>
      <c r="AJ5686" t="str">
        <f t="shared" si="770"/>
        <v>Wofford</v>
      </c>
      <c r="AK5686">
        <f t="shared" si="771"/>
        <v>0</v>
      </c>
    </row>
    <row r="5687" spans="17:37" x14ac:dyDescent="0.25">
      <c r="Q5687" t="s">
        <v>3431</v>
      </c>
      <c r="R5687" s="6">
        <v>41968</v>
      </c>
      <c r="S5687" t="s">
        <v>3194</v>
      </c>
      <c r="T5687" t="s">
        <v>3839</v>
      </c>
      <c r="U5687" t="s">
        <v>3842</v>
      </c>
      <c r="V5687">
        <v>82</v>
      </c>
      <c r="W5687">
        <v>54</v>
      </c>
      <c r="Y5687" t="s">
        <v>103</v>
      </c>
      <c r="Z5687">
        <v>1</v>
      </c>
      <c r="AA5687">
        <f t="shared" si="768"/>
        <v>28</v>
      </c>
      <c r="AB5687">
        <f t="shared" ca="1" si="764"/>
        <v>35.399999800000003</v>
      </c>
      <c r="AC5687">
        <f t="shared" ca="1" si="765"/>
        <v>-7.3999998000000033</v>
      </c>
      <c r="AD5687">
        <f t="shared" ca="1" si="766"/>
        <v>7.3999998000000033</v>
      </c>
      <c r="AE5687" s="2">
        <v>0</v>
      </c>
      <c r="AF5687" s="7">
        <f>VLOOKUP(R5687,Weights!$A$2:$B$120,2,0)*AE5687</f>
        <v>0</v>
      </c>
      <c r="AG5687">
        <f t="shared" ca="1" si="767"/>
        <v>54.759997040000087</v>
      </c>
      <c r="AI5687" t="str">
        <f t="shared" ca="1" si="769"/>
        <v>Wofford</v>
      </c>
      <c r="AJ5687" t="str">
        <f t="shared" si="770"/>
        <v>Wofford</v>
      </c>
      <c r="AK5687">
        <f t="shared" si="771"/>
        <v>0</v>
      </c>
    </row>
    <row r="5688" spans="17:37" x14ac:dyDescent="0.25">
      <c r="Q5688" t="s">
        <v>3431</v>
      </c>
      <c r="R5688" s="6">
        <v>41976</v>
      </c>
      <c r="S5688" t="s">
        <v>3194</v>
      </c>
      <c r="T5688" t="s">
        <v>3424</v>
      </c>
      <c r="U5688" t="s">
        <v>3842</v>
      </c>
      <c r="V5688">
        <v>66</v>
      </c>
      <c r="W5688">
        <v>45</v>
      </c>
      <c r="Y5688" t="s">
        <v>196</v>
      </c>
      <c r="Z5688">
        <v>1</v>
      </c>
      <c r="AA5688">
        <f t="shared" si="768"/>
        <v>21</v>
      </c>
      <c r="AB5688">
        <f t="shared" ca="1" si="764"/>
        <v>20.199999800000001</v>
      </c>
      <c r="AC5688">
        <f t="shared" ca="1" si="765"/>
        <v>0.8000001999999995</v>
      </c>
      <c r="AD5688">
        <f t="shared" ca="1" si="766"/>
        <v>-0.8000001999999995</v>
      </c>
      <c r="AE5688" s="2">
        <v>0</v>
      </c>
      <c r="AF5688" s="7">
        <f>VLOOKUP(R5688,Weights!$A$2:$B$120,2,0)*AE5688</f>
        <v>0</v>
      </c>
      <c r="AG5688">
        <f t="shared" ca="1" si="767"/>
        <v>0.64000032000003915</v>
      </c>
      <c r="AI5688" t="str">
        <f t="shared" ca="1" si="769"/>
        <v>Wofford</v>
      </c>
      <c r="AJ5688" t="str">
        <f t="shared" si="770"/>
        <v>Wofford</v>
      </c>
      <c r="AK5688">
        <f t="shared" si="771"/>
        <v>0</v>
      </c>
    </row>
    <row r="5689" spans="17:37" x14ac:dyDescent="0.25">
      <c r="Q5689" t="s">
        <v>3431</v>
      </c>
      <c r="R5689" s="6">
        <v>41979</v>
      </c>
      <c r="S5689" t="s">
        <v>3194</v>
      </c>
      <c r="T5689" t="s">
        <v>3839</v>
      </c>
      <c r="U5689" t="s">
        <v>3842</v>
      </c>
      <c r="V5689">
        <v>88</v>
      </c>
      <c r="W5689">
        <v>57</v>
      </c>
      <c r="Y5689" t="s">
        <v>264</v>
      </c>
      <c r="Z5689">
        <v>1</v>
      </c>
      <c r="AA5689">
        <f t="shared" si="768"/>
        <v>31</v>
      </c>
      <c r="AB5689">
        <f t="shared" ca="1" si="764"/>
        <v>35.399999800000003</v>
      </c>
      <c r="AC5689">
        <f t="shared" ca="1" si="765"/>
        <v>-4.3999998000000033</v>
      </c>
      <c r="AD5689">
        <f t="shared" ca="1" si="766"/>
        <v>4.3999998000000033</v>
      </c>
      <c r="AE5689" s="2">
        <v>0</v>
      </c>
      <c r="AF5689" s="7">
        <f>VLOOKUP(R5689,Weights!$A$2:$B$120,2,0)*AE5689</f>
        <v>0</v>
      </c>
      <c r="AG5689">
        <f t="shared" ca="1" si="767"/>
        <v>19.359998240000071</v>
      </c>
      <c r="AI5689" t="str">
        <f t="shared" ca="1" si="769"/>
        <v>Wofford</v>
      </c>
      <c r="AJ5689" t="str">
        <f t="shared" si="770"/>
        <v>Wofford</v>
      </c>
      <c r="AK5689">
        <f t="shared" si="771"/>
        <v>0</v>
      </c>
    </row>
    <row r="5690" spans="17:37" x14ac:dyDescent="0.25">
      <c r="Q5690" t="s">
        <v>3431</v>
      </c>
      <c r="R5690" s="6">
        <v>41990</v>
      </c>
      <c r="S5690" t="s">
        <v>3194</v>
      </c>
      <c r="T5690" t="s">
        <v>3422</v>
      </c>
      <c r="U5690" t="s">
        <v>3842</v>
      </c>
      <c r="V5690">
        <v>64</v>
      </c>
      <c r="W5690">
        <v>58</v>
      </c>
      <c r="Y5690" t="s">
        <v>419</v>
      </c>
      <c r="Z5690">
        <v>1</v>
      </c>
      <c r="AA5690">
        <f t="shared" si="768"/>
        <v>6</v>
      </c>
      <c r="AB5690">
        <f t="shared" ca="1" si="764"/>
        <v>6.9999999800000001</v>
      </c>
      <c r="AC5690">
        <f t="shared" ca="1" si="765"/>
        <v>-0.99999998000000012</v>
      </c>
      <c r="AD5690">
        <f t="shared" ca="1" si="766"/>
        <v>0.99999998000000012</v>
      </c>
      <c r="AE5690" s="2">
        <v>0</v>
      </c>
      <c r="AF5690" s="7">
        <f>VLOOKUP(R5690,Weights!$A$2:$B$120,2,0)*AE5690</f>
        <v>0</v>
      </c>
      <c r="AG5690">
        <f t="shared" ca="1" si="767"/>
        <v>0.99999996000000069</v>
      </c>
      <c r="AI5690" t="str">
        <f t="shared" ca="1" si="769"/>
        <v>Wofford</v>
      </c>
      <c r="AJ5690" t="str">
        <f t="shared" si="770"/>
        <v>Wofford</v>
      </c>
      <c r="AK5690">
        <f t="shared" si="771"/>
        <v>0</v>
      </c>
    </row>
    <row r="5691" spans="17:37" x14ac:dyDescent="0.25">
      <c r="Q5691" t="s">
        <v>3431</v>
      </c>
      <c r="R5691" s="6">
        <v>42012</v>
      </c>
      <c r="S5691" t="s">
        <v>3194</v>
      </c>
      <c r="T5691" t="s">
        <v>3472</v>
      </c>
      <c r="U5691" t="s">
        <v>3842</v>
      </c>
      <c r="V5691">
        <v>75</v>
      </c>
      <c r="W5691">
        <v>70</v>
      </c>
      <c r="Y5691" t="s">
        <v>402</v>
      </c>
      <c r="Z5691">
        <v>1</v>
      </c>
      <c r="AA5691">
        <f t="shared" si="768"/>
        <v>5</v>
      </c>
      <c r="AB5691">
        <f t="shared" ca="1" si="764"/>
        <v>13.4</v>
      </c>
      <c r="AC5691">
        <f t="shared" ca="1" si="765"/>
        <v>-8.4</v>
      </c>
      <c r="AD5691">
        <f t="shared" ca="1" si="766"/>
        <v>8.4</v>
      </c>
      <c r="AE5691" s="2">
        <v>0</v>
      </c>
      <c r="AF5691" s="7">
        <f>VLOOKUP(R5691,Weights!$A$2:$B$120,2,0)*AE5691</f>
        <v>0</v>
      </c>
      <c r="AG5691">
        <f t="shared" ca="1" si="767"/>
        <v>70.56</v>
      </c>
      <c r="AI5691" t="str">
        <f t="shared" ca="1" si="769"/>
        <v>Wofford</v>
      </c>
      <c r="AJ5691" t="str">
        <f t="shared" si="770"/>
        <v>Wofford</v>
      </c>
      <c r="AK5691">
        <f t="shared" si="771"/>
        <v>0</v>
      </c>
    </row>
    <row r="5692" spans="17:37" x14ac:dyDescent="0.25">
      <c r="Q5692" t="s">
        <v>3431</v>
      </c>
      <c r="R5692" s="6">
        <v>42014</v>
      </c>
      <c r="S5692" t="s">
        <v>3194</v>
      </c>
      <c r="T5692" t="s">
        <v>3339</v>
      </c>
      <c r="U5692" t="s">
        <v>3842</v>
      </c>
      <c r="V5692">
        <v>72</v>
      </c>
      <c r="W5692">
        <v>62</v>
      </c>
      <c r="Y5692" t="s">
        <v>792</v>
      </c>
      <c r="Z5692">
        <v>1</v>
      </c>
      <c r="AA5692">
        <f t="shared" si="768"/>
        <v>10</v>
      </c>
      <c r="AB5692">
        <f t="shared" ca="1" si="764"/>
        <v>11</v>
      </c>
      <c r="AC5692">
        <f t="shared" ca="1" si="765"/>
        <v>-1</v>
      </c>
      <c r="AD5692">
        <f t="shared" ca="1" si="766"/>
        <v>1</v>
      </c>
      <c r="AE5692" s="2">
        <v>0</v>
      </c>
      <c r="AF5692" s="7">
        <f>VLOOKUP(R5692,Weights!$A$2:$B$120,2,0)*AE5692</f>
        <v>0</v>
      </c>
      <c r="AG5692">
        <f t="shared" ca="1" si="767"/>
        <v>1</v>
      </c>
      <c r="AI5692" t="str">
        <f t="shared" ca="1" si="769"/>
        <v>Wofford</v>
      </c>
      <c r="AJ5692" t="str">
        <f t="shared" si="770"/>
        <v>Wofford</v>
      </c>
      <c r="AK5692">
        <f t="shared" si="771"/>
        <v>0</v>
      </c>
    </row>
    <row r="5693" spans="17:37" x14ac:dyDescent="0.25">
      <c r="Q5693" t="s">
        <v>3431</v>
      </c>
      <c r="R5693" s="6">
        <v>42021</v>
      </c>
      <c r="S5693" t="s">
        <v>3194</v>
      </c>
      <c r="T5693" t="s">
        <v>3491</v>
      </c>
      <c r="U5693" t="s">
        <v>3842</v>
      </c>
      <c r="V5693">
        <v>62</v>
      </c>
      <c r="W5693">
        <v>43</v>
      </c>
      <c r="Y5693" t="s">
        <v>794</v>
      </c>
      <c r="Z5693">
        <v>1</v>
      </c>
      <c r="AA5693">
        <f t="shared" si="768"/>
        <v>19</v>
      </c>
      <c r="AB5693">
        <f t="shared" ca="1" si="764"/>
        <v>11</v>
      </c>
      <c r="AC5693">
        <f t="shared" ca="1" si="765"/>
        <v>8</v>
      </c>
      <c r="AD5693">
        <f t="shared" ca="1" si="766"/>
        <v>-8</v>
      </c>
      <c r="AE5693" s="2">
        <v>0</v>
      </c>
      <c r="AF5693" s="7">
        <f>VLOOKUP(R5693,Weights!$A$2:$B$120,2,0)*AE5693</f>
        <v>0</v>
      </c>
      <c r="AG5693">
        <f t="shared" ca="1" si="767"/>
        <v>64</v>
      </c>
      <c r="AI5693" t="str">
        <f t="shared" ca="1" si="769"/>
        <v>Wofford</v>
      </c>
      <c r="AJ5693" t="str">
        <f t="shared" si="770"/>
        <v>Wofford</v>
      </c>
      <c r="AK5693">
        <f t="shared" si="771"/>
        <v>0</v>
      </c>
    </row>
    <row r="5694" spans="17:37" x14ac:dyDescent="0.25">
      <c r="Q5694" t="s">
        <v>3431</v>
      </c>
      <c r="R5694" s="6">
        <v>42026</v>
      </c>
      <c r="S5694" t="s">
        <v>3194</v>
      </c>
      <c r="T5694" t="s">
        <v>3459</v>
      </c>
      <c r="U5694" t="s">
        <v>3842</v>
      </c>
      <c r="V5694">
        <v>74</v>
      </c>
      <c r="W5694">
        <v>49</v>
      </c>
      <c r="Y5694" t="s">
        <v>1110</v>
      </c>
      <c r="Z5694">
        <v>1</v>
      </c>
      <c r="AA5694">
        <f t="shared" si="768"/>
        <v>25</v>
      </c>
      <c r="AB5694">
        <f t="shared" ca="1" si="764"/>
        <v>10.199999999999999</v>
      </c>
      <c r="AC5694">
        <f t="shared" ca="1" si="765"/>
        <v>14.8</v>
      </c>
      <c r="AD5694">
        <f t="shared" ca="1" si="766"/>
        <v>-14.8</v>
      </c>
      <c r="AE5694" s="2">
        <v>0</v>
      </c>
      <c r="AF5694" s="7">
        <f>VLOOKUP(R5694,Weights!$A$2:$B$120,2,0)*AE5694</f>
        <v>0</v>
      </c>
      <c r="AG5694">
        <f t="shared" ca="1" si="767"/>
        <v>219.04000000000002</v>
      </c>
      <c r="AI5694" t="str">
        <f t="shared" ca="1" si="769"/>
        <v>Wofford</v>
      </c>
      <c r="AJ5694" t="str">
        <f t="shared" si="770"/>
        <v>Wofford</v>
      </c>
      <c r="AK5694">
        <f t="shared" si="771"/>
        <v>0</v>
      </c>
    </row>
    <row r="5695" spans="17:37" x14ac:dyDescent="0.25">
      <c r="Q5695" t="s">
        <v>3431</v>
      </c>
      <c r="R5695" s="6">
        <v>42028</v>
      </c>
      <c r="S5695" t="s">
        <v>3194</v>
      </c>
      <c r="T5695" t="s">
        <v>3440</v>
      </c>
      <c r="U5695" t="s">
        <v>3842</v>
      </c>
      <c r="V5695">
        <v>72</v>
      </c>
      <c r="W5695">
        <v>64</v>
      </c>
      <c r="Y5695" t="s">
        <v>1111</v>
      </c>
      <c r="Z5695">
        <v>1</v>
      </c>
      <c r="AA5695">
        <f t="shared" si="768"/>
        <v>8</v>
      </c>
      <c r="AB5695">
        <f t="shared" ca="1" si="764"/>
        <v>8</v>
      </c>
      <c r="AC5695">
        <f t="shared" ca="1" si="765"/>
        <v>0</v>
      </c>
      <c r="AD5695">
        <f t="shared" ca="1" si="766"/>
        <v>0</v>
      </c>
      <c r="AE5695" s="2">
        <v>0</v>
      </c>
      <c r="AF5695" s="7">
        <f>VLOOKUP(R5695,Weights!$A$2:$B$120,2,0)*AE5695</f>
        <v>0</v>
      </c>
      <c r="AG5695">
        <f t="shared" ca="1" si="767"/>
        <v>0</v>
      </c>
      <c r="AI5695" t="str">
        <f t="shared" ca="1" si="769"/>
        <v>Wofford</v>
      </c>
      <c r="AJ5695" t="str">
        <f t="shared" si="770"/>
        <v>Wofford</v>
      </c>
      <c r="AK5695">
        <f t="shared" si="771"/>
        <v>0</v>
      </c>
    </row>
    <row r="5696" spans="17:37" x14ac:dyDescent="0.25">
      <c r="Q5696" t="s">
        <v>3431</v>
      </c>
      <c r="R5696" s="6">
        <v>42035</v>
      </c>
      <c r="S5696" t="s">
        <v>3194</v>
      </c>
      <c r="T5696" t="s">
        <v>3344</v>
      </c>
      <c r="U5696" t="s">
        <v>3842</v>
      </c>
      <c r="V5696">
        <v>49</v>
      </c>
      <c r="W5696">
        <v>46</v>
      </c>
      <c r="Y5696" t="s">
        <v>1113</v>
      </c>
      <c r="Z5696">
        <v>1</v>
      </c>
      <c r="AA5696">
        <f t="shared" si="768"/>
        <v>3</v>
      </c>
      <c r="AB5696">
        <f t="shared" ca="1" si="764"/>
        <v>6.7999999799999999</v>
      </c>
      <c r="AC5696">
        <f t="shared" ca="1" si="765"/>
        <v>-3.7999999799999999</v>
      </c>
      <c r="AD5696">
        <f t="shared" ca="1" si="766"/>
        <v>3.7999999799999999</v>
      </c>
      <c r="AE5696" s="2">
        <v>0</v>
      </c>
      <c r="AF5696" s="7">
        <f>VLOOKUP(R5696,Weights!$A$2:$B$120,2,0)*AE5696</f>
        <v>0</v>
      </c>
      <c r="AG5696">
        <f t="shared" ca="1" si="767"/>
        <v>14.439999847999999</v>
      </c>
      <c r="AI5696" t="str">
        <f t="shared" ca="1" si="769"/>
        <v>Wofford</v>
      </c>
      <c r="AJ5696" t="str">
        <f t="shared" si="770"/>
        <v>Wofford</v>
      </c>
      <c r="AK5696">
        <f t="shared" si="771"/>
        <v>0</v>
      </c>
    </row>
    <row r="5697" spans="17:37" x14ac:dyDescent="0.25">
      <c r="Q5697" t="s">
        <v>3431</v>
      </c>
      <c r="R5697" s="6">
        <v>42047</v>
      </c>
      <c r="S5697" t="s">
        <v>3194</v>
      </c>
      <c r="T5697" t="s">
        <v>3355</v>
      </c>
      <c r="U5697" t="s">
        <v>3841</v>
      </c>
      <c r="V5697">
        <v>56</v>
      </c>
      <c r="W5697">
        <v>46</v>
      </c>
      <c r="Y5697" t="s">
        <v>1116</v>
      </c>
      <c r="Z5697">
        <v>1</v>
      </c>
      <c r="AA5697">
        <f t="shared" si="768"/>
        <v>-10</v>
      </c>
      <c r="AB5697">
        <f t="shared" ca="1" si="764"/>
        <v>6.1999999800000003</v>
      </c>
      <c r="AC5697">
        <f t="shared" ca="1" si="765"/>
        <v>-16.199999980000001</v>
      </c>
      <c r="AD5697">
        <f t="shared" ca="1" si="766"/>
        <v>16.199999980000001</v>
      </c>
      <c r="AE5697" s="2">
        <v>0</v>
      </c>
      <c r="AF5697" s="7">
        <f>VLOOKUP(R5697,Weights!$A$2:$B$120,2,0)*AE5697</f>
        <v>0</v>
      </c>
      <c r="AG5697">
        <f t="shared" ca="1" si="767"/>
        <v>262.43999935200003</v>
      </c>
      <c r="AI5697" t="str">
        <f t="shared" ca="1" si="769"/>
        <v>Wofford</v>
      </c>
      <c r="AJ5697" t="str">
        <f t="shared" si="770"/>
        <v>Chattanooga</v>
      </c>
      <c r="AK5697" t="str">
        <f t="shared" si="771"/>
        <v>Chattanooga</v>
      </c>
    </row>
    <row r="5698" spans="17:37" x14ac:dyDescent="0.25">
      <c r="Q5698" t="s">
        <v>3431</v>
      </c>
      <c r="R5698" s="6">
        <v>42054</v>
      </c>
      <c r="S5698" t="s">
        <v>3194</v>
      </c>
      <c r="T5698" t="s">
        <v>3328</v>
      </c>
      <c r="U5698" t="s">
        <v>3842</v>
      </c>
      <c r="V5698">
        <v>77</v>
      </c>
      <c r="W5698">
        <v>62</v>
      </c>
      <c r="Y5698" t="s">
        <v>2694</v>
      </c>
      <c r="Z5698">
        <v>1</v>
      </c>
      <c r="AA5698">
        <f t="shared" si="768"/>
        <v>15</v>
      </c>
      <c r="AB5698">
        <f t="shared" ref="AB5698:AB5761" ca="1" si="772">Z5698*(IF(S5698="A",-HomeEdge,IF(S5698="H",HomeEdge,0))+VLOOKUP(Q5698,TmList,2,0)-VLOOKUP(T5698,TmList,2,0))</f>
        <v>15</v>
      </c>
      <c r="AC5698">
        <f t="shared" ref="AC5698:AC5761" ca="1" si="773">AA5698-AB5698</f>
        <v>0</v>
      </c>
      <c r="AD5698">
        <f t="shared" ref="AD5698:AD5761" ca="1" si="774">-AC5698</f>
        <v>0</v>
      </c>
      <c r="AE5698" s="2">
        <v>0</v>
      </c>
      <c r="AF5698" s="7">
        <f>VLOOKUP(R5698,Weights!$A$2:$B$120,2,0)*AE5698</f>
        <v>0</v>
      </c>
      <c r="AG5698">
        <f t="shared" ref="AG5698:AG5761" ca="1" si="775">AC5698^2</f>
        <v>0</v>
      </c>
      <c r="AI5698" t="str">
        <f t="shared" ca="1" si="769"/>
        <v>Wofford</v>
      </c>
      <c r="AJ5698" t="str">
        <f t="shared" si="770"/>
        <v>Wofford</v>
      </c>
      <c r="AK5698">
        <f t="shared" si="771"/>
        <v>0</v>
      </c>
    </row>
    <row r="5699" spans="17:37" x14ac:dyDescent="0.25">
      <c r="Q5699" t="s">
        <v>3431</v>
      </c>
      <c r="R5699" s="6">
        <v>42056</v>
      </c>
      <c r="S5699" t="s">
        <v>3194</v>
      </c>
      <c r="T5699" t="s">
        <v>3512</v>
      </c>
      <c r="U5699" t="s">
        <v>3842</v>
      </c>
      <c r="V5699">
        <v>78</v>
      </c>
      <c r="W5699">
        <v>52</v>
      </c>
      <c r="Y5699" t="s">
        <v>2695</v>
      </c>
      <c r="Z5699">
        <v>1</v>
      </c>
      <c r="AA5699">
        <f t="shared" ref="AA5699:AA5762" si="776">Z5699*IF(U5699="W",(V5699-W5699),W5699-V5699)</f>
        <v>26</v>
      </c>
      <c r="AB5699">
        <f t="shared" ca="1" si="772"/>
        <v>14.4</v>
      </c>
      <c r="AC5699">
        <f t="shared" ca="1" si="773"/>
        <v>11.6</v>
      </c>
      <c r="AD5699">
        <f t="shared" ca="1" si="774"/>
        <v>-11.6</v>
      </c>
      <c r="AE5699" s="2">
        <v>0</v>
      </c>
      <c r="AF5699" s="7">
        <f>VLOOKUP(R5699,Weights!$A$2:$B$120,2,0)*AE5699</f>
        <v>0</v>
      </c>
      <c r="AG5699">
        <f t="shared" ca="1" si="775"/>
        <v>134.56</v>
      </c>
      <c r="AI5699" t="str">
        <f t="shared" ref="AI5699:AI5762" ca="1" si="777">IF(AB5699&gt;0,Q5699,T5699)</f>
        <v>Wofford</v>
      </c>
      <c r="AJ5699" t="str">
        <f t="shared" ref="AJ5699:AJ5762" si="778">IF(AA5699&gt;0,Q5699,T5699)</f>
        <v>Wofford</v>
      </c>
      <c r="AK5699">
        <f t="shared" ref="AK5699:AK5762" si="779">IF(AA5699&lt;0,T5699,0)</f>
        <v>0</v>
      </c>
    </row>
    <row r="5700" spans="17:37" x14ac:dyDescent="0.25">
      <c r="Q5700" t="s">
        <v>3300</v>
      </c>
      <c r="R5700" s="6">
        <v>41957</v>
      </c>
      <c r="S5700" t="s">
        <v>3194</v>
      </c>
      <c r="T5700" t="s">
        <v>3351</v>
      </c>
      <c r="U5700" t="s">
        <v>3842</v>
      </c>
      <c r="V5700">
        <v>73</v>
      </c>
      <c r="W5700">
        <v>70</v>
      </c>
      <c r="Y5700" t="s">
        <v>176</v>
      </c>
      <c r="Z5700">
        <v>1</v>
      </c>
      <c r="AA5700">
        <f t="shared" si="776"/>
        <v>3</v>
      </c>
      <c r="AB5700">
        <f t="shared" ca="1" si="772"/>
        <v>-4.5999999999999996</v>
      </c>
      <c r="AC5700">
        <f t="shared" ca="1" si="773"/>
        <v>7.6</v>
      </c>
      <c r="AD5700">
        <f t="shared" ca="1" si="774"/>
        <v>-7.6</v>
      </c>
      <c r="AE5700" s="2">
        <v>0</v>
      </c>
      <c r="AF5700" s="7">
        <f>VLOOKUP(R5700,Weights!$A$2:$B$120,2,0)*AE5700</f>
        <v>0</v>
      </c>
      <c r="AG5700">
        <f t="shared" ca="1" si="775"/>
        <v>57.76</v>
      </c>
      <c r="AI5700" t="str">
        <f t="shared" ca="1" si="777"/>
        <v>Belmont</v>
      </c>
      <c r="AJ5700" t="str">
        <f t="shared" si="778"/>
        <v>Wright St</v>
      </c>
      <c r="AK5700">
        <f t="shared" si="779"/>
        <v>0</v>
      </c>
    </row>
    <row r="5701" spans="17:37" x14ac:dyDescent="0.25">
      <c r="Q5701" t="s">
        <v>3300</v>
      </c>
      <c r="R5701" s="6">
        <v>41959</v>
      </c>
      <c r="S5701" t="s">
        <v>3194</v>
      </c>
      <c r="T5701" t="s">
        <v>3839</v>
      </c>
      <c r="U5701" t="s">
        <v>3842</v>
      </c>
      <c r="V5701">
        <v>76</v>
      </c>
      <c r="W5701">
        <v>64</v>
      </c>
      <c r="Y5701" t="s">
        <v>258</v>
      </c>
      <c r="Z5701">
        <v>1</v>
      </c>
      <c r="AA5701">
        <f t="shared" si="776"/>
        <v>12</v>
      </c>
      <c r="AB5701">
        <f t="shared" ca="1" si="772"/>
        <v>22.999999800000001</v>
      </c>
      <c r="AC5701">
        <f t="shared" ca="1" si="773"/>
        <v>-10.999999800000001</v>
      </c>
      <c r="AD5701">
        <f t="shared" ca="1" si="774"/>
        <v>10.999999800000001</v>
      </c>
      <c r="AE5701" s="2">
        <v>0</v>
      </c>
      <c r="AF5701" s="7">
        <f>VLOOKUP(R5701,Weights!$A$2:$B$120,2,0)*AE5701</f>
        <v>0</v>
      </c>
      <c r="AG5701">
        <f t="shared" ca="1" si="775"/>
        <v>120.99999560000006</v>
      </c>
      <c r="AI5701" t="str">
        <f t="shared" ca="1" si="777"/>
        <v>Wright St</v>
      </c>
      <c r="AJ5701" t="str">
        <f t="shared" si="778"/>
        <v>Wright St</v>
      </c>
      <c r="AK5701">
        <f t="shared" si="779"/>
        <v>0</v>
      </c>
    </row>
    <row r="5702" spans="17:37" x14ac:dyDescent="0.25">
      <c r="Q5702" t="s">
        <v>3300</v>
      </c>
      <c r="R5702" s="6">
        <v>41980</v>
      </c>
      <c r="S5702" t="s">
        <v>3194</v>
      </c>
      <c r="T5702" t="s">
        <v>3839</v>
      </c>
      <c r="U5702" t="s">
        <v>3842</v>
      </c>
      <c r="V5702">
        <v>81</v>
      </c>
      <c r="W5702">
        <v>58</v>
      </c>
      <c r="Y5702" t="s">
        <v>178</v>
      </c>
      <c r="Z5702">
        <v>1</v>
      </c>
      <c r="AA5702">
        <f t="shared" si="776"/>
        <v>23</v>
      </c>
      <c r="AB5702">
        <f t="shared" ca="1" si="772"/>
        <v>22.999999800000001</v>
      </c>
      <c r="AC5702">
        <f t="shared" ca="1" si="773"/>
        <v>1.9999999878450581E-7</v>
      </c>
      <c r="AD5702">
        <f t="shared" ca="1" si="774"/>
        <v>-1.9999999878450581E-7</v>
      </c>
      <c r="AE5702" s="2">
        <v>0</v>
      </c>
      <c r="AF5702" s="7">
        <f>VLOOKUP(R5702,Weights!$A$2:$B$120,2,0)*AE5702</f>
        <v>0</v>
      </c>
      <c r="AG5702">
        <f t="shared" ca="1" si="775"/>
        <v>3.9999999513802324E-14</v>
      </c>
      <c r="AI5702" t="str">
        <f t="shared" ca="1" si="777"/>
        <v>Wright St</v>
      </c>
      <c r="AJ5702" t="str">
        <f t="shared" si="778"/>
        <v>Wright St</v>
      </c>
      <c r="AK5702">
        <f t="shared" si="779"/>
        <v>0</v>
      </c>
    </row>
    <row r="5703" spans="17:37" x14ac:dyDescent="0.25">
      <c r="Q5703" t="s">
        <v>3300</v>
      </c>
      <c r="R5703" s="6">
        <v>41987</v>
      </c>
      <c r="S5703" t="s">
        <v>3194</v>
      </c>
      <c r="T5703" t="s">
        <v>3290</v>
      </c>
      <c r="U5703" t="s">
        <v>3842</v>
      </c>
      <c r="V5703">
        <v>68</v>
      </c>
      <c r="W5703">
        <v>59</v>
      </c>
      <c r="Y5703" t="s">
        <v>332</v>
      </c>
      <c r="Z5703">
        <v>1</v>
      </c>
      <c r="AA5703">
        <f t="shared" si="776"/>
        <v>9</v>
      </c>
      <c r="AB5703">
        <f t="shared" ca="1" si="772"/>
        <v>-2.4000000000000004</v>
      </c>
      <c r="AC5703">
        <f t="shared" ca="1" si="773"/>
        <v>11.4</v>
      </c>
      <c r="AD5703">
        <f t="shared" ca="1" si="774"/>
        <v>-11.4</v>
      </c>
      <c r="AE5703" s="2">
        <v>0</v>
      </c>
      <c r="AF5703" s="7">
        <f>VLOOKUP(R5703,Weights!$A$2:$B$120,2,0)*AE5703</f>
        <v>0</v>
      </c>
      <c r="AG5703">
        <f t="shared" ca="1" si="775"/>
        <v>129.96</v>
      </c>
      <c r="AI5703" t="str">
        <f t="shared" ca="1" si="777"/>
        <v>Miami (OH)</v>
      </c>
      <c r="AJ5703" t="str">
        <f t="shared" si="778"/>
        <v>Wright St</v>
      </c>
      <c r="AK5703">
        <f t="shared" si="779"/>
        <v>0</v>
      </c>
    </row>
    <row r="5704" spans="17:37" x14ac:dyDescent="0.25">
      <c r="Q5704" t="s">
        <v>3300</v>
      </c>
      <c r="R5704" s="6">
        <v>41996</v>
      </c>
      <c r="S5704" t="s">
        <v>3194</v>
      </c>
      <c r="T5704" t="s">
        <v>3288</v>
      </c>
      <c r="U5704" t="s">
        <v>3841</v>
      </c>
      <c r="V5704">
        <v>68</v>
      </c>
      <c r="W5704">
        <v>60</v>
      </c>
      <c r="Y5704" t="s">
        <v>548</v>
      </c>
      <c r="Z5704">
        <v>1</v>
      </c>
      <c r="AA5704">
        <f t="shared" si="776"/>
        <v>-8</v>
      </c>
      <c r="AB5704">
        <f t="shared" ca="1" si="772"/>
        <v>-5.0000000199999999</v>
      </c>
      <c r="AC5704">
        <f t="shared" ca="1" si="773"/>
        <v>-2.9999999800000001</v>
      </c>
      <c r="AD5704">
        <f t="shared" ca="1" si="774"/>
        <v>2.9999999800000001</v>
      </c>
      <c r="AE5704" s="2">
        <v>0</v>
      </c>
      <c r="AF5704" s="7">
        <f>VLOOKUP(R5704,Weights!$A$2:$B$120,2,0)*AE5704</f>
        <v>0</v>
      </c>
      <c r="AG5704">
        <f t="shared" ca="1" si="775"/>
        <v>8.9999998800000007</v>
      </c>
      <c r="AI5704" t="str">
        <f t="shared" ca="1" si="777"/>
        <v>George Mason</v>
      </c>
      <c r="AJ5704" t="str">
        <f t="shared" si="778"/>
        <v>George Mason</v>
      </c>
      <c r="AK5704" t="str">
        <f t="shared" si="779"/>
        <v>George Mason</v>
      </c>
    </row>
    <row r="5705" spans="17:37" x14ac:dyDescent="0.25">
      <c r="Q5705" t="s">
        <v>3300</v>
      </c>
      <c r="R5705" s="6">
        <v>42006</v>
      </c>
      <c r="S5705" t="s">
        <v>3194</v>
      </c>
      <c r="T5705" t="s">
        <v>3277</v>
      </c>
      <c r="U5705" t="s">
        <v>3842</v>
      </c>
      <c r="V5705">
        <v>70</v>
      </c>
      <c r="W5705">
        <v>57</v>
      </c>
      <c r="Y5705" t="s">
        <v>185</v>
      </c>
      <c r="Z5705">
        <v>1</v>
      </c>
      <c r="AA5705">
        <f t="shared" si="776"/>
        <v>13</v>
      </c>
      <c r="AB5705">
        <f t="shared" ca="1" si="772"/>
        <v>-4.8000000200000006</v>
      </c>
      <c r="AC5705">
        <f t="shared" ca="1" si="773"/>
        <v>17.800000019999999</v>
      </c>
      <c r="AD5705">
        <f t="shared" ca="1" si="774"/>
        <v>-17.800000019999999</v>
      </c>
      <c r="AE5705" s="2">
        <v>0</v>
      </c>
      <c r="AF5705" s="7">
        <f>VLOOKUP(R5705,Weights!$A$2:$B$120,2,0)*AE5705</f>
        <v>0</v>
      </c>
      <c r="AG5705">
        <f t="shared" ca="1" si="775"/>
        <v>316.84000071199995</v>
      </c>
      <c r="AI5705" t="str">
        <f t="shared" ca="1" si="777"/>
        <v>Detroit</v>
      </c>
      <c r="AJ5705" t="str">
        <f t="shared" si="778"/>
        <v>Wright St</v>
      </c>
      <c r="AK5705">
        <f t="shared" si="779"/>
        <v>0</v>
      </c>
    </row>
    <row r="5706" spans="17:37" x14ac:dyDescent="0.25">
      <c r="Q5706" t="s">
        <v>3300</v>
      </c>
      <c r="R5706" s="6">
        <v>42018</v>
      </c>
      <c r="S5706" t="s">
        <v>3194</v>
      </c>
      <c r="T5706" t="s">
        <v>3494</v>
      </c>
      <c r="U5706" t="s">
        <v>3841</v>
      </c>
      <c r="V5706">
        <v>55</v>
      </c>
      <c r="W5706">
        <v>50</v>
      </c>
      <c r="Y5706" t="s">
        <v>1804</v>
      </c>
      <c r="Z5706">
        <v>1</v>
      </c>
      <c r="AA5706">
        <f t="shared" si="776"/>
        <v>-5</v>
      </c>
      <c r="AB5706">
        <f t="shared" ca="1" si="772"/>
        <v>-7</v>
      </c>
      <c r="AC5706">
        <f t="shared" ca="1" si="773"/>
        <v>2</v>
      </c>
      <c r="AD5706">
        <f t="shared" ca="1" si="774"/>
        <v>-2</v>
      </c>
      <c r="AE5706" s="2">
        <v>0</v>
      </c>
      <c r="AF5706" s="7">
        <f>VLOOKUP(R5706,Weights!$A$2:$B$120,2,0)*AE5706</f>
        <v>0</v>
      </c>
      <c r="AG5706">
        <f t="shared" ca="1" si="775"/>
        <v>4</v>
      </c>
      <c r="AI5706" t="str">
        <f t="shared" ca="1" si="777"/>
        <v>Cleveland St</v>
      </c>
      <c r="AJ5706" t="str">
        <f t="shared" si="778"/>
        <v>Cleveland St</v>
      </c>
      <c r="AK5706" t="str">
        <f t="shared" si="779"/>
        <v>Cleveland St</v>
      </c>
    </row>
    <row r="5707" spans="17:37" x14ac:dyDescent="0.25">
      <c r="Q5707" t="s">
        <v>3300</v>
      </c>
      <c r="R5707" s="6">
        <v>42021</v>
      </c>
      <c r="S5707" t="s">
        <v>3194</v>
      </c>
      <c r="T5707" t="s">
        <v>3489</v>
      </c>
      <c r="U5707" t="s">
        <v>3841</v>
      </c>
      <c r="V5707">
        <v>66</v>
      </c>
      <c r="W5707">
        <v>56</v>
      </c>
      <c r="Y5707" t="s">
        <v>1805</v>
      </c>
      <c r="Z5707">
        <v>1</v>
      </c>
      <c r="AA5707">
        <f t="shared" si="776"/>
        <v>-10</v>
      </c>
      <c r="AB5707">
        <f t="shared" ca="1" si="772"/>
        <v>-10</v>
      </c>
      <c r="AC5707">
        <f t="shared" ca="1" si="773"/>
        <v>0</v>
      </c>
      <c r="AD5707">
        <f t="shared" ca="1" si="774"/>
        <v>0</v>
      </c>
      <c r="AE5707" s="2">
        <v>0</v>
      </c>
      <c r="AF5707" s="7">
        <f>VLOOKUP(R5707,Weights!$A$2:$B$120,2,0)*AE5707</f>
        <v>0</v>
      </c>
      <c r="AG5707">
        <f t="shared" ca="1" si="775"/>
        <v>0</v>
      </c>
      <c r="AI5707" t="str">
        <f t="shared" ca="1" si="777"/>
        <v>Valparaiso</v>
      </c>
      <c r="AJ5707" t="str">
        <f t="shared" si="778"/>
        <v>Valparaiso</v>
      </c>
      <c r="AK5707" t="str">
        <f t="shared" si="779"/>
        <v>Valparaiso</v>
      </c>
    </row>
    <row r="5708" spans="17:37" x14ac:dyDescent="0.25">
      <c r="Q5708" t="s">
        <v>3300</v>
      </c>
      <c r="R5708" s="6">
        <v>42037</v>
      </c>
      <c r="S5708" t="s">
        <v>3194</v>
      </c>
      <c r="T5708" t="s">
        <v>3492</v>
      </c>
      <c r="U5708" t="s">
        <v>3841</v>
      </c>
      <c r="V5708">
        <v>71</v>
      </c>
      <c r="W5708">
        <v>58</v>
      </c>
      <c r="Y5708" t="s">
        <v>1806</v>
      </c>
      <c r="Z5708">
        <v>1</v>
      </c>
      <c r="AA5708">
        <f t="shared" si="776"/>
        <v>-13</v>
      </c>
      <c r="AB5708">
        <f t="shared" ca="1" si="772"/>
        <v>-10</v>
      </c>
      <c r="AC5708">
        <f t="shared" ca="1" si="773"/>
        <v>-3</v>
      </c>
      <c r="AD5708">
        <f t="shared" ca="1" si="774"/>
        <v>3</v>
      </c>
      <c r="AE5708" s="2">
        <v>0</v>
      </c>
      <c r="AF5708" s="7">
        <f>VLOOKUP(R5708,Weights!$A$2:$B$120,2,0)*AE5708</f>
        <v>0</v>
      </c>
      <c r="AG5708">
        <f t="shared" ca="1" si="775"/>
        <v>9</v>
      </c>
      <c r="AI5708" t="str">
        <f t="shared" ca="1" si="777"/>
        <v>Green Bay</v>
      </c>
      <c r="AJ5708" t="str">
        <f t="shared" si="778"/>
        <v>Green Bay</v>
      </c>
      <c r="AK5708" t="str">
        <f t="shared" si="779"/>
        <v>Green Bay</v>
      </c>
    </row>
    <row r="5709" spans="17:37" x14ac:dyDescent="0.25">
      <c r="Q5709" t="s">
        <v>3300</v>
      </c>
      <c r="R5709" s="6">
        <v>42047</v>
      </c>
      <c r="S5709" t="s">
        <v>3194</v>
      </c>
      <c r="T5709" t="s">
        <v>3283</v>
      </c>
      <c r="U5709" t="s">
        <v>3841</v>
      </c>
      <c r="V5709">
        <v>79</v>
      </c>
      <c r="W5709">
        <v>75</v>
      </c>
      <c r="Y5709" t="s">
        <v>1807</v>
      </c>
      <c r="Z5709">
        <v>1</v>
      </c>
      <c r="AA5709">
        <f t="shared" si="776"/>
        <v>-4</v>
      </c>
      <c r="AB5709">
        <f t="shared" ca="1" si="772"/>
        <v>3.3999999999999995</v>
      </c>
      <c r="AC5709">
        <f t="shared" ca="1" si="773"/>
        <v>-7.3999999999999995</v>
      </c>
      <c r="AD5709">
        <f t="shared" ca="1" si="774"/>
        <v>7.3999999999999995</v>
      </c>
      <c r="AE5709" s="2">
        <v>0</v>
      </c>
      <c r="AF5709" s="7">
        <f>VLOOKUP(R5709,Weights!$A$2:$B$120,2,0)*AE5709</f>
        <v>0</v>
      </c>
      <c r="AG5709">
        <f t="shared" ca="1" si="775"/>
        <v>54.759999999999991</v>
      </c>
      <c r="AI5709" t="str">
        <f t="shared" ca="1" si="777"/>
        <v>Wright St</v>
      </c>
      <c r="AJ5709" t="str">
        <f t="shared" si="778"/>
        <v>UIC</v>
      </c>
      <c r="AK5709" t="str">
        <f t="shared" si="779"/>
        <v>UIC</v>
      </c>
    </row>
    <row r="5710" spans="17:37" x14ac:dyDescent="0.25">
      <c r="Q5710" t="s">
        <v>3300</v>
      </c>
      <c r="R5710" s="6">
        <v>42050</v>
      </c>
      <c r="S5710" t="s">
        <v>3194</v>
      </c>
      <c r="T5710" t="s">
        <v>3347</v>
      </c>
      <c r="U5710" t="s">
        <v>3841</v>
      </c>
      <c r="V5710">
        <v>74</v>
      </c>
      <c r="W5710">
        <v>69</v>
      </c>
      <c r="Y5710" t="s">
        <v>1808</v>
      </c>
      <c r="Z5710">
        <v>1</v>
      </c>
      <c r="AA5710">
        <f t="shared" si="776"/>
        <v>-5</v>
      </c>
      <c r="AB5710">
        <f t="shared" ca="1" si="772"/>
        <v>1.7999999999999998</v>
      </c>
      <c r="AC5710">
        <f t="shared" ca="1" si="773"/>
        <v>-6.8</v>
      </c>
      <c r="AD5710">
        <f t="shared" ca="1" si="774"/>
        <v>6.8</v>
      </c>
      <c r="AE5710" s="2">
        <v>0</v>
      </c>
      <c r="AF5710" s="7">
        <f>VLOOKUP(R5710,Weights!$A$2:$B$120,2,0)*AE5710</f>
        <v>0</v>
      </c>
      <c r="AG5710">
        <f t="shared" ca="1" si="775"/>
        <v>46.239999999999995</v>
      </c>
      <c r="AI5710" t="str">
        <f t="shared" ca="1" si="777"/>
        <v>Wright St</v>
      </c>
      <c r="AJ5710" t="str">
        <f t="shared" si="778"/>
        <v>Youngstown St</v>
      </c>
      <c r="AK5710" t="str">
        <f t="shared" si="779"/>
        <v>Youngstown St</v>
      </c>
    </row>
    <row r="5711" spans="17:37" x14ac:dyDescent="0.25">
      <c r="Q5711" t="s">
        <v>3300</v>
      </c>
      <c r="R5711" s="6">
        <v>42053</v>
      </c>
      <c r="S5711" t="s">
        <v>3194</v>
      </c>
      <c r="T5711" t="s">
        <v>3490</v>
      </c>
      <c r="U5711" t="s">
        <v>3841</v>
      </c>
      <c r="V5711">
        <v>76</v>
      </c>
      <c r="W5711">
        <v>67</v>
      </c>
      <c r="Y5711" t="s">
        <v>1809</v>
      </c>
      <c r="Z5711">
        <v>1</v>
      </c>
      <c r="AA5711">
        <f t="shared" si="776"/>
        <v>-9</v>
      </c>
      <c r="AB5711">
        <f t="shared" ca="1" si="772"/>
        <v>-6.0000000199999999</v>
      </c>
      <c r="AC5711">
        <f t="shared" ca="1" si="773"/>
        <v>-2.9999999800000001</v>
      </c>
      <c r="AD5711">
        <f t="shared" ca="1" si="774"/>
        <v>2.9999999800000001</v>
      </c>
      <c r="AE5711" s="2">
        <v>0</v>
      </c>
      <c r="AF5711" s="7">
        <f>VLOOKUP(R5711,Weights!$A$2:$B$120,2,0)*AE5711</f>
        <v>0</v>
      </c>
      <c r="AG5711">
        <f t="shared" ca="1" si="775"/>
        <v>8.9999998800000007</v>
      </c>
      <c r="AI5711" t="str">
        <f t="shared" ca="1" si="777"/>
        <v>Oakland</v>
      </c>
      <c r="AJ5711" t="str">
        <f t="shared" si="778"/>
        <v>Oakland</v>
      </c>
      <c r="AK5711" t="str">
        <f t="shared" si="779"/>
        <v>Oakland</v>
      </c>
    </row>
    <row r="5712" spans="17:37" x14ac:dyDescent="0.25">
      <c r="Q5712" t="s">
        <v>3300</v>
      </c>
      <c r="R5712" s="6">
        <v>42061</v>
      </c>
      <c r="S5712" t="s">
        <v>3194</v>
      </c>
      <c r="T5712" t="s">
        <v>3402</v>
      </c>
      <c r="U5712" t="s">
        <v>3841</v>
      </c>
      <c r="V5712">
        <v>61</v>
      </c>
      <c r="W5712">
        <v>58</v>
      </c>
      <c r="Y5712" t="s">
        <v>1810</v>
      </c>
      <c r="Z5712">
        <v>1</v>
      </c>
      <c r="AA5712">
        <f t="shared" si="776"/>
        <v>-3</v>
      </c>
      <c r="AB5712">
        <f t="shared" ca="1" si="772"/>
        <v>0.59999999999999964</v>
      </c>
      <c r="AC5712">
        <f t="shared" ca="1" si="773"/>
        <v>-3.5999999999999996</v>
      </c>
      <c r="AD5712">
        <f t="shared" ca="1" si="774"/>
        <v>3.5999999999999996</v>
      </c>
      <c r="AE5712" s="2">
        <v>0</v>
      </c>
      <c r="AF5712" s="7">
        <f>VLOOKUP(R5712,Weights!$A$2:$B$120,2,0)*AE5712</f>
        <v>0</v>
      </c>
      <c r="AG5712">
        <f t="shared" ca="1" si="775"/>
        <v>12.959999999999997</v>
      </c>
      <c r="AI5712" t="str">
        <f t="shared" ca="1" si="777"/>
        <v>Wright St</v>
      </c>
      <c r="AJ5712" t="str">
        <f t="shared" si="778"/>
        <v>Milwaukee</v>
      </c>
      <c r="AK5712" t="str">
        <f t="shared" si="779"/>
        <v>Milwaukee</v>
      </c>
    </row>
    <row r="5713" spans="17:37" x14ac:dyDescent="0.25">
      <c r="Q5713" t="s">
        <v>3363</v>
      </c>
      <c r="R5713" s="6">
        <v>41959</v>
      </c>
      <c r="S5713" t="s">
        <v>3194</v>
      </c>
      <c r="T5713" t="s">
        <v>3364</v>
      </c>
      <c r="U5713" t="s">
        <v>3842</v>
      </c>
      <c r="V5713">
        <v>78</v>
      </c>
      <c r="W5713">
        <v>70</v>
      </c>
      <c r="Y5713" t="s">
        <v>176</v>
      </c>
      <c r="Z5713">
        <v>1</v>
      </c>
      <c r="AA5713">
        <f t="shared" si="776"/>
        <v>8</v>
      </c>
      <c r="AB5713">
        <f t="shared" ca="1" si="772"/>
        <v>9.0000000200000017</v>
      </c>
      <c r="AC5713">
        <f t="shared" ca="1" si="773"/>
        <v>-1.0000000200000017</v>
      </c>
      <c r="AD5713">
        <f t="shared" ca="1" si="774"/>
        <v>1.0000000200000017</v>
      </c>
      <c r="AE5713" s="2">
        <v>0</v>
      </c>
      <c r="AF5713" s="7">
        <f>VLOOKUP(R5713,Weights!$A$2:$B$120,2,0)*AE5713</f>
        <v>0</v>
      </c>
      <c r="AG5713">
        <f t="shared" ca="1" si="775"/>
        <v>1.0000000400000038</v>
      </c>
      <c r="AI5713" t="str">
        <f t="shared" ca="1" si="777"/>
        <v>Wyoming</v>
      </c>
      <c r="AJ5713" t="str">
        <f t="shared" si="778"/>
        <v>Wyoming</v>
      </c>
      <c r="AK5713">
        <f t="shared" si="779"/>
        <v>0</v>
      </c>
    </row>
    <row r="5714" spans="17:37" x14ac:dyDescent="0.25">
      <c r="Q5714" t="s">
        <v>3363</v>
      </c>
      <c r="R5714" s="6">
        <v>41961</v>
      </c>
      <c r="S5714" t="s">
        <v>3194</v>
      </c>
      <c r="T5714" t="s">
        <v>3839</v>
      </c>
      <c r="U5714" t="s">
        <v>3842</v>
      </c>
      <c r="V5714">
        <v>61</v>
      </c>
      <c r="W5714">
        <v>46</v>
      </c>
      <c r="Y5714" t="s">
        <v>258</v>
      </c>
      <c r="Z5714">
        <v>1</v>
      </c>
      <c r="AA5714">
        <f t="shared" si="776"/>
        <v>15</v>
      </c>
      <c r="AB5714">
        <f t="shared" ca="1" si="772"/>
        <v>32.799999820000004</v>
      </c>
      <c r="AC5714">
        <f t="shared" ca="1" si="773"/>
        <v>-17.799999820000004</v>
      </c>
      <c r="AD5714">
        <f t="shared" ca="1" si="774"/>
        <v>17.799999820000004</v>
      </c>
      <c r="AE5714" s="2">
        <v>0</v>
      </c>
      <c r="AF5714" s="7">
        <f>VLOOKUP(R5714,Weights!$A$2:$B$120,2,0)*AE5714</f>
        <v>0</v>
      </c>
      <c r="AG5714">
        <f t="shared" ca="1" si="775"/>
        <v>316.83999359200016</v>
      </c>
      <c r="AI5714" t="str">
        <f t="shared" ca="1" si="777"/>
        <v>Wyoming</v>
      </c>
      <c r="AJ5714" t="str">
        <f t="shared" si="778"/>
        <v>Wyoming</v>
      </c>
      <c r="AK5714">
        <f t="shared" si="779"/>
        <v>0</v>
      </c>
    </row>
    <row r="5715" spans="17:37" x14ac:dyDescent="0.25">
      <c r="Q5715" t="s">
        <v>3363</v>
      </c>
      <c r="R5715" s="6">
        <v>41965</v>
      </c>
      <c r="S5715" t="s">
        <v>3194</v>
      </c>
      <c r="T5715" t="s">
        <v>3352</v>
      </c>
      <c r="U5715" t="s">
        <v>3842</v>
      </c>
      <c r="V5715">
        <v>56</v>
      </c>
      <c r="W5715">
        <v>33</v>
      </c>
      <c r="Y5715" t="s">
        <v>259</v>
      </c>
      <c r="Z5715">
        <v>1</v>
      </c>
      <c r="AA5715">
        <f t="shared" si="776"/>
        <v>23</v>
      </c>
      <c r="AB5715">
        <f t="shared" ca="1" si="772"/>
        <v>-1.5999999799999998</v>
      </c>
      <c r="AC5715">
        <f t="shared" ca="1" si="773"/>
        <v>24.59999998</v>
      </c>
      <c r="AD5715">
        <f t="shared" ca="1" si="774"/>
        <v>-24.59999998</v>
      </c>
      <c r="AE5715" s="2">
        <v>0</v>
      </c>
      <c r="AF5715" s="7">
        <f>VLOOKUP(R5715,Weights!$A$2:$B$120,2,0)*AE5715</f>
        <v>0</v>
      </c>
      <c r="AG5715">
        <f t="shared" ca="1" si="775"/>
        <v>605.15999901600003</v>
      </c>
      <c r="AI5715" t="str">
        <f t="shared" ca="1" si="777"/>
        <v>Colorado</v>
      </c>
      <c r="AJ5715" t="str">
        <f t="shared" si="778"/>
        <v>Wyoming</v>
      </c>
      <c r="AK5715">
        <f t="shared" si="779"/>
        <v>0</v>
      </c>
    </row>
    <row r="5716" spans="17:37" x14ac:dyDescent="0.25">
      <c r="Q5716" t="s">
        <v>3363</v>
      </c>
      <c r="R5716" s="6">
        <v>41967</v>
      </c>
      <c r="S5716" t="s">
        <v>3194</v>
      </c>
      <c r="T5716" t="s">
        <v>3341</v>
      </c>
      <c r="U5716" t="s">
        <v>3842</v>
      </c>
      <c r="V5716">
        <v>66</v>
      </c>
      <c r="W5716">
        <v>45</v>
      </c>
      <c r="Y5716" t="s">
        <v>260</v>
      </c>
      <c r="Z5716">
        <v>1</v>
      </c>
      <c r="AA5716">
        <f t="shared" si="776"/>
        <v>21</v>
      </c>
      <c r="AB5716">
        <f t="shared" ca="1" si="772"/>
        <v>23.999999819999999</v>
      </c>
      <c r="AC5716">
        <f t="shared" ca="1" si="773"/>
        <v>-2.9999998199999993</v>
      </c>
      <c r="AD5716">
        <f t="shared" ca="1" si="774"/>
        <v>2.9999998199999993</v>
      </c>
      <c r="AE5716" s="2">
        <v>0</v>
      </c>
      <c r="AF5716" s="7">
        <f>VLOOKUP(R5716,Weights!$A$2:$B$120,2,0)*AE5716</f>
        <v>0</v>
      </c>
      <c r="AG5716">
        <f t="shared" ca="1" si="775"/>
        <v>8.9999989200000279</v>
      </c>
      <c r="AI5716" t="str">
        <f t="shared" ca="1" si="777"/>
        <v>Wyoming</v>
      </c>
      <c r="AJ5716" t="str">
        <f t="shared" si="778"/>
        <v>Wyoming</v>
      </c>
      <c r="AK5716">
        <f t="shared" si="779"/>
        <v>0</v>
      </c>
    </row>
    <row r="5717" spans="17:37" x14ac:dyDescent="0.25">
      <c r="Q5717" t="s">
        <v>3363</v>
      </c>
      <c r="R5717" s="6">
        <v>41969</v>
      </c>
      <c r="S5717" t="s">
        <v>3194</v>
      </c>
      <c r="T5717" t="s">
        <v>3334</v>
      </c>
      <c r="U5717" t="s">
        <v>3842</v>
      </c>
      <c r="V5717">
        <v>65</v>
      </c>
      <c r="W5717">
        <v>41</v>
      </c>
      <c r="Y5717" t="s">
        <v>261</v>
      </c>
      <c r="Z5717">
        <v>1</v>
      </c>
      <c r="AA5717">
        <f t="shared" si="776"/>
        <v>24</v>
      </c>
      <c r="AB5717">
        <f t="shared" ca="1" si="772"/>
        <v>20.199999819999999</v>
      </c>
      <c r="AC5717">
        <f t="shared" ca="1" si="773"/>
        <v>3.8000001800000014</v>
      </c>
      <c r="AD5717">
        <f t="shared" ca="1" si="774"/>
        <v>-3.8000001800000014</v>
      </c>
      <c r="AE5717" s="2">
        <v>0</v>
      </c>
      <c r="AF5717" s="7">
        <f>VLOOKUP(R5717,Weights!$A$2:$B$120,2,0)*AE5717</f>
        <v>0</v>
      </c>
      <c r="AG5717">
        <f t="shared" ca="1" si="775"/>
        <v>14.440001368000043</v>
      </c>
      <c r="AI5717" t="str">
        <f t="shared" ca="1" si="777"/>
        <v>Wyoming</v>
      </c>
      <c r="AJ5717" t="str">
        <f t="shared" si="778"/>
        <v>Wyoming</v>
      </c>
      <c r="AK5717">
        <f t="shared" si="779"/>
        <v>0</v>
      </c>
    </row>
    <row r="5718" spans="17:37" x14ac:dyDescent="0.25">
      <c r="Q5718" t="s">
        <v>3363</v>
      </c>
      <c r="R5718" s="6">
        <v>41972</v>
      </c>
      <c r="S5718" t="s">
        <v>3194</v>
      </c>
      <c r="T5718" t="s">
        <v>3362</v>
      </c>
      <c r="U5718" t="s">
        <v>3842</v>
      </c>
      <c r="V5718">
        <v>78</v>
      </c>
      <c r="W5718">
        <v>75</v>
      </c>
      <c r="Y5718" t="s">
        <v>673</v>
      </c>
      <c r="Z5718">
        <v>1</v>
      </c>
      <c r="AA5718">
        <f t="shared" si="776"/>
        <v>3</v>
      </c>
      <c r="AB5718">
        <f t="shared" ca="1" si="772"/>
        <v>-1.9999999799999992</v>
      </c>
      <c r="AC5718">
        <f t="shared" ca="1" si="773"/>
        <v>4.9999999799999992</v>
      </c>
      <c r="AD5718">
        <f t="shared" ca="1" si="774"/>
        <v>-4.9999999799999992</v>
      </c>
      <c r="AE5718" s="2">
        <v>0</v>
      </c>
      <c r="AF5718" s="7">
        <f>VLOOKUP(R5718,Weights!$A$2:$B$120,2,0)*AE5718</f>
        <v>0</v>
      </c>
      <c r="AG5718">
        <f t="shared" ca="1" si="775"/>
        <v>24.999999799999994</v>
      </c>
      <c r="AI5718" t="str">
        <f t="shared" ca="1" si="777"/>
        <v>New Mexico St</v>
      </c>
      <c r="AJ5718" t="str">
        <f t="shared" si="778"/>
        <v>Wyoming</v>
      </c>
      <c r="AK5718">
        <f t="shared" si="779"/>
        <v>0</v>
      </c>
    </row>
    <row r="5719" spans="17:37" x14ac:dyDescent="0.25">
      <c r="Q5719" t="s">
        <v>3363</v>
      </c>
      <c r="R5719" s="6">
        <v>41975</v>
      </c>
      <c r="S5719" t="s">
        <v>3194</v>
      </c>
      <c r="T5719" t="s">
        <v>3310</v>
      </c>
      <c r="U5719" t="s">
        <v>3842</v>
      </c>
      <c r="V5719">
        <v>68</v>
      </c>
      <c r="W5719">
        <v>42</v>
      </c>
      <c r="Y5719" t="s">
        <v>674</v>
      </c>
      <c r="Z5719">
        <v>1</v>
      </c>
      <c r="AA5719">
        <f t="shared" si="776"/>
        <v>26</v>
      </c>
      <c r="AB5719">
        <f t="shared" ca="1" si="772"/>
        <v>7.4000000200000002</v>
      </c>
      <c r="AC5719">
        <f t="shared" ca="1" si="773"/>
        <v>18.59999998</v>
      </c>
      <c r="AD5719">
        <f t="shared" ca="1" si="774"/>
        <v>-18.59999998</v>
      </c>
      <c r="AE5719" s="2">
        <v>0</v>
      </c>
      <c r="AF5719" s="7">
        <f>VLOOKUP(R5719,Weights!$A$2:$B$120,2,0)*AE5719</f>
        <v>0</v>
      </c>
      <c r="AG5719">
        <f t="shared" ca="1" si="775"/>
        <v>345.959999256</v>
      </c>
      <c r="AI5719" t="str">
        <f t="shared" ca="1" si="777"/>
        <v>Wyoming</v>
      </c>
      <c r="AJ5719" t="str">
        <f t="shared" si="778"/>
        <v>Wyoming</v>
      </c>
      <c r="AK5719">
        <f t="shared" si="779"/>
        <v>0</v>
      </c>
    </row>
    <row r="5720" spans="17:37" x14ac:dyDescent="0.25">
      <c r="Q5720" t="s">
        <v>3363</v>
      </c>
      <c r="R5720" s="6">
        <v>41980</v>
      </c>
      <c r="S5720" t="s">
        <v>3194</v>
      </c>
      <c r="T5720" t="s">
        <v>3839</v>
      </c>
      <c r="U5720" t="s">
        <v>3842</v>
      </c>
      <c r="V5720">
        <v>70</v>
      </c>
      <c r="W5720">
        <v>35</v>
      </c>
      <c r="Y5720" t="s">
        <v>416</v>
      </c>
      <c r="Z5720">
        <v>1</v>
      </c>
      <c r="AA5720">
        <f t="shared" si="776"/>
        <v>35</v>
      </c>
      <c r="AB5720">
        <f t="shared" ca="1" si="772"/>
        <v>32.799999820000004</v>
      </c>
      <c r="AC5720">
        <f t="shared" ca="1" si="773"/>
        <v>2.2000001799999964</v>
      </c>
      <c r="AD5720">
        <f t="shared" ca="1" si="774"/>
        <v>-2.2000001799999964</v>
      </c>
      <c r="AE5720" s="2">
        <v>0</v>
      </c>
      <c r="AF5720" s="7">
        <f>VLOOKUP(R5720,Weights!$A$2:$B$120,2,0)*AE5720</f>
        <v>0</v>
      </c>
      <c r="AG5720">
        <f t="shared" ca="1" si="775"/>
        <v>4.8400007920000165</v>
      </c>
      <c r="AI5720" t="str">
        <f t="shared" ca="1" si="777"/>
        <v>Wyoming</v>
      </c>
      <c r="AJ5720" t="str">
        <f t="shared" si="778"/>
        <v>Wyoming</v>
      </c>
      <c r="AK5720">
        <f t="shared" si="779"/>
        <v>0</v>
      </c>
    </row>
    <row r="5721" spans="17:37" x14ac:dyDescent="0.25">
      <c r="Q5721" t="s">
        <v>3363</v>
      </c>
      <c r="R5721" s="6">
        <v>41987</v>
      </c>
      <c r="S5721" t="s">
        <v>3194</v>
      </c>
      <c r="T5721" t="s">
        <v>3387</v>
      </c>
      <c r="U5721" t="s">
        <v>3842</v>
      </c>
      <c r="V5721">
        <v>70</v>
      </c>
      <c r="W5721">
        <v>61</v>
      </c>
      <c r="Y5721" t="s">
        <v>419</v>
      </c>
      <c r="Z5721">
        <v>1</v>
      </c>
      <c r="AA5721">
        <f t="shared" si="776"/>
        <v>9</v>
      </c>
      <c r="AB5721">
        <f t="shared" ca="1" si="772"/>
        <v>16.399999820000001</v>
      </c>
      <c r="AC5721">
        <f t="shared" ca="1" si="773"/>
        <v>-7.3999998200000014</v>
      </c>
      <c r="AD5721">
        <f t="shared" ca="1" si="774"/>
        <v>7.3999998200000014</v>
      </c>
      <c r="AE5721" s="2">
        <v>0</v>
      </c>
      <c r="AF5721" s="7">
        <f>VLOOKUP(R5721,Weights!$A$2:$B$120,2,0)*AE5721</f>
        <v>0</v>
      </c>
      <c r="AG5721">
        <f t="shared" ca="1" si="775"/>
        <v>54.759997336000055</v>
      </c>
      <c r="AI5721" t="str">
        <f t="shared" ca="1" si="777"/>
        <v>Wyoming</v>
      </c>
      <c r="AJ5721" t="str">
        <f t="shared" si="778"/>
        <v>Wyoming</v>
      </c>
      <c r="AK5721">
        <f t="shared" si="779"/>
        <v>0</v>
      </c>
    </row>
    <row r="5722" spans="17:37" x14ac:dyDescent="0.25">
      <c r="Q5722" t="s">
        <v>3363</v>
      </c>
      <c r="R5722" s="6">
        <v>41993</v>
      </c>
      <c r="S5722" t="s">
        <v>3194</v>
      </c>
      <c r="T5722" t="s">
        <v>3477</v>
      </c>
      <c r="U5722" t="s">
        <v>3842</v>
      </c>
      <c r="V5722">
        <v>57</v>
      </c>
      <c r="W5722">
        <v>39</v>
      </c>
      <c r="Y5722" t="s">
        <v>465</v>
      </c>
      <c r="Z5722">
        <v>1</v>
      </c>
      <c r="AA5722">
        <f t="shared" si="776"/>
        <v>18</v>
      </c>
      <c r="AB5722">
        <f t="shared" ca="1" si="772"/>
        <v>12.200000020000001</v>
      </c>
      <c r="AC5722">
        <f t="shared" ca="1" si="773"/>
        <v>5.7999999799999991</v>
      </c>
      <c r="AD5722">
        <f t="shared" ca="1" si="774"/>
        <v>-5.7999999799999991</v>
      </c>
      <c r="AE5722" s="2">
        <v>0</v>
      </c>
      <c r="AF5722" s="7">
        <f>VLOOKUP(R5722,Weights!$A$2:$B$120,2,0)*AE5722</f>
        <v>0</v>
      </c>
      <c r="AG5722">
        <f t="shared" ca="1" si="775"/>
        <v>33.639999767999988</v>
      </c>
      <c r="AI5722" t="str">
        <f t="shared" ca="1" si="777"/>
        <v>Wyoming</v>
      </c>
      <c r="AJ5722" t="str">
        <f t="shared" si="778"/>
        <v>Wyoming</v>
      </c>
      <c r="AK5722">
        <f t="shared" si="779"/>
        <v>0</v>
      </c>
    </row>
    <row r="5723" spans="17:37" x14ac:dyDescent="0.25">
      <c r="Q5723" t="s">
        <v>3363</v>
      </c>
      <c r="R5723" s="6">
        <v>42004</v>
      </c>
      <c r="S5723" t="s">
        <v>3194</v>
      </c>
      <c r="T5723" t="s">
        <v>3198</v>
      </c>
      <c r="U5723" t="s">
        <v>3842</v>
      </c>
      <c r="V5723">
        <v>76</v>
      </c>
      <c r="W5723">
        <v>71</v>
      </c>
      <c r="Y5723" t="s">
        <v>955</v>
      </c>
      <c r="Z5723">
        <v>1</v>
      </c>
      <c r="AA5723">
        <f t="shared" si="776"/>
        <v>5</v>
      </c>
      <c r="AB5723">
        <f t="shared" ca="1" si="772"/>
        <v>-1.1999999799999994</v>
      </c>
      <c r="AC5723">
        <f t="shared" ca="1" si="773"/>
        <v>6.1999999799999994</v>
      </c>
      <c r="AD5723">
        <f t="shared" ca="1" si="774"/>
        <v>-6.1999999799999994</v>
      </c>
      <c r="AE5723" s="2">
        <v>0</v>
      </c>
      <c r="AF5723" s="7">
        <f>VLOOKUP(R5723,Weights!$A$2:$B$120,2,0)*AE5723</f>
        <v>0</v>
      </c>
      <c r="AG5723">
        <f t="shared" ca="1" si="775"/>
        <v>38.439999751999991</v>
      </c>
      <c r="AI5723" t="str">
        <f t="shared" ca="1" si="777"/>
        <v>UNLV</v>
      </c>
      <c r="AJ5723" t="str">
        <f t="shared" si="778"/>
        <v>Wyoming</v>
      </c>
      <c r="AK5723">
        <f t="shared" si="779"/>
        <v>0</v>
      </c>
    </row>
    <row r="5724" spans="17:37" x14ac:dyDescent="0.25">
      <c r="Q5724" t="s">
        <v>3363</v>
      </c>
      <c r="R5724" s="6">
        <v>42014</v>
      </c>
      <c r="S5724" t="s">
        <v>3194</v>
      </c>
      <c r="T5724" t="s">
        <v>3401</v>
      </c>
      <c r="U5724" t="s">
        <v>3842</v>
      </c>
      <c r="V5724">
        <v>65</v>
      </c>
      <c r="W5724">
        <v>54</v>
      </c>
      <c r="Y5724" t="s">
        <v>2340</v>
      </c>
      <c r="Z5724">
        <v>1</v>
      </c>
      <c r="AA5724">
        <f t="shared" si="776"/>
        <v>11</v>
      </c>
      <c r="AB5724">
        <f t="shared" ca="1" si="772"/>
        <v>-5.1999999800000003</v>
      </c>
      <c r="AC5724">
        <f t="shared" ca="1" si="773"/>
        <v>16.199999980000001</v>
      </c>
      <c r="AD5724">
        <f t="shared" ca="1" si="774"/>
        <v>-16.199999980000001</v>
      </c>
      <c r="AE5724" s="2">
        <v>0</v>
      </c>
      <c r="AF5724" s="7">
        <f>VLOOKUP(R5724,Weights!$A$2:$B$120,2,0)*AE5724</f>
        <v>0</v>
      </c>
      <c r="AG5724">
        <f t="shared" ca="1" si="775"/>
        <v>262.43999935200003</v>
      </c>
      <c r="AI5724" t="str">
        <f t="shared" ca="1" si="777"/>
        <v>Boise State</v>
      </c>
      <c r="AJ5724" t="str">
        <f t="shared" si="778"/>
        <v>Wyoming</v>
      </c>
      <c r="AK5724">
        <f t="shared" si="779"/>
        <v>0</v>
      </c>
    </row>
    <row r="5725" spans="17:37" x14ac:dyDescent="0.25">
      <c r="Q5725" t="s">
        <v>3363</v>
      </c>
      <c r="R5725" s="6">
        <v>42018</v>
      </c>
      <c r="S5725" t="s">
        <v>3194</v>
      </c>
      <c r="T5725" t="s">
        <v>3464</v>
      </c>
      <c r="U5725" t="s">
        <v>3841</v>
      </c>
      <c r="V5725">
        <v>60</v>
      </c>
      <c r="W5725">
        <v>52</v>
      </c>
      <c r="Y5725" t="s">
        <v>958</v>
      </c>
      <c r="Z5725">
        <v>1</v>
      </c>
      <c r="AA5725">
        <f t="shared" si="776"/>
        <v>-8</v>
      </c>
      <c r="AB5725">
        <f t="shared" ca="1" si="772"/>
        <v>-6.4000001800000001</v>
      </c>
      <c r="AC5725">
        <f t="shared" ca="1" si="773"/>
        <v>-1.5999998199999999</v>
      </c>
      <c r="AD5725">
        <f t="shared" ca="1" si="774"/>
        <v>1.5999998199999999</v>
      </c>
      <c r="AE5725" s="2">
        <v>0</v>
      </c>
      <c r="AF5725" s="7">
        <f>VLOOKUP(R5725,Weights!$A$2:$B$120,2,0)*AE5725</f>
        <v>0</v>
      </c>
      <c r="AG5725">
        <f t="shared" ca="1" si="775"/>
        <v>2.5599994240000319</v>
      </c>
      <c r="AI5725" t="str">
        <f t="shared" ca="1" si="777"/>
        <v>San Diego St</v>
      </c>
      <c r="AJ5725" t="str">
        <f t="shared" si="778"/>
        <v>San Diego St</v>
      </c>
      <c r="AK5725" t="str">
        <f t="shared" si="779"/>
        <v>San Diego St</v>
      </c>
    </row>
    <row r="5726" spans="17:37" x14ac:dyDescent="0.25">
      <c r="Q5726" t="s">
        <v>3363</v>
      </c>
      <c r="R5726" s="6">
        <v>42028</v>
      </c>
      <c r="S5726" t="s">
        <v>3194</v>
      </c>
      <c r="T5726" t="s">
        <v>3395</v>
      </c>
      <c r="U5726" t="s">
        <v>3842</v>
      </c>
      <c r="V5726">
        <v>63</v>
      </c>
      <c r="W5726">
        <v>62</v>
      </c>
      <c r="X5726" t="s">
        <v>3843</v>
      </c>
      <c r="Y5726" t="s">
        <v>959</v>
      </c>
      <c r="Z5726">
        <v>1</v>
      </c>
      <c r="AA5726">
        <f t="shared" si="776"/>
        <v>1</v>
      </c>
      <c r="AB5726">
        <f t="shared" ca="1" si="772"/>
        <v>3.4000000000000004</v>
      </c>
      <c r="AC5726">
        <f t="shared" ca="1" si="773"/>
        <v>-2.4000000000000004</v>
      </c>
      <c r="AD5726">
        <f t="shared" ca="1" si="774"/>
        <v>2.4000000000000004</v>
      </c>
      <c r="AE5726" s="2">
        <v>0</v>
      </c>
      <c r="AF5726" s="7">
        <f>VLOOKUP(R5726,Weights!$A$2:$B$120,2,0)*AE5726</f>
        <v>0</v>
      </c>
      <c r="AG5726">
        <f t="shared" ca="1" si="775"/>
        <v>5.7600000000000016</v>
      </c>
      <c r="AI5726" t="str">
        <f t="shared" ca="1" si="777"/>
        <v>Wyoming</v>
      </c>
      <c r="AJ5726" t="str">
        <f t="shared" si="778"/>
        <v>Wyoming</v>
      </c>
      <c r="AK5726">
        <f t="shared" si="779"/>
        <v>0</v>
      </c>
    </row>
    <row r="5727" spans="17:37" x14ac:dyDescent="0.25">
      <c r="Q5727" t="s">
        <v>3363</v>
      </c>
      <c r="R5727" s="6">
        <v>42035</v>
      </c>
      <c r="S5727" t="s">
        <v>3194</v>
      </c>
      <c r="T5727" t="s">
        <v>3449</v>
      </c>
      <c r="U5727" t="s">
        <v>3842</v>
      </c>
      <c r="V5727">
        <v>63</v>
      </c>
      <c r="W5727">
        <v>55</v>
      </c>
      <c r="Y5727" t="s">
        <v>2341</v>
      </c>
      <c r="Z5727">
        <v>1</v>
      </c>
      <c r="AA5727">
        <f t="shared" si="776"/>
        <v>8</v>
      </c>
      <c r="AB5727">
        <f t="shared" ca="1" si="772"/>
        <v>12.40000002</v>
      </c>
      <c r="AC5727">
        <f t="shared" ca="1" si="773"/>
        <v>-4.4000000200000002</v>
      </c>
      <c r="AD5727">
        <f t="shared" ca="1" si="774"/>
        <v>4.4000000200000002</v>
      </c>
      <c r="AE5727" s="2">
        <v>0</v>
      </c>
      <c r="AF5727" s="7">
        <f>VLOOKUP(R5727,Weights!$A$2:$B$120,2,0)*AE5727</f>
        <v>0</v>
      </c>
      <c r="AG5727">
        <f t="shared" ca="1" si="775"/>
        <v>19.360000176000003</v>
      </c>
      <c r="AI5727" t="str">
        <f t="shared" ca="1" si="777"/>
        <v>Wyoming</v>
      </c>
      <c r="AJ5727" t="str">
        <f t="shared" si="778"/>
        <v>Wyoming</v>
      </c>
      <c r="AK5727">
        <f t="shared" si="779"/>
        <v>0</v>
      </c>
    </row>
    <row r="5728" spans="17:37" x14ac:dyDescent="0.25">
      <c r="Q5728" t="s">
        <v>3363</v>
      </c>
      <c r="R5728" s="6">
        <v>42039</v>
      </c>
      <c r="S5728" t="s">
        <v>3194</v>
      </c>
      <c r="T5728" t="s">
        <v>3400</v>
      </c>
      <c r="U5728" t="s">
        <v>3842</v>
      </c>
      <c r="V5728">
        <v>59</v>
      </c>
      <c r="W5728">
        <v>48</v>
      </c>
      <c r="Y5728" t="s">
        <v>962</v>
      </c>
      <c r="Z5728">
        <v>1</v>
      </c>
      <c r="AA5728">
        <f t="shared" si="776"/>
        <v>11</v>
      </c>
      <c r="AB5728">
        <f t="shared" ca="1" si="772"/>
        <v>-4.3999999799999996</v>
      </c>
      <c r="AC5728">
        <f t="shared" ca="1" si="773"/>
        <v>15.39999998</v>
      </c>
      <c r="AD5728">
        <f t="shared" ca="1" si="774"/>
        <v>-15.39999998</v>
      </c>
      <c r="AE5728" s="2">
        <v>0</v>
      </c>
      <c r="AF5728" s="7">
        <f>VLOOKUP(R5728,Weights!$A$2:$B$120,2,0)*AE5728</f>
        <v>0</v>
      </c>
      <c r="AG5728">
        <f t="shared" ca="1" si="775"/>
        <v>237.159999384</v>
      </c>
      <c r="AI5728" t="str">
        <f t="shared" ca="1" si="777"/>
        <v>Colorado St</v>
      </c>
      <c r="AJ5728" t="str">
        <f t="shared" si="778"/>
        <v>Wyoming</v>
      </c>
      <c r="AK5728">
        <f t="shared" si="779"/>
        <v>0</v>
      </c>
    </row>
    <row r="5729" spans="17:37" x14ac:dyDescent="0.25">
      <c r="Q5729" t="s">
        <v>3363</v>
      </c>
      <c r="R5729" s="6">
        <v>42049</v>
      </c>
      <c r="S5729" t="s">
        <v>3194</v>
      </c>
      <c r="T5729" t="s">
        <v>3838</v>
      </c>
      <c r="U5729" t="s">
        <v>3842</v>
      </c>
      <c r="V5729">
        <v>77</v>
      </c>
      <c r="W5729">
        <v>60</v>
      </c>
      <c r="Y5729" t="s">
        <v>2342</v>
      </c>
      <c r="Z5729">
        <v>1</v>
      </c>
      <c r="AA5729">
        <f t="shared" si="776"/>
        <v>17</v>
      </c>
      <c r="AB5729">
        <f t="shared" ca="1" si="772"/>
        <v>21.79999982</v>
      </c>
      <c r="AC5729">
        <f t="shared" ca="1" si="773"/>
        <v>-4.79999982</v>
      </c>
      <c r="AD5729">
        <f t="shared" ca="1" si="774"/>
        <v>4.79999982</v>
      </c>
      <c r="AE5729" s="2">
        <v>0</v>
      </c>
      <c r="AF5729" s="7">
        <f>VLOOKUP(R5729,Weights!$A$2:$B$120,2,0)*AE5729</f>
        <v>0</v>
      </c>
      <c r="AG5729">
        <f t="shared" ca="1" si="775"/>
        <v>23.039998272000034</v>
      </c>
      <c r="AI5729" t="str">
        <f t="shared" ca="1" si="777"/>
        <v>Wyoming</v>
      </c>
      <c r="AJ5729" t="str">
        <f t="shared" si="778"/>
        <v>Wyoming</v>
      </c>
      <c r="AK5729">
        <f t="shared" si="779"/>
        <v>0</v>
      </c>
    </row>
    <row r="5730" spans="17:37" x14ac:dyDescent="0.25">
      <c r="Q5730" t="s">
        <v>3363</v>
      </c>
      <c r="R5730" s="6">
        <v>42060</v>
      </c>
      <c r="S5730" t="s">
        <v>3194</v>
      </c>
      <c r="T5730" t="s">
        <v>3450</v>
      </c>
      <c r="U5730" t="s">
        <v>3841</v>
      </c>
      <c r="V5730">
        <v>64</v>
      </c>
      <c r="W5730">
        <v>59</v>
      </c>
      <c r="Y5730" t="s">
        <v>2343</v>
      </c>
      <c r="Z5730">
        <v>1</v>
      </c>
      <c r="AA5730">
        <f t="shared" si="776"/>
        <v>-5</v>
      </c>
      <c r="AB5730">
        <f t="shared" ca="1" si="772"/>
        <v>7.6000000200000004</v>
      </c>
      <c r="AC5730">
        <f t="shared" ca="1" si="773"/>
        <v>-12.60000002</v>
      </c>
      <c r="AD5730">
        <f t="shared" ca="1" si="774"/>
        <v>12.60000002</v>
      </c>
      <c r="AE5730" s="2">
        <v>0</v>
      </c>
      <c r="AF5730" s="7">
        <f>VLOOKUP(R5730,Weights!$A$2:$B$120,2,0)*AE5730</f>
        <v>0</v>
      </c>
      <c r="AG5730">
        <f t="shared" ca="1" si="775"/>
        <v>158.76000050399998</v>
      </c>
      <c r="AI5730" t="str">
        <f t="shared" ca="1" si="777"/>
        <v>Wyoming</v>
      </c>
      <c r="AJ5730" t="str">
        <f t="shared" si="778"/>
        <v>Fresno St</v>
      </c>
      <c r="AK5730" t="str">
        <f t="shared" si="779"/>
        <v>Fresno St</v>
      </c>
    </row>
    <row r="5731" spans="17:37" x14ac:dyDescent="0.25">
      <c r="Q5731" t="s">
        <v>3363</v>
      </c>
      <c r="R5731" s="6">
        <v>42067</v>
      </c>
      <c r="S5731" t="s">
        <v>3194</v>
      </c>
      <c r="T5731" t="s">
        <v>3397</v>
      </c>
      <c r="U5731" t="s">
        <v>3842</v>
      </c>
      <c r="V5731">
        <v>76</v>
      </c>
      <c r="W5731">
        <v>53</v>
      </c>
      <c r="Y5731" t="s">
        <v>1407</v>
      </c>
      <c r="Z5731">
        <v>1</v>
      </c>
      <c r="AA5731">
        <f t="shared" si="776"/>
        <v>23</v>
      </c>
      <c r="AB5731">
        <f t="shared" ca="1" si="772"/>
        <v>3.0000000200000003</v>
      </c>
      <c r="AC5731">
        <f t="shared" ca="1" si="773"/>
        <v>19.999999979999998</v>
      </c>
      <c r="AD5731">
        <f t="shared" ca="1" si="774"/>
        <v>-19.999999979999998</v>
      </c>
      <c r="AE5731" s="2">
        <v>0</v>
      </c>
      <c r="AF5731" s="7">
        <f>VLOOKUP(R5731,Weights!$A$2:$B$120,2,0)*AE5731</f>
        <v>0</v>
      </c>
      <c r="AG5731">
        <f t="shared" ca="1" si="775"/>
        <v>399.99999919999993</v>
      </c>
      <c r="AI5731" t="str">
        <f t="shared" ca="1" si="777"/>
        <v>Wyoming</v>
      </c>
      <c r="AJ5731" t="str">
        <f t="shared" si="778"/>
        <v>Wyoming</v>
      </c>
      <c r="AK5731">
        <f t="shared" si="779"/>
        <v>0</v>
      </c>
    </row>
    <row r="5732" spans="17:37" x14ac:dyDescent="0.25">
      <c r="Q5732" t="s">
        <v>3331</v>
      </c>
      <c r="R5732" s="6">
        <v>41957</v>
      </c>
      <c r="S5732" t="s">
        <v>3194</v>
      </c>
      <c r="T5732" t="s">
        <v>3389</v>
      </c>
      <c r="U5732" t="s">
        <v>3842</v>
      </c>
      <c r="V5732">
        <v>93</v>
      </c>
      <c r="W5732">
        <v>60</v>
      </c>
      <c r="Y5732" t="s">
        <v>176</v>
      </c>
      <c r="Z5732">
        <v>1</v>
      </c>
      <c r="AA5732">
        <f t="shared" si="776"/>
        <v>33</v>
      </c>
      <c r="AB5732">
        <f t="shared" ca="1" si="772"/>
        <v>20.200000200000002</v>
      </c>
      <c r="AC5732">
        <f t="shared" ca="1" si="773"/>
        <v>12.799999799999998</v>
      </c>
      <c r="AD5732">
        <f t="shared" ca="1" si="774"/>
        <v>-12.799999799999998</v>
      </c>
      <c r="AE5732" s="2">
        <v>0</v>
      </c>
      <c r="AF5732" s="7">
        <f>VLOOKUP(R5732,Weights!$A$2:$B$120,2,0)*AE5732</f>
        <v>0</v>
      </c>
      <c r="AG5732">
        <f t="shared" ca="1" si="775"/>
        <v>163.83999488000001</v>
      </c>
      <c r="AI5732" t="str">
        <f t="shared" ca="1" si="777"/>
        <v>Xavier</v>
      </c>
      <c r="AJ5732" t="str">
        <f t="shared" si="778"/>
        <v>Xavier</v>
      </c>
      <c r="AK5732">
        <f t="shared" si="779"/>
        <v>0</v>
      </c>
    </row>
    <row r="5733" spans="17:37" x14ac:dyDescent="0.25">
      <c r="Q5733" t="s">
        <v>3331</v>
      </c>
      <c r="R5733" s="6">
        <v>41961</v>
      </c>
      <c r="S5733" t="s">
        <v>3194</v>
      </c>
      <c r="T5733" t="s">
        <v>3371</v>
      </c>
      <c r="U5733" t="s">
        <v>3842</v>
      </c>
      <c r="V5733">
        <v>97</v>
      </c>
      <c r="W5733">
        <v>74</v>
      </c>
      <c r="Y5733" t="s">
        <v>258</v>
      </c>
      <c r="Z5733">
        <v>1</v>
      </c>
      <c r="AA5733">
        <f t="shared" si="776"/>
        <v>23</v>
      </c>
      <c r="AB5733">
        <f t="shared" ca="1" si="772"/>
        <v>15.6000002</v>
      </c>
      <c r="AC5733">
        <f t="shared" ca="1" si="773"/>
        <v>7.3999997999999998</v>
      </c>
      <c r="AD5733">
        <f t="shared" ca="1" si="774"/>
        <v>-7.3999997999999998</v>
      </c>
      <c r="AE5733" s="2">
        <v>0</v>
      </c>
      <c r="AF5733" s="7">
        <f>VLOOKUP(R5733,Weights!$A$2:$B$120,2,0)*AE5733</f>
        <v>0</v>
      </c>
      <c r="AG5733">
        <f t="shared" ca="1" si="775"/>
        <v>54.759997040000037</v>
      </c>
      <c r="AI5733" t="str">
        <f t="shared" ca="1" si="777"/>
        <v>Xavier</v>
      </c>
      <c r="AJ5733" t="str">
        <f t="shared" si="778"/>
        <v>Xavier</v>
      </c>
      <c r="AK5733">
        <f t="shared" si="779"/>
        <v>0</v>
      </c>
    </row>
    <row r="5734" spans="17:37" x14ac:dyDescent="0.25">
      <c r="Q5734" t="s">
        <v>3331</v>
      </c>
      <c r="R5734" s="6">
        <v>41964</v>
      </c>
      <c r="S5734" t="s">
        <v>3194</v>
      </c>
      <c r="T5734" t="s">
        <v>3457</v>
      </c>
      <c r="U5734" t="s">
        <v>3842</v>
      </c>
      <c r="V5734">
        <v>81</v>
      </c>
      <c r="W5734">
        <v>63</v>
      </c>
      <c r="Y5734" t="s">
        <v>259</v>
      </c>
      <c r="Z5734">
        <v>1</v>
      </c>
      <c r="AA5734">
        <f t="shared" si="776"/>
        <v>18</v>
      </c>
      <c r="AB5734">
        <f t="shared" ca="1" si="772"/>
        <v>9.4000002000000009</v>
      </c>
      <c r="AC5734">
        <f t="shared" ca="1" si="773"/>
        <v>8.5999997999999991</v>
      </c>
      <c r="AD5734">
        <f t="shared" ca="1" si="774"/>
        <v>-8.5999997999999991</v>
      </c>
      <c r="AE5734" s="2">
        <v>0</v>
      </c>
      <c r="AF5734" s="7">
        <f>VLOOKUP(R5734,Weights!$A$2:$B$120,2,0)*AE5734</f>
        <v>0</v>
      </c>
      <c r="AG5734">
        <f t="shared" ca="1" si="775"/>
        <v>73.959996560000022</v>
      </c>
      <c r="AI5734" t="str">
        <f t="shared" ca="1" si="777"/>
        <v>Xavier</v>
      </c>
      <c r="AJ5734" t="str">
        <f t="shared" si="778"/>
        <v>Xavier</v>
      </c>
      <c r="AK5734">
        <f t="shared" si="779"/>
        <v>0</v>
      </c>
    </row>
    <row r="5735" spans="17:37" x14ac:dyDescent="0.25">
      <c r="Q5735" t="s">
        <v>3331</v>
      </c>
      <c r="R5735" s="6">
        <v>41967</v>
      </c>
      <c r="S5735" t="s">
        <v>3194</v>
      </c>
      <c r="T5735" t="s">
        <v>3271</v>
      </c>
      <c r="U5735" t="s">
        <v>3842</v>
      </c>
      <c r="V5735">
        <v>89</v>
      </c>
      <c r="W5735">
        <v>62</v>
      </c>
      <c r="Y5735" t="s">
        <v>260</v>
      </c>
      <c r="Z5735">
        <v>1</v>
      </c>
      <c r="AA5735">
        <f t="shared" si="776"/>
        <v>27</v>
      </c>
      <c r="AB5735">
        <f t="shared" ca="1" si="772"/>
        <v>13.000000200000001</v>
      </c>
      <c r="AC5735">
        <f t="shared" ca="1" si="773"/>
        <v>13.999999799999999</v>
      </c>
      <c r="AD5735">
        <f t="shared" ca="1" si="774"/>
        <v>-13.999999799999999</v>
      </c>
      <c r="AE5735" s="2">
        <v>0</v>
      </c>
      <c r="AF5735" s="7">
        <f>VLOOKUP(R5735,Weights!$A$2:$B$120,2,0)*AE5735</f>
        <v>0</v>
      </c>
      <c r="AG5735">
        <f t="shared" ca="1" si="775"/>
        <v>195.99999440000002</v>
      </c>
      <c r="AI5735" t="str">
        <f t="shared" ca="1" si="777"/>
        <v>Xavier</v>
      </c>
      <c r="AJ5735" t="str">
        <f t="shared" si="778"/>
        <v>Xavier</v>
      </c>
      <c r="AK5735">
        <f t="shared" si="779"/>
        <v>0</v>
      </c>
    </row>
    <row r="5736" spans="17:37" x14ac:dyDescent="0.25">
      <c r="Q5736" t="s">
        <v>3331</v>
      </c>
      <c r="R5736" s="6">
        <v>41970</v>
      </c>
      <c r="S5736" t="s">
        <v>3195</v>
      </c>
      <c r="T5736" t="s">
        <v>3510</v>
      </c>
      <c r="U5736" t="s">
        <v>3842</v>
      </c>
      <c r="V5736">
        <v>82</v>
      </c>
      <c r="W5736">
        <v>71</v>
      </c>
      <c r="Y5736" t="s">
        <v>261</v>
      </c>
      <c r="Z5736">
        <v>1</v>
      </c>
      <c r="AA5736">
        <f t="shared" si="776"/>
        <v>11</v>
      </c>
      <c r="AB5736">
        <f t="shared" ca="1" si="772"/>
        <v>9.4000001999999991</v>
      </c>
      <c r="AC5736">
        <f t="shared" ca="1" si="773"/>
        <v>1.5999998000000009</v>
      </c>
      <c r="AD5736">
        <f t="shared" ca="1" si="774"/>
        <v>-1.5999998000000009</v>
      </c>
      <c r="AE5736" s="2">
        <v>0</v>
      </c>
      <c r="AF5736" s="7">
        <f>VLOOKUP(R5736,Weights!$A$2:$B$120,2,0)*AE5736</f>
        <v>0</v>
      </c>
      <c r="AG5736">
        <f t="shared" ca="1" si="775"/>
        <v>2.5599993600000426</v>
      </c>
      <c r="AI5736" t="str">
        <f t="shared" ca="1" si="777"/>
        <v>Xavier</v>
      </c>
      <c r="AJ5736" t="str">
        <f t="shared" si="778"/>
        <v>Xavier</v>
      </c>
      <c r="AK5736">
        <f t="shared" si="779"/>
        <v>0</v>
      </c>
    </row>
    <row r="5737" spans="17:37" x14ac:dyDescent="0.25">
      <c r="Q5737" t="s">
        <v>3331</v>
      </c>
      <c r="R5737" s="6">
        <v>41971</v>
      </c>
      <c r="S5737" t="s">
        <v>3195</v>
      </c>
      <c r="T5737" t="s">
        <v>3474</v>
      </c>
      <c r="U5737" t="s">
        <v>3841</v>
      </c>
      <c r="V5737">
        <v>77</v>
      </c>
      <c r="W5737">
        <v>73</v>
      </c>
      <c r="Y5737" t="s">
        <v>103</v>
      </c>
      <c r="Z5737">
        <v>1</v>
      </c>
      <c r="AA5737">
        <f t="shared" si="776"/>
        <v>-4</v>
      </c>
      <c r="AB5737">
        <f t="shared" ca="1" si="772"/>
        <v>10.000000199999999</v>
      </c>
      <c r="AC5737">
        <f t="shared" ca="1" si="773"/>
        <v>-14.000000199999999</v>
      </c>
      <c r="AD5737">
        <f t="shared" ca="1" si="774"/>
        <v>14.000000199999999</v>
      </c>
      <c r="AE5737" s="2">
        <v>0</v>
      </c>
      <c r="AF5737" s="7">
        <f>VLOOKUP(R5737,Weights!$A$2:$B$120,2,0)*AE5737</f>
        <v>0</v>
      </c>
      <c r="AG5737">
        <f t="shared" ca="1" si="775"/>
        <v>196.00000560000001</v>
      </c>
      <c r="AI5737" t="str">
        <f t="shared" ca="1" si="777"/>
        <v>Xavier</v>
      </c>
      <c r="AJ5737" t="str">
        <f t="shared" si="778"/>
        <v>UTEP</v>
      </c>
      <c r="AK5737" t="str">
        <f t="shared" si="779"/>
        <v>UTEP</v>
      </c>
    </row>
    <row r="5738" spans="17:37" x14ac:dyDescent="0.25">
      <c r="Q5738" t="s">
        <v>3331</v>
      </c>
      <c r="R5738" s="6">
        <v>41973</v>
      </c>
      <c r="S5738" t="s">
        <v>3195</v>
      </c>
      <c r="T5738" t="s">
        <v>3371</v>
      </c>
      <c r="U5738" t="s">
        <v>3841</v>
      </c>
      <c r="V5738">
        <v>73</v>
      </c>
      <c r="W5738">
        <v>70</v>
      </c>
      <c r="Y5738" t="s">
        <v>105</v>
      </c>
      <c r="Z5738">
        <v>1</v>
      </c>
      <c r="AA5738">
        <f t="shared" si="776"/>
        <v>-3</v>
      </c>
      <c r="AB5738">
        <f t="shared" ca="1" si="772"/>
        <v>12.400000199999999</v>
      </c>
      <c r="AC5738">
        <f t="shared" ca="1" si="773"/>
        <v>-15.400000199999999</v>
      </c>
      <c r="AD5738">
        <f t="shared" ca="1" si="774"/>
        <v>15.400000199999999</v>
      </c>
      <c r="AE5738" s="2">
        <v>0</v>
      </c>
      <c r="AF5738" s="7">
        <f>VLOOKUP(R5738,Weights!$A$2:$B$120,2,0)*AE5738</f>
        <v>0</v>
      </c>
      <c r="AG5738">
        <f t="shared" ca="1" si="775"/>
        <v>237.16000616000002</v>
      </c>
      <c r="AI5738" t="str">
        <f t="shared" ca="1" si="777"/>
        <v>Xavier</v>
      </c>
      <c r="AJ5738" t="str">
        <f t="shared" si="778"/>
        <v>Long Beach St</v>
      </c>
      <c r="AK5738" t="str">
        <f t="shared" si="779"/>
        <v>Long Beach St</v>
      </c>
    </row>
    <row r="5739" spans="17:37" x14ac:dyDescent="0.25">
      <c r="Q5739" t="s">
        <v>3331</v>
      </c>
      <c r="R5739" s="6">
        <v>41979</v>
      </c>
      <c r="S5739" t="s">
        <v>3194</v>
      </c>
      <c r="T5739" t="s">
        <v>3276</v>
      </c>
      <c r="U5739" t="s">
        <v>3842</v>
      </c>
      <c r="V5739">
        <v>97</v>
      </c>
      <c r="W5739">
        <v>84</v>
      </c>
      <c r="Y5739" t="s">
        <v>196</v>
      </c>
      <c r="Z5739">
        <v>1</v>
      </c>
      <c r="AA5739">
        <f t="shared" si="776"/>
        <v>13</v>
      </c>
      <c r="AB5739">
        <f t="shared" ca="1" si="772"/>
        <v>9.6000002000000002</v>
      </c>
      <c r="AC5739">
        <f t="shared" ca="1" si="773"/>
        <v>3.3999997999999998</v>
      </c>
      <c r="AD5739">
        <f t="shared" ca="1" si="774"/>
        <v>-3.3999997999999998</v>
      </c>
      <c r="AE5739" s="2">
        <v>0</v>
      </c>
      <c r="AF5739" s="7">
        <f>VLOOKUP(R5739,Weights!$A$2:$B$120,2,0)*AE5739</f>
        <v>0</v>
      </c>
      <c r="AG5739">
        <f t="shared" ca="1" si="775"/>
        <v>11.559998640000039</v>
      </c>
      <c r="AI5739" t="str">
        <f t="shared" ca="1" si="777"/>
        <v>Xavier</v>
      </c>
      <c r="AJ5739" t="str">
        <f t="shared" si="778"/>
        <v>Xavier</v>
      </c>
      <c r="AK5739">
        <f t="shared" si="779"/>
        <v>0</v>
      </c>
    </row>
    <row r="5740" spans="17:37" x14ac:dyDescent="0.25">
      <c r="Q5740" t="s">
        <v>3331</v>
      </c>
      <c r="R5740" s="6">
        <v>41982</v>
      </c>
      <c r="S5740" t="s">
        <v>3194</v>
      </c>
      <c r="T5740" t="s">
        <v>3507</v>
      </c>
      <c r="U5740" t="s">
        <v>3842</v>
      </c>
      <c r="V5740">
        <v>66</v>
      </c>
      <c r="W5740">
        <v>43</v>
      </c>
      <c r="Y5740" t="s">
        <v>264</v>
      </c>
      <c r="Z5740">
        <v>1</v>
      </c>
      <c r="AA5740">
        <f t="shared" si="776"/>
        <v>23</v>
      </c>
      <c r="AB5740">
        <f t="shared" ca="1" si="772"/>
        <v>24.000000200000002</v>
      </c>
      <c r="AC5740">
        <f t="shared" ca="1" si="773"/>
        <v>-1.0000002000000023</v>
      </c>
      <c r="AD5740">
        <f t="shared" ca="1" si="774"/>
        <v>1.0000002000000023</v>
      </c>
      <c r="AE5740" s="2">
        <v>0</v>
      </c>
      <c r="AF5740" s="7">
        <f>VLOOKUP(R5740,Weights!$A$2:$B$120,2,0)*AE5740</f>
        <v>0</v>
      </c>
      <c r="AG5740">
        <f t="shared" ca="1" si="775"/>
        <v>1.0000004000000446</v>
      </c>
      <c r="AI5740" t="str">
        <f t="shared" ca="1" si="777"/>
        <v>Xavier</v>
      </c>
      <c r="AJ5740" t="str">
        <f t="shared" si="778"/>
        <v>Xavier</v>
      </c>
      <c r="AK5740">
        <f t="shared" si="779"/>
        <v>0</v>
      </c>
    </row>
    <row r="5741" spans="17:37" x14ac:dyDescent="0.25">
      <c r="Q5741" t="s">
        <v>3331</v>
      </c>
      <c r="R5741" s="6">
        <v>42001</v>
      </c>
      <c r="S5741" t="s">
        <v>3194</v>
      </c>
      <c r="T5741" t="s">
        <v>3342</v>
      </c>
      <c r="U5741" t="s">
        <v>3842</v>
      </c>
      <c r="V5741">
        <v>71</v>
      </c>
      <c r="W5741">
        <v>57</v>
      </c>
      <c r="Y5741" t="s">
        <v>267</v>
      </c>
      <c r="Z5741">
        <v>1</v>
      </c>
      <c r="AA5741">
        <f t="shared" si="776"/>
        <v>14</v>
      </c>
      <c r="AB5741">
        <f t="shared" ca="1" si="772"/>
        <v>18.800000199999999</v>
      </c>
      <c r="AC5741">
        <f t="shared" ca="1" si="773"/>
        <v>-4.8000001999999995</v>
      </c>
      <c r="AD5741">
        <f t="shared" ca="1" si="774"/>
        <v>4.8000001999999995</v>
      </c>
      <c r="AE5741" s="2">
        <v>0</v>
      </c>
      <c r="AF5741" s="7">
        <f>VLOOKUP(R5741,Weights!$A$2:$B$120,2,0)*AE5741</f>
        <v>0</v>
      </c>
      <c r="AG5741">
        <f t="shared" ca="1" si="775"/>
        <v>23.040001920000034</v>
      </c>
      <c r="AI5741" t="str">
        <f t="shared" ca="1" si="777"/>
        <v>Xavier</v>
      </c>
      <c r="AJ5741" t="str">
        <f t="shared" si="778"/>
        <v>Xavier</v>
      </c>
      <c r="AK5741">
        <f t="shared" si="779"/>
        <v>0</v>
      </c>
    </row>
    <row r="5742" spans="17:37" x14ac:dyDescent="0.25">
      <c r="Q5742" t="s">
        <v>3331</v>
      </c>
      <c r="R5742" s="6">
        <v>42004</v>
      </c>
      <c r="S5742" t="s">
        <v>3194</v>
      </c>
      <c r="T5742" t="s">
        <v>3370</v>
      </c>
      <c r="U5742" t="s">
        <v>3842</v>
      </c>
      <c r="V5742">
        <v>70</v>
      </c>
      <c r="W5742">
        <v>53</v>
      </c>
      <c r="Y5742" t="s">
        <v>268</v>
      </c>
      <c r="Z5742">
        <v>1</v>
      </c>
      <c r="AA5742">
        <f t="shared" si="776"/>
        <v>17</v>
      </c>
      <c r="AB5742">
        <f t="shared" ca="1" si="772"/>
        <v>3.2000000000000011</v>
      </c>
      <c r="AC5742">
        <f t="shared" ca="1" si="773"/>
        <v>13.799999999999999</v>
      </c>
      <c r="AD5742">
        <f t="shared" ca="1" si="774"/>
        <v>-13.799999999999999</v>
      </c>
      <c r="AE5742" s="2">
        <v>0</v>
      </c>
      <c r="AF5742" s="7">
        <f>VLOOKUP(R5742,Weights!$A$2:$B$120,2,0)*AE5742</f>
        <v>0</v>
      </c>
      <c r="AG5742">
        <f t="shared" ca="1" si="775"/>
        <v>190.43999999999997</v>
      </c>
      <c r="AI5742" t="str">
        <f t="shared" ca="1" si="777"/>
        <v>Xavier</v>
      </c>
      <c r="AJ5742" t="str">
        <f t="shared" si="778"/>
        <v>Xavier</v>
      </c>
      <c r="AK5742">
        <f t="shared" si="779"/>
        <v>0</v>
      </c>
    </row>
    <row r="5743" spans="17:37" x14ac:dyDescent="0.25">
      <c r="Q5743" t="s">
        <v>3331</v>
      </c>
      <c r="R5743" s="6">
        <v>42011</v>
      </c>
      <c r="S5743" t="s">
        <v>3194</v>
      </c>
      <c r="T5743" t="s">
        <v>3226</v>
      </c>
      <c r="U5743" t="s">
        <v>3842</v>
      </c>
      <c r="V5743">
        <v>69</v>
      </c>
      <c r="W5743">
        <v>58</v>
      </c>
      <c r="Y5743" t="s">
        <v>270</v>
      </c>
      <c r="Z5743">
        <v>1</v>
      </c>
      <c r="AA5743">
        <f t="shared" si="776"/>
        <v>11</v>
      </c>
      <c r="AB5743">
        <f t="shared" ca="1" si="772"/>
        <v>7.6000002000000002</v>
      </c>
      <c r="AC5743">
        <f t="shared" ca="1" si="773"/>
        <v>3.3999997999999998</v>
      </c>
      <c r="AD5743">
        <f t="shared" ca="1" si="774"/>
        <v>-3.3999997999999998</v>
      </c>
      <c r="AE5743" s="2">
        <v>0</v>
      </c>
      <c r="AF5743" s="7">
        <f>VLOOKUP(R5743,Weights!$A$2:$B$120,2,0)*AE5743</f>
        <v>0</v>
      </c>
      <c r="AG5743">
        <f t="shared" ca="1" si="775"/>
        <v>11.559998640000039</v>
      </c>
      <c r="AI5743" t="str">
        <f t="shared" ca="1" si="777"/>
        <v>Xavier</v>
      </c>
      <c r="AJ5743" t="str">
        <f t="shared" si="778"/>
        <v>Xavier</v>
      </c>
      <c r="AK5743">
        <f t="shared" si="779"/>
        <v>0</v>
      </c>
    </row>
    <row r="5744" spans="17:37" x14ac:dyDescent="0.25">
      <c r="Q5744" t="s">
        <v>3331</v>
      </c>
      <c r="R5744" s="6">
        <v>42021</v>
      </c>
      <c r="S5744" t="s">
        <v>3194</v>
      </c>
      <c r="T5744" t="s">
        <v>3375</v>
      </c>
      <c r="U5744" t="s">
        <v>3842</v>
      </c>
      <c r="V5744">
        <v>62</v>
      </c>
      <c r="W5744">
        <v>58</v>
      </c>
      <c r="Y5744" t="s">
        <v>974</v>
      </c>
      <c r="Z5744">
        <v>1</v>
      </c>
      <c r="AA5744">
        <f t="shared" si="776"/>
        <v>4</v>
      </c>
      <c r="AB5744">
        <f t="shared" ca="1" si="772"/>
        <v>9.0000002000000006</v>
      </c>
      <c r="AC5744">
        <f t="shared" ca="1" si="773"/>
        <v>-5.0000002000000006</v>
      </c>
      <c r="AD5744">
        <f t="shared" ca="1" si="774"/>
        <v>5.0000002000000006</v>
      </c>
      <c r="AE5744" s="2">
        <v>0</v>
      </c>
      <c r="AF5744" s="7">
        <f>VLOOKUP(R5744,Weights!$A$2:$B$120,2,0)*AE5744</f>
        <v>0</v>
      </c>
      <c r="AG5744">
        <f t="shared" ca="1" si="775"/>
        <v>25.000002000000045</v>
      </c>
      <c r="AI5744" t="str">
        <f t="shared" ca="1" si="777"/>
        <v>Xavier</v>
      </c>
      <c r="AJ5744" t="str">
        <f t="shared" si="778"/>
        <v>Xavier</v>
      </c>
      <c r="AK5744">
        <f t="shared" si="779"/>
        <v>0</v>
      </c>
    </row>
    <row r="5745" spans="17:37" x14ac:dyDescent="0.25">
      <c r="Q5745" t="s">
        <v>3331</v>
      </c>
      <c r="R5745" s="6">
        <v>42028</v>
      </c>
      <c r="S5745" t="s">
        <v>3194</v>
      </c>
      <c r="T5745" t="s">
        <v>3376</v>
      </c>
      <c r="U5745" t="s">
        <v>3842</v>
      </c>
      <c r="V5745">
        <v>89</v>
      </c>
      <c r="W5745">
        <v>76</v>
      </c>
      <c r="Y5745" t="s">
        <v>421</v>
      </c>
      <c r="Z5745">
        <v>1</v>
      </c>
      <c r="AA5745">
        <f t="shared" si="776"/>
        <v>13</v>
      </c>
      <c r="AB5745">
        <f t="shared" ca="1" si="772"/>
        <v>11.2000002</v>
      </c>
      <c r="AC5745">
        <f t="shared" ca="1" si="773"/>
        <v>1.7999998000000001</v>
      </c>
      <c r="AD5745">
        <f t="shared" ca="1" si="774"/>
        <v>-1.7999998000000001</v>
      </c>
      <c r="AE5745" s="2">
        <v>0</v>
      </c>
      <c r="AF5745" s="7">
        <f>VLOOKUP(R5745,Weights!$A$2:$B$120,2,0)*AE5745</f>
        <v>0</v>
      </c>
      <c r="AG5745">
        <f t="shared" ca="1" si="775"/>
        <v>3.2399992800000406</v>
      </c>
      <c r="AI5745" t="str">
        <f t="shared" ca="1" si="777"/>
        <v>Xavier</v>
      </c>
      <c r="AJ5745" t="str">
        <f t="shared" si="778"/>
        <v>Xavier</v>
      </c>
      <c r="AK5745">
        <f t="shared" si="779"/>
        <v>0</v>
      </c>
    </row>
    <row r="5746" spans="17:37" x14ac:dyDescent="0.25">
      <c r="Q5746" t="s">
        <v>3331</v>
      </c>
      <c r="R5746" s="6">
        <v>42039</v>
      </c>
      <c r="S5746" t="s">
        <v>3194</v>
      </c>
      <c r="T5746" t="s">
        <v>3373</v>
      </c>
      <c r="U5746" t="s">
        <v>3841</v>
      </c>
      <c r="V5746">
        <v>79</v>
      </c>
      <c r="W5746">
        <v>72</v>
      </c>
      <c r="X5746" t="s">
        <v>3843</v>
      </c>
      <c r="Y5746" t="s">
        <v>1102</v>
      </c>
      <c r="Z5746">
        <v>1</v>
      </c>
      <c r="AA5746">
        <f t="shared" si="776"/>
        <v>-7</v>
      </c>
      <c r="AB5746">
        <f t="shared" ca="1" si="772"/>
        <v>9.2000001999999999</v>
      </c>
      <c r="AC5746">
        <f t="shared" ca="1" si="773"/>
        <v>-16.200000199999998</v>
      </c>
      <c r="AD5746">
        <f t="shared" ca="1" si="774"/>
        <v>16.200000199999998</v>
      </c>
      <c r="AE5746" s="2">
        <v>0</v>
      </c>
      <c r="AF5746" s="7">
        <f>VLOOKUP(R5746,Weights!$A$2:$B$120,2,0)*AE5746</f>
        <v>0</v>
      </c>
      <c r="AG5746">
        <f t="shared" ca="1" si="775"/>
        <v>262.44000647999997</v>
      </c>
      <c r="AI5746" t="str">
        <f t="shared" ca="1" si="777"/>
        <v>Xavier</v>
      </c>
      <c r="AJ5746" t="str">
        <f t="shared" si="778"/>
        <v>Creighton</v>
      </c>
      <c r="AK5746" t="str">
        <f t="shared" si="779"/>
        <v>Creighton</v>
      </c>
    </row>
    <row r="5747" spans="17:37" x14ac:dyDescent="0.25">
      <c r="Q5747" t="s">
        <v>3331</v>
      </c>
      <c r="R5747" s="6">
        <v>42042</v>
      </c>
      <c r="S5747" t="s">
        <v>3194</v>
      </c>
      <c r="T5747" t="s">
        <v>3196</v>
      </c>
      <c r="U5747" t="s">
        <v>3842</v>
      </c>
      <c r="V5747">
        <v>78</v>
      </c>
      <c r="W5747">
        <v>69</v>
      </c>
      <c r="Y5747" t="s">
        <v>1103</v>
      </c>
      <c r="Z5747">
        <v>1</v>
      </c>
      <c r="AA5747">
        <f t="shared" si="776"/>
        <v>9</v>
      </c>
      <c r="AB5747">
        <f t="shared" ca="1" si="772"/>
        <v>3.4000000000000004</v>
      </c>
      <c r="AC5747">
        <f t="shared" ca="1" si="773"/>
        <v>5.6</v>
      </c>
      <c r="AD5747">
        <f t="shared" ca="1" si="774"/>
        <v>-5.6</v>
      </c>
      <c r="AE5747" s="2">
        <v>0</v>
      </c>
      <c r="AF5747" s="7">
        <f>VLOOKUP(R5747,Weights!$A$2:$B$120,2,0)*AE5747</f>
        <v>0</v>
      </c>
      <c r="AG5747">
        <f t="shared" ca="1" si="775"/>
        <v>31.359999999999996</v>
      </c>
      <c r="AI5747" t="str">
        <f t="shared" ca="1" si="777"/>
        <v>Xavier</v>
      </c>
      <c r="AJ5747" t="str">
        <f t="shared" si="778"/>
        <v>Xavier</v>
      </c>
      <c r="AK5747">
        <f t="shared" si="779"/>
        <v>0</v>
      </c>
    </row>
    <row r="5748" spans="17:37" x14ac:dyDescent="0.25">
      <c r="Q5748" t="s">
        <v>3331</v>
      </c>
      <c r="R5748" s="6">
        <v>42049</v>
      </c>
      <c r="S5748" t="s">
        <v>3194</v>
      </c>
      <c r="T5748" t="s">
        <v>3322</v>
      </c>
      <c r="U5748" t="s">
        <v>3841</v>
      </c>
      <c r="V5748">
        <v>78</v>
      </c>
      <c r="W5748">
        <v>70</v>
      </c>
      <c r="Y5748" t="s">
        <v>1105</v>
      </c>
      <c r="Z5748">
        <v>1</v>
      </c>
      <c r="AA5748">
        <f t="shared" si="776"/>
        <v>-8</v>
      </c>
      <c r="AB5748">
        <f t="shared" ca="1" si="772"/>
        <v>5.4</v>
      </c>
      <c r="AC5748">
        <f t="shared" ca="1" si="773"/>
        <v>-13.4</v>
      </c>
      <c r="AD5748">
        <f t="shared" ca="1" si="774"/>
        <v>13.4</v>
      </c>
      <c r="AE5748" s="2">
        <v>0</v>
      </c>
      <c r="AF5748" s="7">
        <f>VLOOKUP(R5748,Weights!$A$2:$B$120,2,0)*AE5748</f>
        <v>0</v>
      </c>
      <c r="AG5748">
        <f t="shared" ca="1" si="775"/>
        <v>179.56</v>
      </c>
      <c r="AI5748" t="str">
        <f t="shared" ca="1" si="777"/>
        <v>Xavier</v>
      </c>
      <c r="AJ5748" t="str">
        <f t="shared" si="778"/>
        <v>St. John's</v>
      </c>
      <c r="AK5748" t="str">
        <f t="shared" si="779"/>
        <v>St. John's</v>
      </c>
    </row>
    <row r="5749" spans="17:37" x14ac:dyDescent="0.25">
      <c r="Q5749" t="s">
        <v>3331</v>
      </c>
      <c r="R5749" s="6">
        <v>42056</v>
      </c>
      <c r="S5749" t="s">
        <v>3194</v>
      </c>
      <c r="T5749" t="s">
        <v>3222</v>
      </c>
      <c r="U5749" t="s">
        <v>3842</v>
      </c>
      <c r="V5749">
        <v>73</v>
      </c>
      <c r="W5749">
        <v>56</v>
      </c>
      <c r="Y5749" t="s">
        <v>543</v>
      </c>
      <c r="Z5749">
        <v>1</v>
      </c>
      <c r="AA5749">
        <f t="shared" si="776"/>
        <v>17</v>
      </c>
      <c r="AB5749">
        <f t="shared" ca="1" si="772"/>
        <v>0.39999999999999858</v>
      </c>
      <c r="AC5749">
        <f t="shared" ca="1" si="773"/>
        <v>16.600000000000001</v>
      </c>
      <c r="AD5749">
        <f t="shared" ca="1" si="774"/>
        <v>-16.600000000000001</v>
      </c>
      <c r="AE5749" s="2">
        <v>0</v>
      </c>
      <c r="AF5749" s="7">
        <f>VLOOKUP(R5749,Weights!$A$2:$B$120,2,0)*AE5749</f>
        <v>0</v>
      </c>
      <c r="AG5749">
        <f t="shared" ca="1" si="775"/>
        <v>275.56000000000006</v>
      </c>
      <c r="AI5749" t="str">
        <f t="shared" ca="1" si="777"/>
        <v>Xavier</v>
      </c>
      <c r="AJ5749" t="str">
        <f t="shared" si="778"/>
        <v>Xavier</v>
      </c>
      <c r="AK5749">
        <f t="shared" si="779"/>
        <v>0</v>
      </c>
    </row>
    <row r="5750" spans="17:37" x14ac:dyDescent="0.25">
      <c r="Q5750" t="s">
        <v>3331</v>
      </c>
      <c r="R5750" s="6">
        <v>42063</v>
      </c>
      <c r="S5750" t="s">
        <v>3194</v>
      </c>
      <c r="T5750" t="s">
        <v>3829</v>
      </c>
      <c r="U5750" t="s">
        <v>3841</v>
      </c>
      <c r="V5750">
        <v>78</v>
      </c>
      <c r="W5750">
        <v>66</v>
      </c>
      <c r="Y5750" t="s">
        <v>1106</v>
      </c>
      <c r="Z5750">
        <v>1</v>
      </c>
      <c r="AA5750">
        <f t="shared" si="776"/>
        <v>-12</v>
      </c>
      <c r="AB5750">
        <f t="shared" ca="1" si="772"/>
        <v>-5.8000000000000007</v>
      </c>
      <c r="AC5750">
        <f t="shared" ca="1" si="773"/>
        <v>-6.1999999999999993</v>
      </c>
      <c r="AD5750">
        <f t="shared" ca="1" si="774"/>
        <v>6.1999999999999993</v>
      </c>
      <c r="AE5750" s="2">
        <v>0</v>
      </c>
      <c r="AF5750" s="7">
        <f>VLOOKUP(R5750,Weights!$A$2:$B$120,2,0)*AE5750</f>
        <v>0</v>
      </c>
      <c r="AG5750">
        <f t="shared" ca="1" si="775"/>
        <v>38.439999999999991</v>
      </c>
      <c r="AI5750" t="str">
        <f t="shared" ca="1" si="777"/>
        <v>Villanova</v>
      </c>
      <c r="AJ5750" t="str">
        <f t="shared" si="778"/>
        <v>Villanova</v>
      </c>
      <c r="AK5750" t="str">
        <f t="shared" si="779"/>
        <v>Villanova</v>
      </c>
    </row>
    <row r="5751" spans="17:37" x14ac:dyDescent="0.25">
      <c r="Q5751" t="s">
        <v>3202</v>
      </c>
      <c r="R5751" s="6">
        <v>41960</v>
      </c>
      <c r="S5751" t="s">
        <v>3194</v>
      </c>
      <c r="T5751" t="s">
        <v>3839</v>
      </c>
      <c r="U5751" t="s">
        <v>3842</v>
      </c>
      <c r="V5751">
        <v>97</v>
      </c>
      <c r="W5751">
        <v>51</v>
      </c>
      <c r="Y5751" t="s">
        <v>11</v>
      </c>
      <c r="Z5751">
        <v>1</v>
      </c>
      <c r="AA5751">
        <f t="shared" si="776"/>
        <v>46</v>
      </c>
      <c r="AB5751">
        <f t="shared" ca="1" si="772"/>
        <v>38.799999800000002</v>
      </c>
      <c r="AC5751">
        <f t="shared" ca="1" si="773"/>
        <v>7.2000001999999981</v>
      </c>
      <c r="AD5751">
        <f t="shared" ca="1" si="774"/>
        <v>-7.2000001999999981</v>
      </c>
      <c r="AE5751" s="2">
        <v>0</v>
      </c>
      <c r="AF5751" s="7">
        <f>VLOOKUP(R5751,Weights!$A$2:$B$120,2,0)*AE5751</f>
        <v>0</v>
      </c>
      <c r="AG5751">
        <f t="shared" ca="1" si="775"/>
        <v>51.840002880000014</v>
      </c>
      <c r="AI5751" t="str">
        <f t="shared" ca="1" si="777"/>
        <v>Yale</v>
      </c>
      <c r="AJ5751" t="str">
        <f t="shared" si="778"/>
        <v>Yale</v>
      </c>
      <c r="AK5751">
        <f t="shared" si="779"/>
        <v>0</v>
      </c>
    </row>
    <row r="5752" spans="17:37" x14ac:dyDescent="0.25">
      <c r="Q5752" t="s">
        <v>3202</v>
      </c>
      <c r="R5752" s="6">
        <v>41965</v>
      </c>
      <c r="S5752" t="s">
        <v>3195</v>
      </c>
      <c r="T5752" t="s">
        <v>3517</v>
      </c>
      <c r="U5752" t="s">
        <v>3842</v>
      </c>
      <c r="V5752">
        <v>53</v>
      </c>
      <c r="W5752">
        <v>46</v>
      </c>
      <c r="Y5752" t="s">
        <v>100</v>
      </c>
      <c r="Z5752">
        <v>1</v>
      </c>
      <c r="AA5752">
        <f t="shared" si="776"/>
        <v>7</v>
      </c>
      <c r="AB5752">
        <f t="shared" ca="1" si="772"/>
        <v>10.4</v>
      </c>
      <c r="AC5752">
        <f t="shared" ca="1" si="773"/>
        <v>-3.4000000000000004</v>
      </c>
      <c r="AD5752">
        <f t="shared" ca="1" si="774"/>
        <v>3.4000000000000004</v>
      </c>
      <c r="AE5752" s="2">
        <v>0</v>
      </c>
      <c r="AF5752" s="7">
        <f>VLOOKUP(R5752,Weights!$A$2:$B$120,2,0)*AE5752</f>
        <v>0</v>
      </c>
      <c r="AG5752">
        <f t="shared" ca="1" si="775"/>
        <v>11.560000000000002</v>
      </c>
      <c r="AI5752" t="str">
        <f t="shared" ca="1" si="777"/>
        <v>Yale</v>
      </c>
      <c r="AJ5752" t="str">
        <f t="shared" si="778"/>
        <v>Yale</v>
      </c>
      <c r="AK5752">
        <f t="shared" si="779"/>
        <v>0</v>
      </c>
    </row>
    <row r="5753" spans="17:37" x14ac:dyDescent="0.25">
      <c r="Q5753" t="s">
        <v>3202</v>
      </c>
      <c r="R5753" s="6">
        <v>41969</v>
      </c>
      <c r="S5753" t="s">
        <v>3194</v>
      </c>
      <c r="T5753" t="s">
        <v>3487</v>
      </c>
      <c r="U5753" t="s">
        <v>3842</v>
      </c>
      <c r="V5753">
        <v>82</v>
      </c>
      <c r="W5753">
        <v>60</v>
      </c>
      <c r="Y5753" t="s">
        <v>103</v>
      </c>
      <c r="Z5753">
        <v>1</v>
      </c>
      <c r="AA5753">
        <f t="shared" si="776"/>
        <v>22</v>
      </c>
      <c r="AB5753">
        <f t="shared" ca="1" si="772"/>
        <v>10.399999980000002</v>
      </c>
      <c r="AC5753">
        <f t="shared" ca="1" si="773"/>
        <v>11.600000019999998</v>
      </c>
      <c r="AD5753">
        <f t="shared" ca="1" si="774"/>
        <v>-11.600000019999998</v>
      </c>
      <c r="AE5753" s="2">
        <v>0</v>
      </c>
      <c r="AF5753" s="7">
        <f>VLOOKUP(R5753,Weights!$A$2:$B$120,2,0)*AE5753</f>
        <v>0</v>
      </c>
      <c r="AG5753">
        <f t="shared" ca="1" si="775"/>
        <v>134.56000046399996</v>
      </c>
      <c r="AI5753" t="str">
        <f t="shared" ca="1" si="777"/>
        <v>Yale</v>
      </c>
      <c r="AJ5753" t="str">
        <f t="shared" si="778"/>
        <v>Yale</v>
      </c>
      <c r="AK5753">
        <f t="shared" si="779"/>
        <v>0</v>
      </c>
    </row>
    <row r="5754" spans="17:37" x14ac:dyDescent="0.25">
      <c r="Q5754" t="s">
        <v>3202</v>
      </c>
      <c r="R5754" s="6">
        <v>41973</v>
      </c>
      <c r="S5754" t="s">
        <v>3194</v>
      </c>
      <c r="T5754" t="s">
        <v>3207</v>
      </c>
      <c r="U5754" t="s">
        <v>3842</v>
      </c>
      <c r="V5754">
        <v>69</v>
      </c>
      <c r="W5754">
        <v>57</v>
      </c>
      <c r="Y5754" t="s">
        <v>196</v>
      </c>
      <c r="Z5754">
        <v>1</v>
      </c>
      <c r="AA5754">
        <f t="shared" si="776"/>
        <v>12</v>
      </c>
      <c r="AB5754">
        <f t="shared" ca="1" si="772"/>
        <v>16</v>
      </c>
      <c r="AC5754">
        <f t="shared" ca="1" si="773"/>
        <v>-4</v>
      </c>
      <c r="AD5754">
        <f t="shared" ca="1" si="774"/>
        <v>4</v>
      </c>
      <c r="AE5754" s="2">
        <v>0</v>
      </c>
      <c r="AF5754" s="7">
        <f>VLOOKUP(R5754,Weights!$A$2:$B$120,2,0)*AE5754</f>
        <v>0</v>
      </c>
      <c r="AG5754">
        <f t="shared" ca="1" si="775"/>
        <v>16</v>
      </c>
      <c r="AI5754" t="str">
        <f t="shared" ca="1" si="777"/>
        <v>Yale</v>
      </c>
      <c r="AJ5754" t="str">
        <f t="shared" si="778"/>
        <v>Yale</v>
      </c>
      <c r="AK5754">
        <f t="shared" si="779"/>
        <v>0</v>
      </c>
    </row>
    <row r="5755" spans="17:37" x14ac:dyDescent="0.25">
      <c r="Q5755" t="s">
        <v>3202</v>
      </c>
      <c r="R5755" s="6">
        <v>41993</v>
      </c>
      <c r="S5755" t="s">
        <v>3194</v>
      </c>
      <c r="T5755" t="s">
        <v>3218</v>
      </c>
      <c r="U5755" t="s">
        <v>3841</v>
      </c>
      <c r="V5755">
        <v>64</v>
      </c>
      <c r="W5755">
        <v>60</v>
      </c>
      <c r="Y5755" t="s">
        <v>399</v>
      </c>
      <c r="Z5755">
        <v>1</v>
      </c>
      <c r="AA5755">
        <f t="shared" si="776"/>
        <v>-4</v>
      </c>
      <c r="AB5755">
        <f t="shared" ca="1" si="772"/>
        <v>5.2000000000000011</v>
      </c>
      <c r="AC5755">
        <f t="shared" ca="1" si="773"/>
        <v>-9.2000000000000011</v>
      </c>
      <c r="AD5755">
        <f t="shared" ca="1" si="774"/>
        <v>9.2000000000000011</v>
      </c>
      <c r="AE5755" s="2">
        <v>0</v>
      </c>
      <c r="AF5755" s="7">
        <f>VLOOKUP(R5755,Weights!$A$2:$B$120,2,0)*AE5755</f>
        <v>0</v>
      </c>
      <c r="AG5755">
        <f t="shared" ca="1" si="775"/>
        <v>84.640000000000015</v>
      </c>
      <c r="AI5755" t="str">
        <f t="shared" ca="1" si="777"/>
        <v>Yale</v>
      </c>
      <c r="AJ5755" t="str">
        <f t="shared" si="778"/>
        <v>Albany</v>
      </c>
      <c r="AK5755" t="str">
        <f t="shared" si="779"/>
        <v>Albany</v>
      </c>
    </row>
    <row r="5756" spans="17:37" x14ac:dyDescent="0.25">
      <c r="Q5756" t="s">
        <v>3202</v>
      </c>
      <c r="R5756" s="6">
        <v>42014</v>
      </c>
      <c r="S5756" t="s">
        <v>3194</v>
      </c>
      <c r="T5756" t="s">
        <v>3839</v>
      </c>
      <c r="U5756" t="s">
        <v>3842</v>
      </c>
      <c r="V5756">
        <v>102</v>
      </c>
      <c r="W5756">
        <v>47</v>
      </c>
      <c r="Y5756" t="s">
        <v>1883</v>
      </c>
      <c r="Z5756">
        <v>1</v>
      </c>
      <c r="AA5756">
        <f t="shared" si="776"/>
        <v>55</v>
      </c>
      <c r="AB5756">
        <f t="shared" ca="1" si="772"/>
        <v>38.799999800000002</v>
      </c>
      <c r="AC5756">
        <f t="shared" ca="1" si="773"/>
        <v>16.200000199999998</v>
      </c>
      <c r="AD5756">
        <f t="shared" ca="1" si="774"/>
        <v>-16.200000199999998</v>
      </c>
      <c r="AE5756" s="2">
        <v>0</v>
      </c>
      <c r="AF5756" s="7">
        <f>VLOOKUP(R5756,Weights!$A$2:$B$120,2,0)*AE5756</f>
        <v>0</v>
      </c>
      <c r="AG5756">
        <f t="shared" ca="1" si="775"/>
        <v>262.44000647999997</v>
      </c>
      <c r="AI5756" t="str">
        <f t="shared" ca="1" si="777"/>
        <v>Yale</v>
      </c>
      <c r="AJ5756" t="str">
        <f t="shared" si="778"/>
        <v>Yale</v>
      </c>
      <c r="AK5756">
        <f t="shared" si="779"/>
        <v>0</v>
      </c>
    </row>
    <row r="5757" spans="17:37" x14ac:dyDescent="0.25">
      <c r="Q5757" t="s">
        <v>3202</v>
      </c>
      <c r="R5757" s="6">
        <v>42028</v>
      </c>
      <c r="S5757" t="s">
        <v>3194</v>
      </c>
      <c r="T5757" t="s">
        <v>3242</v>
      </c>
      <c r="U5757" t="s">
        <v>3842</v>
      </c>
      <c r="V5757">
        <v>69</v>
      </c>
      <c r="W5757">
        <v>65</v>
      </c>
      <c r="Y5757" t="s">
        <v>1884</v>
      </c>
      <c r="Z5757">
        <v>1</v>
      </c>
      <c r="AA5757">
        <f t="shared" si="776"/>
        <v>4</v>
      </c>
      <c r="AB5757">
        <f t="shared" ca="1" si="772"/>
        <v>14.400000000000002</v>
      </c>
      <c r="AC5757">
        <f t="shared" ca="1" si="773"/>
        <v>-10.400000000000002</v>
      </c>
      <c r="AD5757">
        <f t="shared" ca="1" si="774"/>
        <v>10.400000000000002</v>
      </c>
      <c r="AE5757" s="2">
        <v>0</v>
      </c>
      <c r="AF5757" s="7">
        <f>VLOOKUP(R5757,Weights!$A$2:$B$120,2,0)*AE5757</f>
        <v>0</v>
      </c>
      <c r="AG5757">
        <f t="shared" ca="1" si="775"/>
        <v>108.16000000000004</v>
      </c>
      <c r="AI5757" t="str">
        <f t="shared" ca="1" si="777"/>
        <v>Yale</v>
      </c>
      <c r="AJ5757" t="str">
        <f t="shared" si="778"/>
        <v>Yale</v>
      </c>
      <c r="AK5757">
        <f t="shared" si="779"/>
        <v>0</v>
      </c>
    </row>
    <row r="5758" spans="17:37" x14ac:dyDescent="0.25">
      <c r="Q5758" t="s">
        <v>3202</v>
      </c>
      <c r="R5758" s="6">
        <v>42041</v>
      </c>
      <c r="S5758" t="s">
        <v>3194</v>
      </c>
      <c r="T5758" t="s">
        <v>3225</v>
      </c>
      <c r="U5758" t="s">
        <v>3842</v>
      </c>
      <c r="V5758">
        <v>81</v>
      </c>
      <c r="W5758">
        <v>66</v>
      </c>
      <c r="Y5758" t="s">
        <v>1885</v>
      </c>
      <c r="Z5758">
        <v>1</v>
      </c>
      <c r="AA5758">
        <f t="shared" si="776"/>
        <v>15</v>
      </c>
      <c r="AB5758">
        <f t="shared" ca="1" si="772"/>
        <v>14.200000000000001</v>
      </c>
      <c r="AC5758">
        <f t="shared" ca="1" si="773"/>
        <v>0.79999999999999893</v>
      </c>
      <c r="AD5758">
        <f t="shared" ca="1" si="774"/>
        <v>-0.79999999999999893</v>
      </c>
      <c r="AE5758" s="2">
        <v>0</v>
      </c>
      <c r="AF5758" s="7">
        <f>VLOOKUP(R5758,Weights!$A$2:$B$120,2,0)*AE5758</f>
        <v>0</v>
      </c>
      <c r="AG5758">
        <f t="shared" ca="1" si="775"/>
        <v>0.63999999999999835</v>
      </c>
      <c r="AI5758" t="str">
        <f t="shared" ca="1" si="777"/>
        <v>Yale</v>
      </c>
      <c r="AJ5758" t="str">
        <f t="shared" si="778"/>
        <v>Yale</v>
      </c>
      <c r="AK5758">
        <f t="shared" si="779"/>
        <v>0</v>
      </c>
    </row>
    <row r="5759" spans="17:37" x14ac:dyDescent="0.25">
      <c r="Q5759" t="s">
        <v>3202</v>
      </c>
      <c r="R5759" s="6">
        <v>42042</v>
      </c>
      <c r="S5759" t="s">
        <v>3194</v>
      </c>
      <c r="T5759" t="s">
        <v>3272</v>
      </c>
      <c r="U5759" t="s">
        <v>3841</v>
      </c>
      <c r="V5759">
        <v>52</v>
      </c>
      <c r="W5759">
        <v>50</v>
      </c>
      <c r="Y5759" t="s">
        <v>1886</v>
      </c>
      <c r="Z5759">
        <v>1</v>
      </c>
      <c r="AA5759">
        <f t="shared" si="776"/>
        <v>-2</v>
      </c>
      <c r="AB5759">
        <f t="shared" ca="1" si="772"/>
        <v>3.0000000000000018</v>
      </c>
      <c r="AC5759">
        <f t="shared" ca="1" si="773"/>
        <v>-5.0000000000000018</v>
      </c>
      <c r="AD5759">
        <f t="shared" ca="1" si="774"/>
        <v>5.0000000000000018</v>
      </c>
      <c r="AE5759" s="2">
        <v>0</v>
      </c>
      <c r="AF5759" s="7">
        <f>VLOOKUP(R5759,Weights!$A$2:$B$120,2,0)*AE5759</f>
        <v>0</v>
      </c>
      <c r="AG5759">
        <f t="shared" ca="1" si="775"/>
        <v>25.000000000000018</v>
      </c>
      <c r="AI5759" t="str">
        <f t="shared" ca="1" si="777"/>
        <v>Yale</v>
      </c>
      <c r="AJ5759" t="str">
        <f t="shared" si="778"/>
        <v>Harvard</v>
      </c>
      <c r="AK5759" t="str">
        <f t="shared" si="779"/>
        <v>Harvard</v>
      </c>
    </row>
    <row r="5760" spans="17:37" x14ac:dyDescent="0.25">
      <c r="Q5760" t="s">
        <v>3202</v>
      </c>
      <c r="R5760" s="6">
        <v>42055</v>
      </c>
      <c r="S5760" t="s">
        <v>3194</v>
      </c>
      <c r="T5760" t="s">
        <v>3240</v>
      </c>
      <c r="U5760" t="s">
        <v>3842</v>
      </c>
      <c r="V5760">
        <v>62</v>
      </c>
      <c r="W5760">
        <v>51</v>
      </c>
      <c r="Y5760" t="s">
        <v>1887</v>
      </c>
      <c r="Z5760">
        <v>1</v>
      </c>
      <c r="AA5760">
        <f t="shared" si="776"/>
        <v>11</v>
      </c>
      <c r="AB5760">
        <f t="shared" ca="1" si="772"/>
        <v>10.999999980000002</v>
      </c>
      <c r="AC5760">
        <f t="shared" ca="1" si="773"/>
        <v>1.9999998102093741E-8</v>
      </c>
      <c r="AD5760">
        <f t="shared" ca="1" si="774"/>
        <v>-1.9999998102093741E-8</v>
      </c>
      <c r="AE5760" s="2">
        <v>0</v>
      </c>
      <c r="AF5760" s="7">
        <f>VLOOKUP(R5760,Weights!$A$2:$B$120,2,0)*AE5760</f>
        <v>0</v>
      </c>
      <c r="AG5760">
        <f t="shared" ca="1" si="775"/>
        <v>3.9999992408375325E-16</v>
      </c>
      <c r="AI5760" t="str">
        <f t="shared" ca="1" si="777"/>
        <v>Yale</v>
      </c>
      <c r="AJ5760" t="str">
        <f t="shared" si="778"/>
        <v>Yale</v>
      </c>
      <c r="AK5760">
        <f t="shared" si="779"/>
        <v>0</v>
      </c>
    </row>
    <row r="5761" spans="17:37" x14ac:dyDescent="0.25">
      <c r="Q5761" t="s">
        <v>3202</v>
      </c>
      <c r="R5761" s="6">
        <v>42056</v>
      </c>
      <c r="S5761" t="s">
        <v>3194</v>
      </c>
      <c r="T5761" t="s">
        <v>3237</v>
      </c>
      <c r="U5761" t="s">
        <v>3841</v>
      </c>
      <c r="V5761">
        <v>56</v>
      </c>
      <c r="W5761">
        <v>50</v>
      </c>
      <c r="Y5761" t="s">
        <v>1888</v>
      </c>
      <c r="Z5761">
        <v>1</v>
      </c>
      <c r="AA5761">
        <f t="shared" si="776"/>
        <v>-6</v>
      </c>
      <c r="AB5761">
        <f t="shared" ca="1" si="772"/>
        <v>8.0000000000000018</v>
      </c>
      <c r="AC5761">
        <f t="shared" ca="1" si="773"/>
        <v>-14.000000000000002</v>
      </c>
      <c r="AD5761">
        <f t="shared" ca="1" si="774"/>
        <v>14.000000000000002</v>
      </c>
      <c r="AE5761" s="2">
        <v>0</v>
      </c>
      <c r="AF5761" s="7">
        <f>VLOOKUP(R5761,Weights!$A$2:$B$120,2,0)*AE5761</f>
        <v>0</v>
      </c>
      <c r="AG5761">
        <f t="shared" ca="1" si="775"/>
        <v>196.00000000000006</v>
      </c>
      <c r="AI5761" t="str">
        <f t="shared" ca="1" si="777"/>
        <v>Yale</v>
      </c>
      <c r="AJ5761" t="str">
        <f t="shared" si="778"/>
        <v>Columbia</v>
      </c>
      <c r="AK5761" t="str">
        <f t="shared" si="779"/>
        <v>Columbia</v>
      </c>
    </row>
    <row r="5762" spans="17:37" x14ac:dyDescent="0.25">
      <c r="Q5762" t="s">
        <v>3202</v>
      </c>
      <c r="R5762" s="6">
        <v>42062</v>
      </c>
      <c r="S5762" t="s">
        <v>3194</v>
      </c>
      <c r="T5762" t="s">
        <v>3235</v>
      </c>
      <c r="U5762" t="s">
        <v>3842</v>
      </c>
      <c r="V5762">
        <v>81</v>
      </c>
      <c r="W5762">
        <v>60</v>
      </c>
      <c r="Y5762" t="s">
        <v>1889</v>
      </c>
      <c r="Z5762">
        <v>1</v>
      </c>
      <c r="AA5762">
        <f t="shared" si="776"/>
        <v>21</v>
      </c>
      <c r="AB5762">
        <f t="shared" ref="AB5762:AB5779" ca="1" si="780">Z5762*(IF(S5762="A",-HomeEdge,IF(S5762="H",HomeEdge,0))+VLOOKUP(Q5762,TmList,2,0)-VLOOKUP(T5762,TmList,2,0))</f>
        <v>9.1999999800000012</v>
      </c>
      <c r="AC5762">
        <f t="shared" ref="AC5762:AC5779" ca="1" si="781">AA5762-AB5762</f>
        <v>11.800000019999999</v>
      </c>
      <c r="AD5762">
        <f t="shared" ref="AD5762:AD5779" ca="1" si="782">-AC5762</f>
        <v>-11.800000019999999</v>
      </c>
      <c r="AE5762" s="2">
        <v>0</v>
      </c>
      <c r="AF5762" s="7">
        <f>VLOOKUP(R5762,Weights!$A$2:$B$120,2,0)*AE5762</f>
        <v>0</v>
      </c>
      <c r="AG5762">
        <f t="shared" ref="AG5762:AG5779" ca="1" si="783">AC5762^2</f>
        <v>139.24000047199996</v>
      </c>
      <c r="AI5762" t="str">
        <f t="shared" ca="1" si="777"/>
        <v>Yale</v>
      </c>
      <c r="AJ5762" t="str">
        <f t="shared" si="778"/>
        <v>Yale</v>
      </c>
      <c r="AK5762">
        <f t="shared" si="779"/>
        <v>0</v>
      </c>
    </row>
    <row r="5763" spans="17:37" x14ac:dyDescent="0.25">
      <c r="Q5763" t="s">
        <v>3202</v>
      </c>
      <c r="R5763" s="6">
        <v>42063</v>
      </c>
      <c r="S5763" t="s">
        <v>3194</v>
      </c>
      <c r="T5763" t="s">
        <v>3380</v>
      </c>
      <c r="U5763" t="s">
        <v>3842</v>
      </c>
      <c r="V5763">
        <v>55</v>
      </c>
      <c r="W5763">
        <v>50</v>
      </c>
      <c r="Y5763" t="s">
        <v>1890</v>
      </c>
      <c r="Z5763">
        <v>1</v>
      </c>
      <c r="AA5763">
        <f t="shared" ref="AA5763:AA5779" si="784">Z5763*IF(U5763="W",(V5763-W5763),W5763-V5763)</f>
        <v>5</v>
      </c>
      <c r="AB5763">
        <f t="shared" ca="1" si="780"/>
        <v>17.200000000000003</v>
      </c>
      <c r="AC5763">
        <f t="shared" ca="1" si="781"/>
        <v>-12.200000000000003</v>
      </c>
      <c r="AD5763">
        <f t="shared" ca="1" si="782"/>
        <v>12.200000000000003</v>
      </c>
      <c r="AE5763" s="2">
        <v>0</v>
      </c>
      <c r="AF5763" s="7">
        <f>VLOOKUP(R5763,Weights!$A$2:$B$120,2,0)*AE5763</f>
        <v>0</v>
      </c>
      <c r="AG5763">
        <f t="shared" ca="1" si="783"/>
        <v>148.84000000000006</v>
      </c>
      <c r="AI5763" t="str">
        <f t="shared" ref="AI5763:AI5779" ca="1" si="785">IF(AB5763&gt;0,Q5763,T5763)</f>
        <v>Yale</v>
      </c>
      <c r="AJ5763" t="str">
        <f t="shared" ref="AJ5763:AJ5779" si="786">IF(AA5763&gt;0,Q5763,T5763)</f>
        <v>Yale</v>
      </c>
      <c r="AK5763">
        <f t="shared" ref="AK5763:AK5779" si="787">IF(AA5763&lt;0,T5763,0)</f>
        <v>0</v>
      </c>
    </row>
    <row r="5764" spans="17:37" x14ac:dyDescent="0.25">
      <c r="Q5764" t="s">
        <v>3347</v>
      </c>
      <c r="R5764" s="6">
        <v>41958</v>
      </c>
      <c r="S5764" t="s">
        <v>3194</v>
      </c>
      <c r="T5764" t="s">
        <v>3496</v>
      </c>
      <c r="U5764" t="s">
        <v>3841</v>
      </c>
      <c r="V5764">
        <v>69</v>
      </c>
      <c r="W5764">
        <v>61</v>
      </c>
      <c r="Y5764" t="s">
        <v>9</v>
      </c>
      <c r="Z5764">
        <v>1</v>
      </c>
      <c r="AA5764">
        <f t="shared" si="784"/>
        <v>-8</v>
      </c>
      <c r="AB5764">
        <f t="shared" ca="1" si="780"/>
        <v>-7</v>
      </c>
      <c r="AC5764">
        <f t="shared" ca="1" si="781"/>
        <v>-1</v>
      </c>
      <c r="AD5764">
        <f t="shared" ca="1" si="782"/>
        <v>1</v>
      </c>
      <c r="AE5764" s="2">
        <v>0</v>
      </c>
      <c r="AF5764" s="7">
        <f>VLOOKUP(R5764,Weights!$A$2:$B$120,2,0)*AE5764</f>
        <v>0</v>
      </c>
      <c r="AG5764">
        <f t="shared" ca="1" si="783"/>
        <v>1</v>
      </c>
      <c r="AI5764" t="str">
        <f t="shared" ca="1" si="785"/>
        <v>Kent State</v>
      </c>
      <c r="AJ5764" t="str">
        <f t="shared" si="786"/>
        <v>Kent State</v>
      </c>
      <c r="AK5764" t="str">
        <f t="shared" si="787"/>
        <v>Kent State</v>
      </c>
    </row>
    <row r="5765" spans="17:37" x14ac:dyDescent="0.25">
      <c r="Q5765" t="s">
        <v>3347</v>
      </c>
      <c r="R5765" s="6">
        <v>41959</v>
      </c>
      <c r="S5765" t="s">
        <v>3194</v>
      </c>
      <c r="T5765" t="s">
        <v>3839</v>
      </c>
      <c r="U5765" t="s">
        <v>3842</v>
      </c>
      <c r="V5765">
        <v>71</v>
      </c>
      <c r="W5765">
        <v>53</v>
      </c>
      <c r="Y5765" t="s">
        <v>11</v>
      </c>
      <c r="Z5765">
        <v>1</v>
      </c>
      <c r="AA5765">
        <f t="shared" si="784"/>
        <v>18</v>
      </c>
      <c r="AB5765">
        <f t="shared" ca="1" si="780"/>
        <v>24.3999998</v>
      </c>
      <c r="AC5765">
        <f t="shared" ca="1" si="781"/>
        <v>-6.3999997999999998</v>
      </c>
      <c r="AD5765">
        <f t="shared" ca="1" si="782"/>
        <v>6.3999997999999998</v>
      </c>
      <c r="AE5765" s="2">
        <v>0</v>
      </c>
      <c r="AF5765" s="7">
        <f>VLOOKUP(R5765,Weights!$A$2:$B$120,2,0)*AE5765</f>
        <v>0</v>
      </c>
      <c r="AG5765">
        <f t="shared" ca="1" si="783"/>
        <v>40.959997440000038</v>
      </c>
      <c r="AI5765" t="str">
        <f t="shared" ca="1" si="785"/>
        <v>Youngstown St</v>
      </c>
      <c r="AJ5765" t="str">
        <f t="shared" si="786"/>
        <v>Youngstown St</v>
      </c>
      <c r="AK5765">
        <f t="shared" si="787"/>
        <v>0</v>
      </c>
    </row>
    <row r="5766" spans="17:37" x14ac:dyDescent="0.25">
      <c r="Q5766" t="s">
        <v>3347</v>
      </c>
      <c r="R5766" s="6">
        <v>41966</v>
      </c>
      <c r="S5766" t="s">
        <v>3195</v>
      </c>
      <c r="T5766" t="s">
        <v>3328</v>
      </c>
      <c r="U5766" t="s">
        <v>3842</v>
      </c>
      <c r="V5766">
        <v>76</v>
      </c>
      <c r="W5766">
        <v>67</v>
      </c>
      <c r="Y5766" t="s">
        <v>235</v>
      </c>
      <c r="Z5766">
        <v>1</v>
      </c>
      <c r="AA5766">
        <f t="shared" si="784"/>
        <v>9</v>
      </c>
      <c r="AB5766">
        <f t="shared" ca="1" si="780"/>
        <v>0.80000000000000071</v>
      </c>
      <c r="AC5766">
        <f t="shared" ca="1" si="781"/>
        <v>8.1999999999999993</v>
      </c>
      <c r="AD5766">
        <f t="shared" ca="1" si="782"/>
        <v>-8.1999999999999993</v>
      </c>
      <c r="AE5766" s="2">
        <v>0</v>
      </c>
      <c r="AF5766" s="7">
        <f>VLOOKUP(R5766,Weights!$A$2:$B$120,2,0)*AE5766</f>
        <v>0</v>
      </c>
      <c r="AG5766">
        <f t="shared" ca="1" si="783"/>
        <v>67.239999999999995</v>
      </c>
      <c r="AI5766" t="str">
        <f t="shared" ca="1" si="785"/>
        <v>Youngstown St</v>
      </c>
      <c r="AJ5766" t="str">
        <f t="shared" si="786"/>
        <v>Youngstown St</v>
      </c>
      <c r="AK5766">
        <f t="shared" si="787"/>
        <v>0</v>
      </c>
    </row>
    <row r="5767" spans="17:37" x14ac:dyDescent="0.25">
      <c r="Q5767" t="s">
        <v>3347</v>
      </c>
      <c r="R5767" s="6">
        <v>41969</v>
      </c>
      <c r="S5767" t="s">
        <v>3194</v>
      </c>
      <c r="T5767" t="s">
        <v>3361</v>
      </c>
      <c r="U5767" t="s">
        <v>3842</v>
      </c>
      <c r="V5767">
        <v>66</v>
      </c>
      <c r="W5767">
        <v>63</v>
      </c>
      <c r="Y5767" t="s">
        <v>290</v>
      </c>
      <c r="Z5767">
        <v>1</v>
      </c>
      <c r="AA5767">
        <f t="shared" si="784"/>
        <v>3</v>
      </c>
      <c r="AB5767">
        <f t="shared" ca="1" si="780"/>
        <v>2</v>
      </c>
      <c r="AC5767">
        <f t="shared" ca="1" si="781"/>
        <v>1</v>
      </c>
      <c r="AD5767">
        <f t="shared" ca="1" si="782"/>
        <v>-1</v>
      </c>
      <c r="AE5767" s="2">
        <v>0</v>
      </c>
      <c r="AF5767" s="7">
        <f>VLOOKUP(R5767,Weights!$A$2:$B$120,2,0)*AE5767</f>
        <v>0</v>
      </c>
      <c r="AG5767">
        <f t="shared" ca="1" si="783"/>
        <v>1</v>
      </c>
      <c r="AI5767" t="str">
        <f t="shared" ca="1" si="785"/>
        <v>Youngstown St</v>
      </c>
      <c r="AJ5767" t="str">
        <f t="shared" si="786"/>
        <v>Youngstown St</v>
      </c>
      <c r="AK5767">
        <f t="shared" si="787"/>
        <v>0</v>
      </c>
    </row>
    <row r="5768" spans="17:37" x14ac:dyDescent="0.25">
      <c r="Q5768" t="s">
        <v>3347</v>
      </c>
      <c r="R5768" s="6">
        <v>41980</v>
      </c>
      <c r="S5768" t="s">
        <v>3194</v>
      </c>
      <c r="T5768" t="s">
        <v>3839</v>
      </c>
      <c r="U5768" t="s">
        <v>3842</v>
      </c>
      <c r="V5768">
        <v>70</v>
      </c>
      <c r="W5768">
        <v>45</v>
      </c>
      <c r="Y5768" t="s">
        <v>332</v>
      </c>
      <c r="Z5768">
        <v>1</v>
      </c>
      <c r="AA5768">
        <f t="shared" si="784"/>
        <v>25</v>
      </c>
      <c r="AB5768">
        <f t="shared" ca="1" si="780"/>
        <v>24.3999998</v>
      </c>
      <c r="AC5768">
        <f t="shared" ca="1" si="781"/>
        <v>0.60000020000000021</v>
      </c>
      <c r="AD5768">
        <f t="shared" ca="1" si="782"/>
        <v>-0.60000020000000021</v>
      </c>
      <c r="AE5768" s="2">
        <v>0</v>
      </c>
      <c r="AF5768" s="7">
        <f>VLOOKUP(R5768,Weights!$A$2:$B$120,2,0)*AE5768</f>
        <v>0</v>
      </c>
      <c r="AG5768">
        <f t="shared" ca="1" si="783"/>
        <v>0.36000024000004027</v>
      </c>
      <c r="AI5768" t="str">
        <f t="shared" ca="1" si="785"/>
        <v>Youngstown St</v>
      </c>
      <c r="AJ5768" t="str">
        <f t="shared" si="786"/>
        <v>Youngstown St</v>
      </c>
      <c r="AK5768">
        <f t="shared" si="787"/>
        <v>0</v>
      </c>
    </row>
    <row r="5769" spans="17:37" x14ac:dyDescent="0.25">
      <c r="Q5769" t="s">
        <v>3347</v>
      </c>
      <c r="R5769" s="6">
        <v>41990</v>
      </c>
      <c r="S5769" t="s">
        <v>3194</v>
      </c>
      <c r="T5769" t="s">
        <v>3250</v>
      </c>
      <c r="U5769" t="s">
        <v>3841</v>
      </c>
      <c r="V5769">
        <v>90</v>
      </c>
      <c r="W5769">
        <v>84</v>
      </c>
      <c r="Y5769" t="s">
        <v>182</v>
      </c>
      <c r="Z5769">
        <v>1</v>
      </c>
      <c r="AA5769">
        <f t="shared" si="784"/>
        <v>-6</v>
      </c>
      <c r="AB5769">
        <f t="shared" ca="1" si="780"/>
        <v>9.7999998000000019</v>
      </c>
      <c r="AC5769">
        <f t="shared" ca="1" si="781"/>
        <v>-15.799999800000002</v>
      </c>
      <c r="AD5769">
        <f t="shared" ca="1" si="782"/>
        <v>15.799999800000002</v>
      </c>
      <c r="AE5769" s="2">
        <v>0</v>
      </c>
      <c r="AF5769" s="7">
        <f>VLOOKUP(R5769,Weights!$A$2:$B$120,2,0)*AE5769</f>
        <v>0</v>
      </c>
      <c r="AG5769">
        <f t="shared" ca="1" si="783"/>
        <v>249.63999368000009</v>
      </c>
      <c r="AI5769" t="str">
        <f t="shared" ca="1" si="785"/>
        <v>Youngstown St</v>
      </c>
      <c r="AJ5769" t="str">
        <f t="shared" si="786"/>
        <v>Kennesaw St</v>
      </c>
      <c r="AK5769" t="str">
        <f t="shared" si="787"/>
        <v>Kennesaw St</v>
      </c>
    </row>
    <row r="5770" spans="17:37" x14ac:dyDescent="0.25">
      <c r="Q5770" t="s">
        <v>3347</v>
      </c>
      <c r="R5770" s="6">
        <v>41992</v>
      </c>
      <c r="S5770" t="s">
        <v>3194</v>
      </c>
      <c r="T5770" t="s">
        <v>3839</v>
      </c>
      <c r="U5770" t="s">
        <v>3842</v>
      </c>
      <c r="V5770">
        <v>92</v>
      </c>
      <c r="W5770">
        <v>71</v>
      </c>
      <c r="Y5770" t="s">
        <v>184</v>
      </c>
      <c r="Z5770">
        <v>1</v>
      </c>
      <c r="AA5770">
        <f t="shared" si="784"/>
        <v>21</v>
      </c>
      <c r="AB5770">
        <f t="shared" ca="1" si="780"/>
        <v>24.3999998</v>
      </c>
      <c r="AC5770">
        <f t="shared" ca="1" si="781"/>
        <v>-3.3999997999999998</v>
      </c>
      <c r="AD5770">
        <f t="shared" ca="1" si="782"/>
        <v>3.3999997999999998</v>
      </c>
      <c r="AE5770" s="2">
        <v>0</v>
      </c>
      <c r="AF5770" s="7">
        <f>VLOOKUP(R5770,Weights!$A$2:$B$120,2,0)*AE5770</f>
        <v>0</v>
      </c>
      <c r="AG5770">
        <f t="shared" ca="1" si="783"/>
        <v>11.559998640000039</v>
      </c>
      <c r="AI5770" t="str">
        <f t="shared" ca="1" si="785"/>
        <v>Youngstown St</v>
      </c>
      <c r="AJ5770" t="str">
        <f t="shared" si="786"/>
        <v>Youngstown St</v>
      </c>
      <c r="AK5770">
        <f t="shared" si="787"/>
        <v>0</v>
      </c>
    </row>
    <row r="5771" spans="17:37" x14ac:dyDescent="0.25">
      <c r="Q5771" t="s">
        <v>3347</v>
      </c>
      <c r="R5771" s="6">
        <v>42004</v>
      </c>
      <c r="S5771" t="s">
        <v>3194</v>
      </c>
      <c r="T5771" t="s">
        <v>3335</v>
      </c>
      <c r="U5771" t="s">
        <v>3842</v>
      </c>
      <c r="V5771">
        <v>78</v>
      </c>
      <c r="W5771">
        <v>74</v>
      </c>
      <c r="Y5771" t="s">
        <v>1812</v>
      </c>
      <c r="Z5771">
        <v>1</v>
      </c>
      <c r="AA5771">
        <f t="shared" si="784"/>
        <v>4</v>
      </c>
      <c r="AB5771">
        <f t="shared" ca="1" si="780"/>
        <v>4.0000000000000009</v>
      </c>
      <c r="AC5771">
        <f t="shared" ca="1" si="781"/>
        <v>0</v>
      </c>
      <c r="AD5771">
        <f t="shared" ca="1" si="782"/>
        <v>0</v>
      </c>
      <c r="AE5771" s="2">
        <v>0</v>
      </c>
      <c r="AF5771" s="7">
        <f>VLOOKUP(R5771,Weights!$A$2:$B$120,2,0)*AE5771</f>
        <v>0</v>
      </c>
      <c r="AG5771">
        <f t="shared" ca="1" si="783"/>
        <v>0</v>
      </c>
      <c r="AI5771" t="str">
        <f t="shared" ca="1" si="785"/>
        <v>Youngstown St</v>
      </c>
      <c r="AJ5771" t="str">
        <f t="shared" si="786"/>
        <v>Youngstown St</v>
      </c>
      <c r="AK5771">
        <f t="shared" si="787"/>
        <v>0</v>
      </c>
    </row>
    <row r="5772" spans="17:37" x14ac:dyDescent="0.25">
      <c r="Q5772" t="s">
        <v>3347</v>
      </c>
      <c r="R5772" s="6">
        <v>42012</v>
      </c>
      <c r="S5772" t="s">
        <v>3194</v>
      </c>
      <c r="T5772" t="s">
        <v>3300</v>
      </c>
      <c r="U5772" t="s">
        <v>3841</v>
      </c>
      <c r="V5772">
        <v>70</v>
      </c>
      <c r="W5772">
        <v>61</v>
      </c>
      <c r="Y5772" t="s">
        <v>1813</v>
      </c>
      <c r="Z5772">
        <v>1</v>
      </c>
      <c r="AA5772">
        <f t="shared" si="784"/>
        <v>-9</v>
      </c>
      <c r="AB5772">
        <f t="shared" ca="1" si="780"/>
        <v>4.6000000000000005</v>
      </c>
      <c r="AC5772">
        <f t="shared" ca="1" si="781"/>
        <v>-13.600000000000001</v>
      </c>
      <c r="AD5772">
        <f t="shared" ca="1" si="782"/>
        <v>13.600000000000001</v>
      </c>
      <c r="AE5772" s="2">
        <v>0</v>
      </c>
      <c r="AF5772" s="7">
        <f>VLOOKUP(R5772,Weights!$A$2:$B$120,2,0)*AE5772</f>
        <v>0</v>
      </c>
      <c r="AG5772">
        <f t="shared" ca="1" si="783"/>
        <v>184.96000000000004</v>
      </c>
      <c r="AI5772" t="str">
        <f t="shared" ca="1" si="785"/>
        <v>Youngstown St</v>
      </c>
      <c r="AJ5772" t="str">
        <f t="shared" si="786"/>
        <v>Wright St</v>
      </c>
      <c r="AK5772" t="str">
        <f t="shared" si="787"/>
        <v>Wright St</v>
      </c>
    </row>
    <row r="5773" spans="17:37" x14ac:dyDescent="0.25">
      <c r="Q5773" t="s">
        <v>3347</v>
      </c>
      <c r="R5773" s="6">
        <v>42021</v>
      </c>
      <c r="S5773" t="s">
        <v>3194</v>
      </c>
      <c r="T5773" t="s">
        <v>3494</v>
      </c>
      <c r="U5773" t="s">
        <v>3841</v>
      </c>
      <c r="V5773">
        <v>74</v>
      </c>
      <c r="W5773">
        <v>61</v>
      </c>
      <c r="Y5773" t="s">
        <v>1814</v>
      </c>
      <c r="Z5773">
        <v>1</v>
      </c>
      <c r="AA5773">
        <f t="shared" si="784"/>
        <v>-13</v>
      </c>
      <c r="AB5773">
        <f t="shared" ca="1" si="780"/>
        <v>-5.6</v>
      </c>
      <c r="AC5773">
        <f t="shared" ca="1" si="781"/>
        <v>-7.4</v>
      </c>
      <c r="AD5773">
        <f t="shared" ca="1" si="782"/>
        <v>7.4</v>
      </c>
      <c r="AE5773" s="2">
        <v>0</v>
      </c>
      <c r="AF5773" s="7">
        <f>VLOOKUP(R5773,Weights!$A$2:$B$120,2,0)*AE5773</f>
        <v>0</v>
      </c>
      <c r="AG5773">
        <f t="shared" ca="1" si="783"/>
        <v>54.760000000000005</v>
      </c>
      <c r="AI5773" t="str">
        <f t="shared" ca="1" si="785"/>
        <v>Cleveland St</v>
      </c>
      <c r="AJ5773" t="str">
        <f t="shared" si="786"/>
        <v>Cleveland St</v>
      </c>
      <c r="AK5773" t="str">
        <f t="shared" si="787"/>
        <v>Cleveland St</v>
      </c>
    </row>
    <row r="5774" spans="17:37" x14ac:dyDescent="0.25">
      <c r="Q5774" t="s">
        <v>3347</v>
      </c>
      <c r="R5774" s="6">
        <v>42024</v>
      </c>
      <c r="S5774" t="s">
        <v>3194</v>
      </c>
      <c r="T5774" t="s">
        <v>3489</v>
      </c>
      <c r="U5774" t="s">
        <v>3841</v>
      </c>
      <c r="V5774">
        <v>77</v>
      </c>
      <c r="W5774">
        <v>62</v>
      </c>
      <c r="Y5774" t="s">
        <v>1815</v>
      </c>
      <c r="Z5774">
        <v>1</v>
      </c>
      <c r="AA5774">
        <f t="shared" si="784"/>
        <v>-15</v>
      </c>
      <c r="AB5774">
        <f t="shared" ca="1" si="780"/>
        <v>-8.6</v>
      </c>
      <c r="AC5774">
        <f t="shared" ca="1" si="781"/>
        <v>-6.4</v>
      </c>
      <c r="AD5774">
        <f t="shared" ca="1" si="782"/>
        <v>6.4</v>
      </c>
      <c r="AE5774" s="2">
        <v>0</v>
      </c>
      <c r="AF5774" s="7">
        <f>VLOOKUP(R5774,Weights!$A$2:$B$120,2,0)*AE5774</f>
        <v>0</v>
      </c>
      <c r="AG5774">
        <f t="shared" ca="1" si="783"/>
        <v>40.960000000000008</v>
      </c>
      <c r="AI5774" t="str">
        <f t="shared" ca="1" si="785"/>
        <v>Valparaiso</v>
      </c>
      <c r="AJ5774" t="str">
        <f t="shared" si="786"/>
        <v>Valparaiso</v>
      </c>
      <c r="AK5774" t="str">
        <f t="shared" si="787"/>
        <v>Valparaiso</v>
      </c>
    </row>
    <row r="5775" spans="17:37" x14ac:dyDescent="0.25">
      <c r="Q5775" t="s">
        <v>3347</v>
      </c>
      <c r="R5775" s="6">
        <v>42028</v>
      </c>
      <c r="S5775" t="s">
        <v>3194</v>
      </c>
      <c r="T5775" t="s">
        <v>3283</v>
      </c>
      <c r="U5775" t="s">
        <v>3842</v>
      </c>
      <c r="V5775">
        <v>77</v>
      </c>
      <c r="W5775">
        <v>64</v>
      </c>
      <c r="Y5775" t="s">
        <v>1816</v>
      </c>
      <c r="Z5775">
        <v>1</v>
      </c>
      <c r="AA5775">
        <f t="shared" si="784"/>
        <v>13</v>
      </c>
      <c r="AB5775">
        <f t="shared" ca="1" si="780"/>
        <v>4.8</v>
      </c>
      <c r="AC5775">
        <f t="shared" ca="1" si="781"/>
        <v>8.1999999999999993</v>
      </c>
      <c r="AD5775">
        <f t="shared" ca="1" si="782"/>
        <v>-8.1999999999999993</v>
      </c>
      <c r="AE5775" s="2">
        <v>0</v>
      </c>
      <c r="AF5775" s="7">
        <f>VLOOKUP(R5775,Weights!$A$2:$B$120,2,0)*AE5775</f>
        <v>0</v>
      </c>
      <c r="AG5775">
        <f t="shared" ca="1" si="783"/>
        <v>67.239999999999995</v>
      </c>
      <c r="AI5775" t="str">
        <f t="shared" ca="1" si="785"/>
        <v>Youngstown St</v>
      </c>
      <c r="AJ5775" t="str">
        <f t="shared" si="786"/>
        <v>Youngstown St</v>
      </c>
      <c r="AK5775">
        <f t="shared" si="787"/>
        <v>0</v>
      </c>
    </row>
    <row r="5776" spans="17:37" x14ac:dyDescent="0.25">
      <c r="Q5776" t="s">
        <v>3347</v>
      </c>
      <c r="R5776" s="6">
        <v>42036</v>
      </c>
      <c r="S5776" t="s">
        <v>3194</v>
      </c>
      <c r="T5776" t="s">
        <v>3490</v>
      </c>
      <c r="U5776" t="s">
        <v>3841</v>
      </c>
      <c r="V5776">
        <v>96</v>
      </c>
      <c r="W5776">
        <v>80</v>
      </c>
      <c r="Y5776" t="s">
        <v>1817</v>
      </c>
      <c r="Z5776">
        <v>1</v>
      </c>
      <c r="AA5776">
        <f t="shared" si="784"/>
        <v>-16</v>
      </c>
      <c r="AB5776">
        <f t="shared" ca="1" si="780"/>
        <v>-4.6000000199999995</v>
      </c>
      <c r="AC5776">
        <f t="shared" ca="1" si="781"/>
        <v>-11.39999998</v>
      </c>
      <c r="AD5776">
        <f t="shared" ca="1" si="782"/>
        <v>11.39999998</v>
      </c>
      <c r="AE5776" s="2">
        <v>0</v>
      </c>
      <c r="AF5776" s="7">
        <f>VLOOKUP(R5776,Weights!$A$2:$B$120,2,0)*AE5776</f>
        <v>0</v>
      </c>
      <c r="AG5776">
        <f t="shared" ca="1" si="783"/>
        <v>129.959999544</v>
      </c>
      <c r="AI5776" t="str">
        <f t="shared" ca="1" si="785"/>
        <v>Oakland</v>
      </c>
      <c r="AJ5776" t="str">
        <f t="shared" si="786"/>
        <v>Oakland</v>
      </c>
      <c r="AK5776" t="str">
        <f t="shared" si="787"/>
        <v>Oakland</v>
      </c>
    </row>
    <row r="5777" spans="17:37" x14ac:dyDescent="0.25">
      <c r="Q5777" t="s">
        <v>3347</v>
      </c>
      <c r="R5777" s="6">
        <v>42046</v>
      </c>
      <c r="S5777" t="s">
        <v>3194</v>
      </c>
      <c r="T5777" t="s">
        <v>3492</v>
      </c>
      <c r="U5777" t="s">
        <v>3841</v>
      </c>
      <c r="V5777">
        <v>63</v>
      </c>
      <c r="W5777">
        <v>62</v>
      </c>
      <c r="Y5777" t="s">
        <v>1818</v>
      </c>
      <c r="Z5777">
        <v>1</v>
      </c>
      <c r="AA5777">
        <f t="shared" si="784"/>
        <v>-1</v>
      </c>
      <c r="AB5777">
        <f t="shared" ca="1" si="780"/>
        <v>-8.6</v>
      </c>
      <c r="AC5777">
        <f t="shared" ca="1" si="781"/>
        <v>7.6</v>
      </c>
      <c r="AD5777">
        <f t="shared" ca="1" si="782"/>
        <v>-7.6</v>
      </c>
      <c r="AE5777" s="2">
        <v>0</v>
      </c>
      <c r="AF5777" s="7">
        <f>VLOOKUP(R5777,Weights!$A$2:$B$120,2,0)*AE5777</f>
        <v>0</v>
      </c>
      <c r="AG5777">
        <f t="shared" ca="1" si="783"/>
        <v>57.76</v>
      </c>
      <c r="AI5777" t="str">
        <f t="shared" ca="1" si="785"/>
        <v>Green Bay</v>
      </c>
      <c r="AJ5777" t="str">
        <f t="shared" si="786"/>
        <v>Green Bay</v>
      </c>
      <c r="AK5777" t="str">
        <f t="shared" si="787"/>
        <v>Green Bay</v>
      </c>
    </row>
    <row r="5778" spans="17:37" x14ac:dyDescent="0.25">
      <c r="Q5778" t="s">
        <v>3347</v>
      </c>
      <c r="R5778" s="6">
        <v>42056</v>
      </c>
      <c r="S5778" t="s">
        <v>3194</v>
      </c>
      <c r="T5778" t="s">
        <v>3277</v>
      </c>
      <c r="U5778" t="s">
        <v>3841</v>
      </c>
      <c r="V5778">
        <v>83</v>
      </c>
      <c r="W5778">
        <v>70</v>
      </c>
      <c r="Y5778" t="s">
        <v>1819</v>
      </c>
      <c r="Z5778">
        <v>1</v>
      </c>
      <c r="AA5778">
        <f t="shared" si="784"/>
        <v>-13</v>
      </c>
      <c r="AB5778">
        <f t="shared" ca="1" si="780"/>
        <v>-3.4000000199999998</v>
      </c>
      <c r="AC5778">
        <f t="shared" ca="1" si="781"/>
        <v>-9.5999999799999998</v>
      </c>
      <c r="AD5778">
        <f t="shared" ca="1" si="782"/>
        <v>9.5999999799999998</v>
      </c>
      <c r="AE5778" s="2">
        <v>0</v>
      </c>
      <c r="AF5778" s="7">
        <f>VLOOKUP(R5778,Weights!$A$2:$B$120,2,0)*AE5778</f>
        <v>0</v>
      </c>
      <c r="AG5778">
        <f t="shared" ca="1" si="783"/>
        <v>92.159999615999993</v>
      </c>
      <c r="AI5778" t="str">
        <f t="shared" ca="1" si="785"/>
        <v>Detroit</v>
      </c>
      <c r="AJ5778" t="str">
        <f t="shared" si="786"/>
        <v>Detroit</v>
      </c>
      <c r="AK5778" t="str">
        <f t="shared" si="787"/>
        <v>Detroit</v>
      </c>
    </row>
    <row r="5779" spans="17:37" x14ac:dyDescent="0.25">
      <c r="Q5779" t="s">
        <v>3347</v>
      </c>
      <c r="R5779" s="6">
        <v>42063</v>
      </c>
      <c r="S5779" t="s">
        <v>3194</v>
      </c>
      <c r="T5779" t="s">
        <v>3402</v>
      </c>
      <c r="U5779" t="s">
        <v>3841</v>
      </c>
      <c r="V5779">
        <v>82</v>
      </c>
      <c r="W5779">
        <v>74</v>
      </c>
      <c r="Y5779" t="s">
        <v>1820</v>
      </c>
      <c r="Z5779">
        <v>1</v>
      </c>
      <c r="AA5779">
        <f t="shared" si="784"/>
        <v>-8</v>
      </c>
      <c r="AB5779">
        <f t="shared" ca="1" si="780"/>
        <v>2</v>
      </c>
      <c r="AC5779">
        <f t="shared" ca="1" si="781"/>
        <v>-10</v>
      </c>
      <c r="AD5779">
        <f t="shared" ca="1" si="782"/>
        <v>10</v>
      </c>
      <c r="AE5779" s="2">
        <v>0</v>
      </c>
      <c r="AF5779" s="7">
        <f>VLOOKUP(R5779,Weights!$A$2:$B$120,2,0)*AE5779</f>
        <v>0</v>
      </c>
      <c r="AG5779">
        <f t="shared" ca="1" si="783"/>
        <v>100</v>
      </c>
      <c r="AI5779" t="str">
        <f t="shared" ca="1" si="785"/>
        <v>Youngstown St</v>
      </c>
      <c r="AJ5779" t="str">
        <f t="shared" si="786"/>
        <v>Milwaukee</v>
      </c>
      <c r="AK5779" t="str">
        <f t="shared" si="787"/>
        <v>Milwaukee</v>
      </c>
    </row>
  </sheetData>
  <sortState ref="A2:L5779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2"/>
  <sheetViews>
    <sheetView workbookViewId="0">
      <selection activeCell="B1" sqref="B1"/>
    </sheetView>
  </sheetViews>
  <sheetFormatPr defaultRowHeight="15" x14ac:dyDescent="0.25"/>
  <cols>
    <col min="1" max="1" width="35.140625" bestFit="1" customWidth="1"/>
    <col min="2" max="2" width="22.85546875" bestFit="1" customWidth="1"/>
    <col min="5" max="5" width="31.85546875" bestFit="1" customWidth="1"/>
    <col min="6" max="6" width="22.85546875" bestFit="1" customWidth="1"/>
  </cols>
  <sheetData>
    <row r="1" spans="1:6" x14ac:dyDescent="0.25">
      <c r="A1" s="1" t="s">
        <v>2</v>
      </c>
      <c r="B1" s="1" t="s">
        <v>3837</v>
      </c>
      <c r="E1" s="1" t="s">
        <v>4</v>
      </c>
      <c r="F1" s="1" t="s">
        <v>3837</v>
      </c>
    </row>
    <row r="2" spans="1:6" x14ac:dyDescent="0.25">
      <c r="A2" t="s">
        <v>2696</v>
      </c>
      <c r="B2" t="s">
        <v>3294</v>
      </c>
      <c r="E2" t="s">
        <v>3294</v>
      </c>
      <c r="F2" t="s">
        <v>3294</v>
      </c>
    </row>
    <row r="3" spans="1:6" x14ac:dyDescent="0.25">
      <c r="A3" t="s">
        <v>2289</v>
      </c>
      <c r="B3" t="s">
        <v>3460</v>
      </c>
      <c r="E3" t="s">
        <v>3720</v>
      </c>
      <c r="F3" t="s">
        <v>3839</v>
      </c>
    </row>
    <row r="4" spans="1:6" x14ac:dyDescent="0.25">
      <c r="A4" t="s">
        <v>2038</v>
      </c>
      <c r="B4" t="s">
        <v>3243</v>
      </c>
      <c r="E4" t="s">
        <v>3460</v>
      </c>
      <c r="F4" t="s">
        <v>3460</v>
      </c>
    </row>
    <row r="5" spans="1:6" x14ac:dyDescent="0.25">
      <c r="A5" t="s">
        <v>2790</v>
      </c>
      <c r="B5" t="s">
        <v>3521</v>
      </c>
      <c r="E5" t="s">
        <v>3243</v>
      </c>
      <c r="F5" t="s">
        <v>3243</v>
      </c>
    </row>
    <row r="6" spans="1:6" x14ac:dyDescent="0.25">
      <c r="A6" t="s">
        <v>2594</v>
      </c>
      <c r="B6" t="s">
        <v>3276</v>
      </c>
      <c r="E6" t="s">
        <v>3276</v>
      </c>
      <c r="F6" t="s">
        <v>3276</v>
      </c>
    </row>
    <row r="7" spans="1:6" x14ac:dyDescent="0.25">
      <c r="A7" t="s">
        <v>2800</v>
      </c>
      <c r="B7" t="s">
        <v>3522</v>
      </c>
      <c r="E7" t="s">
        <v>3521</v>
      </c>
      <c r="F7" t="s">
        <v>3521</v>
      </c>
    </row>
    <row r="8" spans="1:6" x14ac:dyDescent="0.25">
      <c r="A8" t="s">
        <v>7</v>
      </c>
      <c r="B8" t="s">
        <v>3218</v>
      </c>
      <c r="E8" t="s">
        <v>3522</v>
      </c>
      <c r="F8" t="s">
        <v>3522</v>
      </c>
    </row>
    <row r="9" spans="1:6" x14ac:dyDescent="0.25">
      <c r="A9" t="s">
        <v>2808</v>
      </c>
      <c r="B9" t="s">
        <v>3535</v>
      </c>
      <c r="E9" t="s">
        <v>3482</v>
      </c>
      <c r="F9" t="s">
        <v>3839</v>
      </c>
    </row>
    <row r="10" spans="1:6" x14ac:dyDescent="0.25">
      <c r="A10" t="s">
        <v>2527</v>
      </c>
      <c r="B10" t="s">
        <v>3520</v>
      </c>
      <c r="E10" t="s">
        <v>3218</v>
      </c>
      <c r="F10" t="s">
        <v>3218</v>
      </c>
    </row>
    <row r="11" spans="1:6" x14ac:dyDescent="0.25">
      <c r="A11" t="s">
        <v>2932</v>
      </c>
      <c r="B11" t="s">
        <v>3470</v>
      </c>
      <c r="E11" t="s">
        <v>3670</v>
      </c>
      <c r="F11" t="s">
        <v>3839</v>
      </c>
    </row>
    <row r="12" spans="1:6" x14ac:dyDescent="0.25">
      <c r="A12" t="s">
        <v>2480</v>
      </c>
      <c r="B12" t="s">
        <v>3493</v>
      </c>
      <c r="E12" t="s">
        <v>3535</v>
      </c>
      <c r="F12" t="s">
        <v>3535</v>
      </c>
    </row>
    <row r="13" spans="1:6" x14ac:dyDescent="0.25">
      <c r="A13" t="s">
        <v>2477</v>
      </c>
      <c r="B13" t="s">
        <v>3836</v>
      </c>
      <c r="E13" t="s">
        <v>3683</v>
      </c>
      <c r="F13" t="s">
        <v>3839</v>
      </c>
    </row>
    <row r="14" spans="1:6" x14ac:dyDescent="0.25">
      <c r="A14" t="s">
        <v>2596</v>
      </c>
      <c r="B14" t="s">
        <v>3291</v>
      </c>
      <c r="E14" t="s">
        <v>3657</v>
      </c>
      <c r="F14" t="s">
        <v>3839</v>
      </c>
    </row>
    <row r="15" spans="1:6" x14ac:dyDescent="0.25">
      <c r="A15" t="s">
        <v>2938</v>
      </c>
      <c r="B15" t="s">
        <v>3480</v>
      </c>
      <c r="E15" t="s">
        <v>3709</v>
      </c>
      <c r="F15" t="s">
        <v>3839</v>
      </c>
    </row>
    <row r="16" spans="1:6" x14ac:dyDescent="0.25">
      <c r="A16" t="s">
        <v>2953</v>
      </c>
      <c r="B16" t="s">
        <v>3281</v>
      </c>
      <c r="E16" t="s">
        <v>3692</v>
      </c>
      <c r="F16" t="s">
        <v>3839</v>
      </c>
    </row>
    <row r="17" spans="1:6" x14ac:dyDescent="0.25">
      <c r="A17" t="s">
        <v>2818</v>
      </c>
      <c r="B17" t="s">
        <v>3533</v>
      </c>
      <c r="E17" t="s">
        <v>3520</v>
      </c>
      <c r="F17" t="s">
        <v>3520</v>
      </c>
    </row>
    <row r="18" spans="1:6" x14ac:dyDescent="0.25">
      <c r="A18" t="s">
        <v>2530</v>
      </c>
      <c r="B18" t="s">
        <v>3214</v>
      </c>
      <c r="E18" t="s">
        <v>3799</v>
      </c>
      <c r="F18" t="s">
        <v>3839</v>
      </c>
    </row>
    <row r="19" spans="1:6" x14ac:dyDescent="0.25">
      <c r="A19" t="s">
        <v>2600</v>
      </c>
      <c r="B19" t="s">
        <v>3381</v>
      </c>
      <c r="E19" t="s">
        <v>3470</v>
      </c>
      <c r="F19" t="s">
        <v>3470</v>
      </c>
    </row>
    <row r="20" spans="1:6" x14ac:dyDescent="0.25">
      <c r="A20" t="s">
        <v>2418</v>
      </c>
      <c r="B20" t="s">
        <v>3354</v>
      </c>
      <c r="E20" t="s">
        <v>3665</v>
      </c>
      <c r="F20" t="s">
        <v>3839</v>
      </c>
    </row>
    <row r="21" spans="1:6" x14ac:dyDescent="0.25">
      <c r="A21" t="s">
        <v>2040</v>
      </c>
      <c r="B21" t="s">
        <v>3437</v>
      </c>
      <c r="E21" t="s">
        <v>3836</v>
      </c>
      <c r="F21" t="s">
        <v>3836</v>
      </c>
    </row>
    <row r="22" spans="1:6" x14ac:dyDescent="0.25">
      <c r="A22" t="s">
        <v>929</v>
      </c>
      <c r="B22" t="s">
        <v>3524</v>
      </c>
      <c r="E22" t="s">
        <v>3493</v>
      </c>
      <c r="F22" t="s">
        <v>3493</v>
      </c>
    </row>
    <row r="23" spans="1:6" x14ac:dyDescent="0.25">
      <c r="A23" t="s">
        <v>2420</v>
      </c>
      <c r="B23" t="s">
        <v>3351</v>
      </c>
      <c r="E23" t="s">
        <v>3648</v>
      </c>
      <c r="F23" t="s">
        <v>3839</v>
      </c>
    </row>
    <row r="24" spans="1:6" x14ac:dyDescent="0.25">
      <c r="A24" t="s">
        <v>2093</v>
      </c>
      <c r="B24" t="s">
        <v>3340</v>
      </c>
      <c r="E24" t="s">
        <v>3291</v>
      </c>
      <c r="F24" t="s">
        <v>3291</v>
      </c>
    </row>
    <row r="25" spans="1:6" x14ac:dyDescent="0.25">
      <c r="A25" t="s">
        <v>63</v>
      </c>
      <c r="B25" t="s">
        <v>3210</v>
      </c>
      <c r="E25" t="s">
        <v>3480</v>
      </c>
      <c r="F25" t="s">
        <v>3480</v>
      </c>
    </row>
    <row r="26" spans="1:6" x14ac:dyDescent="0.25">
      <c r="A26" t="s">
        <v>2294</v>
      </c>
      <c r="B26" t="s">
        <v>3401</v>
      </c>
      <c r="E26" t="s">
        <v>3783</v>
      </c>
      <c r="F26" t="s">
        <v>3839</v>
      </c>
    </row>
    <row r="27" spans="1:6" x14ac:dyDescent="0.25">
      <c r="A27" t="s">
        <v>644</v>
      </c>
      <c r="B27" t="s">
        <v>3216</v>
      </c>
      <c r="E27" t="s">
        <v>3721</v>
      </c>
      <c r="F27" t="s">
        <v>3839</v>
      </c>
    </row>
    <row r="28" spans="1:6" x14ac:dyDescent="0.25">
      <c r="A28" t="s">
        <v>2539</v>
      </c>
      <c r="B28" t="s">
        <v>3215</v>
      </c>
      <c r="E28" t="s">
        <v>3281</v>
      </c>
      <c r="F28" t="s">
        <v>3281</v>
      </c>
    </row>
    <row r="29" spans="1:6" x14ac:dyDescent="0.25">
      <c r="A29" t="s">
        <v>2046</v>
      </c>
      <c r="B29" t="s">
        <v>3488</v>
      </c>
      <c r="E29" t="s">
        <v>3533</v>
      </c>
      <c r="F29" t="s">
        <v>3533</v>
      </c>
    </row>
    <row r="30" spans="1:6" x14ac:dyDescent="0.25">
      <c r="A30" t="s">
        <v>2214</v>
      </c>
      <c r="B30" t="s">
        <v>3497</v>
      </c>
      <c r="E30" t="s">
        <v>3766</v>
      </c>
      <c r="F30" t="s">
        <v>3839</v>
      </c>
    </row>
    <row r="31" spans="1:6" x14ac:dyDescent="0.25">
      <c r="A31" t="s">
        <v>1821</v>
      </c>
      <c r="B31" t="s">
        <v>3242</v>
      </c>
      <c r="E31" t="s">
        <v>3214</v>
      </c>
      <c r="F31" t="s">
        <v>3214</v>
      </c>
    </row>
    <row r="32" spans="1:6" x14ac:dyDescent="0.25">
      <c r="A32" t="s">
        <v>2344</v>
      </c>
      <c r="B32" t="s">
        <v>3227</v>
      </c>
      <c r="E32" t="s">
        <v>3758</v>
      </c>
      <c r="F32" t="s">
        <v>3839</v>
      </c>
    </row>
    <row r="33" spans="1:6" x14ac:dyDescent="0.25">
      <c r="A33" t="s">
        <v>2541</v>
      </c>
      <c r="B33" t="s">
        <v>3200</v>
      </c>
      <c r="E33" t="s">
        <v>3381</v>
      </c>
      <c r="F33" t="s">
        <v>3381</v>
      </c>
    </row>
    <row r="34" spans="1:6" x14ac:dyDescent="0.25">
      <c r="A34" t="s">
        <v>2051</v>
      </c>
      <c r="B34" t="s">
        <v>3405</v>
      </c>
      <c r="E34" t="s">
        <v>3698</v>
      </c>
      <c r="F34" t="s">
        <v>3839</v>
      </c>
    </row>
    <row r="35" spans="1:6" x14ac:dyDescent="0.25">
      <c r="A35" t="s">
        <v>1029</v>
      </c>
      <c r="B35" t="s">
        <v>3222</v>
      </c>
      <c r="E35" t="s">
        <v>3777</v>
      </c>
      <c r="F35" t="s">
        <v>3839</v>
      </c>
    </row>
    <row r="36" spans="1:6" x14ac:dyDescent="0.25">
      <c r="A36" t="s">
        <v>3014</v>
      </c>
      <c r="B36" t="s">
        <v>3305</v>
      </c>
      <c r="E36" t="s">
        <v>3354</v>
      </c>
      <c r="F36" t="s">
        <v>3354</v>
      </c>
    </row>
    <row r="37" spans="1:6" x14ac:dyDescent="0.25">
      <c r="A37" t="s">
        <v>1438</v>
      </c>
      <c r="B37" t="s">
        <v>3454</v>
      </c>
      <c r="E37" t="s">
        <v>3561</v>
      </c>
      <c r="F37" t="s">
        <v>3839</v>
      </c>
    </row>
    <row r="38" spans="1:6" x14ac:dyDescent="0.25">
      <c r="A38" t="s">
        <v>2483</v>
      </c>
      <c r="B38" t="s">
        <v>3343</v>
      </c>
      <c r="E38" t="s">
        <v>3615</v>
      </c>
      <c r="F38" t="s">
        <v>3839</v>
      </c>
    </row>
    <row r="39" spans="1:6" x14ac:dyDescent="0.25">
      <c r="A39" t="s">
        <v>1247</v>
      </c>
      <c r="B39" t="s">
        <v>3433</v>
      </c>
      <c r="E39" t="s">
        <v>3716</v>
      </c>
      <c r="F39" t="s">
        <v>3839</v>
      </c>
    </row>
    <row r="40" spans="1:6" x14ac:dyDescent="0.25">
      <c r="A40" t="s">
        <v>1891</v>
      </c>
      <c r="B40" t="s">
        <v>3236</v>
      </c>
      <c r="E40" t="s">
        <v>3733</v>
      </c>
      <c r="F40" t="s">
        <v>3839</v>
      </c>
    </row>
    <row r="41" spans="1:6" x14ac:dyDescent="0.25">
      <c r="A41" t="s">
        <v>2698</v>
      </c>
      <c r="B41" t="s">
        <v>3435</v>
      </c>
      <c r="E41" t="s">
        <v>3437</v>
      </c>
      <c r="F41" t="s">
        <v>3437</v>
      </c>
    </row>
    <row r="42" spans="1:6" x14ac:dyDescent="0.25">
      <c r="A42" t="s">
        <v>2353</v>
      </c>
      <c r="B42" t="s">
        <v>3249</v>
      </c>
      <c r="E42" t="s">
        <v>3701</v>
      </c>
      <c r="F42" t="s">
        <v>3839</v>
      </c>
    </row>
    <row r="43" spans="1:6" x14ac:dyDescent="0.25">
      <c r="A43" t="s">
        <v>2057</v>
      </c>
      <c r="B43" t="s">
        <v>3223</v>
      </c>
      <c r="E43" t="s">
        <v>3575</v>
      </c>
      <c r="F43" t="s">
        <v>3839</v>
      </c>
    </row>
    <row r="44" spans="1:6" x14ac:dyDescent="0.25">
      <c r="A44" t="s">
        <v>1522</v>
      </c>
      <c r="B44" t="s">
        <v>3285</v>
      </c>
      <c r="E44" t="s">
        <v>3524</v>
      </c>
      <c r="F44" t="s">
        <v>3524</v>
      </c>
    </row>
    <row r="45" spans="1:6" x14ac:dyDescent="0.25">
      <c r="A45" t="s">
        <v>1256</v>
      </c>
      <c r="B45" t="s">
        <v>3422</v>
      </c>
      <c r="E45" t="s">
        <v>3800</v>
      </c>
      <c r="F45" t="s">
        <v>3839</v>
      </c>
    </row>
    <row r="46" spans="1:6" x14ac:dyDescent="0.25">
      <c r="A46" t="s">
        <v>1599</v>
      </c>
      <c r="B46" t="s">
        <v>3326</v>
      </c>
      <c r="E46" t="s">
        <v>3351</v>
      </c>
      <c r="F46" t="s">
        <v>3351</v>
      </c>
    </row>
    <row r="47" spans="1:6" x14ac:dyDescent="0.25">
      <c r="A47" t="s">
        <v>2637</v>
      </c>
      <c r="B47" t="s">
        <v>3355</v>
      </c>
      <c r="E47" t="s">
        <v>3730</v>
      </c>
      <c r="F47" t="s">
        <v>3839</v>
      </c>
    </row>
    <row r="48" spans="1:6" x14ac:dyDescent="0.25">
      <c r="A48" t="s">
        <v>3067</v>
      </c>
      <c r="B48" t="s">
        <v>3378</v>
      </c>
      <c r="E48" t="s">
        <v>3567</v>
      </c>
      <c r="F48" t="s">
        <v>3839</v>
      </c>
    </row>
    <row r="49" spans="1:6" x14ac:dyDescent="0.25">
      <c r="A49" t="s">
        <v>257</v>
      </c>
      <c r="B49" t="s">
        <v>3234</v>
      </c>
      <c r="E49" t="s">
        <v>3737</v>
      </c>
      <c r="F49" t="s">
        <v>3839</v>
      </c>
    </row>
    <row r="50" spans="1:6" x14ac:dyDescent="0.25">
      <c r="A50" t="s">
        <v>655</v>
      </c>
      <c r="B50" t="s">
        <v>3318</v>
      </c>
      <c r="E50" t="s">
        <v>3629</v>
      </c>
      <c r="F50" t="s">
        <v>3839</v>
      </c>
    </row>
    <row r="51" spans="1:6" x14ac:dyDescent="0.25">
      <c r="A51" t="s">
        <v>1721</v>
      </c>
      <c r="B51" t="s">
        <v>3494</v>
      </c>
      <c r="E51" t="s">
        <v>3340</v>
      </c>
      <c r="F51" t="s">
        <v>3340</v>
      </c>
    </row>
    <row r="52" spans="1:6" x14ac:dyDescent="0.25">
      <c r="A52" t="s">
        <v>1270</v>
      </c>
      <c r="B52" t="s">
        <v>3429</v>
      </c>
      <c r="E52" t="s">
        <v>3210</v>
      </c>
      <c r="F52" t="s">
        <v>3210</v>
      </c>
    </row>
    <row r="53" spans="1:6" x14ac:dyDescent="0.25">
      <c r="A53" t="s">
        <v>2545</v>
      </c>
      <c r="B53" t="s">
        <v>3197</v>
      </c>
      <c r="E53" t="s">
        <v>3593</v>
      </c>
      <c r="F53" t="s">
        <v>3839</v>
      </c>
    </row>
    <row r="54" spans="1:6" x14ac:dyDescent="0.25">
      <c r="A54" t="s">
        <v>2492</v>
      </c>
      <c r="B54" t="s">
        <v>3352</v>
      </c>
      <c r="E54" t="s">
        <v>3612</v>
      </c>
      <c r="F54" t="s">
        <v>3839</v>
      </c>
    </row>
    <row r="55" spans="1:6" x14ac:dyDescent="0.25">
      <c r="A55" t="s">
        <v>2298</v>
      </c>
      <c r="B55" t="s">
        <v>3400</v>
      </c>
      <c r="E55" t="s">
        <v>3554</v>
      </c>
      <c r="F55" t="s">
        <v>3839</v>
      </c>
    </row>
    <row r="56" spans="1:6" x14ac:dyDescent="0.25">
      <c r="A56" t="s">
        <v>1832</v>
      </c>
      <c r="B56" t="s">
        <v>3237</v>
      </c>
      <c r="E56" t="s">
        <v>3689</v>
      </c>
      <c r="F56" t="s">
        <v>3839</v>
      </c>
    </row>
    <row r="57" spans="1:6" x14ac:dyDescent="0.25">
      <c r="A57" t="s">
        <v>288</v>
      </c>
      <c r="B57" t="s">
        <v>3257</v>
      </c>
      <c r="E57" t="s">
        <v>3574</v>
      </c>
      <c r="F57" t="s">
        <v>3839</v>
      </c>
    </row>
    <row r="58" spans="1:6" x14ac:dyDescent="0.25">
      <c r="A58" t="s">
        <v>2105</v>
      </c>
      <c r="B58" t="s">
        <v>3471</v>
      </c>
      <c r="E58" t="s">
        <v>3401</v>
      </c>
      <c r="F58" t="s">
        <v>3401</v>
      </c>
    </row>
    <row r="59" spans="1:6" x14ac:dyDescent="0.25">
      <c r="A59" t="s">
        <v>1837</v>
      </c>
      <c r="B59" t="s">
        <v>3240</v>
      </c>
      <c r="E59" t="s">
        <v>3216</v>
      </c>
      <c r="F59" t="s">
        <v>3216</v>
      </c>
    </row>
    <row r="60" spans="1:6" x14ac:dyDescent="0.25">
      <c r="A60" t="s">
        <v>1032</v>
      </c>
      <c r="B60" t="s">
        <v>3373</v>
      </c>
      <c r="E60" t="s">
        <v>3215</v>
      </c>
      <c r="F60" t="s">
        <v>3215</v>
      </c>
    </row>
    <row r="61" spans="1:6" x14ac:dyDescent="0.25">
      <c r="A61" t="s">
        <v>1447</v>
      </c>
      <c r="B61" t="s">
        <v>3453</v>
      </c>
      <c r="E61" t="s">
        <v>3488</v>
      </c>
      <c r="F61" t="s">
        <v>3488</v>
      </c>
    </row>
    <row r="62" spans="1:6" x14ac:dyDescent="0.25">
      <c r="A62" t="s">
        <v>1457</v>
      </c>
      <c r="B62" t="s">
        <v>3404</v>
      </c>
      <c r="E62" t="s">
        <v>3497</v>
      </c>
      <c r="F62" t="s">
        <v>3497</v>
      </c>
    </row>
    <row r="63" spans="1:6" x14ac:dyDescent="0.25">
      <c r="A63" t="s">
        <v>3075</v>
      </c>
      <c r="B63" t="s">
        <v>3463</v>
      </c>
      <c r="E63" t="s">
        <v>3656</v>
      </c>
      <c r="F63" t="s">
        <v>3839</v>
      </c>
    </row>
    <row r="64" spans="1:6" x14ac:dyDescent="0.25">
      <c r="A64" t="s">
        <v>1845</v>
      </c>
      <c r="B64" t="s">
        <v>3225</v>
      </c>
      <c r="E64" t="s">
        <v>3606</v>
      </c>
      <c r="F64" t="s">
        <v>3839</v>
      </c>
    </row>
    <row r="65" spans="1:6" x14ac:dyDescent="0.25">
      <c r="A65" t="s">
        <v>452</v>
      </c>
      <c r="B65" t="s">
        <v>3293</v>
      </c>
      <c r="E65" t="s">
        <v>3804</v>
      </c>
      <c r="F65" t="s">
        <v>3839</v>
      </c>
    </row>
    <row r="66" spans="1:6" x14ac:dyDescent="0.25">
      <c r="A66" t="s">
        <v>463</v>
      </c>
      <c r="B66" t="s">
        <v>3297</v>
      </c>
      <c r="E66" t="s">
        <v>3597</v>
      </c>
      <c r="F66" t="s">
        <v>3839</v>
      </c>
    </row>
    <row r="67" spans="1:6" x14ac:dyDescent="0.25">
      <c r="A67" t="s">
        <v>1535</v>
      </c>
      <c r="B67" t="s">
        <v>3278</v>
      </c>
      <c r="E67" t="s">
        <v>3242</v>
      </c>
      <c r="F67" t="s">
        <v>3242</v>
      </c>
    </row>
    <row r="68" spans="1:6" x14ac:dyDescent="0.25">
      <c r="A68" t="s">
        <v>2116</v>
      </c>
      <c r="B68" t="s">
        <v>3421</v>
      </c>
      <c r="E68" t="s">
        <v>3227</v>
      </c>
      <c r="F68" t="s">
        <v>3227</v>
      </c>
    </row>
    <row r="69" spans="1:6" x14ac:dyDescent="0.25">
      <c r="A69" t="s">
        <v>2881</v>
      </c>
      <c r="B69" t="s">
        <v>3310</v>
      </c>
      <c r="E69" t="s">
        <v>3200</v>
      </c>
      <c r="F69" t="s">
        <v>3200</v>
      </c>
    </row>
    <row r="70" spans="1:6" x14ac:dyDescent="0.25">
      <c r="A70" t="s">
        <v>1044</v>
      </c>
      <c r="B70" t="s">
        <v>3376</v>
      </c>
      <c r="E70" t="s">
        <v>3405</v>
      </c>
      <c r="F70" t="s">
        <v>3405</v>
      </c>
    </row>
    <row r="71" spans="1:6" x14ac:dyDescent="0.25">
      <c r="A71" t="s">
        <v>1735</v>
      </c>
      <c r="B71" t="s">
        <v>3277</v>
      </c>
      <c r="E71" t="s">
        <v>3222</v>
      </c>
      <c r="F71" t="s">
        <v>3222</v>
      </c>
    </row>
    <row r="72" spans="1:6" x14ac:dyDescent="0.25">
      <c r="A72" t="s">
        <v>2218</v>
      </c>
      <c r="B72" t="s">
        <v>3409</v>
      </c>
      <c r="E72" t="s">
        <v>3305</v>
      </c>
      <c r="F72" t="s">
        <v>3305</v>
      </c>
    </row>
    <row r="73" spans="1:6" x14ac:dyDescent="0.25">
      <c r="A73" t="s">
        <v>1547</v>
      </c>
      <c r="B73" t="s">
        <v>3302</v>
      </c>
      <c r="E73" t="s">
        <v>3808</v>
      </c>
      <c r="F73" t="s">
        <v>3839</v>
      </c>
    </row>
    <row r="74" spans="1:6" x14ac:dyDescent="0.25">
      <c r="A74" t="s">
        <v>672</v>
      </c>
      <c r="B74" t="s">
        <v>3825</v>
      </c>
      <c r="E74" t="s">
        <v>3454</v>
      </c>
      <c r="F74" t="s">
        <v>3454</v>
      </c>
    </row>
    <row r="75" spans="1:6" x14ac:dyDescent="0.25">
      <c r="A75" t="s">
        <v>483</v>
      </c>
      <c r="B75" t="s">
        <v>3241</v>
      </c>
      <c r="E75" t="s">
        <v>3626</v>
      </c>
      <c r="F75" t="s">
        <v>3839</v>
      </c>
    </row>
    <row r="76" spans="1:6" x14ac:dyDescent="0.25">
      <c r="A76" t="s">
        <v>312</v>
      </c>
      <c r="B76" t="s">
        <v>3260</v>
      </c>
      <c r="E76" t="s">
        <v>3627</v>
      </c>
      <c r="F76" t="s">
        <v>3839</v>
      </c>
    </row>
    <row r="77" spans="1:6" x14ac:dyDescent="0.25">
      <c r="A77" t="s">
        <v>2645</v>
      </c>
      <c r="B77" t="s">
        <v>3440</v>
      </c>
      <c r="E77" t="s">
        <v>3810</v>
      </c>
      <c r="F77" t="s">
        <v>3839</v>
      </c>
    </row>
    <row r="78" spans="1:6" x14ac:dyDescent="0.25">
      <c r="A78" t="s">
        <v>2425</v>
      </c>
      <c r="B78" t="s">
        <v>3458</v>
      </c>
      <c r="E78" t="s">
        <v>3538</v>
      </c>
      <c r="F78" t="s">
        <v>3839</v>
      </c>
    </row>
    <row r="79" spans="1:6" x14ac:dyDescent="0.25">
      <c r="A79" t="s">
        <v>2432</v>
      </c>
      <c r="B79" t="s">
        <v>3498</v>
      </c>
      <c r="E79" t="s">
        <v>3343</v>
      </c>
      <c r="F79" t="s">
        <v>3343</v>
      </c>
    </row>
    <row r="80" spans="1:6" x14ac:dyDescent="0.25">
      <c r="A80" t="s">
        <v>2067</v>
      </c>
      <c r="B80" t="s">
        <v>3436</v>
      </c>
      <c r="E80" t="s">
        <v>3633</v>
      </c>
      <c r="F80" t="s">
        <v>3839</v>
      </c>
    </row>
    <row r="81" spans="1:6" x14ac:dyDescent="0.25">
      <c r="A81" t="s">
        <v>1108</v>
      </c>
      <c r="B81" t="s">
        <v>3357</v>
      </c>
      <c r="E81" t="s">
        <v>3655</v>
      </c>
      <c r="F81" t="s">
        <v>3839</v>
      </c>
    </row>
    <row r="82" spans="1:6" x14ac:dyDescent="0.25">
      <c r="A82" t="s">
        <v>1558</v>
      </c>
      <c r="B82" t="s">
        <v>3466</v>
      </c>
      <c r="E82" t="s">
        <v>3433</v>
      </c>
      <c r="F82" t="s">
        <v>3433</v>
      </c>
    </row>
    <row r="83" spans="1:6" x14ac:dyDescent="0.25">
      <c r="A83" t="s">
        <v>2225</v>
      </c>
      <c r="B83" t="s">
        <v>3499</v>
      </c>
      <c r="E83" t="s">
        <v>3236</v>
      </c>
      <c r="F83" t="s">
        <v>3236</v>
      </c>
    </row>
    <row r="84" spans="1:6" x14ac:dyDescent="0.25">
      <c r="A84" t="s">
        <v>1909</v>
      </c>
      <c r="B84" t="s">
        <v>3503</v>
      </c>
      <c r="E84" t="s">
        <v>3697</v>
      </c>
      <c r="F84" t="s">
        <v>3839</v>
      </c>
    </row>
    <row r="85" spans="1:6" x14ac:dyDescent="0.25">
      <c r="A85" t="s">
        <v>2357</v>
      </c>
      <c r="B85" t="s">
        <v>3468</v>
      </c>
      <c r="E85" t="s">
        <v>3587</v>
      </c>
      <c r="F85" t="s">
        <v>3839</v>
      </c>
    </row>
    <row r="86" spans="1:6" x14ac:dyDescent="0.25">
      <c r="A86" t="s">
        <v>2120</v>
      </c>
      <c r="B86" t="s">
        <v>3341</v>
      </c>
      <c r="E86" t="s">
        <v>3748</v>
      </c>
      <c r="F86" t="s">
        <v>3839</v>
      </c>
    </row>
    <row r="87" spans="1:6" x14ac:dyDescent="0.25">
      <c r="A87" t="s">
        <v>1605</v>
      </c>
      <c r="B87" t="s">
        <v>3268</v>
      </c>
      <c r="E87" t="s">
        <v>3556</v>
      </c>
      <c r="F87" t="s">
        <v>3839</v>
      </c>
    </row>
    <row r="88" spans="1:6" x14ac:dyDescent="0.25">
      <c r="A88" t="s">
        <v>2602</v>
      </c>
      <c r="B88" t="s">
        <v>3265</v>
      </c>
      <c r="E88" t="s">
        <v>3553</v>
      </c>
      <c r="F88" t="s">
        <v>3839</v>
      </c>
    </row>
    <row r="89" spans="1:6" x14ac:dyDescent="0.25">
      <c r="A89" t="s">
        <v>829</v>
      </c>
      <c r="B89" t="s">
        <v>3342</v>
      </c>
      <c r="E89" t="s">
        <v>3805</v>
      </c>
      <c r="F89" t="s">
        <v>3839</v>
      </c>
    </row>
    <row r="90" spans="1:6" x14ac:dyDescent="0.25">
      <c r="A90" t="s">
        <v>1615</v>
      </c>
      <c r="B90" t="s">
        <v>3346</v>
      </c>
      <c r="E90" t="s">
        <v>3435</v>
      </c>
      <c r="F90" t="s">
        <v>3435</v>
      </c>
    </row>
    <row r="91" spans="1:6" x14ac:dyDescent="0.25">
      <c r="A91" t="s">
        <v>691</v>
      </c>
      <c r="B91" t="s">
        <v>3282</v>
      </c>
      <c r="E91" t="s">
        <v>3773</v>
      </c>
      <c r="F91" t="s">
        <v>3839</v>
      </c>
    </row>
    <row r="92" spans="1:6" x14ac:dyDescent="0.25">
      <c r="A92" t="s">
        <v>501</v>
      </c>
      <c r="B92" t="s">
        <v>3239</v>
      </c>
      <c r="E92" t="s">
        <v>3249</v>
      </c>
      <c r="F92" t="s">
        <v>3249</v>
      </c>
    </row>
    <row r="93" spans="1:6" x14ac:dyDescent="0.25">
      <c r="A93" t="s">
        <v>2306</v>
      </c>
      <c r="B93" t="s">
        <v>3450</v>
      </c>
      <c r="E93" t="s">
        <v>3223</v>
      </c>
      <c r="F93" t="s">
        <v>3223</v>
      </c>
    </row>
    <row r="94" spans="1:6" x14ac:dyDescent="0.25">
      <c r="A94" t="s">
        <v>2658</v>
      </c>
      <c r="B94" t="s">
        <v>3459</v>
      </c>
      <c r="E94" t="s">
        <v>3613</v>
      </c>
      <c r="F94" t="s">
        <v>3839</v>
      </c>
    </row>
    <row r="95" spans="1:6" x14ac:dyDescent="0.25">
      <c r="A95" t="s">
        <v>1274</v>
      </c>
      <c r="B95" t="s">
        <v>3427</v>
      </c>
      <c r="E95" t="s">
        <v>3797</v>
      </c>
      <c r="F95" t="s">
        <v>3839</v>
      </c>
    </row>
    <row r="96" spans="1:6" x14ac:dyDescent="0.25">
      <c r="A96" t="s">
        <v>515</v>
      </c>
      <c r="B96" t="s">
        <v>3288</v>
      </c>
      <c r="E96" t="s">
        <v>3456</v>
      </c>
      <c r="F96" t="s">
        <v>3839</v>
      </c>
    </row>
    <row r="97" spans="1:6" x14ac:dyDescent="0.25">
      <c r="A97" t="s">
        <v>526</v>
      </c>
      <c r="B97" t="s">
        <v>3247</v>
      </c>
      <c r="E97" t="s">
        <v>3741</v>
      </c>
      <c r="F97" t="s">
        <v>3839</v>
      </c>
    </row>
    <row r="98" spans="1:6" x14ac:dyDescent="0.25">
      <c r="A98" t="s">
        <v>1052</v>
      </c>
      <c r="B98" t="s">
        <v>3370</v>
      </c>
      <c r="E98" t="s">
        <v>3634</v>
      </c>
      <c r="F98" t="s">
        <v>3839</v>
      </c>
    </row>
    <row r="99" spans="1:6" x14ac:dyDescent="0.25">
      <c r="A99" t="s">
        <v>2604</v>
      </c>
      <c r="B99" t="s">
        <v>3232</v>
      </c>
      <c r="E99" t="s">
        <v>3285</v>
      </c>
      <c r="F99" t="s">
        <v>3285</v>
      </c>
    </row>
    <row r="100" spans="1:6" x14ac:dyDescent="0.25">
      <c r="A100" t="s">
        <v>2959</v>
      </c>
      <c r="B100" t="s">
        <v>3476</v>
      </c>
      <c r="E100" t="s">
        <v>3422</v>
      </c>
      <c r="F100" t="s">
        <v>3422</v>
      </c>
    </row>
    <row r="101" spans="1:6" x14ac:dyDescent="0.25">
      <c r="A101" t="s">
        <v>2970</v>
      </c>
      <c r="B101" t="s">
        <v>3484</v>
      </c>
      <c r="E101" t="s">
        <v>3326</v>
      </c>
      <c r="F101" t="s">
        <v>3326</v>
      </c>
    </row>
    <row r="102" spans="1:6" x14ac:dyDescent="0.25">
      <c r="A102" t="s">
        <v>702</v>
      </c>
      <c r="B102" t="s">
        <v>3317</v>
      </c>
      <c r="E102" t="s">
        <v>3355</v>
      </c>
      <c r="F102" t="s">
        <v>3355</v>
      </c>
    </row>
    <row r="103" spans="1:6" x14ac:dyDescent="0.25">
      <c r="A103" t="s">
        <v>3018</v>
      </c>
      <c r="B103" t="s">
        <v>3828</v>
      </c>
      <c r="E103" t="s">
        <v>3702</v>
      </c>
      <c r="F103" t="s">
        <v>3839</v>
      </c>
    </row>
    <row r="104" spans="1:6" x14ac:dyDescent="0.25">
      <c r="A104" t="s">
        <v>2826</v>
      </c>
      <c r="B104" t="s">
        <v>3536</v>
      </c>
      <c r="E104" t="s">
        <v>3378</v>
      </c>
      <c r="F104" t="s">
        <v>3378</v>
      </c>
    </row>
    <row r="105" spans="1:6" x14ac:dyDescent="0.25">
      <c r="A105" t="s">
        <v>3083</v>
      </c>
      <c r="B105" t="s">
        <v>3396</v>
      </c>
      <c r="E105" t="s">
        <v>3759</v>
      </c>
      <c r="F105" t="s">
        <v>3839</v>
      </c>
    </row>
    <row r="106" spans="1:6" x14ac:dyDescent="0.25">
      <c r="A106" t="s">
        <v>1748</v>
      </c>
      <c r="B106" t="s">
        <v>3492</v>
      </c>
      <c r="E106" t="s">
        <v>3234</v>
      </c>
      <c r="F106" t="s">
        <v>3234</v>
      </c>
    </row>
    <row r="107" spans="1:6" x14ac:dyDescent="0.25">
      <c r="A107" t="s">
        <v>2132</v>
      </c>
      <c r="B107" t="s">
        <v>3414</v>
      </c>
      <c r="E107" t="s">
        <v>3614</v>
      </c>
      <c r="F107" t="s">
        <v>3839</v>
      </c>
    </row>
    <row r="108" spans="1:6" x14ac:dyDescent="0.25">
      <c r="A108" t="s">
        <v>97</v>
      </c>
      <c r="B108" t="s">
        <v>3207</v>
      </c>
      <c r="E108" t="s">
        <v>3573</v>
      </c>
      <c r="F108" t="s">
        <v>3839</v>
      </c>
    </row>
    <row r="109" spans="1:6" x14ac:dyDescent="0.25">
      <c r="A109" t="s">
        <v>1853</v>
      </c>
      <c r="B109" t="s">
        <v>3272</v>
      </c>
      <c r="E109" t="s">
        <v>3756</v>
      </c>
      <c r="F109" t="s">
        <v>3839</v>
      </c>
    </row>
    <row r="110" spans="1:6" x14ac:dyDescent="0.25">
      <c r="A110" t="s">
        <v>1471</v>
      </c>
      <c r="B110" t="s">
        <v>3329</v>
      </c>
      <c r="E110" t="s">
        <v>3318</v>
      </c>
      <c r="F110" t="s">
        <v>3318</v>
      </c>
    </row>
    <row r="111" spans="1:6" x14ac:dyDescent="0.25">
      <c r="A111" t="s">
        <v>1285</v>
      </c>
      <c r="B111" t="s">
        <v>3423</v>
      </c>
      <c r="E111" t="s">
        <v>3494</v>
      </c>
      <c r="F111" t="s">
        <v>3494</v>
      </c>
    </row>
    <row r="112" spans="1:6" x14ac:dyDescent="0.25">
      <c r="A112" t="s">
        <v>1563</v>
      </c>
      <c r="B112" t="s">
        <v>3233</v>
      </c>
      <c r="E112" t="s">
        <v>3594</v>
      </c>
      <c r="F112" t="s">
        <v>3839</v>
      </c>
    </row>
    <row r="113" spans="1:6" x14ac:dyDescent="0.25">
      <c r="A113" t="s">
        <v>2557</v>
      </c>
      <c r="B113" t="s">
        <v>3220</v>
      </c>
      <c r="E113" t="s">
        <v>3429</v>
      </c>
      <c r="F113" t="s">
        <v>3429</v>
      </c>
    </row>
    <row r="114" spans="1:6" x14ac:dyDescent="0.25">
      <c r="A114" t="s">
        <v>2709</v>
      </c>
      <c r="B114" t="s">
        <v>3525</v>
      </c>
      <c r="E114" t="s">
        <v>3757</v>
      </c>
      <c r="F114" t="s">
        <v>3839</v>
      </c>
    </row>
    <row r="115" spans="1:6" x14ac:dyDescent="0.25">
      <c r="A115" t="s">
        <v>330</v>
      </c>
      <c r="B115" t="s">
        <v>3262</v>
      </c>
      <c r="E115" t="s">
        <v>3197</v>
      </c>
      <c r="F115" t="s">
        <v>3197</v>
      </c>
    </row>
    <row r="116" spans="1:6" x14ac:dyDescent="0.25">
      <c r="A116" t="s">
        <v>2142</v>
      </c>
      <c r="B116" t="s">
        <v>3514</v>
      </c>
      <c r="E116" t="s">
        <v>3707</v>
      </c>
      <c r="F116" t="s">
        <v>3839</v>
      </c>
    </row>
    <row r="117" spans="1:6" x14ac:dyDescent="0.25">
      <c r="A117" t="s">
        <v>1135</v>
      </c>
      <c r="B117" t="s">
        <v>3390</v>
      </c>
      <c r="E117" t="s">
        <v>3352</v>
      </c>
      <c r="F117" t="s">
        <v>3352</v>
      </c>
    </row>
    <row r="118" spans="1:6" x14ac:dyDescent="0.25">
      <c r="A118" t="s">
        <v>1119</v>
      </c>
      <c r="B118" t="s">
        <v>3358</v>
      </c>
      <c r="E118" t="s">
        <v>3400</v>
      </c>
      <c r="F118" t="s">
        <v>3400</v>
      </c>
    </row>
    <row r="119" spans="1:6" x14ac:dyDescent="0.25">
      <c r="A119" t="s">
        <v>1345</v>
      </c>
      <c r="B119" t="s">
        <v>3348</v>
      </c>
      <c r="E119" t="s">
        <v>3237</v>
      </c>
      <c r="F119" t="s">
        <v>3237</v>
      </c>
    </row>
    <row r="120" spans="1:6" x14ac:dyDescent="0.25">
      <c r="A120" t="s">
        <v>2231</v>
      </c>
      <c r="B120" t="s">
        <v>3314</v>
      </c>
      <c r="E120" t="s">
        <v>3602</v>
      </c>
      <c r="F120" t="s">
        <v>3839</v>
      </c>
    </row>
    <row r="121" spans="1:6" x14ac:dyDescent="0.25">
      <c r="A121" t="s">
        <v>2717</v>
      </c>
      <c r="B121" t="s">
        <v>3527</v>
      </c>
      <c r="E121" t="s">
        <v>3693</v>
      </c>
      <c r="F121" t="s">
        <v>3839</v>
      </c>
    </row>
    <row r="122" spans="1:6" x14ac:dyDescent="0.25">
      <c r="A122" t="s">
        <v>1349</v>
      </c>
      <c r="B122" t="s">
        <v>3273</v>
      </c>
      <c r="E122" t="s">
        <v>3787</v>
      </c>
      <c r="F122" t="s">
        <v>3839</v>
      </c>
    </row>
    <row r="123" spans="1:6" x14ac:dyDescent="0.25">
      <c r="A123" t="s">
        <v>2238</v>
      </c>
      <c r="B123" t="s">
        <v>3311</v>
      </c>
      <c r="E123" t="s">
        <v>3744</v>
      </c>
      <c r="F123" t="s">
        <v>3839</v>
      </c>
    </row>
    <row r="124" spans="1:6" x14ac:dyDescent="0.25">
      <c r="A124" t="s">
        <v>1924</v>
      </c>
      <c r="B124" t="s">
        <v>3330</v>
      </c>
      <c r="E124" t="s">
        <v>3669</v>
      </c>
      <c r="F124" t="s">
        <v>3839</v>
      </c>
    </row>
    <row r="125" spans="1:6" x14ac:dyDescent="0.25">
      <c r="A125" t="s">
        <v>1352</v>
      </c>
      <c r="B125" t="s">
        <v>3248</v>
      </c>
      <c r="E125" t="s">
        <v>3257</v>
      </c>
      <c r="F125" t="s">
        <v>3257</v>
      </c>
    </row>
    <row r="126" spans="1:6" x14ac:dyDescent="0.25">
      <c r="A126" t="s">
        <v>944</v>
      </c>
      <c r="B126" t="s">
        <v>3835</v>
      </c>
      <c r="E126" t="s">
        <v>3471</v>
      </c>
      <c r="F126" t="s">
        <v>3471</v>
      </c>
    </row>
    <row r="127" spans="1:6" x14ac:dyDescent="0.25">
      <c r="A127" t="s">
        <v>2884</v>
      </c>
      <c r="B127" t="s">
        <v>3338</v>
      </c>
      <c r="E127" t="s">
        <v>3745</v>
      </c>
      <c r="F127" t="s">
        <v>3839</v>
      </c>
    </row>
    <row r="128" spans="1:6" x14ac:dyDescent="0.25">
      <c r="A128" t="s">
        <v>2886</v>
      </c>
      <c r="B128" t="s">
        <v>3507</v>
      </c>
      <c r="E128" t="s">
        <v>3240</v>
      </c>
      <c r="F128" t="s">
        <v>3240</v>
      </c>
    </row>
    <row r="129" spans="1:6" x14ac:dyDescent="0.25">
      <c r="A129" t="s">
        <v>2837</v>
      </c>
      <c r="B129" t="s">
        <v>3469</v>
      </c>
      <c r="E129" t="s">
        <v>3373</v>
      </c>
      <c r="F129" t="s">
        <v>3373</v>
      </c>
    </row>
    <row r="130" spans="1:6" x14ac:dyDescent="0.25">
      <c r="A130" t="s">
        <v>840</v>
      </c>
      <c r="B130" t="s">
        <v>3337</v>
      </c>
      <c r="E130" t="s">
        <v>3742</v>
      </c>
      <c r="F130" t="s">
        <v>3839</v>
      </c>
    </row>
    <row r="131" spans="1:6" x14ac:dyDescent="0.25">
      <c r="A131" t="s">
        <v>2433</v>
      </c>
      <c r="B131" t="s">
        <v>3441</v>
      </c>
      <c r="E131" t="s">
        <v>3453</v>
      </c>
      <c r="F131" t="s">
        <v>3453</v>
      </c>
    </row>
    <row r="132" spans="1:6" x14ac:dyDescent="0.25">
      <c r="A132" t="s">
        <v>1566</v>
      </c>
      <c r="B132" t="s">
        <v>3308</v>
      </c>
      <c r="E132" t="s">
        <v>3404</v>
      </c>
      <c r="F132" t="s">
        <v>3404</v>
      </c>
    </row>
    <row r="133" spans="1:6" x14ac:dyDescent="0.25">
      <c r="A133" t="s">
        <v>953</v>
      </c>
      <c r="B133" t="s">
        <v>3830</v>
      </c>
      <c r="E133" t="s">
        <v>3463</v>
      </c>
      <c r="F133" t="s">
        <v>3463</v>
      </c>
    </row>
    <row r="134" spans="1:6" x14ac:dyDescent="0.25">
      <c r="A134" t="s">
        <v>969</v>
      </c>
      <c r="B134" t="s">
        <v>3366</v>
      </c>
      <c r="E134" t="s">
        <v>3765</v>
      </c>
      <c r="F134" t="s">
        <v>3839</v>
      </c>
    </row>
    <row r="135" spans="1:6" x14ac:dyDescent="0.25">
      <c r="A135" t="s">
        <v>855</v>
      </c>
      <c r="B135" t="s">
        <v>3250</v>
      </c>
      <c r="E135" t="s">
        <v>3688</v>
      </c>
      <c r="F135" t="s">
        <v>3839</v>
      </c>
    </row>
    <row r="136" spans="1:6" x14ac:dyDescent="0.25">
      <c r="A136" t="s">
        <v>2070</v>
      </c>
      <c r="B136" t="s">
        <v>3496</v>
      </c>
      <c r="E136" t="s">
        <v>3225</v>
      </c>
      <c r="F136" t="s">
        <v>3225</v>
      </c>
    </row>
    <row r="137" spans="1:6" x14ac:dyDescent="0.25">
      <c r="A137" t="s">
        <v>2607</v>
      </c>
      <c r="B137" t="s">
        <v>3834</v>
      </c>
      <c r="E137" t="s">
        <v>3293</v>
      </c>
      <c r="F137" t="s">
        <v>3293</v>
      </c>
    </row>
    <row r="138" spans="1:6" x14ac:dyDescent="0.25">
      <c r="A138" t="s">
        <v>547</v>
      </c>
      <c r="B138" t="s">
        <v>3289</v>
      </c>
      <c r="E138" t="s">
        <v>3297</v>
      </c>
      <c r="F138" t="s">
        <v>3297</v>
      </c>
    </row>
    <row r="139" spans="1:6" x14ac:dyDescent="0.25">
      <c r="A139" t="s">
        <v>2570</v>
      </c>
      <c r="B139" t="s">
        <v>3487</v>
      </c>
      <c r="E139" t="s">
        <v>3278</v>
      </c>
      <c r="F139" t="s">
        <v>3278</v>
      </c>
    </row>
    <row r="140" spans="1:6" x14ac:dyDescent="0.25">
      <c r="A140" t="s">
        <v>2727</v>
      </c>
      <c r="B140" t="s">
        <v>3483</v>
      </c>
      <c r="E140" t="s">
        <v>3421</v>
      </c>
      <c r="F140" t="s">
        <v>3421</v>
      </c>
    </row>
    <row r="141" spans="1:6" x14ac:dyDescent="0.25">
      <c r="A141" t="s">
        <v>2578</v>
      </c>
      <c r="B141" t="s">
        <v>3500</v>
      </c>
      <c r="E141" t="s">
        <v>3310</v>
      </c>
      <c r="F141" t="s">
        <v>3310</v>
      </c>
    </row>
    <row r="142" spans="1:6" x14ac:dyDescent="0.25">
      <c r="A142" t="s">
        <v>1289</v>
      </c>
      <c r="B142" t="s">
        <v>3428</v>
      </c>
      <c r="E142" t="s">
        <v>3376</v>
      </c>
      <c r="F142" t="s">
        <v>3376</v>
      </c>
    </row>
    <row r="143" spans="1:6" x14ac:dyDescent="0.25">
      <c r="A143" t="s">
        <v>868</v>
      </c>
      <c r="B143" t="s">
        <v>3336</v>
      </c>
      <c r="E143" t="s">
        <v>3277</v>
      </c>
      <c r="F143" t="s">
        <v>3277</v>
      </c>
    </row>
    <row r="144" spans="1:6" x14ac:dyDescent="0.25">
      <c r="A144" t="s">
        <v>2359</v>
      </c>
      <c r="B144" t="s">
        <v>3228</v>
      </c>
      <c r="E144" t="s">
        <v>3591</v>
      </c>
      <c r="F144" t="s">
        <v>3839</v>
      </c>
    </row>
    <row r="145" spans="1:6" x14ac:dyDescent="0.25">
      <c r="A145" t="s">
        <v>1478</v>
      </c>
      <c r="B145" t="s">
        <v>3371</v>
      </c>
      <c r="E145" t="s">
        <v>3786</v>
      </c>
      <c r="F145" t="s">
        <v>3839</v>
      </c>
    </row>
    <row r="146" spans="1:6" x14ac:dyDescent="0.25">
      <c r="A146" t="s">
        <v>1299</v>
      </c>
      <c r="B146" t="s">
        <v>3430</v>
      </c>
      <c r="E146" t="s">
        <v>3409</v>
      </c>
      <c r="F146" t="s">
        <v>3409</v>
      </c>
    </row>
    <row r="147" spans="1:6" x14ac:dyDescent="0.25">
      <c r="A147" t="s">
        <v>1619</v>
      </c>
      <c r="B147" t="s">
        <v>3438</v>
      </c>
      <c r="E147" t="s">
        <v>3302</v>
      </c>
      <c r="F147" t="s">
        <v>3302</v>
      </c>
    </row>
    <row r="148" spans="1:6" x14ac:dyDescent="0.25">
      <c r="A148" t="s">
        <v>714</v>
      </c>
      <c r="B148" t="s">
        <v>3832</v>
      </c>
      <c r="E148" t="s">
        <v>3825</v>
      </c>
      <c r="F148" t="s">
        <v>3825</v>
      </c>
    </row>
    <row r="149" spans="1:6" x14ac:dyDescent="0.25">
      <c r="A149" t="s">
        <v>2249</v>
      </c>
      <c r="B149" t="s">
        <v>3279</v>
      </c>
      <c r="E149" t="s">
        <v>3241</v>
      </c>
      <c r="F149" t="s">
        <v>3241</v>
      </c>
    </row>
    <row r="150" spans="1:6" x14ac:dyDescent="0.25">
      <c r="A150" t="s">
        <v>2582</v>
      </c>
      <c r="B150" t="s">
        <v>3244</v>
      </c>
      <c r="E150" t="s">
        <v>3712</v>
      </c>
      <c r="F150" t="s">
        <v>3839</v>
      </c>
    </row>
    <row r="151" spans="1:6" x14ac:dyDescent="0.25">
      <c r="A151" t="s">
        <v>3031</v>
      </c>
      <c r="B151" t="s">
        <v>3461</v>
      </c>
      <c r="E151" t="s">
        <v>3260</v>
      </c>
      <c r="F151" t="s">
        <v>3260</v>
      </c>
    </row>
    <row r="152" spans="1:6" x14ac:dyDescent="0.25">
      <c r="A152" t="s">
        <v>2616</v>
      </c>
      <c r="B152" t="s">
        <v>3304</v>
      </c>
      <c r="E152" t="s">
        <v>3440</v>
      </c>
      <c r="F152" t="s">
        <v>3440</v>
      </c>
    </row>
    <row r="153" spans="1:6" x14ac:dyDescent="0.25">
      <c r="A153" t="s">
        <v>127</v>
      </c>
      <c r="B153" t="s">
        <v>3209</v>
      </c>
      <c r="E153" t="s">
        <v>3458</v>
      </c>
      <c r="F153" t="s">
        <v>3458</v>
      </c>
    </row>
    <row r="154" spans="1:6" x14ac:dyDescent="0.25">
      <c r="A154" t="s">
        <v>1940</v>
      </c>
      <c r="B154" t="s">
        <v>3505</v>
      </c>
      <c r="E154" t="s">
        <v>3498</v>
      </c>
      <c r="F154" t="s">
        <v>3498</v>
      </c>
    </row>
    <row r="155" spans="1:6" x14ac:dyDescent="0.25">
      <c r="A155" t="s">
        <v>1956</v>
      </c>
      <c r="B155" t="s">
        <v>3309</v>
      </c>
      <c r="E155" t="s">
        <v>3436</v>
      </c>
      <c r="F155" t="s">
        <v>3436</v>
      </c>
    </row>
    <row r="156" spans="1:6" x14ac:dyDescent="0.25">
      <c r="A156" t="s">
        <v>1061</v>
      </c>
      <c r="B156" t="s">
        <v>3375</v>
      </c>
      <c r="E156" t="s">
        <v>3583</v>
      </c>
      <c r="F156" t="s">
        <v>3839</v>
      </c>
    </row>
    <row r="157" spans="1:6" x14ac:dyDescent="0.25">
      <c r="A157" t="s">
        <v>1624</v>
      </c>
      <c r="B157" t="s">
        <v>3447</v>
      </c>
      <c r="E157" t="s">
        <v>3357</v>
      </c>
      <c r="F157" t="s">
        <v>3357</v>
      </c>
    </row>
    <row r="158" spans="1:6" x14ac:dyDescent="0.25">
      <c r="A158" t="s">
        <v>1358</v>
      </c>
      <c r="B158" t="s">
        <v>3298</v>
      </c>
      <c r="E158" t="s">
        <v>3767</v>
      </c>
      <c r="F158" t="s">
        <v>3839</v>
      </c>
    </row>
    <row r="159" spans="1:6" x14ac:dyDescent="0.25">
      <c r="A159" t="s">
        <v>2148</v>
      </c>
      <c r="B159" t="s">
        <v>3246</v>
      </c>
      <c r="E159" t="s">
        <v>3552</v>
      </c>
      <c r="F159" t="s">
        <v>3839</v>
      </c>
    </row>
    <row r="160" spans="1:6" x14ac:dyDescent="0.25">
      <c r="A160" t="s">
        <v>564</v>
      </c>
      <c r="B160" t="s">
        <v>3286</v>
      </c>
      <c r="E160" t="s">
        <v>3571</v>
      </c>
      <c r="F160" t="s">
        <v>3839</v>
      </c>
    </row>
    <row r="161" spans="1:6" x14ac:dyDescent="0.25">
      <c r="A161" t="s">
        <v>2735</v>
      </c>
      <c r="B161" t="s">
        <v>3508</v>
      </c>
      <c r="E161" t="s">
        <v>3466</v>
      </c>
      <c r="F161" t="s">
        <v>3466</v>
      </c>
    </row>
    <row r="162" spans="1:6" x14ac:dyDescent="0.25">
      <c r="A162" t="s">
        <v>349</v>
      </c>
      <c r="B162" t="s">
        <v>3258</v>
      </c>
      <c r="E162" t="s">
        <v>3539</v>
      </c>
      <c r="F162" t="s">
        <v>3839</v>
      </c>
    </row>
    <row r="163" spans="1:6" x14ac:dyDescent="0.25">
      <c r="A163" t="s">
        <v>2669</v>
      </c>
      <c r="B163" t="s">
        <v>3344</v>
      </c>
      <c r="E163" t="s">
        <v>3601</v>
      </c>
      <c r="F163" t="s">
        <v>3839</v>
      </c>
    </row>
    <row r="164" spans="1:6" x14ac:dyDescent="0.25">
      <c r="A164" t="s">
        <v>732</v>
      </c>
      <c r="B164" t="s">
        <v>3315</v>
      </c>
      <c r="E164" t="s">
        <v>3710</v>
      </c>
      <c r="F164" t="s">
        <v>3839</v>
      </c>
    </row>
    <row r="165" spans="1:6" x14ac:dyDescent="0.25">
      <c r="A165" t="s">
        <v>2071</v>
      </c>
      <c r="B165" t="s">
        <v>3290</v>
      </c>
      <c r="E165" t="s">
        <v>3499</v>
      </c>
      <c r="F165" t="s">
        <v>3499</v>
      </c>
    </row>
    <row r="166" spans="1:6" x14ac:dyDescent="0.25">
      <c r="A166" t="s">
        <v>1369</v>
      </c>
      <c r="B166" t="s">
        <v>3444</v>
      </c>
      <c r="E166" t="s">
        <v>3503</v>
      </c>
      <c r="F166" t="s">
        <v>3503</v>
      </c>
    </row>
    <row r="167" spans="1:6" x14ac:dyDescent="0.25">
      <c r="A167" t="s">
        <v>1361</v>
      </c>
      <c r="B167" t="s">
        <v>3274</v>
      </c>
      <c r="E167" t="s">
        <v>3468</v>
      </c>
      <c r="F167" t="s">
        <v>3468</v>
      </c>
    </row>
    <row r="168" spans="1:6" x14ac:dyDescent="0.25">
      <c r="A168" t="s">
        <v>1633</v>
      </c>
      <c r="B168" t="s">
        <v>3411</v>
      </c>
      <c r="E168" t="s">
        <v>3725</v>
      </c>
      <c r="F168" t="s">
        <v>3839</v>
      </c>
    </row>
    <row r="169" spans="1:6" x14ac:dyDescent="0.25">
      <c r="A169" t="s">
        <v>1759</v>
      </c>
      <c r="B169" t="s">
        <v>3402</v>
      </c>
      <c r="E169" t="s">
        <v>3691</v>
      </c>
      <c r="F169" t="s">
        <v>3839</v>
      </c>
    </row>
    <row r="170" spans="1:6" x14ac:dyDescent="0.25">
      <c r="A170" t="s">
        <v>1371</v>
      </c>
      <c r="B170" t="s">
        <v>3245</v>
      </c>
      <c r="E170" t="s">
        <v>3610</v>
      </c>
      <c r="F170" t="s">
        <v>3839</v>
      </c>
    </row>
    <row r="171" spans="1:6" x14ac:dyDescent="0.25">
      <c r="A171" t="s">
        <v>2848</v>
      </c>
      <c r="B171" t="s">
        <v>3515</v>
      </c>
      <c r="E171" t="s">
        <v>3659</v>
      </c>
      <c r="F171" t="s">
        <v>3839</v>
      </c>
    </row>
    <row r="172" spans="1:6" x14ac:dyDescent="0.25">
      <c r="A172" t="s">
        <v>2619</v>
      </c>
      <c r="B172" t="s">
        <v>3323</v>
      </c>
      <c r="E172" t="s">
        <v>3743</v>
      </c>
      <c r="F172" t="s">
        <v>3839</v>
      </c>
    </row>
    <row r="173" spans="1:6" x14ac:dyDescent="0.25">
      <c r="A173" t="s">
        <v>2253</v>
      </c>
      <c r="B173" t="s">
        <v>3509</v>
      </c>
      <c r="E173" t="s">
        <v>3549</v>
      </c>
      <c r="F173" t="s">
        <v>3839</v>
      </c>
    </row>
    <row r="174" spans="1:6" x14ac:dyDescent="0.25">
      <c r="A174" t="s">
        <v>2622</v>
      </c>
      <c r="B174" t="s">
        <v>3356</v>
      </c>
      <c r="E174" t="s">
        <v>3562</v>
      </c>
      <c r="F174" t="s">
        <v>3839</v>
      </c>
    </row>
    <row r="175" spans="1:6" x14ac:dyDescent="0.25">
      <c r="A175" t="s">
        <v>1969</v>
      </c>
      <c r="B175" t="s">
        <v>3448</v>
      </c>
      <c r="E175" t="s">
        <v>3265</v>
      </c>
      <c r="F175" t="s">
        <v>3265</v>
      </c>
    </row>
    <row r="176" spans="1:6" x14ac:dyDescent="0.25">
      <c r="A176" t="s">
        <v>1149</v>
      </c>
      <c r="B176" t="s">
        <v>3284</v>
      </c>
      <c r="E176" t="s">
        <v>3341</v>
      </c>
      <c r="F176" t="s">
        <v>3341</v>
      </c>
    </row>
    <row r="177" spans="1:6" x14ac:dyDescent="0.25">
      <c r="A177" t="s">
        <v>1161</v>
      </c>
      <c r="B177" t="s">
        <v>3387</v>
      </c>
      <c r="E177" t="s">
        <v>3268</v>
      </c>
      <c r="F177" t="s">
        <v>3268</v>
      </c>
    </row>
    <row r="178" spans="1:6" x14ac:dyDescent="0.25">
      <c r="A178" t="s">
        <v>2437</v>
      </c>
      <c r="B178" t="s">
        <v>3359</v>
      </c>
      <c r="E178" t="s">
        <v>3642</v>
      </c>
      <c r="F178" t="s">
        <v>3839</v>
      </c>
    </row>
    <row r="179" spans="1:6" x14ac:dyDescent="0.25">
      <c r="A179" t="s">
        <v>2154</v>
      </c>
      <c r="B179" t="s">
        <v>3462</v>
      </c>
      <c r="E179" t="s">
        <v>3342</v>
      </c>
      <c r="F179" t="s">
        <v>3342</v>
      </c>
    </row>
    <row r="180" spans="1:6" x14ac:dyDescent="0.25">
      <c r="A180" t="s">
        <v>2370</v>
      </c>
      <c r="B180" t="s">
        <v>3217</v>
      </c>
      <c r="E180" t="s">
        <v>3346</v>
      </c>
      <c r="F180" t="s">
        <v>3346</v>
      </c>
    </row>
    <row r="181" spans="1:6" x14ac:dyDescent="0.25">
      <c r="A181" t="s">
        <v>2445</v>
      </c>
      <c r="B181" t="s">
        <v>3271</v>
      </c>
      <c r="E181" t="s">
        <v>3643</v>
      </c>
      <c r="F181" t="s">
        <v>3839</v>
      </c>
    </row>
    <row r="182" spans="1:6" x14ac:dyDescent="0.25">
      <c r="A182" t="s">
        <v>1710</v>
      </c>
      <c r="B182" t="s">
        <v>3211</v>
      </c>
      <c r="E182" t="s">
        <v>3282</v>
      </c>
      <c r="F182" t="s">
        <v>3282</v>
      </c>
    </row>
    <row r="183" spans="1:6" x14ac:dyDescent="0.25">
      <c r="A183" t="s">
        <v>2587</v>
      </c>
      <c r="B183" t="s">
        <v>3446</v>
      </c>
      <c r="E183" t="s">
        <v>3560</v>
      </c>
      <c r="F183" t="s">
        <v>3839</v>
      </c>
    </row>
    <row r="184" spans="1:6" x14ac:dyDescent="0.25">
      <c r="A184" t="s">
        <v>742</v>
      </c>
      <c r="B184" t="s">
        <v>3256</v>
      </c>
      <c r="E184" t="s">
        <v>3239</v>
      </c>
      <c r="F184" t="s">
        <v>3239</v>
      </c>
    </row>
    <row r="185" spans="1:6" x14ac:dyDescent="0.25">
      <c r="A185" t="s">
        <v>1384</v>
      </c>
      <c r="B185" t="s">
        <v>3255</v>
      </c>
      <c r="E185" t="s">
        <v>3736</v>
      </c>
      <c r="F185" t="s">
        <v>3839</v>
      </c>
    </row>
    <row r="186" spans="1:6" x14ac:dyDescent="0.25">
      <c r="A186" t="s">
        <v>2315</v>
      </c>
      <c r="B186" t="s">
        <v>3449</v>
      </c>
      <c r="E186" t="s">
        <v>3581</v>
      </c>
      <c r="F186" t="s">
        <v>3839</v>
      </c>
    </row>
    <row r="187" spans="1:6" x14ac:dyDescent="0.25">
      <c r="A187" t="s">
        <v>147</v>
      </c>
      <c r="B187" t="s">
        <v>3204</v>
      </c>
      <c r="E187" t="s">
        <v>3703</v>
      </c>
      <c r="F187" t="s">
        <v>3839</v>
      </c>
    </row>
    <row r="188" spans="1:6" x14ac:dyDescent="0.25">
      <c r="A188" t="s">
        <v>2325</v>
      </c>
      <c r="B188" t="s">
        <v>3395</v>
      </c>
      <c r="E188" t="s">
        <v>3631</v>
      </c>
      <c r="F188" t="s">
        <v>3839</v>
      </c>
    </row>
    <row r="189" spans="1:6" x14ac:dyDescent="0.25">
      <c r="A189" t="s">
        <v>3091</v>
      </c>
      <c r="B189" t="s">
        <v>3362</v>
      </c>
      <c r="E189" t="s">
        <v>3450</v>
      </c>
      <c r="F189" t="s">
        <v>3450</v>
      </c>
    </row>
    <row r="190" spans="1:6" x14ac:dyDescent="0.25">
      <c r="A190" t="s">
        <v>2737</v>
      </c>
      <c r="B190" t="s">
        <v>3526</v>
      </c>
      <c r="E190" t="s">
        <v>3459</v>
      </c>
      <c r="F190" t="s">
        <v>3459</v>
      </c>
    </row>
    <row r="191" spans="1:6" x14ac:dyDescent="0.25">
      <c r="A191" t="s">
        <v>1978</v>
      </c>
      <c r="B191" t="s">
        <v>3203</v>
      </c>
      <c r="E191" t="s">
        <v>3427</v>
      </c>
      <c r="F191" t="s">
        <v>3427</v>
      </c>
    </row>
    <row r="192" spans="1:6" x14ac:dyDescent="0.25">
      <c r="A192" t="s">
        <v>2745</v>
      </c>
      <c r="B192" t="s">
        <v>3528</v>
      </c>
      <c r="E192" t="s">
        <v>3288</v>
      </c>
      <c r="F192" t="s">
        <v>3288</v>
      </c>
    </row>
    <row r="193" spans="1:6" x14ac:dyDescent="0.25">
      <c r="A193" t="s">
        <v>2165</v>
      </c>
      <c r="B193" t="s">
        <v>3413</v>
      </c>
      <c r="E193" t="s">
        <v>3247</v>
      </c>
      <c r="F193" t="s">
        <v>3247</v>
      </c>
    </row>
    <row r="194" spans="1:6" x14ac:dyDescent="0.25">
      <c r="A194" t="s">
        <v>2174</v>
      </c>
      <c r="B194" t="s">
        <v>3360</v>
      </c>
      <c r="E194" t="s">
        <v>3370</v>
      </c>
      <c r="F194" t="s">
        <v>3370</v>
      </c>
    </row>
    <row r="195" spans="1:6" x14ac:dyDescent="0.25">
      <c r="A195" t="s">
        <v>2186</v>
      </c>
      <c r="B195" t="s">
        <v>3513</v>
      </c>
      <c r="E195" t="s">
        <v>3232</v>
      </c>
      <c r="F195" t="s">
        <v>3232</v>
      </c>
    </row>
    <row r="196" spans="1:6" x14ac:dyDescent="0.25">
      <c r="A196" t="s">
        <v>758</v>
      </c>
      <c r="B196" t="s">
        <v>3826</v>
      </c>
      <c r="E196" t="s">
        <v>3476</v>
      </c>
      <c r="F196" t="s">
        <v>3476</v>
      </c>
    </row>
    <row r="197" spans="1:6" x14ac:dyDescent="0.25">
      <c r="A197" t="s">
        <v>1166</v>
      </c>
      <c r="B197" t="s">
        <v>3399</v>
      </c>
      <c r="E197" t="s">
        <v>3484</v>
      </c>
      <c r="F197" t="s">
        <v>3484</v>
      </c>
    </row>
    <row r="198" spans="1:6" x14ac:dyDescent="0.25">
      <c r="A198" t="s">
        <v>2896</v>
      </c>
      <c r="B198" t="s">
        <v>3345</v>
      </c>
      <c r="E198" t="s">
        <v>3317</v>
      </c>
      <c r="F198" t="s">
        <v>3317</v>
      </c>
    </row>
    <row r="199" spans="1:6" x14ac:dyDescent="0.25">
      <c r="A199" t="s">
        <v>880</v>
      </c>
      <c r="B199" t="s">
        <v>3332</v>
      </c>
      <c r="E199" t="s">
        <v>3700</v>
      </c>
      <c r="F199" t="s">
        <v>3839</v>
      </c>
    </row>
    <row r="200" spans="1:6" x14ac:dyDescent="0.25">
      <c r="A200" t="s">
        <v>1636</v>
      </c>
      <c r="B200" t="s">
        <v>3377</v>
      </c>
      <c r="E200" t="s">
        <v>3828</v>
      </c>
      <c r="F200" t="s">
        <v>3828</v>
      </c>
    </row>
    <row r="201" spans="1:6" x14ac:dyDescent="0.25">
      <c r="A201" t="s">
        <v>1569</v>
      </c>
      <c r="B201" t="s">
        <v>3467</v>
      </c>
      <c r="E201" t="s">
        <v>3675</v>
      </c>
      <c r="F201" t="s">
        <v>3839</v>
      </c>
    </row>
    <row r="202" spans="1:6" x14ac:dyDescent="0.25">
      <c r="A202" t="s">
        <v>1180</v>
      </c>
      <c r="B202" t="s">
        <v>3389</v>
      </c>
      <c r="E202" t="s">
        <v>3639</v>
      </c>
      <c r="F202" t="s">
        <v>3839</v>
      </c>
    </row>
    <row r="203" spans="1:6" x14ac:dyDescent="0.25">
      <c r="A203" t="s">
        <v>1194</v>
      </c>
      <c r="B203" t="s">
        <v>3364</v>
      </c>
      <c r="E203" t="s">
        <v>3536</v>
      </c>
      <c r="F203" t="s">
        <v>3536</v>
      </c>
    </row>
    <row r="204" spans="1:6" x14ac:dyDescent="0.25">
      <c r="A204" t="s">
        <v>2080</v>
      </c>
      <c r="B204" t="s">
        <v>3224</v>
      </c>
      <c r="E204" t="s">
        <v>3396</v>
      </c>
      <c r="F204" t="s">
        <v>3396</v>
      </c>
    </row>
    <row r="205" spans="1:6" x14ac:dyDescent="0.25">
      <c r="A205" t="s">
        <v>2264</v>
      </c>
      <c r="B205" t="s">
        <v>3299</v>
      </c>
      <c r="E205" t="s">
        <v>3492</v>
      </c>
      <c r="F205" t="s">
        <v>3492</v>
      </c>
    </row>
    <row r="206" spans="1:6" x14ac:dyDescent="0.25">
      <c r="A206" t="s">
        <v>896</v>
      </c>
      <c r="B206" t="s">
        <v>3335</v>
      </c>
      <c r="E206" t="s">
        <v>3706</v>
      </c>
      <c r="F206" t="s">
        <v>3839</v>
      </c>
    </row>
    <row r="207" spans="1:6" x14ac:dyDescent="0.25">
      <c r="A207" t="s">
        <v>2755</v>
      </c>
      <c r="B207" t="s">
        <v>3478</v>
      </c>
      <c r="E207" t="s">
        <v>3798</v>
      </c>
      <c r="F207" t="s">
        <v>3839</v>
      </c>
    </row>
    <row r="208" spans="1:6" x14ac:dyDescent="0.25">
      <c r="A208" t="s">
        <v>1391</v>
      </c>
      <c r="B208" t="s">
        <v>3324</v>
      </c>
      <c r="E208" t="s">
        <v>3704</v>
      </c>
      <c r="F208" t="s">
        <v>3839</v>
      </c>
    </row>
    <row r="209" spans="1:6" x14ac:dyDescent="0.25">
      <c r="A209" t="s">
        <v>768</v>
      </c>
      <c r="B209" t="s">
        <v>3213</v>
      </c>
      <c r="E209" t="s">
        <v>3635</v>
      </c>
      <c r="F209" t="s">
        <v>3839</v>
      </c>
    </row>
    <row r="210" spans="1:6" x14ac:dyDescent="0.25">
      <c r="A210" t="s">
        <v>1770</v>
      </c>
      <c r="B210" t="s">
        <v>3490</v>
      </c>
      <c r="E210" t="s">
        <v>3414</v>
      </c>
      <c r="F210" t="s">
        <v>3414</v>
      </c>
    </row>
    <row r="211" spans="1:6" x14ac:dyDescent="0.25">
      <c r="A211" t="s">
        <v>2086</v>
      </c>
      <c r="B211" t="s">
        <v>3312</v>
      </c>
      <c r="E211" t="s">
        <v>3738</v>
      </c>
      <c r="F211" t="s">
        <v>3839</v>
      </c>
    </row>
    <row r="212" spans="1:6" x14ac:dyDescent="0.25">
      <c r="A212" t="s">
        <v>1399</v>
      </c>
      <c r="B212" t="s">
        <v>3445</v>
      </c>
      <c r="E212" t="s">
        <v>3739</v>
      </c>
      <c r="F212" t="s">
        <v>3839</v>
      </c>
    </row>
    <row r="213" spans="1:6" x14ac:dyDescent="0.25">
      <c r="A213" t="s">
        <v>973</v>
      </c>
      <c r="B213" t="s">
        <v>3823</v>
      </c>
      <c r="E213" t="s">
        <v>3753</v>
      </c>
      <c r="F213" t="s">
        <v>3839</v>
      </c>
    </row>
    <row r="214" spans="1:6" x14ac:dyDescent="0.25">
      <c r="A214" t="s">
        <v>981</v>
      </c>
      <c r="B214" t="s">
        <v>3367</v>
      </c>
      <c r="E214" t="s">
        <v>3207</v>
      </c>
      <c r="F214" t="s">
        <v>3207</v>
      </c>
    </row>
    <row r="215" spans="1:6" x14ac:dyDescent="0.25">
      <c r="A215" t="s">
        <v>1642</v>
      </c>
      <c r="B215" t="s">
        <v>3307</v>
      </c>
      <c r="E215" t="s">
        <v>3537</v>
      </c>
      <c r="F215" t="s">
        <v>3839</v>
      </c>
    </row>
    <row r="216" spans="1:6" x14ac:dyDescent="0.25">
      <c r="A216" t="s">
        <v>2623</v>
      </c>
      <c r="B216" t="s">
        <v>3374</v>
      </c>
      <c r="E216" t="s">
        <v>3272</v>
      </c>
      <c r="F216" t="s">
        <v>3272</v>
      </c>
    </row>
    <row r="217" spans="1:6" x14ac:dyDescent="0.25">
      <c r="A217" t="s">
        <v>2904</v>
      </c>
      <c r="B217" t="s">
        <v>3415</v>
      </c>
      <c r="E217" t="s">
        <v>3794</v>
      </c>
      <c r="F217" t="s">
        <v>3839</v>
      </c>
    </row>
    <row r="218" spans="1:6" x14ac:dyDescent="0.25">
      <c r="A218" t="s">
        <v>2907</v>
      </c>
      <c r="B218" t="s">
        <v>3280</v>
      </c>
      <c r="E218" t="s">
        <v>3329</v>
      </c>
      <c r="F218" t="s">
        <v>3329</v>
      </c>
    </row>
    <row r="219" spans="1:6" x14ac:dyDescent="0.25">
      <c r="A219" t="s">
        <v>2497</v>
      </c>
      <c r="B219" t="s">
        <v>3416</v>
      </c>
      <c r="E219" t="s">
        <v>3630</v>
      </c>
      <c r="F219" t="s">
        <v>3839</v>
      </c>
    </row>
    <row r="220" spans="1:6" x14ac:dyDescent="0.25">
      <c r="A220" t="s">
        <v>2498</v>
      </c>
      <c r="B220" t="s">
        <v>3379</v>
      </c>
      <c r="E220" t="s">
        <v>3423</v>
      </c>
      <c r="F220" t="s">
        <v>3423</v>
      </c>
    </row>
    <row r="221" spans="1:6" x14ac:dyDescent="0.25">
      <c r="A221" t="s">
        <v>3038</v>
      </c>
      <c r="B221" t="s">
        <v>3511</v>
      </c>
      <c r="E221" t="s">
        <v>3623</v>
      </c>
      <c r="F221" t="s">
        <v>3839</v>
      </c>
    </row>
    <row r="222" spans="1:6" x14ac:dyDescent="0.25">
      <c r="A222" t="s">
        <v>1409</v>
      </c>
      <c r="B222" t="s">
        <v>3295</v>
      </c>
      <c r="E222" t="s">
        <v>3762</v>
      </c>
      <c r="F222" t="s">
        <v>3839</v>
      </c>
    </row>
    <row r="223" spans="1:6" x14ac:dyDescent="0.25">
      <c r="A223" t="s">
        <v>1861</v>
      </c>
      <c r="B223" t="s">
        <v>3380</v>
      </c>
      <c r="E223" t="s">
        <v>3608</v>
      </c>
      <c r="F223" t="s">
        <v>3839</v>
      </c>
    </row>
    <row r="224" spans="1:6" x14ac:dyDescent="0.25">
      <c r="A224" t="s">
        <v>3040</v>
      </c>
      <c r="B224" t="s">
        <v>3455</v>
      </c>
      <c r="E224" t="s">
        <v>3233</v>
      </c>
      <c r="F224" t="s">
        <v>3233</v>
      </c>
    </row>
    <row r="225" spans="1:6" x14ac:dyDescent="0.25">
      <c r="A225" t="s">
        <v>781</v>
      </c>
      <c r="B225" t="s">
        <v>3313</v>
      </c>
      <c r="E225" t="s">
        <v>3220</v>
      </c>
      <c r="F225" t="s">
        <v>3220</v>
      </c>
    </row>
    <row r="226" spans="1:6" x14ac:dyDescent="0.25">
      <c r="A226" t="s">
        <v>3045</v>
      </c>
      <c r="B226" t="s">
        <v>3407</v>
      </c>
      <c r="E226" t="s">
        <v>3632</v>
      </c>
      <c r="F226" t="s">
        <v>3839</v>
      </c>
    </row>
    <row r="227" spans="1:6" x14ac:dyDescent="0.25">
      <c r="A227" t="s">
        <v>1204</v>
      </c>
      <c r="B227" t="s">
        <v>3385</v>
      </c>
      <c r="E227" t="s">
        <v>3262</v>
      </c>
      <c r="F227" t="s">
        <v>3262</v>
      </c>
    </row>
    <row r="228" spans="1:6" x14ac:dyDescent="0.25">
      <c r="A228" t="s">
        <v>2854</v>
      </c>
      <c r="B228" t="s">
        <v>3534</v>
      </c>
      <c r="E228" t="s">
        <v>3525</v>
      </c>
      <c r="F228" t="s">
        <v>3525</v>
      </c>
    </row>
    <row r="229" spans="1:6" x14ac:dyDescent="0.25">
      <c r="A229" t="s">
        <v>1315</v>
      </c>
      <c r="B229" t="s">
        <v>3424</v>
      </c>
      <c r="E229" t="s">
        <v>3514</v>
      </c>
      <c r="F229" t="s">
        <v>3514</v>
      </c>
    </row>
    <row r="230" spans="1:6" x14ac:dyDescent="0.25">
      <c r="A230" t="s">
        <v>1874</v>
      </c>
      <c r="B230" t="s">
        <v>3235</v>
      </c>
      <c r="E230" t="s">
        <v>3779</v>
      </c>
      <c r="F230" t="s">
        <v>3839</v>
      </c>
    </row>
    <row r="231" spans="1:6" x14ac:dyDescent="0.25">
      <c r="A231" t="s">
        <v>1071</v>
      </c>
      <c r="B231" t="s">
        <v>3196</v>
      </c>
      <c r="E231" t="s">
        <v>3579</v>
      </c>
      <c r="F231" t="s">
        <v>3839</v>
      </c>
    </row>
    <row r="232" spans="1:6" x14ac:dyDescent="0.25">
      <c r="A232" t="s">
        <v>1419</v>
      </c>
      <c r="B232" t="s">
        <v>3327</v>
      </c>
      <c r="E232" t="s">
        <v>3358</v>
      </c>
      <c r="F232" t="s">
        <v>3358</v>
      </c>
    </row>
    <row r="233" spans="1:6" x14ac:dyDescent="0.25">
      <c r="A233" t="s">
        <v>1994</v>
      </c>
      <c r="B233" t="s">
        <v>3219</v>
      </c>
      <c r="E233" t="s">
        <v>3390</v>
      </c>
      <c r="F233" t="s">
        <v>3390</v>
      </c>
    </row>
    <row r="234" spans="1:6" x14ac:dyDescent="0.25">
      <c r="A234" t="s">
        <v>1323</v>
      </c>
      <c r="B234" t="s">
        <v>3432</v>
      </c>
      <c r="E234" t="s">
        <v>3348</v>
      </c>
      <c r="F234" t="s">
        <v>3348</v>
      </c>
    </row>
    <row r="235" spans="1:6" x14ac:dyDescent="0.25">
      <c r="A235" t="s">
        <v>572</v>
      </c>
      <c r="B235" t="s">
        <v>3238</v>
      </c>
      <c r="E235" t="s">
        <v>3314</v>
      </c>
      <c r="F235" t="s">
        <v>3314</v>
      </c>
    </row>
    <row r="236" spans="1:6" x14ac:dyDescent="0.25">
      <c r="A236" t="s">
        <v>1653</v>
      </c>
      <c r="B236" t="s">
        <v>3473</v>
      </c>
      <c r="E236" t="s">
        <v>3666</v>
      </c>
      <c r="F236" t="s">
        <v>3839</v>
      </c>
    </row>
    <row r="237" spans="1:6" x14ac:dyDescent="0.25">
      <c r="A237" t="s">
        <v>586</v>
      </c>
      <c r="B237" t="s">
        <v>3287</v>
      </c>
      <c r="E237" t="s">
        <v>3527</v>
      </c>
      <c r="F237" t="s">
        <v>3527</v>
      </c>
    </row>
    <row r="238" spans="1:6" x14ac:dyDescent="0.25">
      <c r="A238" t="s">
        <v>2009</v>
      </c>
      <c r="B238" t="s">
        <v>3504</v>
      </c>
      <c r="E238" t="s">
        <v>3673</v>
      </c>
      <c r="F238" t="s">
        <v>3839</v>
      </c>
    </row>
    <row r="239" spans="1:6" x14ac:dyDescent="0.25">
      <c r="A239" t="s">
        <v>2375</v>
      </c>
      <c r="B239" t="s">
        <v>3296</v>
      </c>
      <c r="E239" t="s">
        <v>3273</v>
      </c>
      <c r="F239" t="s">
        <v>3273</v>
      </c>
    </row>
    <row r="240" spans="1:6" x14ac:dyDescent="0.25">
      <c r="A240" t="s">
        <v>1429</v>
      </c>
      <c r="B240" t="s">
        <v>3229</v>
      </c>
      <c r="E240" t="s">
        <v>3311</v>
      </c>
      <c r="F240" t="s">
        <v>3311</v>
      </c>
    </row>
    <row r="241" spans="1:6" x14ac:dyDescent="0.25">
      <c r="A241" t="s">
        <v>1216</v>
      </c>
      <c r="B241" t="s">
        <v>3386</v>
      </c>
      <c r="E241" t="s">
        <v>3330</v>
      </c>
      <c r="F241" t="s">
        <v>3330</v>
      </c>
    </row>
    <row r="242" spans="1:6" x14ac:dyDescent="0.25">
      <c r="A242" t="s">
        <v>2381</v>
      </c>
      <c r="B242" t="s">
        <v>3230</v>
      </c>
      <c r="E242" t="s">
        <v>3248</v>
      </c>
      <c r="F242" t="s">
        <v>3248</v>
      </c>
    </row>
    <row r="243" spans="1:6" x14ac:dyDescent="0.25">
      <c r="A243" t="s">
        <v>590</v>
      </c>
      <c r="B243" t="s">
        <v>3251</v>
      </c>
      <c r="E243" t="s">
        <v>3835</v>
      </c>
      <c r="F243" t="s">
        <v>3835</v>
      </c>
    </row>
    <row r="244" spans="1:6" x14ac:dyDescent="0.25">
      <c r="A244" t="s">
        <v>609</v>
      </c>
      <c r="B244" t="s">
        <v>3252</v>
      </c>
      <c r="E244" t="s">
        <v>3793</v>
      </c>
      <c r="F244" t="s">
        <v>3839</v>
      </c>
    </row>
    <row r="245" spans="1:6" x14ac:dyDescent="0.25">
      <c r="A245" t="s">
        <v>3051</v>
      </c>
      <c r="B245" t="s">
        <v>3412</v>
      </c>
      <c r="E245" t="s">
        <v>3338</v>
      </c>
      <c r="F245" t="s">
        <v>3338</v>
      </c>
    </row>
    <row r="246" spans="1:6" x14ac:dyDescent="0.25">
      <c r="A246" t="s">
        <v>2014</v>
      </c>
      <c r="B246" t="s">
        <v>3502</v>
      </c>
      <c r="E246" t="s">
        <v>3690</v>
      </c>
      <c r="F246" t="s">
        <v>3839</v>
      </c>
    </row>
    <row r="247" spans="1:6" x14ac:dyDescent="0.25">
      <c r="A247" t="s">
        <v>2758</v>
      </c>
      <c r="B247" t="s">
        <v>3384</v>
      </c>
      <c r="E247" t="s">
        <v>3812</v>
      </c>
      <c r="F247" t="s">
        <v>3839</v>
      </c>
    </row>
    <row r="248" spans="1:6" x14ac:dyDescent="0.25">
      <c r="A248" t="s">
        <v>2671</v>
      </c>
      <c r="B248" t="s">
        <v>3339</v>
      </c>
      <c r="E248" t="s">
        <v>3507</v>
      </c>
      <c r="F248" t="s">
        <v>3507</v>
      </c>
    </row>
    <row r="249" spans="1:6" x14ac:dyDescent="0.25">
      <c r="A249" t="s">
        <v>2330</v>
      </c>
      <c r="B249" t="s">
        <v>3464</v>
      </c>
      <c r="E249" t="s">
        <v>3469</v>
      </c>
      <c r="F249" t="s">
        <v>3469</v>
      </c>
    </row>
    <row r="250" spans="1:6" x14ac:dyDescent="0.25">
      <c r="A250" t="s">
        <v>3061</v>
      </c>
      <c r="B250" t="s">
        <v>3510</v>
      </c>
      <c r="E250" t="s">
        <v>3337</v>
      </c>
      <c r="F250" t="s">
        <v>3337</v>
      </c>
    </row>
    <row r="251" spans="1:6" x14ac:dyDescent="0.25">
      <c r="A251" t="s">
        <v>3063</v>
      </c>
      <c r="B251" t="s">
        <v>3383</v>
      </c>
      <c r="E251" t="s">
        <v>3441</v>
      </c>
      <c r="F251" t="s">
        <v>3441</v>
      </c>
    </row>
    <row r="252" spans="1:6" x14ac:dyDescent="0.25">
      <c r="A252" t="s">
        <v>3121</v>
      </c>
      <c r="B252" t="s">
        <v>3838</v>
      </c>
      <c r="E252" t="s">
        <v>3308</v>
      </c>
      <c r="F252" t="s">
        <v>3308</v>
      </c>
    </row>
    <row r="253" spans="1:6" x14ac:dyDescent="0.25">
      <c r="A253" t="s">
        <v>3066</v>
      </c>
      <c r="B253" t="s">
        <v>3451</v>
      </c>
      <c r="E253" t="s">
        <v>3763</v>
      </c>
      <c r="F253" t="s">
        <v>3839</v>
      </c>
    </row>
    <row r="254" spans="1:6" x14ac:dyDescent="0.25">
      <c r="A254" t="s">
        <v>2195</v>
      </c>
      <c r="B254" t="s">
        <v>3442</v>
      </c>
      <c r="E254" t="s">
        <v>3600</v>
      </c>
      <c r="F254" t="s">
        <v>3839</v>
      </c>
    </row>
    <row r="255" spans="1:6" x14ac:dyDescent="0.25">
      <c r="A255" t="s">
        <v>2765</v>
      </c>
      <c r="B255" t="s">
        <v>3443</v>
      </c>
      <c r="E255" t="s">
        <v>3681</v>
      </c>
      <c r="F255" t="s">
        <v>3839</v>
      </c>
    </row>
    <row r="256" spans="1:6" x14ac:dyDescent="0.25">
      <c r="A256" t="s">
        <v>2454</v>
      </c>
      <c r="B256" t="s">
        <v>3518</v>
      </c>
      <c r="E256" t="s">
        <v>3801</v>
      </c>
      <c r="F256" t="s">
        <v>3839</v>
      </c>
    </row>
    <row r="257" spans="1:6" x14ac:dyDescent="0.25">
      <c r="A257" t="s">
        <v>3098</v>
      </c>
      <c r="B257" t="s">
        <v>3382</v>
      </c>
      <c r="E257" t="s">
        <v>3603</v>
      </c>
      <c r="F257" t="s">
        <v>3839</v>
      </c>
    </row>
    <row r="258" spans="1:6" x14ac:dyDescent="0.25">
      <c r="A258" t="s">
        <v>1073</v>
      </c>
      <c r="B258" t="s">
        <v>3226</v>
      </c>
      <c r="E258" t="s">
        <v>3672</v>
      </c>
      <c r="F258" t="s">
        <v>3839</v>
      </c>
    </row>
    <row r="259" spans="1:6" x14ac:dyDescent="0.25">
      <c r="A259" t="s">
        <v>2027</v>
      </c>
      <c r="B259" t="s">
        <v>3201</v>
      </c>
      <c r="E259" t="s">
        <v>3830</v>
      </c>
      <c r="F259" t="s">
        <v>3830</v>
      </c>
    </row>
    <row r="260" spans="1:6" x14ac:dyDescent="0.25">
      <c r="A260" t="s">
        <v>2457</v>
      </c>
      <c r="B260" t="s">
        <v>3495</v>
      </c>
      <c r="E260" t="s">
        <v>3366</v>
      </c>
      <c r="F260" t="s">
        <v>3366</v>
      </c>
    </row>
    <row r="261" spans="1:6" x14ac:dyDescent="0.25">
      <c r="A261" t="s">
        <v>369</v>
      </c>
      <c r="B261" t="s">
        <v>3270</v>
      </c>
      <c r="E261" t="s">
        <v>3250</v>
      </c>
      <c r="F261" t="s">
        <v>3250</v>
      </c>
    </row>
    <row r="262" spans="1:6" x14ac:dyDescent="0.25">
      <c r="A262" t="s">
        <v>2977</v>
      </c>
      <c r="B262" t="s">
        <v>3481</v>
      </c>
      <c r="E262" t="s">
        <v>3496</v>
      </c>
      <c r="F262" t="s">
        <v>3496</v>
      </c>
    </row>
    <row r="263" spans="1:6" x14ac:dyDescent="0.25">
      <c r="A263" t="s">
        <v>2624</v>
      </c>
      <c r="B263" t="s">
        <v>3320</v>
      </c>
      <c r="E263" t="s">
        <v>3834</v>
      </c>
      <c r="F263" t="s">
        <v>3834</v>
      </c>
    </row>
    <row r="264" spans="1:6" x14ac:dyDescent="0.25">
      <c r="A264" t="s">
        <v>2204</v>
      </c>
      <c r="B264" t="s">
        <v>3434</v>
      </c>
      <c r="E264" t="s">
        <v>3734</v>
      </c>
      <c r="F264" t="s">
        <v>3839</v>
      </c>
    </row>
    <row r="265" spans="1:6" x14ac:dyDescent="0.25">
      <c r="A265" t="s">
        <v>903</v>
      </c>
      <c r="B265" t="s">
        <v>3333</v>
      </c>
      <c r="E265" t="s">
        <v>3727</v>
      </c>
      <c r="F265" t="s">
        <v>3839</v>
      </c>
    </row>
    <row r="266" spans="1:6" x14ac:dyDescent="0.25">
      <c r="A266" t="s">
        <v>2913</v>
      </c>
      <c r="B266" t="s">
        <v>3406</v>
      </c>
      <c r="E266" t="s">
        <v>3646</v>
      </c>
      <c r="F266" t="s">
        <v>3839</v>
      </c>
    </row>
    <row r="267" spans="1:6" x14ac:dyDescent="0.25">
      <c r="A267" t="s">
        <v>2922</v>
      </c>
      <c r="B267" t="s">
        <v>3394</v>
      </c>
      <c r="E267" t="s">
        <v>3289</v>
      </c>
      <c r="F267" t="s">
        <v>3289</v>
      </c>
    </row>
    <row r="268" spans="1:6" x14ac:dyDescent="0.25">
      <c r="A268" t="s">
        <v>380</v>
      </c>
      <c r="B268" t="s">
        <v>3266</v>
      </c>
      <c r="E268" t="s">
        <v>3815</v>
      </c>
      <c r="F268" t="s">
        <v>3839</v>
      </c>
    </row>
    <row r="269" spans="1:6" x14ac:dyDescent="0.25">
      <c r="A269" t="s">
        <v>2274</v>
      </c>
      <c r="B269" t="s">
        <v>3517</v>
      </c>
      <c r="E269" t="s">
        <v>3487</v>
      </c>
      <c r="F269" t="s">
        <v>3487</v>
      </c>
    </row>
    <row r="270" spans="1:6" x14ac:dyDescent="0.25">
      <c r="A270" t="s">
        <v>2861</v>
      </c>
      <c r="B270" t="s">
        <v>3477</v>
      </c>
      <c r="E270" t="s">
        <v>3483</v>
      </c>
      <c r="F270" t="s">
        <v>3483</v>
      </c>
    </row>
    <row r="271" spans="1:6" x14ac:dyDescent="0.25">
      <c r="A271" t="s">
        <v>1663</v>
      </c>
      <c r="B271" t="s">
        <v>3306</v>
      </c>
      <c r="E271" t="s">
        <v>3649</v>
      </c>
      <c r="F271" t="s">
        <v>3839</v>
      </c>
    </row>
    <row r="272" spans="1:6" x14ac:dyDescent="0.25">
      <c r="A272" t="s">
        <v>1230</v>
      </c>
      <c r="B272" t="s">
        <v>3388</v>
      </c>
      <c r="E272" t="s">
        <v>3500</v>
      </c>
      <c r="F272" t="s">
        <v>3500</v>
      </c>
    </row>
    <row r="273" spans="1:6" x14ac:dyDescent="0.25">
      <c r="A273" t="s">
        <v>623</v>
      </c>
      <c r="B273" t="s">
        <v>3292</v>
      </c>
      <c r="E273" t="s">
        <v>3809</v>
      </c>
      <c r="F273" t="s">
        <v>3839</v>
      </c>
    </row>
    <row r="274" spans="1:6" x14ac:dyDescent="0.25">
      <c r="A274" t="s">
        <v>2389</v>
      </c>
      <c r="B274" t="s">
        <v>3199</v>
      </c>
      <c r="E274" t="s">
        <v>3584</v>
      </c>
      <c r="F274" t="s">
        <v>3839</v>
      </c>
    </row>
    <row r="275" spans="1:6" x14ac:dyDescent="0.25">
      <c r="A275" t="s">
        <v>2397</v>
      </c>
      <c r="B275" t="s">
        <v>3475</v>
      </c>
      <c r="E275" t="s">
        <v>3428</v>
      </c>
      <c r="F275" t="s">
        <v>3428</v>
      </c>
    </row>
    <row r="276" spans="1:6" x14ac:dyDescent="0.25">
      <c r="A276" t="s">
        <v>1081</v>
      </c>
      <c r="B276" t="s">
        <v>3322</v>
      </c>
      <c r="E276" t="s">
        <v>3618</v>
      </c>
      <c r="F276" t="s">
        <v>3839</v>
      </c>
    </row>
    <row r="277" spans="1:6" x14ac:dyDescent="0.25">
      <c r="A277" t="s">
        <v>2502</v>
      </c>
      <c r="B277" t="s">
        <v>3267</v>
      </c>
      <c r="E277" t="s">
        <v>3336</v>
      </c>
      <c r="F277" t="s">
        <v>3336</v>
      </c>
    </row>
    <row r="278" spans="1:6" x14ac:dyDescent="0.25">
      <c r="A278" t="s">
        <v>2774</v>
      </c>
      <c r="B278" t="s">
        <v>3457</v>
      </c>
      <c r="E278" t="s">
        <v>3228</v>
      </c>
      <c r="F278" t="s">
        <v>3228</v>
      </c>
    </row>
    <row r="279" spans="1:6" x14ac:dyDescent="0.25">
      <c r="A279" t="s">
        <v>917</v>
      </c>
      <c r="B279" t="s">
        <v>3334</v>
      </c>
      <c r="E279" t="s">
        <v>3371</v>
      </c>
      <c r="F279" t="s">
        <v>3371</v>
      </c>
    </row>
    <row r="280" spans="1:6" x14ac:dyDescent="0.25">
      <c r="A280" t="s">
        <v>175</v>
      </c>
      <c r="B280" t="s">
        <v>3206</v>
      </c>
      <c r="E280" t="s">
        <v>3430</v>
      </c>
      <c r="F280" t="s">
        <v>3430</v>
      </c>
    </row>
    <row r="281" spans="1:6" x14ac:dyDescent="0.25">
      <c r="A281" t="s">
        <v>791</v>
      </c>
      <c r="B281" t="s">
        <v>3316</v>
      </c>
      <c r="E281" t="s">
        <v>3771</v>
      </c>
      <c r="F281" t="s">
        <v>3839</v>
      </c>
    </row>
    <row r="282" spans="1:6" x14ac:dyDescent="0.25">
      <c r="A282" t="s">
        <v>993</v>
      </c>
      <c r="B282" t="s">
        <v>3365</v>
      </c>
      <c r="E282" t="s">
        <v>3438</v>
      </c>
      <c r="F282" t="s">
        <v>3438</v>
      </c>
    </row>
    <row r="283" spans="1:6" x14ac:dyDescent="0.25">
      <c r="A283" t="s">
        <v>397</v>
      </c>
      <c r="B283" t="s">
        <v>3261</v>
      </c>
      <c r="E283" t="s">
        <v>3832</v>
      </c>
      <c r="F283" t="s">
        <v>3832</v>
      </c>
    </row>
    <row r="284" spans="1:6" x14ac:dyDescent="0.25">
      <c r="A284" t="s">
        <v>2465</v>
      </c>
      <c r="B284" t="s">
        <v>3349</v>
      </c>
      <c r="E284" t="s">
        <v>3279</v>
      </c>
      <c r="F284" t="s">
        <v>3279</v>
      </c>
    </row>
    <row r="285" spans="1:6" x14ac:dyDescent="0.25">
      <c r="A285" t="s">
        <v>2475</v>
      </c>
      <c r="B285" t="s">
        <v>3353</v>
      </c>
      <c r="E285" t="s">
        <v>3244</v>
      </c>
      <c r="F285" t="s">
        <v>3244</v>
      </c>
    </row>
    <row r="286" spans="1:6" x14ac:dyDescent="0.25">
      <c r="A286" t="s">
        <v>2630</v>
      </c>
      <c r="B286" t="s">
        <v>3372</v>
      </c>
      <c r="E286" t="s">
        <v>3461</v>
      </c>
      <c r="F286" t="s">
        <v>3461</v>
      </c>
    </row>
    <row r="287" spans="1:6" x14ac:dyDescent="0.25">
      <c r="A287" t="s">
        <v>2463</v>
      </c>
      <c r="B287" t="s">
        <v>3439</v>
      </c>
      <c r="E287" t="s">
        <v>3774</v>
      </c>
      <c r="F287" t="s">
        <v>3839</v>
      </c>
    </row>
    <row r="288" spans="1:6" x14ac:dyDescent="0.25">
      <c r="A288" t="s">
        <v>2631</v>
      </c>
      <c r="B288" t="s">
        <v>3221</v>
      </c>
      <c r="E288" t="s">
        <v>3304</v>
      </c>
      <c r="F288" t="s">
        <v>3304</v>
      </c>
    </row>
    <row r="289" spans="1:6" x14ac:dyDescent="0.25">
      <c r="A289" t="s">
        <v>2782</v>
      </c>
      <c r="B289" t="s">
        <v>3485</v>
      </c>
      <c r="E289" t="s">
        <v>3531</v>
      </c>
      <c r="F289" t="s">
        <v>3839</v>
      </c>
    </row>
    <row r="290" spans="1:6" x14ac:dyDescent="0.25">
      <c r="A290" t="s">
        <v>1004</v>
      </c>
      <c r="B290" t="s">
        <v>3369</v>
      </c>
      <c r="E290" t="s">
        <v>3682</v>
      </c>
      <c r="F290" t="s">
        <v>3839</v>
      </c>
    </row>
    <row r="291" spans="1:6" x14ac:dyDescent="0.25">
      <c r="A291" t="s">
        <v>2871</v>
      </c>
      <c r="B291" t="s">
        <v>3530</v>
      </c>
      <c r="E291" t="s">
        <v>3775</v>
      </c>
      <c r="F291" t="s">
        <v>3839</v>
      </c>
    </row>
    <row r="292" spans="1:6" x14ac:dyDescent="0.25">
      <c r="A292" t="s">
        <v>2982</v>
      </c>
      <c r="B292" t="s">
        <v>3529</v>
      </c>
      <c r="E292" t="s">
        <v>3760</v>
      </c>
      <c r="F292" t="s">
        <v>3839</v>
      </c>
    </row>
    <row r="293" spans="1:6" x14ac:dyDescent="0.25">
      <c r="A293" t="s">
        <v>1018</v>
      </c>
      <c r="B293" t="s">
        <v>3368</v>
      </c>
      <c r="E293" t="s">
        <v>3209</v>
      </c>
      <c r="F293" t="s">
        <v>3209</v>
      </c>
    </row>
    <row r="294" spans="1:6" x14ac:dyDescent="0.25">
      <c r="A294" t="s">
        <v>2676</v>
      </c>
      <c r="B294" t="s">
        <v>3512</v>
      </c>
      <c r="E294" t="s">
        <v>3660</v>
      </c>
      <c r="F294" t="s">
        <v>3839</v>
      </c>
    </row>
    <row r="295" spans="1:6" x14ac:dyDescent="0.25">
      <c r="A295" t="s">
        <v>2090</v>
      </c>
      <c r="B295" t="s">
        <v>3410</v>
      </c>
      <c r="E295" t="s">
        <v>3696</v>
      </c>
      <c r="F295" t="s">
        <v>3839</v>
      </c>
    </row>
    <row r="296" spans="1:6" x14ac:dyDescent="0.25">
      <c r="A296" t="s">
        <v>1583</v>
      </c>
      <c r="B296" t="s">
        <v>3303</v>
      </c>
      <c r="E296" t="s">
        <v>3790</v>
      </c>
      <c r="F296" t="s">
        <v>3839</v>
      </c>
    </row>
    <row r="297" spans="1:6" x14ac:dyDescent="0.25">
      <c r="A297" t="s">
        <v>2992</v>
      </c>
      <c r="B297" t="s">
        <v>3523</v>
      </c>
      <c r="E297" t="s">
        <v>3505</v>
      </c>
      <c r="F297" t="s">
        <v>3505</v>
      </c>
    </row>
    <row r="298" spans="1:6" x14ac:dyDescent="0.25">
      <c r="A298" t="s">
        <v>414</v>
      </c>
      <c r="B298" t="s">
        <v>3263</v>
      </c>
      <c r="E298" t="s">
        <v>3309</v>
      </c>
      <c r="F298" t="s">
        <v>3309</v>
      </c>
    </row>
    <row r="299" spans="1:6" x14ac:dyDescent="0.25">
      <c r="A299" t="s">
        <v>428</v>
      </c>
      <c r="B299" t="s">
        <v>3264</v>
      </c>
      <c r="E299" t="s">
        <v>3375</v>
      </c>
      <c r="F299" t="s">
        <v>3375</v>
      </c>
    </row>
    <row r="300" spans="1:6" x14ac:dyDescent="0.25">
      <c r="A300" t="s">
        <v>1669</v>
      </c>
      <c r="B300" t="s">
        <v>3275</v>
      </c>
      <c r="E300" t="s">
        <v>3621</v>
      </c>
      <c r="F300" t="s">
        <v>3839</v>
      </c>
    </row>
    <row r="301" spans="1:6" x14ac:dyDescent="0.25">
      <c r="A301" t="s">
        <v>1490</v>
      </c>
      <c r="B301" t="s">
        <v>3452</v>
      </c>
      <c r="E301" t="s">
        <v>3447</v>
      </c>
      <c r="F301" t="s">
        <v>3447</v>
      </c>
    </row>
    <row r="302" spans="1:6" x14ac:dyDescent="0.25">
      <c r="A302" t="s">
        <v>1495</v>
      </c>
      <c r="B302" t="s">
        <v>3418</v>
      </c>
      <c r="E302" t="s">
        <v>3695</v>
      </c>
      <c r="F302" t="s">
        <v>3839</v>
      </c>
    </row>
    <row r="303" spans="1:6" x14ac:dyDescent="0.25">
      <c r="A303" t="s">
        <v>1506</v>
      </c>
      <c r="B303" t="s">
        <v>3417</v>
      </c>
      <c r="E303" t="s">
        <v>3298</v>
      </c>
      <c r="F303" t="s">
        <v>3298</v>
      </c>
    </row>
    <row r="304" spans="1:6" x14ac:dyDescent="0.25">
      <c r="A304" t="s">
        <v>1515</v>
      </c>
      <c r="B304" t="s">
        <v>3254</v>
      </c>
      <c r="E304" t="s">
        <v>3246</v>
      </c>
      <c r="F304" t="s">
        <v>3246</v>
      </c>
    </row>
    <row r="305" spans="1:6" x14ac:dyDescent="0.25">
      <c r="A305" t="s">
        <v>442</v>
      </c>
      <c r="B305" t="s">
        <v>3259</v>
      </c>
      <c r="E305" t="s">
        <v>3286</v>
      </c>
      <c r="F305" t="s">
        <v>3286</v>
      </c>
    </row>
    <row r="306" spans="1:6" x14ac:dyDescent="0.25">
      <c r="A306" t="s">
        <v>2505</v>
      </c>
      <c r="B306" t="s">
        <v>3403</v>
      </c>
      <c r="E306" t="s">
        <v>3637</v>
      </c>
      <c r="F306" t="s">
        <v>3839</v>
      </c>
    </row>
    <row r="307" spans="1:6" x14ac:dyDescent="0.25">
      <c r="A307" t="s">
        <v>1782</v>
      </c>
      <c r="B307" t="s">
        <v>3283</v>
      </c>
      <c r="E307" t="s">
        <v>3590</v>
      </c>
      <c r="F307" t="s">
        <v>3839</v>
      </c>
    </row>
    <row r="308" spans="1:6" x14ac:dyDescent="0.25">
      <c r="A308" t="s">
        <v>2998</v>
      </c>
      <c r="B308" t="s">
        <v>3479</v>
      </c>
      <c r="E308" t="s">
        <v>3715</v>
      </c>
      <c r="F308" t="s">
        <v>3839</v>
      </c>
    </row>
    <row r="309" spans="1:6" x14ac:dyDescent="0.25">
      <c r="A309" t="s">
        <v>3003</v>
      </c>
      <c r="B309" t="s">
        <v>3532</v>
      </c>
      <c r="E309" t="s">
        <v>3508</v>
      </c>
      <c r="F309" t="s">
        <v>3508</v>
      </c>
    </row>
    <row r="310" spans="1:6" x14ac:dyDescent="0.25">
      <c r="A310" t="s">
        <v>195</v>
      </c>
      <c r="B310" t="s">
        <v>3205</v>
      </c>
      <c r="E310" t="s">
        <v>3258</v>
      </c>
      <c r="F310" t="s">
        <v>3258</v>
      </c>
    </row>
    <row r="311" spans="1:6" x14ac:dyDescent="0.25">
      <c r="A311" t="s">
        <v>216</v>
      </c>
      <c r="B311" t="s">
        <v>3212</v>
      </c>
      <c r="E311" t="s">
        <v>3625</v>
      </c>
      <c r="F311" t="s">
        <v>3839</v>
      </c>
    </row>
    <row r="312" spans="1:6" x14ac:dyDescent="0.25">
      <c r="A312" t="s">
        <v>3099</v>
      </c>
      <c r="B312" t="s">
        <v>3361</v>
      </c>
      <c r="E312" t="s">
        <v>3344</v>
      </c>
      <c r="F312" t="s">
        <v>3344</v>
      </c>
    </row>
    <row r="313" spans="1:6" x14ac:dyDescent="0.25">
      <c r="A313" t="s">
        <v>1330</v>
      </c>
      <c r="B313" t="s">
        <v>3426</v>
      </c>
      <c r="E313" t="s">
        <v>3315</v>
      </c>
      <c r="F313" t="s">
        <v>3315</v>
      </c>
    </row>
    <row r="314" spans="1:6" x14ac:dyDescent="0.25">
      <c r="A314" t="s">
        <v>2677</v>
      </c>
      <c r="B314" t="s">
        <v>3328</v>
      </c>
      <c r="E314" t="s">
        <v>3290</v>
      </c>
      <c r="F314" t="s">
        <v>3290</v>
      </c>
    </row>
    <row r="315" spans="1:6" x14ac:dyDescent="0.25">
      <c r="A315" t="s">
        <v>1589</v>
      </c>
      <c r="B315" t="s">
        <v>3269</v>
      </c>
      <c r="E315" t="s">
        <v>3274</v>
      </c>
      <c r="F315" t="s">
        <v>3274</v>
      </c>
    </row>
    <row r="316" spans="1:6" x14ac:dyDescent="0.25">
      <c r="A316" t="s">
        <v>2331</v>
      </c>
      <c r="B316" t="s">
        <v>3198</v>
      </c>
      <c r="E316" t="s">
        <v>3444</v>
      </c>
      <c r="F316" t="s">
        <v>3444</v>
      </c>
    </row>
    <row r="317" spans="1:6" x14ac:dyDescent="0.25">
      <c r="A317" t="s">
        <v>2506</v>
      </c>
      <c r="B317" t="s">
        <v>3253</v>
      </c>
      <c r="E317" t="s">
        <v>3791</v>
      </c>
      <c r="F317" t="s">
        <v>3839</v>
      </c>
    </row>
    <row r="318" spans="1:6" x14ac:dyDescent="0.25">
      <c r="A318" t="s">
        <v>3108</v>
      </c>
      <c r="B318" t="s">
        <v>3486</v>
      </c>
      <c r="E318" t="s">
        <v>3708</v>
      </c>
      <c r="F318" t="s">
        <v>3839</v>
      </c>
    </row>
    <row r="319" spans="1:6" x14ac:dyDescent="0.25">
      <c r="A319" t="s">
        <v>1680</v>
      </c>
      <c r="B319" t="s">
        <v>3419</v>
      </c>
      <c r="E319" t="s">
        <v>3411</v>
      </c>
      <c r="F319" t="s">
        <v>3411</v>
      </c>
    </row>
    <row r="320" spans="1:6" x14ac:dyDescent="0.25">
      <c r="A320" t="s">
        <v>2336</v>
      </c>
      <c r="B320" t="s">
        <v>3397</v>
      </c>
      <c r="E320" t="s">
        <v>3548</v>
      </c>
      <c r="F320" t="s">
        <v>3839</v>
      </c>
    </row>
    <row r="321" spans="1:6" x14ac:dyDescent="0.25">
      <c r="A321" t="s">
        <v>2510</v>
      </c>
      <c r="B321" t="s">
        <v>3408</v>
      </c>
      <c r="E321" t="s">
        <v>3735</v>
      </c>
      <c r="F321" t="s">
        <v>3839</v>
      </c>
    </row>
    <row r="322" spans="1:6" x14ac:dyDescent="0.25">
      <c r="A322" t="s">
        <v>3113</v>
      </c>
      <c r="B322" t="s">
        <v>3398</v>
      </c>
      <c r="E322" t="s">
        <v>3770</v>
      </c>
      <c r="F322" t="s">
        <v>3839</v>
      </c>
    </row>
    <row r="323" spans="1:6" x14ac:dyDescent="0.25">
      <c r="A323" t="s">
        <v>3006</v>
      </c>
      <c r="B323" t="s">
        <v>3420</v>
      </c>
      <c r="E323" t="s">
        <v>3402</v>
      </c>
      <c r="F323" t="s">
        <v>3402</v>
      </c>
    </row>
    <row r="324" spans="1:6" x14ac:dyDescent="0.25">
      <c r="A324" t="s">
        <v>1694</v>
      </c>
      <c r="B324" t="s">
        <v>3474</v>
      </c>
      <c r="E324" t="s">
        <v>3668</v>
      </c>
      <c r="F324" t="s">
        <v>3839</v>
      </c>
    </row>
    <row r="325" spans="1:6" x14ac:dyDescent="0.25">
      <c r="A325" t="s">
        <v>1791</v>
      </c>
      <c r="B325" t="s">
        <v>3489</v>
      </c>
      <c r="E325" t="s">
        <v>3667</v>
      </c>
      <c r="F325" t="s">
        <v>3839</v>
      </c>
    </row>
    <row r="326" spans="1:6" x14ac:dyDescent="0.25">
      <c r="A326" t="s">
        <v>2632</v>
      </c>
      <c r="B326" t="s">
        <v>3350</v>
      </c>
      <c r="E326" t="s">
        <v>3245</v>
      </c>
      <c r="F326" t="s">
        <v>3245</v>
      </c>
    </row>
    <row r="327" spans="1:6" x14ac:dyDescent="0.25">
      <c r="A327" t="s">
        <v>234</v>
      </c>
      <c r="B327" t="s">
        <v>3208</v>
      </c>
      <c r="E327" t="s">
        <v>3515</v>
      </c>
      <c r="F327" t="s">
        <v>3515</v>
      </c>
    </row>
    <row r="328" spans="1:6" x14ac:dyDescent="0.25">
      <c r="A328" t="s">
        <v>1091</v>
      </c>
      <c r="B328" t="s">
        <v>3829</v>
      </c>
      <c r="E328" t="s">
        <v>3781</v>
      </c>
      <c r="F328" t="s">
        <v>3839</v>
      </c>
    </row>
    <row r="329" spans="1:6" x14ac:dyDescent="0.25">
      <c r="A329" t="s">
        <v>801</v>
      </c>
      <c r="B329" t="s">
        <v>3831</v>
      </c>
      <c r="E329" t="s">
        <v>3323</v>
      </c>
      <c r="F329" t="s">
        <v>3323</v>
      </c>
    </row>
    <row r="330" spans="1:6" x14ac:dyDescent="0.25">
      <c r="A330" t="s">
        <v>631</v>
      </c>
      <c r="B330" t="s">
        <v>3301</v>
      </c>
      <c r="E330" t="s">
        <v>3356</v>
      </c>
      <c r="F330" t="s">
        <v>3356</v>
      </c>
    </row>
    <row r="331" spans="1:6" x14ac:dyDescent="0.25">
      <c r="A331" t="s">
        <v>810</v>
      </c>
      <c r="B331" t="s">
        <v>3319</v>
      </c>
      <c r="E331" t="s">
        <v>3819</v>
      </c>
      <c r="F331" t="s">
        <v>3839</v>
      </c>
    </row>
    <row r="332" spans="1:6" x14ac:dyDescent="0.25">
      <c r="A332" t="s">
        <v>2681</v>
      </c>
      <c r="B332" t="s">
        <v>3472</v>
      </c>
      <c r="E332" t="s">
        <v>3509</v>
      </c>
      <c r="F332" t="s">
        <v>3509</v>
      </c>
    </row>
    <row r="333" spans="1:6" x14ac:dyDescent="0.25">
      <c r="A333" t="s">
        <v>2409</v>
      </c>
      <c r="B333" t="s">
        <v>3501</v>
      </c>
      <c r="E333" t="s">
        <v>3776</v>
      </c>
      <c r="F333" t="s">
        <v>3839</v>
      </c>
    </row>
    <row r="334" spans="1:6" x14ac:dyDescent="0.25">
      <c r="A334" t="s">
        <v>819</v>
      </c>
      <c r="B334" t="s">
        <v>3321</v>
      </c>
      <c r="E334" t="s">
        <v>3684</v>
      </c>
      <c r="F334" t="s">
        <v>3839</v>
      </c>
    </row>
    <row r="335" spans="1:6" x14ac:dyDescent="0.25">
      <c r="A335" t="s">
        <v>2514</v>
      </c>
      <c r="B335" t="s">
        <v>3516</v>
      </c>
      <c r="E335" t="s">
        <v>3726</v>
      </c>
      <c r="F335" t="s">
        <v>3839</v>
      </c>
    </row>
    <row r="336" spans="1:6" x14ac:dyDescent="0.25">
      <c r="A336" t="s">
        <v>2521</v>
      </c>
      <c r="B336" t="s">
        <v>3392</v>
      </c>
      <c r="E336" t="s">
        <v>3448</v>
      </c>
      <c r="F336" t="s">
        <v>3448</v>
      </c>
    </row>
    <row r="337" spans="1:6" x14ac:dyDescent="0.25">
      <c r="A337" t="s">
        <v>1241</v>
      </c>
      <c r="B337" t="s">
        <v>3391</v>
      </c>
      <c r="E337" t="s">
        <v>3284</v>
      </c>
      <c r="F337" t="s">
        <v>3284</v>
      </c>
    </row>
    <row r="338" spans="1:6" x14ac:dyDescent="0.25">
      <c r="A338" t="s">
        <v>1027</v>
      </c>
      <c r="B338" t="s">
        <v>3506</v>
      </c>
      <c r="E338" t="s">
        <v>3387</v>
      </c>
      <c r="F338" t="s">
        <v>3387</v>
      </c>
    </row>
    <row r="339" spans="1:6" x14ac:dyDescent="0.25">
      <c r="A339" t="s">
        <v>2683</v>
      </c>
      <c r="B339" t="s">
        <v>3491</v>
      </c>
      <c r="E339" t="s">
        <v>3588</v>
      </c>
      <c r="F339" t="s">
        <v>3839</v>
      </c>
    </row>
    <row r="340" spans="1:6" x14ac:dyDescent="0.25">
      <c r="A340" t="s">
        <v>2931</v>
      </c>
      <c r="B340" t="s">
        <v>3393</v>
      </c>
      <c r="E340" t="s">
        <v>3585</v>
      </c>
      <c r="F340" t="s">
        <v>3839</v>
      </c>
    </row>
    <row r="341" spans="1:6" x14ac:dyDescent="0.25">
      <c r="A341" t="s">
        <v>1704</v>
      </c>
      <c r="B341" t="s">
        <v>3325</v>
      </c>
      <c r="E341" t="s">
        <v>3576</v>
      </c>
      <c r="F341" t="s">
        <v>3839</v>
      </c>
    </row>
    <row r="342" spans="1:6" x14ac:dyDescent="0.25">
      <c r="A342" t="s">
        <v>2092</v>
      </c>
      <c r="B342" t="s">
        <v>3231</v>
      </c>
      <c r="E342" t="s">
        <v>3359</v>
      </c>
      <c r="F342" t="s">
        <v>3359</v>
      </c>
    </row>
    <row r="343" spans="1:6" x14ac:dyDescent="0.25">
      <c r="A343" t="s">
        <v>2282</v>
      </c>
      <c r="B343" t="s">
        <v>3827</v>
      </c>
      <c r="E343" t="s">
        <v>3462</v>
      </c>
      <c r="F343" t="s">
        <v>3462</v>
      </c>
    </row>
    <row r="344" spans="1:6" x14ac:dyDescent="0.25">
      <c r="A344" t="s">
        <v>1595</v>
      </c>
      <c r="B344" t="s">
        <v>3465</v>
      </c>
      <c r="E344" t="s">
        <v>3749</v>
      </c>
      <c r="F344" t="s">
        <v>3839</v>
      </c>
    </row>
    <row r="345" spans="1:6" x14ac:dyDescent="0.25">
      <c r="A345" t="s">
        <v>1340</v>
      </c>
      <c r="B345" t="s">
        <v>3425</v>
      </c>
      <c r="E345" t="s">
        <v>3544</v>
      </c>
      <c r="F345" t="s">
        <v>3839</v>
      </c>
    </row>
    <row r="346" spans="1:6" x14ac:dyDescent="0.25">
      <c r="A346" t="s">
        <v>1431</v>
      </c>
      <c r="B346" t="s">
        <v>3833</v>
      </c>
      <c r="E346" t="s">
        <v>3728</v>
      </c>
      <c r="F346" t="s">
        <v>3839</v>
      </c>
    </row>
    <row r="347" spans="1:6" x14ac:dyDescent="0.25">
      <c r="A347" t="s">
        <v>2693</v>
      </c>
      <c r="B347" t="s">
        <v>3431</v>
      </c>
      <c r="E347" t="s">
        <v>3663</v>
      </c>
      <c r="F347" t="s">
        <v>3839</v>
      </c>
    </row>
    <row r="348" spans="1:6" x14ac:dyDescent="0.25">
      <c r="A348" t="s">
        <v>1802</v>
      </c>
      <c r="B348" t="s">
        <v>3300</v>
      </c>
      <c r="E348" t="s">
        <v>3217</v>
      </c>
      <c r="F348" t="s">
        <v>3217</v>
      </c>
    </row>
    <row r="349" spans="1:6" x14ac:dyDescent="0.25">
      <c r="A349" t="s">
        <v>2339</v>
      </c>
      <c r="B349" t="s">
        <v>3363</v>
      </c>
      <c r="E349" t="s">
        <v>3271</v>
      </c>
      <c r="F349" t="s">
        <v>3271</v>
      </c>
    </row>
    <row r="350" spans="1:6" x14ac:dyDescent="0.25">
      <c r="A350" t="s">
        <v>1100</v>
      </c>
      <c r="B350" t="s">
        <v>3331</v>
      </c>
      <c r="E350" t="s">
        <v>3211</v>
      </c>
      <c r="F350" t="s">
        <v>3211</v>
      </c>
    </row>
    <row r="351" spans="1:6" x14ac:dyDescent="0.25">
      <c r="A351" t="s">
        <v>1882</v>
      </c>
      <c r="B351" t="s">
        <v>3202</v>
      </c>
      <c r="E351" t="s">
        <v>3446</v>
      </c>
      <c r="F351" t="s">
        <v>3446</v>
      </c>
    </row>
    <row r="352" spans="1:6" x14ac:dyDescent="0.25">
      <c r="A352" t="s">
        <v>1811</v>
      </c>
      <c r="B352" t="s">
        <v>3347</v>
      </c>
      <c r="E352" t="s">
        <v>3256</v>
      </c>
      <c r="F352" t="s">
        <v>3256</v>
      </c>
    </row>
    <row r="353" spans="5:6" x14ac:dyDescent="0.25">
      <c r="E353" t="s">
        <v>3546</v>
      </c>
      <c r="F353" t="s">
        <v>3839</v>
      </c>
    </row>
    <row r="354" spans="5:6" x14ac:dyDescent="0.25">
      <c r="E354" t="s">
        <v>3255</v>
      </c>
      <c r="F354" t="s">
        <v>3255</v>
      </c>
    </row>
    <row r="355" spans="5:6" x14ac:dyDescent="0.25">
      <c r="E355" t="s">
        <v>3449</v>
      </c>
      <c r="F355" t="s">
        <v>3449</v>
      </c>
    </row>
    <row r="356" spans="5:6" x14ac:dyDescent="0.25">
      <c r="E356" t="s">
        <v>3204</v>
      </c>
      <c r="F356" t="s">
        <v>3204</v>
      </c>
    </row>
    <row r="357" spans="5:6" x14ac:dyDescent="0.25">
      <c r="E357" t="s">
        <v>3395</v>
      </c>
      <c r="F357" t="s">
        <v>3395</v>
      </c>
    </row>
    <row r="358" spans="5:6" x14ac:dyDescent="0.25">
      <c r="E358" t="s">
        <v>3817</v>
      </c>
      <c r="F358" t="s">
        <v>3839</v>
      </c>
    </row>
    <row r="359" spans="5:6" x14ac:dyDescent="0.25">
      <c r="E359" t="s">
        <v>3362</v>
      </c>
      <c r="F359" t="s">
        <v>3362</v>
      </c>
    </row>
    <row r="360" spans="5:6" x14ac:dyDescent="0.25">
      <c r="E360" t="s">
        <v>3526</v>
      </c>
      <c r="F360" t="s">
        <v>3526</v>
      </c>
    </row>
    <row r="361" spans="5:6" x14ac:dyDescent="0.25">
      <c r="E361" t="s">
        <v>3687</v>
      </c>
      <c r="F361" t="s">
        <v>3839</v>
      </c>
    </row>
    <row r="362" spans="5:6" x14ac:dyDescent="0.25">
      <c r="E362" t="s">
        <v>3718</v>
      </c>
      <c r="F362" t="s">
        <v>3839</v>
      </c>
    </row>
    <row r="363" spans="5:6" x14ac:dyDescent="0.25">
      <c r="E363" t="s">
        <v>3203</v>
      </c>
      <c r="F363" t="s">
        <v>3203</v>
      </c>
    </row>
    <row r="364" spans="5:6" x14ac:dyDescent="0.25">
      <c r="E364" t="s">
        <v>3528</v>
      </c>
      <c r="F364" t="s">
        <v>3528</v>
      </c>
    </row>
    <row r="365" spans="5:6" x14ac:dyDescent="0.25">
      <c r="E365" t="s">
        <v>3750</v>
      </c>
      <c r="F365" t="s">
        <v>3839</v>
      </c>
    </row>
    <row r="366" spans="5:6" x14ac:dyDescent="0.25">
      <c r="E366" t="s">
        <v>3413</v>
      </c>
      <c r="F366" t="s">
        <v>3413</v>
      </c>
    </row>
    <row r="367" spans="5:6" x14ac:dyDescent="0.25">
      <c r="E367" t="s">
        <v>3755</v>
      </c>
      <c r="F367" t="s">
        <v>3839</v>
      </c>
    </row>
    <row r="368" spans="5:6" x14ac:dyDescent="0.25">
      <c r="E368" t="s">
        <v>3826</v>
      </c>
      <c r="F368" t="s">
        <v>3826</v>
      </c>
    </row>
    <row r="369" spans="5:6" x14ac:dyDescent="0.25">
      <c r="E369" t="s">
        <v>3360</v>
      </c>
      <c r="F369" t="s">
        <v>3360</v>
      </c>
    </row>
    <row r="370" spans="5:6" x14ac:dyDescent="0.25">
      <c r="E370" t="s">
        <v>3513</v>
      </c>
      <c r="F370" t="s">
        <v>3513</v>
      </c>
    </row>
    <row r="371" spans="5:6" x14ac:dyDescent="0.25">
      <c r="E371" t="s">
        <v>3399</v>
      </c>
      <c r="F371" t="s">
        <v>3399</v>
      </c>
    </row>
    <row r="372" spans="5:6" x14ac:dyDescent="0.25">
      <c r="E372" t="s">
        <v>3345</v>
      </c>
      <c r="F372" t="s">
        <v>3345</v>
      </c>
    </row>
    <row r="373" spans="5:6" x14ac:dyDescent="0.25">
      <c r="E373" t="s">
        <v>3332</v>
      </c>
      <c r="F373" t="s">
        <v>3332</v>
      </c>
    </row>
    <row r="374" spans="5:6" x14ac:dyDescent="0.25">
      <c r="E374" t="s">
        <v>3377</v>
      </c>
      <c r="F374" t="s">
        <v>3377</v>
      </c>
    </row>
    <row r="375" spans="5:6" x14ac:dyDescent="0.25">
      <c r="E375" t="s">
        <v>3467</v>
      </c>
      <c r="F375" t="s">
        <v>3467</v>
      </c>
    </row>
    <row r="376" spans="5:6" x14ac:dyDescent="0.25">
      <c r="E376" t="s">
        <v>3389</v>
      </c>
      <c r="F376" t="s">
        <v>3389</v>
      </c>
    </row>
    <row r="377" spans="5:6" x14ac:dyDescent="0.25">
      <c r="E377" t="s">
        <v>3364</v>
      </c>
      <c r="F377" t="s">
        <v>3364</v>
      </c>
    </row>
    <row r="378" spans="5:6" x14ac:dyDescent="0.25">
      <c r="E378" t="s">
        <v>3224</v>
      </c>
      <c r="F378" t="s">
        <v>3224</v>
      </c>
    </row>
    <row r="379" spans="5:6" x14ac:dyDescent="0.25">
      <c r="E379" t="s">
        <v>3299</v>
      </c>
      <c r="F379" t="s">
        <v>3299</v>
      </c>
    </row>
    <row r="380" spans="5:6" x14ac:dyDescent="0.25">
      <c r="E380" t="s">
        <v>3335</v>
      </c>
      <c r="F380" t="s">
        <v>3335</v>
      </c>
    </row>
    <row r="381" spans="5:6" x14ac:dyDescent="0.25">
      <c r="E381" t="s">
        <v>3764</v>
      </c>
      <c r="F381" t="s">
        <v>3839</v>
      </c>
    </row>
    <row r="382" spans="5:6" x14ac:dyDescent="0.25">
      <c r="E382" t="s">
        <v>3792</v>
      </c>
      <c r="F382" t="s">
        <v>3839</v>
      </c>
    </row>
    <row r="383" spans="5:6" x14ac:dyDescent="0.25">
      <c r="E383" t="s">
        <v>3722</v>
      </c>
      <c r="F383" t="s">
        <v>3839</v>
      </c>
    </row>
    <row r="384" spans="5:6" x14ac:dyDescent="0.25">
      <c r="E384" t="s">
        <v>3818</v>
      </c>
      <c r="F384" t="s">
        <v>3839</v>
      </c>
    </row>
    <row r="385" spans="5:6" x14ac:dyDescent="0.25">
      <c r="E385" t="s">
        <v>3324</v>
      </c>
      <c r="F385" t="s">
        <v>3324</v>
      </c>
    </row>
    <row r="386" spans="5:6" x14ac:dyDescent="0.25">
      <c r="E386" t="s">
        <v>3478</v>
      </c>
      <c r="F386" t="s">
        <v>3478</v>
      </c>
    </row>
    <row r="387" spans="5:6" x14ac:dyDescent="0.25">
      <c r="E387" t="s">
        <v>3213</v>
      </c>
      <c r="F387" t="s">
        <v>3213</v>
      </c>
    </row>
    <row r="388" spans="5:6" x14ac:dyDescent="0.25">
      <c r="E388" t="s">
        <v>3811</v>
      </c>
      <c r="F388" t="s">
        <v>3839</v>
      </c>
    </row>
    <row r="389" spans="5:6" x14ac:dyDescent="0.25">
      <c r="E389" t="s">
        <v>3559</v>
      </c>
      <c r="F389" t="s">
        <v>3839</v>
      </c>
    </row>
    <row r="390" spans="5:6" x14ac:dyDescent="0.25">
      <c r="E390" t="s">
        <v>3586</v>
      </c>
      <c r="F390" t="s">
        <v>3839</v>
      </c>
    </row>
    <row r="391" spans="5:6" x14ac:dyDescent="0.25">
      <c r="E391" t="s">
        <v>3580</v>
      </c>
      <c r="F391" t="s">
        <v>3839</v>
      </c>
    </row>
    <row r="392" spans="5:6" x14ac:dyDescent="0.25">
      <c r="E392" t="s">
        <v>3555</v>
      </c>
      <c r="F392" t="s">
        <v>3839</v>
      </c>
    </row>
    <row r="393" spans="5:6" x14ac:dyDescent="0.25">
      <c r="E393" t="s">
        <v>3490</v>
      </c>
      <c r="F393" t="s">
        <v>3490</v>
      </c>
    </row>
    <row r="394" spans="5:6" x14ac:dyDescent="0.25">
      <c r="E394" t="s">
        <v>3731</v>
      </c>
      <c r="F394" t="s">
        <v>3839</v>
      </c>
    </row>
    <row r="395" spans="5:6" x14ac:dyDescent="0.25">
      <c r="E395" t="s">
        <v>3785</v>
      </c>
      <c r="F395" t="s">
        <v>3839</v>
      </c>
    </row>
    <row r="396" spans="5:6" x14ac:dyDescent="0.25">
      <c r="E396" t="s">
        <v>3678</v>
      </c>
      <c r="F396" t="s">
        <v>3839</v>
      </c>
    </row>
    <row r="397" spans="5:6" x14ac:dyDescent="0.25">
      <c r="E397" t="s">
        <v>3312</v>
      </c>
      <c r="F397" t="s">
        <v>3312</v>
      </c>
    </row>
    <row r="398" spans="5:6" x14ac:dyDescent="0.25">
      <c r="E398" t="s">
        <v>3676</v>
      </c>
      <c r="F398" t="s">
        <v>3839</v>
      </c>
    </row>
    <row r="399" spans="5:6" x14ac:dyDescent="0.25">
      <c r="E399" t="s">
        <v>3572</v>
      </c>
      <c r="F399" t="s">
        <v>3839</v>
      </c>
    </row>
    <row r="400" spans="5:6" x14ac:dyDescent="0.25">
      <c r="E400" t="s">
        <v>3445</v>
      </c>
      <c r="F400" t="s">
        <v>3445</v>
      </c>
    </row>
    <row r="401" spans="5:6" x14ac:dyDescent="0.25">
      <c r="E401" t="s">
        <v>3647</v>
      </c>
      <c r="F401" t="s">
        <v>3839</v>
      </c>
    </row>
    <row r="402" spans="5:6" x14ac:dyDescent="0.25">
      <c r="E402" t="s">
        <v>3823</v>
      </c>
      <c r="F402" t="s">
        <v>3823</v>
      </c>
    </row>
    <row r="403" spans="5:6" x14ac:dyDescent="0.25">
      <c r="E403" t="s">
        <v>3367</v>
      </c>
      <c r="F403" t="s">
        <v>3367</v>
      </c>
    </row>
    <row r="404" spans="5:6" x14ac:dyDescent="0.25">
      <c r="E404" t="s">
        <v>3307</v>
      </c>
      <c r="F404" t="s">
        <v>3307</v>
      </c>
    </row>
    <row r="405" spans="5:6" x14ac:dyDescent="0.25">
      <c r="E405" t="s">
        <v>3374</v>
      </c>
      <c r="F405" t="s">
        <v>3374</v>
      </c>
    </row>
    <row r="406" spans="5:6" x14ac:dyDescent="0.25">
      <c r="E406" t="s">
        <v>3717</v>
      </c>
      <c r="F406" t="s">
        <v>3839</v>
      </c>
    </row>
    <row r="407" spans="5:6" x14ac:dyDescent="0.25">
      <c r="E407" t="s">
        <v>3415</v>
      </c>
      <c r="F407" t="s">
        <v>3415</v>
      </c>
    </row>
    <row r="408" spans="5:6" x14ac:dyDescent="0.25">
      <c r="E408" t="s">
        <v>3280</v>
      </c>
      <c r="F408" t="s">
        <v>3280</v>
      </c>
    </row>
    <row r="409" spans="5:6" x14ac:dyDescent="0.25">
      <c r="E409" t="s">
        <v>3416</v>
      </c>
      <c r="F409" t="s">
        <v>3416</v>
      </c>
    </row>
    <row r="410" spans="5:6" x14ac:dyDescent="0.25">
      <c r="E410" t="s">
        <v>3379</v>
      </c>
      <c r="F410" t="s">
        <v>3379</v>
      </c>
    </row>
    <row r="411" spans="5:6" x14ac:dyDescent="0.25">
      <c r="E411" t="s">
        <v>3782</v>
      </c>
      <c r="F411" t="s">
        <v>3839</v>
      </c>
    </row>
    <row r="412" spans="5:6" x14ac:dyDescent="0.25">
      <c r="E412" t="s">
        <v>3784</v>
      </c>
      <c r="F412" t="s">
        <v>3839</v>
      </c>
    </row>
    <row r="413" spans="5:6" x14ac:dyDescent="0.25">
      <c r="E413" t="s">
        <v>3557</v>
      </c>
      <c r="F413" t="s">
        <v>3839</v>
      </c>
    </row>
    <row r="414" spans="5:6" x14ac:dyDescent="0.25">
      <c r="E414" t="s">
        <v>3511</v>
      </c>
      <c r="F414" t="s">
        <v>3511</v>
      </c>
    </row>
    <row r="415" spans="5:6" x14ac:dyDescent="0.25">
      <c r="E415" t="s">
        <v>3824</v>
      </c>
      <c r="F415" t="s">
        <v>3839</v>
      </c>
    </row>
    <row r="416" spans="5:6" x14ac:dyDescent="0.25">
      <c r="E416" t="s">
        <v>3807</v>
      </c>
      <c r="F416" t="s">
        <v>3839</v>
      </c>
    </row>
    <row r="417" spans="5:6" x14ac:dyDescent="0.25">
      <c r="E417" t="s">
        <v>3566</v>
      </c>
      <c r="F417" t="s">
        <v>3839</v>
      </c>
    </row>
    <row r="418" spans="5:6" x14ac:dyDescent="0.25">
      <c r="E418" t="s">
        <v>3578</v>
      </c>
      <c r="F418" t="s">
        <v>3839</v>
      </c>
    </row>
    <row r="419" spans="5:6" x14ac:dyDescent="0.25">
      <c r="E419" t="s">
        <v>3616</v>
      </c>
      <c r="F419" t="s">
        <v>3839</v>
      </c>
    </row>
    <row r="420" spans="5:6" x14ac:dyDescent="0.25">
      <c r="E420" t="s">
        <v>3752</v>
      </c>
      <c r="F420" t="s">
        <v>3839</v>
      </c>
    </row>
    <row r="421" spans="5:6" x14ac:dyDescent="0.25">
      <c r="E421" t="s">
        <v>3295</v>
      </c>
      <c r="F421" t="s">
        <v>3295</v>
      </c>
    </row>
    <row r="422" spans="5:6" x14ac:dyDescent="0.25">
      <c r="E422" t="s">
        <v>3380</v>
      </c>
      <c r="F422" t="s">
        <v>3380</v>
      </c>
    </row>
    <row r="423" spans="5:6" x14ac:dyDescent="0.25">
      <c r="E423" t="s">
        <v>3772</v>
      </c>
      <c r="F423" t="s">
        <v>3839</v>
      </c>
    </row>
    <row r="424" spans="5:6" x14ac:dyDescent="0.25">
      <c r="E424" t="s">
        <v>3455</v>
      </c>
      <c r="F424" t="s">
        <v>3455</v>
      </c>
    </row>
    <row r="425" spans="5:6" x14ac:dyDescent="0.25">
      <c r="E425" t="s">
        <v>3620</v>
      </c>
      <c r="F425" t="s">
        <v>3839</v>
      </c>
    </row>
    <row r="426" spans="5:6" x14ac:dyDescent="0.25">
      <c r="E426" t="s">
        <v>3638</v>
      </c>
      <c r="F426" t="s">
        <v>3839</v>
      </c>
    </row>
    <row r="427" spans="5:6" x14ac:dyDescent="0.25">
      <c r="E427" t="s">
        <v>3617</v>
      </c>
      <c r="F427" t="s">
        <v>3839</v>
      </c>
    </row>
    <row r="428" spans="5:6" x14ac:dyDescent="0.25">
      <c r="E428" t="s">
        <v>3604</v>
      </c>
      <c r="F428" t="s">
        <v>3839</v>
      </c>
    </row>
    <row r="429" spans="5:6" x14ac:dyDescent="0.25">
      <c r="E429" t="s">
        <v>3313</v>
      </c>
      <c r="F429" t="s">
        <v>3313</v>
      </c>
    </row>
    <row r="430" spans="5:6" x14ac:dyDescent="0.25">
      <c r="E430" t="s">
        <v>3407</v>
      </c>
      <c r="F430" t="s">
        <v>3407</v>
      </c>
    </row>
    <row r="431" spans="5:6" x14ac:dyDescent="0.25">
      <c r="E431" t="s">
        <v>3385</v>
      </c>
      <c r="F431" t="s">
        <v>3385</v>
      </c>
    </row>
    <row r="432" spans="5:6" x14ac:dyDescent="0.25">
      <c r="E432" t="s">
        <v>3534</v>
      </c>
      <c r="F432" t="s">
        <v>3534</v>
      </c>
    </row>
    <row r="433" spans="5:6" x14ac:dyDescent="0.25">
      <c r="E433" t="s">
        <v>3424</v>
      </c>
      <c r="F433" t="s">
        <v>3424</v>
      </c>
    </row>
    <row r="434" spans="5:6" x14ac:dyDescent="0.25">
      <c r="E434" t="s">
        <v>3599</v>
      </c>
      <c r="F434" t="s">
        <v>3839</v>
      </c>
    </row>
    <row r="435" spans="5:6" x14ac:dyDescent="0.25">
      <c r="E435" t="s">
        <v>3235</v>
      </c>
      <c r="F435" t="s">
        <v>3235</v>
      </c>
    </row>
    <row r="436" spans="5:6" x14ac:dyDescent="0.25">
      <c r="E436" t="s">
        <v>3196</v>
      </c>
      <c r="F436" t="s">
        <v>3196</v>
      </c>
    </row>
    <row r="437" spans="5:6" x14ac:dyDescent="0.25">
      <c r="E437" t="s">
        <v>3327</v>
      </c>
      <c r="F437" t="s">
        <v>3327</v>
      </c>
    </row>
    <row r="438" spans="5:6" x14ac:dyDescent="0.25">
      <c r="E438" t="s">
        <v>3713</v>
      </c>
      <c r="F438" t="s">
        <v>3839</v>
      </c>
    </row>
    <row r="439" spans="5:6" x14ac:dyDescent="0.25">
      <c r="E439" t="s">
        <v>3219</v>
      </c>
      <c r="F439" t="s">
        <v>3219</v>
      </c>
    </row>
    <row r="440" spans="5:6" x14ac:dyDescent="0.25">
      <c r="E440" t="s">
        <v>3432</v>
      </c>
      <c r="F440" t="s">
        <v>3432</v>
      </c>
    </row>
    <row r="441" spans="5:6" x14ac:dyDescent="0.25">
      <c r="E441" t="s">
        <v>3611</v>
      </c>
      <c r="F441" t="s">
        <v>3839</v>
      </c>
    </row>
    <row r="442" spans="5:6" x14ac:dyDescent="0.25">
      <c r="E442" t="s">
        <v>3724</v>
      </c>
      <c r="F442" t="s">
        <v>3839</v>
      </c>
    </row>
    <row r="443" spans="5:6" x14ac:dyDescent="0.25">
      <c r="E443" t="s">
        <v>3622</v>
      </c>
      <c r="F443" t="s">
        <v>3839</v>
      </c>
    </row>
    <row r="444" spans="5:6" x14ac:dyDescent="0.25">
      <c r="E444" t="s">
        <v>3238</v>
      </c>
      <c r="F444" t="s">
        <v>3238</v>
      </c>
    </row>
    <row r="445" spans="5:6" x14ac:dyDescent="0.25">
      <c r="E445" t="s">
        <v>3569</v>
      </c>
      <c r="F445" t="s">
        <v>3839</v>
      </c>
    </row>
    <row r="446" spans="5:6" x14ac:dyDescent="0.25">
      <c r="E446" t="s">
        <v>3473</v>
      </c>
      <c r="F446" t="s">
        <v>3473</v>
      </c>
    </row>
    <row r="447" spans="5:6" x14ac:dyDescent="0.25">
      <c r="E447" t="s">
        <v>3287</v>
      </c>
      <c r="F447" t="s">
        <v>3287</v>
      </c>
    </row>
    <row r="448" spans="5:6" x14ac:dyDescent="0.25">
      <c r="E448" t="s">
        <v>3504</v>
      </c>
      <c r="F448" t="s">
        <v>3504</v>
      </c>
    </row>
    <row r="449" spans="5:6" x14ac:dyDescent="0.25">
      <c r="E449" t="s">
        <v>3296</v>
      </c>
      <c r="F449" t="s">
        <v>3296</v>
      </c>
    </row>
    <row r="450" spans="5:6" x14ac:dyDescent="0.25">
      <c r="E450" t="s">
        <v>3740</v>
      </c>
      <c r="F450" t="s">
        <v>3839</v>
      </c>
    </row>
    <row r="451" spans="5:6" x14ac:dyDescent="0.25">
      <c r="E451" t="s">
        <v>3664</v>
      </c>
      <c r="F451" t="s">
        <v>3839</v>
      </c>
    </row>
    <row r="452" spans="5:6" x14ac:dyDescent="0.25">
      <c r="E452" t="s">
        <v>3558</v>
      </c>
      <c r="F452" t="s">
        <v>3839</v>
      </c>
    </row>
    <row r="453" spans="5:6" x14ac:dyDescent="0.25">
      <c r="E453" t="s">
        <v>3686</v>
      </c>
      <c r="F453" t="s">
        <v>3839</v>
      </c>
    </row>
    <row r="454" spans="5:6" x14ac:dyDescent="0.25">
      <c r="E454" t="s">
        <v>3229</v>
      </c>
      <c r="F454" t="s">
        <v>3229</v>
      </c>
    </row>
    <row r="455" spans="5:6" x14ac:dyDescent="0.25">
      <c r="E455" t="s">
        <v>3386</v>
      </c>
      <c r="F455" t="s">
        <v>3386</v>
      </c>
    </row>
    <row r="456" spans="5:6" x14ac:dyDescent="0.25">
      <c r="E456" t="s">
        <v>3230</v>
      </c>
      <c r="F456" t="s">
        <v>3230</v>
      </c>
    </row>
    <row r="457" spans="5:6" x14ac:dyDescent="0.25">
      <c r="E457" t="s">
        <v>3251</v>
      </c>
      <c r="F457" t="s">
        <v>3251</v>
      </c>
    </row>
    <row r="458" spans="5:6" x14ac:dyDescent="0.25">
      <c r="E458" t="s">
        <v>3252</v>
      </c>
      <c r="F458" t="s">
        <v>3252</v>
      </c>
    </row>
    <row r="459" spans="5:6" x14ac:dyDescent="0.25">
      <c r="E459" t="s">
        <v>3412</v>
      </c>
      <c r="F459" t="s">
        <v>3412</v>
      </c>
    </row>
    <row r="460" spans="5:6" x14ac:dyDescent="0.25">
      <c r="E460" t="s">
        <v>3502</v>
      </c>
      <c r="F460" t="s">
        <v>3502</v>
      </c>
    </row>
    <row r="461" spans="5:6" x14ac:dyDescent="0.25">
      <c r="E461" t="s">
        <v>3384</v>
      </c>
      <c r="F461" t="s">
        <v>3384</v>
      </c>
    </row>
    <row r="462" spans="5:6" x14ac:dyDescent="0.25">
      <c r="E462" t="s">
        <v>3339</v>
      </c>
      <c r="F462" t="s">
        <v>3339</v>
      </c>
    </row>
    <row r="463" spans="5:6" x14ac:dyDescent="0.25">
      <c r="E463" t="s">
        <v>3510</v>
      </c>
      <c r="F463" t="s">
        <v>3510</v>
      </c>
    </row>
    <row r="464" spans="5:6" x14ac:dyDescent="0.25">
      <c r="E464" t="s">
        <v>3592</v>
      </c>
      <c r="F464" t="s">
        <v>3839</v>
      </c>
    </row>
    <row r="465" spans="5:6" x14ac:dyDescent="0.25">
      <c r="E465" t="s">
        <v>3464</v>
      </c>
      <c r="F465" t="s">
        <v>3464</v>
      </c>
    </row>
    <row r="466" spans="5:6" x14ac:dyDescent="0.25">
      <c r="E466" t="s">
        <v>3383</v>
      </c>
      <c r="F466" t="s">
        <v>3383</v>
      </c>
    </row>
    <row r="467" spans="5:6" x14ac:dyDescent="0.25">
      <c r="E467" t="s">
        <v>3624</v>
      </c>
      <c r="F467" t="s">
        <v>3839</v>
      </c>
    </row>
    <row r="468" spans="5:6" x14ac:dyDescent="0.25">
      <c r="E468" t="s">
        <v>3519</v>
      </c>
      <c r="F468" t="s">
        <v>3838</v>
      </c>
    </row>
    <row r="469" spans="5:6" x14ac:dyDescent="0.25">
      <c r="E469" t="s">
        <v>3451</v>
      </c>
      <c r="F469" t="s">
        <v>3451</v>
      </c>
    </row>
    <row r="470" spans="5:6" x14ac:dyDescent="0.25">
      <c r="E470" t="s">
        <v>3661</v>
      </c>
      <c r="F470" t="s">
        <v>3839</v>
      </c>
    </row>
    <row r="471" spans="5:6" x14ac:dyDescent="0.25">
      <c r="E471" t="s">
        <v>3442</v>
      </c>
      <c r="F471" t="s">
        <v>3442</v>
      </c>
    </row>
    <row r="472" spans="5:6" x14ac:dyDescent="0.25">
      <c r="E472" t="s">
        <v>3789</v>
      </c>
      <c r="F472" t="s">
        <v>3839</v>
      </c>
    </row>
    <row r="473" spans="5:6" x14ac:dyDescent="0.25">
      <c r="E473" t="s">
        <v>3443</v>
      </c>
      <c r="F473" t="s">
        <v>3443</v>
      </c>
    </row>
    <row r="474" spans="5:6" x14ac:dyDescent="0.25">
      <c r="E474" t="s">
        <v>3518</v>
      </c>
      <c r="F474" t="s">
        <v>3518</v>
      </c>
    </row>
    <row r="475" spans="5:6" x14ac:dyDescent="0.25">
      <c r="E475" t="s">
        <v>3551</v>
      </c>
      <c r="F475" t="s">
        <v>3839</v>
      </c>
    </row>
    <row r="476" spans="5:6" x14ac:dyDescent="0.25">
      <c r="E476" t="s">
        <v>3382</v>
      </c>
      <c r="F476" t="s">
        <v>3382</v>
      </c>
    </row>
    <row r="477" spans="5:6" x14ac:dyDescent="0.25">
      <c r="E477" t="s">
        <v>3788</v>
      </c>
      <c r="F477" t="s">
        <v>3839</v>
      </c>
    </row>
    <row r="478" spans="5:6" x14ac:dyDescent="0.25">
      <c r="E478" t="s">
        <v>3226</v>
      </c>
      <c r="F478" t="s">
        <v>3226</v>
      </c>
    </row>
    <row r="479" spans="5:6" x14ac:dyDescent="0.25">
      <c r="E479" t="s">
        <v>3201</v>
      </c>
      <c r="F479" t="s">
        <v>3201</v>
      </c>
    </row>
    <row r="480" spans="5:6" x14ac:dyDescent="0.25">
      <c r="E480" t="s">
        <v>3711</v>
      </c>
      <c r="F480" t="s">
        <v>3839</v>
      </c>
    </row>
    <row r="481" spans="5:6" x14ac:dyDescent="0.25">
      <c r="E481" t="s">
        <v>3596</v>
      </c>
      <c r="F481" t="s">
        <v>3839</v>
      </c>
    </row>
    <row r="482" spans="5:6" x14ac:dyDescent="0.25">
      <c r="E482" t="s">
        <v>3495</v>
      </c>
      <c r="F482" t="s">
        <v>3495</v>
      </c>
    </row>
    <row r="483" spans="5:6" x14ac:dyDescent="0.25">
      <c r="E483" t="s">
        <v>3270</v>
      </c>
      <c r="F483" t="s">
        <v>3270</v>
      </c>
    </row>
    <row r="484" spans="5:6" x14ac:dyDescent="0.25">
      <c r="E484" t="s">
        <v>3481</v>
      </c>
      <c r="F484" t="s">
        <v>3481</v>
      </c>
    </row>
    <row r="485" spans="5:6" x14ac:dyDescent="0.25">
      <c r="E485" t="s">
        <v>3320</v>
      </c>
      <c r="F485" t="s">
        <v>3320</v>
      </c>
    </row>
    <row r="486" spans="5:6" x14ac:dyDescent="0.25">
      <c r="E486" t="s">
        <v>3434</v>
      </c>
      <c r="F486" t="s">
        <v>3434</v>
      </c>
    </row>
    <row r="487" spans="5:6" x14ac:dyDescent="0.25">
      <c r="E487" t="s">
        <v>3333</v>
      </c>
      <c r="F487" t="s">
        <v>3333</v>
      </c>
    </row>
    <row r="488" spans="5:6" x14ac:dyDescent="0.25">
      <c r="E488" t="s">
        <v>3406</v>
      </c>
      <c r="F488" t="s">
        <v>3406</v>
      </c>
    </row>
    <row r="489" spans="5:6" x14ac:dyDescent="0.25">
      <c r="E489" t="s">
        <v>3589</v>
      </c>
      <c r="F489" t="s">
        <v>3839</v>
      </c>
    </row>
    <row r="490" spans="5:6" x14ac:dyDescent="0.25">
      <c r="E490" t="s">
        <v>3394</v>
      </c>
      <c r="F490" t="s">
        <v>3394</v>
      </c>
    </row>
    <row r="491" spans="5:6" x14ac:dyDescent="0.25">
      <c r="E491" t="s">
        <v>3266</v>
      </c>
      <c r="F491" t="s">
        <v>3266</v>
      </c>
    </row>
    <row r="492" spans="5:6" x14ac:dyDescent="0.25">
      <c r="E492" t="s">
        <v>3545</v>
      </c>
      <c r="F492" t="s">
        <v>3839</v>
      </c>
    </row>
    <row r="493" spans="5:6" x14ac:dyDescent="0.25">
      <c r="E493" t="s">
        <v>3477</v>
      </c>
      <c r="F493" t="s">
        <v>3477</v>
      </c>
    </row>
    <row r="494" spans="5:6" x14ac:dyDescent="0.25">
      <c r="E494" t="s">
        <v>3644</v>
      </c>
      <c r="F494" t="s">
        <v>3839</v>
      </c>
    </row>
    <row r="495" spans="5:6" x14ac:dyDescent="0.25">
      <c r="E495" t="s">
        <v>3517</v>
      </c>
      <c r="F495" t="s">
        <v>3517</v>
      </c>
    </row>
    <row r="496" spans="5:6" x14ac:dyDescent="0.25">
      <c r="E496" t="s">
        <v>3306</v>
      </c>
      <c r="F496" t="s">
        <v>3306</v>
      </c>
    </row>
    <row r="497" spans="5:6" x14ac:dyDescent="0.25">
      <c r="E497" t="s">
        <v>3388</v>
      </c>
      <c r="F497" t="s">
        <v>3388</v>
      </c>
    </row>
    <row r="498" spans="5:6" x14ac:dyDescent="0.25">
      <c r="E498" t="s">
        <v>3806</v>
      </c>
      <c r="F498" t="s">
        <v>3839</v>
      </c>
    </row>
    <row r="499" spans="5:6" x14ac:dyDescent="0.25">
      <c r="E499" t="s">
        <v>3550</v>
      </c>
      <c r="F499" t="s">
        <v>3839</v>
      </c>
    </row>
    <row r="500" spans="5:6" x14ac:dyDescent="0.25">
      <c r="E500" t="s">
        <v>3778</v>
      </c>
      <c r="F500" t="s">
        <v>3839</v>
      </c>
    </row>
    <row r="501" spans="5:6" x14ac:dyDescent="0.25">
      <c r="E501" t="s">
        <v>3653</v>
      </c>
      <c r="F501" t="s">
        <v>3839</v>
      </c>
    </row>
    <row r="502" spans="5:6" x14ac:dyDescent="0.25">
      <c r="E502" t="s">
        <v>3685</v>
      </c>
      <c r="F502" t="s">
        <v>3839</v>
      </c>
    </row>
    <row r="503" spans="5:6" x14ac:dyDescent="0.25">
      <c r="E503" t="s">
        <v>3577</v>
      </c>
      <c r="F503" t="s">
        <v>3839</v>
      </c>
    </row>
    <row r="504" spans="5:6" x14ac:dyDescent="0.25">
      <c r="E504" t="s">
        <v>3292</v>
      </c>
      <c r="F504" t="s">
        <v>3292</v>
      </c>
    </row>
    <row r="505" spans="5:6" x14ac:dyDescent="0.25">
      <c r="E505" t="s">
        <v>3761</v>
      </c>
      <c r="F505" t="s">
        <v>3839</v>
      </c>
    </row>
    <row r="506" spans="5:6" x14ac:dyDescent="0.25">
      <c r="E506" t="s">
        <v>3650</v>
      </c>
      <c r="F506" t="s">
        <v>3839</v>
      </c>
    </row>
    <row r="507" spans="5:6" x14ac:dyDescent="0.25">
      <c r="E507" t="s">
        <v>3694</v>
      </c>
      <c r="F507" t="s">
        <v>3839</v>
      </c>
    </row>
    <row r="508" spans="5:6" x14ac:dyDescent="0.25">
      <c r="E508" t="s">
        <v>3199</v>
      </c>
      <c r="F508" t="s">
        <v>3199</v>
      </c>
    </row>
    <row r="509" spans="5:6" x14ac:dyDescent="0.25">
      <c r="E509" t="s">
        <v>3475</v>
      </c>
      <c r="F509" t="s">
        <v>3475</v>
      </c>
    </row>
    <row r="510" spans="5:6" x14ac:dyDescent="0.25">
      <c r="E510" t="s">
        <v>3322</v>
      </c>
      <c r="F510" t="s">
        <v>3322</v>
      </c>
    </row>
    <row r="511" spans="5:6" x14ac:dyDescent="0.25">
      <c r="E511" t="s">
        <v>3814</v>
      </c>
      <c r="F511" t="s">
        <v>3839</v>
      </c>
    </row>
    <row r="512" spans="5:6" x14ac:dyDescent="0.25">
      <c r="E512" t="s">
        <v>3658</v>
      </c>
      <c r="F512" t="s">
        <v>3839</v>
      </c>
    </row>
    <row r="513" spans="5:6" x14ac:dyDescent="0.25">
      <c r="E513" t="s">
        <v>3598</v>
      </c>
      <c r="F513" t="s">
        <v>3839</v>
      </c>
    </row>
    <row r="514" spans="5:6" x14ac:dyDescent="0.25">
      <c r="E514" t="s">
        <v>3651</v>
      </c>
      <c r="F514" t="s">
        <v>3839</v>
      </c>
    </row>
    <row r="515" spans="5:6" x14ac:dyDescent="0.25">
      <c r="E515" t="s">
        <v>3543</v>
      </c>
      <c r="F515" t="s">
        <v>3839</v>
      </c>
    </row>
    <row r="516" spans="5:6" x14ac:dyDescent="0.25">
      <c r="E516" t="s">
        <v>3671</v>
      </c>
      <c r="F516" t="s">
        <v>3839</v>
      </c>
    </row>
    <row r="517" spans="5:6" x14ac:dyDescent="0.25">
      <c r="E517" t="s">
        <v>3267</v>
      </c>
      <c r="F517" t="s">
        <v>3267</v>
      </c>
    </row>
    <row r="518" spans="5:6" x14ac:dyDescent="0.25">
      <c r="E518" t="s">
        <v>3457</v>
      </c>
      <c r="F518" t="s">
        <v>3457</v>
      </c>
    </row>
    <row r="519" spans="5:6" x14ac:dyDescent="0.25">
      <c r="E519" t="s">
        <v>3334</v>
      </c>
      <c r="F519" t="s">
        <v>3334</v>
      </c>
    </row>
    <row r="520" spans="5:6" x14ac:dyDescent="0.25">
      <c r="E520" t="s">
        <v>3754</v>
      </c>
      <c r="F520" t="s">
        <v>3839</v>
      </c>
    </row>
    <row r="521" spans="5:6" x14ac:dyDescent="0.25">
      <c r="E521" t="s">
        <v>3206</v>
      </c>
      <c r="F521" t="s">
        <v>3206</v>
      </c>
    </row>
    <row r="522" spans="5:6" x14ac:dyDescent="0.25">
      <c r="E522" t="s">
        <v>3729</v>
      </c>
      <c r="F522" t="s">
        <v>3839</v>
      </c>
    </row>
    <row r="523" spans="5:6" x14ac:dyDescent="0.25">
      <c r="E523" t="s">
        <v>3751</v>
      </c>
      <c r="F523" t="s">
        <v>3839</v>
      </c>
    </row>
    <row r="524" spans="5:6" x14ac:dyDescent="0.25">
      <c r="E524" t="s">
        <v>3316</v>
      </c>
      <c r="F524" t="s">
        <v>3316</v>
      </c>
    </row>
    <row r="525" spans="5:6" x14ac:dyDescent="0.25">
      <c r="E525" t="s">
        <v>3795</v>
      </c>
      <c r="F525" t="s">
        <v>3839</v>
      </c>
    </row>
    <row r="526" spans="5:6" x14ac:dyDescent="0.25">
      <c r="E526" t="s">
        <v>3822</v>
      </c>
      <c r="F526" t="s">
        <v>3839</v>
      </c>
    </row>
    <row r="527" spans="5:6" x14ac:dyDescent="0.25">
      <c r="E527" t="s">
        <v>3365</v>
      </c>
      <c r="F527" t="s">
        <v>3365</v>
      </c>
    </row>
    <row r="528" spans="5:6" x14ac:dyDescent="0.25">
      <c r="E528" t="s">
        <v>3261</v>
      </c>
      <c r="F528" t="s">
        <v>3261</v>
      </c>
    </row>
    <row r="529" spans="5:6" x14ac:dyDescent="0.25">
      <c r="E529" t="s">
        <v>3802</v>
      </c>
      <c r="F529" t="s">
        <v>3839</v>
      </c>
    </row>
    <row r="530" spans="5:6" x14ac:dyDescent="0.25">
      <c r="E530" t="s">
        <v>3372</v>
      </c>
      <c r="F530" t="s">
        <v>3372</v>
      </c>
    </row>
    <row r="531" spans="5:6" x14ac:dyDescent="0.25">
      <c r="E531" t="s">
        <v>3349</v>
      </c>
      <c r="F531" t="s">
        <v>3349</v>
      </c>
    </row>
    <row r="532" spans="5:6" x14ac:dyDescent="0.25">
      <c r="E532" t="s">
        <v>3353</v>
      </c>
      <c r="F532" t="s">
        <v>3353</v>
      </c>
    </row>
    <row r="533" spans="5:6" x14ac:dyDescent="0.25">
      <c r="E533" t="s">
        <v>3439</v>
      </c>
      <c r="F533" t="s">
        <v>3439</v>
      </c>
    </row>
    <row r="534" spans="5:6" x14ac:dyDescent="0.25">
      <c r="E534" t="s">
        <v>3369</v>
      </c>
      <c r="F534" t="s">
        <v>3369</v>
      </c>
    </row>
    <row r="535" spans="5:6" x14ac:dyDescent="0.25">
      <c r="E535" t="s">
        <v>3221</v>
      </c>
      <c r="F535" t="s">
        <v>3221</v>
      </c>
    </row>
    <row r="536" spans="5:6" x14ac:dyDescent="0.25">
      <c r="E536" t="s">
        <v>3485</v>
      </c>
      <c r="F536" t="s">
        <v>3485</v>
      </c>
    </row>
    <row r="537" spans="5:6" x14ac:dyDescent="0.25">
      <c r="E537" t="s">
        <v>3769</v>
      </c>
      <c r="F537" t="s">
        <v>3839</v>
      </c>
    </row>
    <row r="538" spans="5:6" x14ac:dyDescent="0.25">
      <c r="E538" t="s">
        <v>3821</v>
      </c>
      <c r="F538" t="s">
        <v>3839</v>
      </c>
    </row>
    <row r="539" spans="5:6" x14ac:dyDescent="0.25">
      <c r="E539" t="s">
        <v>3780</v>
      </c>
      <c r="F539" t="s">
        <v>3839</v>
      </c>
    </row>
    <row r="540" spans="5:6" x14ac:dyDescent="0.25">
      <c r="E540" t="s">
        <v>3803</v>
      </c>
      <c r="F540" t="s">
        <v>3839</v>
      </c>
    </row>
    <row r="541" spans="5:6" x14ac:dyDescent="0.25">
      <c r="E541" t="s">
        <v>3530</v>
      </c>
      <c r="F541" t="s">
        <v>3530</v>
      </c>
    </row>
    <row r="542" spans="5:6" x14ac:dyDescent="0.25">
      <c r="E542" t="s">
        <v>3529</v>
      </c>
      <c r="F542" t="s">
        <v>3529</v>
      </c>
    </row>
    <row r="543" spans="5:6" x14ac:dyDescent="0.25">
      <c r="E543" t="s">
        <v>3368</v>
      </c>
      <c r="F543" t="s">
        <v>3368</v>
      </c>
    </row>
    <row r="544" spans="5:6" x14ac:dyDescent="0.25">
      <c r="E544" t="s">
        <v>3768</v>
      </c>
      <c r="F544" t="s">
        <v>3839</v>
      </c>
    </row>
    <row r="545" spans="5:6" x14ac:dyDescent="0.25">
      <c r="E545" t="s">
        <v>3512</v>
      </c>
      <c r="F545" t="s">
        <v>3512</v>
      </c>
    </row>
    <row r="546" spans="5:6" x14ac:dyDescent="0.25">
      <c r="E546" t="s">
        <v>3679</v>
      </c>
      <c r="F546" t="s">
        <v>3839</v>
      </c>
    </row>
    <row r="547" spans="5:6" x14ac:dyDescent="0.25">
      <c r="E547" t="s">
        <v>3565</v>
      </c>
      <c r="F547" t="s">
        <v>3839</v>
      </c>
    </row>
    <row r="548" spans="5:6" x14ac:dyDescent="0.25">
      <c r="E548" t="s">
        <v>3540</v>
      </c>
      <c r="F548" t="s">
        <v>3839</v>
      </c>
    </row>
    <row r="549" spans="5:6" x14ac:dyDescent="0.25">
      <c r="E549" t="s">
        <v>3662</v>
      </c>
      <c r="F549" t="s">
        <v>3839</v>
      </c>
    </row>
    <row r="550" spans="5:6" x14ac:dyDescent="0.25">
      <c r="E550" t="s">
        <v>3607</v>
      </c>
      <c r="F550" t="s">
        <v>3839</v>
      </c>
    </row>
    <row r="551" spans="5:6" x14ac:dyDescent="0.25">
      <c r="E551" t="s">
        <v>3410</v>
      </c>
      <c r="F551" t="s">
        <v>3410</v>
      </c>
    </row>
    <row r="552" spans="5:6" x14ac:dyDescent="0.25">
      <c r="E552" t="s">
        <v>3303</v>
      </c>
      <c r="F552" t="s">
        <v>3303</v>
      </c>
    </row>
    <row r="553" spans="5:6" x14ac:dyDescent="0.25">
      <c r="E553" t="s">
        <v>3568</v>
      </c>
      <c r="F553" t="s">
        <v>3839</v>
      </c>
    </row>
    <row r="554" spans="5:6" x14ac:dyDescent="0.25">
      <c r="E554" t="s">
        <v>3732</v>
      </c>
      <c r="F554" t="s">
        <v>3839</v>
      </c>
    </row>
    <row r="555" spans="5:6" x14ac:dyDescent="0.25">
      <c r="E555" t="s">
        <v>3699</v>
      </c>
      <c r="F555" t="s">
        <v>3839</v>
      </c>
    </row>
    <row r="556" spans="5:6" x14ac:dyDescent="0.25">
      <c r="E556" t="s">
        <v>3813</v>
      </c>
      <c r="F556" t="s">
        <v>3839</v>
      </c>
    </row>
    <row r="557" spans="5:6" x14ac:dyDescent="0.25">
      <c r="E557" t="s">
        <v>3563</v>
      </c>
      <c r="F557" t="s">
        <v>3839</v>
      </c>
    </row>
    <row r="558" spans="5:6" x14ac:dyDescent="0.25">
      <c r="E558" t="s">
        <v>3674</v>
      </c>
      <c r="F558" t="s">
        <v>3839</v>
      </c>
    </row>
    <row r="559" spans="5:6" x14ac:dyDescent="0.25">
      <c r="E559" t="s">
        <v>3523</v>
      </c>
      <c r="F559" t="s">
        <v>3523</v>
      </c>
    </row>
    <row r="560" spans="5:6" x14ac:dyDescent="0.25">
      <c r="E560" t="s">
        <v>3564</v>
      </c>
      <c r="F560" t="s">
        <v>3839</v>
      </c>
    </row>
    <row r="561" spans="5:6" x14ac:dyDescent="0.25">
      <c r="E561" t="s">
        <v>3714</v>
      </c>
      <c r="F561" t="s">
        <v>3839</v>
      </c>
    </row>
    <row r="562" spans="5:6" x14ac:dyDescent="0.25">
      <c r="E562" t="s">
        <v>3263</v>
      </c>
      <c r="F562" t="s">
        <v>3263</v>
      </c>
    </row>
    <row r="563" spans="5:6" x14ac:dyDescent="0.25">
      <c r="E563" t="s">
        <v>3264</v>
      </c>
      <c r="F563" t="s">
        <v>3264</v>
      </c>
    </row>
    <row r="564" spans="5:6" x14ac:dyDescent="0.25">
      <c r="E564" t="s">
        <v>3619</v>
      </c>
      <c r="F564" t="s">
        <v>3839</v>
      </c>
    </row>
    <row r="565" spans="5:6" x14ac:dyDescent="0.25">
      <c r="E565" t="s">
        <v>3275</v>
      </c>
      <c r="F565" t="s">
        <v>3275</v>
      </c>
    </row>
    <row r="566" spans="5:6" x14ac:dyDescent="0.25">
      <c r="E566" t="s">
        <v>3452</v>
      </c>
      <c r="F566" t="s">
        <v>3452</v>
      </c>
    </row>
    <row r="567" spans="5:6" x14ac:dyDescent="0.25">
      <c r="E567" t="s">
        <v>3418</v>
      </c>
      <c r="F567" t="s">
        <v>3418</v>
      </c>
    </row>
    <row r="568" spans="5:6" x14ac:dyDescent="0.25">
      <c r="E568" t="s">
        <v>3417</v>
      </c>
      <c r="F568" t="s">
        <v>3417</v>
      </c>
    </row>
    <row r="569" spans="5:6" x14ac:dyDescent="0.25">
      <c r="E569" t="s">
        <v>3636</v>
      </c>
      <c r="F569" t="s">
        <v>3839</v>
      </c>
    </row>
    <row r="570" spans="5:6" x14ac:dyDescent="0.25">
      <c r="E570" t="s">
        <v>3254</v>
      </c>
      <c r="F570" t="s">
        <v>3254</v>
      </c>
    </row>
    <row r="571" spans="5:6" x14ac:dyDescent="0.25">
      <c r="E571" t="s">
        <v>3259</v>
      </c>
      <c r="F571" t="s">
        <v>3259</v>
      </c>
    </row>
    <row r="572" spans="5:6" x14ac:dyDescent="0.25">
      <c r="E572" t="s">
        <v>3403</v>
      </c>
      <c r="F572" t="s">
        <v>3403</v>
      </c>
    </row>
    <row r="573" spans="5:6" x14ac:dyDescent="0.25">
      <c r="E573" t="s">
        <v>3283</v>
      </c>
      <c r="F573" t="s">
        <v>3283</v>
      </c>
    </row>
    <row r="574" spans="5:6" x14ac:dyDescent="0.25">
      <c r="E574" t="s">
        <v>3479</v>
      </c>
      <c r="F574" t="s">
        <v>3479</v>
      </c>
    </row>
    <row r="575" spans="5:6" x14ac:dyDescent="0.25">
      <c r="E575" t="s">
        <v>3532</v>
      </c>
      <c r="F575" t="s">
        <v>3532</v>
      </c>
    </row>
    <row r="576" spans="5:6" x14ac:dyDescent="0.25">
      <c r="E576" t="s">
        <v>3205</v>
      </c>
      <c r="F576" t="s">
        <v>3205</v>
      </c>
    </row>
    <row r="577" spans="5:6" x14ac:dyDescent="0.25">
      <c r="E577" t="s">
        <v>3212</v>
      </c>
      <c r="F577" t="s">
        <v>3212</v>
      </c>
    </row>
    <row r="578" spans="5:6" x14ac:dyDescent="0.25">
      <c r="E578" t="s">
        <v>3361</v>
      </c>
      <c r="F578" t="s">
        <v>3361</v>
      </c>
    </row>
    <row r="579" spans="5:6" x14ac:dyDescent="0.25">
      <c r="E579" t="s">
        <v>3426</v>
      </c>
      <c r="F579" t="s">
        <v>3426</v>
      </c>
    </row>
    <row r="580" spans="5:6" x14ac:dyDescent="0.25">
      <c r="E580" t="s">
        <v>3328</v>
      </c>
      <c r="F580" t="s">
        <v>3328</v>
      </c>
    </row>
    <row r="581" spans="5:6" x14ac:dyDescent="0.25">
      <c r="E581" t="s">
        <v>3269</v>
      </c>
      <c r="F581" t="s">
        <v>3269</v>
      </c>
    </row>
    <row r="582" spans="5:6" x14ac:dyDescent="0.25">
      <c r="E582" t="s">
        <v>3816</v>
      </c>
      <c r="F582" t="s">
        <v>3839</v>
      </c>
    </row>
    <row r="583" spans="5:6" x14ac:dyDescent="0.25">
      <c r="E583" t="s">
        <v>3198</v>
      </c>
      <c r="F583" t="s">
        <v>3198</v>
      </c>
    </row>
    <row r="584" spans="5:6" x14ac:dyDescent="0.25">
      <c r="E584" t="s">
        <v>3677</v>
      </c>
      <c r="F584" t="s">
        <v>3839</v>
      </c>
    </row>
    <row r="585" spans="5:6" x14ac:dyDescent="0.25">
      <c r="E585" t="s">
        <v>3746</v>
      </c>
      <c r="F585" t="s">
        <v>3839</v>
      </c>
    </row>
    <row r="586" spans="5:6" x14ac:dyDescent="0.25">
      <c r="E586" t="s">
        <v>3542</v>
      </c>
      <c r="F586" t="s">
        <v>3839</v>
      </c>
    </row>
    <row r="587" spans="5:6" x14ac:dyDescent="0.25">
      <c r="E587" t="s">
        <v>3253</v>
      </c>
      <c r="F587" t="s">
        <v>3253</v>
      </c>
    </row>
    <row r="588" spans="5:6" x14ac:dyDescent="0.25">
      <c r="E588" t="s">
        <v>3486</v>
      </c>
      <c r="F588" t="s">
        <v>3486</v>
      </c>
    </row>
    <row r="589" spans="5:6" x14ac:dyDescent="0.25">
      <c r="E589" t="s">
        <v>3419</v>
      </c>
      <c r="F589" t="s">
        <v>3419</v>
      </c>
    </row>
    <row r="590" spans="5:6" x14ac:dyDescent="0.25">
      <c r="E590" t="s">
        <v>3408</v>
      </c>
      <c r="F590" t="s">
        <v>3408</v>
      </c>
    </row>
    <row r="591" spans="5:6" x14ac:dyDescent="0.25">
      <c r="E591" t="s">
        <v>3397</v>
      </c>
      <c r="F591" t="s">
        <v>3397</v>
      </c>
    </row>
    <row r="592" spans="5:6" x14ac:dyDescent="0.25">
      <c r="E592" t="s">
        <v>3398</v>
      </c>
      <c r="F592" t="s">
        <v>3398</v>
      </c>
    </row>
    <row r="593" spans="5:6" x14ac:dyDescent="0.25">
      <c r="E593" t="s">
        <v>3420</v>
      </c>
      <c r="F593" t="s">
        <v>3420</v>
      </c>
    </row>
    <row r="594" spans="5:6" x14ac:dyDescent="0.25">
      <c r="E594" t="s">
        <v>3474</v>
      </c>
      <c r="F594" t="s">
        <v>3474</v>
      </c>
    </row>
    <row r="595" spans="5:6" x14ac:dyDescent="0.25">
      <c r="E595" t="s">
        <v>3489</v>
      </c>
      <c r="F595" t="s">
        <v>3489</v>
      </c>
    </row>
    <row r="596" spans="5:6" x14ac:dyDescent="0.25">
      <c r="E596" t="s">
        <v>3350</v>
      </c>
      <c r="F596" t="s">
        <v>3350</v>
      </c>
    </row>
    <row r="597" spans="5:6" x14ac:dyDescent="0.25">
      <c r="E597" t="s">
        <v>3628</v>
      </c>
      <c r="F597" t="s">
        <v>3839</v>
      </c>
    </row>
    <row r="598" spans="5:6" x14ac:dyDescent="0.25">
      <c r="E598" t="s">
        <v>3208</v>
      </c>
      <c r="F598" t="s">
        <v>3208</v>
      </c>
    </row>
    <row r="599" spans="5:6" x14ac:dyDescent="0.25">
      <c r="E599" t="s">
        <v>3829</v>
      </c>
      <c r="F599" t="s">
        <v>3829</v>
      </c>
    </row>
    <row r="600" spans="5:6" x14ac:dyDescent="0.25">
      <c r="E600" t="s">
        <v>3831</v>
      </c>
      <c r="F600" t="s">
        <v>3831</v>
      </c>
    </row>
    <row r="601" spans="5:6" x14ac:dyDescent="0.25">
      <c r="E601" t="s">
        <v>3301</v>
      </c>
      <c r="F601" t="s">
        <v>3301</v>
      </c>
    </row>
    <row r="602" spans="5:6" x14ac:dyDescent="0.25">
      <c r="E602" t="s">
        <v>3319</v>
      </c>
      <c r="F602" t="s">
        <v>3319</v>
      </c>
    </row>
    <row r="603" spans="5:6" x14ac:dyDescent="0.25">
      <c r="E603" t="s">
        <v>3705</v>
      </c>
      <c r="F603" t="s">
        <v>3839</v>
      </c>
    </row>
    <row r="604" spans="5:6" x14ac:dyDescent="0.25">
      <c r="E604" t="s">
        <v>3472</v>
      </c>
      <c r="F604" t="s">
        <v>3472</v>
      </c>
    </row>
    <row r="605" spans="5:6" x14ac:dyDescent="0.25">
      <c r="E605" t="s">
        <v>3547</v>
      </c>
      <c r="F605" t="s">
        <v>3839</v>
      </c>
    </row>
    <row r="606" spans="5:6" x14ac:dyDescent="0.25">
      <c r="E606" t="s">
        <v>3645</v>
      </c>
      <c r="F606" t="s">
        <v>3839</v>
      </c>
    </row>
    <row r="607" spans="5:6" x14ac:dyDescent="0.25">
      <c r="E607" t="s">
        <v>3501</v>
      </c>
      <c r="F607" t="s">
        <v>3501</v>
      </c>
    </row>
    <row r="608" spans="5:6" x14ac:dyDescent="0.25">
      <c r="E608" t="s">
        <v>3321</v>
      </c>
      <c r="F608" t="s">
        <v>3321</v>
      </c>
    </row>
    <row r="609" spans="5:6" x14ac:dyDescent="0.25">
      <c r="E609" t="s">
        <v>3582</v>
      </c>
      <c r="F609" t="s">
        <v>3839</v>
      </c>
    </row>
    <row r="610" spans="5:6" x14ac:dyDescent="0.25">
      <c r="E610" t="s">
        <v>3641</v>
      </c>
      <c r="F610" t="s">
        <v>3839</v>
      </c>
    </row>
    <row r="611" spans="5:6" x14ac:dyDescent="0.25">
      <c r="E611" t="s">
        <v>3605</v>
      </c>
      <c r="F611" t="s">
        <v>3839</v>
      </c>
    </row>
    <row r="612" spans="5:6" x14ac:dyDescent="0.25">
      <c r="E612" t="s">
        <v>3516</v>
      </c>
      <c r="F612" t="s">
        <v>3516</v>
      </c>
    </row>
    <row r="613" spans="5:6" x14ac:dyDescent="0.25">
      <c r="E613" t="s">
        <v>3640</v>
      </c>
      <c r="F613" t="s">
        <v>3839</v>
      </c>
    </row>
    <row r="614" spans="5:6" x14ac:dyDescent="0.25">
      <c r="E614" t="s">
        <v>3392</v>
      </c>
      <c r="F614" t="s">
        <v>3392</v>
      </c>
    </row>
    <row r="615" spans="5:6" x14ac:dyDescent="0.25">
      <c r="E615" t="s">
        <v>3723</v>
      </c>
      <c r="F615" t="s">
        <v>3839</v>
      </c>
    </row>
    <row r="616" spans="5:6" x14ac:dyDescent="0.25">
      <c r="E616" t="s">
        <v>3796</v>
      </c>
      <c r="F616" t="s">
        <v>3839</v>
      </c>
    </row>
    <row r="617" spans="5:6" x14ac:dyDescent="0.25">
      <c r="E617" t="s">
        <v>3570</v>
      </c>
      <c r="F617" t="s">
        <v>3839</v>
      </c>
    </row>
    <row r="618" spans="5:6" x14ac:dyDescent="0.25">
      <c r="E618" t="s">
        <v>3391</v>
      </c>
      <c r="F618" t="s">
        <v>3391</v>
      </c>
    </row>
    <row r="619" spans="5:6" x14ac:dyDescent="0.25">
      <c r="E619" t="s">
        <v>3747</v>
      </c>
      <c r="F619" t="s">
        <v>3839</v>
      </c>
    </row>
    <row r="620" spans="5:6" x14ac:dyDescent="0.25">
      <c r="E620" t="s">
        <v>3506</v>
      </c>
      <c r="F620" t="s">
        <v>3506</v>
      </c>
    </row>
    <row r="621" spans="5:6" x14ac:dyDescent="0.25">
      <c r="E621" t="s">
        <v>3491</v>
      </c>
      <c r="F621" t="s">
        <v>3491</v>
      </c>
    </row>
    <row r="622" spans="5:6" x14ac:dyDescent="0.25">
      <c r="E622" t="s">
        <v>3393</v>
      </c>
      <c r="F622" t="s">
        <v>3393</v>
      </c>
    </row>
    <row r="623" spans="5:6" x14ac:dyDescent="0.25">
      <c r="E623" t="s">
        <v>3325</v>
      </c>
      <c r="F623" t="s">
        <v>3325</v>
      </c>
    </row>
    <row r="624" spans="5:6" x14ac:dyDescent="0.25">
      <c r="E624" t="s">
        <v>3231</v>
      </c>
      <c r="F624" t="s">
        <v>3231</v>
      </c>
    </row>
    <row r="625" spans="5:6" x14ac:dyDescent="0.25">
      <c r="E625" t="s">
        <v>3719</v>
      </c>
      <c r="F625" t="s">
        <v>3839</v>
      </c>
    </row>
    <row r="626" spans="5:6" x14ac:dyDescent="0.25">
      <c r="E626" t="s">
        <v>3541</v>
      </c>
      <c r="F626" t="s">
        <v>3839</v>
      </c>
    </row>
    <row r="627" spans="5:6" x14ac:dyDescent="0.25">
      <c r="E627" t="s">
        <v>3827</v>
      </c>
      <c r="F627" t="s">
        <v>3827</v>
      </c>
    </row>
    <row r="628" spans="5:6" x14ac:dyDescent="0.25">
      <c r="E628" t="s">
        <v>3680</v>
      </c>
      <c r="F628" t="s">
        <v>3839</v>
      </c>
    </row>
    <row r="629" spans="5:6" x14ac:dyDescent="0.25">
      <c r="E629" t="s">
        <v>3595</v>
      </c>
      <c r="F629" t="s">
        <v>3839</v>
      </c>
    </row>
    <row r="630" spans="5:6" x14ac:dyDescent="0.25">
      <c r="E630" t="s">
        <v>3465</v>
      </c>
      <c r="F630" t="s">
        <v>3465</v>
      </c>
    </row>
    <row r="631" spans="5:6" x14ac:dyDescent="0.25">
      <c r="E631" t="s">
        <v>3652</v>
      </c>
      <c r="F631" t="s">
        <v>3839</v>
      </c>
    </row>
    <row r="632" spans="5:6" x14ac:dyDescent="0.25">
      <c r="E632" t="s">
        <v>3820</v>
      </c>
      <c r="F632" t="s">
        <v>3839</v>
      </c>
    </row>
    <row r="633" spans="5:6" x14ac:dyDescent="0.25">
      <c r="E633" t="s">
        <v>3609</v>
      </c>
      <c r="F633" t="s">
        <v>3839</v>
      </c>
    </row>
    <row r="634" spans="5:6" x14ac:dyDescent="0.25">
      <c r="E634" t="s">
        <v>3425</v>
      </c>
      <c r="F634" t="s">
        <v>3425</v>
      </c>
    </row>
    <row r="635" spans="5:6" x14ac:dyDescent="0.25">
      <c r="E635" t="s">
        <v>3833</v>
      </c>
      <c r="F635" t="s">
        <v>3833</v>
      </c>
    </row>
    <row r="636" spans="5:6" x14ac:dyDescent="0.25">
      <c r="E636" t="s">
        <v>3431</v>
      </c>
      <c r="F636" t="s">
        <v>3431</v>
      </c>
    </row>
    <row r="637" spans="5:6" x14ac:dyDescent="0.25">
      <c r="E637" t="s">
        <v>3300</v>
      </c>
      <c r="F637" t="s">
        <v>3300</v>
      </c>
    </row>
    <row r="638" spans="5:6" x14ac:dyDescent="0.25">
      <c r="E638" t="s">
        <v>3363</v>
      </c>
      <c r="F638" t="s">
        <v>3363</v>
      </c>
    </row>
    <row r="639" spans="5:6" x14ac:dyDescent="0.25">
      <c r="E639" t="s">
        <v>3331</v>
      </c>
      <c r="F639" t="s">
        <v>3331</v>
      </c>
    </row>
    <row r="640" spans="5:6" x14ac:dyDescent="0.25">
      <c r="E640" t="s">
        <v>3202</v>
      </c>
      <c r="F640" t="s">
        <v>3202</v>
      </c>
    </row>
    <row r="641" spans="5:6" x14ac:dyDescent="0.25">
      <c r="E641" t="s">
        <v>3654</v>
      </c>
      <c r="F641" t="s">
        <v>3839</v>
      </c>
    </row>
    <row r="642" spans="5:6" x14ac:dyDescent="0.25">
      <c r="E642" t="s">
        <v>3347</v>
      </c>
      <c r="F642" t="s">
        <v>3347</v>
      </c>
    </row>
  </sheetData>
  <sortState ref="E2:F642">
    <sortCondition ref="E2:E64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779"/>
  <sheetViews>
    <sheetView workbookViewId="0">
      <selection activeCell="C1" sqref="C1"/>
    </sheetView>
  </sheetViews>
  <sheetFormatPr defaultRowHeight="15" x14ac:dyDescent="0.25"/>
  <cols>
    <col min="1" max="1" width="8.28515625" bestFit="1" customWidth="1"/>
    <col min="2" max="2" width="5" bestFit="1" customWidth="1"/>
    <col min="3" max="3" width="22.85546875" bestFit="1" customWidth="1"/>
    <col min="4" max="4" width="12.140625" bestFit="1" customWidth="1"/>
    <col min="5" max="5" width="8.42578125" bestFit="1" customWidth="1"/>
    <col min="6" max="6" width="22.85546875" bestFit="1" customWidth="1"/>
    <col min="7" max="7" width="6.5703125" bestFit="1" customWidth="1"/>
    <col min="8" max="8" width="5.85546875" bestFit="1" customWidth="1"/>
    <col min="9" max="9" width="9.5703125" bestFit="1" customWidth="1"/>
    <col min="10" max="10" width="4.42578125" bestFit="1" customWidth="1"/>
    <col min="11" max="11" width="12.28515625" bestFit="1" customWidth="1"/>
    <col min="12" max="12" width="9.7109375" bestFit="1" customWidth="1"/>
    <col min="13" max="13" width="58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3192</v>
      </c>
      <c r="F1" t="s">
        <v>4</v>
      </c>
      <c r="G1" t="s">
        <v>3840</v>
      </c>
      <c r="H1" t="s">
        <v>5</v>
      </c>
      <c r="I1" t="s">
        <v>3847</v>
      </c>
      <c r="J1" t="s">
        <v>3843</v>
      </c>
      <c r="K1" t="s">
        <v>6</v>
      </c>
      <c r="L1" t="s">
        <v>3190</v>
      </c>
      <c r="M1" t="s">
        <v>3848</v>
      </c>
    </row>
    <row r="2" spans="1:13" x14ac:dyDescent="0.25">
      <c r="A2">
        <v>3741</v>
      </c>
      <c r="B2">
        <v>2015</v>
      </c>
      <c r="C2" t="s">
        <v>3329</v>
      </c>
      <c r="D2" t="s">
        <v>417</v>
      </c>
      <c r="E2" t="s">
        <v>3193</v>
      </c>
      <c r="F2" t="s">
        <v>3839</v>
      </c>
      <c r="G2" t="s">
        <v>3842</v>
      </c>
      <c r="H2">
        <v>94</v>
      </c>
      <c r="I2">
        <v>63</v>
      </c>
      <c r="K2" t="s">
        <v>266</v>
      </c>
      <c r="L2">
        <v>1</v>
      </c>
      <c r="M2" t="s">
        <v>6280</v>
      </c>
    </row>
    <row r="3" spans="1:13" x14ac:dyDescent="0.25">
      <c r="A3">
        <v>4506</v>
      </c>
      <c r="B3">
        <v>2015</v>
      </c>
      <c r="C3" t="s">
        <v>3473</v>
      </c>
      <c r="D3" t="s">
        <v>16</v>
      </c>
      <c r="E3" t="s">
        <v>3193</v>
      </c>
      <c r="F3" t="s">
        <v>3839</v>
      </c>
      <c r="G3" t="s">
        <v>3841</v>
      </c>
      <c r="H3">
        <v>65</v>
      </c>
      <c r="I3">
        <v>54</v>
      </c>
      <c r="K3" t="s">
        <v>71</v>
      </c>
      <c r="L3">
        <v>1</v>
      </c>
      <c r="M3" t="s">
        <v>6721</v>
      </c>
    </row>
    <row r="4" spans="1:13" x14ac:dyDescent="0.25">
      <c r="A4">
        <v>6588</v>
      </c>
      <c r="B4">
        <v>2015</v>
      </c>
      <c r="C4" t="s">
        <v>3509</v>
      </c>
      <c r="D4" t="s">
        <v>102</v>
      </c>
      <c r="E4" t="s">
        <v>3193</v>
      </c>
      <c r="F4" t="s">
        <v>3839</v>
      </c>
      <c r="G4" t="s">
        <v>3842</v>
      </c>
      <c r="H4">
        <v>55</v>
      </c>
      <c r="I4">
        <v>51</v>
      </c>
      <c r="K4" t="s">
        <v>150</v>
      </c>
      <c r="L4">
        <v>1</v>
      </c>
      <c r="M4" t="s">
        <v>7774</v>
      </c>
    </row>
    <row r="5" spans="1:13" x14ac:dyDescent="0.25">
      <c r="A5">
        <v>9428</v>
      </c>
      <c r="B5">
        <v>2015</v>
      </c>
      <c r="C5" t="s">
        <v>3478</v>
      </c>
      <c r="D5" t="s">
        <v>149</v>
      </c>
      <c r="E5" t="s">
        <v>3193</v>
      </c>
      <c r="F5" t="s">
        <v>3839</v>
      </c>
      <c r="G5" t="s">
        <v>3842</v>
      </c>
      <c r="H5">
        <v>89</v>
      </c>
      <c r="I5">
        <v>79</v>
      </c>
      <c r="K5" t="s">
        <v>99</v>
      </c>
      <c r="L5">
        <v>1</v>
      </c>
      <c r="M5" t="s">
        <v>9015</v>
      </c>
    </row>
    <row r="6" spans="1:13" x14ac:dyDescent="0.25">
      <c r="A6">
        <v>10623</v>
      </c>
      <c r="B6">
        <v>2015</v>
      </c>
      <c r="C6" t="s">
        <v>3511</v>
      </c>
      <c r="D6" t="s">
        <v>14</v>
      </c>
      <c r="E6" t="s">
        <v>3193</v>
      </c>
      <c r="F6" t="s">
        <v>3839</v>
      </c>
      <c r="G6" t="s">
        <v>3842</v>
      </c>
      <c r="H6">
        <v>71</v>
      </c>
      <c r="I6">
        <v>62</v>
      </c>
      <c r="K6" t="s">
        <v>150</v>
      </c>
      <c r="L6">
        <v>1</v>
      </c>
      <c r="M6" t="s">
        <v>9484</v>
      </c>
    </row>
    <row r="7" spans="1:13" x14ac:dyDescent="0.25">
      <c r="A7">
        <v>2</v>
      </c>
      <c r="B7">
        <v>2015</v>
      </c>
      <c r="C7" t="s">
        <v>3218</v>
      </c>
      <c r="D7" t="s">
        <v>10</v>
      </c>
      <c r="E7" t="s">
        <v>3194</v>
      </c>
      <c r="F7" t="s">
        <v>3211</v>
      </c>
      <c r="G7" t="s">
        <v>3842</v>
      </c>
      <c r="H7">
        <v>65</v>
      </c>
      <c r="I7">
        <v>48</v>
      </c>
      <c r="K7" t="s">
        <v>11</v>
      </c>
      <c r="L7">
        <v>1</v>
      </c>
      <c r="M7" t="s">
        <v>3850</v>
      </c>
    </row>
    <row r="8" spans="1:13" x14ac:dyDescent="0.25">
      <c r="A8">
        <v>3</v>
      </c>
      <c r="B8">
        <v>2015</v>
      </c>
      <c r="C8" t="s">
        <v>3218</v>
      </c>
      <c r="D8" t="s">
        <v>12</v>
      </c>
      <c r="E8" t="s">
        <v>3194</v>
      </c>
      <c r="F8" t="s">
        <v>3219</v>
      </c>
      <c r="G8" t="s">
        <v>3841</v>
      </c>
      <c r="H8">
        <v>76</v>
      </c>
      <c r="I8">
        <v>73</v>
      </c>
      <c r="J8" t="s">
        <v>3843</v>
      </c>
      <c r="K8" t="s">
        <v>13</v>
      </c>
      <c r="L8">
        <v>1</v>
      </c>
      <c r="M8" t="s">
        <v>3851</v>
      </c>
    </row>
    <row r="9" spans="1:13" x14ac:dyDescent="0.25">
      <c r="A9">
        <v>6</v>
      </c>
      <c r="B9">
        <v>2015</v>
      </c>
      <c r="C9" t="s">
        <v>3218</v>
      </c>
      <c r="D9" t="s">
        <v>18</v>
      </c>
      <c r="E9" t="s">
        <v>3194</v>
      </c>
      <c r="F9" t="s">
        <v>3220</v>
      </c>
      <c r="G9" t="s">
        <v>3841</v>
      </c>
      <c r="H9">
        <v>74</v>
      </c>
      <c r="I9">
        <v>57</v>
      </c>
      <c r="K9" t="s">
        <v>19</v>
      </c>
      <c r="L9">
        <v>1</v>
      </c>
      <c r="M9" t="s">
        <v>3854</v>
      </c>
    </row>
    <row r="10" spans="1:13" x14ac:dyDescent="0.25">
      <c r="A10">
        <v>11</v>
      </c>
      <c r="B10">
        <v>2015</v>
      </c>
      <c r="C10" t="s">
        <v>3218</v>
      </c>
      <c r="D10" t="s">
        <v>28</v>
      </c>
      <c r="E10" t="s">
        <v>3194</v>
      </c>
      <c r="F10" t="s">
        <v>3503</v>
      </c>
      <c r="G10" t="s">
        <v>3842</v>
      </c>
      <c r="H10">
        <v>77</v>
      </c>
      <c r="I10">
        <v>66</v>
      </c>
      <c r="K10" t="s">
        <v>29</v>
      </c>
      <c r="L10">
        <v>1</v>
      </c>
      <c r="M10" t="s">
        <v>3859</v>
      </c>
    </row>
    <row r="11" spans="1:13" x14ac:dyDescent="0.25">
      <c r="A11">
        <v>13</v>
      </c>
      <c r="B11">
        <v>2015</v>
      </c>
      <c r="C11" t="s">
        <v>3218</v>
      </c>
      <c r="D11" t="s">
        <v>32</v>
      </c>
      <c r="E11" t="s">
        <v>3194</v>
      </c>
      <c r="F11" t="s">
        <v>3209</v>
      </c>
      <c r="G11" t="s">
        <v>3842</v>
      </c>
      <c r="H11">
        <v>80</v>
      </c>
      <c r="I11">
        <v>56</v>
      </c>
      <c r="K11" t="s">
        <v>33</v>
      </c>
      <c r="L11">
        <v>1</v>
      </c>
      <c r="M11" t="s">
        <v>3861</v>
      </c>
    </row>
    <row r="12" spans="1:13" x14ac:dyDescent="0.25">
      <c r="A12">
        <v>16</v>
      </c>
      <c r="B12">
        <v>2015</v>
      </c>
      <c r="C12" t="s">
        <v>3218</v>
      </c>
      <c r="D12" t="s">
        <v>37</v>
      </c>
      <c r="E12" t="s">
        <v>3194</v>
      </c>
      <c r="F12" t="s">
        <v>3210</v>
      </c>
      <c r="G12" t="s">
        <v>3842</v>
      </c>
      <c r="H12">
        <v>73</v>
      </c>
      <c r="I12">
        <v>58</v>
      </c>
      <c r="K12" t="s">
        <v>38</v>
      </c>
      <c r="L12">
        <v>1</v>
      </c>
      <c r="M12" t="s">
        <v>3864</v>
      </c>
    </row>
    <row r="13" spans="1:13" x14ac:dyDescent="0.25">
      <c r="A13">
        <v>19</v>
      </c>
      <c r="B13">
        <v>2015</v>
      </c>
      <c r="C13" t="s">
        <v>3218</v>
      </c>
      <c r="D13" t="s">
        <v>41</v>
      </c>
      <c r="E13" t="s">
        <v>3194</v>
      </c>
      <c r="F13" t="s">
        <v>3212</v>
      </c>
      <c r="G13" t="s">
        <v>3842</v>
      </c>
      <c r="H13">
        <v>69</v>
      </c>
      <c r="I13">
        <v>55</v>
      </c>
      <c r="K13" t="s">
        <v>42</v>
      </c>
      <c r="L13">
        <v>1</v>
      </c>
      <c r="M13" t="s">
        <v>3867</v>
      </c>
    </row>
    <row r="14" spans="1:13" x14ac:dyDescent="0.25">
      <c r="A14">
        <v>22</v>
      </c>
      <c r="B14">
        <v>2015</v>
      </c>
      <c r="C14" t="s">
        <v>3218</v>
      </c>
      <c r="D14" t="s">
        <v>45</v>
      </c>
      <c r="E14" t="s">
        <v>3194</v>
      </c>
      <c r="F14" t="s">
        <v>3204</v>
      </c>
      <c r="G14" t="s">
        <v>3842</v>
      </c>
      <c r="H14">
        <v>63</v>
      </c>
      <c r="I14">
        <v>62</v>
      </c>
      <c r="K14" t="s">
        <v>46</v>
      </c>
      <c r="L14">
        <v>1</v>
      </c>
      <c r="M14" t="s">
        <v>3870</v>
      </c>
    </row>
    <row r="15" spans="1:13" x14ac:dyDescent="0.25">
      <c r="A15">
        <v>23</v>
      </c>
      <c r="B15">
        <v>2015</v>
      </c>
      <c r="C15" t="s">
        <v>3218</v>
      </c>
      <c r="D15" t="s">
        <v>47</v>
      </c>
      <c r="E15" t="s">
        <v>3194</v>
      </c>
      <c r="F15" t="s">
        <v>3205</v>
      </c>
      <c r="G15" t="s">
        <v>3842</v>
      </c>
      <c r="H15">
        <v>69</v>
      </c>
      <c r="I15">
        <v>59</v>
      </c>
      <c r="K15" t="s">
        <v>48</v>
      </c>
      <c r="L15">
        <v>1</v>
      </c>
      <c r="M15" t="s">
        <v>3871</v>
      </c>
    </row>
    <row r="16" spans="1:13" x14ac:dyDescent="0.25">
      <c r="A16">
        <v>26</v>
      </c>
      <c r="B16">
        <v>2015</v>
      </c>
      <c r="C16" t="s">
        <v>3218</v>
      </c>
      <c r="D16" t="s">
        <v>51</v>
      </c>
      <c r="E16" t="s">
        <v>3194</v>
      </c>
      <c r="F16" t="s">
        <v>3206</v>
      </c>
      <c r="G16" t="s">
        <v>3841</v>
      </c>
      <c r="H16">
        <v>59</v>
      </c>
      <c r="I16">
        <v>56</v>
      </c>
      <c r="K16" t="s">
        <v>52</v>
      </c>
      <c r="L16">
        <v>1</v>
      </c>
      <c r="M16" t="s">
        <v>3874</v>
      </c>
    </row>
    <row r="17" spans="1:13" x14ac:dyDescent="0.25">
      <c r="A17">
        <v>27</v>
      </c>
      <c r="B17">
        <v>2015</v>
      </c>
      <c r="C17" t="s">
        <v>3218</v>
      </c>
      <c r="D17" t="s">
        <v>53</v>
      </c>
      <c r="E17" t="s">
        <v>3194</v>
      </c>
      <c r="F17" t="s">
        <v>3207</v>
      </c>
      <c r="G17" t="s">
        <v>3842</v>
      </c>
      <c r="H17">
        <v>70</v>
      </c>
      <c r="I17">
        <v>64</v>
      </c>
      <c r="K17" t="s">
        <v>54</v>
      </c>
      <c r="L17">
        <v>1</v>
      </c>
      <c r="M17" t="s">
        <v>3875</v>
      </c>
    </row>
    <row r="18" spans="1:13" x14ac:dyDescent="0.25">
      <c r="A18">
        <v>29</v>
      </c>
      <c r="B18">
        <v>2015</v>
      </c>
      <c r="C18" t="s">
        <v>3218</v>
      </c>
      <c r="D18" t="s">
        <v>56</v>
      </c>
      <c r="E18" t="s">
        <v>3194</v>
      </c>
      <c r="F18" t="s">
        <v>3208</v>
      </c>
      <c r="G18" t="s">
        <v>3842</v>
      </c>
      <c r="H18">
        <v>79</v>
      </c>
      <c r="I18">
        <v>73</v>
      </c>
      <c r="K18" t="s">
        <v>57</v>
      </c>
      <c r="L18">
        <v>1</v>
      </c>
      <c r="M18" t="s">
        <v>3877</v>
      </c>
    </row>
    <row r="19" spans="1:13" x14ac:dyDescent="0.25">
      <c r="A19">
        <v>30</v>
      </c>
      <c r="B19">
        <v>2015</v>
      </c>
      <c r="C19" t="s">
        <v>3218</v>
      </c>
      <c r="D19" t="s">
        <v>58</v>
      </c>
      <c r="E19" t="s">
        <v>3194</v>
      </c>
      <c r="F19" t="s">
        <v>3209</v>
      </c>
      <c r="G19" t="s">
        <v>3842</v>
      </c>
      <c r="H19">
        <v>83</v>
      </c>
      <c r="I19">
        <v>66</v>
      </c>
      <c r="K19" t="s">
        <v>59</v>
      </c>
      <c r="L19">
        <v>1</v>
      </c>
      <c r="M19" t="s">
        <v>3878</v>
      </c>
    </row>
    <row r="20" spans="1:13" x14ac:dyDescent="0.25">
      <c r="A20">
        <v>31</v>
      </c>
      <c r="B20">
        <v>2015</v>
      </c>
      <c r="C20" t="s">
        <v>3218</v>
      </c>
      <c r="D20" t="s">
        <v>60</v>
      </c>
      <c r="E20" t="s">
        <v>3194</v>
      </c>
      <c r="F20" t="s">
        <v>3204</v>
      </c>
      <c r="G20" t="s">
        <v>3842</v>
      </c>
      <c r="H20">
        <v>60</v>
      </c>
      <c r="I20">
        <v>58</v>
      </c>
      <c r="K20" t="s">
        <v>61</v>
      </c>
      <c r="L20">
        <v>1</v>
      </c>
      <c r="M20" t="s">
        <v>3879</v>
      </c>
    </row>
    <row r="21" spans="1:13" x14ac:dyDescent="0.25">
      <c r="A21">
        <v>32</v>
      </c>
      <c r="B21">
        <v>2015</v>
      </c>
      <c r="C21" t="s">
        <v>3218</v>
      </c>
      <c r="D21" t="s">
        <v>62</v>
      </c>
      <c r="E21" t="s">
        <v>3194</v>
      </c>
      <c r="F21" t="s">
        <v>3206</v>
      </c>
      <c r="G21" t="s">
        <v>3191</v>
      </c>
      <c r="K21" t="s">
        <v>3191</v>
      </c>
      <c r="L21">
        <v>0</v>
      </c>
      <c r="M21" t="s">
        <v>3880</v>
      </c>
    </row>
    <row r="22" spans="1:13" x14ac:dyDescent="0.25">
      <c r="A22">
        <v>35</v>
      </c>
      <c r="B22">
        <v>2015</v>
      </c>
      <c r="C22" t="s">
        <v>3210</v>
      </c>
      <c r="D22" t="s">
        <v>10</v>
      </c>
      <c r="E22" t="s">
        <v>3194</v>
      </c>
      <c r="F22" t="s">
        <v>3839</v>
      </c>
      <c r="G22" t="s">
        <v>3842</v>
      </c>
      <c r="H22">
        <v>82</v>
      </c>
      <c r="I22">
        <v>51</v>
      </c>
      <c r="K22" t="s">
        <v>13</v>
      </c>
      <c r="L22">
        <v>1</v>
      </c>
      <c r="M22" t="s">
        <v>3883</v>
      </c>
    </row>
    <row r="23" spans="1:13" x14ac:dyDescent="0.25">
      <c r="A23">
        <v>39</v>
      </c>
      <c r="B23">
        <v>2015</v>
      </c>
      <c r="C23" t="s">
        <v>3210</v>
      </c>
      <c r="D23" t="s">
        <v>16</v>
      </c>
      <c r="E23" t="s">
        <v>3194</v>
      </c>
      <c r="F23" t="s">
        <v>3240</v>
      </c>
      <c r="G23" t="s">
        <v>3841</v>
      </c>
      <c r="H23">
        <v>68</v>
      </c>
      <c r="I23">
        <v>54</v>
      </c>
      <c r="K23" t="s">
        <v>72</v>
      </c>
      <c r="L23">
        <v>1</v>
      </c>
      <c r="M23" t="s">
        <v>3887</v>
      </c>
    </row>
    <row r="24" spans="1:13" x14ac:dyDescent="0.25">
      <c r="A24">
        <v>41</v>
      </c>
      <c r="B24">
        <v>2015</v>
      </c>
      <c r="C24" t="s">
        <v>3210</v>
      </c>
      <c r="D24" t="s">
        <v>20</v>
      </c>
      <c r="E24" t="s">
        <v>3194</v>
      </c>
      <c r="F24" t="s">
        <v>3380</v>
      </c>
      <c r="G24" t="s">
        <v>3841</v>
      </c>
      <c r="H24">
        <v>79</v>
      </c>
      <c r="I24">
        <v>70</v>
      </c>
      <c r="K24" t="s">
        <v>74</v>
      </c>
      <c r="L24">
        <v>1</v>
      </c>
      <c r="M24" t="s">
        <v>3889</v>
      </c>
    </row>
    <row r="25" spans="1:13" x14ac:dyDescent="0.25">
      <c r="A25">
        <v>42</v>
      </c>
      <c r="B25">
        <v>2015</v>
      </c>
      <c r="C25" t="s">
        <v>3210</v>
      </c>
      <c r="D25" t="s">
        <v>22</v>
      </c>
      <c r="E25" t="s">
        <v>3194</v>
      </c>
      <c r="F25" t="s">
        <v>3839</v>
      </c>
      <c r="G25" t="s">
        <v>3841</v>
      </c>
      <c r="H25">
        <v>63</v>
      </c>
      <c r="I25">
        <v>52</v>
      </c>
      <c r="K25" t="s">
        <v>75</v>
      </c>
      <c r="L25">
        <v>1</v>
      </c>
      <c r="M25" t="s">
        <v>3890</v>
      </c>
    </row>
    <row r="26" spans="1:13" x14ac:dyDescent="0.25">
      <c r="A26">
        <v>45</v>
      </c>
      <c r="B26">
        <v>2015</v>
      </c>
      <c r="C26" t="s">
        <v>3210</v>
      </c>
      <c r="D26" t="s">
        <v>26</v>
      </c>
      <c r="E26" t="s">
        <v>3194</v>
      </c>
      <c r="F26" t="s">
        <v>3292</v>
      </c>
      <c r="G26" t="s">
        <v>3841</v>
      </c>
      <c r="H26">
        <v>69</v>
      </c>
      <c r="I26">
        <v>51</v>
      </c>
      <c r="K26" t="s">
        <v>80</v>
      </c>
      <c r="L26">
        <v>1</v>
      </c>
      <c r="M26" t="s">
        <v>3893</v>
      </c>
    </row>
    <row r="27" spans="1:13" x14ac:dyDescent="0.25">
      <c r="A27">
        <v>47</v>
      </c>
      <c r="B27">
        <v>2015</v>
      </c>
      <c r="C27" t="s">
        <v>3210</v>
      </c>
      <c r="D27" t="s">
        <v>30</v>
      </c>
      <c r="E27" t="s">
        <v>3194</v>
      </c>
      <c r="F27" t="s">
        <v>3405</v>
      </c>
      <c r="G27" t="s">
        <v>3841</v>
      </c>
      <c r="H27">
        <v>76</v>
      </c>
      <c r="I27">
        <v>50</v>
      </c>
      <c r="K27" t="s">
        <v>81</v>
      </c>
      <c r="L27">
        <v>1</v>
      </c>
      <c r="M27" t="s">
        <v>3895</v>
      </c>
    </row>
    <row r="28" spans="1:13" x14ac:dyDescent="0.25">
      <c r="A28">
        <v>50</v>
      </c>
      <c r="B28">
        <v>2015</v>
      </c>
      <c r="C28" t="s">
        <v>3210</v>
      </c>
      <c r="D28" t="s">
        <v>36</v>
      </c>
      <c r="E28" t="s">
        <v>3194</v>
      </c>
      <c r="F28" t="s">
        <v>3209</v>
      </c>
      <c r="G28" t="s">
        <v>3842</v>
      </c>
      <c r="H28">
        <v>65</v>
      </c>
      <c r="I28">
        <v>46</v>
      </c>
      <c r="K28" t="s">
        <v>84</v>
      </c>
      <c r="L28">
        <v>1</v>
      </c>
      <c r="M28" t="s">
        <v>3898</v>
      </c>
    </row>
    <row r="29" spans="1:13" x14ac:dyDescent="0.25">
      <c r="A29">
        <v>52</v>
      </c>
      <c r="B29">
        <v>2015</v>
      </c>
      <c r="C29" t="s">
        <v>3210</v>
      </c>
      <c r="D29" t="s">
        <v>85</v>
      </c>
      <c r="E29" t="s">
        <v>3194</v>
      </c>
      <c r="F29" t="s">
        <v>3204</v>
      </c>
      <c r="G29" t="s">
        <v>3841</v>
      </c>
      <c r="H29">
        <v>73</v>
      </c>
      <c r="I29">
        <v>66</v>
      </c>
      <c r="J29" t="s">
        <v>3843</v>
      </c>
      <c r="K29" t="s">
        <v>86</v>
      </c>
      <c r="L29">
        <v>1</v>
      </c>
      <c r="M29" t="s">
        <v>3899</v>
      </c>
    </row>
    <row r="30" spans="1:13" x14ac:dyDescent="0.25">
      <c r="A30">
        <v>54</v>
      </c>
      <c r="B30">
        <v>2015</v>
      </c>
      <c r="C30" t="s">
        <v>3210</v>
      </c>
      <c r="D30" t="s">
        <v>41</v>
      </c>
      <c r="E30" t="s">
        <v>3194</v>
      </c>
      <c r="F30" t="s">
        <v>3206</v>
      </c>
      <c r="G30" t="s">
        <v>3841</v>
      </c>
      <c r="H30">
        <v>61</v>
      </c>
      <c r="I30">
        <v>54</v>
      </c>
      <c r="K30" t="s">
        <v>87</v>
      </c>
      <c r="L30">
        <v>1</v>
      </c>
      <c r="M30" t="s">
        <v>3901</v>
      </c>
    </row>
    <row r="31" spans="1:13" x14ac:dyDescent="0.25">
      <c r="A31">
        <v>56</v>
      </c>
      <c r="B31">
        <v>2015</v>
      </c>
      <c r="C31" t="s">
        <v>3210</v>
      </c>
      <c r="D31" t="s">
        <v>44</v>
      </c>
      <c r="E31" t="s">
        <v>3194</v>
      </c>
      <c r="F31" t="s">
        <v>3205</v>
      </c>
      <c r="G31" t="s">
        <v>3842</v>
      </c>
      <c r="H31">
        <v>76</v>
      </c>
      <c r="I31">
        <v>69</v>
      </c>
      <c r="K31" t="s">
        <v>88</v>
      </c>
      <c r="L31">
        <v>1</v>
      </c>
      <c r="M31" t="s">
        <v>3903</v>
      </c>
    </row>
    <row r="32" spans="1:13" x14ac:dyDescent="0.25">
      <c r="A32">
        <v>57</v>
      </c>
      <c r="B32">
        <v>2015</v>
      </c>
      <c r="C32" t="s">
        <v>3210</v>
      </c>
      <c r="D32" t="s">
        <v>89</v>
      </c>
      <c r="E32" t="s">
        <v>3194</v>
      </c>
      <c r="F32" t="s">
        <v>3207</v>
      </c>
      <c r="G32" t="s">
        <v>3841</v>
      </c>
      <c r="H32">
        <v>62</v>
      </c>
      <c r="I32">
        <v>61</v>
      </c>
      <c r="K32" t="s">
        <v>90</v>
      </c>
      <c r="L32">
        <v>1</v>
      </c>
      <c r="M32" t="s">
        <v>3904</v>
      </c>
    </row>
    <row r="33" spans="1:13" x14ac:dyDescent="0.25">
      <c r="A33">
        <v>59</v>
      </c>
      <c r="B33">
        <v>2015</v>
      </c>
      <c r="C33" t="s">
        <v>3210</v>
      </c>
      <c r="D33" t="s">
        <v>49</v>
      </c>
      <c r="E33" t="s">
        <v>3194</v>
      </c>
      <c r="F33" t="s">
        <v>3218</v>
      </c>
      <c r="G33" t="s">
        <v>3841</v>
      </c>
      <c r="H33">
        <v>62</v>
      </c>
      <c r="I33">
        <v>46</v>
      </c>
      <c r="K33" t="s">
        <v>91</v>
      </c>
      <c r="L33">
        <v>1</v>
      </c>
      <c r="M33" t="s">
        <v>3872</v>
      </c>
    </row>
    <row r="34" spans="1:13" x14ac:dyDescent="0.25">
      <c r="A34">
        <v>61</v>
      </c>
      <c r="B34">
        <v>2015</v>
      </c>
      <c r="C34" t="s">
        <v>3210</v>
      </c>
      <c r="D34" t="s">
        <v>93</v>
      </c>
      <c r="E34" t="s">
        <v>3194</v>
      </c>
      <c r="F34" t="s">
        <v>3208</v>
      </c>
      <c r="G34" t="s">
        <v>3842</v>
      </c>
      <c r="H34">
        <v>57</v>
      </c>
      <c r="I34">
        <v>55</v>
      </c>
      <c r="K34" t="s">
        <v>94</v>
      </c>
      <c r="L34">
        <v>1</v>
      </c>
      <c r="M34" t="s">
        <v>3907</v>
      </c>
    </row>
    <row r="35" spans="1:13" x14ac:dyDescent="0.25">
      <c r="A35">
        <v>63</v>
      </c>
      <c r="B35">
        <v>2015</v>
      </c>
      <c r="C35" t="s">
        <v>3210</v>
      </c>
      <c r="D35" t="s">
        <v>56</v>
      </c>
      <c r="E35" t="s">
        <v>3194</v>
      </c>
      <c r="F35" t="s">
        <v>3212</v>
      </c>
      <c r="G35" t="s">
        <v>3842</v>
      </c>
      <c r="H35">
        <v>76</v>
      </c>
      <c r="I35">
        <v>69</v>
      </c>
      <c r="K35" t="s">
        <v>96</v>
      </c>
      <c r="L35">
        <v>1</v>
      </c>
      <c r="M35" t="s">
        <v>3909</v>
      </c>
    </row>
    <row r="36" spans="1:13" x14ac:dyDescent="0.25">
      <c r="A36">
        <v>66</v>
      </c>
      <c r="B36">
        <v>2015</v>
      </c>
      <c r="C36" t="s">
        <v>3207</v>
      </c>
      <c r="D36" t="s">
        <v>98</v>
      </c>
      <c r="E36" t="s">
        <v>3194</v>
      </c>
      <c r="F36" t="s">
        <v>3502</v>
      </c>
      <c r="G36" t="s">
        <v>3842</v>
      </c>
      <c r="H36">
        <v>51</v>
      </c>
      <c r="I36">
        <v>50</v>
      </c>
      <c r="K36" t="s">
        <v>11</v>
      </c>
      <c r="L36">
        <v>1</v>
      </c>
      <c r="M36" t="s">
        <v>3912</v>
      </c>
    </row>
    <row r="37" spans="1:13" x14ac:dyDescent="0.25">
      <c r="A37">
        <v>67</v>
      </c>
      <c r="B37">
        <v>2015</v>
      </c>
      <c r="C37" t="s">
        <v>3207</v>
      </c>
      <c r="D37" t="s">
        <v>10</v>
      </c>
      <c r="E37" t="s">
        <v>3194</v>
      </c>
      <c r="F37" t="s">
        <v>3225</v>
      </c>
      <c r="G37" t="s">
        <v>3842</v>
      </c>
      <c r="H37">
        <v>53</v>
      </c>
      <c r="I37">
        <v>48</v>
      </c>
      <c r="K37" t="s">
        <v>99</v>
      </c>
      <c r="L37">
        <v>1</v>
      </c>
      <c r="M37" t="s">
        <v>3913</v>
      </c>
    </row>
    <row r="38" spans="1:13" x14ac:dyDescent="0.25">
      <c r="A38">
        <v>70</v>
      </c>
      <c r="B38">
        <v>2015</v>
      </c>
      <c r="C38" t="s">
        <v>3207</v>
      </c>
      <c r="D38" t="s">
        <v>102</v>
      </c>
      <c r="E38" t="s">
        <v>3194</v>
      </c>
      <c r="F38" t="s">
        <v>3839</v>
      </c>
      <c r="G38" t="s">
        <v>3842</v>
      </c>
      <c r="H38">
        <v>83</v>
      </c>
      <c r="I38">
        <v>50</v>
      </c>
      <c r="K38" t="s">
        <v>103</v>
      </c>
      <c r="L38">
        <v>1</v>
      </c>
      <c r="M38" t="s">
        <v>3916</v>
      </c>
    </row>
    <row r="39" spans="1:13" x14ac:dyDescent="0.25">
      <c r="A39">
        <v>73</v>
      </c>
      <c r="B39">
        <v>2015</v>
      </c>
      <c r="C39" t="s">
        <v>3207</v>
      </c>
      <c r="D39" t="s">
        <v>20</v>
      </c>
      <c r="E39" t="s">
        <v>3194</v>
      </c>
      <c r="F39" t="s">
        <v>3249</v>
      </c>
      <c r="G39" t="s">
        <v>3841</v>
      </c>
      <c r="H39">
        <v>56</v>
      </c>
      <c r="I39">
        <v>47</v>
      </c>
      <c r="K39" t="s">
        <v>106</v>
      </c>
      <c r="L39">
        <v>1</v>
      </c>
      <c r="M39" t="s">
        <v>3919</v>
      </c>
    </row>
    <row r="40" spans="1:13" x14ac:dyDescent="0.25">
      <c r="A40">
        <v>75</v>
      </c>
      <c r="B40">
        <v>2015</v>
      </c>
      <c r="C40" t="s">
        <v>3207</v>
      </c>
      <c r="D40" t="s">
        <v>24</v>
      </c>
      <c r="E40" t="s">
        <v>3194</v>
      </c>
      <c r="F40" t="s">
        <v>3504</v>
      </c>
      <c r="G40" t="s">
        <v>3841</v>
      </c>
      <c r="H40">
        <v>63</v>
      </c>
      <c r="I40">
        <v>61</v>
      </c>
      <c r="K40" t="s">
        <v>108</v>
      </c>
      <c r="L40">
        <v>1</v>
      </c>
      <c r="M40" t="s">
        <v>3921</v>
      </c>
    </row>
    <row r="41" spans="1:13" x14ac:dyDescent="0.25">
      <c r="A41">
        <v>76</v>
      </c>
      <c r="B41">
        <v>2015</v>
      </c>
      <c r="C41" t="s">
        <v>3207</v>
      </c>
      <c r="D41" t="s">
        <v>109</v>
      </c>
      <c r="E41" t="s">
        <v>3194</v>
      </c>
      <c r="F41" t="s">
        <v>3346</v>
      </c>
      <c r="G41" t="s">
        <v>3842</v>
      </c>
      <c r="H41">
        <v>82</v>
      </c>
      <c r="I41">
        <v>69</v>
      </c>
      <c r="K41" t="s">
        <v>110</v>
      </c>
      <c r="L41">
        <v>1</v>
      </c>
      <c r="M41" t="s">
        <v>3922</v>
      </c>
    </row>
    <row r="42" spans="1:13" x14ac:dyDescent="0.25">
      <c r="A42">
        <v>79</v>
      </c>
      <c r="B42">
        <v>2015</v>
      </c>
      <c r="C42" t="s">
        <v>3207</v>
      </c>
      <c r="D42" t="s">
        <v>83</v>
      </c>
      <c r="E42" t="s">
        <v>3194</v>
      </c>
      <c r="F42" t="s">
        <v>3210</v>
      </c>
      <c r="G42" t="s">
        <v>3842</v>
      </c>
      <c r="H42">
        <v>69</v>
      </c>
      <c r="I42">
        <v>59</v>
      </c>
      <c r="K42" t="s">
        <v>113</v>
      </c>
      <c r="L42">
        <v>1</v>
      </c>
      <c r="M42" t="s">
        <v>3897</v>
      </c>
    </row>
    <row r="43" spans="1:13" x14ac:dyDescent="0.25">
      <c r="A43">
        <v>81</v>
      </c>
      <c r="B43">
        <v>2015</v>
      </c>
      <c r="C43" t="s">
        <v>3207</v>
      </c>
      <c r="D43" t="s">
        <v>85</v>
      </c>
      <c r="E43" t="s">
        <v>3194</v>
      </c>
      <c r="F43" t="s">
        <v>3205</v>
      </c>
      <c r="G43" t="s">
        <v>3842</v>
      </c>
      <c r="H43">
        <v>68</v>
      </c>
      <c r="I43">
        <v>62</v>
      </c>
      <c r="J43" t="s">
        <v>3843</v>
      </c>
      <c r="K43" t="s">
        <v>115</v>
      </c>
      <c r="L43">
        <v>1</v>
      </c>
      <c r="M43" t="s">
        <v>3926</v>
      </c>
    </row>
    <row r="44" spans="1:13" x14ac:dyDescent="0.25">
      <c r="A44">
        <v>83</v>
      </c>
      <c r="B44">
        <v>2015</v>
      </c>
      <c r="C44" t="s">
        <v>3207</v>
      </c>
      <c r="D44" t="s">
        <v>40</v>
      </c>
      <c r="E44" t="s">
        <v>3194</v>
      </c>
      <c r="F44" t="s">
        <v>3218</v>
      </c>
      <c r="G44" t="s">
        <v>3841</v>
      </c>
      <c r="H44">
        <v>62</v>
      </c>
      <c r="I44">
        <v>53</v>
      </c>
      <c r="K44" t="s">
        <v>117</v>
      </c>
      <c r="L44">
        <v>1</v>
      </c>
      <c r="M44" t="s">
        <v>3866</v>
      </c>
    </row>
    <row r="45" spans="1:13" x14ac:dyDescent="0.25">
      <c r="A45">
        <v>84</v>
      </c>
      <c r="B45">
        <v>2015</v>
      </c>
      <c r="C45" t="s">
        <v>3207</v>
      </c>
      <c r="D45" t="s">
        <v>41</v>
      </c>
      <c r="E45" t="s">
        <v>3194</v>
      </c>
      <c r="F45" t="s">
        <v>3209</v>
      </c>
      <c r="G45" t="s">
        <v>3841</v>
      </c>
      <c r="H45">
        <v>70</v>
      </c>
      <c r="I45">
        <v>61</v>
      </c>
      <c r="K45" t="s">
        <v>118</v>
      </c>
      <c r="L45">
        <v>1</v>
      </c>
      <c r="M45" t="s">
        <v>3928</v>
      </c>
    </row>
    <row r="46" spans="1:13" x14ac:dyDescent="0.25">
      <c r="A46">
        <v>86</v>
      </c>
      <c r="B46">
        <v>2015</v>
      </c>
      <c r="C46" t="s">
        <v>3207</v>
      </c>
      <c r="D46" t="s">
        <v>44</v>
      </c>
      <c r="E46" t="s">
        <v>3194</v>
      </c>
      <c r="F46" t="s">
        <v>3208</v>
      </c>
      <c r="G46" t="s">
        <v>3841</v>
      </c>
      <c r="H46">
        <v>65</v>
      </c>
      <c r="I46">
        <v>46</v>
      </c>
      <c r="K46" t="s">
        <v>120</v>
      </c>
      <c r="L46">
        <v>1</v>
      </c>
      <c r="M46" t="s">
        <v>3930</v>
      </c>
    </row>
    <row r="47" spans="1:13" x14ac:dyDescent="0.25">
      <c r="A47">
        <v>88</v>
      </c>
      <c r="B47">
        <v>2015</v>
      </c>
      <c r="C47" t="s">
        <v>3207</v>
      </c>
      <c r="D47" t="s">
        <v>49</v>
      </c>
      <c r="E47" t="s">
        <v>3194</v>
      </c>
      <c r="F47" t="s">
        <v>3204</v>
      </c>
      <c r="G47" t="s">
        <v>3841</v>
      </c>
      <c r="H47">
        <v>76</v>
      </c>
      <c r="I47">
        <v>70</v>
      </c>
      <c r="J47" t="s">
        <v>3843</v>
      </c>
      <c r="K47" t="s">
        <v>122</v>
      </c>
      <c r="L47">
        <v>1</v>
      </c>
      <c r="M47" t="s">
        <v>3931</v>
      </c>
    </row>
    <row r="48" spans="1:13" x14ac:dyDescent="0.25">
      <c r="A48">
        <v>90</v>
      </c>
      <c r="B48">
        <v>2015</v>
      </c>
      <c r="C48" t="s">
        <v>3207</v>
      </c>
      <c r="D48" t="s">
        <v>51</v>
      </c>
      <c r="E48" t="s">
        <v>3194</v>
      </c>
      <c r="F48" t="s">
        <v>3212</v>
      </c>
      <c r="G48" t="s">
        <v>3842</v>
      </c>
      <c r="H48">
        <v>55</v>
      </c>
      <c r="I48">
        <v>52</v>
      </c>
      <c r="K48" t="s">
        <v>123</v>
      </c>
      <c r="L48">
        <v>1</v>
      </c>
      <c r="M48" t="s">
        <v>3933</v>
      </c>
    </row>
    <row r="49" spans="1:13" x14ac:dyDescent="0.25">
      <c r="A49">
        <v>93</v>
      </c>
      <c r="B49">
        <v>2015</v>
      </c>
      <c r="C49" t="s">
        <v>3207</v>
      </c>
      <c r="D49" t="s">
        <v>56</v>
      </c>
      <c r="E49" t="s">
        <v>3194</v>
      </c>
      <c r="F49" t="s">
        <v>3206</v>
      </c>
      <c r="G49" t="s">
        <v>3841</v>
      </c>
      <c r="H49">
        <v>74</v>
      </c>
      <c r="I49">
        <v>59</v>
      </c>
      <c r="K49" t="s">
        <v>125</v>
      </c>
      <c r="L49">
        <v>1</v>
      </c>
      <c r="M49" t="s">
        <v>3935</v>
      </c>
    </row>
    <row r="50" spans="1:13" x14ac:dyDescent="0.25">
      <c r="A50">
        <v>100</v>
      </c>
      <c r="B50">
        <v>2015</v>
      </c>
      <c r="C50" t="s">
        <v>3209</v>
      </c>
      <c r="D50" t="s">
        <v>132</v>
      </c>
      <c r="E50" t="s">
        <v>3194</v>
      </c>
      <c r="F50" t="s">
        <v>3501</v>
      </c>
      <c r="G50" t="s">
        <v>3842</v>
      </c>
      <c r="H50">
        <v>82</v>
      </c>
      <c r="I50">
        <v>81</v>
      </c>
      <c r="J50" t="s">
        <v>3843</v>
      </c>
      <c r="K50" t="s">
        <v>71</v>
      </c>
      <c r="L50">
        <v>1</v>
      </c>
      <c r="M50" t="s">
        <v>3942</v>
      </c>
    </row>
    <row r="51" spans="1:13" x14ac:dyDescent="0.25">
      <c r="A51">
        <v>102</v>
      </c>
      <c r="B51">
        <v>2015</v>
      </c>
      <c r="C51" t="s">
        <v>3209</v>
      </c>
      <c r="D51" t="s">
        <v>107</v>
      </c>
      <c r="E51" t="s">
        <v>3194</v>
      </c>
      <c r="F51" t="s">
        <v>3228</v>
      </c>
      <c r="G51" t="s">
        <v>3841</v>
      </c>
      <c r="H51">
        <v>83</v>
      </c>
      <c r="I51">
        <v>70</v>
      </c>
      <c r="K51" t="s">
        <v>73</v>
      </c>
      <c r="L51">
        <v>1</v>
      </c>
      <c r="M51" t="s">
        <v>3944</v>
      </c>
    </row>
    <row r="52" spans="1:13" x14ac:dyDescent="0.25">
      <c r="A52">
        <v>108</v>
      </c>
      <c r="B52">
        <v>2015</v>
      </c>
      <c r="C52" t="s">
        <v>3209</v>
      </c>
      <c r="D52" t="s">
        <v>83</v>
      </c>
      <c r="E52" t="s">
        <v>3194</v>
      </c>
      <c r="F52" t="s">
        <v>3208</v>
      </c>
      <c r="G52" t="s">
        <v>3841</v>
      </c>
      <c r="H52">
        <v>68</v>
      </c>
      <c r="I52">
        <v>54</v>
      </c>
      <c r="K52" t="s">
        <v>136</v>
      </c>
      <c r="L52">
        <v>1</v>
      </c>
      <c r="M52" t="s">
        <v>3949</v>
      </c>
    </row>
    <row r="53" spans="1:13" x14ac:dyDescent="0.25">
      <c r="A53">
        <v>110</v>
      </c>
      <c r="B53">
        <v>2015</v>
      </c>
      <c r="C53" t="s">
        <v>3209</v>
      </c>
      <c r="D53" t="s">
        <v>137</v>
      </c>
      <c r="E53" t="s">
        <v>3194</v>
      </c>
      <c r="F53" t="s">
        <v>3205</v>
      </c>
      <c r="G53" t="s">
        <v>3841</v>
      </c>
      <c r="H53">
        <v>62</v>
      </c>
      <c r="I53">
        <v>59</v>
      </c>
      <c r="K53" t="s">
        <v>138</v>
      </c>
      <c r="L53">
        <v>1</v>
      </c>
      <c r="M53" t="s">
        <v>3950</v>
      </c>
    </row>
    <row r="54" spans="1:13" x14ac:dyDescent="0.25">
      <c r="A54">
        <v>111</v>
      </c>
      <c r="B54">
        <v>2015</v>
      </c>
      <c r="C54" t="s">
        <v>3209</v>
      </c>
      <c r="D54" t="s">
        <v>85</v>
      </c>
      <c r="E54" t="s">
        <v>3194</v>
      </c>
      <c r="F54" t="s">
        <v>3206</v>
      </c>
      <c r="G54" t="s">
        <v>3841</v>
      </c>
      <c r="H54">
        <v>82</v>
      </c>
      <c r="I54">
        <v>39</v>
      </c>
      <c r="K54" t="s">
        <v>139</v>
      </c>
      <c r="L54">
        <v>1</v>
      </c>
      <c r="M54" t="s">
        <v>3951</v>
      </c>
    </row>
    <row r="55" spans="1:13" x14ac:dyDescent="0.25">
      <c r="A55">
        <v>112</v>
      </c>
      <c r="B55">
        <v>2015</v>
      </c>
      <c r="C55" t="s">
        <v>3209</v>
      </c>
      <c r="D55" t="s">
        <v>39</v>
      </c>
      <c r="E55" t="s">
        <v>3194</v>
      </c>
      <c r="F55" t="s">
        <v>3211</v>
      </c>
      <c r="G55" t="s">
        <v>3841</v>
      </c>
      <c r="H55">
        <v>65</v>
      </c>
      <c r="I55">
        <v>55</v>
      </c>
      <c r="K55" t="s">
        <v>140</v>
      </c>
      <c r="L55">
        <v>1</v>
      </c>
      <c r="M55" t="s">
        <v>3952</v>
      </c>
    </row>
    <row r="56" spans="1:13" x14ac:dyDescent="0.25">
      <c r="A56">
        <v>113</v>
      </c>
      <c r="B56">
        <v>2015</v>
      </c>
      <c r="C56" t="s">
        <v>3209</v>
      </c>
      <c r="D56" t="s">
        <v>40</v>
      </c>
      <c r="E56" t="s">
        <v>3194</v>
      </c>
      <c r="F56" t="s">
        <v>3212</v>
      </c>
      <c r="G56" t="s">
        <v>3841</v>
      </c>
      <c r="H56">
        <v>76</v>
      </c>
      <c r="I56">
        <v>59</v>
      </c>
      <c r="K56" t="s">
        <v>141</v>
      </c>
      <c r="L56">
        <v>1</v>
      </c>
      <c r="M56" t="s">
        <v>3953</v>
      </c>
    </row>
    <row r="57" spans="1:13" x14ac:dyDescent="0.25">
      <c r="A57">
        <v>115</v>
      </c>
      <c r="B57">
        <v>2015</v>
      </c>
      <c r="C57" t="s">
        <v>3209</v>
      </c>
      <c r="D57" t="s">
        <v>43</v>
      </c>
      <c r="E57" t="s">
        <v>3194</v>
      </c>
      <c r="F57" t="s">
        <v>3204</v>
      </c>
      <c r="G57" t="s">
        <v>3841</v>
      </c>
      <c r="H57">
        <v>63</v>
      </c>
      <c r="I57">
        <v>58</v>
      </c>
      <c r="K57" t="s">
        <v>143</v>
      </c>
      <c r="L57">
        <v>1</v>
      </c>
      <c r="M57" t="s">
        <v>3954</v>
      </c>
    </row>
    <row r="58" spans="1:13" x14ac:dyDescent="0.25">
      <c r="A58">
        <v>116</v>
      </c>
      <c r="B58">
        <v>2015</v>
      </c>
      <c r="C58" t="s">
        <v>3209</v>
      </c>
      <c r="D58" t="s">
        <v>44</v>
      </c>
      <c r="E58" t="s">
        <v>3194</v>
      </c>
      <c r="F58" t="s">
        <v>3218</v>
      </c>
      <c r="G58" t="s">
        <v>3841</v>
      </c>
      <c r="H58">
        <v>77</v>
      </c>
      <c r="I58">
        <v>59</v>
      </c>
      <c r="K58" t="s">
        <v>144</v>
      </c>
      <c r="L58">
        <v>1</v>
      </c>
      <c r="M58" t="s">
        <v>3869</v>
      </c>
    </row>
    <row r="59" spans="1:13" x14ac:dyDescent="0.25">
      <c r="A59">
        <v>118</v>
      </c>
      <c r="B59">
        <v>2015</v>
      </c>
      <c r="C59" t="s">
        <v>3209</v>
      </c>
      <c r="D59" t="s">
        <v>47</v>
      </c>
      <c r="E59" t="s">
        <v>3194</v>
      </c>
      <c r="F59" t="s">
        <v>3210</v>
      </c>
      <c r="G59" t="s">
        <v>3842</v>
      </c>
      <c r="H59">
        <v>67</v>
      </c>
      <c r="I59">
        <v>64</v>
      </c>
      <c r="K59" t="s">
        <v>145</v>
      </c>
      <c r="L59">
        <v>1</v>
      </c>
      <c r="M59" t="s">
        <v>3905</v>
      </c>
    </row>
    <row r="60" spans="1:13" x14ac:dyDescent="0.25">
      <c r="A60">
        <v>122</v>
      </c>
      <c r="B60">
        <v>2015</v>
      </c>
      <c r="C60" t="s">
        <v>3209</v>
      </c>
      <c r="D60" t="s">
        <v>55</v>
      </c>
      <c r="E60" t="s">
        <v>3194</v>
      </c>
      <c r="F60" t="s">
        <v>3207</v>
      </c>
      <c r="G60" t="s">
        <v>3841</v>
      </c>
      <c r="H60">
        <v>63</v>
      </c>
      <c r="I60">
        <v>60</v>
      </c>
      <c r="K60" t="s">
        <v>146</v>
      </c>
      <c r="L60">
        <v>1</v>
      </c>
      <c r="M60" t="s">
        <v>3934</v>
      </c>
    </row>
    <row r="61" spans="1:13" x14ac:dyDescent="0.25">
      <c r="A61">
        <v>126</v>
      </c>
      <c r="B61">
        <v>2015</v>
      </c>
      <c r="C61" t="s">
        <v>3204</v>
      </c>
      <c r="D61" t="s">
        <v>148</v>
      </c>
      <c r="E61" t="s">
        <v>3194</v>
      </c>
      <c r="F61" t="s">
        <v>3839</v>
      </c>
      <c r="G61" t="s">
        <v>3842</v>
      </c>
      <c r="H61">
        <v>84</v>
      </c>
      <c r="I61">
        <v>36</v>
      </c>
      <c r="K61" t="s">
        <v>11</v>
      </c>
      <c r="L61">
        <v>1</v>
      </c>
      <c r="M61" t="s">
        <v>3961</v>
      </c>
    </row>
    <row r="62" spans="1:13" x14ac:dyDescent="0.25">
      <c r="A62">
        <v>128</v>
      </c>
      <c r="B62">
        <v>2015</v>
      </c>
      <c r="C62" t="s">
        <v>3204</v>
      </c>
      <c r="D62" t="s">
        <v>70</v>
      </c>
      <c r="E62" t="s">
        <v>3194</v>
      </c>
      <c r="F62" t="s">
        <v>3215</v>
      </c>
      <c r="G62" t="s">
        <v>3842</v>
      </c>
      <c r="H62">
        <v>75</v>
      </c>
      <c r="I62">
        <v>68</v>
      </c>
      <c r="K62" t="s">
        <v>15</v>
      </c>
      <c r="L62">
        <v>1</v>
      </c>
      <c r="M62" t="s">
        <v>3963</v>
      </c>
    </row>
    <row r="63" spans="1:13" x14ac:dyDescent="0.25">
      <c r="A63">
        <v>131</v>
      </c>
      <c r="B63">
        <v>2015</v>
      </c>
      <c r="C63" t="s">
        <v>3204</v>
      </c>
      <c r="D63" t="s">
        <v>20</v>
      </c>
      <c r="E63" t="s">
        <v>3194</v>
      </c>
      <c r="F63" t="s">
        <v>3839</v>
      </c>
      <c r="G63" t="s">
        <v>3842</v>
      </c>
      <c r="H63">
        <v>96</v>
      </c>
      <c r="I63">
        <v>45</v>
      </c>
      <c r="K63" t="s">
        <v>105</v>
      </c>
      <c r="L63">
        <v>1</v>
      </c>
      <c r="M63" t="s">
        <v>3966</v>
      </c>
    </row>
    <row r="64" spans="1:13" x14ac:dyDescent="0.25">
      <c r="A64">
        <v>133</v>
      </c>
      <c r="B64">
        <v>2015</v>
      </c>
      <c r="C64" t="s">
        <v>3204</v>
      </c>
      <c r="D64" t="s">
        <v>78</v>
      </c>
      <c r="E64" t="s">
        <v>3194</v>
      </c>
      <c r="F64" t="s">
        <v>3197</v>
      </c>
      <c r="G64" t="s">
        <v>3842</v>
      </c>
      <c r="H64">
        <v>63</v>
      </c>
      <c r="I64">
        <v>57</v>
      </c>
      <c r="K64" t="s">
        <v>153</v>
      </c>
      <c r="L64">
        <v>1</v>
      </c>
      <c r="M64" t="s">
        <v>3968</v>
      </c>
    </row>
    <row r="65" spans="1:13" x14ac:dyDescent="0.25">
      <c r="A65">
        <v>135</v>
      </c>
      <c r="B65">
        <v>2015</v>
      </c>
      <c r="C65" t="s">
        <v>3204</v>
      </c>
      <c r="D65" t="s">
        <v>28</v>
      </c>
      <c r="E65" t="s">
        <v>3194</v>
      </c>
      <c r="F65" t="s">
        <v>3228</v>
      </c>
      <c r="G65" t="s">
        <v>3841</v>
      </c>
      <c r="H65">
        <v>73</v>
      </c>
      <c r="I65">
        <v>72</v>
      </c>
      <c r="J65" t="s">
        <v>3843</v>
      </c>
      <c r="K65" t="s">
        <v>155</v>
      </c>
      <c r="L65">
        <v>1</v>
      </c>
      <c r="M65" t="s">
        <v>3970</v>
      </c>
    </row>
    <row r="66" spans="1:13" x14ac:dyDescent="0.25">
      <c r="A66">
        <v>138</v>
      </c>
      <c r="B66">
        <v>2015</v>
      </c>
      <c r="C66" t="s">
        <v>3204</v>
      </c>
      <c r="D66" t="s">
        <v>34</v>
      </c>
      <c r="E66" t="s">
        <v>3194</v>
      </c>
      <c r="F66" t="s">
        <v>3218</v>
      </c>
      <c r="G66" t="s">
        <v>3841</v>
      </c>
      <c r="H66">
        <v>64</v>
      </c>
      <c r="I66">
        <v>62</v>
      </c>
      <c r="K66" t="s">
        <v>158</v>
      </c>
      <c r="L66">
        <v>1</v>
      </c>
      <c r="M66" t="s">
        <v>3862</v>
      </c>
    </row>
    <row r="67" spans="1:13" x14ac:dyDescent="0.25">
      <c r="A67">
        <v>139</v>
      </c>
      <c r="B67">
        <v>2015</v>
      </c>
      <c r="C67" t="s">
        <v>3204</v>
      </c>
      <c r="D67" t="s">
        <v>159</v>
      </c>
      <c r="E67" t="s">
        <v>3194</v>
      </c>
      <c r="F67" t="s">
        <v>3242</v>
      </c>
      <c r="G67" t="s">
        <v>3842</v>
      </c>
      <c r="H67">
        <v>68</v>
      </c>
      <c r="I67">
        <v>61</v>
      </c>
      <c r="K67" t="s">
        <v>160</v>
      </c>
      <c r="L67">
        <v>1</v>
      </c>
      <c r="M67" t="s">
        <v>3973</v>
      </c>
    </row>
    <row r="68" spans="1:13" x14ac:dyDescent="0.25">
      <c r="A68">
        <v>141</v>
      </c>
      <c r="B68">
        <v>2015</v>
      </c>
      <c r="C68" t="s">
        <v>3204</v>
      </c>
      <c r="D68" t="s">
        <v>37</v>
      </c>
      <c r="E68" t="s">
        <v>3194</v>
      </c>
      <c r="F68" t="s">
        <v>3207</v>
      </c>
      <c r="G68" t="s">
        <v>3841</v>
      </c>
      <c r="H68">
        <v>68</v>
      </c>
      <c r="I68">
        <v>67</v>
      </c>
      <c r="K68" t="s">
        <v>163</v>
      </c>
      <c r="L68">
        <v>1</v>
      </c>
      <c r="M68" t="s">
        <v>3925</v>
      </c>
    </row>
    <row r="69" spans="1:13" x14ac:dyDescent="0.25">
      <c r="A69">
        <v>143</v>
      </c>
      <c r="B69">
        <v>2015</v>
      </c>
      <c r="C69" t="s">
        <v>3204</v>
      </c>
      <c r="D69" t="s">
        <v>39</v>
      </c>
      <c r="E69" t="s">
        <v>3194</v>
      </c>
      <c r="F69" t="s">
        <v>3205</v>
      </c>
      <c r="G69" t="s">
        <v>3842</v>
      </c>
      <c r="H69">
        <v>67</v>
      </c>
      <c r="I69">
        <v>64</v>
      </c>
      <c r="J69" t="s">
        <v>3843</v>
      </c>
      <c r="K69" t="s">
        <v>165</v>
      </c>
      <c r="L69">
        <v>1</v>
      </c>
      <c r="M69" t="s">
        <v>3975</v>
      </c>
    </row>
    <row r="70" spans="1:13" x14ac:dyDescent="0.25">
      <c r="A70">
        <v>144</v>
      </c>
      <c r="B70">
        <v>2015</v>
      </c>
      <c r="C70" t="s">
        <v>3204</v>
      </c>
      <c r="D70" t="s">
        <v>40</v>
      </c>
      <c r="E70" t="s">
        <v>3194</v>
      </c>
      <c r="F70" t="s">
        <v>3208</v>
      </c>
      <c r="G70" t="s">
        <v>3842</v>
      </c>
      <c r="H70">
        <v>73</v>
      </c>
      <c r="I70">
        <v>68</v>
      </c>
      <c r="K70" t="s">
        <v>118</v>
      </c>
      <c r="L70">
        <v>1</v>
      </c>
      <c r="M70" t="s">
        <v>3976</v>
      </c>
    </row>
    <row r="71" spans="1:13" x14ac:dyDescent="0.25">
      <c r="A71">
        <v>146</v>
      </c>
      <c r="B71">
        <v>2015</v>
      </c>
      <c r="C71" t="s">
        <v>3204</v>
      </c>
      <c r="D71" t="s">
        <v>44</v>
      </c>
      <c r="E71" t="s">
        <v>3194</v>
      </c>
      <c r="F71" t="s">
        <v>3206</v>
      </c>
      <c r="G71" t="s">
        <v>3842</v>
      </c>
      <c r="H71">
        <v>63</v>
      </c>
      <c r="I71">
        <v>48</v>
      </c>
      <c r="K71" t="s">
        <v>167</v>
      </c>
      <c r="L71">
        <v>1</v>
      </c>
      <c r="M71" t="s">
        <v>3977</v>
      </c>
    </row>
    <row r="72" spans="1:13" x14ac:dyDescent="0.25">
      <c r="A72">
        <v>148</v>
      </c>
      <c r="B72">
        <v>2015</v>
      </c>
      <c r="C72" t="s">
        <v>3204</v>
      </c>
      <c r="D72" t="s">
        <v>47</v>
      </c>
      <c r="E72" t="s">
        <v>3194</v>
      </c>
      <c r="F72" t="s">
        <v>3212</v>
      </c>
      <c r="G72" t="s">
        <v>3842</v>
      </c>
      <c r="H72">
        <v>80</v>
      </c>
      <c r="I72">
        <v>46</v>
      </c>
      <c r="K72" t="s">
        <v>169</v>
      </c>
      <c r="L72">
        <v>1</v>
      </c>
      <c r="M72" t="s">
        <v>3978</v>
      </c>
    </row>
    <row r="73" spans="1:13" x14ac:dyDescent="0.25">
      <c r="A73">
        <v>150</v>
      </c>
      <c r="B73">
        <v>2015</v>
      </c>
      <c r="C73" t="s">
        <v>3204</v>
      </c>
      <c r="D73" t="s">
        <v>92</v>
      </c>
      <c r="E73" t="s">
        <v>3194</v>
      </c>
      <c r="F73" t="s">
        <v>3210</v>
      </c>
      <c r="G73" t="s">
        <v>3842</v>
      </c>
      <c r="H73">
        <v>66</v>
      </c>
      <c r="I73">
        <v>48</v>
      </c>
      <c r="K73" t="s">
        <v>170</v>
      </c>
      <c r="L73">
        <v>1</v>
      </c>
      <c r="M73" t="s">
        <v>3906</v>
      </c>
    </row>
    <row r="74" spans="1:13" x14ac:dyDescent="0.25">
      <c r="A74">
        <v>153</v>
      </c>
      <c r="B74">
        <v>2015</v>
      </c>
      <c r="C74" t="s">
        <v>3204</v>
      </c>
      <c r="D74" t="s">
        <v>56</v>
      </c>
      <c r="E74" t="s">
        <v>3194</v>
      </c>
      <c r="F74" t="s">
        <v>3209</v>
      </c>
      <c r="G74" t="s">
        <v>3842</v>
      </c>
      <c r="H74">
        <v>65</v>
      </c>
      <c r="I74">
        <v>56</v>
      </c>
      <c r="K74" t="s">
        <v>172</v>
      </c>
      <c r="L74">
        <v>1</v>
      </c>
      <c r="M74" t="s">
        <v>3959</v>
      </c>
    </row>
    <row r="75" spans="1:13" x14ac:dyDescent="0.25">
      <c r="A75">
        <v>154</v>
      </c>
      <c r="B75">
        <v>2015</v>
      </c>
      <c r="C75" t="s">
        <v>3204</v>
      </c>
      <c r="D75" t="s">
        <v>58</v>
      </c>
      <c r="E75" t="s">
        <v>3194</v>
      </c>
      <c r="F75" t="s">
        <v>3207</v>
      </c>
      <c r="G75" t="s">
        <v>3842</v>
      </c>
      <c r="H75">
        <v>67</v>
      </c>
      <c r="I75">
        <v>63</v>
      </c>
      <c r="J75" t="s">
        <v>3843</v>
      </c>
      <c r="K75" t="s">
        <v>173</v>
      </c>
      <c r="L75">
        <v>1</v>
      </c>
      <c r="M75" t="s">
        <v>3936</v>
      </c>
    </row>
    <row r="76" spans="1:13" x14ac:dyDescent="0.25">
      <c r="A76">
        <v>156</v>
      </c>
      <c r="B76">
        <v>2015</v>
      </c>
      <c r="C76" t="s">
        <v>3206</v>
      </c>
      <c r="D76" t="s">
        <v>64</v>
      </c>
      <c r="E76" t="s">
        <v>3194</v>
      </c>
      <c r="F76" t="s">
        <v>3237</v>
      </c>
      <c r="G76" t="s">
        <v>3842</v>
      </c>
      <c r="H76">
        <v>57</v>
      </c>
      <c r="I76">
        <v>56</v>
      </c>
      <c r="K76" t="s">
        <v>176</v>
      </c>
      <c r="L76">
        <v>1</v>
      </c>
      <c r="M76" t="s">
        <v>3981</v>
      </c>
    </row>
    <row r="77" spans="1:13" x14ac:dyDescent="0.25">
      <c r="A77">
        <v>159</v>
      </c>
      <c r="B77">
        <v>2015</v>
      </c>
      <c r="C77" t="s">
        <v>3206</v>
      </c>
      <c r="D77" t="s">
        <v>68</v>
      </c>
      <c r="E77" t="s">
        <v>3194</v>
      </c>
      <c r="F77" t="s">
        <v>3839</v>
      </c>
      <c r="G77" t="s">
        <v>3842</v>
      </c>
      <c r="H77">
        <v>89</v>
      </c>
      <c r="I77">
        <v>54</v>
      </c>
      <c r="K77" t="s">
        <v>15</v>
      </c>
      <c r="L77">
        <v>1</v>
      </c>
      <c r="M77" t="s">
        <v>3984</v>
      </c>
    </row>
    <row r="78" spans="1:13" x14ac:dyDescent="0.25">
      <c r="A78">
        <v>160</v>
      </c>
      <c r="B78">
        <v>2015</v>
      </c>
      <c r="C78" t="s">
        <v>3206</v>
      </c>
      <c r="D78" t="s">
        <v>70</v>
      </c>
      <c r="E78" t="s">
        <v>3194</v>
      </c>
      <c r="F78" t="s">
        <v>3325</v>
      </c>
      <c r="G78" t="s">
        <v>3842</v>
      </c>
      <c r="H78">
        <v>71</v>
      </c>
      <c r="I78">
        <v>61</v>
      </c>
      <c r="K78" t="s">
        <v>150</v>
      </c>
      <c r="L78">
        <v>1</v>
      </c>
      <c r="M78" t="s">
        <v>3985</v>
      </c>
    </row>
    <row r="79" spans="1:13" x14ac:dyDescent="0.25">
      <c r="A79">
        <v>162</v>
      </c>
      <c r="B79">
        <v>2015</v>
      </c>
      <c r="C79" t="s">
        <v>3206</v>
      </c>
      <c r="D79" t="s">
        <v>16</v>
      </c>
      <c r="E79" t="s">
        <v>3194</v>
      </c>
      <c r="F79" t="s">
        <v>3839</v>
      </c>
      <c r="G79" t="s">
        <v>3842</v>
      </c>
      <c r="H79">
        <v>70</v>
      </c>
      <c r="I79">
        <v>49</v>
      </c>
      <c r="K79" t="s">
        <v>105</v>
      </c>
      <c r="L79">
        <v>1</v>
      </c>
      <c r="M79" t="s">
        <v>3987</v>
      </c>
    </row>
    <row r="80" spans="1:13" x14ac:dyDescent="0.25">
      <c r="A80">
        <v>167</v>
      </c>
      <c r="B80">
        <v>2015</v>
      </c>
      <c r="C80" t="s">
        <v>3206</v>
      </c>
      <c r="D80" t="s">
        <v>109</v>
      </c>
      <c r="E80" t="s">
        <v>3194</v>
      </c>
      <c r="F80" t="s">
        <v>3244</v>
      </c>
      <c r="G80" t="s">
        <v>3842</v>
      </c>
      <c r="H80">
        <v>67</v>
      </c>
      <c r="I80">
        <v>52</v>
      </c>
      <c r="K80" t="s">
        <v>156</v>
      </c>
      <c r="L80">
        <v>1</v>
      </c>
      <c r="M80" t="s">
        <v>3992</v>
      </c>
    </row>
    <row r="81" spans="1:13" x14ac:dyDescent="0.25">
      <c r="A81">
        <v>168</v>
      </c>
      <c r="B81">
        <v>2015</v>
      </c>
      <c r="C81" t="s">
        <v>3206</v>
      </c>
      <c r="D81" t="s">
        <v>181</v>
      </c>
      <c r="E81" t="s">
        <v>3194</v>
      </c>
      <c r="F81" t="s">
        <v>3520</v>
      </c>
      <c r="G81" t="s">
        <v>3842</v>
      </c>
      <c r="H81">
        <v>59</v>
      </c>
      <c r="I81">
        <v>47</v>
      </c>
      <c r="K81" t="s">
        <v>182</v>
      </c>
      <c r="L81">
        <v>1</v>
      </c>
      <c r="M81" t="s">
        <v>3993</v>
      </c>
    </row>
    <row r="82" spans="1:13" x14ac:dyDescent="0.25">
      <c r="A82">
        <v>170</v>
      </c>
      <c r="B82">
        <v>2015</v>
      </c>
      <c r="C82" t="s">
        <v>3206</v>
      </c>
      <c r="D82" t="s">
        <v>32</v>
      </c>
      <c r="E82" t="s">
        <v>3194</v>
      </c>
      <c r="F82" t="s">
        <v>3204</v>
      </c>
      <c r="G82" t="s">
        <v>3842</v>
      </c>
      <c r="H82">
        <v>71</v>
      </c>
      <c r="I82">
        <v>61</v>
      </c>
      <c r="K82" t="s">
        <v>185</v>
      </c>
      <c r="L82">
        <v>1</v>
      </c>
      <c r="M82" t="s">
        <v>3972</v>
      </c>
    </row>
    <row r="83" spans="1:13" x14ac:dyDescent="0.25">
      <c r="A83">
        <v>173</v>
      </c>
      <c r="B83">
        <v>2015</v>
      </c>
      <c r="C83" t="s">
        <v>3206</v>
      </c>
      <c r="D83" t="s">
        <v>37</v>
      </c>
      <c r="E83" t="s">
        <v>3194</v>
      </c>
      <c r="F83" t="s">
        <v>3212</v>
      </c>
      <c r="G83" t="s">
        <v>3842</v>
      </c>
      <c r="H83">
        <v>64</v>
      </c>
      <c r="I83">
        <v>54</v>
      </c>
      <c r="K83" t="s">
        <v>186</v>
      </c>
      <c r="L83">
        <v>1</v>
      </c>
      <c r="M83" t="s">
        <v>3997</v>
      </c>
    </row>
    <row r="84" spans="1:13" x14ac:dyDescent="0.25">
      <c r="A84">
        <v>175</v>
      </c>
      <c r="B84">
        <v>2015</v>
      </c>
      <c r="C84" t="s">
        <v>3206</v>
      </c>
      <c r="D84" t="s">
        <v>39</v>
      </c>
      <c r="E84" t="s">
        <v>3194</v>
      </c>
      <c r="F84" t="s">
        <v>3218</v>
      </c>
      <c r="G84" t="s">
        <v>3841</v>
      </c>
      <c r="H84">
        <v>64</v>
      </c>
      <c r="I84">
        <v>47</v>
      </c>
      <c r="K84" t="s">
        <v>187</v>
      </c>
      <c r="L84">
        <v>1</v>
      </c>
      <c r="M84" t="s">
        <v>3865</v>
      </c>
    </row>
    <row r="85" spans="1:13" x14ac:dyDescent="0.25">
      <c r="A85">
        <v>178</v>
      </c>
      <c r="B85">
        <v>2015</v>
      </c>
      <c r="C85" t="s">
        <v>3206</v>
      </c>
      <c r="D85" t="s">
        <v>43</v>
      </c>
      <c r="E85" t="s">
        <v>3194</v>
      </c>
      <c r="F85" t="s">
        <v>3207</v>
      </c>
      <c r="G85" t="s">
        <v>3842</v>
      </c>
      <c r="H85">
        <v>72</v>
      </c>
      <c r="I85">
        <v>66</v>
      </c>
      <c r="K85" t="s">
        <v>188</v>
      </c>
      <c r="L85">
        <v>1</v>
      </c>
      <c r="M85" t="s">
        <v>3929</v>
      </c>
    </row>
    <row r="86" spans="1:13" x14ac:dyDescent="0.25">
      <c r="A86">
        <v>180</v>
      </c>
      <c r="B86">
        <v>2015</v>
      </c>
      <c r="C86" t="s">
        <v>3206</v>
      </c>
      <c r="D86" t="s">
        <v>47</v>
      </c>
      <c r="E86" t="s">
        <v>3194</v>
      </c>
      <c r="F86" t="s">
        <v>3208</v>
      </c>
      <c r="G86" t="s">
        <v>3841</v>
      </c>
      <c r="H86">
        <v>57</v>
      </c>
      <c r="I86">
        <v>48</v>
      </c>
      <c r="K86" t="s">
        <v>189</v>
      </c>
      <c r="L86">
        <v>1</v>
      </c>
      <c r="M86" t="s">
        <v>3999</v>
      </c>
    </row>
    <row r="87" spans="1:13" x14ac:dyDescent="0.25">
      <c r="A87">
        <v>182</v>
      </c>
      <c r="B87">
        <v>2015</v>
      </c>
      <c r="C87" t="s">
        <v>3206</v>
      </c>
      <c r="D87" t="s">
        <v>92</v>
      </c>
      <c r="E87" t="s">
        <v>3194</v>
      </c>
      <c r="F87" t="s">
        <v>3209</v>
      </c>
      <c r="G87" t="s">
        <v>3842</v>
      </c>
      <c r="H87">
        <v>80</v>
      </c>
      <c r="I87">
        <v>52</v>
      </c>
      <c r="K87" t="s">
        <v>191</v>
      </c>
      <c r="L87">
        <v>1</v>
      </c>
      <c r="M87" t="s">
        <v>3956</v>
      </c>
    </row>
    <row r="88" spans="1:13" x14ac:dyDescent="0.25">
      <c r="A88">
        <v>184</v>
      </c>
      <c r="B88">
        <v>2015</v>
      </c>
      <c r="C88" t="s">
        <v>3206</v>
      </c>
      <c r="D88" t="s">
        <v>95</v>
      </c>
      <c r="E88" t="s">
        <v>3194</v>
      </c>
      <c r="F88" t="s">
        <v>3210</v>
      </c>
      <c r="G88" t="s">
        <v>3842</v>
      </c>
      <c r="H88">
        <v>64</v>
      </c>
      <c r="I88">
        <v>52</v>
      </c>
      <c r="K88" t="s">
        <v>192</v>
      </c>
      <c r="L88">
        <v>1</v>
      </c>
      <c r="M88" t="s">
        <v>3908</v>
      </c>
    </row>
    <row r="89" spans="1:13" x14ac:dyDescent="0.25">
      <c r="A89">
        <v>185</v>
      </c>
      <c r="B89">
        <v>2015</v>
      </c>
      <c r="C89" t="s">
        <v>3206</v>
      </c>
      <c r="D89" t="s">
        <v>55</v>
      </c>
      <c r="E89" t="s">
        <v>3194</v>
      </c>
      <c r="F89" t="s">
        <v>3205</v>
      </c>
      <c r="G89" t="s">
        <v>3842</v>
      </c>
      <c r="H89">
        <v>75</v>
      </c>
      <c r="I89">
        <v>60</v>
      </c>
      <c r="K89" t="s">
        <v>193</v>
      </c>
      <c r="L89">
        <v>1</v>
      </c>
      <c r="M89" t="s">
        <v>4001</v>
      </c>
    </row>
    <row r="90" spans="1:13" x14ac:dyDescent="0.25">
      <c r="A90">
        <v>187</v>
      </c>
      <c r="B90">
        <v>2015</v>
      </c>
      <c r="C90" t="s">
        <v>3206</v>
      </c>
      <c r="D90" t="s">
        <v>58</v>
      </c>
      <c r="E90" t="s">
        <v>3194</v>
      </c>
      <c r="F90" t="s">
        <v>3210</v>
      </c>
      <c r="G90" t="s">
        <v>3842</v>
      </c>
      <c r="H90">
        <v>62</v>
      </c>
      <c r="I90">
        <v>57</v>
      </c>
      <c r="K90" t="s">
        <v>194</v>
      </c>
      <c r="L90">
        <v>1</v>
      </c>
      <c r="M90" t="s">
        <v>3910</v>
      </c>
    </row>
    <row r="91" spans="1:13" x14ac:dyDescent="0.25">
      <c r="A91">
        <v>195</v>
      </c>
      <c r="B91">
        <v>2015</v>
      </c>
      <c r="C91" t="s">
        <v>3205</v>
      </c>
      <c r="D91" t="s">
        <v>70</v>
      </c>
      <c r="E91" t="s">
        <v>3194</v>
      </c>
      <c r="F91" t="s">
        <v>3839</v>
      </c>
      <c r="G91" t="s">
        <v>3842</v>
      </c>
      <c r="H91">
        <v>102</v>
      </c>
      <c r="I91">
        <v>57</v>
      </c>
      <c r="K91" t="s">
        <v>151</v>
      </c>
      <c r="L91">
        <v>1</v>
      </c>
      <c r="M91" t="s">
        <v>4008</v>
      </c>
    </row>
    <row r="92" spans="1:13" x14ac:dyDescent="0.25">
      <c r="A92">
        <v>197</v>
      </c>
      <c r="B92">
        <v>2015</v>
      </c>
      <c r="C92" t="s">
        <v>3205</v>
      </c>
      <c r="D92" t="s">
        <v>18</v>
      </c>
      <c r="E92" t="s">
        <v>3194</v>
      </c>
      <c r="F92" t="s">
        <v>3211</v>
      </c>
      <c r="G92" t="s">
        <v>3842</v>
      </c>
      <c r="H92">
        <v>71</v>
      </c>
      <c r="I92">
        <v>67</v>
      </c>
      <c r="K92" t="s">
        <v>196</v>
      </c>
      <c r="L92">
        <v>1</v>
      </c>
      <c r="M92" t="s">
        <v>4010</v>
      </c>
    </row>
    <row r="93" spans="1:13" x14ac:dyDescent="0.25">
      <c r="A93">
        <v>199</v>
      </c>
      <c r="B93">
        <v>2015</v>
      </c>
      <c r="C93" t="s">
        <v>3205</v>
      </c>
      <c r="D93" t="s">
        <v>197</v>
      </c>
      <c r="E93" t="s">
        <v>3194</v>
      </c>
      <c r="F93" t="s">
        <v>3225</v>
      </c>
      <c r="G93" t="s">
        <v>3841</v>
      </c>
      <c r="H93">
        <v>69</v>
      </c>
      <c r="I93">
        <v>48</v>
      </c>
      <c r="K93" t="s">
        <v>154</v>
      </c>
      <c r="L93">
        <v>1</v>
      </c>
      <c r="M93" t="s">
        <v>4012</v>
      </c>
    </row>
    <row r="94" spans="1:13" x14ac:dyDescent="0.25">
      <c r="A94">
        <v>202</v>
      </c>
      <c r="B94">
        <v>2015</v>
      </c>
      <c r="C94" t="s">
        <v>3205</v>
      </c>
      <c r="D94" t="s">
        <v>82</v>
      </c>
      <c r="E94" t="s">
        <v>3194</v>
      </c>
      <c r="F94" t="s">
        <v>3210</v>
      </c>
      <c r="G94" t="s">
        <v>3842</v>
      </c>
      <c r="H94">
        <v>50</v>
      </c>
      <c r="I94">
        <v>40</v>
      </c>
      <c r="K94" t="s">
        <v>198</v>
      </c>
      <c r="L94">
        <v>1</v>
      </c>
      <c r="M94" t="s">
        <v>3896</v>
      </c>
    </row>
    <row r="95" spans="1:13" x14ac:dyDescent="0.25">
      <c r="A95">
        <v>205</v>
      </c>
      <c r="B95">
        <v>2015</v>
      </c>
      <c r="C95" t="s">
        <v>3205</v>
      </c>
      <c r="D95" t="s">
        <v>36</v>
      </c>
      <c r="E95" t="s">
        <v>3194</v>
      </c>
      <c r="F95" t="s">
        <v>3218</v>
      </c>
      <c r="G95" t="s">
        <v>3841</v>
      </c>
      <c r="H95">
        <v>64</v>
      </c>
      <c r="I95">
        <v>51</v>
      </c>
      <c r="K95" t="s">
        <v>202</v>
      </c>
      <c r="L95">
        <v>1</v>
      </c>
      <c r="M95" t="s">
        <v>3863</v>
      </c>
    </row>
    <row r="96" spans="1:13" x14ac:dyDescent="0.25">
      <c r="A96">
        <v>209</v>
      </c>
      <c r="B96">
        <v>2015</v>
      </c>
      <c r="C96" t="s">
        <v>3205</v>
      </c>
      <c r="D96" t="s">
        <v>40</v>
      </c>
      <c r="E96" t="s">
        <v>3194</v>
      </c>
      <c r="F96" t="s">
        <v>3206</v>
      </c>
      <c r="G96" t="s">
        <v>3841</v>
      </c>
      <c r="H96">
        <v>65</v>
      </c>
      <c r="I96">
        <v>45</v>
      </c>
      <c r="K96" t="s">
        <v>206</v>
      </c>
      <c r="L96">
        <v>1</v>
      </c>
      <c r="M96" t="s">
        <v>3998</v>
      </c>
    </row>
    <row r="97" spans="1:13" x14ac:dyDescent="0.25">
      <c r="A97">
        <v>210</v>
      </c>
      <c r="B97">
        <v>2015</v>
      </c>
      <c r="C97" t="s">
        <v>3205</v>
      </c>
      <c r="D97" t="s">
        <v>41</v>
      </c>
      <c r="E97" t="s">
        <v>3194</v>
      </c>
      <c r="F97" t="s">
        <v>3208</v>
      </c>
      <c r="G97" t="s">
        <v>3841</v>
      </c>
      <c r="H97">
        <v>61</v>
      </c>
      <c r="I97">
        <v>50</v>
      </c>
      <c r="K97" t="s">
        <v>207</v>
      </c>
      <c r="L97">
        <v>1</v>
      </c>
      <c r="M97" t="s">
        <v>4017</v>
      </c>
    </row>
    <row r="98" spans="1:13" x14ac:dyDescent="0.25">
      <c r="A98">
        <v>212</v>
      </c>
      <c r="B98">
        <v>2015</v>
      </c>
      <c r="C98" t="s">
        <v>3205</v>
      </c>
      <c r="D98" t="s">
        <v>208</v>
      </c>
      <c r="E98" t="s">
        <v>3194</v>
      </c>
      <c r="F98" t="s">
        <v>3212</v>
      </c>
      <c r="G98" t="s">
        <v>3842</v>
      </c>
      <c r="H98">
        <v>67</v>
      </c>
      <c r="I98">
        <v>51</v>
      </c>
      <c r="K98" t="s">
        <v>209</v>
      </c>
      <c r="L98">
        <v>1</v>
      </c>
      <c r="M98" t="s">
        <v>4018</v>
      </c>
    </row>
    <row r="99" spans="1:13" x14ac:dyDescent="0.25">
      <c r="A99">
        <v>215</v>
      </c>
      <c r="B99">
        <v>2015</v>
      </c>
      <c r="C99" t="s">
        <v>3205</v>
      </c>
      <c r="D99" t="s">
        <v>92</v>
      </c>
      <c r="E99" t="s">
        <v>3194</v>
      </c>
      <c r="F99" t="s">
        <v>3207</v>
      </c>
      <c r="G99" t="s">
        <v>3842</v>
      </c>
      <c r="H99">
        <v>69</v>
      </c>
      <c r="I99">
        <v>63</v>
      </c>
      <c r="K99" t="s">
        <v>212</v>
      </c>
      <c r="L99">
        <v>1</v>
      </c>
      <c r="M99" t="s">
        <v>3932</v>
      </c>
    </row>
    <row r="100" spans="1:13" x14ac:dyDescent="0.25">
      <c r="A100">
        <v>216</v>
      </c>
      <c r="B100">
        <v>2015</v>
      </c>
      <c r="C100" t="s">
        <v>3205</v>
      </c>
      <c r="D100" t="s">
        <v>93</v>
      </c>
      <c r="E100" t="s">
        <v>3194</v>
      </c>
      <c r="F100" t="s">
        <v>3209</v>
      </c>
      <c r="G100" t="s">
        <v>3842</v>
      </c>
      <c r="H100">
        <v>82</v>
      </c>
      <c r="I100">
        <v>71</v>
      </c>
      <c r="K100" t="s">
        <v>213</v>
      </c>
      <c r="L100">
        <v>1</v>
      </c>
      <c r="M100" t="s">
        <v>3957</v>
      </c>
    </row>
    <row r="101" spans="1:13" x14ac:dyDescent="0.25">
      <c r="A101">
        <v>217</v>
      </c>
      <c r="B101">
        <v>2015</v>
      </c>
      <c r="C101" t="s">
        <v>3205</v>
      </c>
      <c r="D101" t="s">
        <v>95</v>
      </c>
      <c r="E101" t="s">
        <v>3194</v>
      </c>
      <c r="F101" t="s">
        <v>3204</v>
      </c>
      <c r="G101" t="s">
        <v>3841</v>
      </c>
      <c r="H101">
        <v>76</v>
      </c>
      <c r="I101">
        <v>60</v>
      </c>
      <c r="K101" t="s">
        <v>214</v>
      </c>
      <c r="L101">
        <v>1</v>
      </c>
      <c r="M101" t="s">
        <v>3979</v>
      </c>
    </row>
    <row r="102" spans="1:13" x14ac:dyDescent="0.25">
      <c r="A102">
        <v>222</v>
      </c>
      <c r="B102">
        <v>2015</v>
      </c>
      <c r="C102" t="s">
        <v>3212</v>
      </c>
      <c r="D102" t="s">
        <v>70</v>
      </c>
      <c r="E102" t="s">
        <v>3194</v>
      </c>
      <c r="F102" t="s">
        <v>3514</v>
      </c>
      <c r="G102" t="s">
        <v>3841</v>
      </c>
      <c r="H102">
        <v>68</v>
      </c>
      <c r="I102">
        <v>54</v>
      </c>
      <c r="K102" t="s">
        <v>130</v>
      </c>
      <c r="L102">
        <v>1</v>
      </c>
      <c r="M102" t="s">
        <v>4023</v>
      </c>
    </row>
    <row r="103" spans="1:13" x14ac:dyDescent="0.25">
      <c r="A103">
        <v>223</v>
      </c>
      <c r="B103">
        <v>2015</v>
      </c>
      <c r="C103" t="s">
        <v>3212</v>
      </c>
      <c r="D103" t="s">
        <v>16</v>
      </c>
      <c r="E103" t="s">
        <v>3194</v>
      </c>
      <c r="F103" t="s">
        <v>3303</v>
      </c>
      <c r="G103" t="s">
        <v>3841</v>
      </c>
      <c r="H103">
        <v>77</v>
      </c>
      <c r="I103">
        <v>66</v>
      </c>
      <c r="K103" t="s">
        <v>131</v>
      </c>
      <c r="L103">
        <v>1</v>
      </c>
      <c r="M103" t="s">
        <v>4024</v>
      </c>
    </row>
    <row r="104" spans="1:13" x14ac:dyDescent="0.25">
      <c r="A104">
        <v>228</v>
      </c>
      <c r="B104">
        <v>2015</v>
      </c>
      <c r="C104" t="s">
        <v>3212</v>
      </c>
      <c r="D104" t="s">
        <v>78</v>
      </c>
      <c r="E104" t="s">
        <v>3194</v>
      </c>
      <c r="F104" t="s">
        <v>3430</v>
      </c>
      <c r="G104" t="s">
        <v>3842</v>
      </c>
      <c r="H104">
        <v>58</v>
      </c>
      <c r="I104">
        <v>53</v>
      </c>
      <c r="K104" t="s">
        <v>75</v>
      </c>
      <c r="L104">
        <v>1</v>
      </c>
      <c r="M104" t="s">
        <v>4029</v>
      </c>
    </row>
    <row r="105" spans="1:13" x14ac:dyDescent="0.25">
      <c r="A105">
        <v>230</v>
      </c>
      <c r="B105">
        <v>2015</v>
      </c>
      <c r="C105" t="s">
        <v>3212</v>
      </c>
      <c r="D105" t="s">
        <v>183</v>
      </c>
      <c r="E105" t="s">
        <v>3194</v>
      </c>
      <c r="F105" t="s">
        <v>3500</v>
      </c>
      <c r="G105" t="s">
        <v>3841</v>
      </c>
      <c r="H105">
        <v>58</v>
      </c>
      <c r="I105">
        <v>55</v>
      </c>
      <c r="K105" t="s">
        <v>222</v>
      </c>
      <c r="L105">
        <v>1</v>
      </c>
      <c r="M105" t="s">
        <v>4031</v>
      </c>
    </row>
    <row r="106" spans="1:13" x14ac:dyDescent="0.25">
      <c r="A106">
        <v>231</v>
      </c>
      <c r="B106">
        <v>2015</v>
      </c>
      <c r="C106" t="s">
        <v>3212</v>
      </c>
      <c r="D106" t="s">
        <v>82</v>
      </c>
      <c r="E106" t="s">
        <v>3194</v>
      </c>
      <c r="F106" t="s">
        <v>3211</v>
      </c>
      <c r="G106" t="s">
        <v>3841</v>
      </c>
      <c r="H106">
        <v>70</v>
      </c>
      <c r="I106">
        <v>55</v>
      </c>
      <c r="K106" t="s">
        <v>223</v>
      </c>
      <c r="L106">
        <v>1</v>
      </c>
      <c r="M106" t="s">
        <v>4032</v>
      </c>
    </row>
    <row r="107" spans="1:13" x14ac:dyDescent="0.25">
      <c r="A107">
        <v>232</v>
      </c>
      <c r="B107">
        <v>2015</v>
      </c>
      <c r="C107" t="s">
        <v>3212</v>
      </c>
      <c r="D107" t="s">
        <v>83</v>
      </c>
      <c r="E107" t="s">
        <v>3194</v>
      </c>
      <c r="F107" t="s">
        <v>3205</v>
      </c>
      <c r="G107" t="s">
        <v>3841</v>
      </c>
      <c r="H107">
        <v>73</v>
      </c>
      <c r="I107">
        <v>61</v>
      </c>
      <c r="J107" t="s">
        <v>3843</v>
      </c>
      <c r="K107" t="s">
        <v>224</v>
      </c>
      <c r="L107">
        <v>1</v>
      </c>
      <c r="M107" t="s">
        <v>4016</v>
      </c>
    </row>
    <row r="108" spans="1:13" x14ac:dyDescent="0.25">
      <c r="A108">
        <v>233</v>
      </c>
      <c r="B108">
        <v>2015</v>
      </c>
      <c r="C108" t="s">
        <v>3212</v>
      </c>
      <c r="D108" t="s">
        <v>161</v>
      </c>
      <c r="E108" t="s">
        <v>3194</v>
      </c>
      <c r="F108" t="s">
        <v>3204</v>
      </c>
      <c r="G108" t="s">
        <v>3841</v>
      </c>
      <c r="H108">
        <v>63</v>
      </c>
      <c r="I108">
        <v>60</v>
      </c>
      <c r="K108" t="s">
        <v>225</v>
      </c>
      <c r="L108">
        <v>1</v>
      </c>
      <c r="M108" t="s">
        <v>3974</v>
      </c>
    </row>
    <row r="109" spans="1:13" x14ac:dyDescent="0.25">
      <c r="A109">
        <v>235</v>
      </c>
      <c r="B109">
        <v>2015</v>
      </c>
      <c r="C109" t="s">
        <v>3212</v>
      </c>
      <c r="D109" t="s">
        <v>85</v>
      </c>
      <c r="E109" t="s">
        <v>3194</v>
      </c>
      <c r="F109" t="s">
        <v>3208</v>
      </c>
      <c r="G109" t="s">
        <v>3841</v>
      </c>
      <c r="H109">
        <v>71</v>
      </c>
      <c r="I109">
        <v>54</v>
      </c>
      <c r="K109" t="s">
        <v>227</v>
      </c>
      <c r="L109">
        <v>1</v>
      </c>
      <c r="M109" t="s">
        <v>4033</v>
      </c>
    </row>
    <row r="110" spans="1:13" x14ac:dyDescent="0.25">
      <c r="A110">
        <v>236</v>
      </c>
      <c r="B110">
        <v>2015</v>
      </c>
      <c r="C110" t="s">
        <v>3212</v>
      </c>
      <c r="D110" t="s">
        <v>39</v>
      </c>
      <c r="E110" t="s">
        <v>3194</v>
      </c>
      <c r="F110" t="s">
        <v>3207</v>
      </c>
      <c r="G110" t="s">
        <v>3841</v>
      </c>
      <c r="H110">
        <v>65</v>
      </c>
      <c r="I110">
        <v>63</v>
      </c>
      <c r="K110" t="s">
        <v>228</v>
      </c>
      <c r="L110">
        <v>1</v>
      </c>
      <c r="M110" t="s">
        <v>3927</v>
      </c>
    </row>
    <row r="111" spans="1:13" x14ac:dyDescent="0.25">
      <c r="A111">
        <v>239</v>
      </c>
      <c r="B111">
        <v>2015</v>
      </c>
      <c r="C111" t="s">
        <v>3212</v>
      </c>
      <c r="D111" t="s">
        <v>43</v>
      </c>
      <c r="E111" t="s">
        <v>3194</v>
      </c>
      <c r="F111" t="s">
        <v>3210</v>
      </c>
      <c r="G111" t="s">
        <v>3841</v>
      </c>
      <c r="H111">
        <v>68</v>
      </c>
      <c r="I111">
        <v>56</v>
      </c>
      <c r="K111" t="s">
        <v>229</v>
      </c>
      <c r="L111">
        <v>1</v>
      </c>
      <c r="M111" t="s">
        <v>3902</v>
      </c>
    </row>
    <row r="112" spans="1:13" x14ac:dyDescent="0.25">
      <c r="A112">
        <v>242</v>
      </c>
      <c r="B112">
        <v>2015</v>
      </c>
      <c r="C112" t="s">
        <v>3212</v>
      </c>
      <c r="D112" t="s">
        <v>190</v>
      </c>
      <c r="E112" t="s">
        <v>3194</v>
      </c>
      <c r="F112" t="s">
        <v>3206</v>
      </c>
      <c r="G112" t="s">
        <v>3841</v>
      </c>
      <c r="H112">
        <v>73</v>
      </c>
      <c r="I112">
        <v>61</v>
      </c>
      <c r="K112" t="s">
        <v>230</v>
      </c>
      <c r="L112">
        <v>1</v>
      </c>
      <c r="M112" t="s">
        <v>4000</v>
      </c>
    </row>
    <row r="113" spans="1:13" x14ac:dyDescent="0.25">
      <c r="A113">
        <v>245</v>
      </c>
      <c r="B113">
        <v>2015</v>
      </c>
      <c r="C113" t="s">
        <v>3212</v>
      </c>
      <c r="D113" t="s">
        <v>95</v>
      </c>
      <c r="E113" t="s">
        <v>3194</v>
      </c>
      <c r="F113" t="s">
        <v>3209</v>
      </c>
      <c r="G113" t="s">
        <v>3842</v>
      </c>
      <c r="H113">
        <v>73</v>
      </c>
      <c r="I113">
        <v>66</v>
      </c>
      <c r="K113" t="s">
        <v>232</v>
      </c>
      <c r="L113">
        <v>1</v>
      </c>
      <c r="M113" t="s">
        <v>3958</v>
      </c>
    </row>
    <row r="114" spans="1:13" x14ac:dyDescent="0.25">
      <c r="A114">
        <v>246</v>
      </c>
      <c r="B114">
        <v>2015</v>
      </c>
      <c r="C114" t="s">
        <v>3212</v>
      </c>
      <c r="D114" t="s">
        <v>55</v>
      </c>
      <c r="E114" t="s">
        <v>3194</v>
      </c>
      <c r="F114" t="s">
        <v>3218</v>
      </c>
      <c r="G114" t="s">
        <v>3841</v>
      </c>
      <c r="H114">
        <v>67</v>
      </c>
      <c r="I114">
        <v>49</v>
      </c>
      <c r="K114" t="s">
        <v>233</v>
      </c>
      <c r="L114">
        <v>1</v>
      </c>
      <c r="M114" t="s">
        <v>3876</v>
      </c>
    </row>
    <row r="115" spans="1:13" x14ac:dyDescent="0.25">
      <c r="A115">
        <v>251</v>
      </c>
      <c r="B115">
        <v>2015</v>
      </c>
      <c r="C115" t="s">
        <v>3208</v>
      </c>
      <c r="D115" t="s">
        <v>10</v>
      </c>
      <c r="E115" t="s">
        <v>3194</v>
      </c>
      <c r="F115" t="s">
        <v>3839</v>
      </c>
      <c r="G115" t="s">
        <v>3842</v>
      </c>
      <c r="H115">
        <v>86</v>
      </c>
      <c r="I115">
        <v>41</v>
      </c>
      <c r="K115" t="s">
        <v>99</v>
      </c>
      <c r="L115">
        <v>1</v>
      </c>
      <c r="M115" t="s">
        <v>4038</v>
      </c>
    </row>
    <row r="116" spans="1:13" x14ac:dyDescent="0.25">
      <c r="A116">
        <v>253</v>
      </c>
      <c r="B116">
        <v>2015</v>
      </c>
      <c r="C116" t="s">
        <v>3208</v>
      </c>
      <c r="D116" t="s">
        <v>14</v>
      </c>
      <c r="E116" t="s">
        <v>3194</v>
      </c>
      <c r="F116" t="s">
        <v>3227</v>
      </c>
      <c r="G116" t="s">
        <v>3842</v>
      </c>
      <c r="H116">
        <v>73</v>
      </c>
      <c r="I116">
        <v>47</v>
      </c>
      <c r="K116" t="s">
        <v>150</v>
      </c>
      <c r="L116">
        <v>1</v>
      </c>
      <c r="M116" t="s">
        <v>4040</v>
      </c>
    </row>
    <row r="117" spans="1:13" x14ac:dyDescent="0.25">
      <c r="A117">
        <v>255</v>
      </c>
      <c r="B117">
        <v>2015</v>
      </c>
      <c r="C117" t="s">
        <v>3208</v>
      </c>
      <c r="D117" t="s">
        <v>18</v>
      </c>
      <c r="E117" t="s">
        <v>3194</v>
      </c>
      <c r="F117" t="s">
        <v>3207</v>
      </c>
      <c r="G117" t="s">
        <v>3842</v>
      </c>
      <c r="H117">
        <v>81</v>
      </c>
      <c r="I117">
        <v>69</v>
      </c>
      <c r="K117" t="s">
        <v>236</v>
      </c>
      <c r="L117">
        <v>1</v>
      </c>
      <c r="M117" t="s">
        <v>3918</v>
      </c>
    </row>
    <row r="118" spans="1:13" x14ac:dyDescent="0.25">
      <c r="A118">
        <v>256</v>
      </c>
      <c r="B118">
        <v>2015</v>
      </c>
      <c r="C118" t="s">
        <v>3208</v>
      </c>
      <c r="D118" t="s">
        <v>20</v>
      </c>
      <c r="E118" t="s">
        <v>3194</v>
      </c>
      <c r="F118" t="s">
        <v>3272</v>
      </c>
      <c r="G118" t="s">
        <v>3841</v>
      </c>
      <c r="H118">
        <v>64</v>
      </c>
      <c r="I118">
        <v>52</v>
      </c>
      <c r="J118" t="s">
        <v>3844</v>
      </c>
      <c r="K118" t="s">
        <v>237</v>
      </c>
      <c r="L118">
        <v>1</v>
      </c>
      <c r="M118" t="s">
        <v>4042</v>
      </c>
    </row>
    <row r="119" spans="1:13" x14ac:dyDescent="0.25">
      <c r="A119">
        <v>257</v>
      </c>
      <c r="B119">
        <v>2015</v>
      </c>
      <c r="C119" t="s">
        <v>3208</v>
      </c>
      <c r="D119" t="s">
        <v>78</v>
      </c>
      <c r="E119" t="s">
        <v>3194</v>
      </c>
      <c r="F119" t="s">
        <v>3501</v>
      </c>
      <c r="G119" t="s">
        <v>3842</v>
      </c>
      <c r="H119">
        <v>61</v>
      </c>
      <c r="I119">
        <v>47</v>
      </c>
      <c r="K119" t="s">
        <v>238</v>
      </c>
      <c r="L119">
        <v>1</v>
      </c>
      <c r="M119" t="s">
        <v>4043</v>
      </c>
    </row>
    <row r="120" spans="1:13" x14ac:dyDescent="0.25">
      <c r="A120">
        <v>258</v>
      </c>
      <c r="B120">
        <v>2015</v>
      </c>
      <c r="C120" t="s">
        <v>3208</v>
      </c>
      <c r="D120" t="s">
        <v>180</v>
      </c>
      <c r="E120" t="s">
        <v>3194</v>
      </c>
      <c r="F120" t="s">
        <v>3202</v>
      </c>
      <c r="G120" t="s">
        <v>3841</v>
      </c>
      <c r="H120">
        <v>57</v>
      </c>
      <c r="I120">
        <v>56</v>
      </c>
      <c r="K120" t="s">
        <v>239</v>
      </c>
      <c r="L120">
        <v>1</v>
      </c>
      <c r="M120" t="s">
        <v>4044</v>
      </c>
    </row>
    <row r="121" spans="1:13" x14ac:dyDescent="0.25">
      <c r="A121">
        <v>263</v>
      </c>
      <c r="B121">
        <v>2015</v>
      </c>
      <c r="C121" t="s">
        <v>3208</v>
      </c>
      <c r="D121" t="s">
        <v>36</v>
      </c>
      <c r="E121" t="s">
        <v>3194</v>
      </c>
      <c r="F121" t="s">
        <v>3206</v>
      </c>
      <c r="G121" t="s">
        <v>3842</v>
      </c>
      <c r="H121">
        <v>71</v>
      </c>
      <c r="I121">
        <v>57</v>
      </c>
      <c r="K121" t="s">
        <v>243</v>
      </c>
      <c r="L121">
        <v>1</v>
      </c>
      <c r="M121" t="s">
        <v>3996</v>
      </c>
    </row>
    <row r="122" spans="1:13" x14ac:dyDescent="0.25">
      <c r="A122">
        <v>264</v>
      </c>
      <c r="B122">
        <v>2015</v>
      </c>
      <c r="C122" t="s">
        <v>3208</v>
      </c>
      <c r="D122" t="s">
        <v>37</v>
      </c>
      <c r="E122" t="s">
        <v>3194</v>
      </c>
      <c r="F122" t="s">
        <v>3225</v>
      </c>
      <c r="G122" t="s">
        <v>3842</v>
      </c>
      <c r="H122">
        <v>55</v>
      </c>
      <c r="I122">
        <v>52</v>
      </c>
      <c r="K122" t="s">
        <v>244</v>
      </c>
      <c r="L122">
        <v>1</v>
      </c>
      <c r="M122" t="s">
        <v>4048</v>
      </c>
    </row>
    <row r="123" spans="1:13" x14ac:dyDescent="0.25">
      <c r="A123">
        <v>266</v>
      </c>
      <c r="B123">
        <v>2015</v>
      </c>
      <c r="C123" t="s">
        <v>3208</v>
      </c>
      <c r="D123" t="s">
        <v>39</v>
      </c>
      <c r="E123" t="s">
        <v>3194</v>
      </c>
      <c r="F123" t="s">
        <v>3210</v>
      </c>
      <c r="G123" t="s">
        <v>3842</v>
      </c>
      <c r="H123">
        <v>64</v>
      </c>
      <c r="I123">
        <v>44</v>
      </c>
      <c r="K123" t="s">
        <v>245</v>
      </c>
      <c r="L123">
        <v>1</v>
      </c>
      <c r="M123" t="s">
        <v>3900</v>
      </c>
    </row>
    <row r="124" spans="1:13" x14ac:dyDescent="0.25">
      <c r="A124">
        <v>269</v>
      </c>
      <c r="B124">
        <v>2015</v>
      </c>
      <c r="C124" t="s">
        <v>3208</v>
      </c>
      <c r="D124" t="s">
        <v>43</v>
      </c>
      <c r="E124" t="s">
        <v>3194</v>
      </c>
      <c r="F124" t="s">
        <v>3218</v>
      </c>
      <c r="G124" t="s">
        <v>3841</v>
      </c>
      <c r="H124">
        <v>47</v>
      </c>
      <c r="I124">
        <v>44</v>
      </c>
      <c r="K124" t="s">
        <v>248</v>
      </c>
      <c r="L124">
        <v>1</v>
      </c>
      <c r="M124" t="s">
        <v>3868</v>
      </c>
    </row>
    <row r="125" spans="1:13" x14ac:dyDescent="0.25">
      <c r="A125">
        <v>271</v>
      </c>
      <c r="B125">
        <v>2015</v>
      </c>
      <c r="C125" t="s">
        <v>3208</v>
      </c>
      <c r="D125" t="s">
        <v>89</v>
      </c>
      <c r="E125" t="s">
        <v>3194</v>
      </c>
      <c r="F125" t="s">
        <v>3209</v>
      </c>
      <c r="G125" t="s">
        <v>3842</v>
      </c>
      <c r="H125">
        <v>68</v>
      </c>
      <c r="I125">
        <v>49</v>
      </c>
      <c r="K125" t="s">
        <v>250</v>
      </c>
      <c r="L125">
        <v>1</v>
      </c>
      <c r="M125" t="s">
        <v>3955</v>
      </c>
    </row>
    <row r="126" spans="1:13" x14ac:dyDescent="0.25">
      <c r="A126">
        <v>273</v>
      </c>
      <c r="B126">
        <v>2015</v>
      </c>
      <c r="C126" t="s">
        <v>3208</v>
      </c>
      <c r="D126" t="s">
        <v>190</v>
      </c>
      <c r="E126" t="s">
        <v>3194</v>
      </c>
      <c r="F126" t="s">
        <v>3205</v>
      </c>
      <c r="G126" t="s">
        <v>3842</v>
      </c>
      <c r="H126">
        <v>96</v>
      </c>
      <c r="I126">
        <v>53</v>
      </c>
      <c r="K126" t="s">
        <v>251</v>
      </c>
      <c r="L126">
        <v>1</v>
      </c>
      <c r="M126" t="s">
        <v>4019</v>
      </c>
    </row>
    <row r="127" spans="1:13" x14ac:dyDescent="0.25">
      <c r="A127">
        <v>274</v>
      </c>
      <c r="B127">
        <v>2015</v>
      </c>
      <c r="C127" t="s">
        <v>3208</v>
      </c>
      <c r="D127" t="s">
        <v>92</v>
      </c>
      <c r="E127" t="s">
        <v>3194</v>
      </c>
      <c r="F127" t="s">
        <v>3212</v>
      </c>
      <c r="G127" t="s">
        <v>3842</v>
      </c>
      <c r="H127">
        <v>74</v>
      </c>
      <c r="I127">
        <v>51</v>
      </c>
      <c r="K127" t="s">
        <v>252</v>
      </c>
      <c r="L127">
        <v>1</v>
      </c>
      <c r="M127" t="s">
        <v>4034</v>
      </c>
    </row>
    <row r="128" spans="1:13" x14ac:dyDescent="0.25">
      <c r="A128">
        <v>276</v>
      </c>
      <c r="B128">
        <v>2015</v>
      </c>
      <c r="C128" t="s">
        <v>3208</v>
      </c>
      <c r="D128" t="s">
        <v>55</v>
      </c>
      <c r="E128" t="s">
        <v>3194</v>
      </c>
      <c r="F128" t="s">
        <v>3204</v>
      </c>
      <c r="G128" t="s">
        <v>3842</v>
      </c>
      <c r="H128">
        <v>64</v>
      </c>
      <c r="I128">
        <v>49</v>
      </c>
      <c r="K128" t="s">
        <v>253</v>
      </c>
      <c r="L128">
        <v>1</v>
      </c>
      <c r="M128" t="s">
        <v>3980</v>
      </c>
    </row>
    <row r="129" spans="1:13" x14ac:dyDescent="0.25">
      <c r="A129">
        <v>278</v>
      </c>
      <c r="B129">
        <v>2015</v>
      </c>
      <c r="C129" t="s">
        <v>3208</v>
      </c>
      <c r="D129" t="s">
        <v>58</v>
      </c>
      <c r="E129" t="s">
        <v>3194</v>
      </c>
      <c r="F129" t="s">
        <v>3212</v>
      </c>
      <c r="G129" t="s">
        <v>3842</v>
      </c>
      <c r="H129">
        <v>66</v>
      </c>
      <c r="I129">
        <v>39</v>
      </c>
      <c r="K129" t="s">
        <v>255</v>
      </c>
      <c r="L129">
        <v>1</v>
      </c>
      <c r="M129" t="s">
        <v>4035</v>
      </c>
    </row>
    <row r="130" spans="1:13" x14ac:dyDescent="0.25">
      <c r="A130">
        <v>279</v>
      </c>
      <c r="B130">
        <v>2015</v>
      </c>
      <c r="C130" t="s">
        <v>3208</v>
      </c>
      <c r="D130" t="s">
        <v>60</v>
      </c>
      <c r="E130" t="s">
        <v>3194</v>
      </c>
      <c r="F130" t="s">
        <v>3206</v>
      </c>
      <c r="G130" t="s">
        <v>3841</v>
      </c>
      <c r="H130">
        <v>79</v>
      </c>
      <c r="I130">
        <v>77</v>
      </c>
      <c r="K130" t="s">
        <v>256</v>
      </c>
      <c r="L130">
        <v>1</v>
      </c>
      <c r="M130" t="s">
        <v>4002</v>
      </c>
    </row>
    <row r="131" spans="1:13" x14ac:dyDescent="0.25">
      <c r="A131">
        <v>280</v>
      </c>
      <c r="B131">
        <v>2015</v>
      </c>
      <c r="C131" t="s">
        <v>3234</v>
      </c>
      <c r="D131" t="s">
        <v>64</v>
      </c>
      <c r="E131" t="s">
        <v>3194</v>
      </c>
      <c r="F131" t="s">
        <v>3199</v>
      </c>
      <c r="G131" t="s">
        <v>3842</v>
      </c>
      <c r="H131">
        <v>52</v>
      </c>
      <c r="I131">
        <v>37</v>
      </c>
      <c r="K131" t="s">
        <v>176</v>
      </c>
      <c r="L131">
        <v>1</v>
      </c>
      <c r="M131" t="s">
        <v>4049</v>
      </c>
    </row>
    <row r="132" spans="1:13" x14ac:dyDescent="0.25">
      <c r="A132">
        <v>281</v>
      </c>
      <c r="B132">
        <v>2015</v>
      </c>
      <c r="C132" t="s">
        <v>3234</v>
      </c>
      <c r="D132" t="s">
        <v>10</v>
      </c>
      <c r="E132" t="s">
        <v>3194</v>
      </c>
      <c r="F132" t="s">
        <v>3359</v>
      </c>
      <c r="G132" t="s">
        <v>3842</v>
      </c>
      <c r="H132">
        <v>69</v>
      </c>
      <c r="I132">
        <v>61</v>
      </c>
      <c r="K132" t="s">
        <v>258</v>
      </c>
      <c r="L132">
        <v>1</v>
      </c>
      <c r="M132" t="s">
        <v>4050</v>
      </c>
    </row>
    <row r="133" spans="1:13" x14ac:dyDescent="0.25">
      <c r="A133">
        <v>282</v>
      </c>
      <c r="B133">
        <v>2015</v>
      </c>
      <c r="C133" t="s">
        <v>3234</v>
      </c>
      <c r="D133" t="s">
        <v>68</v>
      </c>
      <c r="E133" t="s">
        <v>3194</v>
      </c>
      <c r="F133" t="s">
        <v>3458</v>
      </c>
      <c r="G133" t="s">
        <v>3842</v>
      </c>
      <c r="H133">
        <v>54</v>
      </c>
      <c r="I133">
        <v>49</v>
      </c>
      <c r="K133" t="s">
        <v>259</v>
      </c>
      <c r="L133">
        <v>1</v>
      </c>
      <c r="M133" t="s">
        <v>4051</v>
      </c>
    </row>
    <row r="134" spans="1:13" x14ac:dyDescent="0.25">
      <c r="A134">
        <v>283</v>
      </c>
      <c r="B134">
        <v>2015</v>
      </c>
      <c r="C134" t="s">
        <v>3234</v>
      </c>
      <c r="D134" t="s">
        <v>70</v>
      </c>
      <c r="E134" t="s">
        <v>3194</v>
      </c>
      <c r="F134" t="s">
        <v>3513</v>
      </c>
      <c r="G134" t="s">
        <v>3842</v>
      </c>
      <c r="H134">
        <v>59</v>
      </c>
      <c r="I134">
        <v>50</v>
      </c>
      <c r="K134" t="s">
        <v>260</v>
      </c>
      <c r="L134">
        <v>1</v>
      </c>
      <c r="M134" t="s">
        <v>4052</v>
      </c>
    </row>
    <row r="135" spans="1:13" x14ac:dyDescent="0.25">
      <c r="A135">
        <v>286</v>
      </c>
      <c r="B135">
        <v>2015</v>
      </c>
      <c r="C135" t="s">
        <v>3234</v>
      </c>
      <c r="D135" t="s">
        <v>132</v>
      </c>
      <c r="E135" t="s">
        <v>3194</v>
      </c>
      <c r="F135" t="s">
        <v>3206</v>
      </c>
      <c r="G135" t="s">
        <v>3842</v>
      </c>
      <c r="H135">
        <v>78</v>
      </c>
      <c r="I135">
        <v>52</v>
      </c>
      <c r="K135" t="s">
        <v>262</v>
      </c>
      <c r="L135">
        <v>1</v>
      </c>
      <c r="M135" t="s">
        <v>3988</v>
      </c>
    </row>
    <row r="136" spans="1:13" x14ac:dyDescent="0.25">
      <c r="A136">
        <v>288</v>
      </c>
      <c r="B136">
        <v>2015</v>
      </c>
      <c r="C136" t="s">
        <v>3234</v>
      </c>
      <c r="D136" t="s">
        <v>263</v>
      </c>
      <c r="E136" t="s">
        <v>3194</v>
      </c>
      <c r="F136" t="s">
        <v>3464</v>
      </c>
      <c r="G136" t="s">
        <v>3842</v>
      </c>
      <c r="H136">
        <v>71</v>
      </c>
      <c r="I136">
        <v>62</v>
      </c>
      <c r="J136" t="s">
        <v>3843</v>
      </c>
      <c r="K136" t="s">
        <v>264</v>
      </c>
      <c r="L136">
        <v>1</v>
      </c>
      <c r="M136" t="s">
        <v>4056</v>
      </c>
    </row>
    <row r="137" spans="1:13" x14ac:dyDescent="0.25">
      <c r="A137">
        <v>289</v>
      </c>
      <c r="B137">
        <v>2015</v>
      </c>
      <c r="C137" t="s">
        <v>3234</v>
      </c>
      <c r="D137" t="s">
        <v>26</v>
      </c>
      <c r="E137" t="s">
        <v>3194</v>
      </c>
      <c r="F137" t="s">
        <v>3301</v>
      </c>
      <c r="G137" t="s">
        <v>3841</v>
      </c>
      <c r="H137">
        <v>68</v>
      </c>
      <c r="I137">
        <v>47</v>
      </c>
      <c r="K137" t="s">
        <v>265</v>
      </c>
      <c r="L137">
        <v>1</v>
      </c>
      <c r="M137" t="s">
        <v>4057</v>
      </c>
    </row>
    <row r="138" spans="1:13" x14ac:dyDescent="0.25">
      <c r="A138">
        <v>290</v>
      </c>
      <c r="B138">
        <v>2015</v>
      </c>
      <c r="C138" t="s">
        <v>3234</v>
      </c>
      <c r="D138" t="s">
        <v>181</v>
      </c>
      <c r="E138" t="s">
        <v>3194</v>
      </c>
      <c r="F138" t="s">
        <v>3501</v>
      </c>
      <c r="G138" t="s">
        <v>3842</v>
      </c>
      <c r="H138">
        <v>72</v>
      </c>
      <c r="I138">
        <v>48</v>
      </c>
      <c r="K138" t="s">
        <v>266</v>
      </c>
      <c r="L138">
        <v>1</v>
      </c>
      <c r="M138" t="s">
        <v>4058</v>
      </c>
    </row>
    <row r="139" spans="1:13" x14ac:dyDescent="0.25">
      <c r="A139">
        <v>292</v>
      </c>
      <c r="B139">
        <v>2015</v>
      </c>
      <c r="C139" t="s">
        <v>3234</v>
      </c>
      <c r="D139" t="s">
        <v>32</v>
      </c>
      <c r="E139" t="s">
        <v>3194</v>
      </c>
      <c r="F139" t="s">
        <v>3270</v>
      </c>
      <c r="G139" t="s">
        <v>3842</v>
      </c>
      <c r="H139">
        <v>56</v>
      </c>
      <c r="I139">
        <v>50</v>
      </c>
      <c r="K139" t="s">
        <v>268</v>
      </c>
      <c r="L139">
        <v>1</v>
      </c>
      <c r="M139" t="s">
        <v>4060</v>
      </c>
    </row>
    <row r="140" spans="1:13" x14ac:dyDescent="0.25">
      <c r="A140">
        <v>293</v>
      </c>
      <c r="B140">
        <v>2015</v>
      </c>
      <c r="C140" t="s">
        <v>3234</v>
      </c>
      <c r="D140" t="s">
        <v>34</v>
      </c>
      <c r="E140" t="s">
        <v>3194</v>
      </c>
      <c r="F140" t="s">
        <v>3260</v>
      </c>
      <c r="G140" t="s">
        <v>3842</v>
      </c>
      <c r="H140">
        <v>69</v>
      </c>
      <c r="I140">
        <v>48</v>
      </c>
      <c r="K140" t="s">
        <v>269</v>
      </c>
      <c r="L140">
        <v>1</v>
      </c>
      <c r="M140" t="s">
        <v>4061</v>
      </c>
    </row>
    <row r="141" spans="1:13" x14ac:dyDescent="0.25">
      <c r="A141">
        <v>296</v>
      </c>
      <c r="B141">
        <v>2015</v>
      </c>
      <c r="C141" t="s">
        <v>3234</v>
      </c>
      <c r="D141" t="s">
        <v>85</v>
      </c>
      <c r="E141" t="s">
        <v>3194</v>
      </c>
      <c r="F141" t="s">
        <v>3261</v>
      </c>
      <c r="G141" t="s">
        <v>3842</v>
      </c>
      <c r="H141">
        <v>84</v>
      </c>
      <c r="I141">
        <v>53</v>
      </c>
      <c r="K141" t="s">
        <v>273</v>
      </c>
      <c r="L141">
        <v>1</v>
      </c>
      <c r="M141" t="s">
        <v>4064</v>
      </c>
    </row>
    <row r="142" spans="1:13" x14ac:dyDescent="0.25">
      <c r="A142">
        <v>297</v>
      </c>
      <c r="B142">
        <v>2015</v>
      </c>
      <c r="C142" t="s">
        <v>3234</v>
      </c>
      <c r="D142" t="s">
        <v>274</v>
      </c>
      <c r="E142" t="s">
        <v>3194</v>
      </c>
      <c r="F142" t="s">
        <v>3262</v>
      </c>
      <c r="G142" t="s">
        <v>3842</v>
      </c>
      <c r="H142">
        <v>67</v>
      </c>
      <c r="I142">
        <v>54</v>
      </c>
      <c r="K142" t="s">
        <v>275</v>
      </c>
      <c r="L142">
        <v>1</v>
      </c>
      <c r="M142" t="s">
        <v>4065</v>
      </c>
    </row>
    <row r="143" spans="1:13" x14ac:dyDescent="0.25">
      <c r="A143">
        <v>299</v>
      </c>
      <c r="B143">
        <v>2015</v>
      </c>
      <c r="C143" t="s">
        <v>3234</v>
      </c>
      <c r="D143" t="s">
        <v>277</v>
      </c>
      <c r="E143" t="s">
        <v>3194</v>
      </c>
      <c r="F143" t="s">
        <v>3257</v>
      </c>
      <c r="G143" t="s">
        <v>3842</v>
      </c>
      <c r="H143">
        <v>70</v>
      </c>
      <c r="I143">
        <v>58</v>
      </c>
      <c r="K143" t="s">
        <v>278</v>
      </c>
      <c r="L143">
        <v>1</v>
      </c>
      <c r="M143" t="s">
        <v>4067</v>
      </c>
    </row>
    <row r="144" spans="1:13" x14ac:dyDescent="0.25">
      <c r="A144">
        <v>302</v>
      </c>
      <c r="B144">
        <v>2015</v>
      </c>
      <c r="C144" t="s">
        <v>3234</v>
      </c>
      <c r="D144" t="s">
        <v>47</v>
      </c>
      <c r="E144" t="s">
        <v>3194</v>
      </c>
      <c r="F144" t="s">
        <v>3266</v>
      </c>
      <c r="G144" t="s">
        <v>3842</v>
      </c>
      <c r="H144">
        <v>63</v>
      </c>
      <c r="I144">
        <v>58</v>
      </c>
      <c r="K144" t="s">
        <v>281</v>
      </c>
      <c r="L144">
        <v>1</v>
      </c>
      <c r="M144" t="s">
        <v>4070</v>
      </c>
    </row>
    <row r="145" spans="1:13" x14ac:dyDescent="0.25">
      <c r="A145">
        <v>304</v>
      </c>
      <c r="B145">
        <v>2015</v>
      </c>
      <c r="C145" t="s">
        <v>3234</v>
      </c>
      <c r="D145" t="s">
        <v>92</v>
      </c>
      <c r="E145" t="s">
        <v>3194</v>
      </c>
      <c r="F145" t="s">
        <v>3263</v>
      </c>
      <c r="G145" t="s">
        <v>3841</v>
      </c>
      <c r="H145">
        <v>50</v>
      </c>
      <c r="I145">
        <v>49</v>
      </c>
      <c r="K145" t="s">
        <v>283</v>
      </c>
      <c r="L145">
        <v>1</v>
      </c>
      <c r="M145" t="s">
        <v>4072</v>
      </c>
    </row>
    <row r="146" spans="1:13" x14ac:dyDescent="0.25">
      <c r="A146">
        <v>305</v>
      </c>
      <c r="B146">
        <v>2015</v>
      </c>
      <c r="C146" t="s">
        <v>3234</v>
      </c>
      <c r="D146" t="s">
        <v>93</v>
      </c>
      <c r="E146" t="s">
        <v>3194</v>
      </c>
      <c r="F146" t="s">
        <v>3331</v>
      </c>
      <c r="G146" t="s">
        <v>3841</v>
      </c>
      <c r="H146">
        <v>59</v>
      </c>
      <c r="I146">
        <v>57</v>
      </c>
      <c r="K146" t="s">
        <v>284</v>
      </c>
      <c r="L146">
        <v>1</v>
      </c>
      <c r="M146" t="s">
        <v>4073</v>
      </c>
    </row>
    <row r="147" spans="1:13" x14ac:dyDescent="0.25">
      <c r="A147">
        <v>307</v>
      </c>
      <c r="B147">
        <v>2015</v>
      </c>
      <c r="C147" t="s">
        <v>3234</v>
      </c>
      <c r="D147" t="s">
        <v>55</v>
      </c>
      <c r="E147" t="s">
        <v>3194</v>
      </c>
      <c r="F147" t="s">
        <v>3259</v>
      </c>
      <c r="G147" t="s">
        <v>3842</v>
      </c>
      <c r="H147">
        <v>83</v>
      </c>
      <c r="I147">
        <v>60</v>
      </c>
      <c r="K147" t="s">
        <v>285</v>
      </c>
      <c r="L147">
        <v>1</v>
      </c>
      <c r="M147" t="s">
        <v>4075</v>
      </c>
    </row>
    <row r="148" spans="1:13" x14ac:dyDescent="0.25">
      <c r="A148">
        <v>310</v>
      </c>
      <c r="B148">
        <v>2015</v>
      </c>
      <c r="C148" t="s">
        <v>3234</v>
      </c>
      <c r="D148" t="s">
        <v>60</v>
      </c>
      <c r="E148" t="s">
        <v>3194</v>
      </c>
      <c r="F148" t="s">
        <v>3258</v>
      </c>
      <c r="G148" t="s">
        <v>3842</v>
      </c>
      <c r="H148">
        <v>77</v>
      </c>
      <c r="I148">
        <v>65</v>
      </c>
      <c r="K148" t="s">
        <v>287</v>
      </c>
      <c r="L148">
        <v>1</v>
      </c>
      <c r="M148" t="s">
        <v>4078</v>
      </c>
    </row>
    <row r="149" spans="1:13" x14ac:dyDescent="0.25">
      <c r="A149">
        <v>312</v>
      </c>
      <c r="B149">
        <v>2015</v>
      </c>
      <c r="C149" t="s">
        <v>3257</v>
      </c>
      <c r="D149" t="s">
        <v>64</v>
      </c>
      <c r="E149" t="s">
        <v>3194</v>
      </c>
      <c r="F149" t="s">
        <v>3227</v>
      </c>
      <c r="G149" t="s">
        <v>3842</v>
      </c>
      <c r="H149">
        <v>66</v>
      </c>
      <c r="I149">
        <v>53</v>
      </c>
      <c r="K149" t="s">
        <v>176</v>
      </c>
      <c r="L149">
        <v>1</v>
      </c>
      <c r="M149" t="s">
        <v>4080</v>
      </c>
    </row>
    <row r="150" spans="1:13" x14ac:dyDescent="0.25">
      <c r="A150">
        <v>316</v>
      </c>
      <c r="B150">
        <v>2015</v>
      </c>
      <c r="C150" t="s">
        <v>3257</v>
      </c>
      <c r="D150" t="s">
        <v>104</v>
      </c>
      <c r="E150" t="s">
        <v>3194</v>
      </c>
      <c r="F150" t="s">
        <v>3369</v>
      </c>
      <c r="G150" t="s">
        <v>3841</v>
      </c>
      <c r="H150">
        <v>55</v>
      </c>
      <c r="I150">
        <v>54</v>
      </c>
      <c r="K150" t="s">
        <v>150</v>
      </c>
      <c r="L150">
        <v>1</v>
      </c>
      <c r="M150" t="s">
        <v>4084</v>
      </c>
    </row>
    <row r="151" spans="1:13" x14ac:dyDescent="0.25">
      <c r="A151">
        <v>317</v>
      </c>
      <c r="B151">
        <v>2015</v>
      </c>
      <c r="C151" t="s">
        <v>3257</v>
      </c>
      <c r="D151" t="s">
        <v>289</v>
      </c>
      <c r="E151" t="s">
        <v>3194</v>
      </c>
      <c r="F151" t="s">
        <v>3202</v>
      </c>
      <c r="G151" t="s">
        <v>3841</v>
      </c>
      <c r="H151">
        <v>45</v>
      </c>
      <c r="I151">
        <v>44</v>
      </c>
      <c r="K151" t="s">
        <v>235</v>
      </c>
      <c r="L151">
        <v>1</v>
      </c>
      <c r="M151" t="s">
        <v>4085</v>
      </c>
    </row>
    <row r="152" spans="1:13" x14ac:dyDescent="0.25">
      <c r="A152">
        <v>318</v>
      </c>
      <c r="B152">
        <v>2015</v>
      </c>
      <c r="C152" t="s">
        <v>3257</v>
      </c>
      <c r="D152" t="s">
        <v>78</v>
      </c>
      <c r="E152" t="s">
        <v>3194</v>
      </c>
      <c r="F152" t="s">
        <v>3471</v>
      </c>
      <c r="G152" t="s">
        <v>3842</v>
      </c>
      <c r="H152">
        <v>106</v>
      </c>
      <c r="I152">
        <v>85</v>
      </c>
      <c r="K152" t="s">
        <v>290</v>
      </c>
      <c r="L152">
        <v>1</v>
      </c>
      <c r="M152" t="s">
        <v>4086</v>
      </c>
    </row>
    <row r="153" spans="1:13" x14ac:dyDescent="0.25">
      <c r="A153">
        <v>321</v>
      </c>
      <c r="B153">
        <v>2015</v>
      </c>
      <c r="C153" t="s">
        <v>3257</v>
      </c>
      <c r="D153" t="s">
        <v>183</v>
      </c>
      <c r="E153" t="s">
        <v>3194</v>
      </c>
      <c r="F153" t="s">
        <v>3249</v>
      </c>
      <c r="G153" t="s">
        <v>3842</v>
      </c>
      <c r="H153">
        <v>81</v>
      </c>
      <c r="I153">
        <v>48</v>
      </c>
      <c r="K153" t="s">
        <v>154</v>
      </c>
      <c r="L153">
        <v>1</v>
      </c>
      <c r="M153" t="s">
        <v>4089</v>
      </c>
    </row>
    <row r="154" spans="1:13" x14ac:dyDescent="0.25">
      <c r="A154">
        <v>322</v>
      </c>
      <c r="B154">
        <v>2015</v>
      </c>
      <c r="C154" t="s">
        <v>3257</v>
      </c>
      <c r="D154" t="s">
        <v>292</v>
      </c>
      <c r="E154" t="s">
        <v>3194</v>
      </c>
      <c r="F154" t="s">
        <v>3261</v>
      </c>
      <c r="G154" t="s">
        <v>3841</v>
      </c>
      <c r="H154">
        <v>57</v>
      </c>
      <c r="I154">
        <v>53</v>
      </c>
      <c r="J154" t="s">
        <v>3843</v>
      </c>
      <c r="K154" t="s">
        <v>108</v>
      </c>
      <c r="L154">
        <v>1</v>
      </c>
      <c r="M154" t="s">
        <v>4090</v>
      </c>
    </row>
    <row r="155" spans="1:13" x14ac:dyDescent="0.25">
      <c r="A155">
        <v>325</v>
      </c>
      <c r="B155">
        <v>2015</v>
      </c>
      <c r="C155" t="s">
        <v>3257</v>
      </c>
      <c r="D155" t="s">
        <v>36</v>
      </c>
      <c r="E155" t="s">
        <v>3194</v>
      </c>
      <c r="F155" t="s">
        <v>3234</v>
      </c>
      <c r="G155" t="s">
        <v>3842</v>
      </c>
      <c r="H155">
        <v>62</v>
      </c>
      <c r="I155">
        <v>56</v>
      </c>
      <c r="K155" t="s">
        <v>294</v>
      </c>
      <c r="L155">
        <v>1</v>
      </c>
      <c r="M155" t="s">
        <v>4062</v>
      </c>
    </row>
    <row r="156" spans="1:13" x14ac:dyDescent="0.25">
      <c r="A156">
        <v>328</v>
      </c>
      <c r="B156">
        <v>2015</v>
      </c>
      <c r="C156" t="s">
        <v>3257</v>
      </c>
      <c r="D156" t="s">
        <v>40</v>
      </c>
      <c r="E156" t="s">
        <v>3194</v>
      </c>
      <c r="F156" t="s">
        <v>3259</v>
      </c>
      <c r="G156" t="s">
        <v>3842</v>
      </c>
      <c r="H156">
        <v>67</v>
      </c>
      <c r="I156">
        <v>60</v>
      </c>
      <c r="K156" t="s">
        <v>296</v>
      </c>
      <c r="L156">
        <v>1</v>
      </c>
      <c r="M156" t="s">
        <v>4095</v>
      </c>
    </row>
    <row r="157" spans="1:13" x14ac:dyDescent="0.25">
      <c r="A157">
        <v>329</v>
      </c>
      <c r="B157">
        <v>2015</v>
      </c>
      <c r="C157" t="s">
        <v>3257</v>
      </c>
      <c r="D157" t="s">
        <v>41</v>
      </c>
      <c r="E157" t="s">
        <v>3194</v>
      </c>
      <c r="F157" t="s">
        <v>3266</v>
      </c>
      <c r="G157" t="s">
        <v>3842</v>
      </c>
      <c r="H157">
        <v>66</v>
      </c>
      <c r="I157">
        <v>53</v>
      </c>
      <c r="K157" t="s">
        <v>297</v>
      </c>
      <c r="L157">
        <v>1</v>
      </c>
      <c r="M157" t="s">
        <v>4096</v>
      </c>
    </row>
    <row r="158" spans="1:13" x14ac:dyDescent="0.25">
      <c r="A158">
        <v>332</v>
      </c>
      <c r="B158">
        <v>2015</v>
      </c>
      <c r="C158" t="s">
        <v>3257</v>
      </c>
      <c r="D158" t="s">
        <v>45</v>
      </c>
      <c r="E158" t="s">
        <v>3194</v>
      </c>
      <c r="F158" t="s">
        <v>3260</v>
      </c>
      <c r="G158" t="s">
        <v>3842</v>
      </c>
      <c r="H158">
        <v>65</v>
      </c>
      <c r="I158">
        <v>52</v>
      </c>
      <c r="K158" t="s">
        <v>299</v>
      </c>
      <c r="L158">
        <v>1</v>
      </c>
      <c r="M158" t="s">
        <v>4098</v>
      </c>
    </row>
    <row r="159" spans="1:13" x14ac:dyDescent="0.25">
      <c r="A159">
        <v>334</v>
      </c>
      <c r="B159">
        <v>2015</v>
      </c>
      <c r="C159" t="s">
        <v>3257</v>
      </c>
      <c r="D159" t="s">
        <v>300</v>
      </c>
      <c r="E159" t="s">
        <v>3194</v>
      </c>
      <c r="F159" t="s">
        <v>3264</v>
      </c>
      <c r="G159" t="s">
        <v>3842</v>
      </c>
      <c r="H159">
        <v>70</v>
      </c>
      <c r="I159">
        <v>45</v>
      </c>
      <c r="K159" t="s">
        <v>301</v>
      </c>
      <c r="L159">
        <v>1</v>
      </c>
      <c r="M159" t="s">
        <v>4100</v>
      </c>
    </row>
    <row r="160" spans="1:13" x14ac:dyDescent="0.25">
      <c r="A160">
        <v>337</v>
      </c>
      <c r="B160">
        <v>2015</v>
      </c>
      <c r="C160" t="s">
        <v>3257</v>
      </c>
      <c r="D160" t="s">
        <v>304</v>
      </c>
      <c r="E160" t="s">
        <v>3194</v>
      </c>
      <c r="F160" t="s">
        <v>3263</v>
      </c>
      <c r="G160" t="s">
        <v>3842</v>
      </c>
      <c r="H160">
        <v>67</v>
      </c>
      <c r="I160">
        <v>60</v>
      </c>
      <c r="K160" t="s">
        <v>305</v>
      </c>
      <c r="L160">
        <v>1</v>
      </c>
      <c r="M160" t="s">
        <v>4103</v>
      </c>
    </row>
    <row r="161" spans="1:13" x14ac:dyDescent="0.25">
      <c r="A161">
        <v>339</v>
      </c>
      <c r="B161">
        <v>2015</v>
      </c>
      <c r="C161" t="s">
        <v>3257</v>
      </c>
      <c r="D161" t="s">
        <v>306</v>
      </c>
      <c r="E161" t="s">
        <v>3194</v>
      </c>
      <c r="F161" t="s">
        <v>3270</v>
      </c>
      <c r="G161" t="s">
        <v>3842</v>
      </c>
      <c r="H161">
        <v>81</v>
      </c>
      <c r="I161">
        <v>73</v>
      </c>
      <c r="K161" t="s">
        <v>307</v>
      </c>
      <c r="L161">
        <v>1</v>
      </c>
      <c r="M161" t="s">
        <v>4105</v>
      </c>
    </row>
    <row r="162" spans="1:13" x14ac:dyDescent="0.25">
      <c r="A162">
        <v>340</v>
      </c>
      <c r="B162">
        <v>2015</v>
      </c>
      <c r="C162" t="s">
        <v>3257</v>
      </c>
      <c r="D162" t="s">
        <v>308</v>
      </c>
      <c r="E162" t="s">
        <v>3194</v>
      </c>
      <c r="F162" t="s">
        <v>3258</v>
      </c>
      <c r="G162" t="s">
        <v>3841</v>
      </c>
      <c r="H162">
        <v>54</v>
      </c>
      <c r="I162">
        <v>53</v>
      </c>
      <c r="K162" t="s">
        <v>309</v>
      </c>
      <c r="L162">
        <v>1</v>
      </c>
      <c r="M162" t="s">
        <v>4106</v>
      </c>
    </row>
    <row r="163" spans="1:13" x14ac:dyDescent="0.25">
      <c r="A163">
        <v>344</v>
      </c>
      <c r="B163">
        <v>2015</v>
      </c>
      <c r="C163" t="s">
        <v>3260</v>
      </c>
      <c r="D163" t="s">
        <v>64</v>
      </c>
      <c r="E163" t="s">
        <v>3194</v>
      </c>
      <c r="F163" t="s">
        <v>3839</v>
      </c>
      <c r="G163" t="s">
        <v>3842</v>
      </c>
      <c r="H163">
        <v>99</v>
      </c>
      <c r="I163">
        <v>81</v>
      </c>
      <c r="K163" t="s">
        <v>176</v>
      </c>
      <c r="L163">
        <v>1</v>
      </c>
      <c r="M163" t="s">
        <v>4109</v>
      </c>
    </row>
    <row r="164" spans="1:13" x14ac:dyDescent="0.25">
      <c r="A164">
        <v>345</v>
      </c>
      <c r="B164">
        <v>2015</v>
      </c>
      <c r="C164" t="s">
        <v>3260</v>
      </c>
      <c r="D164" t="s">
        <v>98</v>
      </c>
      <c r="E164" t="s">
        <v>3194</v>
      </c>
      <c r="F164" t="s">
        <v>3426</v>
      </c>
      <c r="G164" t="s">
        <v>3841</v>
      </c>
      <c r="H164">
        <v>83</v>
      </c>
      <c r="I164">
        <v>79</v>
      </c>
      <c r="K164" t="s">
        <v>11</v>
      </c>
      <c r="L164">
        <v>1</v>
      </c>
      <c r="M164" t="s">
        <v>4110</v>
      </c>
    </row>
    <row r="165" spans="1:13" x14ac:dyDescent="0.25">
      <c r="A165">
        <v>346</v>
      </c>
      <c r="B165">
        <v>2015</v>
      </c>
      <c r="C165" t="s">
        <v>3260</v>
      </c>
      <c r="D165" t="s">
        <v>149</v>
      </c>
      <c r="E165" t="s">
        <v>3194</v>
      </c>
      <c r="F165" t="s">
        <v>3839</v>
      </c>
      <c r="G165" t="s">
        <v>3842</v>
      </c>
      <c r="H165">
        <v>92</v>
      </c>
      <c r="I165">
        <v>51</v>
      </c>
      <c r="K165" t="s">
        <v>99</v>
      </c>
      <c r="L165">
        <v>1</v>
      </c>
      <c r="M165" t="s">
        <v>4111</v>
      </c>
    </row>
    <row r="166" spans="1:13" x14ac:dyDescent="0.25">
      <c r="A166">
        <v>350</v>
      </c>
      <c r="B166">
        <v>2015</v>
      </c>
      <c r="C166" t="s">
        <v>3260</v>
      </c>
      <c r="D166" t="s">
        <v>104</v>
      </c>
      <c r="E166" t="s">
        <v>3194</v>
      </c>
      <c r="F166" t="s">
        <v>3249</v>
      </c>
      <c r="G166" t="s">
        <v>3842</v>
      </c>
      <c r="H166">
        <v>74</v>
      </c>
      <c r="I166">
        <v>59</v>
      </c>
      <c r="K166" t="s">
        <v>290</v>
      </c>
      <c r="L166">
        <v>1</v>
      </c>
      <c r="M166" t="s">
        <v>4115</v>
      </c>
    </row>
    <row r="167" spans="1:13" x14ac:dyDescent="0.25">
      <c r="A167">
        <v>353</v>
      </c>
      <c r="B167">
        <v>2015</v>
      </c>
      <c r="C167" t="s">
        <v>3260</v>
      </c>
      <c r="D167" t="s">
        <v>24</v>
      </c>
      <c r="E167" t="s">
        <v>3194</v>
      </c>
      <c r="F167" t="s">
        <v>3308</v>
      </c>
      <c r="G167" t="s">
        <v>3842</v>
      </c>
      <c r="H167">
        <v>70</v>
      </c>
      <c r="I167">
        <v>58</v>
      </c>
      <c r="K167" t="s">
        <v>179</v>
      </c>
      <c r="L167">
        <v>1</v>
      </c>
      <c r="M167" t="s">
        <v>4118</v>
      </c>
    </row>
    <row r="168" spans="1:13" x14ac:dyDescent="0.25">
      <c r="A168">
        <v>355</v>
      </c>
      <c r="B168">
        <v>2015</v>
      </c>
      <c r="C168" t="s">
        <v>3260</v>
      </c>
      <c r="D168" t="s">
        <v>28</v>
      </c>
      <c r="E168" t="s">
        <v>3194</v>
      </c>
      <c r="F168" t="s">
        <v>3341</v>
      </c>
      <c r="G168" t="s">
        <v>3842</v>
      </c>
      <c r="H168">
        <v>75</v>
      </c>
      <c r="I168">
        <v>57</v>
      </c>
      <c r="K168" t="s">
        <v>156</v>
      </c>
      <c r="L168">
        <v>1</v>
      </c>
      <c r="M168" t="s">
        <v>4120</v>
      </c>
    </row>
    <row r="169" spans="1:13" x14ac:dyDescent="0.25">
      <c r="A169">
        <v>356</v>
      </c>
      <c r="B169">
        <v>2015</v>
      </c>
      <c r="C169" t="s">
        <v>3260</v>
      </c>
      <c r="D169" t="s">
        <v>183</v>
      </c>
      <c r="E169" t="s">
        <v>3194</v>
      </c>
      <c r="F169" t="s">
        <v>3328</v>
      </c>
      <c r="G169" t="s">
        <v>3842</v>
      </c>
      <c r="H169">
        <v>71</v>
      </c>
      <c r="I169">
        <v>50</v>
      </c>
      <c r="K169" t="s">
        <v>182</v>
      </c>
      <c r="L169">
        <v>1</v>
      </c>
      <c r="M169" t="s">
        <v>4121</v>
      </c>
    </row>
    <row r="170" spans="1:13" x14ac:dyDescent="0.25">
      <c r="A170">
        <v>357</v>
      </c>
      <c r="B170">
        <v>2015</v>
      </c>
      <c r="C170" t="s">
        <v>3260</v>
      </c>
      <c r="D170" t="s">
        <v>292</v>
      </c>
      <c r="E170" t="s">
        <v>3194</v>
      </c>
      <c r="F170" t="s">
        <v>3263</v>
      </c>
      <c r="G170" t="s">
        <v>3841</v>
      </c>
      <c r="H170">
        <v>67</v>
      </c>
      <c r="I170">
        <v>59</v>
      </c>
      <c r="K170" t="s">
        <v>112</v>
      </c>
      <c r="L170">
        <v>1</v>
      </c>
      <c r="M170" t="s">
        <v>4122</v>
      </c>
    </row>
    <row r="171" spans="1:13" x14ac:dyDescent="0.25">
      <c r="A171">
        <v>360</v>
      </c>
      <c r="B171">
        <v>2015</v>
      </c>
      <c r="C171" t="s">
        <v>3260</v>
      </c>
      <c r="D171" t="s">
        <v>37</v>
      </c>
      <c r="E171" t="s">
        <v>3194</v>
      </c>
      <c r="F171" t="s">
        <v>3262</v>
      </c>
      <c r="G171" t="s">
        <v>3842</v>
      </c>
      <c r="H171">
        <v>66</v>
      </c>
      <c r="I171">
        <v>61</v>
      </c>
      <c r="K171" t="s">
        <v>163</v>
      </c>
      <c r="L171">
        <v>1</v>
      </c>
      <c r="M171" t="s">
        <v>4124</v>
      </c>
    </row>
    <row r="172" spans="1:13" x14ac:dyDescent="0.25">
      <c r="A172">
        <v>362</v>
      </c>
      <c r="B172">
        <v>2015</v>
      </c>
      <c r="C172" t="s">
        <v>3260</v>
      </c>
      <c r="D172" t="s">
        <v>317</v>
      </c>
      <c r="E172" t="s">
        <v>3194</v>
      </c>
      <c r="F172" t="s">
        <v>3264</v>
      </c>
      <c r="G172" t="s">
        <v>3841</v>
      </c>
      <c r="H172">
        <v>66</v>
      </c>
      <c r="I172">
        <v>64</v>
      </c>
      <c r="K172" t="s">
        <v>318</v>
      </c>
      <c r="L172">
        <v>1</v>
      </c>
      <c r="M172" t="s">
        <v>4126</v>
      </c>
    </row>
    <row r="173" spans="1:13" x14ac:dyDescent="0.25">
      <c r="A173">
        <v>364</v>
      </c>
      <c r="B173">
        <v>2015</v>
      </c>
      <c r="C173" t="s">
        <v>3260</v>
      </c>
      <c r="D173" t="s">
        <v>279</v>
      </c>
      <c r="E173" t="s">
        <v>3194</v>
      </c>
      <c r="F173" t="s">
        <v>3234</v>
      </c>
      <c r="G173" t="s">
        <v>3842</v>
      </c>
      <c r="H173">
        <v>50</v>
      </c>
      <c r="I173">
        <v>46</v>
      </c>
      <c r="K173" t="s">
        <v>319</v>
      </c>
      <c r="L173">
        <v>1</v>
      </c>
      <c r="M173" t="s">
        <v>4068</v>
      </c>
    </row>
    <row r="174" spans="1:13" x14ac:dyDescent="0.25">
      <c r="A174">
        <v>366</v>
      </c>
      <c r="B174">
        <v>2015</v>
      </c>
      <c r="C174" t="s">
        <v>3260</v>
      </c>
      <c r="D174" t="s">
        <v>47</v>
      </c>
      <c r="E174" t="s">
        <v>3194</v>
      </c>
      <c r="F174" t="s">
        <v>3259</v>
      </c>
      <c r="G174" t="s">
        <v>3842</v>
      </c>
      <c r="H174">
        <v>67</v>
      </c>
      <c r="I174">
        <v>49</v>
      </c>
      <c r="K174" t="s">
        <v>321</v>
      </c>
      <c r="L174">
        <v>1</v>
      </c>
      <c r="M174" t="s">
        <v>4128</v>
      </c>
    </row>
    <row r="175" spans="1:13" x14ac:dyDescent="0.25">
      <c r="A175">
        <v>367</v>
      </c>
      <c r="B175">
        <v>2015</v>
      </c>
      <c r="C175" t="s">
        <v>3260</v>
      </c>
      <c r="D175" t="s">
        <v>49</v>
      </c>
      <c r="E175" t="s">
        <v>3194</v>
      </c>
      <c r="F175" t="s">
        <v>3258</v>
      </c>
      <c r="G175" t="s">
        <v>3842</v>
      </c>
      <c r="H175">
        <v>64</v>
      </c>
      <c r="I175">
        <v>53</v>
      </c>
      <c r="K175" t="s">
        <v>322</v>
      </c>
      <c r="L175">
        <v>1</v>
      </c>
      <c r="M175" t="s">
        <v>4129</v>
      </c>
    </row>
    <row r="176" spans="1:13" x14ac:dyDescent="0.25">
      <c r="A176">
        <v>370</v>
      </c>
      <c r="B176">
        <v>2015</v>
      </c>
      <c r="C176" t="s">
        <v>3260</v>
      </c>
      <c r="D176" t="s">
        <v>95</v>
      </c>
      <c r="E176" t="s">
        <v>3194</v>
      </c>
      <c r="F176" t="s">
        <v>3266</v>
      </c>
      <c r="G176" t="s">
        <v>3842</v>
      </c>
      <c r="H176">
        <v>73</v>
      </c>
      <c r="I176">
        <v>60</v>
      </c>
      <c r="K176" t="s">
        <v>325</v>
      </c>
      <c r="L176">
        <v>1</v>
      </c>
      <c r="M176" t="s">
        <v>4132</v>
      </c>
    </row>
    <row r="177" spans="1:13" x14ac:dyDescent="0.25">
      <c r="A177">
        <v>371</v>
      </c>
      <c r="B177">
        <v>2015</v>
      </c>
      <c r="C177" t="s">
        <v>3260</v>
      </c>
      <c r="D177" t="s">
        <v>55</v>
      </c>
      <c r="E177" t="s">
        <v>3194</v>
      </c>
      <c r="F177" t="s">
        <v>3257</v>
      </c>
      <c r="G177" t="s">
        <v>3841</v>
      </c>
      <c r="H177">
        <v>60</v>
      </c>
      <c r="I177">
        <v>49</v>
      </c>
      <c r="K177" t="s">
        <v>326</v>
      </c>
      <c r="L177">
        <v>1</v>
      </c>
      <c r="M177" t="s">
        <v>4104</v>
      </c>
    </row>
    <row r="178" spans="1:13" x14ac:dyDescent="0.25">
      <c r="A178">
        <v>373</v>
      </c>
      <c r="B178">
        <v>2015</v>
      </c>
      <c r="C178" t="s">
        <v>3260</v>
      </c>
      <c r="D178" t="s">
        <v>308</v>
      </c>
      <c r="E178" t="s">
        <v>3194</v>
      </c>
      <c r="F178" t="s">
        <v>3261</v>
      </c>
      <c r="G178" t="s">
        <v>3841</v>
      </c>
      <c r="H178">
        <v>70</v>
      </c>
      <c r="I178">
        <v>56</v>
      </c>
      <c r="K178" t="s">
        <v>328</v>
      </c>
      <c r="L178">
        <v>1</v>
      </c>
      <c r="M178" t="s">
        <v>4134</v>
      </c>
    </row>
    <row r="179" spans="1:13" x14ac:dyDescent="0.25">
      <c r="A179">
        <v>378</v>
      </c>
      <c r="B179">
        <v>2015</v>
      </c>
      <c r="C179" t="s">
        <v>3262</v>
      </c>
      <c r="D179" t="s">
        <v>12</v>
      </c>
      <c r="E179" t="s">
        <v>3194</v>
      </c>
      <c r="F179" t="s">
        <v>3462</v>
      </c>
      <c r="G179" t="s">
        <v>3842</v>
      </c>
      <c r="H179">
        <v>72</v>
      </c>
      <c r="I179">
        <v>57</v>
      </c>
      <c r="K179" t="s">
        <v>258</v>
      </c>
      <c r="L179">
        <v>1</v>
      </c>
      <c r="M179" t="s">
        <v>4139</v>
      </c>
    </row>
    <row r="180" spans="1:13" x14ac:dyDescent="0.25">
      <c r="A180">
        <v>380</v>
      </c>
      <c r="B180">
        <v>2015</v>
      </c>
      <c r="C180" t="s">
        <v>3262</v>
      </c>
      <c r="D180" t="s">
        <v>218</v>
      </c>
      <c r="E180" t="s">
        <v>3194</v>
      </c>
      <c r="F180" t="s">
        <v>3486</v>
      </c>
      <c r="G180" t="s">
        <v>3842</v>
      </c>
      <c r="H180">
        <v>72</v>
      </c>
      <c r="I180">
        <v>58</v>
      </c>
      <c r="K180" t="s">
        <v>100</v>
      </c>
      <c r="L180">
        <v>1</v>
      </c>
      <c r="M180" t="s">
        <v>4141</v>
      </c>
    </row>
    <row r="181" spans="1:13" x14ac:dyDescent="0.25">
      <c r="A181">
        <v>381</v>
      </c>
      <c r="B181">
        <v>2015</v>
      </c>
      <c r="C181" t="s">
        <v>3262</v>
      </c>
      <c r="D181" t="s">
        <v>20</v>
      </c>
      <c r="E181" t="s">
        <v>3194</v>
      </c>
      <c r="F181" t="s">
        <v>3294</v>
      </c>
      <c r="G181" t="s">
        <v>3842</v>
      </c>
      <c r="H181">
        <v>71</v>
      </c>
      <c r="I181">
        <v>59</v>
      </c>
      <c r="K181" t="s">
        <v>101</v>
      </c>
      <c r="L181">
        <v>1</v>
      </c>
      <c r="M181" t="s">
        <v>4142</v>
      </c>
    </row>
    <row r="182" spans="1:13" x14ac:dyDescent="0.25">
      <c r="A182">
        <v>382</v>
      </c>
      <c r="B182">
        <v>2015</v>
      </c>
      <c r="C182" t="s">
        <v>3262</v>
      </c>
      <c r="D182" t="s">
        <v>331</v>
      </c>
      <c r="E182" t="s">
        <v>3194</v>
      </c>
      <c r="F182" t="s">
        <v>3525</v>
      </c>
      <c r="G182" t="s">
        <v>3842</v>
      </c>
      <c r="H182">
        <v>83</v>
      </c>
      <c r="I182">
        <v>76</v>
      </c>
      <c r="K182" t="s">
        <v>103</v>
      </c>
      <c r="L182">
        <v>1</v>
      </c>
      <c r="M182" t="s">
        <v>4143</v>
      </c>
    </row>
    <row r="183" spans="1:13" x14ac:dyDescent="0.25">
      <c r="A183">
        <v>383</v>
      </c>
      <c r="B183">
        <v>2015</v>
      </c>
      <c r="C183" t="s">
        <v>3262</v>
      </c>
      <c r="D183" t="s">
        <v>263</v>
      </c>
      <c r="E183" t="s">
        <v>3194</v>
      </c>
      <c r="F183" t="s">
        <v>3533</v>
      </c>
      <c r="G183" t="s">
        <v>3841</v>
      </c>
      <c r="H183">
        <v>61</v>
      </c>
      <c r="I183">
        <v>56</v>
      </c>
      <c r="J183" t="s">
        <v>3843</v>
      </c>
      <c r="K183" t="s">
        <v>105</v>
      </c>
      <c r="L183">
        <v>1</v>
      </c>
      <c r="M183" t="s">
        <v>4144</v>
      </c>
    </row>
    <row r="184" spans="1:13" x14ac:dyDescent="0.25">
      <c r="A184">
        <v>384</v>
      </c>
      <c r="B184">
        <v>2015</v>
      </c>
      <c r="C184" t="s">
        <v>3262</v>
      </c>
      <c r="D184" t="s">
        <v>26</v>
      </c>
      <c r="E184" t="s">
        <v>3194</v>
      </c>
      <c r="F184" t="s">
        <v>3434</v>
      </c>
      <c r="G184" t="s">
        <v>3841</v>
      </c>
      <c r="H184">
        <v>71</v>
      </c>
      <c r="I184">
        <v>63</v>
      </c>
      <c r="K184" t="s">
        <v>152</v>
      </c>
      <c r="L184">
        <v>1</v>
      </c>
      <c r="M184" t="s">
        <v>4145</v>
      </c>
    </row>
    <row r="185" spans="1:13" x14ac:dyDescent="0.25">
      <c r="A185">
        <v>387</v>
      </c>
      <c r="B185">
        <v>2015</v>
      </c>
      <c r="C185" t="s">
        <v>3262</v>
      </c>
      <c r="D185" t="s">
        <v>183</v>
      </c>
      <c r="E185" t="s">
        <v>3194</v>
      </c>
      <c r="F185" t="s">
        <v>3515</v>
      </c>
      <c r="G185" t="s">
        <v>3842</v>
      </c>
      <c r="H185">
        <v>80</v>
      </c>
      <c r="I185">
        <v>53</v>
      </c>
      <c r="K185" t="s">
        <v>332</v>
      </c>
      <c r="L185">
        <v>1</v>
      </c>
      <c r="M185" t="s">
        <v>4148</v>
      </c>
    </row>
    <row r="186" spans="1:13" x14ac:dyDescent="0.25">
      <c r="A186">
        <v>390</v>
      </c>
      <c r="B186">
        <v>2015</v>
      </c>
      <c r="C186" t="s">
        <v>3262</v>
      </c>
      <c r="D186" t="s">
        <v>34</v>
      </c>
      <c r="E186" t="s">
        <v>3194</v>
      </c>
      <c r="F186" t="s">
        <v>3259</v>
      </c>
      <c r="G186" t="s">
        <v>3841</v>
      </c>
      <c r="H186">
        <v>79</v>
      </c>
      <c r="I186">
        <v>78</v>
      </c>
      <c r="J186" t="s">
        <v>3843</v>
      </c>
      <c r="K186" t="s">
        <v>335</v>
      </c>
      <c r="L186">
        <v>1</v>
      </c>
      <c r="M186" t="s">
        <v>4151</v>
      </c>
    </row>
    <row r="187" spans="1:13" x14ac:dyDescent="0.25">
      <c r="A187">
        <v>391</v>
      </c>
      <c r="B187">
        <v>2015</v>
      </c>
      <c r="C187" t="s">
        <v>3262</v>
      </c>
      <c r="D187" t="s">
        <v>161</v>
      </c>
      <c r="E187" t="s">
        <v>3194</v>
      </c>
      <c r="F187" t="s">
        <v>3258</v>
      </c>
      <c r="G187" t="s">
        <v>3841</v>
      </c>
      <c r="H187">
        <v>62</v>
      </c>
      <c r="I187">
        <v>44</v>
      </c>
      <c r="K187" t="s">
        <v>336</v>
      </c>
      <c r="L187">
        <v>1</v>
      </c>
      <c r="M187" t="s">
        <v>4152</v>
      </c>
    </row>
    <row r="188" spans="1:13" x14ac:dyDescent="0.25">
      <c r="A188">
        <v>393</v>
      </c>
      <c r="B188">
        <v>2015</v>
      </c>
      <c r="C188" t="s">
        <v>3262</v>
      </c>
      <c r="D188" t="s">
        <v>85</v>
      </c>
      <c r="E188" t="s">
        <v>3194</v>
      </c>
      <c r="F188" t="s">
        <v>3263</v>
      </c>
      <c r="G188" t="s">
        <v>3841</v>
      </c>
      <c r="H188">
        <v>68</v>
      </c>
      <c r="I188">
        <v>65</v>
      </c>
      <c r="K188" t="s">
        <v>337</v>
      </c>
      <c r="L188">
        <v>1</v>
      </c>
      <c r="M188" t="s">
        <v>4153</v>
      </c>
    </row>
    <row r="189" spans="1:13" x14ac:dyDescent="0.25">
      <c r="A189">
        <v>396</v>
      </c>
      <c r="B189">
        <v>2015</v>
      </c>
      <c r="C189" t="s">
        <v>3262</v>
      </c>
      <c r="D189" t="s">
        <v>43</v>
      </c>
      <c r="E189" t="s">
        <v>3194</v>
      </c>
      <c r="F189" t="s">
        <v>3473</v>
      </c>
      <c r="G189" t="s">
        <v>3842</v>
      </c>
      <c r="H189">
        <v>59</v>
      </c>
      <c r="I189">
        <v>48</v>
      </c>
      <c r="K189" t="s">
        <v>338</v>
      </c>
      <c r="L189">
        <v>1</v>
      </c>
      <c r="M189" t="s">
        <v>4155</v>
      </c>
    </row>
    <row r="190" spans="1:13" x14ac:dyDescent="0.25">
      <c r="A190">
        <v>397</v>
      </c>
      <c r="B190">
        <v>2015</v>
      </c>
      <c r="C190" t="s">
        <v>3262</v>
      </c>
      <c r="D190" t="s">
        <v>279</v>
      </c>
      <c r="E190" t="s">
        <v>3194</v>
      </c>
      <c r="F190" t="s">
        <v>3257</v>
      </c>
      <c r="G190" t="s">
        <v>3842</v>
      </c>
      <c r="H190">
        <v>70</v>
      </c>
      <c r="I190">
        <v>68</v>
      </c>
      <c r="K190" t="s">
        <v>339</v>
      </c>
      <c r="L190">
        <v>1</v>
      </c>
      <c r="M190" t="s">
        <v>4097</v>
      </c>
    </row>
    <row r="191" spans="1:13" x14ac:dyDescent="0.25">
      <c r="A191">
        <v>398</v>
      </c>
      <c r="B191">
        <v>2015</v>
      </c>
      <c r="C191" t="s">
        <v>3262</v>
      </c>
      <c r="D191" t="s">
        <v>208</v>
      </c>
      <c r="E191" t="s">
        <v>3194</v>
      </c>
      <c r="F191" t="s">
        <v>3264</v>
      </c>
      <c r="G191" t="s">
        <v>3841</v>
      </c>
      <c r="H191">
        <v>57</v>
      </c>
      <c r="I191">
        <v>44</v>
      </c>
      <c r="K191" t="s">
        <v>340</v>
      </c>
      <c r="L191">
        <v>1</v>
      </c>
      <c r="M191" t="s">
        <v>4156</v>
      </c>
    </row>
    <row r="192" spans="1:13" x14ac:dyDescent="0.25">
      <c r="A192">
        <v>399</v>
      </c>
      <c r="B192">
        <v>2015</v>
      </c>
      <c r="C192" t="s">
        <v>3262</v>
      </c>
      <c r="D192" t="s">
        <v>300</v>
      </c>
      <c r="E192" t="s">
        <v>3194</v>
      </c>
      <c r="F192" t="s">
        <v>3270</v>
      </c>
      <c r="G192" t="s">
        <v>3841</v>
      </c>
      <c r="H192">
        <v>75</v>
      </c>
      <c r="I192">
        <v>69</v>
      </c>
      <c r="K192" t="s">
        <v>341</v>
      </c>
      <c r="L192">
        <v>1</v>
      </c>
      <c r="M192" t="s">
        <v>4157</v>
      </c>
    </row>
    <row r="193" spans="1:13" x14ac:dyDescent="0.25">
      <c r="A193">
        <v>402</v>
      </c>
      <c r="B193">
        <v>2015</v>
      </c>
      <c r="C193" t="s">
        <v>3262</v>
      </c>
      <c r="D193" t="s">
        <v>95</v>
      </c>
      <c r="E193" t="s">
        <v>3194</v>
      </c>
      <c r="F193" t="s">
        <v>3234</v>
      </c>
      <c r="G193" t="s">
        <v>3841</v>
      </c>
      <c r="H193">
        <v>63</v>
      </c>
      <c r="I193">
        <v>53</v>
      </c>
      <c r="K193" t="s">
        <v>344</v>
      </c>
      <c r="L193">
        <v>1</v>
      </c>
      <c r="M193" t="s">
        <v>4074</v>
      </c>
    </row>
    <row r="194" spans="1:13" x14ac:dyDescent="0.25">
      <c r="A194">
        <v>404</v>
      </c>
      <c r="B194">
        <v>2015</v>
      </c>
      <c r="C194" t="s">
        <v>3262</v>
      </c>
      <c r="D194" t="s">
        <v>306</v>
      </c>
      <c r="E194" t="s">
        <v>3194</v>
      </c>
      <c r="F194" t="s">
        <v>3266</v>
      </c>
      <c r="G194" t="s">
        <v>3842</v>
      </c>
      <c r="H194">
        <v>72</v>
      </c>
      <c r="I194">
        <v>55</v>
      </c>
      <c r="K194" t="s">
        <v>346</v>
      </c>
      <c r="L194">
        <v>1</v>
      </c>
      <c r="M194" t="s">
        <v>4161</v>
      </c>
    </row>
    <row r="195" spans="1:13" x14ac:dyDescent="0.25">
      <c r="A195">
        <v>406</v>
      </c>
      <c r="B195">
        <v>2015</v>
      </c>
      <c r="C195" t="s">
        <v>3262</v>
      </c>
      <c r="D195" t="s">
        <v>60</v>
      </c>
      <c r="E195" t="s">
        <v>3194</v>
      </c>
      <c r="F195" t="s">
        <v>3260</v>
      </c>
      <c r="G195" t="s">
        <v>3842</v>
      </c>
      <c r="H195">
        <v>72</v>
      </c>
      <c r="I195">
        <v>54</v>
      </c>
      <c r="K195" t="s">
        <v>348</v>
      </c>
      <c r="L195">
        <v>1</v>
      </c>
      <c r="M195" t="s">
        <v>4135</v>
      </c>
    </row>
    <row r="196" spans="1:13" x14ac:dyDescent="0.25">
      <c r="A196">
        <v>410</v>
      </c>
      <c r="B196">
        <v>2015</v>
      </c>
      <c r="C196" t="s">
        <v>3258</v>
      </c>
      <c r="D196" t="s">
        <v>313</v>
      </c>
      <c r="E196" t="s">
        <v>3194</v>
      </c>
      <c r="F196" t="s">
        <v>3534</v>
      </c>
      <c r="G196" t="s">
        <v>3842</v>
      </c>
      <c r="H196">
        <v>77</v>
      </c>
      <c r="I196">
        <v>49</v>
      </c>
      <c r="K196" t="s">
        <v>11</v>
      </c>
      <c r="L196">
        <v>1</v>
      </c>
      <c r="M196" t="s">
        <v>4166</v>
      </c>
    </row>
    <row r="197" spans="1:13" x14ac:dyDescent="0.25">
      <c r="A197">
        <v>413</v>
      </c>
      <c r="B197">
        <v>2015</v>
      </c>
      <c r="C197" t="s">
        <v>3258</v>
      </c>
      <c r="D197" t="s">
        <v>132</v>
      </c>
      <c r="E197" t="s">
        <v>3194</v>
      </c>
      <c r="F197" t="s">
        <v>3457</v>
      </c>
      <c r="G197" t="s">
        <v>3841</v>
      </c>
      <c r="H197">
        <v>64</v>
      </c>
      <c r="I197">
        <v>52</v>
      </c>
      <c r="K197" t="s">
        <v>17</v>
      </c>
      <c r="L197">
        <v>1</v>
      </c>
      <c r="M197" t="s">
        <v>4169</v>
      </c>
    </row>
    <row r="198" spans="1:13" x14ac:dyDescent="0.25">
      <c r="A198">
        <v>414</v>
      </c>
      <c r="B198">
        <v>2015</v>
      </c>
      <c r="C198" t="s">
        <v>3258</v>
      </c>
      <c r="D198" t="s">
        <v>20</v>
      </c>
      <c r="E198" t="s">
        <v>3194</v>
      </c>
      <c r="F198" t="s">
        <v>3497</v>
      </c>
      <c r="G198" t="s">
        <v>3842</v>
      </c>
      <c r="H198">
        <v>73</v>
      </c>
      <c r="I198">
        <v>45</v>
      </c>
      <c r="K198" t="s">
        <v>235</v>
      </c>
      <c r="L198">
        <v>1</v>
      </c>
      <c r="M198" t="s">
        <v>4170</v>
      </c>
    </row>
    <row r="199" spans="1:13" x14ac:dyDescent="0.25">
      <c r="A199">
        <v>415</v>
      </c>
      <c r="B199">
        <v>2015</v>
      </c>
      <c r="C199" t="s">
        <v>3258</v>
      </c>
      <c r="D199" t="s">
        <v>24</v>
      </c>
      <c r="E199" t="s">
        <v>3194</v>
      </c>
      <c r="F199" t="s">
        <v>3367</v>
      </c>
      <c r="G199" t="s">
        <v>3841</v>
      </c>
      <c r="H199">
        <v>73</v>
      </c>
      <c r="I199">
        <v>55</v>
      </c>
      <c r="K199" t="s">
        <v>350</v>
      </c>
      <c r="L199">
        <v>1</v>
      </c>
      <c r="M199" t="s">
        <v>4171</v>
      </c>
    </row>
    <row r="200" spans="1:13" x14ac:dyDescent="0.25">
      <c r="A200">
        <v>416</v>
      </c>
      <c r="B200">
        <v>2015</v>
      </c>
      <c r="C200" t="s">
        <v>3258</v>
      </c>
      <c r="D200" t="s">
        <v>351</v>
      </c>
      <c r="E200" t="s">
        <v>3194</v>
      </c>
      <c r="F200" t="s">
        <v>3513</v>
      </c>
      <c r="G200" t="s">
        <v>3842</v>
      </c>
      <c r="H200">
        <v>81</v>
      </c>
      <c r="I200">
        <v>47</v>
      </c>
      <c r="K200" t="s">
        <v>291</v>
      </c>
      <c r="L200">
        <v>1</v>
      </c>
      <c r="M200" t="s">
        <v>4172</v>
      </c>
    </row>
    <row r="201" spans="1:13" x14ac:dyDescent="0.25">
      <c r="A201">
        <v>417</v>
      </c>
      <c r="B201">
        <v>2015</v>
      </c>
      <c r="C201" t="s">
        <v>3258</v>
      </c>
      <c r="D201" t="s">
        <v>263</v>
      </c>
      <c r="E201" t="s">
        <v>3194</v>
      </c>
      <c r="F201" t="s">
        <v>3333</v>
      </c>
      <c r="G201" t="s">
        <v>3842</v>
      </c>
      <c r="H201">
        <v>83</v>
      </c>
      <c r="I201">
        <v>73</v>
      </c>
      <c r="K201" t="s">
        <v>178</v>
      </c>
      <c r="L201">
        <v>1</v>
      </c>
      <c r="M201" t="s">
        <v>4173</v>
      </c>
    </row>
    <row r="202" spans="1:13" x14ac:dyDescent="0.25">
      <c r="A202">
        <v>418</v>
      </c>
      <c r="B202">
        <v>2015</v>
      </c>
      <c r="C202" t="s">
        <v>3258</v>
      </c>
      <c r="D202" t="s">
        <v>26</v>
      </c>
      <c r="E202" t="s">
        <v>3194</v>
      </c>
      <c r="F202" t="s">
        <v>3280</v>
      </c>
      <c r="G202" t="s">
        <v>3842</v>
      </c>
      <c r="H202">
        <v>78</v>
      </c>
      <c r="I202">
        <v>63</v>
      </c>
      <c r="K202" t="s">
        <v>154</v>
      </c>
      <c r="L202">
        <v>1</v>
      </c>
      <c r="M202" t="s">
        <v>4174</v>
      </c>
    </row>
    <row r="203" spans="1:13" x14ac:dyDescent="0.25">
      <c r="A203">
        <v>419</v>
      </c>
      <c r="B203">
        <v>2015</v>
      </c>
      <c r="C203" t="s">
        <v>3258</v>
      </c>
      <c r="D203" t="s">
        <v>181</v>
      </c>
      <c r="E203" t="s">
        <v>3194</v>
      </c>
      <c r="F203" t="s">
        <v>3393</v>
      </c>
      <c r="G203" t="s">
        <v>3842</v>
      </c>
      <c r="H203">
        <v>78</v>
      </c>
      <c r="I203">
        <v>51</v>
      </c>
      <c r="K203" t="s">
        <v>332</v>
      </c>
      <c r="L203">
        <v>1</v>
      </c>
      <c r="M203" t="s">
        <v>4175</v>
      </c>
    </row>
    <row r="204" spans="1:13" x14ac:dyDescent="0.25">
      <c r="A204">
        <v>420</v>
      </c>
      <c r="B204">
        <v>2015</v>
      </c>
      <c r="C204" t="s">
        <v>3258</v>
      </c>
      <c r="D204" t="s">
        <v>292</v>
      </c>
      <c r="E204" t="s">
        <v>3194</v>
      </c>
      <c r="F204" t="s">
        <v>3262</v>
      </c>
      <c r="G204" t="s">
        <v>3842</v>
      </c>
      <c r="H204">
        <v>73</v>
      </c>
      <c r="I204">
        <v>54</v>
      </c>
      <c r="K204" t="s">
        <v>352</v>
      </c>
      <c r="L204">
        <v>1</v>
      </c>
      <c r="M204" t="s">
        <v>4149</v>
      </c>
    </row>
    <row r="205" spans="1:13" x14ac:dyDescent="0.25">
      <c r="A205">
        <v>421</v>
      </c>
      <c r="B205">
        <v>2015</v>
      </c>
      <c r="C205" t="s">
        <v>3258</v>
      </c>
      <c r="D205" t="s">
        <v>32</v>
      </c>
      <c r="E205" t="s">
        <v>3194</v>
      </c>
      <c r="F205" t="s">
        <v>3263</v>
      </c>
      <c r="G205" t="s">
        <v>3841</v>
      </c>
      <c r="H205">
        <v>74</v>
      </c>
      <c r="I205">
        <v>66</v>
      </c>
      <c r="K205" t="s">
        <v>293</v>
      </c>
      <c r="L205">
        <v>1</v>
      </c>
      <c r="M205" t="s">
        <v>4176</v>
      </c>
    </row>
    <row r="206" spans="1:13" x14ac:dyDescent="0.25">
      <c r="A206">
        <v>424</v>
      </c>
      <c r="B206">
        <v>2015</v>
      </c>
      <c r="C206" t="s">
        <v>3258</v>
      </c>
      <c r="D206" t="s">
        <v>271</v>
      </c>
      <c r="E206" t="s">
        <v>3194</v>
      </c>
      <c r="F206" t="s">
        <v>3234</v>
      </c>
      <c r="G206" t="s">
        <v>3842</v>
      </c>
      <c r="H206">
        <v>63</v>
      </c>
      <c r="I206">
        <v>50</v>
      </c>
      <c r="K206" t="s">
        <v>354</v>
      </c>
      <c r="L206">
        <v>1</v>
      </c>
      <c r="M206" t="s">
        <v>4063</v>
      </c>
    </row>
    <row r="207" spans="1:13" x14ac:dyDescent="0.25">
      <c r="A207">
        <v>425</v>
      </c>
      <c r="B207">
        <v>2015</v>
      </c>
      <c r="C207" t="s">
        <v>3258</v>
      </c>
      <c r="D207" t="s">
        <v>85</v>
      </c>
      <c r="E207" t="s">
        <v>3194</v>
      </c>
      <c r="F207" t="s">
        <v>3259</v>
      </c>
      <c r="G207" t="s">
        <v>3842</v>
      </c>
      <c r="H207">
        <v>99</v>
      </c>
      <c r="I207">
        <v>79</v>
      </c>
      <c r="K207" t="s">
        <v>355</v>
      </c>
      <c r="L207">
        <v>1</v>
      </c>
      <c r="M207" t="s">
        <v>4178</v>
      </c>
    </row>
    <row r="208" spans="1:13" x14ac:dyDescent="0.25">
      <c r="A208">
        <v>428</v>
      </c>
      <c r="B208">
        <v>2015</v>
      </c>
      <c r="C208" t="s">
        <v>3258</v>
      </c>
      <c r="D208" t="s">
        <v>43</v>
      </c>
      <c r="E208" t="s">
        <v>3194</v>
      </c>
      <c r="F208" t="s">
        <v>3260</v>
      </c>
      <c r="G208" t="s">
        <v>3842</v>
      </c>
      <c r="H208">
        <v>70</v>
      </c>
      <c r="I208">
        <v>58</v>
      </c>
      <c r="K208" t="s">
        <v>357</v>
      </c>
      <c r="L208">
        <v>1</v>
      </c>
      <c r="M208" t="s">
        <v>4127</v>
      </c>
    </row>
    <row r="209" spans="1:13" x14ac:dyDescent="0.25">
      <c r="A209">
        <v>430</v>
      </c>
      <c r="B209">
        <v>2015</v>
      </c>
      <c r="C209" t="s">
        <v>3258</v>
      </c>
      <c r="D209" t="s">
        <v>45</v>
      </c>
      <c r="E209" t="s">
        <v>3194</v>
      </c>
      <c r="F209" t="s">
        <v>3441</v>
      </c>
      <c r="G209" t="s">
        <v>3842</v>
      </c>
      <c r="H209">
        <v>74</v>
      </c>
      <c r="I209">
        <v>48</v>
      </c>
      <c r="K209" t="s">
        <v>359</v>
      </c>
      <c r="L209">
        <v>1</v>
      </c>
      <c r="M209" t="s">
        <v>4182</v>
      </c>
    </row>
    <row r="210" spans="1:13" x14ac:dyDescent="0.25">
      <c r="A210">
        <v>431</v>
      </c>
      <c r="B210">
        <v>2015</v>
      </c>
      <c r="C210" t="s">
        <v>3258</v>
      </c>
      <c r="D210" t="s">
        <v>47</v>
      </c>
      <c r="E210" t="s">
        <v>3194</v>
      </c>
      <c r="F210" t="s">
        <v>3261</v>
      </c>
      <c r="G210" t="s">
        <v>3841</v>
      </c>
      <c r="H210">
        <v>61</v>
      </c>
      <c r="I210">
        <v>60</v>
      </c>
      <c r="K210" t="s">
        <v>360</v>
      </c>
      <c r="L210">
        <v>1</v>
      </c>
      <c r="M210" t="s">
        <v>4183</v>
      </c>
    </row>
    <row r="211" spans="1:13" x14ac:dyDescent="0.25">
      <c r="A211">
        <v>434</v>
      </c>
      <c r="B211">
        <v>2015</v>
      </c>
      <c r="C211" t="s">
        <v>3258</v>
      </c>
      <c r="D211" t="s">
        <v>303</v>
      </c>
      <c r="E211" t="s">
        <v>3194</v>
      </c>
      <c r="F211" t="s">
        <v>3257</v>
      </c>
      <c r="G211" t="s">
        <v>3842</v>
      </c>
      <c r="H211">
        <v>75</v>
      </c>
      <c r="I211">
        <v>72</v>
      </c>
      <c r="K211" t="s">
        <v>362</v>
      </c>
      <c r="L211">
        <v>1</v>
      </c>
      <c r="M211" t="s">
        <v>4102</v>
      </c>
    </row>
    <row r="212" spans="1:13" x14ac:dyDescent="0.25">
      <c r="A212">
        <v>436</v>
      </c>
      <c r="B212">
        <v>2015</v>
      </c>
      <c r="C212" t="s">
        <v>3258</v>
      </c>
      <c r="D212" t="s">
        <v>345</v>
      </c>
      <c r="E212" t="s">
        <v>3194</v>
      </c>
      <c r="F212" t="s">
        <v>3270</v>
      </c>
      <c r="G212" t="s">
        <v>3841</v>
      </c>
      <c r="H212">
        <v>66</v>
      </c>
      <c r="I212">
        <v>57</v>
      </c>
      <c r="K212" t="s">
        <v>364</v>
      </c>
      <c r="L212">
        <v>1</v>
      </c>
      <c r="M212" t="s">
        <v>4186</v>
      </c>
    </row>
    <row r="213" spans="1:13" x14ac:dyDescent="0.25">
      <c r="A213">
        <v>437</v>
      </c>
      <c r="B213">
        <v>2015</v>
      </c>
      <c r="C213" t="s">
        <v>3258</v>
      </c>
      <c r="D213" t="s">
        <v>56</v>
      </c>
      <c r="E213" t="s">
        <v>3194</v>
      </c>
      <c r="F213" t="s">
        <v>3264</v>
      </c>
      <c r="G213" t="s">
        <v>3841</v>
      </c>
      <c r="H213">
        <v>74</v>
      </c>
      <c r="I213">
        <v>72</v>
      </c>
      <c r="J213" t="s">
        <v>3843</v>
      </c>
      <c r="K213" t="s">
        <v>365</v>
      </c>
      <c r="L213">
        <v>1</v>
      </c>
      <c r="M213" t="s">
        <v>4187</v>
      </c>
    </row>
    <row r="214" spans="1:13" x14ac:dyDescent="0.25">
      <c r="A214">
        <v>441</v>
      </c>
      <c r="B214">
        <v>2015</v>
      </c>
      <c r="C214" t="s">
        <v>3270</v>
      </c>
      <c r="D214" t="s">
        <v>64</v>
      </c>
      <c r="E214" t="s">
        <v>3194</v>
      </c>
      <c r="F214" t="s">
        <v>3483</v>
      </c>
      <c r="G214" t="s">
        <v>3842</v>
      </c>
      <c r="H214">
        <v>93</v>
      </c>
      <c r="I214">
        <v>54</v>
      </c>
      <c r="K214" t="s">
        <v>176</v>
      </c>
      <c r="L214">
        <v>1</v>
      </c>
      <c r="M214" t="s">
        <v>4189</v>
      </c>
    </row>
    <row r="215" spans="1:13" x14ac:dyDescent="0.25">
      <c r="A215">
        <v>444</v>
      </c>
      <c r="B215">
        <v>2015</v>
      </c>
      <c r="C215" t="s">
        <v>3270</v>
      </c>
      <c r="D215" t="s">
        <v>12</v>
      </c>
      <c r="E215" t="s">
        <v>3194</v>
      </c>
      <c r="F215" t="s">
        <v>3357</v>
      </c>
      <c r="G215" t="s">
        <v>3842</v>
      </c>
      <c r="H215">
        <v>77</v>
      </c>
      <c r="I215">
        <v>68</v>
      </c>
      <c r="K215" t="s">
        <v>15</v>
      </c>
      <c r="L215">
        <v>1</v>
      </c>
      <c r="M215" t="s">
        <v>4192</v>
      </c>
    </row>
    <row r="216" spans="1:13" x14ac:dyDescent="0.25">
      <c r="A216">
        <v>445</v>
      </c>
      <c r="B216">
        <v>2015</v>
      </c>
      <c r="C216" t="s">
        <v>3270</v>
      </c>
      <c r="D216" t="s">
        <v>70</v>
      </c>
      <c r="E216" t="s">
        <v>3194</v>
      </c>
      <c r="F216" t="s">
        <v>3291</v>
      </c>
      <c r="G216" t="s">
        <v>3841</v>
      </c>
      <c r="H216">
        <v>78</v>
      </c>
      <c r="I216">
        <v>72</v>
      </c>
      <c r="K216" t="s">
        <v>17</v>
      </c>
      <c r="L216">
        <v>1</v>
      </c>
      <c r="M216" t="s">
        <v>4193</v>
      </c>
    </row>
    <row r="217" spans="1:13" x14ac:dyDescent="0.25">
      <c r="A217">
        <v>446</v>
      </c>
      <c r="B217">
        <v>2015</v>
      </c>
      <c r="C217" t="s">
        <v>3270</v>
      </c>
      <c r="D217" t="s">
        <v>14</v>
      </c>
      <c r="E217" t="s">
        <v>3194</v>
      </c>
      <c r="F217" t="s">
        <v>3530</v>
      </c>
      <c r="G217" t="s">
        <v>3842</v>
      </c>
      <c r="H217">
        <v>72</v>
      </c>
      <c r="I217">
        <v>59</v>
      </c>
      <c r="K217" t="s">
        <v>235</v>
      </c>
      <c r="L217">
        <v>1</v>
      </c>
      <c r="M217" t="s">
        <v>4194</v>
      </c>
    </row>
    <row r="218" spans="1:13" x14ac:dyDescent="0.25">
      <c r="A218">
        <v>447</v>
      </c>
      <c r="B218">
        <v>2015</v>
      </c>
      <c r="C218" t="s">
        <v>3270</v>
      </c>
      <c r="D218" t="s">
        <v>104</v>
      </c>
      <c r="E218" t="s">
        <v>3194</v>
      </c>
      <c r="F218" t="s">
        <v>3448</v>
      </c>
      <c r="G218" t="s">
        <v>3842</v>
      </c>
      <c r="H218">
        <v>63</v>
      </c>
      <c r="I218">
        <v>51</v>
      </c>
      <c r="K218" t="s">
        <v>290</v>
      </c>
      <c r="L218">
        <v>1</v>
      </c>
      <c r="M218" t="s">
        <v>4195</v>
      </c>
    </row>
    <row r="219" spans="1:13" x14ac:dyDescent="0.25">
      <c r="A219">
        <v>448</v>
      </c>
      <c r="B219">
        <v>2015</v>
      </c>
      <c r="C219" t="s">
        <v>3270</v>
      </c>
      <c r="D219" t="s">
        <v>289</v>
      </c>
      <c r="E219" t="s">
        <v>3194</v>
      </c>
      <c r="F219" t="s">
        <v>3363</v>
      </c>
      <c r="G219" t="s">
        <v>3842</v>
      </c>
      <c r="H219">
        <v>66</v>
      </c>
      <c r="I219">
        <v>53</v>
      </c>
      <c r="K219" t="s">
        <v>152</v>
      </c>
      <c r="L219">
        <v>1</v>
      </c>
      <c r="M219" t="s">
        <v>4196</v>
      </c>
    </row>
    <row r="220" spans="1:13" x14ac:dyDescent="0.25">
      <c r="A220">
        <v>449</v>
      </c>
      <c r="B220">
        <v>2015</v>
      </c>
      <c r="C220" t="s">
        <v>3270</v>
      </c>
      <c r="D220" t="s">
        <v>22</v>
      </c>
      <c r="E220" t="s">
        <v>3194</v>
      </c>
      <c r="F220" t="s">
        <v>3254</v>
      </c>
      <c r="G220" t="s">
        <v>3842</v>
      </c>
      <c r="H220">
        <v>80</v>
      </c>
      <c r="I220">
        <v>73</v>
      </c>
      <c r="J220" t="s">
        <v>3843</v>
      </c>
      <c r="K220" t="s">
        <v>153</v>
      </c>
      <c r="L220">
        <v>1</v>
      </c>
      <c r="M220" t="s">
        <v>4197</v>
      </c>
    </row>
    <row r="221" spans="1:13" x14ac:dyDescent="0.25">
      <c r="A221">
        <v>450</v>
      </c>
      <c r="B221">
        <v>2015</v>
      </c>
      <c r="C221" t="s">
        <v>3270</v>
      </c>
      <c r="D221" t="s">
        <v>263</v>
      </c>
      <c r="E221" t="s">
        <v>3194</v>
      </c>
      <c r="F221" t="s">
        <v>3283</v>
      </c>
      <c r="G221" t="s">
        <v>3842</v>
      </c>
      <c r="H221">
        <v>67</v>
      </c>
      <c r="I221">
        <v>46</v>
      </c>
      <c r="K221" t="s">
        <v>265</v>
      </c>
      <c r="L221">
        <v>1</v>
      </c>
      <c r="M221" t="s">
        <v>4198</v>
      </c>
    </row>
    <row r="222" spans="1:13" x14ac:dyDescent="0.25">
      <c r="A222">
        <v>452</v>
      </c>
      <c r="B222">
        <v>2015</v>
      </c>
      <c r="C222" t="s">
        <v>3270</v>
      </c>
      <c r="D222" t="s">
        <v>134</v>
      </c>
      <c r="E222" t="s">
        <v>3194</v>
      </c>
      <c r="F222" t="s">
        <v>3839</v>
      </c>
      <c r="G222" t="s">
        <v>3842</v>
      </c>
      <c r="H222">
        <v>70</v>
      </c>
      <c r="I222">
        <v>61</v>
      </c>
      <c r="K222" t="s">
        <v>267</v>
      </c>
      <c r="L222">
        <v>1</v>
      </c>
      <c r="M222" t="s">
        <v>4200</v>
      </c>
    </row>
    <row r="223" spans="1:13" x14ac:dyDescent="0.25">
      <c r="A223">
        <v>453</v>
      </c>
      <c r="B223">
        <v>2015</v>
      </c>
      <c r="C223" t="s">
        <v>3270</v>
      </c>
      <c r="D223" t="s">
        <v>292</v>
      </c>
      <c r="E223" t="s">
        <v>3194</v>
      </c>
      <c r="F223" t="s">
        <v>3266</v>
      </c>
      <c r="G223" t="s">
        <v>3842</v>
      </c>
      <c r="H223">
        <v>83</v>
      </c>
      <c r="I223">
        <v>49</v>
      </c>
      <c r="K223" t="s">
        <v>268</v>
      </c>
      <c r="L223">
        <v>1</v>
      </c>
      <c r="M223" t="s">
        <v>4201</v>
      </c>
    </row>
    <row r="224" spans="1:13" x14ac:dyDescent="0.25">
      <c r="A224">
        <v>455</v>
      </c>
      <c r="B224">
        <v>2015</v>
      </c>
      <c r="C224" t="s">
        <v>3270</v>
      </c>
      <c r="D224" t="s">
        <v>159</v>
      </c>
      <c r="E224" t="s">
        <v>3194</v>
      </c>
      <c r="F224" t="s">
        <v>3258</v>
      </c>
      <c r="G224" t="s">
        <v>3842</v>
      </c>
      <c r="H224">
        <v>73</v>
      </c>
      <c r="I224">
        <v>59</v>
      </c>
      <c r="K224" t="s">
        <v>270</v>
      </c>
      <c r="L224">
        <v>1</v>
      </c>
      <c r="M224" t="s">
        <v>4177</v>
      </c>
    </row>
    <row r="225" spans="1:13" x14ac:dyDescent="0.25">
      <c r="A225">
        <v>458</v>
      </c>
      <c r="B225">
        <v>2015</v>
      </c>
      <c r="C225" t="s">
        <v>3270</v>
      </c>
      <c r="D225" t="s">
        <v>85</v>
      </c>
      <c r="E225" t="s">
        <v>3194</v>
      </c>
      <c r="F225" t="s">
        <v>3260</v>
      </c>
      <c r="G225" t="s">
        <v>3842</v>
      </c>
      <c r="H225">
        <v>77</v>
      </c>
      <c r="I225">
        <v>54</v>
      </c>
      <c r="K225" t="s">
        <v>373</v>
      </c>
      <c r="L225">
        <v>1</v>
      </c>
      <c r="M225" t="s">
        <v>4125</v>
      </c>
    </row>
    <row r="226" spans="1:13" x14ac:dyDescent="0.25">
      <c r="A226">
        <v>460</v>
      </c>
      <c r="B226">
        <v>2015</v>
      </c>
      <c r="C226" t="s">
        <v>3270</v>
      </c>
      <c r="D226" t="s">
        <v>317</v>
      </c>
      <c r="E226" t="s">
        <v>3194</v>
      </c>
      <c r="F226" t="s">
        <v>3262</v>
      </c>
      <c r="G226" t="s">
        <v>3842</v>
      </c>
      <c r="H226">
        <v>80</v>
      </c>
      <c r="I226">
        <v>59</v>
      </c>
      <c r="K226" t="s">
        <v>374</v>
      </c>
      <c r="L226">
        <v>1</v>
      </c>
      <c r="M226" t="s">
        <v>4154</v>
      </c>
    </row>
    <row r="227" spans="1:13" x14ac:dyDescent="0.25">
      <c r="A227">
        <v>462</v>
      </c>
      <c r="B227">
        <v>2015</v>
      </c>
      <c r="C227" t="s">
        <v>3270</v>
      </c>
      <c r="D227" t="s">
        <v>44</v>
      </c>
      <c r="E227" t="s">
        <v>3194</v>
      </c>
      <c r="F227" t="s">
        <v>3259</v>
      </c>
      <c r="G227" t="s">
        <v>3842</v>
      </c>
      <c r="H227">
        <v>75</v>
      </c>
      <c r="I227">
        <v>56</v>
      </c>
      <c r="K227" t="s">
        <v>375</v>
      </c>
      <c r="L227">
        <v>1</v>
      </c>
      <c r="M227" t="s">
        <v>4206</v>
      </c>
    </row>
    <row r="228" spans="1:13" x14ac:dyDescent="0.25">
      <c r="A228">
        <v>463</v>
      </c>
      <c r="B228">
        <v>2015</v>
      </c>
      <c r="C228" t="s">
        <v>3270</v>
      </c>
      <c r="D228" t="s">
        <v>208</v>
      </c>
      <c r="E228" t="s">
        <v>3194</v>
      </c>
      <c r="F228" t="s">
        <v>3234</v>
      </c>
      <c r="G228" t="s">
        <v>3841</v>
      </c>
      <c r="H228">
        <v>62</v>
      </c>
      <c r="I228">
        <v>54</v>
      </c>
      <c r="K228" t="s">
        <v>376</v>
      </c>
      <c r="L228">
        <v>1</v>
      </c>
      <c r="M228" t="s">
        <v>4069</v>
      </c>
    </row>
    <row r="229" spans="1:13" x14ac:dyDescent="0.25">
      <c r="A229">
        <v>466</v>
      </c>
      <c r="B229">
        <v>2015</v>
      </c>
      <c r="C229" t="s">
        <v>3270</v>
      </c>
      <c r="D229" t="s">
        <v>92</v>
      </c>
      <c r="E229" t="s">
        <v>3194</v>
      </c>
      <c r="F229" t="s">
        <v>3257</v>
      </c>
      <c r="G229" t="s">
        <v>3842</v>
      </c>
      <c r="H229">
        <v>73</v>
      </c>
      <c r="I229">
        <v>55</v>
      </c>
      <c r="K229" t="s">
        <v>377</v>
      </c>
      <c r="L229">
        <v>1</v>
      </c>
      <c r="M229" t="s">
        <v>4101</v>
      </c>
    </row>
    <row r="230" spans="1:13" x14ac:dyDescent="0.25">
      <c r="A230">
        <v>467</v>
      </c>
      <c r="B230">
        <v>2015</v>
      </c>
      <c r="C230" t="s">
        <v>3270</v>
      </c>
      <c r="D230" t="s">
        <v>303</v>
      </c>
      <c r="E230" t="s">
        <v>3194</v>
      </c>
      <c r="F230" t="s">
        <v>3261</v>
      </c>
      <c r="G230" t="s">
        <v>3842</v>
      </c>
      <c r="H230">
        <v>67</v>
      </c>
      <c r="I230">
        <v>58</v>
      </c>
      <c r="K230" t="s">
        <v>378</v>
      </c>
      <c r="L230">
        <v>1</v>
      </c>
      <c r="M230" t="s">
        <v>4208</v>
      </c>
    </row>
    <row r="231" spans="1:13" x14ac:dyDescent="0.25">
      <c r="A231">
        <v>470</v>
      </c>
      <c r="B231">
        <v>2015</v>
      </c>
      <c r="C231" t="s">
        <v>3270</v>
      </c>
      <c r="D231" t="s">
        <v>60</v>
      </c>
      <c r="E231" t="s">
        <v>3194</v>
      </c>
      <c r="F231" t="s">
        <v>3264</v>
      </c>
      <c r="G231" t="s">
        <v>3842</v>
      </c>
      <c r="H231">
        <v>67</v>
      </c>
      <c r="I231">
        <v>62</v>
      </c>
      <c r="K231" t="s">
        <v>379</v>
      </c>
      <c r="L231">
        <v>1</v>
      </c>
      <c r="M231" t="s">
        <v>4209</v>
      </c>
    </row>
    <row r="232" spans="1:13" x14ac:dyDescent="0.25">
      <c r="A232">
        <v>473</v>
      </c>
      <c r="B232">
        <v>2015</v>
      </c>
      <c r="C232" t="s">
        <v>3266</v>
      </c>
      <c r="D232" t="s">
        <v>64</v>
      </c>
      <c r="E232" t="s">
        <v>3194</v>
      </c>
      <c r="F232" t="s">
        <v>3839</v>
      </c>
      <c r="G232" t="s">
        <v>3842</v>
      </c>
      <c r="H232">
        <v>75</v>
      </c>
      <c r="I232">
        <v>61</v>
      </c>
      <c r="K232" t="s">
        <v>176</v>
      </c>
      <c r="L232">
        <v>1</v>
      </c>
      <c r="M232" t="s">
        <v>4211</v>
      </c>
    </row>
    <row r="233" spans="1:13" x14ac:dyDescent="0.25">
      <c r="A233">
        <v>474</v>
      </c>
      <c r="B233">
        <v>2015</v>
      </c>
      <c r="C233" t="s">
        <v>3266</v>
      </c>
      <c r="D233" t="s">
        <v>98</v>
      </c>
      <c r="E233" t="s">
        <v>3194</v>
      </c>
      <c r="F233" t="s">
        <v>3469</v>
      </c>
      <c r="G233" t="s">
        <v>3842</v>
      </c>
      <c r="H233">
        <v>73</v>
      </c>
      <c r="I233">
        <v>64</v>
      </c>
      <c r="K233" t="s">
        <v>258</v>
      </c>
      <c r="L233">
        <v>1</v>
      </c>
      <c r="M233" t="s">
        <v>4212</v>
      </c>
    </row>
    <row r="234" spans="1:13" x14ac:dyDescent="0.25">
      <c r="A234">
        <v>477</v>
      </c>
      <c r="B234">
        <v>2015</v>
      </c>
      <c r="C234" t="s">
        <v>3266</v>
      </c>
      <c r="D234" t="s">
        <v>70</v>
      </c>
      <c r="E234" t="s">
        <v>3194</v>
      </c>
      <c r="F234" t="s">
        <v>3233</v>
      </c>
      <c r="G234" t="s">
        <v>3842</v>
      </c>
      <c r="H234">
        <v>71</v>
      </c>
      <c r="I234">
        <v>70</v>
      </c>
      <c r="K234" t="s">
        <v>101</v>
      </c>
      <c r="L234">
        <v>1</v>
      </c>
      <c r="M234" t="s">
        <v>4215</v>
      </c>
    </row>
    <row r="235" spans="1:13" x14ac:dyDescent="0.25">
      <c r="A235">
        <v>478</v>
      </c>
      <c r="B235">
        <v>2015</v>
      </c>
      <c r="C235" t="s">
        <v>3266</v>
      </c>
      <c r="D235" t="s">
        <v>16</v>
      </c>
      <c r="E235" t="s">
        <v>3194</v>
      </c>
      <c r="F235" t="s">
        <v>3337</v>
      </c>
      <c r="G235" t="s">
        <v>3842</v>
      </c>
      <c r="H235">
        <v>79</v>
      </c>
      <c r="I235">
        <v>65</v>
      </c>
      <c r="K235" t="s">
        <v>103</v>
      </c>
      <c r="L235">
        <v>1</v>
      </c>
      <c r="M235" t="s">
        <v>4216</v>
      </c>
    </row>
    <row r="236" spans="1:13" x14ac:dyDescent="0.25">
      <c r="A236">
        <v>481</v>
      </c>
      <c r="B236">
        <v>2015</v>
      </c>
      <c r="C236" t="s">
        <v>3266</v>
      </c>
      <c r="D236" t="s">
        <v>351</v>
      </c>
      <c r="E236" t="s">
        <v>3194</v>
      </c>
      <c r="F236" t="s">
        <v>3476</v>
      </c>
      <c r="G236" t="s">
        <v>3841</v>
      </c>
      <c r="H236">
        <v>68</v>
      </c>
      <c r="I236">
        <v>63</v>
      </c>
      <c r="K236" t="s">
        <v>178</v>
      </c>
      <c r="L236">
        <v>1</v>
      </c>
      <c r="M236" t="s">
        <v>4219</v>
      </c>
    </row>
    <row r="237" spans="1:13" x14ac:dyDescent="0.25">
      <c r="A237">
        <v>482</v>
      </c>
      <c r="B237">
        <v>2015</v>
      </c>
      <c r="C237" t="s">
        <v>3266</v>
      </c>
      <c r="D237" t="s">
        <v>180</v>
      </c>
      <c r="E237" t="s">
        <v>3194</v>
      </c>
      <c r="F237" t="s">
        <v>3226</v>
      </c>
      <c r="G237" t="s">
        <v>3841</v>
      </c>
      <c r="H237">
        <v>89</v>
      </c>
      <c r="I237">
        <v>69</v>
      </c>
      <c r="K237" t="s">
        <v>179</v>
      </c>
      <c r="L237">
        <v>1</v>
      </c>
      <c r="M237" t="s">
        <v>4220</v>
      </c>
    </row>
    <row r="238" spans="1:13" x14ac:dyDescent="0.25">
      <c r="A238">
        <v>484</v>
      </c>
      <c r="B238">
        <v>2015</v>
      </c>
      <c r="C238" t="s">
        <v>3266</v>
      </c>
      <c r="D238" t="s">
        <v>181</v>
      </c>
      <c r="E238" t="s">
        <v>3194</v>
      </c>
      <c r="F238" t="s">
        <v>3443</v>
      </c>
      <c r="G238" t="s">
        <v>3842</v>
      </c>
      <c r="H238">
        <v>78</v>
      </c>
      <c r="I238">
        <v>63</v>
      </c>
      <c r="K238" t="s">
        <v>156</v>
      </c>
      <c r="L238">
        <v>1</v>
      </c>
      <c r="M238" t="s">
        <v>4222</v>
      </c>
    </row>
    <row r="239" spans="1:13" x14ac:dyDescent="0.25">
      <c r="A239">
        <v>485</v>
      </c>
      <c r="B239">
        <v>2015</v>
      </c>
      <c r="C239" t="s">
        <v>3266</v>
      </c>
      <c r="D239" t="s">
        <v>183</v>
      </c>
      <c r="E239" t="s">
        <v>3194</v>
      </c>
      <c r="F239" t="s">
        <v>3488</v>
      </c>
      <c r="G239" t="s">
        <v>3841</v>
      </c>
      <c r="H239">
        <v>79</v>
      </c>
      <c r="I239">
        <v>70</v>
      </c>
      <c r="K239" t="s">
        <v>381</v>
      </c>
      <c r="L239">
        <v>1</v>
      </c>
      <c r="M239" t="s">
        <v>4223</v>
      </c>
    </row>
    <row r="240" spans="1:13" x14ac:dyDescent="0.25">
      <c r="A240">
        <v>487</v>
      </c>
      <c r="B240">
        <v>2015</v>
      </c>
      <c r="C240" t="s">
        <v>3266</v>
      </c>
      <c r="D240" t="s">
        <v>32</v>
      </c>
      <c r="E240" t="s">
        <v>3194</v>
      </c>
      <c r="F240" t="s">
        <v>3260</v>
      </c>
      <c r="G240" t="s">
        <v>3842</v>
      </c>
      <c r="H240">
        <v>58</v>
      </c>
      <c r="I240">
        <v>50</v>
      </c>
      <c r="K240" t="s">
        <v>383</v>
      </c>
      <c r="L240">
        <v>1</v>
      </c>
      <c r="M240" t="s">
        <v>4123</v>
      </c>
    </row>
    <row r="241" spans="1:13" x14ac:dyDescent="0.25">
      <c r="A241">
        <v>488</v>
      </c>
      <c r="B241">
        <v>2015</v>
      </c>
      <c r="C241" t="s">
        <v>3266</v>
      </c>
      <c r="D241" t="s">
        <v>34</v>
      </c>
      <c r="E241" t="s">
        <v>3194</v>
      </c>
      <c r="F241" t="s">
        <v>3257</v>
      </c>
      <c r="G241" t="s">
        <v>3841</v>
      </c>
      <c r="H241">
        <v>58</v>
      </c>
      <c r="I241">
        <v>44</v>
      </c>
      <c r="K241" t="s">
        <v>384</v>
      </c>
      <c r="L241">
        <v>1</v>
      </c>
      <c r="M241" t="s">
        <v>4092</v>
      </c>
    </row>
    <row r="242" spans="1:13" x14ac:dyDescent="0.25">
      <c r="A242">
        <v>490</v>
      </c>
      <c r="B242">
        <v>2015</v>
      </c>
      <c r="C242" t="s">
        <v>3266</v>
      </c>
      <c r="D242" t="s">
        <v>85</v>
      </c>
      <c r="E242" t="s">
        <v>3194</v>
      </c>
      <c r="F242" t="s">
        <v>3264</v>
      </c>
      <c r="G242" t="s">
        <v>3841</v>
      </c>
      <c r="H242">
        <v>75</v>
      </c>
      <c r="I242">
        <v>58</v>
      </c>
      <c r="K242" t="s">
        <v>386</v>
      </c>
      <c r="L242">
        <v>1</v>
      </c>
      <c r="M242" t="s">
        <v>4225</v>
      </c>
    </row>
    <row r="243" spans="1:13" x14ac:dyDescent="0.25">
      <c r="A243">
        <v>493</v>
      </c>
      <c r="B243">
        <v>2015</v>
      </c>
      <c r="C243" t="s">
        <v>3266</v>
      </c>
      <c r="D243" t="s">
        <v>43</v>
      </c>
      <c r="E243" t="s">
        <v>3194</v>
      </c>
      <c r="F243" t="s">
        <v>3270</v>
      </c>
      <c r="G243" t="s">
        <v>3841</v>
      </c>
      <c r="H243">
        <v>63</v>
      </c>
      <c r="I243">
        <v>52</v>
      </c>
      <c r="K243" t="s">
        <v>389</v>
      </c>
      <c r="L243">
        <v>1</v>
      </c>
      <c r="M243" t="s">
        <v>4205</v>
      </c>
    </row>
    <row r="244" spans="1:13" x14ac:dyDescent="0.25">
      <c r="A244">
        <v>495</v>
      </c>
      <c r="B244">
        <v>2015</v>
      </c>
      <c r="C244" t="s">
        <v>3266</v>
      </c>
      <c r="D244" t="s">
        <v>45</v>
      </c>
      <c r="E244" t="s">
        <v>3194</v>
      </c>
      <c r="F244" t="s">
        <v>3261</v>
      </c>
      <c r="G244" t="s">
        <v>3841</v>
      </c>
      <c r="H244">
        <v>61</v>
      </c>
      <c r="I244">
        <v>48</v>
      </c>
      <c r="K244" t="s">
        <v>390</v>
      </c>
      <c r="L244">
        <v>1</v>
      </c>
      <c r="M244" t="s">
        <v>4228</v>
      </c>
    </row>
    <row r="245" spans="1:13" x14ac:dyDescent="0.25">
      <c r="A245">
        <v>498</v>
      </c>
      <c r="B245">
        <v>2015</v>
      </c>
      <c r="C245" t="s">
        <v>3266</v>
      </c>
      <c r="D245" t="s">
        <v>92</v>
      </c>
      <c r="E245" t="s">
        <v>3194</v>
      </c>
      <c r="F245" t="s">
        <v>3258</v>
      </c>
      <c r="G245" t="s">
        <v>3841</v>
      </c>
      <c r="H245">
        <v>75</v>
      </c>
      <c r="I245">
        <v>48</v>
      </c>
      <c r="K245" t="s">
        <v>392</v>
      </c>
      <c r="L245">
        <v>1</v>
      </c>
      <c r="M245" t="s">
        <v>4184</v>
      </c>
    </row>
    <row r="246" spans="1:13" x14ac:dyDescent="0.25">
      <c r="A246">
        <v>499</v>
      </c>
      <c r="B246">
        <v>2015</v>
      </c>
      <c r="C246" t="s">
        <v>3266</v>
      </c>
      <c r="D246" t="s">
        <v>51</v>
      </c>
      <c r="E246" t="s">
        <v>3194</v>
      </c>
      <c r="F246" t="s">
        <v>3262</v>
      </c>
      <c r="G246" t="s">
        <v>3842</v>
      </c>
      <c r="H246">
        <v>69</v>
      </c>
      <c r="I246">
        <v>67</v>
      </c>
      <c r="K246" t="s">
        <v>393</v>
      </c>
      <c r="L246">
        <v>1</v>
      </c>
      <c r="M246" t="s">
        <v>4159</v>
      </c>
    </row>
    <row r="247" spans="1:13" x14ac:dyDescent="0.25">
      <c r="A247">
        <v>502</v>
      </c>
      <c r="B247">
        <v>2015</v>
      </c>
      <c r="C247" t="s">
        <v>3266</v>
      </c>
      <c r="D247" t="s">
        <v>58</v>
      </c>
      <c r="E247" t="s">
        <v>3194</v>
      </c>
      <c r="F247" t="s">
        <v>3259</v>
      </c>
      <c r="G247" t="s">
        <v>3842</v>
      </c>
      <c r="H247">
        <v>74</v>
      </c>
      <c r="I247">
        <v>45</v>
      </c>
      <c r="K247" t="s">
        <v>395</v>
      </c>
      <c r="L247">
        <v>1</v>
      </c>
      <c r="M247" t="s">
        <v>4230</v>
      </c>
    </row>
    <row r="248" spans="1:13" x14ac:dyDescent="0.25">
      <c r="A248">
        <v>503</v>
      </c>
      <c r="B248">
        <v>2015</v>
      </c>
      <c r="C248" t="s">
        <v>3266</v>
      </c>
      <c r="D248" t="s">
        <v>310</v>
      </c>
      <c r="E248" t="s">
        <v>3194</v>
      </c>
      <c r="F248" t="s">
        <v>3263</v>
      </c>
      <c r="G248" t="s">
        <v>3841</v>
      </c>
      <c r="H248">
        <v>67</v>
      </c>
      <c r="I248">
        <v>63</v>
      </c>
      <c r="K248" t="s">
        <v>396</v>
      </c>
      <c r="L248">
        <v>1</v>
      </c>
      <c r="M248" t="s">
        <v>4231</v>
      </c>
    </row>
    <row r="249" spans="1:13" x14ac:dyDescent="0.25">
      <c r="A249">
        <v>505</v>
      </c>
      <c r="B249">
        <v>2015</v>
      </c>
      <c r="C249" t="s">
        <v>3261</v>
      </c>
      <c r="D249" t="s">
        <v>64</v>
      </c>
      <c r="E249" t="s">
        <v>3194</v>
      </c>
      <c r="F249" t="s">
        <v>3520</v>
      </c>
      <c r="G249" t="s">
        <v>3842</v>
      </c>
      <c r="H249">
        <v>40</v>
      </c>
      <c r="I249">
        <v>37</v>
      </c>
      <c r="K249" t="s">
        <v>176</v>
      </c>
      <c r="L249">
        <v>1</v>
      </c>
      <c r="M249" t="s">
        <v>4232</v>
      </c>
    </row>
    <row r="250" spans="1:13" x14ac:dyDescent="0.25">
      <c r="A250">
        <v>506</v>
      </c>
      <c r="B250">
        <v>2015</v>
      </c>
      <c r="C250" t="s">
        <v>3261</v>
      </c>
      <c r="D250" t="s">
        <v>65</v>
      </c>
      <c r="E250" t="s">
        <v>3194</v>
      </c>
      <c r="F250" t="s">
        <v>3438</v>
      </c>
      <c r="G250" t="s">
        <v>3842</v>
      </c>
      <c r="H250">
        <v>82</v>
      </c>
      <c r="I250">
        <v>75</v>
      </c>
      <c r="K250" t="s">
        <v>258</v>
      </c>
      <c r="L250">
        <v>1</v>
      </c>
      <c r="M250" t="s">
        <v>4233</v>
      </c>
    </row>
    <row r="251" spans="1:13" x14ac:dyDescent="0.25">
      <c r="A251">
        <v>509</v>
      </c>
      <c r="B251">
        <v>2015</v>
      </c>
      <c r="C251" t="s">
        <v>3261</v>
      </c>
      <c r="D251" t="s">
        <v>70</v>
      </c>
      <c r="E251" t="s">
        <v>3194</v>
      </c>
      <c r="F251" t="s">
        <v>3380</v>
      </c>
      <c r="G251" t="s">
        <v>3842</v>
      </c>
      <c r="H251">
        <v>76</v>
      </c>
      <c r="I251">
        <v>67</v>
      </c>
      <c r="K251" t="s">
        <v>150</v>
      </c>
      <c r="L251">
        <v>1</v>
      </c>
      <c r="M251" t="s">
        <v>4236</v>
      </c>
    </row>
    <row r="252" spans="1:13" x14ac:dyDescent="0.25">
      <c r="A252">
        <v>510</v>
      </c>
      <c r="B252">
        <v>2015</v>
      </c>
      <c r="C252" t="s">
        <v>3261</v>
      </c>
      <c r="D252" t="s">
        <v>104</v>
      </c>
      <c r="E252" t="s">
        <v>3194</v>
      </c>
      <c r="F252" t="s">
        <v>3228</v>
      </c>
      <c r="G252" t="s">
        <v>3842</v>
      </c>
      <c r="H252">
        <v>70</v>
      </c>
      <c r="I252">
        <v>56</v>
      </c>
      <c r="K252" t="s">
        <v>151</v>
      </c>
      <c r="L252">
        <v>1</v>
      </c>
      <c r="M252" t="s">
        <v>4237</v>
      </c>
    </row>
    <row r="253" spans="1:13" x14ac:dyDescent="0.25">
      <c r="A253">
        <v>513</v>
      </c>
      <c r="B253">
        <v>2015</v>
      </c>
      <c r="C253" t="s">
        <v>3261</v>
      </c>
      <c r="D253" t="s">
        <v>197</v>
      </c>
      <c r="E253" t="s">
        <v>3194</v>
      </c>
      <c r="F253" t="s">
        <v>3303</v>
      </c>
      <c r="G253" t="s">
        <v>3842</v>
      </c>
      <c r="H253">
        <v>76</v>
      </c>
      <c r="I253">
        <v>64</v>
      </c>
      <c r="K253" t="s">
        <v>153</v>
      </c>
      <c r="L253">
        <v>1</v>
      </c>
      <c r="M253" t="s">
        <v>4240</v>
      </c>
    </row>
    <row r="254" spans="1:13" x14ac:dyDescent="0.25">
      <c r="A254">
        <v>516</v>
      </c>
      <c r="B254">
        <v>2015</v>
      </c>
      <c r="C254" t="s">
        <v>3261</v>
      </c>
      <c r="D254" t="s">
        <v>28</v>
      </c>
      <c r="E254" t="s">
        <v>3194</v>
      </c>
      <c r="F254" t="s">
        <v>3830</v>
      </c>
      <c r="G254" t="s">
        <v>3842</v>
      </c>
      <c r="H254">
        <v>77</v>
      </c>
      <c r="I254">
        <v>52</v>
      </c>
      <c r="K254" t="s">
        <v>398</v>
      </c>
      <c r="L254">
        <v>1</v>
      </c>
      <c r="M254" t="s">
        <v>4243</v>
      </c>
    </row>
    <row r="255" spans="1:13" x14ac:dyDescent="0.25">
      <c r="A255">
        <v>517</v>
      </c>
      <c r="B255">
        <v>2015</v>
      </c>
      <c r="C255" t="s">
        <v>3261</v>
      </c>
      <c r="D255" t="s">
        <v>183</v>
      </c>
      <c r="E255" t="s">
        <v>3194</v>
      </c>
      <c r="F255" t="s">
        <v>3421</v>
      </c>
      <c r="G255" t="s">
        <v>3842</v>
      </c>
      <c r="H255">
        <v>66</v>
      </c>
      <c r="I255">
        <v>56</v>
      </c>
      <c r="K255" t="s">
        <v>399</v>
      </c>
      <c r="L255">
        <v>1</v>
      </c>
      <c r="M255" t="s">
        <v>4244</v>
      </c>
    </row>
    <row r="256" spans="1:13" x14ac:dyDescent="0.25">
      <c r="A256">
        <v>519</v>
      </c>
      <c r="B256">
        <v>2015</v>
      </c>
      <c r="C256" t="s">
        <v>3261</v>
      </c>
      <c r="D256" t="s">
        <v>333</v>
      </c>
      <c r="E256" t="s">
        <v>3194</v>
      </c>
      <c r="F256" t="s">
        <v>3259</v>
      </c>
      <c r="G256" t="s">
        <v>3842</v>
      </c>
      <c r="H256">
        <v>84</v>
      </c>
      <c r="I256">
        <v>78</v>
      </c>
      <c r="K256" t="s">
        <v>401</v>
      </c>
      <c r="L256">
        <v>1</v>
      </c>
      <c r="M256" t="s">
        <v>4245</v>
      </c>
    </row>
    <row r="257" spans="1:13" x14ac:dyDescent="0.25">
      <c r="A257">
        <v>521</v>
      </c>
      <c r="B257">
        <v>2015</v>
      </c>
      <c r="C257" t="s">
        <v>3261</v>
      </c>
      <c r="D257" t="s">
        <v>36</v>
      </c>
      <c r="E257" t="s">
        <v>3194</v>
      </c>
      <c r="F257" t="s">
        <v>3264</v>
      </c>
      <c r="G257" t="s">
        <v>3841</v>
      </c>
      <c r="H257">
        <v>63</v>
      </c>
      <c r="I257">
        <v>56</v>
      </c>
      <c r="K257" t="s">
        <v>403</v>
      </c>
      <c r="L257">
        <v>1</v>
      </c>
      <c r="M257" t="s">
        <v>4247</v>
      </c>
    </row>
    <row r="258" spans="1:13" x14ac:dyDescent="0.25">
      <c r="A258">
        <v>522</v>
      </c>
      <c r="B258">
        <v>2015</v>
      </c>
      <c r="C258" t="s">
        <v>3261</v>
      </c>
      <c r="D258" t="s">
        <v>37</v>
      </c>
      <c r="E258" t="s">
        <v>3194</v>
      </c>
      <c r="F258" t="s">
        <v>3270</v>
      </c>
      <c r="G258" t="s">
        <v>3841</v>
      </c>
      <c r="H258">
        <v>60</v>
      </c>
      <c r="I258">
        <v>55</v>
      </c>
      <c r="K258" t="s">
        <v>404</v>
      </c>
      <c r="L258">
        <v>1</v>
      </c>
      <c r="M258" t="s">
        <v>4203</v>
      </c>
    </row>
    <row r="259" spans="1:13" x14ac:dyDescent="0.25">
      <c r="A259">
        <v>524</v>
      </c>
      <c r="B259">
        <v>2015</v>
      </c>
      <c r="C259" t="s">
        <v>3261</v>
      </c>
      <c r="D259" t="s">
        <v>40</v>
      </c>
      <c r="E259" t="s">
        <v>3194</v>
      </c>
      <c r="F259" t="s">
        <v>3266</v>
      </c>
      <c r="G259" t="s">
        <v>3842</v>
      </c>
      <c r="H259">
        <v>73</v>
      </c>
      <c r="I259">
        <v>48</v>
      </c>
      <c r="K259" t="s">
        <v>406</v>
      </c>
      <c r="L259">
        <v>1</v>
      </c>
      <c r="M259" t="s">
        <v>4226</v>
      </c>
    </row>
    <row r="260" spans="1:13" x14ac:dyDescent="0.25">
      <c r="A260">
        <v>526</v>
      </c>
      <c r="B260">
        <v>2015</v>
      </c>
      <c r="C260" t="s">
        <v>3261</v>
      </c>
      <c r="D260" t="s">
        <v>44</v>
      </c>
      <c r="E260" t="s">
        <v>3194</v>
      </c>
      <c r="F260" t="s">
        <v>3263</v>
      </c>
      <c r="G260" t="s">
        <v>3842</v>
      </c>
      <c r="H260">
        <v>55</v>
      </c>
      <c r="I260">
        <v>37</v>
      </c>
      <c r="K260" t="s">
        <v>408</v>
      </c>
      <c r="L260">
        <v>1</v>
      </c>
      <c r="M260" t="s">
        <v>4249</v>
      </c>
    </row>
    <row r="261" spans="1:13" x14ac:dyDescent="0.25">
      <c r="A261">
        <v>529</v>
      </c>
      <c r="B261">
        <v>2015</v>
      </c>
      <c r="C261" t="s">
        <v>3261</v>
      </c>
      <c r="D261" t="s">
        <v>49</v>
      </c>
      <c r="E261" t="s">
        <v>3194</v>
      </c>
      <c r="F261" t="s">
        <v>3234</v>
      </c>
      <c r="G261" t="s">
        <v>3842</v>
      </c>
      <c r="H261">
        <v>75</v>
      </c>
      <c r="I261">
        <v>59</v>
      </c>
      <c r="K261" t="s">
        <v>411</v>
      </c>
      <c r="L261">
        <v>1</v>
      </c>
      <c r="M261" t="s">
        <v>4071</v>
      </c>
    </row>
    <row r="262" spans="1:13" x14ac:dyDescent="0.25">
      <c r="A262">
        <v>530</v>
      </c>
      <c r="B262">
        <v>2015</v>
      </c>
      <c r="C262" t="s">
        <v>3261</v>
      </c>
      <c r="D262" t="s">
        <v>92</v>
      </c>
      <c r="E262" t="s">
        <v>3194</v>
      </c>
      <c r="F262" t="s">
        <v>3260</v>
      </c>
      <c r="G262" t="s">
        <v>3842</v>
      </c>
      <c r="H262">
        <v>66</v>
      </c>
      <c r="I262">
        <v>53</v>
      </c>
      <c r="K262" t="s">
        <v>412</v>
      </c>
      <c r="L262">
        <v>1</v>
      </c>
      <c r="M262" t="s">
        <v>4130</v>
      </c>
    </row>
    <row r="263" spans="1:13" x14ac:dyDescent="0.25">
      <c r="A263">
        <v>533</v>
      </c>
      <c r="B263">
        <v>2015</v>
      </c>
      <c r="C263" t="s">
        <v>3261</v>
      </c>
      <c r="D263" t="s">
        <v>345</v>
      </c>
      <c r="E263" t="s">
        <v>3194</v>
      </c>
      <c r="F263" t="s">
        <v>3262</v>
      </c>
      <c r="G263" t="s">
        <v>3842</v>
      </c>
      <c r="H263">
        <v>66</v>
      </c>
      <c r="I263">
        <v>54</v>
      </c>
      <c r="K263" t="s">
        <v>286</v>
      </c>
      <c r="L263">
        <v>1</v>
      </c>
      <c r="M263" t="s">
        <v>4160</v>
      </c>
    </row>
    <row r="264" spans="1:13" x14ac:dyDescent="0.25">
      <c r="A264">
        <v>535</v>
      </c>
      <c r="B264">
        <v>2015</v>
      </c>
      <c r="C264" t="s">
        <v>3261</v>
      </c>
      <c r="D264" t="s">
        <v>310</v>
      </c>
      <c r="E264" t="s">
        <v>3194</v>
      </c>
      <c r="F264" t="s">
        <v>3257</v>
      </c>
      <c r="G264" t="s">
        <v>3842</v>
      </c>
      <c r="H264">
        <v>75</v>
      </c>
      <c r="I264">
        <v>63</v>
      </c>
      <c r="K264" t="s">
        <v>287</v>
      </c>
      <c r="L264">
        <v>1</v>
      </c>
      <c r="M264" t="s">
        <v>4107</v>
      </c>
    </row>
    <row r="265" spans="1:13" x14ac:dyDescent="0.25">
      <c r="A265">
        <v>537</v>
      </c>
      <c r="B265">
        <v>2015</v>
      </c>
      <c r="C265" t="s">
        <v>3263</v>
      </c>
      <c r="D265" t="s">
        <v>65</v>
      </c>
      <c r="E265" t="s">
        <v>3194</v>
      </c>
      <c r="F265" t="s">
        <v>3321</v>
      </c>
      <c r="G265" t="s">
        <v>3841</v>
      </c>
      <c r="H265">
        <v>71</v>
      </c>
      <c r="I265">
        <v>49</v>
      </c>
      <c r="K265" t="s">
        <v>9</v>
      </c>
      <c r="L265">
        <v>1</v>
      </c>
      <c r="M265" t="s">
        <v>4251</v>
      </c>
    </row>
    <row r="266" spans="1:13" x14ac:dyDescent="0.25">
      <c r="A266">
        <v>538</v>
      </c>
      <c r="B266">
        <v>2015</v>
      </c>
      <c r="C266" t="s">
        <v>3263</v>
      </c>
      <c r="D266" t="s">
        <v>149</v>
      </c>
      <c r="E266" t="s">
        <v>3194</v>
      </c>
      <c r="F266" t="s">
        <v>3515</v>
      </c>
      <c r="G266" t="s">
        <v>3842</v>
      </c>
      <c r="H266">
        <v>100</v>
      </c>
      <c r="I266">
        <v>61</v>
      </c>
      <c r="K266" t="s">
        <v>11</v>
      </c>
      <c r="L266">
        <v>1</v>
      </c>
      <c r="M266" t="s">
        <v>4252</v>
      </c>
    </row>
    <row r="267" spans="1:13" x14ac:dyDescent="0.25">
      <c r="A267">
        <v>539</v>
      </c>
      <c r="B267">
        <v>2015</v>
      </c>
      <c r="C267" t="s">
        <v>3263</v>
      </c>
      <c r="D267" t="s">
        <v>12</v>
      </c>
      <c r="E267" t="s">
        <v>3194</v>
      </c>
      <c r="F267" t="s">
        <v>3839</v>
      </c>
      <c r="G267" t="s">
        <v>3842</v>
      </c>
      <c r="H267">
        <v>89</v>
      </c>
      <c r="I267">
        <v>45</v>
      </c>
      <c r="K267" t="s">
        <v>99</v>
      </c>
      <c r="L267">
        <v>1</v>
      </c>
      <c r="M267" t="s">
        <v>4253</v>
      </c>
    </row>
    <row r="268" spans="1:13" x14ac:dyDescent="0.25">
      <c r="A268">
        <v>540</v>
      </c>
      <c r="B268">
        <v>2015</v>
      </c>
      <c r="C268" t="s">
        <v>3263</v>
      </c>
      <c r="D268" t="s">
        <v>70</v>
      </c>
      <c r="E268" t="s">
        <v>3194</v>
      </c>
      <c r="F268" t="s">
        <v>3477</v>
      </c>
      <c r="G268" t="s">
        <v>3842</v>
      </c>
      <c r="H268">
        <v>74</v>
      </c>
      <c r="I268">
        <v>59</v>
      </c>
      <c r="K268" t="s">
        <v>100</v>
      </c>
      <c r="L268">
        <v>1</v>
      </c>
      <c r="M268" t="s">
        <v>4254</v>
      </c>
    </row>
    <row r="269" spans="1:13" x14ac:dyDescent="0.25">
      <c r="A269">
        <v>541</v>
      </c>
      <c r="B269">
        <v>2015</v>
      </c>
      <c r="C269" t="s">
        <v>3263</v>
      </c>
      <c r="D269" t="s">
        <v>102</v>
      </c>
      <c r="E269" t="s">
        <v>3194</v>
      </c>
      <c r="F269" t="s">
        <v>3443</v>
      </c>
      <c r="G269" t="s">
        <v>3842</v>
      </c>
      <c r="H269">
        <v>71</v>
      </c>
      <c r="I269">
        <v>61</v>
      </c>
      <c r="K269" t="s">
        <v>101</v>
      </c>
      <c r="L269">
        <v>1</v>
      </c>
      <c r="M269" t="s">
        <v>4255</v>
      </c>
    </row>
    <row r="270" spans="1:13" x14ac:dyDescent="0.25">
      <c r="A270">
        <v>542</v>
      </c>
      <c r="B270">
        <v>2015</v>
      </c>
      <c r="C270" t="s">
        <v>3263</v>
      </c>
      <c r="D270" t="s">
        <v>104</v>
      </c>
      <c r="E270" t="s">
        <v>3194</v>
      </c>
      <c r="F270" t="s">
        <v>3353</v>
      </c>
      <c r="G270" t="s">
        <v>3842</v>
      </c>
      <c r="H270">
        <v>73</v>
      </c>
      <c r="I270">
        <v>68</v>
      </c>
      <c r="K270" t="s">
        <v>103</v>
      </c>
      <c r="L270">
        <v>1</v>
      </c>
      <c r="M270" t="s">
        <v>4256</v>
      </c>
    </row>
    <row r="271" spans="1:13" x14ac:dyDescent="0.25">
      <c r="A271">
        <v>544</v>
      </c>
      <c r="B271">
        <v>2015</v>
      </c>
      <c r="C271" t="s">
        <v>3263</v>
      </c>
      <c r="D271" t="s">
        <v>20</v>
      </c>
      <c r="E271" t="s">
        <v>3194</v>
      </c>
      <c r="F271" t="s">
        <v>3323</v>
      </c>
      <c r="G271" t="s">
        <v>3842</v>
      </c>
      <c r="H271">
        <v>59</v>
      </c>
      <c r="I271">
        <v>54</v>
      </c>
      <c r="K271" t="s">
        <v>415</v>
      </c>
      <c r="L271">
        <v>1</v>
      </c>
      <c r="M271" t="s">
        <v>4258</v>
      </c>
    </row>
    <row r="272" spans="1:13" x14ac:dyDescent="0.25">
      <c r="A272">
        <v>545</v>
      </c>
      <c r="B272">
        <v>2015</v>
      </c>
      <c r="C272" t="s">
        <v>3263</v>
      </c>
      <c r="D272" t="s">
        <v>331</v>
      </c>
      <c r="E272" t="s">
        <v>3194</v>
      </c>
      <c r="F272" t="s">
        <v>3442</v>
      </c>
      <c r="G272" t="s">
        <v>3842</v>
      </c>
      <c r="H272">
        <v>75</v>
      </c>
      <c r="I272">
        <v>67</v>
      </c>
      <c r="K272" t="s">
        <v>416</v>
      </c>
      <c r="L272">
        <v>1</v>
      </c>
      <c r="M272" t="s">
        <v>4259</v>
      </c>
    </row>
    <row r="273" spans="1:13" x14ac:dyDescent="0.25">
      <c r="A273">
        <v>546</v>
      </c>
      <c r="B273">
        <v>2015</v>
      </c>
      <c r="C273" t="s">
        <v>3263</v>
      </c>
      <c r="D273" t="s">
        <v>417</v>
      </c>
      <c r="E273" t="s">
        <v>3194</v>
      </c>
      <c r="F273" t="s">
        <v>3469</v>
      </c>
      <c r="G273" t="s">
        <v>3842</v>
      </c>
      <c r="H273">
        <v>56</v>
      </c>
      <c r="I273">
        <v>49</v>
      </c>
      <c r="K273" t="s">
        <v>418</v>
      </c>
      <c r="L273">
        <v>1</v>
      </c>
      <c r="M273" t="s">
        <v>4260</v>
      </c>
    </row>
    <row r="274" spans="1:13" x14ac:dyDescent="0.25">
      <c r="A274">
        <v>551</v>
      </c>
      <c r="B274">
        <v>2015</v>
      </c>
      <c r="C274" t="s">
        <v>3263</v>
      </c>
      <c r="D274" t="s">
        <v>83</v>
      </c>
      <c r="E274" t="s">
        <v>3194</v>
      </c>
      <c r="F274" t="s">
        <v>3261</v>
      </c>
      <c r="G274" t="s">
        <v>3841</v>
      </c>
      <c r="H274">
        <v>64</v>
      </c>
      <c r="I274">
        <v>56</v>
      </c>
      <c r="K274" t="s">
        <v>270</v>
      </c>
      <c r="L274">
        <v>1</v>
      </c>
      <c r="M274" t="s">
        <v>4246</v>
      </c>
    </row>
    <row r="275" spans="1:13" x14ac:dyDescent="0.25">
      <c r="A275">
        <v>552</v>
      </c>
      <c r="B275">
        <v>2015</v>
      </c>
      <c r="C275" t="s">
        <v>3263</v>
      </c>
      <c r="D275" t="s">
        <v>161</v>
      </c>
      <c r="E275" t="s">
        <v>3194</v>
      </c>
      <c r="F275" t="s">
        <v>3266</v>
      </c>
      <c r="G275" t="s">
        <v>3842</v>
      </c>
      <c r="H275">
        <v>56</v>
      </c>
      <c r="I275">
        <v>51</v>
      </c>
      <c r="J275" t="s">
        <v>3843</v>
      </c>
      <c r="K275" t="s">
        <v>371</v>
      </c>
      <c r="L275">
        <v>1</v>
      </c>
      <c r="M275" t="s">
        <v>4224</v>
      </c>
    </row>
    <row r="276" spans="1:13" x14ac:dyDescent="0.25">
      <c r="A276">
        <v>555</v>
      </c>
      <c r="B276">
        <v>2015</v>
      </c>
      <c r="C276" t="s">
        <v>3263</v>
      </c>
      <c r="D276" t="s">
        <v>274</v>
      </c>
      <c r="E276" t="s">
        <v>3194</v>
      </c>
      <c r="F276" t="s">
        <v>3270</v>
      </c>
      <c r="G276" t="s">
        <v>3841</v>
      </c>
      <c r="H276">
        <v>66</v>
      </c>
      <c r="I276">
        <v>52</v>
      </c>
      <c r="K276" t="s">
        <v>420</v>
      </c>
      <c r="L276">
        <v>1</v>
      </c>
      <c r="M276" t="s">
        <v>4204</v>
      </c>
    </row>
    <row r="277" spans="1:13" x14ac:dyDescent="0.25">
      <c r="A277">
        <v>557</v>
      </c>
      <c r="B277">
        <v>2015</v>
      </c>
      <c r="C277" t="s">
        <v>3263</v>
      </c>
      <c r="D277" t="s">
        <v>422</v>
      </c>
      <c r="E277" t="s">
        <v>3194</v>
      </c>
      <c r="F277" t="s">
        <v>3264</v>
      </c>
      <c r="G277" t="s">
        <v>3841</v>
      </c>
      <c r="H277">
        <v>62</v>
      </c>
      <c r="I277">
        <v>55</v>
      </c>
      <c r="K277" t="s">
        <v>423</v>
      </c>
      <c r="L277">
        <v>1</v>
      </c>
      <c r="M277" t="s">
        <v>4264</v>
      </c>
    </row>
    <row r="278" spans="1:13" x14ac:dyDescent="0.25">
      <c r="A278">
        <v>559</v>
      </c>
      <c r="B278">
        <v>2015</v>
      </c>
      <c r="C278" t="s">
        <v>3263</v>
      </c>
      <c r="D278" t="s">
        <v>47</v>
      </c>
      <c r="E278" t="s">
        <v>3194</v>
      </c>
      <c r="F278" t="s">
        <v>3257</v>
      </c>
      <c r="G278" t="s">
        <v>3841</v>
      </c>
      <c r="H278">
        <v>62</v>
      </c>
      <c r="I278">
        <v>53</v>
      </c>
      <c r="K278" t="s">
        <v>424</v>
      </c>
      <c r="L278">
        <v>1</v>
      </c>
      <c r="M278" t="s">
        <v>4099</v>
      </c>
    </row>
    <row r="279" spans="1:13" x14ac:dyDescent="0.25">
      <c r="A279">
        <v>561</v>
      </c>
      <c r="B279">
        <v>2015</v>
      </c>
      <c r="C279" t="s">
        <v>3263</v>
      </c>
      <c r="D279" t="s">
        <v>303</v>
      </c>
      <c r="E279" t="s">
        <v>3194</v>
      </c>
      <c r="F279" t="s">
        <v>3259</v>
      </c>
      <c r="G279" t="s">
        <v>3841</v>
      </c>
      <c r="H279">
        <v>69</v>
      </c>
      <c r="I279">
        <v>55</v>
      </c>
      <c r="K279" t="s">
        <v>425</v>
      </c>
      <c r="L279">
        <v>1</v>
      </c>
      <c r="M279" t="s">
        <v>4265</v>
      </c>
    </row>
    <row r="280" spans="1:13" x14ac:dyDescent="0.25">
      <c r="A280">
        <v>564</v>
      </c>
      <c r="B280">
        <v>2015</v>
      </c>
      <c r="C280" t="s">
        <v>3263</v>
      </c>
      <c r="D280" t="s">
        <v>56</v>
      </c>
      <c r="E280" t="s">
        <v>3194</v>
      </c>
      <c r="F280" t="s">
        <v>3234</v>
      </c>
      <c r="G280" t="s">
        <v>3841</v>
      </c>
      <c r="H280">
        <v>63</v>
      </c>
      <c r="I280">
        <v>47</v>
      </c>
      <c r="K280" t="s">
        <v>426</v>
      </c>
      <c r="L280">
        <v>1</v>
      </c>
      <c r="M280" t="s">
        <v>4076</v>
      </c>
    </row>
    <row r="281" spans="1:13" x14ac:dyDescent="0.25">
      <c r="A281">
        <v>565</v>
      </c>
      <c r="B281">
        <v>2015</v>
      </c>
      <c r="C281" t="s">
        <v>3263</v>
      </c>
      <c r="D281" t="s">
        <v>58</v>
      </c>
      <c r="E281" t="s">
        <v>3194</v>
      </c>
      <c r="F281" t="s">
        <v>3262</v>
      </c>
      <c r="G281" t="s">
        <v>3841</v>
      </c>
      <c r="H281">
        <v>68</v>
      </c>
      <c r="I281">
        <v>63</v>
      </c>
      <c r="J281" t="s">
        <v>3843</v>
      </c>
      <c r="K281" t="s">
        <v>427</v>
      </c>
      <c r="L281">
        <v>1</v>
      </c>
      <c r="M281" t="s">
        <v>4162</v>
      </c>
    </row>
    <row r="282" spans="1:13" x14ac:dyDescent="0.25">
      <c r="A282">
        <v>569</v>
      </c>
      <c r="B282">
        <v>2015</v>
      </c>
      <c r="C282" t="s">
        <v>3264</v>
      </c>
      <c r="D282" t="s">
        <v>65</v>
      </c>
      <c r="E282" t="s">
        <v>3194</v>
      </c>
      <c r="F282" t="s">
        <v>3479</v>
      </c>
      <c r="G282" t="s">
        <v>3842</v>
      </c>
      <c r="H282">
        <v>64</v>
      </c>
      <c r="I282">
        <v>53</v>
      </c>
      <c r="K282" t="s">
        <v>11</v>
      </c>
      <c r="L282">
        <v>1</v>
      </c>
      <c r="M282" t="s">
        <v>4268</v>
      </c>
    </row>
    <row r="283" spans="1:13" x14ac:dyDescent="0.25">
      <c r="A283">
        <v>570</v>
      </c>
      <c r="B283">
        <v>2015</v>
      </c>
      <c r="C283" t="s">
        <v>3264</v>
      </c>
      <c r="D283" t="s">
        <v>10</v>
      </c>
      <c r="E283" t="s">
        <v>3194</v>
      </c>
      <c r="F283" t="s">
        <v>3294</v>
      </c>
      <c r="G283" t="s">
        <v>3842</v>
      </c>
      <c r="H283">
        <v>65</v>
      </c>
      <c r="I283">
        <v>39</v>
      </c>
      <c r="K283" t="s">
        <v>99</v>
      </c>
      <c r="L283">
        <v>1</v>
      </c>
      <c r="M283" t="s">
        <v>4269</v>
      </c>
    </row>
    <row r="284" spans="1:13" x14ac:dyDescent="0.25">
      <c r="A284">
        <v>574</v>
      </c>
      <c r="B284">
        <v>2015</v>
      </c>
      <c r="C284" t="s">
        <v>3264</v>
      </c>
      <c r="D284" t="s">
        <v>18</v>
      </c>
      <c r="E284" t="s">
        <v>3194</v>
      </c>
      <c r="F284" t="s">
        <v>3373</v>
      </c>
      <c r="G284" t="s">
        <v>3842</v>
      </c>
      <c r="H284">
        <v>77</v>
      </c>
      <c r="I284">
        <v>64</v>
      </c>
      <c r="K284" t="s">
        <v>290</v>
      </c>
      <c r="L284">
        <v>1</v>
      </c>
      <c r="M284" t="s">
        <v>4273</v>
      </c>
    </row>
    <row r="285" spans="1:13" x14ac:dyDescent="0.25">
      <c r="A285">
        <v>576</v>
      </c>
      <c r="B285">
        <v>2015</v>
      </c>
      <c r="C285" t="s">
        <v>3264</v>
      </c>
      <c r="D285" t="s">
        <v>197</v>
      </c>
      <c r="E285" t="s">
        <v>3194</v>
      </c>
      <c r="F285" t="s">
        <v>3839</v>
      </c>
      <c r="G285" t="s">
        <v>3841</v>
      </c>
      <c r="H285">
        <v>69</v>
      </c>
      <c r="I285">
        <v>66</v>
      </c>
      <c r="K285" t="s">
        <v>178</v>
      </c>
      <c r="L285">
        <v>1</v>
      </c>
      <c r="M285" t="s">
        <v>4275</v>
      </c>
    </row>
    <row r="286" spans="1:13" x14ac:dyDescent="0.25">
      <c r="A286">
        <v>577</v>
      </c>
      <c r="B286">
        <v>2015</v>
      </c>
      <c r="C286" t="s">
        <v>3264</v>
      </c>
      <c r="D286" t="s">
        <v>24</v>
      </c>
      <c r="E286" t="s">
        <v>3194</v>
      </c>
      <c r="F286" t="s">
        <v>3823</v>
      </c>
      <c r="G286" t="s">
        <v>3841</v>
      </c>
      <c r="H286">
        <v>87</v>
      </c>
      <c r="I286">
        <v>68</v>
      </c>
      <c r="K286" t="s">
        <v>179</v>
      </c>
      <c r="L286">
        <v>1</v>
      </c>
      <c r="M286" t="s">
        <v>4276</v>
      </c>
    </row>
    <row r="287" spans="1:13" x14ac:dyDescent="0.25">
      <c r="A287">
        <v>578</v>
      </c>
      <c r="B287">
        <v>2015</v>
      </c>
      <c r="C287" t="s">
        <v>3264</v>
      </c>
      <c r="D287" t="s">
        <v>263</v>
      </c>
      <c r="E287" t="s">
        <v>3194</v>
      </c>
      <c r="F287" t="s">
        <v>3509</v>
      </c>
      <c r="G287" t="s">
        <v>3842</v>
      </c>
      <c r="H287">
        <v>74</v>
      </c>
      <c r="I287">
        <v>70</v>
      </c>
      <c r="K287" t="s">
        <v>155</v>
      </c>
      <c r="L287">
        <v>1</v>
      </c>
      <c r="M287" t="s">
        <v>4277</v>
      </c>
    </row>
    <row r="288" spans="1:13" x14ac:dyDescent="0.25">
      <c r="A288">
        <v>579</v>
      </c>
      <c r="B288">
        <v>2015</v>
      </c>
      <c r="C288" t="s">
        <v>3264</v>
      </c>
      <c r="D288" t="s">
        <v>28</v>
      </c>
      <c r="E288" t="s">
        <v>3194</v>
      </c>
      <c r="F288" t="s">
        <v>3527</v>
      </c>
      <c r="G288" t="s">
        <v>3842</v>
      </c>
      <c r="H288">
        <v>76</v>
      </c>
      <c r="I288">
        <v>47</v>
      </c>
      <c r="K288" t="s">
        <v>429</v>
      </c>
      <c r="L288">
        <v>1</v>
      </c>
      <c r="M288" t="s">
        <v>4278</v>
      </c>
    </row>
    <row r="289" spans="1:13" x14ac:dyDescent="0.25">
      <c r="A289">
        <v>581</v>
      </c>
      <c r="B289">
        <v>2015</v>
      </c>
      <c r="C289" t="s">
        <v>3264</v>
      </c>
      <c r="D289" t="s">
        <v>333</v>
      </c>
      <c r="E289" t="s">
        <v>3194</v>
      </c>
      <c r="F289" t="s">
        <v>3262</v>
      </c>
      <c r="G289" t="s">
        <v>3842</v>
      </c>
      <c r="H289">
        <v>72</v>
      </c>
      <c r="I289">
        <v>54</v>
      </c>
      <c r="K289" t="s">
        <v>431</v>
      </c>
      <c r="L289">
        <v>1</v>
      </c>
      <c r="M289" t="s">
        <v>4150</v>
      </c>
    </row>
    <row r="290" spans="1:13" x14ac:dyDescent="0.25">
      <c r="A290">
        <v>583</v>
      </c>
      <c r="B290">
        <v>2015</v>
      </c>
      <c r="C290" t="s">
        <v>3264</v>
      </c>
      <c r="D290" t="s">
        <v>137</v>
      </c>
      <c r="E290" t="s">
        <v>3194</v>
      </c>
      <c r="F290" t="s">
        <v>3257</v>
      </c>
      <c r="G290" t="s">
        <v>3842</v>
      </c>
      <c r="H290">
        <v>66</v>
      </c>
      <c r="I290">
        <v>58</v>
      </c>
      <c r="K290" t="s">
        <v>433</v>
      </c>
      <c r="L290">
        <v>1</v>
      </c>
      <c r="M290" t="s">
        <v>4093</v>
      </c>
    </row>
    <row r="291" spans="1:13" x14ac:dyDescent="0.25">
      <c r="A291">
        <v>585</v>
      </c>
      <c r="B291">
        <v>2015</v>
      </c>
      <c r="C291" t="s">
        <v>3264</v>
      </c>
      <c r="D291" t="s">
        <v>274</v>
      </c>
      <c r="E291" t="s">
        <v>3194</v>
      </c>
      <c r="F291" t="s">
        <v>3258</v>
      </c>
      <c r="G291" t="s">
        <v>3842</v>
      </c>
      <c r="H291">
        <v>73</v>
      </c>
      <c r="I291">
        <v>55</v>
      </c>
      <c r="K291" t="s">
        <v>434</v>
      </c>
      <c r="L291">
        <v>1</v>
      </c>
      <c r="M291" t="s">
        <v>4179</v>
      </c>
    </row>
    <row r="292" spans="1:13" x14ac:dyDescent="0.25">
      <c r="A292">
        <v>588</v>
      </c>
      <c r="B292">
        <v>2015</v>
      </c>
      <c r="C292" t="s">
        <v>3264</v>
      </c>
      <c r="D292" t="s">
        <v>44</v>
      </c>
      <c r="E292" t="s">
        <v>3194</v>
      </c>
      <c r="F292" t="s">
        <v>3266</v>
      </c>
      <c r="G292" t="s">
        <v>3842</v>
      </c>
      <c r="H292">
        <v>78</v>
      </c>
      <c r="I292">
        <v>71</v>
      </c>
      <c r="J292" t="s">
        <v>3843</v>
      </c>
      <c r="K292" t="s">
        <v>436</v>
      </c>
      <c r="L292">
        <v>1</v>
      </c>
      <c r="M292" t="s">
        <v>4227</v>
      </c>
    </row>
    <row r="293" spans="1:13" x14ac:dyDescent="0.25">
      <c r="A293">
        <v>590</v>
      </c>
      <c r="B293">
        <v>2015</v>
      </c>
      <c r="C293" t="s">
        <v>3264</v>
      </c>
      <c r="D293" t="s">
        <v>47</v>
      </c>
      <c r="E293" t="s">
        <v>3194</v>
      </c>
      <c r="F293" t="s">
        <v>3270</v>
      </c>
      <c r="G293" t="s">
        <v>3841</v>
      </c>
      <c r="H293">
        <v>68</v>
      </c>
      <c r="I293">
        <v>57</v>
      </c>
      <c r="K293" t="s">
        <v>437</v>
      </c>
      <c r="L293">
        <v>1</v>
      </c>
      <c r="M293" t="s">
        <v>4207</v>
      </c>
    </row>
    <row r="294" spans="1:13" x14ac:dyDescent="0.25">
      <c r="A294">
        <v>592</v>
      </c>
      <c r="B294">
        <v>2015</v>
      </c>
      <c r="C294" t="s">
        <v>3264</v>
      </c>
      <c r="D294" t="s">
        <v>93</v>
      </c>
      <c r="E294" t="s">
        <v>3194</v>
      </c>
      <c r="F294" t="s">
        <v>3260</v>
      </c>
      <c r="G294" t="s">
        <v>3842</v>
      </c>
      <c r="H294">
        <v>69</v>
      </c>
      <c r="I294">
        <v>58</v>
      </c>
      <c r="K294" t="s">
        <v>438</v>
      </c>
      <c r="L294">
        <v>1</v>
      </c>
      <c r="M294" t="s">
        <v>4131</v>
      </c>
    </row>
    <row r="295" spans="1:13" x14ac:dyDescent="0.25">
      <c r="A295">
        <v>593</v>
      </c>
      <c r="B295">
        <v>2015</v>
      </c>
      <c r="C295" t="s">
        <v>3264</v>
      </c>
      <c r="D295" t="s">
        <v>304</v>
      </c>
      <c r="E295" t="s">
        <v>3194</v>
      </c>
      <c r="F295" t="s">
        <v>3261</v>
      </c>
      <c r="G295" t="s">
        <v>3842</v>
      </c>
      <c r="H295">
        <v>55</v>
      </c>
      <c r="I295">
        <v>39</v>
      </c>
      <c r="K295" t="s">
        <v>439</v>
      </c>
      <c r="L295">
        <v>1</v>
      </c>
      <c r="M295" t="s">
        <v>4250</v>
      </c>
    </row>
    <row r="296" spans="1:13" x14ac:dyDescent="0.25">
      <c r="A296">
        <v>594</v>
      </c>
      <c r="B296">
        <v>2015</v>
      </c>
      <c r="C296" t="s">
        <v>3264</v>
      </c>
      <c r="D296" t="s">
        <v>55</v>
      </c>
      <c r="E296" t="s">
        <v>3194</v>
      </c>
      <c r="F296" t="s">
        <v>3263</v>
      </c>
      <c r="G296" t="s">
        <v>3842</v>
      </c>
      <c r="H296">
        <v>76</v>
      </c>
      <c r="I296">
        <v>55</v>
      </c>
      <c r="K296" t="s">
        <v>440</v>
      </c>
      <c r="L296">
        <v>1</v>
      </c>
      <c r="M296" t="s">
        <v>4266</v>
      </c>
    </row>
    <row r="297" spans="1:13" x14ac:dyDescent="0.25">
      <c r="A297">
        <v>596</v>
      </c>
      <c r="B297">
        <v>2015</v>
      </c>
      <c r="C297" t="s">
        <v>3264</v>
      </c>
      <c r="D297" t="s">
        <v>58</v>
      </c>
      <c r="E297" t="s">
        <v>3194</v>
      </c>
      <c r="F297" t="s">
        <v>3234</v>
      </c>
      <c r="G297" t="s">
        <v>3841</v>
      </c>
      <c r="H297">
        <v>56</v>
      </c>
      <c r="I297">
        <v>47</v>
      </c>
      <c r="K297" t="s">
        <v>441</v>
      </c>
      <c r="L297">
        <v>1</v>
      </c>
      <c r="M297" t="s">
        <v>4077</v>
      </c>
    </row>
    <row r="298" spans="1:13" x14ac:dyDescent="0.25">
      <c r="A298">
        <v>599</v>
      </c>
      <c r="B298">
        <v>2015</v>
      </c>
      <c r="C298" t="s">
        <v>3259</v>
      </c>
      <c r="D298" t="s">
        <v>98</v>
      </c>
      <c r="E298" t="s">
        <v>3194</v>
      </c>
      <c r="F298" t="s">
        <v>3334</v>
      </c>
      <c r="G298" t="s">
        <v>3842</v>
      </c>
      <c r="H298">
        <v>64</v>
      </c>
      <c r="I298">
        <v>55</v>
      </c>
      <c r="K298" t="s">
        <v>176</v>
      </c>
      <c r="L298">
        <v>1</v>
      </c>
      <c r="M298" t="s">
        <v>4280</v>
      </c>
    </row>
    <row r="299" spans="1:13" x14ac:dyDescent="0.25">
      <c r="A299">
        <v>600</v>
      </c>
      <c r="B299">
        <v>2015</v>
      </c>
      <c r="C299" t="s">
        <v>3259</v>
      </c>
      <c r="D299" t="s">
        <v>149</v>
      </c>
      <c r="E299" t="s">
        <v>3194</v>
      </c>
      <c r="F299" t="s">
        <v>3839</v>
      </c>
      <c r="G299" t="s">
        <v>3842</v>
      </c>
      <c r="H299">
        <v>76</v>
      </c>
      <c r="I299">
        <v>59</v>
      </c>
      <c r="K299" t="s">
        <v>258</v>
      </c>
      <c r="L299">
        <v>1</v>
      </c>
      <c r="M299" t="s">
        <v>4281</v>
      </c>
    </row>
    <row r="300" spans="1:13" x14ac:dyDescent="0.25">
      <c r="A300">
        <v>601</v>
      </c>
      <c r="B300">
        <v>2015</v>
      </c>
      <c r="C300" t="s">
        <v>3259</v>
      </c>
      <c r="D300" t="s">
        <v>68</v>
      </c>
      <c r="E300" t="s">
        <v>3194</v>
      </c>
      <c r="F300" t="s">
        <v>3333</v>
      </c>
      <c r="G300" t="s">
        <v>3842</v>
      </c>
      <c r="H300">
        <v>76</v>
      </c>
      <c r="I300">
        <v>69</v>
      </c>
      <c r="K300" t="s">
        <v>259</v>
      </c>
      <c r="L300">
        <v>1</v>
      </c>
      <c r="M300" t="s">
        <v>4282</v>
      </c>
    </row>
    <row r="301" spans="1:13" x14ac:dyDescent="0.25">
      <c r="A301">
        <v>602</v>
      </c>
      <c r="B301">
        <v>2015</v>
      </c>
      <c r="C301" t="s">
        <v>3259</v>
      </c>
      <c r="D301" t="s">
        <v>14</v>
      </c>
      <c r="E301" t="s">
        <v>3194</v>
      </c>
      <c r="F301" t="s">
        <v>3293</v>
      </c>
      <c r="G301" t="s">
        <v>3841</v>
      </c>
      <c r="H301">
        <v>95</v>
      </c>
      <c r="I301">
        <v>69</v>
      </c>
      <c r="K301" t="s">
        <v>100</v>
      </c>
      <c r="L301">
        <v>1</v>
      </c>
      <c r="M301" t="s">
        <v>4283</v>
      </c>
    </row>
    <row r="302" spans="1:13" x14ac:dyDescent="0.25">
      <c r="A302">
        <v>603</v>
      </c>
      <c r="B302">
        <v>2015</v>
      </c>
      <c r="C302" t="s">
        <v>3259</v>
      </c>
      <c r="D302" t="s">
        <v>104</v>
      </c>
      <c r="E302" t="s">
        <v>3194</v>
      </c>
      <c r="F302" t="s">
        <v>3340</v>
      </c>
      <c r="G302" t="s">
        <v>3842</v>
      </c>
      <c r="H302">
        <v>75</v>
      </c>
      <c r="I302">
        <v>67</v>
      </c>
      <c r="K302" t="s">
        <v>101</v>
      </c>
      <c r="L302">
        <v>1</v>
      </c>
      <c r="M302" t="s">
        <v>4284</v>
      </c>
    </row>
    <row r="303" spans="1:13" x14ac:dyDescent="0.25">
      <c r="A303">
        <v>604</v>
      </c>
      <c r="B303">
        <v>2015</v>
      </c>
      <c r="C303" t="s">
        <v>3259</v>
      </c>
      <c r="D303" t="s">
        <v>132</v>
      </c>
      <c r="E303" t="s">
        <v>3194</v>
      </c>
      <c r="F303" t="s">
        <v>3476</v>
      </c>
      <c r="G303" t="s">
        <v>3842</v>
      </c>
      <c r="H303">
        <v>61</v>
      </c>
      <c r="I303">
        <v>59</v>
      </c>
      <c r="K303" t="s">
        <v>103</v>
      </c>
      <c r="L303">
        <v>1</v>
      </c>
      <c r="M303" t="s">
        <v>4285</v>
      </c>
    </row>
    <row r="304" spans="1:13" x14ac:dyDescent="0.25">
      <c r="A304">
        <v>607</v>
      </c>
      <c r="B304">
        <v>2015</v>
      </c>
      <c r="C304" t="s">
        <v>3259</v>
      </c>
      <c r="D304" t="s">
        <v>24</v>
      </c>
      <c r="E304" t="s">
        <v>3194</v>
      </c>
      <c r="F304" t="s">
        <v>3268</v>
      </c>
      <c r="G304" t="s">
        <v>3841</v>
      </c>
      <c r="H304">
        <v>54</v>
      </c>
      <c r="I304">
        <v>41</v>
      </c>
      <c r="K304" t="s">
        <v>178</v>
      </c>
      <c r="L304">
        <v>1</v>
      </c>
      <c r="M304" t="s">
        <v>4288</v>
      </c>
    </row>
    <row r="305" spans="1:13" x14ac:dyDescent="0.25">
      <c r="A305">
        <v>608</v>
      </c>
      <c r="B305">
        <v>2015</v>
      </c>
      <c r="C305" t="s">
        <v>3259</v>
      </c>
      <c r="D305" t="s">
        <v>263</v>
      </c>
      <c r="E305" t="s">
        <v>3194</v>
      </c>
      <c r="F305" t="s">
        <v>3277</v>
      </c>
      <c r="G305" t="s">
        <v>3842</v>
      </c>
      <c r="H305">
        <v>75</v>
      </c>
      <c r="I305">
        <v>70</v>
      </c>
      <c r="K305" t="s">
        <v>154</v>
      </c>
      <c r="L305">
        <v>1</v>
      </c>
      <c r="M305" t="s">
        <v>4289</v>
      </c>
    </row>
    <row r="306" spans="1:13" x14ac:dyDescent="0.25">
      <c r="A306">
        <v>609</v>
      </c>
      <c r="B306">
        <v>2015</v>
      </c>
      <c r="C306" t="s">
        <v>3259</v>
      </c>
      <c r="D306" t="s">
        <v>28</v>
      </c>
      <c r="E306" t="s">
        <v>3194</v>
      </c>
      <c r="F306" t="s">
        <v>3443</v>
      </c>
      <c r="G306" t="s">
        <v>3842</v>
      </c>
      <c r="H306">
        <v>70</v>
      </c>
      <c r="I306">
        <v>65</v>
      </c>
      <c r="K306" t="s">
        <v>332</v>
      </c>
      <c r="L306">
        <v>1</v>
      </c>
      <c r="M306" t="s">
        <v>4290</v>
      </c>
    </row>
    <row r="307" spans="1:13" x14ac:dyDescent="0.25">
      <c r="A307">
        <v>610</v>
      </c>
      <c r="B307">
        <v>2015</v>
      </c>
      <c r="C307" t="s">
        <v>3259</v>
      </c>
      <c r="D307" t="s">
        <v>292</v>
      </c>
      <c r="E307" t="s">
        <v>3194</v>
      </c>
      <c r="F307" t="s">
        <v>3264</v>
      </c>
      <c r="G307" t="s">
        <v>3841</v>
      </c>
      <c r="H307">
        <v>56</v>
      </c>
      <c r="I307">
        <v>54</v>
      </c>
      <c r="K307" t="s">
        <v>110</v>
      </c>
      <c r="L307">
        <v>1</v>
      </c>
      <c r="M307" t="s">
        <v>4279</v>
      </c>
    </row>
    <row r="308" spans="1:13" x14ac:dyDescent="0.25">
      <c r="A308">
        <v>613</v>
      </c>
      <c r="B308">
        <v>2015</v>
      </c>
      <c r="C308" t="s">
        <v>3259</v>
      </c>
      <c r="D308" t="s">
        <v>161</v>
      </c>
      <c r="E308" t="s">
        <v>3194</v>
      </c>
      <c r="F308" t="s">
        <v>3270</v>
      </c>
      <c r="G308" t="s">
        <v>3841</v>
      </c>
      <c r="H308">
        <v>70</v>
      </c>
      <c r="I308">
        <v>61</v>
      </c>
      <c r="K308" t="s">
        <v>443</v>
      </c>
      <c r="L308">
        <v>1</v>
      </c>
      <c r="M308" t="s">
        <v>4202</v>
      </c>
    </row>
    <row r="309" spans="1:13" x14ac:dyDescent="0.25">
      <c r="A309">
        <v>614</v>
      </c>
      <c r="B309">
        <v>2015</v>
      </c>
      <c r="C309" t="s">
        <v>3259</v>
      </c>
      <c r="D309" t="s">
        <v>37</v>
      </c>
      <c r="E309" t="s">
        <v>3194</v>
      </c>
      <c r="F309" t="s">
        <v>3263</v>
      </c>
      <c r="G309" t="s">
        <v>3842</v>
      </c>
      <c r="H309">
        <v>103</v>
      </c>
      <c r="I309">
        <v>100</v>
      </c>
      <c r="J309" t="s">
        <v>3845</v>
      </c>
      <c r="K309" t="s">
        <v>444</v>
      </c>
      <c r="L309">
        <v>1</v>
      </c>
      <c r="M309" t="s">
        <v>4263</v>
      </c>
    </row>
    <row r="310" spans="1:13" x14ac:dyDescent="0.25">
      <c r="A310">
        <v>617</v>
      </c>
      <c r="B310">
        <v>2015</v>
      </c>
      <c r="C310" t="s">
        <v>3259</v>
      </c>
      <c r="D310" t="s">
        <v>41</v>
      </c>
      <c r="E310" t="s">
        <v>3194</v>
      </c>
      <c r="F310" t="s">
        <v>3234</v>
      </c>
      <c r="G310" t="s">
        <v>3841</v>
      </c>
      <c r="H310">
        <v>56</v>
      </c>
      <c r="I310">
        <v>46</v>
      </c>
      <c r="K310" t="s">
        <v>445</v>
      </c>
      <c r="L310">
        <v>1</v>
      </c>
      <c r="M310" t="s">
        <v>4066</v>
      </c>
    </row>
    <row r="311" spans="1:13" x14ac:dyDescent="0.25">
      <c r="A311">
        <v>618</v>
      </c>
      <c r="B311">
        <v>2015</v>
      </c>
      <c r="C311" t="s">
        <v>3259</v>
      </c>
      <c r="D311" t="s">
        <v>43</v>
      </c>
      <c r="E311" t="s">
        <v>3194</v>
      </c>
      <c r="F311" t="s">
        <v>3261</v>
      </c>
      <c r="G311" t="s">
        <v>3841</v>
      </c>
      <c r="H311">
        <v>86</v>
      </c>
      <c r="I311">
        <v>62</v>
      </c>
      <c r="K311" t="s">
        <v>446</v>
      </c>
      <c r="L311">
        <v>1</v>
      </c>
      <c r="M311" t="s">
        <v>4248</v>
      </c>
    </row>
    <row r="312" spans="1:13" x14ac:dyDescent="0.25">
      <c r="A312">
        <v>621</v>
      </c>
      <c r="B312">
        <v>2015</v>
      </c>
      <c r="C312" t="s">
        <v>3259</v>
      </c>
      <c r="D312" t="s">
        <v>190</v>
      </c>
      <c r="E312" t="s">
        <v>3194</v>
      </c>
      <c r="F312" t="s">
        <v>3266</v>
      </c>
      <c r="G312" t="s">
        <v>3842</v>
      </c>
      <c r="H312">
        <v>73</v>
      </c>
      <c r="I312">
        <v>62</v>
      </c>
      <c r="K312" t="s">
        <v>447</v>
      </c>
      <c r="L312">
        <v>1</v>
      </c>
      <c r="M312" t="s">
        <v>4229</v>
      </c>
    </row>
    <row r="313" spans="1:13" x14ac:dyDescent="0.25">
      <c r="A313">
        <v>622</v>
      </c>
      <c r="B313">
        <v>2015</v>
      </c>
      <c r="C313" t="s">
        <v>3259</v>
      </c>
      <c r="D313" t="s">
        <v>342</v>
      </c>
      <c r="E313" t="s">
        <v>3194</v>
      </c>
      <c r="F313" t="s">
        <v>3262</v>
      </c>
      <c r="G313" t="s">
        <v>3842</v>
      </c>
      <c r="H313">
        <v>56</v>
      </c>
      <c r="I313">
        <v>54</v>
      </c>
      <c r="K313" t="s">
        <v>448</v>
      </c>
      <c r="L313">
        <v>1</v>
      </c>
      <c r="M313" t="s">
        <v>4158</v>
      </c>
    </row>
    <row r="314" spans="1:13" x14ac:dyDescent="0.25">
      <c r="A314">
        <v>624</v>
      </c>
      <c r="B314">
        <v>2015</v>
      </c>
      <c r="C314" t="s">
        <v>3259</v>
      </c>
      <c r="D314" t="s">
        <v>304</v>
      </c>
      <c r="E314" t="s">
        <v>3194</v>
      </c>
      <c r="F314" t="s">
        <v>3258</v>
      </c>
      <c r="G314" t="s">
        <v>3841</v>
      </c>
      <c r="H314">
        <v>75</v>
      </c>
      <c r="I314">
        <v>65</v>
      </c>
      <c r="J314" t="s">
        <v>3843</v>
      </c>
      <c r="K314" t="s">
        <v>450</v>
      </c>
      <c r="L314">
        <v>1</v>
      </c>
      <c r="M314" t="s">
        <v>4185</v>
      </c>
    </row>
    <row r="315" spans="1:13" x14ac:dyDescent="0.25">
      <c r="A315">
        <v>626</v>
      </c>
      <c r="B315">
        <v>2015</v>
      </c>
      <c r="C315" t="s">
        <v>3259</v>
      </c>
      <c r="D315" t="s">
        <v>56</v>
      </c>
      <c r="E315" t="s">
        <v>3194</v>
      </c>
      <c r="F315" t="s">
        <v>3260</v>
      </c>
      <c r="G315" t="s">
        <v>3841</v>
      </c>
      <c r="H315">
        <v>71</v>
      </c>
      <c r="I315">
        <v>66</v>
      </c>
      <c r="K315" t="s">
        <v>451</v>
      </c>
      <c r="L315">
        <v>1</v>
      </c>
      <c r="M315" t="s">
        <v>4133</v>
      </c>
    </row>
    <row r="316" spans="1:13" x14ac:dyDescent="0.25">
      <c r="A316">
        <v>629</v>
      </c>
      <c r="B316">
        <v>2015</v>
      </c>
      <c r="C316" t="s">
        <v>3293</v>
      </c>
      <c r="D316" t="s">
        <v>8</v>
      </c>
      <c r="E316" t="s">
        <v>3194</v>
      </c>
      <c r="F316" t="s">
        <v>3839</v>
      </c>
      <c r="G316" t="s">
        <v>3842</v>
      </c>
      <c r="H316">
        <v>102</v>
      </c>
      <c r="I316">
        <v>66</v>
      </c>
      <c r="K316" t="s">
        <v>176</v>
      </c>
      <c r="L316">
        <v>1</v>
      </c>
      <c r="M316" t="s">
        <v>4291</v>
      </c>
    </row>
    <row r="317" spans="1:13" x14ac:dyDescent="0.25">
      <c r="A317">
        <v>630</v>
      </c>
      <c r="B317">
        <v>2015</v>
      </c>
      <c r="C317" t="s">
        <v>3293</v>
      </c>
      <c r="D317" t="s">
        <v>148</v>
      </c>
      <c r="E317" t="s">
        <v>3194</v>
      </c>
      <c r="F317" t="s">
        <v>3433</v>
      </c>
      <c r="G317" t="s">
        <v>3842</v>
      </c>
      <c r="H317">
        <v>86</v>
      </c>
      <c r="I317">
        <v>51</v>
      </c>
      <c r="K317" t="s">
        <v>258</v>
      </c>
      <c r="L317">
        <v>1</v>
      </c>
      <c r="M317" t="s">
        <v>4292</v>
      </c>
    </row>
    <row r="318" spans="1:13" x14ac:dyDescent="0.25">
      <c r="A318">
        <v>633</v>
      </c>
      <c r="B318">
        <v>2015</v>
      </c>
      <c r="C318" t="s">
        <v>3293</v>
      </c>
      <c r="D318" t="s">
        <v>16</v>
      </c>
      <c r="E318" t="s">
        <v>3194</v>
      </c>
      <c r="F318" t="s">
        <v>3269</v>
      </c>
      <c r="G318" t="s">
        <v>3842</v>
      </c>
      <c r="H318">
        <v>72</v>
      </c>
      <c r="I318">
        <v>49</v>
      </c>
      <c r="K318" t="s">
        <v>101</v>
      </c>
      <c r="L318">
        <v>1</v>
      </c>
      <c r="M318" t="s">
        <v>4294</v>
      </c>
    </row>
    <row r="319" spans="1:13" x14ac:dyDescent="0.25">
      <c r="A319">
        <v>634</v>
      </c>
      <c r="B319">
        <v>2015</v>
      </c>
      <c r="C319" t="s">
        <v>3293</v>
      </c>
      <c r="D319" t="s">
        <v>18</v>
      </c>
      <c r="E319" t="s">
        <v>3194</v>
      </c>
      <c r="F319" t="s">
        <v>3326</v>
      </c>
      <c r="G319" t="s">
        <v>3842</v>
      </c>
      <c r="H319">
        <v>92</v>
      </c>
      <c r="I319">
        <v>86</v>
      </c>
      <c r="K319" t="s">
        <v>103</v>
      </c>
      <c r="L319">
        <v>1</v>
      </c>
      <c r="M319" t="s">
        <v>4295</v>
      </c>
    </row>
    <row r="320" spans="1:13" x14ac:dyDescent="0.25">
      <c r="A320">
        <v>635</v>
      </c>
      <c r="B320">
        <v>2015</v>
      </c>
      <c r="C320" t="s">
        <v>3293</v>
      </c>
      <c r="D320" t="s">
        <v>20</v>
      </c>
      <c r="E320" t="s">
        <v>3194</v>
      </c>
      <c r="F320" t="s">
        <v>3334</v>
      </c>
      <c r="G320" t="s">
        <v>3842</v>
      </c>
      <c r="H320">
        <v>90</v>
      </c>
      <c r="I320">
        <v>59</v>
      </c>
      <c r="K320" t="s">
        <v>262</v>
      </c>
      <c r="L320">
        <v>1</v>
      </c>
      <c r="M320" t="s">
        <v>4296</v>
      </c>
    </row>
    <row r="321" spans="1:13" x14ac:dyDescent="0.25">
      <c r="A321">
        <v>637</v>
      </c>
      <c r="B321">
        <v>2015</v>
      </c>
      <c r="C321" t="s">
        <v>3293</v>
      </c>
      <c r="D321" t="s">
        <v>24</v>
      </c>
      <c r="E321" t="s">
        <v>3194</v>
      </c>
      <c r="F321" t="s">
        <v>3203</v>
      </c>
      <c r="G321" t="s">
        <v>3842</v>
      </c>
      <c r="H321">
        <v>78</v>
      </c>
      <c r="I321">
        <v>58</v>
      </c>
      <c r="K321" t="s">
        <v>416</v>
      </c>
      <c r="L321">
        <v>1</v>
      </c>
      <c r="M321" t="s">
        <v>4298</v>
      </c>
    </row>
    <row r="322" spans="1:13" x14ac:dyDescent="0.25">
      <c r="A322">
        <v>640</v>
      </c>
      <c r="B322">
        <v>2015</v>
      </c>
      <c r="C322" t="s">
        <v>3293</v>
      </c>
      <c r="D322" t="s">
        <v>32</v>
      </c>
      <c r="E322" t="s">
        <v>3194</v>
      </c>
      <c r="F322" t="s">
        <v>3287</v>
      </c>
      <c r="G322" t="s">
        <v>3842</v>
      </c>
      <c r="H322">
        <v>81</v>
      </c>
      <c r="I322">
        <v>67</v>
      </c>
      <c r="K322" t="s">
        <v>453</v>
      </c>
      <c r="L322">
        <v>1</v>
      </c>
      <c r="M322" t="s">
        <v>4301</v>
      </c>
    </row>
    <row r="323" spans="1:13" x14ac:dyDescent="0.25">
      <c r="A323">
        <v>642</v>
      </c>
      <c r="B323">
        <v>2015</v>
      </c>
      <c r="C323" t="s">
        <v>3293</v>
      </c>
      <c r="D323" t="s">
        <v>36</v>
      </c>
      <c r="E323" t="s">
        <v>3194</v>
      </c>
      <c r="F323" t="s">
        <v>3252</v>
      </c>
      <c r="G323" t="s">
        <v>3842</v>
      </c>
      <c r="H323">
        <v>89</v>
      </c>
      <c r="I323">
        <v>54</v>
      </c>
      <c r="K323" t="s">
        <v>454</v>
      </c>
      <c r="L323">
        <v>1</v>
      </c>
      <c r="M323" t="s">
        <v>4303</v>
      </c>
    </row>
    <row r="324" spans="1:13" x14ac:dyDescent="0.25">
      <c r="A324">
        <v>645</v>
      </c>
      <c r="B324">
        <v>2015</v>
      </c>
      <c r="C324" t="s">
        <v>3293</v>
      </c>
      <c r="D324" t="s">
        <v>455</v>
      </c>
      <c r="E324" t="s">
        <v>3194</v>
      </c>
      <c r="F324" t="s">
        <v>3297</v>
      </c>
      <c r="G324" t="s">
        <v>3842</v>
      </c>
      <c r="H324">
        <v>77</v>
      </c>
      <c r="I324">
        <v>60</v>
      </c>
      <c r="K324" t="s">
        <v>456</v>
      </c>
      <c r="L324">
        <v>1</v>
      </c>
      <c r="M324" t="s">
        <v>4306</v>
      </c>
    </row>
    <row r="325" spans="1:13" x14ac:dyDescent="0.25">
      <c r="A325">
        <v>648</v>
      </c>
      <c r="B325">
        <v>2015</v>
      </c>
      <c r="C325" t="s">
        <v>3293</v>
      </c>
      <c r="D325" t="s">
        <v>45</v>
      </c>
      <c r="E325" t="s">
        <v>3194</v>
      </c>
      <c r="F325" t="s">
        <v>3292</v>
      </c>
      <c r="G325" t="s">
        <v>3841</v>
      </c>
      <c r="H325">
        <v>62</v>
      </c>
      <c r="I325">
        <v>61</v>
      </c>
      <c r="K325" t="s">
        <v>457</v>
      </c>
      <c r="L325">
        <v>1</v>
      </c>
      <c r="M325" t="s">
        <v>4309</v>
      </c>
    </row>
    <row r="326" spans="1:13" x14ac:dyDescent="0.25">
      <c r="A326">
        <v>649</v>
      </c>
      <c r="B326">
        <v>2015</v>
      </c>
      <c r="C326" t="s">
        <v>3293</v>
      </c>
      <c r="D326" t="s">
        <v>47</v>
      </c>
      <c r="E326" t="s">
        <v>3194</v>
      </c>
      <c r="F326" t="s">
        <v>3241</v>
      </c>
      <c r="G326" t="s">
        <v>3842</v>
      </c>
      <c r="H326">
        <v>95</v>
      </c>
      <c r="I326">
        <v>69</v>
      </c>
      <c r="K326" t="s">
        <v>458</v>
      </c>
      <c r="L326">
        <v>1</v>
      </c>
      <c r="M326" t="s">
        <v>4310</v>
      </c>
    </row>
    <row r="327" spans="1:13" x14ac:dyDescent="0.25">
      <c r="A327">
        <v>650</v>
      </c>
      <c r="B327">
        <v>2015</v>
      </c>
      <c r="C327" t="s">
        <v>3293</v>
      </c>
      <c r="D327" t="s">
        <v>190</v>
      </c>
      <c r="E327" t="s">
        <v>3194</v>
      </c>
      <c r="F327" t="s">
        <v>3288</v>
      </c>
      <c r="G327" t="s">
        <v>3842</v>
      </c>
      <c r="H327">
        <v>92</v>
      </c>
      <c r="I327">
        <v>71</v>
      </c>
      <c r="K327" t="s">
        <v>459</v>
      </c>
      <c r="L327">
        <v>1</v>
      </c>
      <c r="M327" t="s">
        <v>4311</v>
      </c>
    </row>
    <row r="328" spans="1:13" x14ac:dyDescent="0.25">
      <c r="A328">
        <v>653</v>
      </c>
      <c r="B328">
        <v>2015</v>
      </c>
      <c r="C328" t="s">
        <v>3293</v>
      </c>
      <c r="D328" t="s">
        <v>95</v>
      </c>
      <c r="E328" t="s">
        <v>3194</v>
      </c>
      <c r="F328" t="s">
        <v>3239</v>
      </c>
      <c r="G328" t="s">
        <v>3842</v>
      </c>
      <c r="H328">
        <v>76</v>
      </c>
      <c r="I328">
        <v>57</v>
      </c>
      <c r="K328" t="s">
        <v>460</v>
      </c>
      <c r="L328">
        <v>1</v>
      </c>
      <c r="M328" t="s">
        <v>4314</v>
      </c>
    </row>
    <row r="329" spans="1:13" x14ac:dyDescent="0.25">
      <c r="A329">
        <v>655</v>
      </c>
      <c r="B329">
        <v>2015</v>
      </c>
      <c r="C329" t="s">
        <v>3293</v>
      </c>
      <c r="D329" t="s">
        <v>56</v>
      </c>
      <c r="E329" t="s">
        <v>3194</v>
      </c>
      <c r="F329" t="s">
        <v>3247</v>
      </c>
      <c r="G329" t="s">
        <v>3842</v>
      </c>
      <c r="H329">
        <v>77</v>
      </c>
      <c r="I329">
        <v>66</v>
      </c>
      <c r="K329" t="s">
        <v>461</v>
      </c>
      <c r="L329">
        <v>1</v>
      </c>
      <c r="M329" t="s">
        <v>4316</v>
      </c>
    </row>
    <row r="330" spans="1:13" x14ac:dyDescent="0.25">
      <c r="A330">
        <v>656</v>
      </c>
      <c r="B330">
        <v>2015</v>
      </c>
      <c r="C330" t="s">
        <v>3293</v>
      </c>
      <c r="D330" t="s">
        <v>308</v>
      </c>
      <c r="E330" t="s">
        <v>3194</v>
      </c>
      <c r="F330" t="s">
        <v>3301</v>
      </c>
      <c r="G330" t="s">
        <v>3842</v>
      </c>
      <c r="H330">
        <v>82</v>
      </c>
      <c r="I330">
        <v>55</v>
      </c>
      <c r="K330" t="s">
        <v>462</v>
      </c>
      <c r="L330">
        <v>1</v>
      </c>
      <c r="M330" t="s">
        <v>4317</v>
      </c>
    </row>
    <row r="331" spans="1:13" x14ac:dyDescent="0.25">
      <c r="A331">
        <v>659</v>
      </c>
      <c r="B331">
        <v>2015</v>
      </c>
      <c r="C331" t="s">
        <v>3297</v>
      </c>
      <c r="D331" t="s">
        <v>64</v>
      </c>
      <c r="E331" t="s">
        <v>3194</v>
      </c>
      <c r="F331" t="s">
        <v>3521</v>
      </c>
      <c r="G331" t="s">
        <v>3842</v>
      </c>
      <c r="H331">
        <v>76</v>
      </c>
      <c r="I331">
        <v>52</v>
      </c>
      <c r="K331" t="s">
        <v>176</v>
      </c>
      <c r="L331">
        <v>1</v>
      </c>
      <c r="M331" t="s">
        <v>4320</v>
      </c>
    </row>
    <row r="332" spans="1:13" x14ac:dyDescent="0.25">
      <c r="A332">
        <v>663</v>
      </c>
      <c r="B332">
        <v>2015</v>
      </c>
      <c r="C332" t="s">
        <v>3297</v>
      </c>
      <c r="D332" t="s">
        <v>16</v>
      </c>
      <c r="E332" t="s">
        <v>3194</v>
      </c>
      <c r="F332" t="s">
        <v>3283</v>
      </c>
      <c r="G332" t="s">
        <v>3842</v>
      </c>
      <c r="H332">
        <v>75</v>
      </c>
      <c r="I332">
        <v>41</v>
      </c>
      <c r="K332" t="s">
        <v>101</v>
      </c>
      <c r="L332">
        <v>1</v>
      </c>
      <c r="M332" t="s">
        <v>4323</v>
      </c>
    </row>
    <row r="333" spans="1:13" x14ac:dyDescent="0.25">
      <c r="A333">
        <v>665</v>
      </c>
      <c r="B333">
        <v>2015</v>
      </c>
      <c r="C333" t="s">
        <v>3297</v>
      </c>
      <c r="D333" t="s">
        <v>20</v>
      </c>
      <c r="E333" t="s">
        <v>3194</v>
      </c>
      <c r="F333" t="s">
        <v>3436</v>
      </c>
      <c r="G333" t="s">
        <v>3842</v>
      </c>
      <c r="H333">
        <v>73</v>
      </c>
      <c r="I333">
        <v>64</v>
      </c>
      <c r="K333" t="s">
        <v>262</v>
      </c>
      <c r="L333">
        <v>1</v>
      </c>
      <c r="M333" t="s">
        <v>4325</v>
      </c>
    </row>
    <row r="334" spans="1:13" x14ac:dyDescent="0.25">
      <c r="A334">
        <v>666</v>
      </c>
      <c r="B334">
        <v>2015</v>
      </c>
      <c r="C334" t="s">
        <v>3297</v>
      </c>
      <c r="D334" t="s">
        <v>107</v>
      </c>
      <c r="E334" t="s">
        <v>3194</v>
      </c>
      <c r="F334" t="s">
        <v>3488</v>
      </c>
      <c r="G334" t="s">
        <v>3842</v>
      </c>
      <c r="H334">
        <v>56</v>
      </c>
      <c r="I334">
        <v>52</v>
      </c>
      <c r="K334" t="s">
        <v>415</v>
      </c>
      <c r="L334">
        <v>1</v>
      </c>
      <c r="M334" t="s">
        <v>4326</v>
      </c>
    </row>
    <row r="335" spans="1:13" x14ac:dyDescent="0.25">
      <c r="A335">
        <v>668</v>
      </c>
      <c r="B335">
        <v>2015</v>
      </c>
      <c r="C335" t="s">
        <v>3297</v>
      </c>
      <c r="D335" t="s">
        <v>26</v>
      </c>
      <c r="E335" t="s">
        <v>3194</v>
      </c>
      <c r="F335" t="s">
        <v>3215</v>
      </c>
      <c r="G335" t="s">
        <v>3842</v>
      </c>
      <c r="H335">
        <v>78</v>
      </c>
      <c r="I335">
        <v>62</v>
      </c>
      <c r="K335" t="s">
        <v>464</v>
      </c>
      <c r="L335">
        <v>1</v>
      </c>
      <c r="M335" t="s">
        <v>4328</v>
      </c>
    </row>
    <row r="336" spans="1:13" x14ac:dyDescent="0.25">
      <c r="A336">
        <v>669</v>
      </c>
      <c r="B336">
        <v>2015</v>
      </c>
      <c r="C336" t="s">
        <v>3297</v>
      </c>
      <c r="D336" t="s">
        <v>181</v>
      </c>
      <c r="E336" t="s">
        <v>3194</v>
      </c>
      <c r="F336" t="s">
        <v>3317</v>
      </c>
      <c r="G336" t="s">
        <v>3842</v>
      </c>
      <c r="H336">
        <v>75</v>
      </c>
      <c r="I336">
        <v>61</v>
      </c>
      <c r="K336" t="s">
        <v>419</v>
      </c>
      <c r="L336">
        <v>1</v>
      </c>
      <c r="M336" t="s">
        <v>4329</v>
      </c>
    </row>
    <row r="337" spans="1:13" x14ac:dyDescent="0.25">
      <c r="A337">
        <v>670</v>
      </c>
      <c r="B337">
        <v>2015</v>
      </c>
      <c r="C337" t="s">
        <v>3297</v>
      </c>
      <c r="D337" t="s">
        <v>30</v>
      </c>
      <c r="E337" t="s">
        <v>3194</v>
      </c>
      <c r="F337" t="s">
        <v>3374</v>
      </c>
      <c r="G337" t="s">
        <v>3842</v>
      </c>
      <c r="H337">
        <v>78</v>
      </c>
      <c r="I337">
        <v>74</v>
      </c>
      <c r="K337" t="s">
        <v>465</v>
      </c>
      <c r="L337">
        <v>1</v>
      </c>
      <c r="M337" t="s">
        <v>4330</v>
      </c>
    </row>
    <row r="338" spans="1:13" x14ac:dyDescent="0.25">
      <c r="A338">
        <v>671</v>
      </c>
      <c r="B338">
        <v>2015</v>
      </c>
      <c r="C338" t="s">
        <v>3297</v>
      </c>
      <c r="D338" t="s">
        <v>32</v>
      </c>
      <c r="E338" t="s">
        <v>3194</v>
      </c>
      <c r="F338" t="s">
        <v>3241</v>
      </c>
      <c r="G338" t="s">
        <v>3842</v>
      </c>
      <c r="H338">
        <v>81</v>
      </c>
      <c r="I338">
        <v>55</v>
      </c>
      <c r="K338" t="s">
        <v>466</v>
      </c>
      <c r="L338">
        <v>1</v>
      </c>
      <c r="M338" t="s">
        <v>4331</v>
      </c>
    </row>
    <row r="339" spans="1:13" x14ac:dyDescent="0.25">
      <c r="A339">
        <v>674</v>
      </c>
      <c r="B339">
        <v>2015</v>
      </c>
      <c r="C339" t="s">
        <v>3297</v>
      </c>
      <c r="D339" t="s">
        <v>37</v>
      </c>
      <c r="E339" t="s">
        <v>3194</v>
      </c>
      <c r="F339" t="s">
        <v>3289</v>
      </c>
      <c r="G339" t="s">
        <v>3842</v>
      </c>
      <c r="H339">
        <v>61</v>
      </c>
      <c r="I339">
        <v>50</v>
      </c>
      <c r="K339" t="s">
        <v>469</v>
      </c>
      <c r="L339">
        <v>1</v>
      </c>
      <c r="M339" t="s">
        <v>4334</v>
      </c>
    </row>
    <row r="340" spans="1:13" x14ac:dyDescent="0.25">
      <c r="A340">
        <v>675</v>
      </c>
      <c r="B340">
        <v>2015</v>
      </c>
      <c r="C340" t="s">
        <v>3297</v>
      </c>
      <c r="D340" t="s">
        <v>85</v>
      </c>
      <c r="E340" t="s">
        <v>3194</v>
      </c>
      <c r="F340" t="s">
        <v>3252</v>
      </c>
      <c r="G340" t="s">
        <v>3842</v>
      </c>
      <c r="H340">
        <v>61</v>
      </c>
      <c r="I340">
        <v>45</v>
      </c>
      <c r="K340" t="s">
        <v>470</v>
      </c>
      <c r="L340">
        <v>1</v>
      </c>
      <c r="M340" t="s">
        <v>4335</v>
      </c>
    </row>
    <row r="341" spans="1:13" x14ac:dyDescent="0.25">
      <c r="A341">
        <v>677</v>
      </c>
      <c r="B341">
        <v>2015</v>
      </c>
      <c r="C341" t="s">
        <v>3297</v>
      </c>
      <c r="D341" t="s">
        <v>317</v>
      </c>
      <c r="E341" t="s">
        <v>3194</v>
      </c>
      <c r="F341" t="s">
        <v>3287</v>
      </c>
      <c r="G341" t="s">
        <v>3842</v>
      </c>
      <c r="H341">
        <v>63</v>
      </c>
      <c r="I341">
        <v>60</v>
      </c>
      <c r="K341" t="s">
        <v>472</v>
      </c>
      <c r="L341">
        <v>1</v>
      </c>
      <c r="M341" t="s">
        <v>4336</v>
      </c>
    </row>
    <row r="342" spans="1:13" x14ac:dyDescent="0.25">
      <c r="A342">
        <v>679</v>
      </c>
      <c r="B342">
        <v>2015</v>
      </c>
      <c r="C342" t="s">
        <v>3297</v>
      </c>
      <c r="D342" t="s">
        <v>279</v>
      </c>
      <c r="E342" t="s">
        <v>3194</v>
      </c>
      <c r="F342" t="s">
        <v>3239</v>
      </c>
      <c r="G342" t="s">
        <v>3842</v>
      </c>
      <c r="H342">
        <v>101</v>
      </c>
      <c r="I342">
        <v>77</v>
      </c>
      <c r="K342" t="s">
        <v>474</v>
      </c>
      <c r="L342">
        <v>1</v>
      </c>
      <c r="M342" t="s">
        <v>4338</v>
      </c>
    </row>
    <row r="343" spans="1:13" x14ac:dyDescent="0.25">
      <c r="A343">
        <v>682</v>
      </c>
      <c r="B343">
        <v>2015</v>
      </c>
      <c r="C343" t="s">
        <v>3297</v>
      </c>
      <c r="D343" t="s">
        <v>92</v>
      </c>
      <c r="E343" t="s">
        <v>3194</v>
      </c>
      <c r="F343" t="s">
        <v>3292</v>
      </c>
      <c r="G343" t="s">
        <v>3842</v>
      </c>
      <c r="H343">
        <v>75</v>
      </c>
      <c r="I343">
        <v>61</v>
      </c>
      <c r="K343" t="s">
        <v>477</v>
      </c>
      <c r="L343">
        <v>1</v>
      </c>
      <c r="M343" t="s">
        <v>4341</v>
      </c>
    </row>
    <row r="344" spans="1:13" x14ac:dyDescent="0.25">
      <c r="A344">
        <v>683</v>
      </c>
      <c r="B344">
        <v>2015</v>
      </c>
      <c r="C344" t="s">
        <v>3297</v>
      </c>
      <c r="D344" t="s">
        <v>303</v>
      </c>
      <c r="E344" t="s">
        <v>3194</v>
      </c>
      <c r="F344" t="s">
        <v>3251</v>
      </c>
      <c r="G344" t="s">
        <v>3842</v>
      </c>
      <c r="H344">
        <v>68</v>
      </c>
      <c r="I344">
        <v>64</v>
      </c>
      <c r="K344" t="s">
        <v>478</v>
      </c>
      <c r="L344">
        <v>1</v>
      </c>
      <c r="M344" t="s">
        <v>4342</v>
      </c>
    </row>
    <row r="345" spans="1:13" x14ac:dyDescent="0.25">
      <c r="A345">
        <v>685</v>
      </c>
      <c r="B345">
        <v>2015</v>
      </c>
      <c r="C345" t="s">
        <v>3297</v>
      </c>
      <c r="D345" t="s">
        <v>55</v>
      </c>
      <c r="E345" t="s">
        <v>3194</v>
      </c>
      <c r="F345" t="s">
        <v>3288</v>
      </c>
      <c r="G345" t="s">
        <v>3842</v>
      </c>
      <c r="H345">
        <v>76</v>
      </c>
      <c r="I345">
        <v>63</v>
      </c>
      <c r="K345" t="s">
        <v>479</v>
      </c>
      <c r="L345">
        <v>1</v>
      </c>
      <c r="M345" t="s">
        <v>4344</v>
      </c>
    </row>
    <row r="346" spans="1:13" x14ac:dyDescent="0.25">
      <c r="A346">
        <v>687</v>
      </c>
      <c r="B346">
        <v>2015</v>
      </c>
      <c r="C346" t="s">
        <v>3297</v>
      </c>
      <c r="D346" t="s">
        <v>481</v>
      </c>
      <c r="E346" t="s">
        <v>3194</v>
      </c>
      <c r="F346" t="s">
        <v>3238</v>
      </c>
      <c r="G346" t="s">
        <v>3842</v>
      </c>
      <c r="H346">
        <v>75</v>
      </c>
      <c r="I346">
        <v>59</v>
      </c>
      <c r="K346" t="s">
        <v>482</v>
      </c>
      <c r="L346">
        <v>1</v>
      </c>
      <c r="M346" t="s">
        <v>4346</v>
      </c>
    </row>
    <row r="347" spans="1:13" x14ac:dyDescent="0.25">
      <c r="A347">
        <v>690</v>
      </c>
      <c r="B347">
        <v>2015</v>
      </c>
      <c r="C347" t="s">
        <v>3241</v>
      </c>
      <c r="D347" t="s">
        <v>8</v>
      </c>
      <c r="E347" t="s">
        <v>3194</v>
      </c>
      <c r="F347" t="s">
        <v>3839</v>
      </c>
      <c r="G347" t="s">
        <v>3842</v>
      </c>
      <c r="H347">
        <v>91</v>
      </c>
      <c r="I347">
        <v>51</v>
      </c>
      <c r="K347" t="s">
        <v>176</v>
      </c>
      <c r="L347">
        <v>1</v>
      </c>
      <c r="M347" t="s">
        <v>4349</v>
      </c>
    </row>
    <row r="348" spans="1:13" x14ac:dyDescent="0.25">
      <c r="A348">
        <v>692</v>
      </c>
      <c r="B348">
        <v>2015</v>
      </c>
      <c r="C348" t="s">
        <v>3241</v>
      </c>
      <c r="D348" t="s">
        <v>16</v>
      </c>
      <c r="E348" t="s">
        <v>3194</v>
      </c>
      <c r="F348" t="s">
        <v>3211</v>
      </c>
      <c r="G348" t="s">
        <v>3841</v>
      </c>
      <c r="H348">
        <v>84</v>
      </c>
      <c r="I348">
        <v>81</v>
      </c>
      <c r="K348" t="s">
        <v>99</v>
      </c>
      <c r="L348">
        <v>1</v>
      </c>
      <c r="M348" t="s">
        <v>4351</v>
      </c>
    </row>
    <row r="349" spans="1:13" x14ac:dyDescent="0.25">
      <c r="A349">
        <v>693</v>
      </c>
      <c r="B349">
        <v>2015</v>
      </c>
      <c r="C349" t="s">
        <v>3241</v>
      </c>
      <c r="D349" t="s">
        <v>132</v>
      </c>
      <c r="E349" t="s">
        <v>3194</v>
      </c>
      <c r="F349" t="s">
        <v>3514</v>
      </c>
      <c r="G349" t="s">
        <v>3842</v>
      </c>
      <c r="H349">
        <v>81</v>
      </c>
      <c r="I349">
        <v>63</v>
      </c>
      <c r="K349" t="s">
        <v>100</v>
      </c>
      <c r="L349">
        <v>1</v>
      </c>
      <c r="M349" t="s">
        <v>4352</v>
      </c>
    </row>
    <row r="350" spans="1:13" x14ac:dyDescent="0.25">
      <c r="A350">
        <v>697</v>
      </c>
      <c r="B350">
        <v>2015</v>
      </c>
      <c r="C350" t="s">
        <v>3241</v>
      </c>
      <c r="D350" t="s">
        <v>263</v>
      </c>
      <c r="E350" t="s">
        <v>3194</v>
      </c>
      <c r="F350" t="s">
        <v>3199</v>
      </c>
      <c r="G350" t="s">
        <v>3841</v>
      </c>
      <c r="H350">
        <v>67</v>
      </c>
      <c r="I350">
        <v>52</v>
      </c>
      <c r="K350" t="s">
        <v>484</v>
      </c>
      <c r="L350">
        <v>1</v>
      </c>
      <c r="M350" t="s">
        <v>4356</v>
      </c>
    </row>
    <row r="351" spans="1:13" x14ac:dyDescent="0.25">
      <c r="A351">
        <v>698</v>
      </c>
      <c r="B351">
        <v>2015</v>
      </c>
      <c r="C351" t="s">
        <v>3241</v>
      </c>
      <c r="D351" t="s">
        <v>26</v>
      </c>
      <c r="E351" t="s">
        <v>3194</v>
      </c>
      <c r="F351" t="s">
        <v>3205</v>
      </c>
      <c r="G351" t="s">
        <v>3842</v>
      </c>
      <c r="H351">
        <v>79</v>
      </c>
      <c r="I351">
        <v>63</v>
      </c>
      <c r="K351" t="s">
        <v>315</v>
      </c>
      <c r="L351">
        <v>1</v>
      </c>
      <c r="M351" t="s">
        <v>4013</v>
      </c>
    </row>
    <row r="352" spans="1:13" x14ac:dyDescent="0.25">
      <c r="A352">
        <v>699</v>
      </c>
      <c r="B352">
        <v>2015</v>
      </c>
      <c r="C352" t="s">
        <v>3241</v>
      </c>
      <c r="D352" t="s">
        <v>183</v>
      </c>
      <c r="E352" t="s">
        <v>3194</v>
      </c>
      <c r="F352" t="s">
        <v>3246</v>
      </c>
      <c r="G352" t="s">
        <v>3841</v>
      </c>
      <c r="H352">
        <v>78</v>
      </c>
      <c r="I352">
        <v>69</v>
      </c>
      <c r="K352" t="s">
        <v>27</v>
      </c>
      <c r="L352">
        <v>1</v>
      </c>
      <c r="M352" t="s">
        <v>4357</v>
      </c>
    </row>
    <row r="353" spans="1:13" x14ac:dyDescent="0.25">
      <c r="A353">
        <v>700</v>
      </c>
      <c r="B353">
        <v>2015</v>
      </c>
      <c r="C353" t="s">
        <v>3241</v>
      </c>
      <c r="D353" t="s">
        <v>30</v>
      </c>
      <c r="E353" t="s">
        <v>3194</v>
      </c>
      <c r="F353" t="s">
        <v>3486</v>
      </c>
      <c r="G353" t="s">
        <v>3842</v>
      </c>
      <c r="H353">
        <v>78</v>
      </c>
      <c r="I353">
        <v>72</v>
      </c>
      <c r="K353" t="s">
        <v>29</v>
      </c>
      <c r="L353">
        <v>1</v>
      </c>
      <c r="M353" t="s">
        <v>4358</v>
      </c>
    </row>
    <row r="354" spans="1:13" x14ac:dyDescent="0.25">
      <c r="A354">
        <v>702</v>
      </c>
      <c r="B354">
        <v>2015</v>
      </c>
      <c r="C354" t="s">
        <v>3241</v>
      </c>
      <c r="D354" t="s">
        <v>83</v>
      </c>
      <c r="E354" t="s">
        <v>3194</v>
      </c>
      <c r="F354" t="s">
        <v>3251</v>
      </c>
      <c r="G354" t="s">
        <v>3842</v>
      </c>
      <c r="H354">
        <v>71</v>
      </c>
      <c r="I354">
        <v>68</v>
      </c>
      <c r="K354" t="s">
        <v>486</v>
      </c>
      <c r="L354">
        <v>1</v>
      </c>
      <c r="M354" t="s">
        <v>4359</v>
      </c>
    </row>
    <row r="355" spans="1:13" x14ac:dyDescent="0.25">
      <c r="A355">
        <v>703</v>
      </c>
      <c r="B355">
        <v>2015</v>
      </c>
      <c r="C355" t="s">
        <v>3241</v>
      </c>
      <c r="D355" t="s">
        <v>36</v>
      </c>
      <c r="E355" t="s">
        <v>3194</v>
      </c>
      <c r="F355" t="s">
        <v>3238</v>
      </c>
      <c r="G355" t="s">
        <v>3841</v>
      </c>
      <c r="H355">
        <v>61</v>
      </c>
      <c r="I355">
        <v>60</v>
      </c>
      <c r="K355" t="s">
        <v>487</v>
      </c>
      <c r="L355">
        <v>1</v>
      </c>
      <c r="M355" t="s">
        <v>4360</v>
      </c>
    </row>
    <row r="356" spans="1:13" x14ac:dyDescent="0.25">
      <c r="A356">
        <v>705</v>
      </c>
      <c r="B356">
        <v>2015</v>
      </c>
      <c r="C356" t="s">
        <v>3241</v>
      </c>
      <c r="D356" t="s">
        <v>85</v>
      </c>
      <c r="E356" t="s">
        <v>3194</v>
      </c>
      <c r="F356" t="s">
        <v>3301</v>
      </c>
      <c r="G356" t="s">
        <v>3841</v>
      </c>
      <c r="H356">
        <v>70</v>
      </c>
      <c r="I356">
        <v>64</v>
      </c>
      <c r="K356" t="s">
        <v>488</v>
      </c>
      <c r="L356">
        <v>1</v>
      </c>
      <c r="M356" t="s">
        <v>4362</v>
      </c>
    </row>
    <row r="357" spans="1:13" x14ac:dyDescent="0.25">
      <c r="A357">
        <v>706</v>
      </c>
      <c r="B357">
        <v>2015</v>
      </c>
      <c r="C357" t="s">
        <v>3241</v>
      </c>
      <c r="D357" t="s">
        <v>40</v>
      </c>
      <c r="E357" t="s">
        <v>3194</v>
      </c>
      <c r="F357" t="s">
        <v>3292</v>
      </c>
      <c r="G357" t="s">
        <v>3841</v>
      </c>
      <c r="H357">
        <v>100</v>
      </c>
      <c r="I357">
        <v>97</v>
      </c>
      <c r="J357" t="s">
        <v>3843</v>
      </c>
      <c r="K357" t="s">
        <v>489</v>
      </c>
      <c r="L357">
        <v>1</v>
      </c>
      <c r="M357" t="s">
        <v>4363</v>
      </c>
    </row>
    <row r="358" spans="1:13" x14ac:dyDescent="0.25">
      <c r="A358">
        <v>709</v>
      </c>
      <c r="B358">
        <v>2015</v>
      </c>
      <c r="C358" t="s">
        <v>3241</v>
      </c>
      <c r="D358" t="s">
        <v>44</v>
      </c>
      <c r="E358" t="s">
        <v>3194</v>
      </c>
      <c r="F358" t="s">
        <v>3288</v>
      </c>
      <c r="G358" t="s">
        <v>3842</v>
      </c>
      <c r="H358">
        <v>62</v>
      </c>
      <c r="I358">
        <v>53</v>
      </c>
      <c r="K358" t="s">
        <v>491</v>
      </c>
      <c r="L358">
        <v>1</v>
      </c>
      <c r="M358" t="s">
        <v>4366</v>
      </c>
    </row>
    <row r="359" spans="1:13" x14ac:dyDescent="0.25">
      <c r="A359">
        <v>711</v>
      </c>
      <c r="B359">
        <v>2015</v>
      </c>
      <c r="C359" t="s">
        <v>3241</v>
      </c>
      <c r="D359" t="s">
        <v>190</v>
      </c>
      <c r="E359" t="s">
        <v>3194</v>
      </c>
      <c r="F359" t="s">
        <v>3247</v>
      </c>
      <c r="G359" t="s">
        <v>3842</v>
      </c>
      <c r="H359">
        <v>78</v>
      </c>
      <c r="I359">
        <v>62</v>
      </c>
      <c r="K359" t="s">
        <v>493</v>
      </c>
      <c r="L359">
        <v>1</v>
      </c>
      <c r="M359" t="s">
        <v>4367</v>
      </c>
    </row>
    <row r="360" spans="1:13" x14ac:dyDescent="0.25">
      <c r="A360">
        <v>714</v>
      </c>
      <c r="B360">
        <v>2015</v>
      </c>
      <c r="C360" t="s">
        <v>3241</v>
      </c>
      <c r="D360" t="s">
        <v>95</v>
      </c>
      <c r="E360" t="s">
        <v>3194</v>
      </c>
      <c r="F360" t="s">
        <v>3297</v>
      </c>
      <c r="G360" t="s">
        <v>3842</v>
      </c>
      <c r="H360">
        <v>83</v>
      </c>
      <c r="I360">
        <v>73</v>
      </c>
      <c r="K360" t="s">
        <v>496</v>
      </c>
      <c r="L360">
        <v>1</v>
      </c>
      <c r="M360" t="s">
        <v>4343</v>
      </c>
    </row>
    <row r="361" spans="1:13" x14ac:dyDescent="0.25">
      <c r="A361">
        <v>715</v>
      </c>
      <c r="B361">
        <v>2015</v>
      </c>
      <c r="C361" t="s">
        <v>3241</v>
      </c>
      <c r="D361" t="s">
        <v>55</v>
      </c>
      <c r="E361" t="s">
        <v>3194</v>
      </c>
      <c r="F361" t="s">
        <v>3252</v>
      </c>
      <c r="G361" t="s">
        <v>3842</v>
      </c>
      <c r="H361">
        <v>79</v>
      </c>
      <c r="I361">
        <v>66</v>
      </c>
      <c r="K361" t="s">
        <v>497</v>
      </c>
      <c r="L361">
        <v>1</v>
      </c>
      <c r="M361" t="s">
        <v>4370</v>
      </c>
    </row>
    <row r="362" spans="1:13" x14ac:dyDescent="0.25">
      <c r="A362">
        <v>718</v>
      </c>
      <c r="B362">
        <v>2015</v>
      </c>
      <c r="C362" t="s">
        <v>3241</v>
      </c>
      <c r="D362" t="s">
        <v>310</v>
      </c>
      <c r="E362" t="s">
        <v>3194</v>
      </c>
      <c r="F362" t="s">
        <v>3293</v>
      </c>
      <c r="G362" t="s">
        <v>3841</v>
      </c>
      <c r="H362">
        <v>107</v>
      </c>
      <c r="I362">
        <v>78</v>
      </c>
      <c r="K362" t="s">
        <v>499</v>
      </c>
      <c r="L362">
        <v>1</v>
      </c>
      <c r="M362" t="s">
        <v>4318</v>
      </c>
    </row>
    <row r="363" spans="1:13" x14ac:dyDescent="0.25">
      <c r="A363">
        <v>721</v>
      </c>
      <c r="B363">
        <v>2015</v>
      </c>
      <c r="C363" t="s">
        <v>3239</v>
      </c>
      <c r="D363" t="s">
        <v>64</v>
      </c>
      <c r="E363" t="s">
        <v>3194</v>
      </c>
      <c r="F363" t="s">
        <v>3839</v>
      </c>
      <c r="G363" t="s">
        <v>3842</v>
      </c>
      <c r="H363">
        <v>94</v>
      </c>
      <c r="I363">
        <v>77</v>
      </c>
      <c r="K363" t="s">
        <v>176</v>
      </c>
      <c r="L363">
        <v>1</v>
      </c>
      <c r="M363" t="s">
        <v>4375</v>
      </c>
    </row>
    <row r="364" spans="1:13" x14ac:dyDescent="0.25">
      <c r="A364">
        <v>724</v>
      </c>
      <c r="B364">
        <v>2015</v>
      </c>
      <c r="C364" t="s">
        <v>3239</v>
      </c>
      <c r="D364" t="s">
        <v>68</v>
      </c>
      <c r="E364" t="s">
        <v>3194</v>
      </c>
      <c r="F364" t="s">
        <v>3205</v>
      </c>
      <c r="G364" t="s">
        <v>3841</v>
      </c>
      <c r="H364">
        <v>64</v>
      </c>
      <c r="I364">
        <v>57</v>
      </c>
      <c r="K364" t="s">
        <v>67</v>
      </c>
      <c r="L364">
        <v>1</v>
      </c>
      <c r="M364" t="s">
        <v>4007</v>
      </c>
    </row>
    <row r="365" spans="1:13" x14ac:dyDescent="0.25">
      <c r="A365">
        <v>725</v>
      </c>
      <c r="B365">
        <v>2015</v>
      </c>
      <c r="C365" t="s">
        <v>3239</v>
      </c>
      <c r="D365" t="s">
        <v>16</v>
      </c>
      <c r="E365" t="s">
        <v>3194</v>
      </c>
      <c r="F365" t="s">
        <v>3246</v>
      </c>
      <c r="G365" t="s">
        <v>3841</v>
      </c>
      <c r="H365">
        <v>72</v>
      </c>
      <c r="I365">
        <v>66</v>
      </c>
      <c r="K365" t="s">
        <v>69</v>
      </c>
      <c r="L365">
        <v>1</v>
      </c>
      <c r="M365" t="s">
        <v>4378</v>
      </c>
    </row>
    <row r="366" spans="1:13" x14ac:dyDescent="0.25">
      <c r="A366">
        <v>726</v>
      </c>
      <c r="B366">
        <v>2015</v>
      </c>
      <c r="C366" t="s">
        <v>3239</v>
      </c>
      <c r="D366" t="s">
        <v>502</v>
      </c>
      <c r="E366" t="s">
        <v>3194</v>
      </c>
      <c r="F366" t="s">
        <v>3201</v>
      </c>
      <c r="G366" t="s">
        <v>3842</v>
      </c>
      <c r="H366">
        <v>69</v>
      </c>
      <c r="I366">
        <v>67</v>
      </c>
      <c r="K366" t="s">
        <v>19</v>
      </c>
      <c r="L366">
        <v>1</v>
      </c>
      <c r="M366" t="s">
        <v>4379</v>
      </c>
    </row>
    <row r="367" spans="1:13" x14ac:dyDescent="0.25">
      <c r="A367">
        <v>727</v>
      </c>
      <c r="B367">
        <v>2015</v>
      </c>
      <c r="C367" t="s">
        <v>3239</v>
      </c>
      <c r="D367" t="s">
        <v>197</v>
      </c>
      <c r="E367" t="s">
        <v>3194</v>
      </c>
      <c r="F367" t="s">
        <v>3448</v>
      </c>
      <c r="G367" t="s">
        <v>3842</v>
      </c>
      <c r="H367">
        <v>68</v>
      </c>
      <c r="I367">
        <v>58</v>
      </c>
      <c r="J367" t="s">
        <v>3843</v>
      </c>
      <c r="K367" t="s">
        <v>350</v>
      </c>
      <c r="L367">
        <v>1</v>
      </c>
      <c r="M367" t="s">
        <v>4380</v>
      </c>
    </row>
    <row r="368" spans="1:13" x14ac:dyDescent="0.25">
      <c r="A368">
        <v>730</v>
      </c>
      <c r="B368">
        <v>2015</v>
      </c>
      <c r="C368" t="s">
        <v>3239</v>
      </c>
      <c r="D368" t="s">
        <v>183</v>
      </c>
      <c r="E368" t="s">
        <v>3194</v>
      </c>
      <c r="F368" t="s">
        <v>3514</v>
      </c>
      <c r="G368" t="s">
        <v>3842</v>
      </c>
      <c r="H368">
        <v>74</v>
      </c>
      <c r="I368">
        <v>59</v>
      </c>
      <c r="K368" t="s">
        <v>27</v>
      </c>
      <c r="L368">
        <v>1</v>
      </c>
      <c r="M368" t="s">
        <v>4383</v>
      </c>
    </row>
    <row r="369" spans="1:13" x14ac:dyDescent="0.25">
      <c r="A369">
        <v>731</v>
      </c>
      <c r="B369">
        <v>2015</v>
      </c>
      <c r="C369" t="s">
        <v>3239</v>
      </c>
      <c r="D369" t="s">
        <v>292</v>
      </c>
      <c r="E369" t="s">
        <v>3194</v>
      </c>
      <c r="F369" t="s">
        <v>3434</v>
      </c>
      <c r="G369" t="s">
        <v>3842</v>
      </c>
      <c r="H369">
        <v>74</v>
      </c>
      <c r="I369">
        <v>54</v>
      </c>
      <c r="K369" t="s">
        <v>29</v>
      </c>
      <c r="L369">
        <v>1</v>
      </c>
      <c r="M369" t="s">
        <v>4384</v>
      </c>
    </row>
    <row r="370" spans="1:13" x14ac:dyDescent="0.25">
      <c r="A370">
        <v>732</v>
      </c>
      <c r="B370">
        <v>2015</v>
      </c>
      <c r="C370" t="s">
        <v>3239</v>
      </c>
      <c r="D370" t="s">
        <v>333</v>
      </c>
      <c r="E370" t="s">
        <v>3194</v>
      </c>
      <c r="F370" t="s">
        <v>3301</v>
      </c>
      <c r="G370" t="s">
        <v>3841</v>
      </c>
      <c r="H370">
        <v>75</v>
      </c>
      <c r="I370">
        <v>58</v>
      </c>
      <c r="K370" t="s">
        <v>485</v>
      </c>
      <c r="L370">
        <v>1</v>
      </c>
      <c r="M370" t="s">
        <v>4385</v>
      </c>
    </row>
    <row r="371" spans="1:13" x14ac:dyDescent="0.25">
      <c r="A371">
        <v>734</v>
      </c>
      <c r="B371">
        <v>2015</v>
      </c>
      <c r="C371" t="s">
        <v>3239</v>
      </c>
      <c r="D371" t="s">
        <v>36</v>
      </c>
      <c r="E371" t="s">
        <v>3194</v>
      </c>
      <c r="F371" t="s">
        <v>3297</v>
      </c>
      <c r="G371" t="s">
        <v>3841</v>
      </c>
      <c r="H371">
        <v>76</v>
      </c>
      <c r="I371">
        <v>58</v>
      </c>
      <c r="K371" t="s">
        <v>504</v>
      </c>
      <c r="L371">
        <v>1</v>
      </c>
      <c r="M371" t="s">
        <v>4333</v>
      </c>
    </row>
    <row r="372" spans="1:13" x14ac:dyDescent="0.25">
      <c r="A372">
        <v>737</v>
      </c>
      <c r="B372">
        <v>2015</v>
      </c>
      <c r="C372" t="s">
        <v>3239</v>
      </c>
      <c r="D372" t="s">
        <v>40</v>
      </c>
      <c r="E372" t="s">
        <v>3194</v>
      </c>
      <c r="F372" t="s">
        <v>3247</v>
      </c>
      <c r="G372" t="s">
        <v>3841</v>
      </c>
      <c r="H372">
        <v>79</v>
      </c>
      <c r="I372">
        <v>59</v>
      </c>
      <c r="K372" t="s">
        <v>507</v>
      </c>
      <c r="L372">
        <v>1</v>
      </c>
      <c r="M372" t="s">
        <v>4389</v>
      </c>
    </row>
    <row r="373" spans="1:13" x14ac:dyDescent="0.25">
      <c r="A373">
        <v>738</v>
      </c>
      <c r="B373">
        <v>2015</v>
      </c>
      <c r="C373" t="s">
        <v>3239</v>
      </c>
      <c r="D373" t="s">
        <v>43</v>
      </c>
      <c r="E373" t="s">
        <v>3194</v>
      </c>
      <c r="F373" t="s">
        <v>3238</v>
      </c>
      <c r="G373" t="s">
        <v>3841</v>
      </c>
      <c r="H373">
        <v>64</v>
      </c>
      <c r="I373">
        <v>63</v>
      </c>
      <c r="K373" t="s">
        <v>508</v>
      </c>
      <c r="L373">
        <v>1</v>
      </c>
      <c r="M373" t="s">
        <v>4390</v>
      </c>
    </row>
    <row r="374" spans="1:13" x14ac:dyDescent="0.25">
      <c r="A374">
        <v>740</v>
      </c>
      <c r="B374">
        <v>2015</v>
      </c>
      <c r="C374" t="s">
        <v>3239</v>
      </c>
      <c r="D374" t="s">
        <v>45</v>
      </c>
      <c r="E374" t="s">
        <v>3194</v>
      </c>
      <c r="F374" t="s">
        <v>3286</v>
      </c>
      <c r="G374" t="s">
        <v>3841</v>
      </c>
      <c r="H374">
        <v>78</v>
      </c>
      <c r="I374">
        <v>72</v>
      </c>
      <c r="K374" t="s">
        <v>509</v>
      </c>
      <c r="L374">
        <v>1</v>
      </c>
      <c r="M374" t="s">
        <v>4391</v>
      </c>
    </row>
    <row r="375" spans="1:13" x14ac:dyDescent="0.25">
      <c r="A375">
        <v>741</v>
      </c>
      <c r="B375">
        <v>2015</v>
      </c>
      <c r="C375" t="s">
        <v>3239</v>
      </c>
      <c r="D375" t="s">
        <v>47</v>
      </c>
      <c r="E375" t="s">
        <v>3194</v>
      </c>
      <c r="F375" t="s">
        <v>3252</v>
      </c>
      <c r="G375" t="s">
        <v>3842</v>
      </c>
      <c r="H375">
        <v>83</v>
      </c>
      <c r="I375">
        <v>65</v>
      </c>
      <c r="K375" t="s">
        <v>510</v>
      </c>
      <c r="L375">
        <v>1</v>
      </c>
      <c r="M375" t="s">
        <v>4392</v>
      </c>
    </row>
    <row r="376" spans="1:13" x14ac:dyDescent="0.25">
      <c r="A376">
        <v>743</v>
      </c>
      <c r="B376">
        <v>2015</v>
      </c>
      <c r="C376" t="s">
        <v>3239</v>
      </c>
      <c r="D376" t="s">
        <v>342</v>
      </c>
      <c r="E376" t="s">
        <v>3194</v>
      </c>
      <c r="F376" t="s">
        <v>3251</v>
      </c>
      <c r="G376" t="s">
        <v>3842</v>
      </c>
      <c r="H376">
        <v>69</v>
      </c>
      <c r="I376">
        <v>55</v>
      </c>
      <c r="K376" t="s">
        <v>511</v>
      </c>
      <c r="L376">
        <v>1</v>
      </c>
      <c r="M376" t="s">
        <v>4394</v>
      </c>
    </row>
    <row r="377" spans="1:13" x14ac:dyDescent="0.25">
      <c r="A377">
        <v>746</v>
      </c>
      <c r="B377">
        <v>2015</v>
      </c>
      <c r="C377" t="s">
        <v>3239</v>
      </c>
      <c r="D377" t="s">
        <v>55</v>
      </c>
      <c r="E377" t="s">
        <v>3194</v>
      </c>
      <c r="F377" t="s">
        <v>3289</v>
      </c>
      <c r="G377" t="s">
        <v>3842</v>
      </c>
      <c r="H377">
        <v>63</v>
      </c>
      <c r="I377">
        <v>48</v>
      </c>
      <c r="K377" t="s">
        <v>513</v>
      </c>
      <c r="L377">
        <v>1</v>
      </c>
      <c r="M377" t="s">
        <v>4396</v>
      </c>
    </row>
    <row r="378" spans="1:13" x14ac:dyDescent="0.25">
      <c r="A378">
        <v>748</v>
      </c>
      <c r="B378">
        <v>2015</v>
      </c>
      <c r="C378" t="s">
        <v>3239</v>
      </c>
      <c r="D378" t="s">
        <v>58</v>
      </c>
      <c r="E378" t="s">
        <v>3194</v>
      </c>
      <c r="F378" t="s">
        <v>3241</v>
      </c>
      <c r="G378" t="s">
        <v>3841</v>
      </c>
      <c r="H378">
        <v>81</v>
      </c>
      <c r="I378">
        <v>66</v>
      </c>
      <c r="K378" t="s">
        <v>514</v>
      </c>
      <c r="L378">
        <v>1</v>
      </c>
      <c r="M378" t="s">
        <v>4372</v>
      </c>
    </row>
    <row r="379" spans="1:13" x14ac:dyDescent="0.25">
      <c r="A379">
        <v>752</v>
      </c>
      <c r="B379">
        <v>2015</v>
      </c>
      <c r="C379" t="s">
        <v>3288</v>
      </c>
      <c r="D379" t="s">
        <v>64</v>
      </c>
      <c r="E379" t="s">
        <v>3194</v>
      </c>
      <c r="F379" t="s">
        <v>3240</v>
      </c>
      <c r="G379" t="s">
        <v>3841</v>
      </c>
      <c r="H379">
        <v>68</v>
      </c>
      <c r="I379">
        <v>60</v>
      </c>
      <c r="K379" t="s">
        <v>9</v>
      </c>
      <c r="L379">
        <v>1</v>
      </c>
      <c r="M379" t="s">
        <v>4401</v>
      </c>
    </row>
    <row r="380" spans="1:13" x14ac:dyDescent="0.25">
      <c r="A380">
        <v>753</v>
      </c>
      <c r="B380">
        <v>2015</v>
      </c>
      <c r="C380" t="s">
        <v>3288</v>
      </c>
      <c r="D380" t="s">
        <v>98</v>
      </c>
      <c r="E380" t="s">
        <v>3194</v>
      </c>
      <c r="F380" t="s">
        <v>3235</v>
      </c>
      <c r="G380" t="s">
        <v>3842</v>
      </c>
      <c r="H380">
        <v>63</v>
      </c>
      <c r="I380">
        <v>60</v>
      </c>
      <c r="K380" t="s">
        <v>11</v>
      </c>
      <c r="L380">
        <v>1</v>
      </c>
      <c r="M380" t="s">
        <v>4402</v>
      </c>
    </row>
    <row r="381" spans="1:13" x14ac:dyDescent="0.25">
      <c r="A381">
        <v>757</v>
      </c>
      <c r="B381">
        <v>2015</v>
      </c>
      <c r="C381" t="s">
        <v>3288</v>
      </c>
      <c r="D381" t="s">
        <v>16</v>
      </c>
      <c r="E381" t="s">
        <v>3194</v>
      </c>
      <c r="F381" t="s">
        <v>3505</v>
      </c>
      <c r="G381" t="s">
        <v>3842</v>
      </c>
      <c r="H381">
        <v>64</v>
      </c>
      <c r="I381">
        <v>63</v>
      </c>
      <c r="K381" t="s">
        <v>19</v>
      </c>
      <c r="L381">
        <v>1</v>
      </c>
      <c r="M381" t="s">
        <v>4406</v>
      </c>
    </row>
    <row r="382" spans="1:13" x14ac:dyDescent="0.25">
      <c r="A382">
        <v>758</v>
      </c>
      <c r="B382">
        <v>2015</v>
      </c>
      <c r="C382" t="s">
        <v>3288</v>
      </c>
      <c r="D382" t="s">
        <v>18</v>
      </c>
      <c r="E382" t="s">
        <v>3194</v>
      </c>
      <c r="F382" t="s">
        <v>3307</v>
      </c>
      <c r="G382" t="s">
        <v>3841</v>
      </c>
      <c r="H382">
        <v>75</v>
      </c>
      <c r="I382">
        <v>69</v>
      </c>
      <c r="K382" t="s">
        <v>21</v>
      </c>
      <c r="L382">
        <v>1</v>
      </c>
      <c r="M382" t="s">
        <v>4407</v>
      </c>
    </row>
    <row r="383" spans="1:13" x14ac:dyDescent="0.25">
      <c r="A383">
        <v>760</v>
      </c>
      <c r="B383">
        <v>2015</v>
      </c>
      <c r="C383" t="s">
        <v>3288</v>
      </c>
      <c r="D383" t="s">
        <v>263</v>
      </c>
      <c r="E383" t="s">
        <v>3194</v>
      </c>
      <c r="F383" t="s">
        <v>3839</v>
      </c>
      <c r="G383" t="s">
        <v>3842</v>
      </c>
      <c r="H383">
        <v>99</v>
      </c>
      <c r="I383">
        <v>69</v>
      </c>
      <c r="K383" t="s">
        <v>25</v>
      </c>
      <c r="L383">
        <v>1</v>
      </c>
      <c r="M383" t="s">
        <v>4409</v>
      </c>
    </row>
    <row r="384" spans="1:13" x14ac:dyDescent="0.25">
      <c r="A384">
        <v>761</v>
      </c>
      <c r="B384">
        <v>2015</v>
      </c>
      <c r="C384" t="s">
        <v>3288</v>
      </c>
      <c r="D384" t="s">
        <v>26</v>
      </c>
      <c r="E384" t="s">
        <v>3194</v>
      </c>
      <c r="F384" t="s">
        <v>3330</v>
      </c>
      <c r="G384" t="s">
        <v>3842</v>
      </c>
      <c r="H384">
        <v>86</v>
      </c>
      <c r="I384">
        <v>81</v>
      </c>
      <c r="K384" t="s">
        <v>27</v>
      </c>
      <c r="L384">
        <v>1</v>
      </c>
      <c r="M384" t="s">
        <v>4410</v>
      </c>
    </row>
    <row r="385" spans="1:13" x14ac:dyDescent="0.25">
      <c r="A385">
        <v>764</v>
      </c>
      <c r="B385">
        <v>2015</v>
      </c>
      <c r="C385" t="s">
        <v>3288</v>
      </c>
      <c r="D385" t="s">
        <v>32</v>
      </c>
      <c r="E385" t="s">
        <v>3194</v>
      </c>
      <c r="F385" t="s">
        <v>3289</v>
      </c>
      <c r="G385" t="s">
        <v>3842</v>
      </c>
      <c r="H385">
        <v>70</v>
      </c>
      <c r="I385">
        <v>62</v>
      </c>
      <c r="K385" t="s">
        <v>33</v>
      </c>
      <c r="L385">
        <v>1</v>
      </c>
      <c r="M385" t="s">
        <v>4413</v>
      </c>
    </row>
    <row r="386" spans="1:13" x14ac:dyDescent="0.25">
      <c r="A386">
        <v>766</v>
      </c>
      <c r="B386">
        <v>2015</v>
      </c>
      <c r="C386" t="s">
        <v>3288</v>
      </c>
      <c r="D386" t="s">
        <v>161</v>
      </c>
      <c r="E386" t="s">
        <v>3194</v>
      </c>
      <c r="F386" t="s">
        <v>3286</v>
      </c>
      <c r="G386" t="s">
        <v>3841</v>
      </c>
      <c r="H386">
        <v>66</v>
      </c>
      <c r="I386">
        <v>62</v>
      </c>
      <c r="K386" t="s">
        <v>517</v>
      </c>
      <c r="L386">
        <v>1</v>
      </c>
      <c r="M386" t="s">
        <v>4415</v>
      </c>
    </row>
    <row r="387" spans="1:13" x14ac:dyDescent="0.25">
      <c r="A387">
        <v>769</v>
      </c>
      <c r="B387">
        <v>2015</v>
      </c>
      <c r="C387" t="s">
        <v>3288</v>
      </c>
      <c r="D387" t="s">
        <v>317</v>
      </c>
      <c r="E387" t="s">
        <v>3194</v>
      </c>
      <c r="F387" t="s">
        <v>3293</v>
      </c>
      <c r="G387" t="s">
        <v>3841</v>
      </c>
      <c r="H387">
        <v>80</v>
      </c>
      <c r="I387">
        <v>73</v>
      </c>
      <c r="J387" t="s">
        <v>3843</v>
      </c>
      <c r="K387" t="s">
        <v>519</v>
      </c>
      <c r="L387">
        <v>1</v>
      </c>
      <c r="M387" t="s">
        <v>4307</v>
      </c>
    </row>
    <row r="388" spans="1:13" x14ac:dyDescent="0.25">
      <c r="A388">
        <v>770</v>
      </c>
      <c r="B388">
        <v>2015</v>
      </c>
      <c r="C388" t="s">
        <v>3288</v>
      </c>
      <c r="D388" t="s">
        <v>277</v>
      </c>
      <c r="E388" t="s">
        <v>3194</v>
      </c>
      <c r="F388" t="s">
        <v>3252</v>
      </c>
      <c r="G388" t="s">
        <v>3842</v>
      </c>
      <c r="H388">
        <v>68</v>
      </c>
      <c r="I388">
        <v>60</v>
      </c>
      <c r="K388" t="s">
        <v>520</v>
      </c>
      <c r="L388">
        <v>1</v>
      </c>
      <c r="M388" t="s">
        <v>4418</v>
      </c>
    </row>
    <row r="389" spans="1:13" x14ac:dyDescent="0.25">
      <c r="A389">
        <v>772</v>
      </c>
      <c r="B389">
        <v>2015</v>
      </c>
      <c r="C389" t="s">
        <v>3288</v>
      </c>
      <c r="D389" t="s">
        <v>45</v>
      </c>
      <c r="E389" t="s">
        <v>3194</v>
      </c>
      <c r="F389" t="s">
        <v>3301</v>
      </c>
      <c r="G389" t="s">
        <v>3841</v>
      </c>
      <c r="H389">
        <v>72</v>
      </c>
      <c r="I389">
        <v>60</v>
      </c>
      <c r="K389" t="s">
        <v>521</v>
      </c>
      <c r="L389">
        <v>1</v>
      </c>
      <c r="M389" t="s">
        <v>4419</v>
      </c>
    </row>
    <row r="390" spans="1:13" x14ac:dyDescent="0.25">
      <c r="A390">
        <v>775</v>
      </c>
      <c r="B390">
        <v>2015</v>
      </c>
      <c r="C390" t="s">
        <v>3288</v>
      </c>
      <c r="D390" t="s">
        <v>92</v>
      </c>
      <c r="E390" t="s">
        <v>3194</v>
      </c>
      <c r="F390" t="s">
        <v>3287</v>
      </c>
      <c r="G390" t="s">
        <v>3842</v>
      </c>
      <c r="H390">
        <v>71</v>
      </c>
      <c r="I390">
        <v>67</v>
      </c>
      <c r="J390" t="s">
        <v>3843</v>
      </c>
      <c r="K390" t="s">
        <v>522</v>
      </c>
      <c r="L390">
        <v>1</v>
      </c>
      <c r="M390" t="s">
        <v>4421</v>
      </c>
    </row>
    <row r="391" spans="1:13" x14ac:dyDescent="0.25">
      <c r="A391">
        <v>776</v>
      </c>
      <c r="B391">
        <v>2015</v>
      </c>
      <c r="C391" t="s">
        <v>3288</v>
      </c>
      <c r="D391" t="s">
        <v>93</v>
      </c>
      <c r="E391" t="s">
        <v>3194</v>
      </c>
      <c r="F391" t="s">
        <v>3239</v>
      </c>
      <c r="G391" t="s">
        <v>3841</v>
      </c>
      <c r="H391">
        <v>80</v>
      </c>
      <c r="I391">
        <v>68</v>
      </c>
      <c r="K391" t="s">
        <v>523</v>
      </c>
      <c r="L391">
        <v>1</v>
      </c>
      <c r="M391" t="s">
        <v>4395</v>
      </c>
    </row>
    <row r="392" spans="1:13" x14ac:dyDescent="0.25">
      <c r="A392">
        <v>777</v>
      </c>
      <c r="B392">
        <v>2015</v>
      </c>
      <c r="C392" t="s">
        <v>3288</v>
      </c>
      <c r="D392" t="s">
        <v>95</v>
      </c>
      <c r="E392" t="s">
        <v>3194</v>
      </c>
      <c r="F392" t="s">
        <v>3238</v>
      </c>
      <c r="G392" t="s">
        <v>3841</v>
      </c>
      <c r="H392">
        <v>71</v>
      </c>
      <c r="I392">
        <v>56</v>
      </c>
      <c r="K392" t="s">
        <v>524</v>
      </c>
      <c r="L392">
        <v>1</v>
      </c>
      <c r="M392" t="s">
        <v>4422</v>
      </c>
    </row>
    <row r="393" spans="1:13" x14ac:dyDescent="0.25">
      <c r="A393">
        <v>780</v>
      </c>
      <c r="B393">
        <v>2015</v>
      </c>
      <c r="C393" t="s">
        <v>3288</v>
      </c>
      <c r="D393" t="s">
        <v>58</v>
      </c>
      <c r="E393" t="s">
        <v>3194</v>
      </c>
      <c r="F393" t="s">
        <v>3247</v>
      </c>
      <c r="G393" t="s">
        <v>3841</v>
      </c>
      <c r="H393">
        <v>67</v>
      </c>
      <c r="I393">
        <v>51</v>
      </c>
      <c r="K393" t="s">
        <v>525</v>
      </c>
      <c r="L393">
        <v>1</v>
      </c>
      <c r="M393" t="s">
        <v>4424</v>
      </c>
    </row>
    <row r="394" spans="1:13" x14ac:dyDescent="0.25">
      <c r="A394">
        <v>783</v>
      </c>
      <c r="B394">
        <v>2015</v>
      </c>
      <c r="C394" t="s">
        <v>3247</v>
      </c>
      <c r="D394" t="s">
        <v>64</v>
      </c>
      <c r="E394" t="s">
        <v>3194</v>
      </c>
      <c r="F394" t="s">
        <v>3536</v>
      </c>
      <c r="G394" t="s">
        <v>3842</v>
      </c>
      <c r="H394">
        <v>92</v>
      </c>
      <c r="I394">
        <v>40</v>
      </c>
      <c r="K394" t="s">
        <v>176</v>
      </c>
      <c r="L394">
        <v>1</v>
      </c>
      <c r="M394" t="s">
        <v>4426</v>
      </c>
    </row>
    <row r="395" spans="1:13" x14ac:dyDescent="0.25">
      <c r="A395">
        <v>786</v>
      </c>
      <c r="B395">
        <v>2015</v>
      </c>
      <c r="C395" t="s">
        <v>3247</v>
      </c>
      <c r="D395" t="s">
        <v>14</v>
      </c>
      <c r="E395" t="s">
        <v>3194</v>
      </c>
      <c r="F395" t="s">
        <v>3430</v>
      </c>
      <c r="G395" t="s">
        <v>3842</v>
      </c>
      <c r="H395">
        <v>91</v>
      </c>
      <c r="I395">
        <v>66</v>
      </c>
      <c r="K395" t="s">
        <v>100</v>
      </c>
      <c r="L395">
        <v>1</v>
      </c>
      <c r="M395" t="s">
        <v>4429</v>
      </c>
    </row>
    <row r="396" spans="1:13" x14ac:dyDescent="0.25">
      <c r="A396">
        <v>788</v>
      </c>
      <c r="B396">
        <v>2015</v>
      </c>
      <c r="C396" t="s">
        <v>3247</v>
      </c>
      <c r="D396" t="s">
        <v>218</v>
      </c>
      <c r="E396" t="s">
        <v>3194</v>
      </c>
      <c r="F396" t="s">
        <v>3212</v>
      </c>
      <c r="G396" t="s">
        <v>3842</v>
      </c>
      <c r="H396">
        <v>83</v>
      </c>
      <c r="I396">
        <v>60</v>
      </c>
      <c r="K396" t="s">
        <v>151</v>
      </c>
      <c r="L396">
        <v>1</v>
      </c>
      <c r="M396" t="s">
        <v>4026</v>
      </c>
    </row>
    <row r="397" spans="1:13" x14ac:dyDescent="0.25">
      <c r="A397">
        <v>790</v>
      </c>
      <c r="B397">
        <v>2015</v>
      </c>
      <c r="C397" t="s">
        <v>3247</v>
      </c>
      <c r="D397" t="s">
        <v>76</v>
      </c>
      <c r="E397" t="s">
        <v>3194</v>
      </c>
      <c r="F397" t="s">
        <v>3376</v>
      </c>
      <c r="G397" t="s">
        <v>3842</v>
      </c>
      <c r="H397">
        <v>81</v>
      </c>
      <c r="I397">
        <v>68</v>
      </c>
      <c r="K397" t="s">
        <v>196</v>
      </c>
      <c r="L397">
        <v>1</v>
      </c>
      <c r="M397" t="s">
        <v>4432</v>
      </c>
    </row>
    <row r="398" spans="1:13" x14ac:dyDescent="0.25">
      <c r="A398">
        <v>795</v>
      </c>
      <c r="B398">
        <v>2015</v>
      </c>
      <c r="C398" t="s">
        <v>3247</v>
      </c>
      <c r="D398" t="s">
        <v>30</v>
      </c>
      <c r="E398" t="s">
        <v>3194</v>
      </c>
      <c r="F398" t="s">
        <v>3472</v>
      </c>
      <c r="G398" t="s">
        <v>3842</v>
      </c>
      <c r="H398">
        <v>80</v>
      </c>
      <c r="I398">
        <v>60</v>
      </c>
      <c r="K398" t="s">
        <v>528</v>
      </c>
      <c r="L398">
        <v>1</v>
      </c>
      <c r="M398" t="s">
        <v>4437</v>
      </c>
    </row>
    <row r="399" spans="1:13" x14ac:dyDescent="0.25">
      <c r="A399">
        <v>797</v>
      </c>
      <c r="B399">
        <v>2015</v>
      </c>
      <c r="C399" t="s">
        <v>3247</v>
      </c>
      <c r="D399" t="s">
        <v>34</v>
      </c>
      <c r="E399" t="s">
        <v>3194</v>
      </c>
      <c r="F399" t="s">
        <v>3252</v>
      </c>
      <c r="G399" t="s">
        <v>3842</v>
      </c>
      <c r="H399">
        <v>75</v>
      </c>
      <c r="I399">
        <v>72</v>
      </c>
      <c r="K399" t="s">
        <v>530</v>
      </c>
      <c r="L399">
        <v>1</v>
      </c>
      <c r="M399" t="s">
        <v>4439</v>
      </c>
    </row>
    <row r="400" spans="1:13" x14ac:dyDescent="0.25">
      <c r="A400">
        <v>799</v>
      </c>
      <c r="B400">
        <v>2015</v>
      </c>
      <c r="C400" t="s">
        <v>3247</v>
      </c>
      <c r="D400" t="s">
        <v>271</v>
      </c>
      <c r="E400" t="s">
        <v>3194</v>
      </c>
      <c r="F400" t="s">
        <v>3287</v>
      </c>
      <c r="G400" t="s">
        <v>3842</v>
      </c>
      <c r="H400">
        <v>73</v>
      </c>
      <c r="I400">
        <v>70</v>
      </c>
      <c r="J400" t="s">
        <v>3844</v>
      </c>
      <c r="K400" t="s">
        <v>532</v>
      </c>
      <c r="L400">
        <v>1</v>
      </c>
      <c r="M400" t="s">
        <v>4441</v>
      </c>
    </row>
    <row r="401" spans="1:13" x14ac:dyDescent="0.25">
      <c r="A401">
        <v>800</v>
      </c>
      <c r="B401">
        <v>2015</v>
      </c>
      <c r="C401" t="s">
        <v>3247</v>
      </c>
      <c r="D401" t="s">
        <v>85</v>
      </c>
      <c r="E401" t="s">
        <v>3194</v>
      </c>
      <c r="F401" t="s">
        <v>3288</v>
      </c>
      <c r="G401" t="s">
        <v>3842</v>
      </c>
      <c r="H401">
        <v>63</v>
      </c>
      <c r="I401">
        <v>53</v>
      </c>
      <c r="K401" t="s">
        <v>533</v>
      </c>
      <c r="L401">
        <v>1</v>
      </c>
      <c r="M401" t="s">
        <v>4417</v>
      </c>
    </row>
    <row r="402" spans="1:13" x14ac:dyDescent="0.25">
      <c r="A402">
        <v>802</v>
      </c>
      <c r="B402">
        <v>2015</v>
      </c>
      <c r="C402" t="s">
        <v>3247</v>
      </c>
      <c r="D402" t="s">
        <v>317</v>
      </c>
      <c r="E402" t="s">
        <v>3194</v>
      </c>
      <c r="F402" t="s">
        <v>3241</v>
      </c>
      <c r="G402" t="s">
        <v>3842</v>
      </c>
      <c r="H402">
        <v>74</v>
      </c>
      <c r="I402">
        <v>59</v>
      </c>
      <c r="K402" t="s">
        <v>535</v>
      </c>
      <c r="L402">
        <v>1</v>
      </c>
      <c r="M402" t="s">
        <v>4364</v>
      </c>
    </row>
    <row r="403" spans="1:13" x14ac:dyDescent="0.25">
      <c r="A403">
        <v>805</v>
      </c>
      <c r="B403">
        <v>2015</v>
      </c>
      <c r="C403" t="s">
        <v>3247</v>
      </c>
      <c r="D403" t="s">
        <v>475</v>
      </c>
      <c r="E403" t="s">
        <v>3194</v>
      </c>
      <c r="F403" t="s">
        <v>3297</v>
      </c>
      <c r="G403" t="s">
        <v>3842</v>
      </c>
      <c r="H403">
        <v>65</v>
      </c>
      <c r="I403">
        <v>64</v>
      </c>
      <c r="J403" t="s">
        <v>3843</v>
      </c>
      <c r="K403" t="s">
        <v>538</v>
      </c>
      <c r="L403">
        <v>1</v>
      </c>
      <c r="M403" t="s">
        <v>4339</v>
      </c>
    </row>
    <row r="404" spans="1:13" x14ac:dyDescent="0.25">
      <c r="A404">
        <v>807</v>
      </c>
      <c r="B404">
        <v>2015</v>
      </c>
      <c r="C404" t="s">
        <v>3247</v>
      </c>
      <c r="D404" t="s">
        <v>92</v>
      </c>
      <c r="E404" t="s">
        <v>3194</v>
      </c>
      <c r="F404" t="s">
        <v>3301</v>
      </c>
      <c r="G404" t="s">
        <v>3841</v>
      </c>
      <c r="H404">
        <v>79</v>
      </c>
      <c r="I404">
        <v>66</v>
      </c>
      <c r="K404" t="s">
        <v>540</v>
      </c>
      <c r="L404">
        <v>1</v>
      </c>
      <c r="M404" t="s">
        <v>4444</v>
      </c>
    </row>
    <row r="405" spans="1:13" x14ac:dyDescent="0.25">
      <c r="A405">
        <v>808</v>
      </c>
      <c r="B405">
        <v>2015</v>
      </c>
      <c r="C405" t="s">
        <v>3247</v>
      </c>
      <c r="D405" t="s">
        <v>93</v>
      </c>
      <c r="E405" t="s">
        <v>3194</v>
      </c>
      <c r="F405" t="s">
        <v>3293</v>
      </c>
      <c r="G405" t="s">
        <v>3841</v>
      </c>
      <c r="H405">
        <v>65</v>
      </c>
      <c r="I405">
        <v>63</v>
      </c>
      <c r="K405" t="s">
        <v>541</v>
      </c>
      <c r="L405">
        <v>1</v>
      </c>
      <c r="M405" t="s">
        <v>4313</v>
      </c>
    </row>
    <row r="406" spans="1:13" x14ac:dyDescent="0.25">
      <c r="A406">
        <v>810</v>
      </c>
      <c r="B406">
        <v>2015</v>
      </c>
      <c r="C406" t="s">
        <v>3247</v>
      </c>
      <c r="D406" t="s">
        <v>55</v>
      </c>
      <c r="E406" t="s">
        <v>3194</v>
      </c>
      <c r="F406" t="s">
        <v>3292</v>
      </c>
      <c r="G406" t="s">
        <v>3842</v>
      </c>
      <c r="H406">
        <v>69</v>
      </c>
      <c r="I406">
        <v>46</v>
      </c>
      <c r="K406" t="s">
        <v>543</v>
      </c>
      <c r="L406">
        <v>1</v>
      </c>
      <c r="M406" t="s">
        <v>4446</v>
      </c>
    </row>
    <row r="407" spans="1:13" x14ac:dyDescent="0.25">
      <c r="A407">
        <v>813</v>
      </c>
      <c r="B407">
        <v>2015</v>
      </c>
      <c r="C407" t="s">
        <v>3247</v>
      </c>
      <c r="D407" t="s">
        <v>310</v>
      </c>
      <c r="E407" t="s">
        <v>3194</v>
      </c>
      <c r="F407" t="s">
        <v>3286</v>
      </c>
      <c r="G407" t="s">
        <v>3842</v>
      </c>
      <c r="H407">
        <v>87</v>
      </c>
      <c r="I407">
        <v>65</v>
      </c>
      <c r="K407" t="s">
        <v>546</v>
      </c>
      <c r="L407">
        <v>1</v>
      </c>
      <c r="M407" t="s">
        <v>4447</v>
      </c>
    </row>
    <row r="408" spans="1:13" x14ac:dyDescent="0.25">
      <c r="A408">
        <v>816</v>
      </c>
      <c r="B408">
        <v>2015</v>
      </c>
      <c r="C408" t="s">
        <v>3289</v>
      </c>
      <c r="D408" t="s">
        <v>8</v>
      </c>
      <c r="E408" t="s">
        <v>3194</v>
      </c>
      <c r="F408" t="s">
        <v>3197</v>
      </c>
      <c r="G408" t="s">
        <v>3842</v>
      </c>
      <c r="H408">
        <v>57</v>
      </c>
      <c r="I408">
        <v>52</v>
      </c>
      <c r="K408" t="s">
        <v>176</v>
      </c>
      <c r="L408">
        <v>1</v>
      </c>
      <c r="M408" t="s">
        <v>4449</v>
      </c>
    </row>
    <row r="409" spans="1:13" x14ac:dyDescent="0.25">
      <c r="A409">
        <v>818</v>
      </c>
      <c r="B409">
        <v>2015</v>
      </c>
      <c r="C409" t="s">
        <v>3289</v>
      </c>
      <c r="D409" t="s">
        <v>12</v>
      </c>
      <c r="E409" t="s">
        <v>3194</v>
      </c>
      <c r="F409" t="s">
        <v>3502</v>
      </c>
      <c r="G409" t="s">
        <v>3842</v>
      </c>
      <c r="H409">
        <v>59</v>
      </c>
      <c r="I409">
        <v>50</v>
      </c>
      <c r="K409" t="s">
        <v>259</v>
      </c>
      <c r="L409">
        <v>1</v>
      </c>
      <c r="M409" t="s">
        <v>4451</v>
      </c>
    </row>
    <row r="410" spans="1:13" x14ac:dyDescent="0.25">
      <c r="A410">
        <v>819</v>
      </c>
      <c r="B410">
        <v>2015</v>
      </c>
      <c r="C410" t="s">
        <v>3289</v>
      </c>
      <c r="D410" t="s">
        <v>70</v>
      </c>
      <c r="E410" t="s">
        <v>3194</v>
      </c>
      <c r="F410" t="s">
        <v>3475</v>
      </c>
      <c r="G410" t="s">
        <v>3842</v>
      </c>
      <c r="H410">
        <v>73</v>
      </c>
      <c r="I410">
        <v>60</v>
      </c>
      <c r="K410" t="s">
        <v>260</v>
      </c>
      <c r="L410">
        <v>1</v>
      </c>
      <c r="M410" t="s">
        <v>4452</v>
      </c>
    </row>
    <row r="411" spans="1:13" x14ac:dyDescent="0.25">
      <c r="A411">
        <v>822</v>
      </c>
      <c r="B411">
        <v>2015</v>
      </c>
      <c r="C411" t="s">
        <v>3289</v>
      </c>
      <c r="D411" t="s">
        <v>18</v>
      </c>
      <c r="E411" t="s">
        <v>3194</v>
      </c>
      <c r="F411" t="s">
        <v>3829</v>
      </c>
      <c r="G411" t="s">
        <v>3841</v>
      </c>
      <c r="H411">
        <v>84</v>
      </c>
      <c r="I411">
        <v>70</v>
      </c>
      <c r="K411" t="s">
        <v>290</v>
      </c>
      <c r="L411">
        <v>1</v>
      </c>
      <c r="M411" t="s">
        <v>4455</v>
      </c>
    </row>
    <row r="412" spans="1:13" x14ac:dyDescent="0.25">
      <c r="A412">
        <v>825</v>
      </c>
      <c r="B412">
        <v>2015</v>
      </c>
      <c r="C412" t="s">
        <v>3289</v>
      </c>
      <c r="D412" t="s">
        <v>331</v>
      </c>
      <c r="E412" t="s">
        <v>3194</v>
      </c>
      <c r="F412" t="s">
        <v>3520</v>
      </c>
      <c r="G412" t="s">
        <v>3841</v>
      </c>
      <c r="H412">
        <v>68</v>
      </c>
      <c r="I412">
        <v>66</v>
      </c>
      <c r="J412" t="s">
        <v>3843</v>
      </c>
      <c r="K412" t="s">
        <v>179</v>
      </c>
      <c r="L412">
        <v>1</v>
      </c>
      <c r="M412" t="s">
        <v>4457</v>
      </c>
    </row>
    <row r="413" spans="1:13" x14ac:dyDescent="0.25">
      <c r="A413">
        <v>828</v>
      </c>
      <c r="B413">
        <v>2015</v>
      </c>
      <c r="C413" t="s">
        <v>3289</v>
      </c>
      <c r="D413" t="s">
        <v>30</v>
      </c>
      <c r="E413" t="s">
        <v>3194</v>
      </c>
      <c r="F413" t="s">
        <v>3380</v>
      </c>
      <c r="G413" t="s">
        <v>3842</v>
      </c>
      <c r="H413">
        <v>84</v>
      </c>
      <c r="I413">
        <v>67</v>
      </c>
      <c r="K413" t="s">
        <v>548</v>
      </c>
      <c r="L413">
        <v>1</v>
      </c>
      <c r="M413" t="s">
        <v>4460</v>
      </c>
    </row>
    <row r="414" spans="1:13" x14ac:dyDescent="0.25">
      <c r="A414">
        <v>830</v>
      </c>
      <c r="B414">
        <v>2015</v>
      </c>
      <c r="C414" t="s">
        <v>3289</v>
      </c>
      <c r="D414" t="s">
        <v>83</v>
      </c>
      <c r="E414" t="s">
        <v>3194</v>
      </c>
      <c r="F414" t="s">
        <v>3286</v>
      </c>
      <c r="G414" t="s">
        <v>3841</v>
      </c>
      <c r="H414">
        <v>71</v>
      </c>
      <c r="I414">
        <v>65</v>
      </c>
      <c r="K414" t="s">
        <v>550</v>
      </c>
      <c r="L414">
        <v>1</v>
      </c>
      <c r="M414" t="s">
        <v>4461</v>
      </c>
    </row>
    <row r="415" spans="1:13" x14ac:dyDescent="0.25">
      <c r="A415">
        <v>831</v>
      </c>
      <c r="B415">
        <v>2015</v>
      </c>
      <c r="C415" t="s">
        <v>3289</v>
      </c>
      <c r="D415" t="s">
        <v>36</v>
      </c>
      <c r="E415" t="s">
        <v>3194</v>
      </c>
      <c r="F415" t="s">
        <v>3247</v>
      </c>
      <c r="G415" t="s">
        <v>3842</v>
      </c>
      <c r="H415">
        <v>63</v>
      </c>
      <c r="I415">
        <v>50</v>
      </c>
      <c r="K415" t="s">
        <v>551</v>
      </c>
      <c r="L415">
        <v>1</v>
      </c>
      <c r="M415" t="s">
        <v>4440</v>
      </c>
    </row>
    <row r="416" spans="1:13" x14ac:dyDescent="0.25">
      <c r="A416">
        <v>833</v>
      </c>
      <c r="B416">
        <v>2015</v>
      </c>
      <c r="C416" t="s">
        <v>3289</v>
      </c>
      <c r="D416" t="s">
        <v>85</v>
      </c>
      <c r="E416" t="s">
        <v>3194</v>
      </c>
      <c r="F416" t="s">
        <v>3239</v>
      </c>
      <c r="G416" t="s">
        <v>3842</v>
      </c>
      <c r="H416">
        <v>60</v>
      </c>
      <c r="I416">
        <v>49</v>
      </c>
      <c r="K416" t="s">
        <v>553</v>
      </c>
      <c r="L416">
        <v>1</v>
      </c>
      <c r="M416" t="s">
        <v>4388</v>
      </c>
    </row>
    <row r="417" spans="1:13" x14ac:dyDescent="0.25">
      <c r="A417">
        <v>835</v>
      </c>
      <c r="B417">
        <v>2015</v>
      </c>
      <c r="C417" t="s">
        <v>3289</v>
      </c>
      <c r="D417" t="s">
        <v>422</v>
      </c>
      <c r="E417" t="s">
        <v>3194</v>
      </c>
      <c r="F417" t="s">
        <v>3251</v>
      </c>
      <c r="G417" t="s">
        <v>3842</v>
      </c>
      <c r="H417">
        <v>53</v>
      </c>
      <c r="I417">
        <v>48</v>
      </c>
      <c r="K417" t="s">
        <v>554</v>
      </c>
      <c r="L417">
        <v>1</v>
      </c>
      <c r="M417" t="s">
        <v>4463</v>
      </c>
    </row>
    <row r="418" spans="1:13" x14ac:dyDescent="0.25">
      <c r="A418">
        <v>837</v>
      </c>
      <c r="B418">
        <v>2015</v>
      </c>
      <c r="C418" t="s">
        <v>3289</v>
      </c>
      <c r="D418" t="s">
        <v>208</v>
      </c>
      <c r="E418" t="s">
        <v>3194</v>
      </c>
      <c r="F418" t="s">
        <v>3287</v>
      </c>
      <c r="G418" t="s">
        <v>3842</v>
      </c>
      <c r="H418">
        <v>64</v>
      </c>
      <c r="I418">
        <v>62</v>
      </c>
      <c r="K418" t="s">
        <v>556</v>
      </c>
      <c r="L418">
        <v>1</v>
      </c>
      <c r="M418" t="s">
        <v>4465</v>
      </c>
    </row>
    <row r="419" spans="1:13" x14ac:dyDescent="0.25">
      <c r="A419">
        <v>840</v>
      </c>
      <c r="B419">
        <v>2015</v>
      </c>
      <c r="C419" t="s">
        <v>3289</v>
      </c>
      <c r="D419" t="s">
        <v>92</v>
      </c>
      <c r="E419" t="s">
        <v>3194</v>
      </c>
      <c r="F419" t="s">
        <v>3293</v>
      </c>
      <c r="G419" t="s">
        <v>3841</v>
      </c>
      <c r="H419">
        <v>77</v>
      </c>
      <c r="I419">
        <v>69</v>
      </c>
      <c r="K419" t="s">
        <v>558</v>
      </c>
      <c r="L419">
        <v>1</v>
      </c>
      <c r="M419" t="s">
        <v>4312</v>
      </c>
    </row>
    <row r="420" spans="1:13" x14ac:dyDescent="0.25">
      <c r="A420">
        <v>841</v>
      </c>
      <c r="B420">
        <v>2015</v>
      </c>
      <c r="C420" t="s">
        <v>3289</v>
      </c>
      <c r="D420" t="s">
        <v>93</v>
      </c>
      <c r="E420" t="s">
        <v>3194</v>
      </c>
      <c r="F420" t="s">
        <v>3241</v>
      </c>
      <c r="G420" t="s">
        <v>3842</v>
      </c>
      <c r="H420">
        <v>87</v>
      </c>
      <c r="I420">
        <v>72</v>
      </c>
      <c r="K420" t="s">
        <v>559</v>
      </c>
      <c r="L420">
        <v>1</v>
      </c>
      <c r="M420" t="s">
        <v>4369</v>
      </c>
    </row>
    <row r="421" spans="1:13" x14ac:dyDescent="0.25">
      <c r="A421">
        <v>844</v>
      </c>
      <c r="B421">
        <v>2015</v>
      </c>
      <c r="C421" t="s">
        <v>3289</v>
      </c>
      <c r="D421" t="s">
        <v>56</v>
      </c>
      <c r="E421" t="s">
        <v>3194</v>
      </c>
      <c r="F421" t="s">
        <v>3238</v>
      </c>
      <c r="G421" t="s">
        <v>3841</v>
      </c>
      <c r="H421">
        <v>59</v>
      </c>
      <c r="I421">
        <v>56</v>
      </c>
      <c r="K421" t="s">
        <v>561</v>
      </c>
      <c r="L421">
        <v>1</v>
      </c>
      <c r="M421" t="s">
        <v>4469</v>
      </c>
    </row>
    <row r="422" spans="1:13" x14ac:dyDescent="0.25">
      <c r="A422">
        <v>846</v>
      </c>
      <c r="B422">
        <v>2015</v>
      </c>
      <c r="C422" t="s">
        <v>3289</v>
      </c>
      <c r="D422" t="s">
        <v>310</v>
      </c>
      <c r="E422" t="s">
        <v>3194</v>
      </c>
      <c r="F422" t="s">
        <v>3297</v>
      </c>
      <c r="G422" t="s">
        <v>3842</v>
      </c>
      <c r="H422">
        <v>55</v>
      </c>
      <c r="I422">
        <v>53</v>
      </c>
      <c r="K422" t="s">
        <v>563</v>
      </c>
      <c r="L422">
        <v>1</v>
      </c>
      <c r="M422" t="s">
        <v>4347</v>
      </c>
    </row>
    <row r="423" spans="1:13" x14ac:dyDescent="0.25">
      <c r="A423">
        <v>849</v>
      </c>
      <c r="B423">
        <v>2015</v>
      </c>
      <c r="C423" t="s">
        <v>3286</v>
      </c>
      <c r="D423" t="s">
        <v>64</v>
      </c>
      <c r="E423" t="s">
        <v>3194</v>
      </c>
      <c r="F423" t="s">
        <v>3201</v>
      </c>
      <c r="G423" t="s">
        <v>3842</v>
      </c>
      <c r="H423">
        <v>95</v>
      </c>
      <c r="I423">
        <v>87</v>
      </c>
      <c r="K423" t="s">
        <v>176</v>
      </c>
      <c r="L423">
        <v>1</v>
      </c>
      <c r="M423" t="s">
        <v>4472</v>
      </c>
    </row>
    <row r="424" spans="1:13" x14ac:dyDescent="0.25">
      <c r="A424">
        <v>851</v>
      </c>
      <c r="B424">
        <v>2015</v>
      </c>
      <c r="C424" t="s">
        <v>3286</v>
      </c>
      <c r="D424" t="s">
        <v>148</v>
      </c>
      <c r="E424" t="s">
        <v>3194</v>
      </c>
      <c r="F424" t="s">
        <v>3505</v>
      </c>
      <c r="G424" t="s">
        <v>3842</v>
      </c>
      <c r="H424">
        <v>77</v>
      </c>
      <c r="I424">
        <v>68</v>
      </c>
      <c r="J424" t="s">
        <v>3843</v>
      </c>
      <c r="K424" t="s">
        <v>259</v>
      </c>
      <c r="L424">
        <v>1</v>
      </c>
      <c r="M424" t="s">
        <v>4474</v>
      </c>
    </row>
    <row r="425" spans="1:13" x14ac:dyDescent="0.25">
      <c r="A425">
        <v>854</v>
      </c>
      <c r="B425">
        <v>2015</v>
      </c>
      <c r="C425" t="s">
        <v>3286</v>
      </c>
      <c r="D425" t="s">
        <v>14</v>
      </c>
      <c r="E425" t="s">
        <v>3194</v>
      </c>
      <c r="F425" t="s">
        <v>3467</v>
      </c>
      <c r="G425" t="s">
        <v>3842</v>
      </c>
      <c r="H425">
        <v>79</v>
      </c>
      <c r="I425">
        <v>54</v>
      </c>
      <c r="K425" t="s">
        <v>103</v>
      </c>
      <c r="L425">
        <v>1</v>
      </c>
      <c r="M425" t="s">
        <v>4477</v>
      </c>
    </row>
    <row r="426" spans="1:13" x14ac:dyDescent="0.25">
      <c r="A426">
        <v>858</v>
      </c>
      <c r="B426">
        <v>2015</v>
      </c>
      <c r="C426" t="s">
        <v>3286</v>
      </c>
      <c r="D426" t="s">
        <v>24</v>
      </c>
      <c r="E426" t="s">
        <v>3194</v>
      </c>
      <c r="F426" t="s">
        <v>3236</v>
      </c>
      <c r="G426" t="s">
        <v>3842</v>
      </c>
      <c r="H426">
        <v>75</v>
      </c>
      <c r="I426">
        <v>58</v>
      </c>
      <c r="K426" t="s">
        <v>154</v>
      </c>
      <c r="L426">
        <v>1</v>
      </c>
      <c r="M426" t="s">
        <v>4481</v>
      </c>
    </row>
    <row r="427" spans="1:13" x14ac:dyDescent="0.25">
      <c r="A427">
        <v>861</v>
      </c>
      <c r="B427">
        <v>2015</v>
      </c>
      <c r="C427" t="s">
        <v>3286</v>
      </c>
      <c r="D427" t="s">
        <v>30</v>
      </c>
      <c r="E427" t="s">
        <v>3194</v>
      </c>
      <c r="F427" t="s">
        <v>3330</v>
      </c>
      <c r="G427" t="s">
        <v>3842</v>
      </c>
      <c r="H427">
        <v>87</v>
      </c>
      <c r="I427">
        <v>82</v>
      </c>
      <c r="K427" t="s">
        <v>182</v>
      </c>
      <c r="L427">
        <v>1</v>
      </c>
      <c r="M427" t="s">
        <v>4484</v>
      </c>
    </row>
    <row r="428" spans="1:13" x14ac:dyDescent="0.25">
      <c r="A428">
        <v>862</v>
      </c>
      <c r="B428">
        <v>2015</v>
      </c>
      <c r="C428" t="s">
        <v>3286</v>
      </c>
      <c r="D428" t="s">
        <v>32</v>
      </c>
      <c r="E428" t="s">
        <v>3194</v>
      </c>
      <c r="F428" t="s">
        <v>3292</v>
      </c>
      <c r="G428" t="s">
        <v>3841</v>
      </c>
      <c r="H428">
        <v>69</v>
      </c>
      <c r="I428">
        <v>55</v>
      </c>
      <c r="K428" t="s">
        <v>112</v>
      </c>
      <c r="L428">
        <v>1</v>
      </c>
      <c r="M428" t="s">
        <v>4485</v>
      </c>
    </row>
    <row r="429" spans="1:13" x14ac:dyDescent="0.25">
      <c r="A429">
        <v>865</v>
      </c>
      <c r="B429">
        <v>2015</v>
      </c>
      <c r="C429" t="s">
        <v>3286</v>
      </c>
      <c r="D429" t="s">
        <v>37</v>
      </c>
      <c r="E429" t="s">
        <v>3194</v>
      </c>
      <c r="F429" t="s">
        <v>3293</v>
      </c>
      <c r="G429" t="s">
        <v>3841</v>
      </c>
      <c r="H429">
        <v>71</v>
      </c>
      <c r="I429">
        <v>63</v>
      </c>
      <c r="K429" t="s">
        <v>565</v>
      </c>
      <c r="L429">
        <v>1</v>
      </c>
      <c r="M429" t="s">
        <v>4304</v>
      </c>
    </row>
    <row r="430" spans="1:13" x14ac:dyDescent="0.25">
      <c r="A430">
        <v>866</v>
      </c>
      <c r="B430">
        <v>2015</v>
      </c>
      <c r="C430" t="s">
        <v>3286</v>
      </c>
      <c r="D430" t="s">
        <v>85</v>
      </c>
      <c r="E430" t="s">
        <v>3194</v>
      </c>
      <c r="F430" t="s">
        <v>3238</v>
      </c>
      <c r="G430" t="s">
        <v>3842</v>
      </c>
      <c r="H430">
        <v>60</v>
      </c>
      <c r="I430">
        <v>56</v>
      </c>
      <c r="K430" t="s">
        <v>566</v>
      </c>
      <c r="L430">
        <v>1</v>
      </c>
      <c r="M430" t="s">
        <v>4486</v>
      </c>
    </row>
    <row r="431" spans="1:13" x14ac:dyDescent="0.25">
      <c r="A431">
        <v>868</v>
      </c>
      <c r="B431">
        <v>2015</v>
      </c>
      <c r="C431" t="s">
        <v>3286</v>
      </c>
      <c r="D431" t="s">
        <v>277</v>
      </c>
      <c r="E431" t="s">
        <v>3194</v>
      </c>
      <c r="F431" t="s">
        <v>3297</v>
      </c>
      <c r="G431" t="s">
        <v>3842</v>
      </c>
      <c r="H431">
        <v>66</v>
      </c>
      <c r="I431">
        <v>64</v>
      </c>
      <c r="K431" t="s">
        <v>118</v>
      </c>
      <c r="L431">
        <v>1</v>
      </c>
      <c r="M431" t="s">
        <v>4337</v>
      </c>
    </row>
    <row r="432" spans="1:13" x14ac:dyDescent="0.25">
      <c r="A432">
        <v>871</v>
      </c>
      <c r="B432">
        <v>2015</v>
      </c>
      <c r="C432" t="s">
        <v>3286</v>
      </c>
      <c r="D432" t="s">
        <v>557</v>
      </c>
      <c r="E432" t="s">
        <v>3194</v>
      </c>
      <c r="F432" t="s">
        <v>3289</v>
      </c>
      <c r="G432" t="s">
        <v>3842</v>
      </c>
      <c r="H432">
        <v>66</v>
      </c>
      <c r="I432">
        <v>59</v>
      </c>
      <c r="K432" t="s">
        <v>567</v>
      </c>
      <c r="L432">
        <v>1</v>
      </c>
      <c r="M432" t="s">
        <v>4466</v>
      </c>
    </row>
    <row r="433" spans="1:13" x14ac:dyDescent="0.25">
      <c r="A433">
        <v>873</v>
      </c>
      <c r="B433">
        <v>2015</v>
      </c>
      <c r="C433" t="s">
        <v>3286</v>
      </c>
      <c r="D433" t="s">
        <v>92</v>
      </c>
      <c r="E433" t="s">
        <v>3194</v>
      </c>
      <c r="F433" t="s">
        <v>3241</v>
      </c>
      <c r="G433" t="s">
        <v>3842</v>
      </c>
      <c r="H433">
        <v>82</v>
      </c>
      <c r="I433">
        <v>74</v>
      </c>
      <c r="K433" t="s">
        <v>568</v>
      </c>
      <c r="L433">
        <v>1</v>
      </c>
      <c r="M433" t="s">
        <v>4368</v>
      </c>
    </row>
    <row r="434" spans="1:13" x14ac:dyDescent="0.25">
      <c r="A434">
        <v>876</v>
      </c>
      <c r="B434">
        <v>2015</v>
      </c>
      <c r="C434" t="s">
        <v>3286</v>
      </c>
      <c r="D434" t="s">
        <v>55</v>
      </c>
      <c r="E434" t="s">
        <v>3194</v>
      </c>
      <c r="F434" t="s">
        <v>3251</v>
      </c>
      <c r="G434" t="s">
        <v>3841</v>
      </c>
      <c r="H434">
        <v>82</v>
      </c>
      <c r="I434">
        <v>71</v>
      </c>
      <c r="K434" t="s">
        <v>569</v>
      </c>
      <c r="L434">
        <v>1</v>
      </c>
      <c r="M434" t="s">
        <v>4492</v>
      </c>
    </row>
    <row r="435" spans="1:13" x14ac:dyDescent="0.25">
      <c r="A435">
        <v>877</v>
      </c>
      <c r="B435">
        <v>2015</v>
      </c>
      <c r="C435" t="s">
        <v>3286</v>
      </c>
      <c r="D435" t="s">
        <v>56</v>
      </c>
      <c r="E435" t="s">
        <v>3194</v>
      </c>
      <c r="F435" t="s">
        <v>3239</v>
      </c>
      <c r="G435" t="s">
        <v>3842</v>
      </c>
      <c r="H435">
        <v>82</v>
      </c>
      <c r="I435">
        <v>74</v>
      </c>
      <c r="K435" t="s">
        <v>570</v>
      </c>
      <c r="L435">
        <v>1</v>
      </c>
      <c r="M435" t="s">
        <v>4397</v>
      </c>
    </row>
    <row r="436" spans="1:13" x14ac:dyDescent="0.25">
      <c r="A436">
        <v>878</v>
      </c>
      <c r="B436">
        <v>2015</v>
      </c>
      <c r="C436" t="s">
        <v>3286</v>
      </c>
      <c r="D436" t="s">
        <v>58</v>
      </c>
      <c r="E436" t="s">
        <v>3194</v>
      </c>
      <c r="F436" t="s">
        <v>3287</v>
      </c>
      <c r="G436" t="s">
        <v>3841</v>
      </c>
      <c r="H436">
        <v>56</v>
      </c>
      <c r="I436">
        <v>53</v>
      </c>
      <c r="K436" t="s">
        <v>571</v>
      </c>
      <c r="L436">
        <v>1</v>
      </c>
      <c r="M436" t="s">
        <v>4493</v>
      </c>
    </row>
    <row r="437" spans="1:13" x14ac:dyDescent="0.25">
      <c r="A437">
        <v>881</v>
      </c>
      <c r="B437">
        <v>2015</v>
      </c>
      <c r="C437" t="s">
        <v>3238</v>
      </c>
      <c r="D437" t="s">
        <v>64</v>
      </c>
      <c r="E437" t="s">
        <v>3194</v>
      </c>
      <c r="F437" t="s">
        <v>3839</v>
      </c>
      <c r="G437" t="s">
        <v>3842</v>
      </c>
      <c r="H437">
        <v>94</v>
      </c>
      <c r="I437">
        <v>54</v>
      </c>
      <c r="K437" t="s">
        <v>176</v>
      </c>
      <c r="L437">
        <v>1</v>
      </c>
      <c r="M437" t="s">
        <v>4494</v>
      </c>
    </row>
    <row r="438" spans="1:13" x14ac:dyDescent="0.25">
      <c r="A438">
        <v>882</v>
      </c>
      <c r="B438">
        <v>2015</v>
      </c>
      <c r="C438" t="s">
        <v>3238</v>
      </c>
      <c r="D438" t="s">
        <v>98</v>
      </c>
      <c r="E438" t="s">
        <v>3194</v>
      </c>
      <c r="F438" t="s">
        <v>3205</v>
      </c>
      <c r="G438" t="s">
        <v>3842</v>
      </c>
      <c r="H438">
        <v>72</v>
      </c>
      <c r="I438">
        <v>56</v>
      </c>
      <c r="K438" t="s">
        <v>258</v>
      </c>
      <c r="L438">
        <v>1</v>
      </c>
      <c r="M438" t="s">
        <v>4004</v>
      </c>
    </row>
    <row r="439" spans="1:13" x14ac:dyDescent="0.25">
      <c r="A439">
        <v>883</v>
      </c>
      <c r="B439">
        <v>2015</v>
      </c>
      <c r="C439" t="s">
        <v>3238</v>
      </c>
      <c r="D439" t="s">
        <v>12</v>
      </c>
      <c r="E439" t="s">
        <v>3194</v>
      </c>
      <c r="F439" t="s">
        <v>3255</v>
      </c>
      <c r="G439" t="s">
        <v>3842</v>
      </c>
      <c r="H439">
        <v>66</v>
      </c>
      <c r="I439">
        <v>62</v>
      </c>
      <c r="J439" t="s">
        <v>3843</v>
      </c>
      <c r="K439" t="s">
        <v>259</v>
      </c>
      <c r="L439">
        <v>1</v>
      </c>
      <c r="M439" t="s">
        <v>4495</v>
      </c>
    </row>
    <row r="440" spans="1:13" x14ac:dyDescent="0.25">
      <c r="A440">
        <v>889</v>
      </c>
      <c r="B440">
        <v>2015</v>
      </c>
      <c r="C440" t="s">
        <v>3238</v>
      </c>
      <c r="D440" t="s">
        <v>24</v>
      </c>
      <c r="E440" t="s">
        <v>3194</v>
      </c>
      <c r="F440" t="s">
        <v>3421</v>
      </c>
      <c r="G440" t="s">
        <v>3842</v>
      </c>
      <c r="H440">
        <v>83</v>
      </c>
      <c r="I440">
        <v>44</v>
      </c>
      <c r="K440" t="s">
        <v>153</v>
      </c>
      <c r="L440">
        <v>1</v>
      </c>
      <c r="M440" t="s">
        <v>4501</v>
      </c>
    </row>
    <row r="441" spans="1:13" x14ac:dyDescent="0.25">
      <c r="A441">
        <v>890</v>
      </c>
      <c r="B441">
        <v>2015</v>
      </c>
      <c r="C441" t="s">
        <v>3238</v>
      </c>
      <c r="D441" t="s">
        <v>26</v>
      </c>
      <c r="E441" t="s">
        <v>3194</v>
      </c>
      <c r="F441" t="s">
        <v>3277</v>
      </c>
      <c r="G441" t="s">
        <v>3842</v>
      </c>
      <c r="H441">
        <v>69</v>
      </c>
      <c r="I441">
        <v>55</v>
      </c>
      <c r="K441" t="s">
        <v>265</v>
      </c>
      <c r="L441">
        <v>1</v>
      </c>
      <c r="M441" t="s">
        <v>4502</v>
      </c>
    </row>
    <row r="442" spans="1:13" x14ac:dyDescent="0.25">
      <c r="A442">
        <v>891</v>
      </c>
      <c r="B442">
        <v>2015</v>
      </c>
      <c r="C442" t="s">
        <v>3238</v>
      </c>
      <c r="D442" t="s">
        <v>292</v>
      </c>
      <c r="E442" t="s">
        <v>3194</v>
      </c>
      <c r="F442" t="s">
        <v>3242</v>
      </c>
      <c r="G442" t="s">
        <v>3842</v>
      </c>
      <c r="H442">
        <v>80</v>
      </c>
      <c r="I442">
        <v>60</v>
      </c>
      <c r="K442" t="s">
        <v>266</v>
      </c>
      <c r="L442">
        <v>1</v>
      </c>
      <c r="M442" t="s">
        <v>4503</v>
      </c>
    </row>
    <row r="443" spans="1:13" x14ac:dyDescent="0.25">
      <c r="A443">
        <v>893</v>
      </c>
      <c r="B443">
        <v>2015</v>
      </c>
      <c r="C443" t="s">
        <v>3238</v>
      </c>
      <c r="D443" t="s">
        <v>83</v>
      </c>
      <c r="E443" t="s">
        <v>3194</v>
      </c>
      <c r="F443" t="s">
        <v>3239</v>
      </c>
      <c r="G443" t="s">
        <v>3842</v>
      </c>
      <c r="H443">
        <v>68</v>
      </c>
      <c r="I443">
        <v>65</v>
      </c>
      <c r="K443" t="s">
        <v>574</v>
      </c>
      <c r="L443">
        <v>1</v>
      </c>
      <c r="M443" t="s">
        <v>4386</v>
      </c>
    </row>
    <row r="444" spans="1:13" x14ac:dyDescent="0.25">
      <c r="A444">
        <v>895</v>
      </c>
      <c r="B444">
        <v>2015</v>
      </c>
      <c r="C444" t="s">
        <v>3238</v>
      </c>
      <c r="D444" t="s">
        <v>137</v>
      </c>
      <c r="E444" t="s">
        <v>3194</v>
      </c>
      <c r="F444" t="s">
        <v>3301</v>
      </c>
      <c r="G444" t="s">
        <v>3841</v>
      </c>
      <c r="H444">
        <v>65</v>
      </c>
      <c r="I444">
        <v>60</v>
      </c>
      <c r="K444" t="s">
        <v>575</v>
      </c>
      <c r="L444">
        <v>1</v>
      </c>
      <c r="M444" t="s">
        <v>4505</v>
      </c>
    </row>
    <row r="445" spans="1:13" x14ac:dyDescent="0.25">
      <c r="A445">
        <v>897</v>
      </c>
      <c r="B445">
        <v>2015</v>
      </c>
      <c r="C445" t="s">
        <v>3238</v>
      </c>
      <c r="D445" t="s">
        <v>40</v>
      </c>
      <c r="E445" t="s">
        <v>3194</v>
      </c>
      <c r="F445" t="s">
        <v>3289</v>
      </c>
      <c r="G445" t="s">
        <v>3842</v>
      </c>
      <c r="H445">
        <v>59</v>
      </c>
      <c r="I445">
        <v>47</v>
      </c>
      <c r="K445" t="s">
        <v>577</v>
      </c>
      <c r="L445">
        <v>1</v>
      </c>
      <c r="M445" t="s">
        <v>4462</v>
      </c>
    </row>
    <row r="446" spans="1:13" x14ac:dyDescent="0.25">
      <c r="A446">
        <v>898</v>
      </c>
      <c r="B446">
        <v>2015</v>
      </c>
      <c r="C446" t="s">
        <v>3238</v>
      </c>
      <c r="D446" t="s">
        <v>41</v>
      </c>
      <c r="E446" t="s">
        <v>3194</v>
      </c>
      <c r="F446" t="s">
        <v>3292</v>
      </c>
      <c r="G446" t="s">
        <v>3842</v>
      </c>
      <c r="H446">
        <v>53</v>
      </c>
      <c r="I446">
        <v>48</v>
      </c>
      <c r="K446" t="s">
        <v>578</v>
      </c>
      <c r="L446">
        <v>1</v>
      </c>
      <c r="M446" t="s">
        <v>4506</v>
      </c>
    </row>
    <row r="447" spans="1:13" x14ac:dyDescent="0.25">
      <c r="A447">
        <v>900</v>
      </c>
      <c r="B447">
        <v>2015</v>
      </c>
      <c r="C447" t="s">
        <v>3238</v>
      </c>
      <c r="D447" t="s">
        <v>44</v>
      </c>
      <c r="E447" t="s">
        <v>3194</v>
      </c>
      <c r="F447" t="s">
        <v>3247</v>
      </c>
      <c r="G447" t="s">
        <v>3842</v>
      </c>
      <c r="H447">
        <v>59</v>
      </c>
      <c r="I447">
        <v>55</v>
      </c>
      <c r="K447" t="s">
        <v>579</v>
      </c>
      <c r="L447">
        <v>1</v>
      </c>
      <c r="M447" t="s">
        <v>4443</v>
      </c>
    </row>
    <row r="448" spans="1:13" x14ac:dyDescent="0.25">
      <c r="A448">
        <v>903</v>
      </c>
      <c r="B448">
        <v>2015</v>
      </c>
      <c r="C448" t="s">
        <v>3238</v>
      </c>
      <c r="D448" t="s">
        <v>92</v>
      </c>
      <c r="E448" t="s">
        <v>3194</v>
      </c>
      <c r="F448" t="s">
        <v>3252</v>
      </c>
      <c r="G448" t="s">
        <v>3842</v>
      </c>
      <c r="H448">
        <v>81</v>
      </c>
      <c r="I448">
        <v>68</v>
      </c>
      <c r="K448" t="s">
        <v>581</v>
      </c>
      <c r="L448">
        <v>1</v>
      </c>
      <c r="M448" t="s">
        <v>4509</v>
      </c>
    </row>
    <row r="449" spans="1:13" x14ac:dyDescent="0.25">
      <c r="A449">
        <v>904</v>
      </c>
      <c r="B449">
        <v>2015</v>
      </c>
      <c r="C449" t="s">
        <v>3238</v>
      </c>
      <c r="D449" t="s">
        <v>93</v>
      </c>
      <c r="E449" t="s">
        <v>3194</v>
      </c>
      <c r="F449" t="s">
        <v>3286</v>
      </c>
      <c r="G449" t="s">
        <v>3842</v>
      </c>
      <c r="H449">
        <v>75</v>
      </c>
      <c r="I449">
        <v>59</v>
      </c>
      <c r="K449" t="s">
        <v>582</v>
      </c>
      <c r="L449">
        <v>1</v>
      </c>
      <c r="M449" t="s">
        <v>4490</v>
      </c>
    </row>
    <row r="450" spans="1:13" x14ac:dyDescent="0.25">
      <c r="A450">
        <v>906</v>
      </c>
      <c r="B450">
        <v>2015</v>
      </c>
      <c r="C450" t="s">
        <v>3238</v>
      </c>
      <c r="D450" t="s">
        <v>55</v>
      </c>
      <c r="E450" t="s">
        <v>3194</v>
      </c>
      <c r="F450" t="s">
        <v>3293</v>
      </c>
      <c r="G450" t="s">
        <v>3841</v>
      </c>
      <c r="H450">
        <v>60</v>
      </c>
      <c r="I450">
        <v>59</v>
      </c>
      <c r="K450" t="s">
        <v>583</v>
      </c>
      <c r="L450">
        <v>1</v>
      </c>
      <c r="M450" t="s">
        <v>4315</v>
      </c>
    </row>
    <row r="451" spans="1:13" x14ac:dyDescent="0.25">
      <c r="A451">
        <v>909</v>
      </c>
      <c r="B451">
        <v>2015</v>
      </c>
      <c r="C451" t="s">
        <v>3238</v>
      </c>
      <c r="D451" t="s">
        <v>310</v>
      </c>
      <c r="E451" t="s">
        <v>3194</v>
      </c>
      <c r="F451" t="s">
        <v>3251</v>
      </c>
      <c r="G451" t="s">
        <v>3842</v>
      </c>
      <c r="H451">
        <v>78</v>
      </c>
      <c r="I451">
        <v>68</v>
      </c>
      <c r="K451" t="s">
        <v>585</v>
      </c>
      <c r="L451">
        <v>1</v>
      </c>
      <c r="M451" t="s">
        <v>4510</v>
      </c>
    </row>
    <row r="452" spans="1:13" x14ac:dyDescent="0.25">
      <c r="A452">
        <v>911</v>
      </c>
      <c r="B452">
        <v>2015</v>
      </c>
      <c r="C452" t="s">
        <v>3287</v>
      </c>
      <c r="D452" t="s">
        <v>64</v>
      </c>
      <c r="E452" t="s">
        <v>3194</v>
      </c>
      <c r="F452" t="s">
        <v>3432</v>
      </c>
      <c r="G452" t="s">
        <v>3842</v>
      </c>
      <c r="H452">
        <v>64</v>
      </c>
      <c r="I452">
        <v>46</v>
      </c>
      <c r="K452" t="s">
        <v>176</v>
      </c>
      <c r="L452">
        <v>1</v>
      </c>
      <c r="M452" t="s">
        <v>4511</v>
      </c>
    </row>
    <row r="453" spans="1:13" x14ac:dyDescent="0.25">
      <c r="A453">
        <v>913</v>
      </c>
      <c r="B453">
        <v>2015</v>
      </c>
      <c r="C453" t="s">
        <v>3287</v>
      </c>
      <c r="D453" t="s">
        <v>12</v>
      </c>
      <c r="E453" t="s">
        <v>3194</v>
      </c>
      <c r="F453" t="s">
        <v>3423</v>
      </c>
      <c r="G453" t="s">
        <v>3842</v>
      </c>
      <c r="H453">
        <v>80</v>
      </c>
      <c r="I453">
        <v>56</v>
      </c>
      <c r="K453" t="s">
        <v>99</v>
      </c>
      <c r="L453">
        <v>1</v>
      </c>
      <c r="M453" t="s">
        <v>4513</v>
      </c>
    </row>
    <row r="454" spans="1:13" x14ac:dyDescent="0.25">
      <c r="A454">
        <v>916</v>
      </c>
      <c r="B454">
        <v>2015</v>
      </c>
      <c r="C454" t="s">
        <v>3287</v>
      </c>
      <c r="D454" t="s">
        <v>18</v>
      </c>
      <c r="E454" t="s">
        <v>3194</v>
      </c>
      <c r="F454" t="s">
        <v>3465</v>
      </c>
      <c r="G454" t="s">
        <v>3842</v>
      </c>
      <c r="H454">
        <v>68</v>
      </c>
      <c r="I454">
        <v>67</v>
      </c>
      <c r="K454" t="s">
        <v>235</v>
      </c>
      <c r="L454">
        <v>1</v>
      </c>
      <c r="M454" t="s">
        <v>4516</v>
      </c>
    </row>
    <row r="455" spans="1:13" x14ac:dyDescent="0.25">
      <c r="A455">
        <v>918</v>
      </c>
      <c r="B455">
        <v>2015</v>
      </c>
      <c r="C455" t="s">
        <v>3287</v>
      </c>
      <c r="D455" t="s">
        <v>24</v>
      </c>
      <c r="E455" t="s">
        <v>3194</v>
      </c>
      <c r="F455" t="s">
        <v>3514</v>
      </c>
      <c r="G455" t="s">
        <v>3842</v>
      </c>
      <c r="H455">
        <v>54</v>
      </c>
      <c r="I455">
        <v>41</v>
      </c>
      <c r="K455" t="s">
        <v>291</v>
      </c>
      <c r="L455">
        <v>1</v>
      </c>
      <c r="M455" t="s">
        <v>4518</v>
      </c>
    </row>
    <row r="456" spans="1:13" x14ac:dyDescent="0.25">
      <c r="A456">
        <v>919</v>
      </c>
      <c r="B456">
        <v>2015</v>
      </c>
      <c r="C456" t="s">
        <v>3287</v>
      </c>
      <c r="D456" t="s">
        <v>180</v>
      </c>
      <c r="E456" t="s">
        <v>3194</v>
      </c>
      <c r="F456" t="s">
        <v>3481</v>
      </c>
      <c r="G456" t="s">
        <v>3842</v>
      </c>
      <c r="H456">
        <v>65</v>
      </c>
      <c r="I456">
        <v>54</v>
      </c>
      <c r="K456" t="s">
        <v>178</v>
      </c>
      <c r="L456">
        <v>1</v>
      </c>
      <c r="M456" t="s">
        <v>4519</v>
      </c>
    </row>
    <row r="457" spans="1:13" x14ac:dyDescent="0.25">
      <c r="A457">
        <v>921</v>
      </c>
      <c r="B457">
        <v>2015</v>
      </c>
      <c r="C457" t="s">
        <v>3287</v>
      </c>
      <c r="D457" t="s">
        <v>181</v>
      </c>
      <c r="E457" t="s">
        <v>3194</v>
      </c>
      <c r="F457" t="s">
        <v>3507</v>
      </c>
      <c r="G457" t="s">
        <v>3842</v>
      </c>
      <c r="H457">
        <v>57</v>
      </c>
      <c r="I457">
        <v>53</v>
      </c>
      <c r="K457" t="s">
        <v>332</v>
      </c>
      <c r="L457">
        <v>1</v>
      </c>
      <c r="M457" t="s">
        <v>4521</v>
      </c>
    </row>
    <row r="458" spans="1:13" x14ac:dyDescent="0.25">
      <c r="A458">
        <v>922</v>
      </c>
      <c r="B458">
        <v>2015</v>
      </c>
      <c r="C458" t="s">
        <v>3287</v>
      </c>
      <c r="D458" t="s">
        <v>183</v>
      </c>
      <c r="E458" t="s">
        <v>3194</v>
      </c>
      <c r="F458" t="s">
        <v>3321</v>
      </c>
      <c r="G458" t="s">
        <v>3841</v>
      </c>
      <c r="H458">
        <v>65</v>
      </c>
      <c r="I458">
        <v>63</v>
      </c>
      <c r="K458" t="s">
        <v>429</v>
      </c>
      <c r="L458">
        <v>1</v>
      </c>
      <c r="M458" t="s">
        <v>4522</v>
      </c>
    </row>
    <row r="459" spans="1:13" x14ac:dyDescent="0.25">
      <c r="A459">
        <v>923</v>
      </c>
      <c r="B459">
        <v>2015</v>
      </c>
      <c r="C459" t="s">
        <v>3287</v>
      </c>
      <c r="D459" t="s">
        <v>292</v>
      </c>
      <c r="E459" t="s">
        <v>3194</v>
      </c>
      <c r="F459" t="s">
        <v>3467</v>
      </c>
      <c r="G459" t="s">
        <v>3841</v>
      </c>
      <c r="H459">
        <v>58</v>
      </c>
      <c r="I459">
        <v>57</v>
      </c>
      <c r="K459" t="s">
        <v>182</v>
      </c>
      <c r="L459">
        <v>1</v>
      </c>
      <c r="M459" t="s">
        <v>4523</v>
      </c>
    </row>
    <row r="460" spans="1:13" x14ac:dyDescent="0.25">
      <c r="A460">
        <v>925</v>
      </c>
      <c r="B460">
        <v>2015</v>
      </c>
      <c r="C460" t="s">
        <v>3287</v>
      </c>
      <c r="D460" t="s">
        <v>159</v>
      </c>
      <c r="E460" t="s">
        <v>3194</v>
      </c>
      <c r="F460" t="s">
        <v>3288</v>
      </c>
      <c r="G460" t="s">
        <v>3842</v>
      </c>
      <c r="H460">
        <v>75</v>
      </c>
      <c r="I460">
        <v>65</v>
      </c>
      <c r="K460" t="s">
        <v>113</v>
      </c>
      <c r="L460">
        <v>1</v>
      </c>
      <c r="M460" t="s">
        <v>4414</v>
      </c>
    </row>
    <row r="461" spans="1:13" x14ac:dyDescent="0.25">
      <c r="A461">
        <v>926</v>
      </c>
      <c r="B461">
        <v>2015</v>
      </c>
      <c r="C461" t="s">
        <v>3287</v>
      </c>
      <c r="D461" t="s">
        <v>161</v>
      </c>
      <c r="E461" t="s">
        <v>3194</v>
      </c>
      <c r="F461" t="s">
        <v>3292</v>
      </c>
      <c r="G461" t="s">
        <v>3842</v>
      </c>
      <c r="H461">
        <v>60</v>
      </c>
      <c r="I461">
        <v>41</v>
      </c>
      <c r="K461" t="s">
        <v>114</v>
      </c>
      <c r="L461">
        <v>1</v>
      </c>
      <c r="M461" t="s">
        <v>4524</v>
      </c>
    </row>
    <row r="462" spans="1:13" x14ac:dyDescent="0.25">
      <c r="A462">
        <v>928</v>
      </c>
      <c r="B462">
        <v>2015</v>
      </c>
      <c r="C462" t="s">
        <v>3287</v>
      </c>
      <c r="D462" t="s">
        <v>85</v>
      </c>
      <c r="E462" t="s">
        <v>3194</v>
      </c>
      <c r="F462" t="s">
        <v>3293</v>
      </c>
      <c r="G462" t="s">
        <v>3842</v>
      </c>
      <c r="H462">
        <v>89</v>
      </c>
      <c r="I462">
        <v>63</v>
      </c>
      <c r="K462" t="s">
        <v>566</v>
      </c>
      <c r="L462">
        <v>1</v>
      </c>
      <c r="M462" t="s">
        <v>4305</v>
      </c>
    </row>
    <row r="463" spans="1:13" x14ac:dyDescent="0.25">
      <c r="A463">
        <v>930</v>
      </c>
      <c r="B463">
        <v>2015</v>
      </c>
      <c r="C463" t="s">
        <v>3287</v>
      </c>
      <c r="D463" t="s">
        <v>43</v>
      </c>
      <c r="E463" t="s">
        <v>3194</v>
      </c>
      <c r="F463" t="s">
        <v>3241</v>
      </c>
      <c r="G463" t="s">
        <v>3842</v>
      </c>
      <c r="H463">
        <v>86</v>
      </c>
      <c r="I463">
        <v>55</v>
      </c>
      <c r="K463" t="s">
        <v>118</v>
      </c>
      <c r="L463">
        <v>1</v>
      </c>
      <c r="M463" t="s">
        <v>4365</v>
      </c>
    </row>
    <row r="464" spans="1:13" x14ac:dyDescent="0.25">
      <c r="A464">
        <v>933</v>
      </c>
      <c r="B464">
        <v>2015</v>
      </c>
      <c r="C464" t="s">
        <v>3287</v>
      </c>
      <c r="D464" t="s">
        <v>557</v>
      </c>
      <c r="E464" t="s">
        <v>3194</v>
      </c>
      <c r="F464" t="s">
        <v>3238</v>
      </c>
      <c r="G464" t="s">
        <v>3841</v>
      </c>
      <c r="H464">
        <v>79</v>
      </c>
      <c r="I464">
        <v>74</v>
      </c>
      <c r="K464" t="s">
        <v>121</v>
      </c>
      <c r="L464">
        <v>1</v>
      </c>
      <c r="M464" t="s">
        <v>4507</v>
      </c>
    </row>
    <row r="465" spans="1:13" x14ac:dyDescent="0.25">
      <c r="A465">
        <v>934</v>
      </c>
      <c r="B465">
        <v>2015</v>
      </c>
      <c r="C465" t="s">
        <v>3287</v>
      </c>
      <c r="D465" t="s">
        <v>190</v>
      </c>
      <c r="E465" t="s">
        <v>3194</v>
      </c>
      <c r="F465" t="s">
        <v>3239</v>
      </c>
      <c r="G465" t="s">
        <v>3842</v>
      </c>
      <c r="H465">
        <v>73</v>
      </c>
      <c r="I465">
        <v>71</v>
      </c>
      <c r="K465" t="s">
        <v>587</v>
      </c>
      <c r="L465">
        <v>1</v>
      </c>
      <c r="M465" t="s">
        <v>4393</v>
      </c>
    </row>
    <row r="466" spans="1:13" x14ac:dyDescent="0.25">
      <c r="A466">
        <v>937</v>
      </c>
      <c r="B466">
        <v>2015</v>
      </c>
      <c r="C466" t="s">
        <v>3287</v>
      </c>
      <c r="D466" t="s">
        <v>95</v>
      </c>
      <c r="E466" t="s">
        <v>3194</v>
      </c>
      <c r="F466" t="s">
        <v>3247</v>
      </c>
      <c r="G466" t="s">
        <v>3842</v>
      </c>
      <c r="H466">
        <v>56</v>
      </c>
      <c r="I466">
        <v>48</v>
      </c>
      <c r="K466" t="s">
        <v>588</v>
      </c>
      <c r="L466">
        <v>1</v>
      </c>
      <c r="M466" t="s">
        <v>4445</v>
      </c>
    </row>
    <row r="467" spans="1:13" x14ac:dyDescent="0.25">
      <c r="A467">
        <v>938</v>
      </c>
      <c r="B467">
        <v>2015</v>
      </c>
      <c r="C467" t="s">
        <v>3287</v>
      </c>
      <c r="D467" t="s">
        <v>55</v>
      </c>
      <c r="E467" t="s">
        <v>3194</v>
      </c>
      <c r="F467" t="s">
        <v>3301</v>
      </c>
      <c r="G467" t="s">
        <v>3842</v>
      </c>
      <c r="H467">
        <v>67</v>
      </c>
      <c r="I467">
        <v>63</v>
      </c>
      <c r="J467" t="s">
        <v>3844</v>
      </c>
      <c r="K467" t="s">
        <v>569</v>
      </c>
      <c r="L467">
        <v>1</v>
      </c>
      <c r="M467" t="s">
        <v>4527</v>
      </c>
    </row>
    <row r="468" spans="1:13" x14ac:dyDescent="0.25">
      <c r="A468">
        <v>941</v>
      </c>
      <c r="B468">
        <v>2015</v>
      </c>
      <c r="C468" t="s">
        <v>3287</v>
      </c>
      <c r="D468" t="s">
        <v>310</v>
      </c>
      <c r="E468" t="s">
        <v>3194</v>
      </c>
      <c r="F468" t="s">
        <v>3252</v>
      </c>
      <c r="G468" t="s">
        <v>3842</v>
      </c>
      <c r="H468">
        <v>67</v>
      </c>
      <c r="I468">
        <v>51</v>
      </c>
      <c r="K468" t="s">
        <v>589</v>
      </c>
      <c r="L468">
        <v>1</v>
      </c>
      <c r="M468" t="s">
        <v>4529</v>
      </c>
    </row>
    <row r="469" spans="1:13" x14ac:dyDescent="0.25">
      <c r="A469">
        <v>943</v>
      </c>
      <c r="B469">
        <v>2015</v>
      </c>
      <c r="C469" t="s">
        <v>3251</v>
      </c>
      <c r="D469" t="s">
        <v>64</v>
      </c>
      <c r="E469" t="s">
        <v>3194</v>
      </c>
      <c r="F469" t="s">
        <v>3468</v>
      </c>
      <c r="G469" t="s">
        <v>3841</v>
      </c>
      <c r="H469">
        <v>58</v>
      </c>
      <c r="I469">
        <v>57</v>
      </c>
      <c r="K469" t="s">
        <v>9</v>
      </c>
      <c r="L469">
        <v>1</v>
      </c>
      <c r="M469" t="s">
        <v>4531</v>
      </c>
    </row>
    <row r="470" spans="1:13" x14ac:dyDescent="0.25">
      <c r="A470">
        <v>946</v>
      </c>
      <c r="B470">
        <v>2015</v>
      </c>
      <c r="C470" t="s">
        <v>3251</v>
      </c>
      <c r="D470" t="s">
        <v>12</v>
      </c>
      <c r="E470" t="s">
        <v>3194</v>
      </c>
      <c r="F470" t="s">
        <v>3208</v>
      </c>
      <c r="G470" t="s">
        <v>3842</v>
      </c>
      <c r="H470">
        <v>68</v>
      </c>
      <c r="I470">
        <v>60</v>
      </c>
      <c r="K470" t="s">
        <v>15</v>
      </c>
      <c r="L470">
        <v>1</v>
      </c>
      <c r="M470" t="s">
        <v>4039</v>
      </c>
    </row>
    <row r="471" spans="1:13" x14ac:dyDescent="0.25">
      <c r="A471">
        <v>947</v>
      </c>
      <c r="B471">
        <v>2015</v>
      </c>
      <c r="C471" t="s">
        <v>3251</v>
      </c>
      <c r="D471" t="s">
        <v>70</v>
      </c>
      <c r="E471" t="s">
        <v>3194</v>
      </c>
      <c r="F471" t="s">
        <v>3228</v>
      </c>
      <c r="G471" t="s">
        <v>3842</v>
      </c>
      <c r="H471">
        <v>74</v>
      </c>
      <c r="I471">
        <v>70</v>
      </c>
      <c r="J471" t="s">
        <v>3843</v>
      </c>
      <c r="K471" t="s">
        <v>150</v>
      </c>
      <c r="L471">
        <v>1</v>
      </c>
      <c r="M471" t="s">
        <v>4534</v>
      </c>
    </row>
    <row r="472" spans="1:13" x14ac:dyDescent="0.25">
      <c r="A472">
        <v>949</v>
      </c>
      <c r="B472">
        <v>2015</v>
      </c>
      <c r="C472" t="s">
        <v>3251</v>
      </c>
      <c r="D472" t="s">
        <v>18</v>
      </c>
      <c r="E472" t="s">
        <v>3194</v>
      </c>
      <c r="F472" t="s">
        <v>3261</v>
      </c>
      <c r="G472" t="s">
        <v>3842</v>
      </c>
      <c r="H472">
        <v>58</v>
      </c>
      <c r="I472">
        <v>56</v>
      </c>
      <c r="K472" t="s">
        <v>290</v>
      </c>
      <c r="L472">
        <v>1</v>
      </c>
      <c r="M472" t="s">
        <v>4238</v>
      </c>
    </row>
    <row r="473" spans="1:13" x14ac:dyDescent="0.25">
      <c r="A473">
        <v>951</v>
      </c>
      <c r="B473">
        <v>2015</v>
      </c>
      <c r="C473" t="s">
        <v>3251</v>
      </c>
      <c r="D473" t="s">
        <v>107</v>
      </c>
      <c r="E473" t="s">
        <v>3194</v>
      </c>
      <c r="F473" t="s">
        <v>3244</v>
      </c>
      <c r="G473" t="s">
        <v>3842</v>
      </c>
      <c r="H473">
        <v>68</v>
      </c>
      <c r="I473">
        <v>42</v>
      </c>
      <c r="K473" t="s">
        <v>178</v>
      </c>
      <c r="L473">
        <v>1</v>
      </c>
      <c r="M473" t="s">
        <v>4537</v>
      </c>
    </row>
    <row r="474" spans="1:13" x14ac:dyDescent="0.25">
      <c r="A474">
        <v>954</v>
      </c>
      <c r="B474">
        <v>2015</v>
      </c>
      <c r="C474" t="s">
        <v>3251</v>
      </c>
      <c r="D474" t="s">
        <v>32</v>
      </c>
      <c r="E474" t="s">
        <v>3194</v>
      </c>
      <c r="F474" t="s">
        <v>3247</v>
      </c>
      <c r="G474" t="s">
        <v>3841</v>
      </c>
      <c r="H474">
        <v>64</v>
      </c>
      <c r="I474">
        <v>60</v>
      </c>
      <c r="K474" t="s">
        <v>591</v>
      </c>
      <c r="L474">
        <v>1</v>
      </c>
      <c r="M474" t="s">
        <v>4438</v>
      </c>
    </row>
    <row r="475" spans="1:13" x14ac:dyDescent="0.25">
      <c r="A475">
        <v>957</v>
      </c>
      <c r="B475">
        <v>2015</v>
      </c>
      <c r="C475" t="s">
        <v>3251</v>
      </c>
      <c r="D475" t="s">
        <v>37</v>
      </c>
      <c r="E475" t="s">
        <v>3194</v>
      </c>
      <c r="F475" t="s">
        <v>3239</v>
      </c>
      <c r="G475" t="s">
        <v>3842</v>
      </c>
      <c r="H475">
        <v>66</v>
      </c>
      <c r="I475">
        <v>55</v>
      </c>
      <c r="K475" t="s">
        <v>593</v>
      </c>
      <c r="L475">
        <v>1</v>
      </c>
      <c r="M475" t="s">
        <v>4387</v>
      </c>
    </row>
    <row r="476" spans="1:13" x14ac:dyDescent="0.25">
      <c r="A476">
        <v>959</v>
      </c>
      <c r="B476">
        <v>2015</v>
      </c>
      <c r="C476" t="s">
        <v>3251</v>
      </c>
      <c r="D476" t="s">
        <v>274</v>
      </c>
      <c r="E476" t="s">
        <v>3194</v>
      </c>
      <c r="F476" t="s">
        <v>3286</v>
      </c>
      <c r="G476" t="s">
        <v>3842</v>
      </c>
      <c r="H476">
        <v>62</v>
      </c>
      <c r="I476">
        <v>56</v>
      </c>
      <c r="K476" t="s">
        <v>596</v>
      </c>
      <c r="L476">
        <v>1</v>
      </c>
      <c r="M476" t="s">
        <v>4487</v>
      </c>
    </row>
    <row r="477" spans="1:13" x14ac:dyDescent="0.25">
      <c r="A477">
        <v>962</v>
      </c>
      <c r="B477">
        <v>2015</v>
      </c>
      <c r="C477" t="s">
        <v>3251</v>
      </c>
      <c r="D477" t="s">
        <v>44</v>
      </c>
      <c r="E477" t="s">
        <v>3194</v>
      </c>
      <c r="F477" t="s">
        <v>3293</v>
      </c>
      <c r="G477" t="s">
        <v>3842</v>
      </c>
      <c r="H477">
        <v>75</v>
      </c>
      <c r="I477">
        <v>70</v>
      </c>
      <c r="K477" t="s">
        <v>599</v>
      </c>
      <c r="L477">
        <v>1</v>
      </c>
      <c r="M477" t="s">
        <v>4308</v>
      </c>
    </row>
    <row r="478" spans="1:13" x14ac:dyDescent="0.25">
      <c r="A478">
        <v>964</v>
      </c>
      <c r="B478">
        <v>2015</v>
      </c>
      <c r="C478" t="s">
        <v>3251</v>
      </c>
      <c r="D478" t="s">
        <v>47</v>
      </c>
      <c r="E478" t="s">
        <v>3194</v>
      </c>
      <c r="F478" t="s">
        <v>3288</v>
      </c>
      <c r="G478" t="s">
        <v>3842</v>
      </c>
      <c r="H478">
        <v>58</v>
      </c>
      <c r="I478">
        <v>54</v>
      </c>
      <c r="K478" t="s">
        <v>601</v>
      </c>
      <c r="L478">
        <v>1</v>
      </c>
      <c r="M478" t="s">
        <v>4420</v>
      </c>
    </row>
    <row r="479" spans="1:13" x14ac:dyDescent="0.25">
      <c r="A479">
        <v>965</v>
      </c>
      <c r="B479">
        <v>2015</v>
      </c>
      <c r="C479" t="s">
        <v>3251</v>
      </c>
      <c r="D479" t="s">
        <v>190</v>
      </c>
      <c r="E479" t="s">
        <v>3194</v>
      </c>
      <c r="F479" t="s">
        <v>3238</v>
      </c>
      <c r="G479" t="s">
        <v>3842</v>
      </c>
      <c r="H479">
        <v>65</v>
      </c>
      <c r="I479">
        <v>64</v>
      </c>
      <c r="K479" t="s">
        <v>602</v>
      </c>
      <c r="L479">
        <v>1</v>
      </c>
      <c r="M479" t="s">
        <v>4508</v>
      </c>
    </row>
    <row r="480" spans="1:13" x14ac:dyDescent="0.25">
      <c r="A480">
        <v>968</v>
      </c>
      <c r="B480">
        <v>2015</v>
      </c>
      <c r="C480" t="s">
        <v>3251</v>
      </c>
      <c r="D480" t="s">
        <v>95</v>
      </c>
      <c r="E480" t="s">
        <v>3194</v>
      </c>
      <c r="F480" t="s">
        <v>3292</v>
      </c>
      <c r="G480" t="s">
        <v>3841</v>
      </c>
      <c r="H480">
        <v>70</v>
      </c>
      <c r="I480">
        <v>60</v>
      </c>
      <c r="J480" t="s">
        <v>3843</v>
      </c>
      <c r="K480" t="s">
        <v>605</v>
      </c>
      <c r="L480">
        <v>1</v>
      </c>
      <c r="M480" t="s">
        <v>4544</v>
      </c>
    </row>
    <row r="481" spans="1:13" x14ac:dyDescent="0.25">
      <c r="A481">
        <v>970</v>
      </c>
      <c r="B481">
        <v>2015</v>
      </c>
      <c r="C481" t="s">
        <v>3251</v>
      </c>
      <c r="D481" t="s">
        <v>56</v>
      </c>
      <c r="E481" t="s">
        <v>3194</v>
      </c>
      <c r="F481" t="s">
        <v>3287</v>
      </c>
      <c r="G481" t="s">
        <v>3841</v>
      </c>
      <c r="H481">
        <v>63</v>
      </c>
      <c r="I481">
        <v>57</v>
      </c>
      <c r="K481" t="s">
        <v>606</v>
      </c>
      <c r="L481">
        <v>1</v>
      </c>
      <c r="M481" t="s">
        <v>4528</v>
      </c>
    </row>
    <row r="482" spans="1:13" x14ac:dyDescent="0.25">
      <c r="A482">
        <v>971</v>
      </c>
      <c r="B482">
        <v>2015</v>
      </c>
      <c r="C482" t="s">
        <v>3251</v>
      </c>
      <c r="D482" t="s">
        <v>58</v>
      </c>
      <c r="E482" t="s">
        <v>3194</v>
      </c>
      <c r="F482" t="s">
        <v>3289</v>
      </c>
      <c r="G482" t="s">
        <v>3842</v>
      </c>
      <c r="H482">
        <v>55</v>
      </c>
      <c r="I482">
        <v>50</v>
      </c>
      <c r="K482" t="s">
        <v>607</v>
      </c>
      <c r="L482">
        <v>1</v>
      </c>
      <c r="M482" t="s">
        <v>4470</v>
      </c>
    </row>
    <row r="483" spans="1:13" x14ac:dyDescent="0.25">
      <c r="A483">
        <v>974</v>
      </c>
      <c r="B483">
        <v>2015</v>
      </c>
      <c r="C483" t="s">
        <v>3252</v>
      </c>
      <c r="D483" t="s">
        <v>8</v>
      </c>
      <c r="E483" t="s">
        <v>3194</v>
      </c>
      <c r="F483" t="s">
        <v>3517</v>
      </c>
      <c r="G483" t="s">
        <v>3842</v>
      </c>
      <c r="H483">
        <v>62</v>
      </c>
      <c r="I483">
        <v>59</v>
      </c>
      <c r="K483" t="s">
        <v>176</v>
      </c>
      <c r="L483">
        <v>1</v>
      </c>
      <c r="M483" t="s">
        <v>4546</v>
      </c>
    </row>
    <row r="484" spans="1:13" x14ac:dyDescent="0.25">
      <c r="A484">
        <v>976</v>
      </c>
      <c r="B484">
        <v>2015</v>
      </c>
      <c r="C484" t="s">
        <v>3252</v>
      </c>
      <c r="D484" t="s">
        <v>68</v>
      </c>
      <c r="E484" t="s">
        <v>3194</v>
      </c>
      <c r="F484" t="s">
        <v>3485</v>
      </c>
      <c r="G484" t="s">
        <v>3841</v>
      </c>
      <c r="H484">
        <v>62</v>
      </c>
      <c r="I484">
        <v>56</v>
      </c>
      <c r="K484" t="s">
        <v>99</v>
      </c>
      <c r="L484">
        <v>1</v>
      </c>
      <c r="M484" t="s">
        <v>4548</v>
      </c>
    </row>
    <row r="485" spans="1:13" x14ac:dyDescent="0.25">
      <c r="A485">
        <v>977</v>
      </c>
      <c r="B485">
        <v>2015</v>
      </c>
      <c r="C485" t="s">
        <v>3252</v>
      </c>
      <c r="D485" t="s">
        <v>70</v>
      </c>
      <c r="E485" t="s">
        <v>3194</v>
      </c>
      <c r="F485" t="s">
        <v>3360</v>
      </c>
      <c r="G485" t="s">
        <v>3842</v>
      </c>
      <c r="H485">
        <v>57</v>
      </c>
      <c r="I485">
        <v>54</v>
      </c>
      <c r="K485" t="s">
        <v>100</v>
      </c>
      <c r="L485">
        <v>1</v>
      </c>
      <c r="M485" t="s">
        <v>4549</v>
      </c>
    </row>
    <row r="486" spans="1:13" x14ac:dyDescent="0.25">
      <c r="A486">
        <v>980</v>
      </c>
      <c r="B486">
        <v>2015</v>
      </c>
      <c r="C486" t="s">
        <v>3252</v>
      </c>
      <c r="D486" t="s">
        <v>132</v>
      </c>
      <c r="E486" t="s">
        <v>3194</v>
      </c>
      <c r="F486" t="s">
        <v>3839</v>
      </c>
      <c r="G486" t="s">
        <v>3842</v>
      </c>
      <c r="H486">
        <v>80</v>
      </c>
      <c r="I486">
        <v>48</v>
      </c>
      <c r="K486" t="s">
        <v>105</v>
      </c>
      <c r="L486">
        <v>1</v>
      </c>
      <c r="M486" t="s">
        <v>4552</v>
      </c>
    </row>
    <row r="487" spans="1:13" x14ac:dyDescent="0.25">
      <c r="A487">
        <v>982</v>
      </c>
      <c r="B487">
        <v>2015</v>
      </c>
      <c r="C487" t="s">
        <v>3252</v>
      </c>
      <c r="D487" t="s">
        <v>107</v>
      </c>
      <c r="E487" t="s">
        <v>3194</v>
      </c>
      <c r="F487" t="s">
        <v>3394</v>
      </c>
      <c r="G487" t="s">
        <v>3841</v>
      </c>
      <c r="H487">
        <v>62</v>
      </c>
      <c r="I487">
        <v>55</v>
      </c>
      <c r="K487" t="s">
        <v>178</v>
      </c>
      <c r="L487">
        <v>1</v>
      </c>
      <c r="M487" t="s">
        <v>4554</v>
      </c>
    </row>
    <row r="488" spans="1:13" x14ac:dyDescent="0.25">
      <c r="A488">
        <v>983</v>
      </c>
      <c r="B488">
        <v>2015</v>
      </c>
      <c r="C488" t="s">
        <v>3252</v>
      </c>
      <c r="D488" t="s">
        <v>24</v>
      </c>
      <c r="E488" t="s">
        <v>3194</v>
      </c>
      <c r="F488" t="s">
        <v>3495</v>
      </c>
      <c r="G488" t="s">
        <v>3842</v>
      </c>
      <c r="H488">
        <v>67</v>
      </c>
      <c r="I488">
        <v>61</v>
      </c>
      <c r="K488" t="s">
        <v>154</v>
      </c>
      <c r="L488">
        <v>1</v>
      </c>
      <c r="M488" t="s">
        <v>4555</v>
      </c>
    </row>
    <row r="489" spans="1:13" x14ac:dyDescent="0.25">
      <c r="A489">
        <v>984</v>
      </c>
      <c r="B489">
        <v>2015</v>
      </c>
      <c r="C489" t="s">
        <v>3252</v>
      </c>
      <c r="D489" t="s">
        <v>263</v>
      </c>
      <c r="E489" t="s">
        <v>3194</v>
      </c>
      <c r="F489" t="s">
        <v>3486</v>
      </c>
      <c r="G489" t="s">
        <v>3842</v>
      </c>
      <c r="H489">
        <v>75</v>
      </c>
      <c r="I489">
        <v>69</v>
      </c>
      <c r="K489" t="s">
        <v>332</v>
      </c>
      <c r="L489">
        <v>1</v>
      </c>
      <c r="M489" t="s">
        <v>4556</v>
      </c>
    </row>
    <row r="490" spans="1:13" x14ac:dyDescent="0.25">
      <c r="A490">
        <v>985</v>
      </c>
      <c r="B490">
        <v>2015</v>
      </c>
      <c r="C490" t="s">
        <v>3252</v>
      </c>
      <c r="D490" t="s">
        <v>109</v>
      </c>
      <c r="E490" t="s">
        <v>3194</v>
      </c>
      <c r="F490" t="s">
        <v>3208</v>
      </c>
      <c r="G490" t="s">
        <v>3842</v>
      </c>
      <c r="H490">
        <v>58</v>
      </c>
      <c r="I490">
        <v>55</v>
      </c>
      <c r="K490" t="s">
        <v>398</v>
      </c>
      <c r="L490">
        <v>1</v>
      </c>
      <c r="M490" t="s">
        <v>4045</v>
      </c>
    </row>
    <row r="491" spans="1:13" x14ac:dyDescent="0.25">
      <c r="A491">
        <v>986</v>
      </c>
      <c r="B491">
        <v>2015</v>
      </c>
      <c r="C491" t="s">
        <v>3252</v>
      </c>
      <c r="D491" t="s">
        <v>292</v>
      </c>
      <c r="E491" t="s">
        <v>3194</v>
      </c>
      <c r="F491" t="s">
        <v>3350</v>
      </c>
      <c r="G491" t="s">
        <v>3841</v>
      </c>
      <c r="H491">
        <v>70</v>
      </c>
      <c r="I491">
        <v>55</v>
      </c>
      <c r="K491" t="s">
        <v>548</v>
      </c>
      <c r="L491">
        <v>1</v>
      </c>
      <c r="M491" t="s">
        <v>4557</v>
      </c>
    </row>
    <row r="492" spans="1:13" x14ac:dyDescent="0.25">
      <c r="A492">
        <v>987</v>
      </c>
      <c r="B492">
        <v>2015</v>
      </c>
      <c r="C492" t="s">
        <v>3252</v>
      </c>
      <c r="D492" t="s">
        <v>32</v>
      </c>
      <c r="E492" t="s">
        <v>3194</v>
      </c>
      <c r="F492" t="s">
        <v>3238</v>
      </c>
      <c r="G492" t="s">
        <v>3841</v>
      </c>
      <c r="H492">
        <v>65</v>
      </c>
      <c r="I492">
        <v>53</v>
      </c>
      <c r="K492" t="s">
        <v>549</v>
      </c>
      <c r="L492">
        <v>1</v>
      </c>
      <c r="M492" t="s">
        <v>4504</v>
      </c>
    </row>
    <row r="493" spans="1:13" x14ac:dyDescent="0.25">
      <c r="A493">
        <v>990</v>
      </c>
      <c r="B493">
        <v>2015</v>
      </c>
      <c r="C493" t="s">
        <v>3252</v>
      </c>
      <c r="D493" t="s">
        <v>37</v>
      </c>
      <c r="E493" t="s">
        <v>3194</v>
      </c>
      <c r="F493" t="s">
        <v>3241</v>
      </c>
      <c r="G493" t="s">
        <v>3842</v>
      </c>
      <c r="H493">
        <v>78</v>
      </c>
      <c r="I493">
        <v>69</v>
      </c>
      <c r="K493" t="s">
        <v>552</v>
      </c>
      <c r="L493">
        <v>1</v>
      </c>
      <c r="M493" t="s">
        <v>4361</v>
      </c>
    </row>
    <row r="494" spans="1:13" x14ac:dyDescent="0.25">
      <c r="A494">
        <v>992</v>
      </c>
      <c r="B494">
        <v>2015</v>
      </c>
      <c r="C494" t="s">
        <v>3252</v>
      </c>
      <c r="D494" t="s">
        <v>612</v>
      </c>
      <c r="E494" t="s">
        <v>3194</v>
      </c>
      <c r="F494" t="s">
        <v>3301</v>
      </c>
      <c r="G494" t="s">
        <v>3841</v>
      </c>
      <c r="H494">
        <v>63</v>
      </c>
      <c r="I494">
        <v>61</v>
      </c>
      <c r="K494" t="s">
        <v>613</v>
      </c>
      <c r="L494">
        <v>1</v>
      </c>
      <c r="M494" t="s">
        <v>4558</v>
      </c>
    </row>
    <row r="495" spans="1:13" x14ac:dyDescent="0.25">
      <c r="A495">
        <v>994</v>
      </c>
      <c r="B495">
        <v>2015</v>
      </c>
      <c r="C495" t="s">
        <v>3252</v>
      </c>
      <c r="D495" t="s">
        <v>44</v>
      </c>
      <c r="E495" t="s">
        <v>3194</v>
      </c>
      <c r="F495" t="s">
        <v>3286</v>
      </c>
      <c r="G495" t="s">
        <v>3841</v>
      </c>
      <c r="H495">
        <v>60</v>
      </c>
      <c r="I495">
        <v>56</v>
      </c>
      <c r="K495" t="s">
        <v>615</v>
      </c>
      <c r="L495">
        <v>1</v>
      </c>
      <c r="M495" t="s">
        <v>4488</v>
      </c>
    </row>
    <row r="496" spans="1:13" x14ac:dyDescent="0.25">
      <c r="A496">
        <v>995</v>
      </c>
      <c r="B496">
        <v>2015</v>
      </c>
      <c r="C496" t="s">
        <v>3252</v>
      </c>
      <c r="D496" t="s">
        <v>89</v>
      </c>
      <c r="E496" t="s">
        <v>3194</v>
      </c>
      <c r="F496" t="s">
        <v>3251</v>
      </c>
      <c r="G496" t="s">
        <v>3842</v>
      </c>
      <c r="H496">
        <v>68</v>
      </c>
      <c r="I496">
        <v>61</v>
      </c>
      <c r="J496" t="s">
        <v>3843</v>
      </c>
      <c r="K496" t="s">
        <v>616</v>
      </c>
      <c r="L496">
        <v>1</v>
      </c>
      <c r="M496" t="s">
        <v>4543</v>
      </c>
    </row>
    <row r="497" spans="1:13" x14ac:dyDescent="0.25">
      <c r="A497">
        <v>997</v>
      </c>
      <c r="B497">
        <v>2015</v>
      </c>
      <c r="C497" t="s">
        <v>3252</v>
      </c>
      <c r="D497" t="s">
        <v>49</v>
      </c>
      <c r="E497" t="s">
        <v>3194</v>
      </c>
      <c r="F497" t="s">
        <v>3297</v>
      </c>
      <c r="G497" t="s">
        <v>3841</v>
      </c>
      <c r="H497">
        <v>51</v>
      </c>
      <c r="I497">
        <v>44</v>
      </c>
      <c r="K497" t="s">
        <v>617</v>
      </c>
      <c r="L497">
        <v>1</v>
      </c>
      <c r="M497" t="s">
        <v>4340</v>
      </c>
    </row>
    <row r="498" spans="1:13" x14ac:dyDescent="0.25">
      <c r="A498">
        <v>1000</v>
      </c>
      <c r="B498">
        <v>2015</v>
      </c>
      <c r="C498" t="s">
        <v>3252</v>
      </c>
      <c r="D498" t="s">
        <v>304</v>
      </c>
      <c r="E498" t="s">
        <v>3194</v>
      </c>
      <c r="F498" t="s">
        <v>3289</v>
      </c>
      <c r="G498" t="s">
        <v>3842</v>
      </c>
      <c r="H498">
        <v>68</v>
      </c>
      <c r="I498">
        <v>64</v>
      </c>
      <c r="J498" t="s">
        <v>3843</v>
      </c>
      <c r="K498" t="s">
        <v>620</v>
      </c>
      <c r="L498">
        <v>1</v>
      </c>
      <c r="M498" t="s">
        <v>4468</v>
      </c>
    </row>
    <row r="499" spans="1:13" x14ac:dyDescent="0.25">
      <c r="A499">
        <v>1002</v>
      </c>
      <c r="B499">
        <v>2015</v>
      </c>
      <c r="C499" t="s">
        <v>3252</v>
      </c>
      <c r="D499" t="s">
        <v>56</v>
      </c>
      <c r="E499" t="s">
        <v>3194</v>
      </c>
      <c r="F499" t="s">
        <v>3288</v>
      </c>
      <c r="G499" t="s">
        <v>3841</v>
      </c>
      <c r="H499">
        <v>78</v>
      </c>
      <c r="I499">
        <v>50</v>
      </c>
      <c r="K499" t="s">
        <v>621</v>
      </c>
      <c r="L499">
        <v>1</v>
      </c>
      <c r="M499" t="s">
        <v>4423</v>
      </c>
    </row>
    <row r="500" spans="1:13" x14ac:dyDescent="0.25">
      <c r="A500">
        <v>1003</v>
      </c>
      <c r="B500">
        <v>2015</v>
      </c>
      <c r="C500" t="s">
        <v>3252</v>
      </c>
      <c r="D500" t="s">
        <v>58</v>
      </c>
      <c r="E500" t="s">
        <v>3194</v>
      </c>
      <c r="F500" t="s">
        <v>3292</v>
      </c>
      <c r="G500" t="s">
        <v>3841</v>
      </c>
      <c r="H500">
        <v>64</v>
      </c>
      <c r="I500">
        <v>48</v>
      </c>
      <c r="K500" t="s">
        <v>622</v>
      </c>
      <c r="L500">
        <v>1</v>
      </c>
      <c r="M500" t="s">
        <v>4560</v>
      </c>
    </row>
    <row r="501" spans="1:13" x14ac:dyDescent="0.25">
      <c r="A501">
        <v>1006</v>
      </c>
      <c r="B501">
        <v>2015</v>
      </c>
      <c r="C501" t="s">
        <v>3292</v>
      </c>
      <c r="D501" t="s">
        <v>8</v>
      </c>
      <c r="E501" t="s">
        <v>3194</v>
      </c>
      <c r="F501" t="s">
        <v>3225</v>
      </c>
      <c r="G501" t="s">
        <v>3842</v>
      </c>
      <c r="H501">
        <v>77</v>
      </c>
      <c r="I501">
        <v>57</v>
      </c>
      <c r="K501" t="s">
        <v>176</v>
      </c>
      <c r="L501">
        <v>1</v>
      </c>
      <c r="M501" t="s">
        <v>4561</v>
      </c>
    </row>
    <row r="502" spans="1:13" x14ac:dyDescent="0.25">
      <c r="A502">
        <v>1007</v>
      </c>
      <c r="B502">
        <v>2015</v>
      </c>
      <c r="C502" t="s">
        <v>3292</v>
      </c>
      <c r="D502" t="s">
        <v>10</v>
      </c>
      <c r="E502" t="s">
        <v>3194</v>
      </c>
      <c r="F502" t="s">
        <v>3201</v>
      </c>
      <c r="G502" t="s">
        <v>3841</v>
      </c>
      <c r="H502">
        <v>73</v>
      </c>
      <c r="I502">
        <v>70</v>
      </c>
      <c r="K502" t="s">
        <v>11</v>
      </c>
      <c r="L502">
        <v>1</v>
      </c>
      <c r="M502" t="s">
        <v>4562</v>
      </c>
    </row>
    <row r="503" spans="1:13" x14ac:dyDescent="0.25">
      <c r="A503">
        <v>1008</v>
      </c>
      <c r="B503">
        <v>2015</v>
      </c>
      <c r="C503" t="s">
        <v>3292</v>
      </c>
      <c r="D503" t="s">
        <v>12</v>
      </c>
      <c r="E503" t="s">
        <v>3194</v>
      </c>
      <c r="F503" t="s">
        <v>3236</v>
      </c>
      <c r="G503" t="s">
        <v>3842</v>
      </c>
      <c r="H503">
        <v>59</v>
      </c>
      <c r="I503">
        <v>53</v>
      </c>
      <c r="K503" t="s">
        <v>99</v>
      </c>
      <c r="L503">
        <v>1</v>
      </c>
      <c r="M503" t="s">
        <v>4563</v>
      </c>
    </row>
    <row r="504" spans="1:13" x14ac:dyDescent="0.25">
      <c r="A504">
        <v>1009</v>
      </c>
      <c r="B504">
        <v>2015</v>
      </c>
      <c r="C504" t="s">
        <v>3292</v>
      </c>
      <c r="D504" t="s">
        <v>70</v>
      </c>
      <c r="E504" t="s">
        <v>3194</v>
      </c>
      <c r="F504" t="s">
        <v>3469</v>
      </c>
      <c r="G504" t="s">
        <v>3842</v>
      </c>
      <c r="H504">
        <v>79</v>
      </c>
      <c r="I504">
        <v>71</v>
      </c>
      <c r="K504" t="s">
        <v>100</v>
      </c>
      <c r="L504">
        <v>1</v>
      </c>
      <c r="M504" t="s">
        <v>4564</v>
      </c>
    </row>
    <row r="505" spans="1:13" x14ac:dyDescent="0.25">
      <c r="A505">
        <v>1011</v>
      </c>
      <c r="B505">
        <v>2015</v>
      </c>
      <c r="C505" t="s">
        <v>3292</v>
      </c>
      <c r="D505" t="s">
        <v>18</v>
      </c>
      <c r="E505" t="s">
        <v>3194</v>
      </c>
      <c r="F505" t="s">
        <v>3405</v>
      </c>
      <c r="G505" t="s">
        <v>3842</v>
      </c>
      <c r="H505">
        <v>72</v>
      </c>
      <c r="I505">
        <v>63</v>
      </c>
      <c r="K505" t="s">
        <v>103</v>
      </c>
      <c r="L505">
        <v>1</v>
      </c>
      <c r="M505" t="s">
        <v>4566</v>
      </c>
    </row>
    <row r="506" spans="1:13" x14ac:dyDescent="0.25">
      <c r="A506">
        <v>1015</v>
      </c>
      <c r="B506">
        <v>2015</v>
      </c>
      <c r="C506" t="s">
        <v>3292</v>
      </c>
      <c r="D506" t="s">
        <v>28</v>
      </c>
      <c r="E506" t="s">
        <v>3194</v>
      </c>
      <c r="F506" t="s">
        <v>3246</v>
      </c>
      <c r="G506" t="s">
        <v>3841</v>
      </c>
      <c r="H506">
        <v>82</v>
      </c>
      <c r="I506">
        <v>80</v>
      </c>
      <c r="K506" t="s">
        <v>265</v>
      </c>
      <c r="L506">
        <v>1</v>
      </c>
      <c r="M506" t="s">
        <v>4569</v>
      </c>
    </row>
    <row r="507" spans="1:13" x14ac:dyDescent="0.25">
      <c r="A507">
        <v>1018</v>
      </c>
      <c r="B507">
        <v>2015</v>
      </c>
      <c r="C507" t="s">
        <v>3292</v>
      </c>
      <c r="D507" t="s">
        <v>159</v>
      </c>
      <c r="E507" t="s">
        <v>3194</v>
      </c>
      <c r="F507" t="s">
        <v>3297</v>
      </c>
      <c r="G507" t="s">
        <v>3841</v>
      </c>
      <c r="H507">
        <v>78</v>
      </c>
      <c r="I507">
        <v>61</v>
      </c>
      <c r="K507" t="s">
        <v>293</v>
      </c>
      <c r="L507">
        <v>1</v>
      </c>
      <c r="M507" t="s">
        <v>4332</v>
      </c>
    </row>
    <row r="508" spans="1:13" x14ac:dyDescent="0.25">
      <c r="A508">
        <v>1021</v>
      </c>
      <c r="B508">
        <v>2015</v>
      </c>
      <c r="C508" t="s">
        <v>3292</v>
      </c>
      <c r="D508" t="s">
        <v>594</v>
      </c>
      <c r="E508" t="s">
        <v>3194</v>
      </c>
      <c r="F508" t="s">
        <v>3251</v>
      </c>
      <c r="G508" t="s">
        <v>3842</v>
      </c>
      <c r="H508">
        <v>70</v>
      </c>
      <c r="I508">
        <v>61</v>
      </c>
      <c r="K508" t="s">
        <v>354</v>
      </c>
      <c r="L508">
        <v>1</v>
      </c>
      <c r="M508" t="s">
        <v>4541</v>
      </c>
    </row>
    <row r="509" spans="1:13" x14ac:dyDescent="0.25">
      <c r="A509">
        <v>1024</v>
      </c>
      <c r="B509">
        <v>2015</v>
      </c>
      <c r="C509" t="s">
        <v>3292</v>
      </c>
      <c r="D509" t="s">
        <v>44</v>
      </c>
      <c r="E509" t="s">
        <v>3194</v>
      </c>
      <c r="F509" t="s">
        <v>3289</v>
      </c>
      <c r="G509" t="s">
        <v>3841</v>
      </c>
      <c r="H509">
        <v>66</v>
      </c>
      <c r="I509">
        <v>56</v>
      </c>
      <c r="K509" t="s">
        <v>624</v>
      </c>
      <c r="L509">
        <v>1</v>
      </c>
      <c r="M509" t="s">
        <v>4464</v>
      </c>
    </row>
    <row r="510" spans="1:13" x14ac:dyDescent="0.25">
      <c r="A510">
        <v>1026</v>
      </c>
      <c r="B510">
        <v>2015</v>
      </c>
      <c r="C510" t="s">
        <v>3292</v>
      </c>
      <c r="D510" t="s">
        <v>47</v>
      </c>
      <c r="E510" t="s">
        <v>3194</v>
      </c>
      <c r="F510" t="s">
        <v>3301</v>
      </c>
      <c r="G510" t="s">
        <v>3842</v>
      </c>
      <c r="H510">
        <v>73</v>
      </c>
      <c r="I510">
        <v>71</v>
      </c>
      <c r="K510" t="s">
        <v>625</v>
      </c>
      <c r="L510">
        <v>1</v>
      </c>
      <c r="M510" t="s">
        <v>4571</v>
      </c>
    </row>
    <row r="511" spans="1:13" x14ac:dyDescent="0.25">
      <c r="A511">
        <v>1027</v>
      </c>
      <c r="B511">
        <v>2015</v>
      </c>
      <c r="C511" t="s">
        <v>3292</v>
      </c>
      <c r="D511" t="s">
        <v>190</v>
      </c>
      <c r="E511" t="s">
        <v>3194</v>
      </c>
      <c r="F511" t="s">
        <v>3286</v>
      </c>
      <c r="G511" t="s">
        <v>3841</v>
      </c>
      <c r="H511">
        <v>55</v>
      </c>
      <c r="I511">
        <v>53</v>
      </c>
      <c r="K511" t="s">
        <v>626</v>
      </c>
      <c r="L511">
        <v>1</v>
      </c>
      <c r="M511" t="s">
        <v>4489</v>
      </c>
    </row>
    <row r="512" spans="1:13" x14ac:dyDescent="0.25">
      <c r="A512">
        <v>1029</v>
      </c>
      <c r="B512">
        <v>2015</v>
      </c>
      <c r="C512" t="s">
        <v>3292</v>
      </c>
      <c r="D512" t="s">
        <v>93</v>
      </c>
      <c r="E512" t="s">
        <v>3194</v>
      </c>
      <c r="F512" t="s">
        <v>3287</v>
      </c>
      <c r="G512" t="s">
        <v>3841</v>
      </c>
      <c r="H512">
        <v>71</v>
      </c>
      <c r="I512">
        <v>56</v>
      </c>
      <c r="K512" t="s">
        <v>627</v>
      </c>
      <c r="L512">
        <v>1</v>
      </c>
      <c r="M512" t="s">
        <v>4526</v>
      </c>
    </row>
    <row r="513" spans="1:13" x14ac:dyDescent="0.25">
      <c r="A513">
        <v>1032</v>
      </c>
      <c r="B513">
        <v>2015</v>
      </c>
      <c r="C513" t="s">
        <v>3292</v>
      </c>
      <c r="D513" t="s">
        <v>56</v>
      </c>
      <c r="E513" t="s">
        <v>3194</v>
      </c>
      <c r="F513" t="s">
        <v>3241</v>
      </c>
      <c r="G513" t="s">
        <v>3842</v>
      </c>
      <c r="H513">
        <v>92</v>
      </c>
      <c r="I513">
        <v>75</v>
      </c>
      <c r="K513" t="s">
        <v>628</v>
      </c>
      <c r="L513">
        <v>1</v>
      </c>
      <c r="M513" t="s">
        <v>4371</v>
      </c>
    </row>
    <row r="514" spans="1:13" x14ac:dyDescent="0.25">
      <c r="A514">
        <v>1034</v>
      </c>
      <c r="B514">
        <v>2015</v>
      </c>
      <c r="C514" t="s">
        <v>3292</v>
      </c>
      <c r="D514" t="s">
        <v>310</v>
      </c>
      <c r="E514" t="s">
        <v>3194</v>
      </c>
      <c r="F514" t="s">
        <v>3239</v>
      </c>
      <c r="G514" t="s">
        <v>3842</v>
      </c>
      <c r="H514">
        <v>66</v>
      </c>
      <c r="I514">
        <v>52</v>
      </c>
      <c r="K514" t="s">
        <v>630</v>
      </c>
      <c r="L514">
        <v>1</v>
      </c>
      <c r="M514" t="s">
        <v>4398</v>
      </c>
    </row>
    <row r="515" spans="1:13" x14ac:dyDescent="0.25">
      <c r="A515">
        <v>1038</v>
      </c>
      <c r="B515">
        <v>2015</v>
      </c>
      <c r="C515" t="s">
        <v>3301</v>
      </c>
      <c r="D515" t="s">
        <v>148</v>
      </c>
      <c r="E515" t="s">
        <v>3194</v>
      </c>
      <c r="F515" t="s">
        <v>3410</v>
      </c>
      <c r="G515" t="s">
        <v>3842</v>
      </c>
      <c r="H515">
        <v>87</v>
      </c>
      <c r="I515">
        <v>78</v>
      </c>
      <c r="K515" t="s">
        <v>258</v>
      </c>
      <c r="L515">
        <v>1</v>
      </c>
      <c r="M515" t="s">
        <v>4573</v>
      </c>
    </row>
    <row r="516" spans="1:13" x14ac:dyDescent="0.25">
      <c r="A516">
        <v>1039</v>
      </c>
      <c r="B516">
        <v>2015</v>
      </c>
      <c r="C516" t="s">
        <v>3301</v>
      </c>
      <c r="D516" t="s">
        <v>149</v>
      </c>
      <c r="E516" t="s">
        <v>3194</v>
      </c>
      <c r="F516" t="s">
        <v>3246</v>
      </c>
      <c r="G516" t="s">
        <v>3842</v>
      </c>
      <c r="H516">
        <v>106</v>
      </c>
      <c r="I516">
        <v>66</v>
      </c>
      <c r="K516" t="s">
        <v>259</v>
      </c>
      <c r="L516">
        <v>1</v>
      </c>
      <c r="M516" t="s">
        <v>4574</v>
      </c>
    </row>
    <row r="517" spans="1:13" x14ac:dyDescent="0.25">
      <c r="A517">
        <v>1044</v>
      </c>
      <c r="B517">
        <v>2015</v>
      </c>
      <c r="C517" t="s">
        <v>3301</v>
      </c>
      <c r="D517" t="s">
        <v>20</v>
      </c>
      <c r="E517" t="s">
        <v>3194</v>
      </c>
      <c r="F517" t="s">
        <v>3831</v>
      </c>
      <c r="G517" t="s">
        <v>3841</v>
      </c>
      <c r="H517">
        <v>74</v>
      </c>
      <c r="I517">
        <v>57</v>
      </c>
      <c r="K517" t="s">
        <v>152</v>
      </c>
      <c r="L517">
        <v>1</v>
      </c>
      <c r="M517" t="s">
        <v>4579</v>
      </c>
    </row>
    <row r="518" spans="1:13" x14ac:dyDescent="0.25">
      <c r="A518">
        <v>1045</v>
      </c>
      <c r="B518">
        <v>2015</v>
      </c>
      <c r="C518" t="s">
        <v>3301</v>
      </c>
      <c r="D518" t="s">
        <v>24</v>
      </c>
      <c r="E518" t="s">
        <v>3194</v>
      </c>
      <c r="F518" t="s">
        <v>3299</v>
      </c>
      <c r="G518" t="s">
        <v>3842</v>
      </c>
      <c r="H518">
        <v>93</v>
      </c>
      <c r="I518">
        <v>87</v>
      </c>
      <c r="J518" t="s">
        <v>3844</v>
      </c>
      <c r="K518" t="s">
        <v>153</v>
      </c>
      <c r="L518">
        <v>1</v>
      </c>
      <c r="M518" t="s">
        <v>4580</v>
      </c>
    </row>
    <row r="519" spans="1:13" x14ac:dyDescent="0.25">
      <c r="A519">
        <v>1046</v>
      </c>
      <c r="B519">
        <v>2015</v>
      </c>
      <c r="C519" t="s">
        <v>3301</v>
      </c>
      <c r="D519" t="s">
        <v>331</v>
      </c>
      <c r="E519" t="s">
        <v>3194</v>
      </c>
      <c r="F519" t="s">
        <v>3351</v>
      </c>
      <c r="G519" t="s">
        <v>3842</v>
      </c>
      <c r="H519">
        <v>78</v>
      </c>
      <c r="I519">
        <v>51</v>
      </c>
      <c r="K519" t="s">
        <v>265</v>
      </c>
      <c r="L519">
        <v>1</v>
      </c>
      <c r="M519" t="s">
        <v>4581</v>
      </c>
    </row>
    <row r="520" spans="1:13" x14ac:dyDescent="0.25">
      <c r="A520">
        <v>1048</v>
      </c>
      <c r="B520">
        <v>2015</v>
      </c>
      <c r="C520" t="s">
        <v>3301</v>
      </c>
      <c r="D520" t="s">
        <v>28</v>
      </c>
      <c r="E520" t="s">
        <v>3194</v>
      </c>
      <c r="F520" t="s">
        <v>3440</v>
      </c>
      <c r="G520" t="s">
        <v>3842</v>
      </c>
      <c r="H520">
        <v>84</v>
      </c>
      <c r="I520">
        <v>60</v>
      </c>
      <c r="K520" t="s">
        <v>267</v>
      </c>
      <c r="L520">
        <v>1</v>
      </c>
      <c r="M520" t="s">
        <v>4582</v>
      </c>
    </row>
    <row r="521" spans="1:13" x14ac:dyDescent="0.25">
      <c r="A521">
        <v>1049</v>
      </c>
      <c r="B521">
        <v>2015</v>
      </c>
      <c r="C521" t="s">
        <v>3301</v>
      </c>
      <c r="D521" t="s">
        <v>134</v>
      </c>
      <c r="E521" t="s">
        <v>3194</v>
      </c>
      <c r="F521" t="s">
        <v>3494</v>
      </c>
      <c r="G521" t="s">
        <v>3842</v>
      </c>
      <c r="H521">
        <v>72</v>
      </c>
      <c r="I521">
        <v>63</v>
      </c>
      <c r="K521" t="s">
        <v>528</v>
      </c>
      <c r="L521">
        <v>1</v>
      </c>
      <c r="M521" t="s">
        <v>4583</v>
      </c>
    </row>
    <row r="522" spans="1:13" x14ac:dyDescent="0.25">
      <c r="A522">
        <v>1051</v>
      </c>
      <c r="B522">
        <v>2015</v>
      </c>
      <c r="C522" t="s">
        <v>3301</v>
      </c>
      <c r="D522" t="s">
        <v>83</v>
      </c>
      <c r="E522" t="s">
        <v>3194</v>
      </c>
      <c r="F522" t="s">
        <v>3293</v>
      </c>
      <c r="G522" t="s">
        <v>3842</v>
      </c>
      <c r="H522">
        <v>71</v>
      </c>
      <c r="I522">
        <v>65</v>
      </c>
      <c r="K522" t="s">
        <v>530</v>
      </c>
      <c r="L522">
        <v>1</v>
      </c>
      <c r="M522" t="s">
        <v>4302</v>
      </c>
    </row>
    <row r="523" spans="1:13" x14ac:dyDescent="0.25">
      <c r="A523">
        <v>1052</v>
      </c>
      <c r="B523">
        <v>2015</v>
      </c>
      <c r="C523" t="s">
        <v>3301</v>
      </c>
      <c r="D523" t="s">
        <v>36</v>
      </c>
      <c r="E523" t="s">
        <v>3194</v>
      </c>
      <c r="F523" t="s">
        <v>3251</v>
      </c>
      <c r="G523" t="s">
        <v>3842</v>
      </c>
      <c r="H523">
        <v>89</v>
      </c>
      <c r="I523">
        <v>74</v>
      </c>
      <c r="K523" t="s">
        <v>632</v>
      </c>
      <c r="L523">
        <v>1</v>
      </c>
      <c r="M523" t="s">
        <v>4540</v>
      </c>
    </row>
    <row r="524" spans="1:13" x14ac:dyDescent="0.25">
      <c r="A524">
        <v>1056</v>
      </c>
      <c r="B524">
        <v>2015</v>
      </c>
      <c r="C524" t="s">
        <v>3301</v>
      </c>
      <c r="D524" t="s">
        <v>422</v>
      </c>
      <c r="E524" t="s">
        <v>3194</v>
      </c>
      <c r="F524" t="s">
        <v>3247</v>
      </c>
      <c r="G524" t="s">
        <v>3842</v>
      </c>
      <c r="H524">
        <v>72</v>
      </c>
      <c r="I524">
        <v>48</v>
      </c>
      <c r="K524" t="s">
        <v>634</v>
      </c>
      <c r="L524">
        <v>1</v>
      </c>
      <c r="M524" t="s">
        <v>4442</v>
      </c>
    </row>
    <row r="525" spans="1:13" x14ac:dyDescent="0.25">
      <c r="A525">
        <v>1057</v>
      </c>
      <c r="B525">
        <v>2015</v>
      </c>
      <c r="C525" t="s">
        <v>3301</v>
      </c>
      <c r="D525" t="s">
        <v>44</v>
      </c>
      <c r="E525" t="s">
        <v>3194</v>
      </c>
      <c r="F525" t="s">
        <v>3287</v>
      </c>
      <c r="G525" t="s">
        <v>3841</v>
      </c>
      <c r="H525">
        <v>64</v>
      </c>
      <c r="I525">
        <v>55</v>
      </c>
      <c r="K525" t="s">
        <v>635</v>
      </c>
      <c r="L525">
        <v>1</v>
      </c>
      <c r="M525" t="s">
        <v>4525</v>
      </c>
    </row>
    <row r="526" spans="1:13" x14ac:dyDescent="0.25">
      <c r="A526">
        <v>1060</v>
      </c>
      <c r="B526">
        <v>2015</v>
      </c>
      <c r="C526" t="s">
        <v>3301</v>
      </c>
      <c r="D526" t="s">
        <v>190</v>
      </c>
      <c r="E526" t="s">
        <v>3194</v>
      </c>
      <c r="F526" t="s">
        <v>3289</v>
      </c>
      <c r="G526" t="s">
        <v>3841</v>
      </c>
      <c r="H526">
        <v>74</v>
      </c>
      <c r="I526">
        <v>69</v>
      </c>
      <c r="J526" t="s">
        <v>3844</v>
      </c>
      <c r="K526" t="s">
        <v>636</v>
      </c>
      <c r="L526">
        <v>1</v>
      </c>
      <c r="M526" t="s">
        <v>4467</v>
      </c>
    </row>
    <row r="527" spans="1:13" x14ac:dyDescent="0.25">
      <c r="A527">
        <v>1062</v>
      </c>
      <c r="B527">
        <v>2015</v>
      </c>
      <c r="C527" t="s">
        <v>3301</v>
      </c>
      <c r="D527" t="s">
        <v>51</v>
      </c>
      <c r="E527" t="s">
        <v>3194</v>
      </c>
      <c r="F527" t="s">
        <v>3252</v>
      </c>
      <c r="G527" t="s">
        <v>3842</v>
      </c>
      <c r="H527">
        <v>74</v>
      </c>
      <c r="I527">
        <v>54</v>
      </c>
      <c r="K527" t="s">
        <v>638</v>
      </c>
      <c r="L527">
        <v>1</v>
      </c>
      <c r="M527" t="s">
        <v>4559</v>
      </c>
    </row>
    <row r="528" spans="1:13" x14ac:dyDescent="0.25">
      <c r="A528">
        <v>1063</v>
      </c>
      <c r="B528">
        <v>2015</v>
      </c>
      <c r="C528" t="s">
        <v>3301</v>
      </c>
      <c r="D528" t="s">
        <v>95</v>
      </c>
      <c r="E528" t="s">
        <v>3194</v>
      </c>
      <c r="F528" t="s">
        <v>3286</v>
      </c>
      <c r="G528" t="s">
        <v>3842</v>
      </c>
      <c r="H528">
        <v>78</v>
      </c>
      <c r="I528">
        <v>72</v>
      </c>
      <c r="K528" t="s">
        <v>639</v>
      </c>
      <c r="L528">
        <v>1</v>
      </c>
      <c r="M528" t="s">
        <v>4491</v>
      </c>
    </row>
    <row r="529" spans="1:13" x14ac:dyDescent="0.25">
      <c r="A529">
        <v>1065</v>
      </c>
      <c r="B529">
        <v>2015</v>
      </c>
      <c r="C529" t="s">
        <v>3301</v>
      </c>
      <c r="D529" t="s">
        <v>56</v>
      </c>
      <c r="E529" t="s">
        <v>3194</v>
      </c>
      <c r="F529" t="s">
        <v>3297</v>
      </c>
      <c r="G529" t="s">
        <v>3841</v>
      </c>
      <c r="H529">
        <v>59</v>
      </c>
      <c r="I529">
        <v>55</v>
      </c>
      <c r="K529" t="s">
        <v>641</v>
      </c>
      <c r="L529">
        <v>1</v>
      </c>
      <c r="M529" t="s">
        <v>4345</v>
      </c>
    </row>
    <row r="530" spans="1:13" x14ac:dyDescent="0.25">
      <c r="A530">
        <v>1067</v>
      </c>
      <c r="B530">
        <v>2015</v>
      </c>
      <c r="C530" t="s">
        <v>3301</v>
      </c>
      <c r="D530" t="s">
        <v>310</v>
      </c>
      <c r="E530" t="s">
        <v>3194</v>
      </c>
      <c r="F530" t="s">
        <v>3288</v>
      </c>
      <c r="G530" t="s">
        <v>3842</v>
      </c>
      <c r="H530">
        <v>71</v>
      </c>
      <c r="I530">
        <v>60</v>
      </c>
      <c r="K530" t="s">
        <v>643</v>
      </c>
      <c r="L530">
        <v>1</v>
      </c>
      <c r="M530" t="s">
        <v>4425</v>
      </c>
    </row>
    <row r="531" spans="1:13" x14ac:dyDescent="0.25">
      <c r="A531">
        <v>1070</v>
      </c>
      <c r="B531">
        <v>2015</v>
      </c>
      <c r="C531" t="s">
        <v>3216</v>
      </c>
      <c r="D531" t="s">
        <v>64</v>
      </c>
      <c r="E531" t="s">
        <v>3194</v>
      </c>
      <c r="F531" t="s">
        <v>3204</v>
      </c>
      <c r="G531" t="s">
        <v>3842</v>
      </c>
      <c r="H531">
        <v>58</v>
      </c>
      <c r="I531">
        <v>50</v>
      </c>
      <c r="K531" t="s">
        <v>176</v>
      </c>
      <c r="L531">
        <v>1</v>
      </c>
      <c r="M531" t="s">
        <v>3960</v>
      </c>
    </row>
    <row r="532" spans="1:13" x14ac:dyDescent="0.25">
      <c r="A532">
        <v>1075</v>
      </c>
      <c r="B532">
        <v>2015</v>
      </c>
      <c r="C532" t="s">
        <v>3216</v>
      </c>
      <c r="D532" t="s">
        <v>502</v>
      </c>
      <c r="E532" t="s">
        <v>3194</v>
      </c>
      <c r="F532" t="s">
        <v>3309</v>
      </c>
      <c r="G532" t="s">
        <v>3842</v>
      </c>
      <c r="H532">
        <v>79</v>
      </c>
      <c r="I532">
        <v>61</v>
      </c>
      <c r="K532" t="s">
        <v>235</v>
      </c>
      <c r="L532">
        <v>1</v>
      </c>
      <c r="M532" t="s">
        <v>4586</v>
      </c>
    </row>
    <row r="533" spans="1:13" x14ac:dyDescent="0.25">
      <c r="A533">
        <v>1076</v>
      </c>
      <c r="B533">
        <v>2015</v>
      </c>
      <c r="C533" t="s">
        <v>3216</v>
      </c>
      <c r="D533" t="s">
        <v>289</v>
      </c>
      <c r="E533" t="s">
        <v>3194</v>
      </c>
      <c r="F533" t="s">
        <v>3196</v>
      </c>
      <c r="G533" t="s">
        <v>3842</v>
      </c>
      <c r="H533">
        <v>69</v>
      </c>
      <c r="I533">
        <v>60</v>
      </c>
      <c r="K533" t="s">
        <v>290</v>
      </c>
      <c r="L533">
        <v>1</v>
      </c>
      <c r="M533" t="s">
        <v>4587</v>
      </c>
    </row>
    <row r="534" spans="1:13" x14ac:dyDescent="0.25">
      <c r="A534">
        <v>1077</v>
      </c>
      <c r="B534">
        <v>2015</v>
      </c>
      <c r="C534" t="s">
        <v>3216</v>
      </c>
      <c r="D534" t="s">
        <v>76</v>
      </c>
      <c r="E534" t="s">
        <v>3194</v>
      </c>
      <c r="F534" t="s">
        <v>3209</v>
      </c>
      <c r="G534" t="s">
        <v>3842</v>
      </c>
      <c r="H534">
        <v>85</v>
      </c>
      <c r="I534">
        <v>74</v>
      </c>
      <c r="K534" t="s">
        <v>152</v>
      </c>
      <c r="L534">
        <v>1</v>
      </c>
      <c r="M534" t="s">
        <v>3945</v>
      </c>
    </row>
    <row r="535" spans="1:13" x14ac:dyDescent="0.25">
      <c r="A535">
        <v>1078</v>
      </c>
      <c r="B535">
        <v>2015</v>
      </c>
      <c r="C535" t="s">
        <v>3216</v>
      </c>
      <c r="D535" t="s">
        <v>78</v>
      </c>
      <c r="E535" t="s">
        <v>3194</v>
      </c>
      <c r="F535" t="s">
        <v>3210</v>
      </c>
      <c r="G535" t="s">
        <v>3842</v>
      </c>
      <c r="H535">
        <v>63</v>
      </c>
      <c r="I535">
        <v>49</v>
      </c>
      <c r="K535" t="s">
        <v>153</v>
      </c>
      <c r="L535">
        <v>1</v>
      </c>
      <c r="M535" t="s">
        <v>3892</v>
      </c>
    </row>
    <row r="536" spans="1:13" x14ac:dyDescent="0.25">
      <c r="A536">
        <v>1079</v>
      </c>
      <c r="B536">
        <v>2015</v>
      </c>
      <c r="C536" t="s">
        <v>3216</v>
      </c>
      <c r="D536" t="s">
        <v>109</v>
      </c>
      <c r="E536" t="s">
        <v>3194</v>
      </c>
      <c r="F536" t="s">
        <v>3253</v>
      </c>
      <c r="G536" t="s">
        <v>3841</v>
      </c>
      <c r="H536">
        <v>75</v>
      </c>
      <c r="I536">
        <v>71</v>
      </c>
      <c r="K536" t="s">
        <v>154</v>
      </c>
      <c r="L536">
        <v>1</v>
      </c>
      <c r="M536" t="s">
        <v>4588</v>
      </c>
    </row>
    <row r="537" spans="1:13" x14ac:dyDescent="0.25">
      <c r="A537">
        <v>1080</v>
      </c>
      <c r="B537">
        <v>2015</v>
      </c>
      <c r="C537" t="s">
        <v>3216</v>
      </c>
      <c r="D537" t="s">
        <v>134</v>
      </c>
      <c r="E537" t="s">
        <v>3194</v>
      </c>
      <c r="F537" t="s">
        <v>3205</v>
      </c>
      <c r="G537" t="s">
        <v>3842</v>
      </c>
      <c r="H537">
        <v>70</v>
      </c>
      <c r="I537">
        <v>47</v>
      </c>
      <c r="K537" t="s">
        <v>332</v>
      </c>
      <c r="L537">
        <v>1</v>
      </c>
      <c r="M537" t="s">
        <v>4014</v>
      </c>
    </row>
    <row r="538" spans="1:13" x14ac:dyDescent="0.25">
      <c r="A538">
        <v>1082</v>
      </c>
      <c r="B538">
        <v>2015</v>
      </c>
      <c r="C538" t="s">
        <v>3216</v>
      </c>
      <c r="D538" t="s">
        <v>34</v>
      </c>
      <c r="E538" t="s">
        <v>3194</v>
      </c>
      <c r="F538" t="s">
        <v>3313</v>
      </c>
      <c r="G538" t="s">
        <v>3841</v>
      </c>
      <c r="H538">
        <v>61</v>
      </c>
      <c r="I538">
        <v>60</v>
      </c>
      <c r="J538" t="s">
        <v>3843</v>
      </c>
      <c r="K538" t="s">
        <v>334</v>
      </c>
      <c r="L538">
        <v>1</v>
      </c>
      <c r="M538" t="s">
        <v>4590</v>
      </c>
    </row>
    <row r="539" spans="1:13" x14ac:dyDescent="0.25">
      <c r="A539">
        <v>1084</v>
      </c>
      <c r="B539">
        <v>2015</v>
      </c>
      <c r="C539" t="s">
        <v>3216</v>
      </c>
      <c r="D539" t="s">
        <v>37</v>
      </c>
      <c r="E539" t="s">
        <v>3194</v>
      </c>
      <c r="F539" t="s">
        <v>3272</v>
      </c>
      <c r="G539" t="s">
        <v>3842</v>
      </c>
      <c r="H539">
        <v>64</v>
      </c>
      <c r="I539">
        <v>57</v>
      </c>
      <c r="J539" t="s">
        <v>3843</v>
      </c>
      <c r="K539" t="s">
        <v>645</v>
      </c>
      <c r="L539">
        <v>1</v>
      </c>
      <c r="M539" t="s">
        <v>4592</v>
      </c>
    </row>
    <row r="540" spans="1:13" x14ac:dyDescent="0.25">
      <c r="A540">
        <v>1085</v>
      </c>
      <c r="B540">
        <v>2015</v>
      </c>
      <c r="C540" t="s">
        <v>3216</v>
      </c>
      <c r="D540" t="s">
        <v>85</v>
      </c>
      <c r="E540" t="s">
        <v>3194</v>
      </c>
      <c r="F540" t="s">
        <v>3831</v>
      </c>
      <c r="G540" t="s">
        <v>3841</v>
      </c>
      <c r="H540">
        <v>66</v>
      </c>
      <c r="I540">
        <v>51</v>
      </c>
      <c r="K540" t="s">
        <v>646</v>
      </c>
      <c r="L540">
        <v>1</v>
      </c>
      <c r="M540" t="s">
        <v>4593</v>
      </c>
    </row>
    <row r="541" spans="1:13" x14ac:dyDescent="0.25">
      <c r="A541">
        <v>1088</v>
      </c>
      <c r="B541">
        <v>2015</v>
      </c>
      <c r="C541" t="s">
        <v>3216</v>
      </c>
      <c r="D541" t="s">
        <v>43</v>
      </c>
      <c r="E541" t="s">
        <v>3194</v>
      </c>
      <c r="F541" t="s">
        <v>3832</v>
      </c>
      <c r="G541" t="s">
        <v>3841</v>
      </c>
      <c r="H541">
        <v>81</v>
      </c>
      <c r="I541">
        <v>72</v>
      </c>
      <c r="K541" t="s">
        <v>648</v>
      </c>
      <c r="L541">
        <v>1</v>
      </c>
      <c r="M541" t="s">
        <v>4596</v>
      </c>
    </row>
    <row r="542" spans="1:13" x14ac:dyDescent="0.25">
      <c r="A542">
        <v>1091</v>
      </c>
      <c r="B542">
        <v>2015</v>
      </c>
      <c r="C542" t="s">
        <v>3216</v>
      </c>
      <c r="D542" t="s">
        <v>47</v>
      </c>
      <c r="E542" t="s">
        <v>3194</v>
      </c>
      <c r="F542" t="s">
        <v>3826</v>
      </c>
      <c r="G542" t="s">
        <v>3841</v>
      </c>
      <c r="H542">
        <v>79</v>
      </c>
      <c r="I542">
        <v>68</v>
      </c>
      <c r="K542" t="s">
        <v>340</v>
      </c>
      <c r="L542">
        <v>1</v>
      </c>
      <c r="M542" t="s">
        <v>4599</v>
      </c>
    </row>
    <row r="543" spans="1:13" x14ac:dyDescent="0.25">
      <c r="A543">
        <v>1092</v>
      </c>
      <c r="B543">
        <v>2015</v>
      </c>
      <c r="C543" t="s">
        <v>3216</v>
      </c>
      <c r="D543" t="s">
        <v>190</v>
      </c>
      <c r="E543" t="s">
        <v>3194</v>
      </c>
      <c r="F543" t="s">
        <v>3316</v>
      </c>
      <c r="G543" t="s">
        <v>3841</v>
      </c>
      <c r="H543">
        <v>70</v>
      </c>
      <c r="I543">
        <v>56</v>
      </c>
      <c r="K543" t="s">
        <v>341</v>
      </c>
      <c r="L543">
        <v>1</v>
      </c>
      <c r="M543" t="s">
        <v>4600</v>
      </c>
    </row>
    <row r="544" spans="1:13" x14ac:dyDescent="0.25">
      <c r="A544">
        <v>1093</v>
      </c>
      <c r="B544">
        <v>2015</v>
      </c>
      <c r="C544" t="s">
        <v>3216</v>
      </c>
      <c r="D544" t="s">
        <v>342</v>
      </c>
      <c r="E544" t="s">
        <v>3194</v>
      </c>
      <c r="F544" t="s">
        <v>3315</v>
      </c>
      <c r="G544" t="s">
        <v>3191</v>
      </c>
      <c r="K544" t="s">
        <v>3191</v>
      </c>
      <c r="L544">
        <v>0</v>
      </c>
      <c r="M544" t="s">
        <v>4601</v>
      </c>
    </row>
    <row r="545" spans="1:13" x14ac:dyDescent="0.25">
      <c r="A545">
        <v>1094</v>
      </c>
      <c r="B545">
        <v>2015</v>
      </c>
      <c r="C545" t="s">
        <v>3216</v>
      </c>
      <c r="D545" t="s">
        <v>650</v>
      </c>
      <c r="E545" t="s">
        <v>3194</v>
      </c>
      <c r="F545" t="s">
        <v>3315</v>
      </c>
      <c r="G545" t="s">
        <v>3841</v>
      </c>
      <c r="H545">
        <v>89</v>
      </c>
      <c r="I545">
        <v>86</v>
      </c>
      <c r="J545" t="s">
        <v>3844</v>
      </c>
      <c r="K545" t="s">
        <v>343</v>
      </c>
      <c r="L545">
        <v>1</v>
      </c>
      <c r="M545" t="s">
        <v>4602</v>
      </c>
    </row>
    <row r="546" spans="1:13" x14ac:dyDescent="0.25">
      <c r="A546">
        <v>1096</v>
      </c>
      <c r="B546">
        <v>2015</v>
      </c>
      <c r="C546" t="s">
        <v>3216</v>
      </c>
      <c r="D546" t="s">
        <v>95</v>
      </c>
      <c r="E546" t="s">
        <v>3194</v>
      </c>
      <c r="F546" t="s">
        <v>3213</v>
      </c>
      <c r="G546" t="s">
        <v>3841</v>
      </c>
      <c r="H546">
        <v>87</v>
      </c>
      <c r="I546">
        <v>70</v>
      </c>
      <c r="K546" t="s">
        <v>344</v>
      </c>
      <c r="L546">
        <v>1</v>
      </c>
      <c r="M546" t="s">
        <v>4604</v>
      </c>
    </row>
    <row r="547" spans="1:13" x14ac:dyDescent="0.25">
      <c r="A547">
        <v>1098</v>
      </c>
      <c r="B547">
        <v>2015</v>
      </c>
      <c r="C547" t="s">
        <v>3216</v>
      </c>
      <c r="D547" t="s">
        <v>56</v>
      </c>
      <c r="E547" t="s">
        <v>3194</v>
      </c>
      <c r="F547" t="s">
        <v>3256</v>
      </c>
      <c r="G547" t="s">
        <v>3842</v>
      </c>
      <c r="H547">
        <v>79</v>
      </c>
      <c r="I547">
        <v>63</v>
      </c>
      <c r="K547" t="s">
        <v>346</v>
      </c>
      <c r="L547">
        <v>1</v>
      </c>
      <c r="M547" t="s">
        <v>4606</v>
      </c>
    </row>
    <row r="548" spans="1:13" x14ac:dyDescent="0.25">
      <c r="A548">
        <v>1100</v>
      </c>
      <c r="B548">
        <v>2015</v>
      </c>
      <c r="C548" t="s">
        <v>3216</v>
      </c>
      <c r="D548" t="s">
        <v>310</v>
      </c>
      <c r="E548" t="s">
        <v>3194</v>
      </c>
      <c r="F548" t="s">
        <v>3321</v>
      </c>
      <c r="G548" t="s">
        <v>3842</v>
      </c>
      <c r="H548">
        <v>79</v>
      </c>
      <c r="I548">
        <v>61</v>
      </c>
      <c r="K548" t="s">
        <v>348</v>
      </c>
      <c r="L548">
        <v>1</v>
      </c>
      <c r="M548" t="s">
        <v>4608</v>
      </c>
    </row>
    <row r="549" spans="1:13" x14ac:dyDescent="0.25">
      <c r="A549">
        <v>1103</v>
      </c>
      <c r="B549">
        <v>2015</v>
      </c>
      <c r="C549" t="s">
        <v>3318</v>
      </c>
      <c r="D549" t="s">
        <v>64</v>
      </c>
      <c r="E549" t="s">
        <v>3194</v>
      </c>
      <c r="F549" t="s">
        <v>3341</v>
      </c>
      <c r="G549" t="s">
        <v>3842</v>
      </c>
      <c r="H549">
        <v>86</v>
      </c>
      <c r="I549">
        <v>41</v>
      </c>
      <c r="K549" t="s">
        <v>176</v>
      </c>
      <c r="L549">
        <v>1</v>
      </c>
      <c r="M549" t="s">
        <v>4611</v>
      </c>
    </row>
    <row r="550" spans="1:13" x14ac:dyDescent="0.25">
      <c r="A550">
        <v>1104</v>
      </c>
      <c r="B550">
        <v>2015</v>
      </c>
      <c r="C550" t="s">
        <v>3318</v>
      </c>
      <c r="D550" t="s">
        <v>65</v>
      </c>
      <c r="E550" t="s">
        <v>3194</v>
      </c>
      <c r="F550" t="s">
        <v>3425</v>
      </c>
      <c r="G550" t="s">
        <v>3841</v>
      </c>
      <c r="H550">
        <v>77</v>
      </c>
      <c r="I550">
        <v>74</v>
      </c>
      <c r="K550" t="s">
        <v>11</v>
      </c>
      <c r="L550">
        <v>1</v>
      </c>
      <c r="M550" t="s">
        <v>4612</v>
      </c>
    </row>
    <row r="551" spans="1:13" x14ac:dyDescent="0.25">
      <c r="A551">
        <v>1108</v>
      </c>
      <c r="B551">
        <v>2015</v>
      </c>
      <c r="C551" t="s">
        <v>3318</v>
      </c>
      <c r="D551" t="s">
        <v>102</v>
      </c>
      <c r="E551" t="s">
        <v>3194</v>
      </c>
      <c r="F551" t="s">
        <v>3423</v>
      </c>
      <c r="G551" t="s">
        <v>3842</v>
      </c>
      <c r="H551">
        <v>62</v>
      </c>
      <c r="I551">
        <v>59</v>
      </c>
      <c r="K551" t="s">
        <v>151</v>
      </c>
      <c r="L551">
        <v>1</v>
      </c>
      <c r="M551" t="s">
        <v>4616</v>
      </c>
    </row>
    <row r="552" spans="1:13" x14ac:dyDescent="0.25">
      <c r="A552">
        <v>1109</v>
      </c>
      <c r="B552">
        <v>2015</v>
      </c>
      <c r="C552" t="s">
        <v>3318</v>
      </c>
      <c r="D552" t="s">
        <v>502</v>
      </c>
      <c r="E552" t="s">
        <v>3194</v>
      </c>
      <c r="F552" t="s">
        <v>3229</v>
      </c>
      <c r="G552" t="s">
        <v>3841</v>
      </c>
      <c r="H552">
        <v>69</v>
      </c>
      <c r="I552">
        <v>64</v>
      </c>
      <c r="K552" t="s">
        <v>290</v>
      </c>
      <c r="L552">
        <v>1</v>
      </c>
      <c r="M552" t="s">
        <v>4617</v>
      </c>
    </row>
    <row r="553" spans="1:13" x14ac:dyDescent="0.25">
      <c r="A553">
        <v>1110</v>
      </c>
      <c r="B553">
        <v>2015</v>
      </c>
      <c r="C553" t="s">
        <v>3318</v>
      </c>
      <c r="D553" t="s">
        <v>314</v>
      </c>
      <c r="E553" t="s">
        <v>3194</v>
      </c>
      <c r="F553" t="s">
        <v>3291</v>
      </c>
      <c r="G553" t="s">
        <v>3842</v>
      </c>
      <c r="H553">
        <v>68</v>
      </c>
      <c r="I553">
        <v>65</v>
      </c>
      <c r="J553" t="s">
        <v>3843</v>
      </c>
      <c r="K553" t="s">
        <v>152</v>
      </c>
      <c r="L553">
        <v>1</v>
      </c>
      <c r="M553" t="s">
        <v>4618</v>
      </c>
    </row>
    <row r="554" spans="1:13" x14ac:dyDescent="0.25">
      <c r="A554">
        <v>1111</v>
      </c>
      <c r="B554">
        <v>2015</v>
      </c>
      <c r="C554" t="s">
        <v>3318</v>
      </c>
      <c r="D554" t="s">
        <v>78</v>
      </c>
      <c r="E554" t="s">
        <v>3194</v>
      </c>
      <c r="F554" t="s">
        <v>3381</v>
      </c>
      <c r="G554" t="s">
        <v>3842</v>
      </c>
      <c r="H554">
        <v>72</v>
      </c>
      <c r="I554">
        <v>61</v>
      </c>
      <c r="K554" t="s">
        <v>153</v>
      </c>
      <c r="L554">
        <v>1</v>
      </c>
      <c r="M554" t="s">
        <v>4619</v>
      </c>
    </row>
    <row r="555" spans="1:13" x14ac:dyDescent="0.25">
      <c r="A555">
        <v>1113</v>
      </c>
      <c r="B555">
        <v>2015</v>
      </c>
      <c r="C555" t="s">
        <v>3318</v>
      </c>
      <c r="D555" t="s">
        <v>28</v>
      </c>
      <c r="E555" t="s">
        <v>3194</v>
      </c>
      <c r="F555" t="s">
        <v>3490</v>
      </c>
      <c r="G555" t="s">
        <v>3842</v>
      </c>
      <c r="H555">
        <v>70</v>
      </c>
      <c r="I555">
        <v>60</v>
      </c>
      <c r="K555" t="s">
        <v>332</v>
      </c>
      <c r="L555">
        <v>1</v>
      </c>
      <c r="M555" t="s">
        <v>4621</v>
      </c>
    </row>
    <row r="556" spans="1:13" x14ac:dyDescent="0.25">
      <c r="A556">
        <v>1114</v>
      </c>
      <c r="B556">
        <v>2015</v>
      </c>
      <c r="C556" t="s">
        <v>3318</v>
      </c>
      <c r="D556" t="s">
        <v>30</v>
      </c>
      <c r="E556" t="s">
        <v>3194</v>
      </c>
      <c r="F556" t="s">
        <v>3296</v>
      </c>
      <c r="G556" t="s">
        <v>3842</v>
      </c>
      <c r="H556">
        <v>64</v>
      </c>
      <c r="I556">
        <v>57</v>
      </c>
      <c r="K556" t="s">
        <v>398</v>
      </c>
      <c r="L556">
        <v>1</v>
      </c>
      <c r="M556" t="s">
        <v>4622</v>
      </c>
    </row>
    <row r="557" spans="1:13" x14ac:dyDescent="0.25">
      <c r="A557">
        <v>1115</v>
      </c>
      <c r="B557">
        <v>2015</v>
      </c>
      <c r="C557" t="s">
        <v>3318</v>
      </c>
      <c r="D557" t="s">
        <v>32</v>
      </c>
      <c r="E557" t="s">
        <v>3194</v>
      </c>
      <c r="F557" t="s">
        <v>3826</v>
      </c>
      <c r="G557" t="s">
        <v>3841</v>
      </c>
      <c r="H557">
        <v>74</v>
      </c>
      <c r="I557">
        <v>50</v>
      </c>
      <c r="K557" t="s">
        <v>656</v>
      </c>
      <c r="L557">
        <v>1</v>
      </c>
      <c r="M557" t="s">
        <v>4623</v>
      </c>
    </row>
    <row r="558" spans="1:13" x14ac:dyDescent="0.25">
      <c r="A558">
        <v>1119</v>
      </c>
      <c r="B558">
        <v>2015</v>
      </c>
      <c r="C558" t="s">
        <v>3318</v>
      </c>
      <c r="D558" t="s">
        <v>85</v>
      </c>
      <c r="E558" t="s">
        <v>3194</v>
      </c>
      <c r="F558" t="s">
        <v>3316</v>
      </c>
      <c r="G558" t="s">
        <v>3842</v>
      </c>
      <c r="H558">
        <v>66</v>
      </c>
      <c r="I558">
        <v>53</v>
      </c>
      <c r="K558" t="s">
        <v>660</v>
      </c>
      <c r="L558">
        <v>1</v>
      </c>
      <c r="M558" t="s">
        <v>4627</v>
      </c>
    </row>
    <row r="559" spans="1:13" x14ac:dyDescent="0.25">
      <c r="A559">
        <v>1120</v>
      </c>
      <c r="B559">
        <v>2015</v>
      </c>
      <c r="C559" t="s">
        <v>3318</v>
      </c>
      <c r="D559" t="s">
        <v>39</v>
      </c>
      <c r="E559" t="s">
        <v>3194</v>
      </c>
      <c r="F559" t="s">
        <v>3282</v>
      </c>
      <c r="G559" t="s">
        <v>3841</v>
      </c>
      <c r="H559">
        <v>59</v>
      </c>
      <c r="I559">
        <v>55</v>
      </c>
      <c r="K559" t="s">
        <v>661</v>
      </c>
      <c r="L559">
        <v>1</v>
      </c>
      <c r="M559" t="s">
        <v>4628</v>
      </c>
    </row>
    <row r="560" spans="1:13" x14ac:dyDescent="0.25">
      <c r="A560">
        <v>1121</v>
      </c>
      <c r="B560">
        <v>2015</v>
      </c>
      <c r="C560" t="s">
        <v>3318</v>
      </c>
      <c r="D560" t="s">
        <v>317</v>
      </c>
      <c r="E560" t="s">
        <v>3194</v>
      </c>
      <c r="F560" t="s">
        <v>3321</v>
      </c>
      <c r="G560" t="s">
        <v>3842</v>
      </c>
      <c r="H560">
        <v>59</v>
      </c>
      <c r="I560">
        <v>57</v>
      </c>
      <c r="K560" t="s">
        <v>662</v>
      </c>
      <c r="L560">
        <v>1</v>
      </c>
      <c r="M560" t="s">
        <v>4629</v>
      </c>
    </row>
    <row r="561" spans="1:13" x14ac:dyDescent="0.25">
      <c r="A561">
        <v>1123</v>
      </c>
      <c r="B561">
        <v>2015</v>
      </c>
      <c r="C561" t="s">
        <v>3318</v>
      </c>
      <c r="D561" t="s">
        <v>44</v>
      </c>
      <c r="E561" t="s">
        <v>3194</v>
      </c>
      <c r="F561" t="s">
        <v>3216</v>
      </c>
      <c r="G561" t="s">
        <v>3842</v>
      </c>
      <c r="H561">
        <v>64</v>
      </c>
      <c r="I561">
        <v>49</v>
      </c>
      <c r="K561" t="s">
        <v>664</v>
      </c>
      <c r="L561">
        <v>1</v>
      </c>
      <c r="M561" t="s">
        <v>4597</v>
      </c>
    </row>
    <row r="562" spans="1:13" x14ac:dyDescent="0.25">
      <c r="A562">
        <v>1126</v>
      </c>
      <c r="B562">
        <v>2015</v>
      </c>
      <c r="C562" t="s">
        <v>3318</v>
      </c>
      <c r="D562" t="s">
        <v>49</v>
      </c>
      <c r="E562" t="s">
        <v>3194</v>
      </c>
      <c r="F562" t="s">
        <v>3213</v>
      </c>
      <c r="G562" t="s">
        <v>3841</v>
      </c>
      <c r="H562">
        <v>60</v>
      </c>
      <c r="I562">
        <v>58</v>
      </c>
      <c r="K562" t="s">
        <v>666</v>
      </c>
      <c r="L562">
        <v>1</v>
      </c>
      <c r="M562" t="s">
        <v>4633</v>
      </c>
    </row>
    <row r="563" spans="1:13" x14ac:dyDescent="0.25">
      <c r="A563">
        <v>1127</v>
      </c>
      <c r="B563">
        <v>2015</v>
      </c>
      <c r="C563" t="s">
        <v>3318</v>
      </c>
      <c r="D563" t="s">
        <v>92</v>
      </c>
      <c r="E563" t="s">
        <v>3194</v>
      </c>
      <c r="F563" t="s">
        <v>3319</v>
      </c>
      <c r="G563" t="s">
        <v>3842</v>
      </c>
      <c r="H563">
        <v>75</v>
      </c>
      <c r="I563">
        <v>54</v>
      </c>
      <c r="K563" t="s">
        <v>667</v>
      </c>
      <c r="L563">
        <v>1</v>
      </c>
      <c r="M563" t="s">
        <v>4634</v>
      </c>
    </row>
    <row r="564" spans="1:13" x14ac:dyDescent="0.25">
      <c r="A564">
        <v>1130</v>
      </c>
      <c r="B564">
        <v>2015</v>
      </c>
      <c r="C564" t="s">
        <v>3318</v>
      </c>
      <c r="D564" t="s">
        <v>56</v>
      </c>
      <c r="E564" t="s">
        <v>3194</v>
      </c>
      <c r="F564" t="s">
        <v>3317</v>
      </c>
      <c r="G564" t="s">
        <v>3842</v>
      </c>
      <c r="H564">
        <v>70</v>
      </c>
      <c r="I564">
        <v>63</v>
      </c>
      <c r="J564" t="s">
        <v>3843</v>
      </c>
      <c r="K564" t="s">
        <v>669</v>
      </c>
      <c r="L564">
        <v>1</v>
      </c>
      <c r="M564" t="s">
        <v>4637</v>
      </c>
    </row>
    <row r="565" spans="1:13" x14ac:dyDescent="0.25">
      <c r="A565">
        <v>1131</v>
      </c>
      <c r="B565">
        <v>2015</v>
      </c>
      <c r="C565" t="s">
        <v>3318</v>
      </c>
      <c r="D565" t="s">
        <v>481</v>
      </c>
      <c r="E565" t="s">
        <v>3194</v>
      </c>
      <c r="F565" t="s">
        <v>3256</v>
      </c>
      <c r="G565" t="s">
        <v>3841</v>
      </c>
      <c r="H565">
        <v>66</v>
      </c>
      <c r="I565">
        <v>61</v>
      </c>
      <c r="K565" t="s">
        <v>670</v>
      </c>
      <c r="L565">
        <v>1</v>
      </c>
      <c r="M565" t="s">
        <v>4638</v>
      </c>
    </row>
    <row r="566" spans="1:13" x14ac:dyDescent="0.25">
      <c r="A566">
        <v>1134</v>
      </c>
      <c r="B566">
        <v>2015</v>
      </c>
      <c r="C566" t="s">
        <v>3825</v>
      </c>
      <c r="D566" t="s">
        <v>64</v>
      </c>
      <c r="E566" t="s">
        <v>3194</v>
      </c>
      <c r="F566" t="s">
        <v>3424</v>
      </c>
      <c r="G566" t="s">
        <v>3842</v>
      </c>
      <c r="H566">
        <v>113</v>
      </c>
      <c r="I566">
        <v>44</v>
      </c>
      <c r="K566" t="s">
        <v>176</v>
      </c>
      <c r="L566">
        <v>1</v>
      </c>
      <c r="M566" t="s">
        <v>4641</v>
      </c>
    </row>
    <row r="567" spans="1:13" x14ac:dyDescent="0.25">
      <c r="A567">
        <v>1135</v>
      </c>
      <c r="B567">
        <v>2015</v>
      </c>
      <c r="C567" t="s">
        <v>3825</v>
      </c>
      <c r="D567" t="s">
        <v>8</v>
      </c>
      <c r="E567" t="s">
        <v>3194</v>
      </c>
      <c r="F567" t="s">
        <v>3503</v>
      </c>
      <c r="G567" t="s">
        <v>3842</v>
      </c>
      <c r="H567">
        <v>109</v>
      </c>
      <c r="I567">
        <v>59</v>
      </c>
      <c r="K567" t="s">
        <v>258</v>
      </c>
      <c r="L567">
        <v>1</v>
      </c>
      <c r="M567" t="s">
        <v>4642</v>
      </c>
    </row>
    <row r="568" spans="1:13" x14ac:dyDescent="0.25">
      <c r="A568">
        <v>1139</v>
      </c>
      <c r="B568">
        <v>2015</v>
      </c>
      <c r="C568" t="s">
        <v>3825</v>
      </c>
      <c r="D568" t="s">
        <v>14</v>
      </c>
      <c r="E568" t="s">
        <v>3194</v>
      </c>
      <c r="F568" t="s">
        <v>3459</v>
      </c>
      <c r="G568" t="s">
        <v>3842</v>
      </c>
      <c r="H568">
        <v>93</v>
      </c>
      <c r="I568">
        <v>54</v>
      </c>
      <c r="K568" t="s">
        <v>673</v>
      </c>
      <c r="L568">
        <v>1</v>
      </c>
      <c r="M568" t="s">
        <v>4645</v>
      </c>
    </row>
    <row r="569" spans="1:13" x14ac:dyDescent="0.25">
      <c r="A569">
        <v>1140</v>
      </c>
      <c r="B569">
        <v>2015</v>
      </c>
      <c r="C569" t="s">
        <v>3825</v>
      </c>
      <c r="D569" t="s">
        <v>104</v>
      </c>
      <c r="E569" t="s">
        <v>3194</v>
      </c>
      <c r="F569" t="s">
        <v>3214</v>
      </c>
      <c r="G569" t="s">
        <v>3842</v>
      </c>
      <c r="H569">
        <v>93</v>
      </c>
      <c r="I569">
        <v>73</v>
      </c>
      <c r="K569" t="s">
        <v>674</v>
      </c>
      <c r="L569">
        <v>1</v>
      </c>
      <c r="M569" t="s">
        <v>4646</v>
      </c>
    </row>
    <row r="570" spans="1:13" x14ac:dyDescent="0.25">
      <c r="A570">
        <v>1142</v>
      </c>
      <c r="B570">
        <v>2015</v>
      </c>
      <c r="C570" t="s">
        <v>3825</v>
      </c>
      <c r="D570" t="s">
        <v>351</v>
      </c>
      <c r="E570" t="s">
        <v>3194</v>
      </c>
      <c r="F570" t="s">
        <v>3466</v>
      </c>
      <c r="G570" t="s">
        <v>3842</v>
      </c>
      <c r="H570">
        <v>75</v>
      </c>
      <c r="I570">
        <v>62</v>
      </c>
      <c r="K570" t="s">
        <v>676</v>
      </c>
      <c r="L570">
        <v>1</v>
      </c>
      <c r="M570" t="s">
        <v>4648</v>
      </c>
    </row>
    <row r="571" spans="1:13" x14ac:dyDescent="0.25">
      <c r="A571">
        <v>1144</v>
      </c>
      <c r="B571">
        <v>2015</v>
      </c>
      <c r="C571" t="s">
        <v>3825</v>
      </c>
      <c r="D571" t="s">
        <v>134</v>
      </c>
      <c r="E571" t="s">
        <v>3194</v>
      </c>
      <c r="F571" t="s">
        <v>3410</v>
      </c>
      <c r="G571" t="s">
        <v>3842</v>
      </c>
      <c r="H571">
        <v>86</v>
      </c>
      <c r="I571">
        <v>69</v>
      </c>
      <c r="K571" t="s">
        <v>678</v>
      </c>
      <c r="L571">
        <v>1</v>
      </c>
      <c r="M571" t="s">
        <v>4649</v>
      </c>
    </row>
    <row r="572" spans="1:13" x14ac:dyDescent="0.25">
      <c r="A572">
        <v>1145</v>
      </c>
      <c r="B572">
        <v>2015</v>
      </c>
      <c r="C572" t="s">
        <v>3825</v>
      </c>
      <c r="D572" t="s">
        <v>292</v>
      </c>
      <c r="E572" t="s">
        <v>3194</v>
      </c>
      <c r="F572" t="s">
        <v>3431</v>
      </c>
      <c r="G572" t="s">
        <v>3842</v>
      </c>
      <c r="H572">
        <v>84</v>
      </c>
      <c r="I572">
        <v>55</v>
      </c>
      <c r="K572" t="s">
        <v>679</v>
      </c>
      <c r="L572">
        <v>1</v>
      </c>
      <c r="M572" t="s">
        <v>4650</v>
      </c>
    </row>
    <row r="573" spans="1:13" x14ac:dyDescent="0.25">
      <c r="A573">
        <v>1146</v>
      </c>
      <c r="B573">
        <v>2015</v>
      </c>
      <c r="C573" t="s">
        <v>3825</v>
      </c>
      <c r="D573" t="s">
        <v>32</v>
      </c>
      <c r="E573" t="s">
        <v>3194</v>
      </c>
      <c r="F573" t="s">
        <v>3216</v>
      </c>
      <c r="G573" t="s">
        <v>3842</v>
      </c>
      <c r="H573">
        <v>85</v>
      </c>
      <c r="I573">
        <v>62</v>
      </c>
      <c r="K573" t="s">
        <v>680</v>
      </c>
      <c r="L573">
        <v>1</v>
      </c>
      <c r="M573" t="s">
        <v>4589</v>
      </c>
    </row>
    <row r="574" spans="1:13" x14ac:dyDescent="0.25">
      <c r="A574">
        <v>1149</v>
      </c>
      <c r="B574">
        <v>2015</v>
      </c>
      <c r="C574" t="s">
        <v>3825</v>
      </c>
      <c r="D574" t="s">
        <v>137</v>
      </c>
      <c r="E574" t="s">
        <v>3194</v>
      </c>
      <c r="F574" t="s">
        <v>3315</v>
      </c>
      <c r="G574" t="s">
        <v>3841</v>
      </c>
      <c r="H574">
        <v>90</v>
      </c>
      <c r="I574">
        <v>74</v>
      </c>
      <c r="K574" t="s">
        <v>682</v>
      </c>
      <c r="L574">
        <v>1</v>
      </c>
      <c r="M574" t="s">
        <v>4653</v>
      </c>
    </row>
    <row r="575" spans="1:13" x14ac:dyDescent="0.25">
      <c r="A575">
        <v>1151</v>
      </c>
      <c r="B575">
        <v>2015</v>
      </c>
      <c r="C575" t="s">
        <v>3825</v>
      </c>
      <c r="D575" t="s">
        <v>39</v>
      </c>
      <c r="E575" t="s">
        <v>3194</v>
      </c>
      <c r="F575" t="s">
        <v>3313</v>
      </c>
      <c r="G575" t="s">
        <v>3842</v>
      </c>
      <c r="H575">
        <v>79</v>
      </c>
      <c r="I575">
        <v>65</v>
      </c>
      <c r="K575" t="s">
        <v>683</v>
      </c>
      <c r="L575">
        <v>1</v>
      </c>
      <c r="M575" t="s">
        <v>4655</v>
      </c>
    </row>
    <row r="576" spans="1:13" x14ac:dyDescent="0.25">
      <c r="A576">
        <v>1155</v>
      </c>
      <c r="B576">
        <v>2015</v>
      </c>
      <c r="C576" t="s">
        <v>3825</v>
      </c>
      <c r="D576" t="s">
        <v>45</v>
      </c>
      <c r="E576" t="s">
        <v>3194</v>
      </c>
      <c r="F576" t="s">
        <v>3317</v>
      </c>
      <c r="G576" t="s">
        <v>3842</v>
      </c>
      <c r="H576">
        <v>72</v>
      </c>
      <c r="I576">
        <v>66</v>
      </c>
      <c r="K576" t="s">
        <v>684</v>
      </c>
      <c r="L576">
        <v>1</v>
      </c>
      <c r="M576" t="s">
        <v>4659</v>
      </c>
    </row>
    <row r="577" spans="1:13" x14ac:dyDescent="0.25">
      <c r="A577">
        <v>1156</v>
      </c>
      <c r="B577">
        <v>2015</v>
      </c>
      <c r="C577" t="s">
        <v>3825</v>
      </c>
      <c r="D577" t="s">
        <v>47</v>
      </c>
      <c r="E577" t="s">
        <v>3194</v>
      </c>
      <c r="F577" t="s">
        <v>3213</v>
      </c>
      <c r="G577" t="s">
        <v>3842</v>
      </c>
      <c r="H577">
        <v>90</v>
      </c>
      <c r="I577">
        <v>60</v>
      </c>
      <c r="K577" t="s">
        <v>685</v>
      </c>
      <c r="L577">
        <v>1</v>
      </c>
      <c r="M577" t="s">
        <v>4660</v>
      </c>
    </row>
    <row r="578" spans="1:13" x14ac:dyDescent="0.25">
      <c r="A578">
        <v>1159</v>
      </c>
      <c r="B578">
        <v>2015</v>
      </c>
      <c r="C578" t="s">
        <v>3825</v>
      </c>
      <c r="D578" t="s">
        <v>93</v>
      </c>
      <c r="E578" t="s">
        <v>3194</v>
      </c>
      <c r="F578" t="s">
        <v>3826</v>
      </c>
      <c r="G578" t="s">
        <v>3842</v>
      </c>
      <c r="H578">
        <v>92</v>
      </c>
      <c r="I578">
        <v>90</v>
      </c>
      <c r="J578" t="s">
        <v>3843</v>
      </c>
      <c r="K578" t="s">
        <v>687</v>
      </c>
      <c r="L578">
        <v>1</v>
      </c>
      <c r="M578" t="s">
        <v>4663</v>
      </c>
    </row>
    <row r="579" spans="1:13" x14ac:dyDescent="0.25">
      <c r="A579">
        <v>1160</v>
      </c>
      <c r="B579">
        <v>2015</v>
      </c>
      <c r="C579" t="s">
        <v>3825</v>
      </c>
      <c r="D579" t="s">
        <v>95</v>
      </c>
      <c r="E579" t="s">
        <v>3194</v>
      </c>
      <c r="F579" t="s">
        <v>3318</v>
      </c>
      <c r="G579" t="s">
        <v>3842</v>
      </c>
      <c r="H579">
        <v>78</v>
      </c>
      <c r="I579">
        <v>56</v>
      </c>
      <c r="K579" t="s">
        <v>688</v>
      </c>
      <c r="L579">
        <v>1</v>
      </c>
      <c r="M579" t="s">
        <v>4636</v>
      </c>
    </row>
    <row r="580" spans="1:13" x14ac:dyDescent="0.25">
      <c r="A580">
        <v>1162</v>
      </c>
      <c r="B580">
        <v>2015</v>
      </c>
      <c r="C580" t="s">
        <v>3825</v>
      </c>
      <c r="D580" t="s">
        <v>56</v>
      </c>
      <c r="E580" t="s">
        <v>3194</v>
      </c>
      <c r="F580" t="s">
        <v>3316</v>
      </c>
      <c r="G580" t="s">
        <v>3842</v>
      </c>
      <c r="H580">
        <v>73</v>
      </c>
      <c r="I580">
        <v>54</v>
      </c>
      <c r="K580" t="s">
        <v>689</v>
      </c>
      <c r="L580">
        <v>1</v>
      </c>
      <c r="M580" t="s">
        <v>4665</v>
      </c>
    </row>
    <row r="581" spans="1:13" x14ac:dyDescent="0.25">
      <c r="A581">
        <v>1163</v>
      </c>
      <c r="B581">
        <v>2015</v>
      </c>
      <c r="C581" t="s">
        <v>3825</v>
      </c>
      <c r="D581" t="s">
        <v>58</v>
      </c>
      <c r="E581" t="s">
        <v>3194</v>
      </c>
      <c r="F581" t="s">
        <v>3321</v>
      </c>
      <c r="G581" t="s">
        <v>3842</v>
      </c>
      <c r="H581">
        <v>94</v>
      </c>
      <c r="I581">
        <v>51</v>
      </c>
      <c r="K581" t="s">
        <v>690</v>
      </c>
      <c r="L581">
        <v>1</v>
      </c>
      <c r="M581" t="s">
        <v>4666</v>
      </c>
    </row>
    <row r="582" spans="1:13" x14ac:dyDescent="0.25">
      <c r="A582">
        <v>1167</v>
      </c>
      <c r="B582">
        <v>2015</v>
      </c>
      <c r="C582" t="s">
        <v>3282</v>
      </c>
      <c r="D582" t="s">
        <v>8</v>
      </c>
      <c r="E582" t="s">
        <v>3194</v>
      </c>
      <c r="F582" t="s">
        <v>3505</v>
      </c>
      <c r="G582" t="s">
        <v>3842</v>
      </c>
      <c r="H582">
        <v>81</v>
      </c>
      <c r="I582">
        <v>66</v>
      </c>
      <c r="K582" t="s">
        <v>176</v>
      </c>
      <c r="L582">
        <v>1</v>
      </c>
      <c r="M582" t="s">
        <v>4670</v>
      </c>
    </row>
    <row r="583" spans="1:13" x14ac:dyDescent="0.25">
      <c r="A583">
        <v>1168</v>
      </c>
      <c r="B583">
        <v>2015</v>
      </c>
      <c r="C583" t="s">
        <v>3282</v>
      </c>
      <c r="D583" t="s">
        <v>148</v>
      </c>
      <c r="E583" t="s">
        <v>3194</v>
      </c>
      <c r="F583" t="s">
        <v>3467</v>
      </c>
      <c r="G583" t="s">
        <v>3841</v>
      </c>
      <c r="H583">
        <v>76</v>
      </c>
      <c r="I583">
        <v>73</v>
      </c>
      <c r="K583" t="s">
        <v>11</v>
      </c>
      <c r="L583">
        <v>1</v>
      </c>
      <c r="M583" t="s">
        <v>4671</v>
      </c>
    </row>
    <row r="584" spans="1:13" x14ac:dyDescent="0.25">
      <c r="A584">
        <v>1171</v>
      </c>
      <c r="B584">
        <v>2015</v>
      </c>
      <c r="C584" t="s">
        <v>3282</v>
      </c>
      <c r="D584" t="s">
        <v>70</v>
      </c>
      <c r="E584" t="s">
        <v>3194</v>
      </c>
      <c r="F584" t="s">
        <v>3512</v>
      </c>
      <c r="G584" t="s">
        <v>3842</v>
      </c>
      <c r="H584">
        <v>66</v>
      </c>
      <c r="I584">
        <v>55</v>
      </c>
      <c r="K584" t="s">
        <v>17</v>
      </c>
      <c r="L584">
        <v>1</v>
      </c>
      <c r="M584" t="s">
        <v>4673</v>
      </c>
    </row>
    <row r="585" spans="1:13" x14ac:dyDescent="0.25">
      <c r="A585">
        <v>1172</v>
      </c>
      <c r="B585">
        <v>2015</v>
      </c>
      <c r="C585" t="s">
        <v>3282</v>
      </c>
      <c r="D585" t="s">
        <v>102</v>
      </c>
      <c r="E585" t="s">
        <v>3194</v>
      </c>
      <c r="F585" t="s">
        <v>3422</v>
      </c>
      <c r="G585" t="s">
        <v>3842</v>
      </c>
      <c r="H585">
        <v>58</v>
      </c>
      <c r="I585">
        <v>47</v>
      </c>
      <c r="K585" t="s">
        <v>235</v>
      </c>
      <c r="L585">
        <v>1</v>
      </c>
      <c r="M585" t="s">
        <v>4674</v>
      </c>
    </row>
    <row r="586" spans="1:13" x14ac:dyDescent="0.25">
      <c r="A586">
        <v>1173</v>
      </c>
      <c r="B586">
        <v>2015</v>
      </c>
      <c r="C586" t="s">
        <v>3282</v>
      </c>
      <c r="D586" t="s">
        <v>502</v>
      </c>
      <c r="E586" t="s">
        <v>3194</v>
      </c>
      <c r="F586" t="s">
        <v>3255</v>
      </c>
      <c r="G586" t="s">
        <v>3841</v>
      </c>
      <c r="H586">
        <v>70</v>
      </c>
      <c r="I586">
        <v>65</v>
      </c>
      <c r="K586" t="s">
        <v>350</v>
      </c>
      <c r="L586">
        <v>1</v>
      </c>
      <c r="M586" t="s">
        <v>4675</v>
      </c>
    </row>
    <row r="587" spans="1:13" x14ac:dyDescent="0.25">
      <c r="A587">
        <v>1174</v>
      </c>
      <c r="B587">
        <v>2015</v>
      </c>
      <c r="C587" t="s">
        <v>3282</v>
      </c>
      <c r="D587" t="s">
        <v>20</v>
      </c>
      <c r="E587" t="s">
        <v>3194</v>
      </c>
      <c r="F587" t="s">
        <v>3259</v>
      </c>
      <c r="G587" t="s">
        <v>3842</v>
      </c>
      <c r="H587">
        <v>96</v>
      </c>
      <c r="I587">
        <v>73</v>
      </c>
      <c r="K587" t="s">
        <v>291</v>
      </c>
      <c r="L587">
        <v>1</v>
      </c>
      <c r="M587" t="s">
        <v>4286</v>
      </c>
    </row>
    <row r="588" spans="1:13" x14ac:dyDescent="0.25">
      <c r="A588">
        <v>1176</v>
      </c>
      <c r="B588">
        <v>2015</v>
      </c>
      <c r="C588" t="s">
        <v>3282</v>
      </c>
      <c r="D588" t="s">
        <v>263</v>
      </c>
      <c r="E588" t="s">
        <v>3194</v>
      </c>
      <c r="F588" t="s">
        <v>3332</v>
      </c>
      <c r="G588" t="s">
        <v>3842</v>
      </c>
      <c r="H588">
        <v>93</v>
      </c>
      <c r="I588">
        <v>77</v>
      </c>
      <c r="K588" t="s">
        <v>693</v>
      </c>
      <c r="L588">
        <v>1</v>
      </c>
      <c r="M588" t="s">
        <v>4677</v>
      </c>
    </row>
    <row r="589" spans="1:13" x14ac:dyDescent="0.25">
      <c r="A589">
        <v>1178</v>
      </c>
      <c r="B589">
        <v>2015</v>
      </c>
      <c r="C589" t="s">
        <v>3282</v>
      </c>
      <c r="D589" t="s">
        <v>28</v>
      </c>
      <c r="E589" t="s">
        <v>3194</v>
      </c>
      <c r="F589" t="s">
        <v>3334</v>
      </c>
      <c r="G589" t="s">
        <v>3842</v>
      </c>
      <c r="H589">
        <v>63</v>
      </c>
      <c r="I589">
        <v>59</v>
      </c>
      <c r="K589" t="s">
        <v>110</v>
      </c>
      <c r="L589">
        <v>1</v>
      </c>
      <c r="M589" t="s">
        <v>4678</v>
      </c>
    </row>
    <row r="590" spans="1:13" x14ac:dyDescent="0.25">
      <c r="A590">
        <v>1179</v>
      </c>
      <c r="B590">
        <v>2015</v>
      </c>
      <c r="C590" t="s">
        <v>3282</v>
      </c>
      <c r="D590" t="s">
        <v>30</v>
      </c>
      <c r="E590" t="s">
        <v>3194</v>
      </c>
      <c r="F590" t="s">
        <v>3265</v>
      </c>
      <c r="G590" t="s">
        <v>3842</v>
      </c>
      <c r="H590">
        <v>65</v>
      </c>
      <c r="I590">
        <v>63</v>
      </c>
      <c r="K590" t="s">
        <v>656</v>
      </c>
      <c r="L590">
        <v>1</v>
      </c>
      <c r="M590" t="s">
        <v>4679</v>
      </c>
    </row>
    <row r="591" spans="1:13" x14ac:dyDescent="0.25">
      <c r="A591">
        <v>1181</v>
      </c>
      <c r="B591">
        <v>2015</v>
      </c>
      <c r="C591" t="s">
        <v>3282</v>
      </c>
      <c r="D591" t="s">
        <v>34</v>
      </c>
      <c r="E591" t="s">
        <v>3194</v>
      </c>
      <c r="F591" t="s">
        <v>3319</v>
      </c>
      <c r="G591" t="s">
        <v>3842</v>
      </c>
      <c r="H591">
        <v>86</v>
      </c>
      <c r="I591">
        <v>75</v>
      </c>
      <c r="K591" t="s">
        <v>694</v>
      </c>
      <c r="L591">
        <v>1</v>
      </c>
      <c r="M591" t="s">
        <v>4681</v>
      </c>
    </row>
    <row r="592" spans="1:13" x14ac:dyDescent="0.25">
      <c r="A592">
        <v>1184</v>
      </c>
      <c r="B592">
        <v>2015</v>
      </c>
      <c r="C592" t="s">
        <v>3282</v>
      </c>
      <c r="D592" t="s">
        <v>85</v>
      </c>
      <c r="E592" t="s">
        <v>3194</v>
      </c>
      <c r="F592" t="s">
        <v>3256</v>
      </c>
      <c r="G592" t="s">
        <v>3841</v>
      </c>
      <c r="H592">
        <v>72</v>
      </c>
      <c r="I592">
        <v>63</v>
      </c>
      <c r="K592" t="s">
        <v>611</v>
      </c>
      <c r="L592">
        <v>1</v>
      </c>
      <c r="M592" t="s">
        <v>4684</v>
      </c>
    </row>
    <row r="593" spans="1:13" x14ac:dyDescent="0.25">
      <c r="A593">
        <v>1187</v>
      </c>
      <c r="B593">
        <v>2015</v>
      </c>
      <c r="C593" t="s">
        <v>3282</v>
      </c>
      <c r="D593" t="s">
        <v>43</v>
      </c>
      <c r="E593" t="s">
        <v>3194</v>
      </c>
      <c r="F593" t="s">
        <v>3321</v>
      </c>
      <c r="G593" t="s">
        <v>3842</v>
      </c>
      <c r="H593">
        <v>82</v>
      </c>
      <c r="I593">
        <v>76</v>
      </c>
      <c r="J593" t="s">
        <v>3844</v>
      </c>
      <c r="K593" t="s">
        <v>696</v>
      </c>
      <c r="L593">
        <v>1</v>
      </c>
      <c r="M593" t="s">
        <v>4686</v>
      </c>
    </row>
    <row r="594" spans="1:13" x14ac:dyDescent="0.25">
      <c r="A594">
        <v>1188</v>
      </c>
      <c r="B594">
        <v>2015</v>
      </c>
      <c r="C594" t="s">
        <v>3282</v>
      </c>
      <c r="D594" t="s">
        <v>279</v>
      </c>
      <c r="E594" t="s">
        <v>3194</v>
      </c>
      <c r="F594" t="s">
        <v>3315</v>
      </c>
      <c r="G594" t="s">
        <v>3842</v>
      </c>
      <c r="H594">
        <v>55</v>
      </c>
      <c r="I594">
        <v>54</v>
      </c>
      <c r="K594" t="s">
        <v>697</v>
      </c>
      <c r="L594">
        <v>1</v>
      </c>
      <c r="M594" t="s">
        <v>4687</v>
      </c>
    </row>
    <row r="595" spans="1:13" x14ac:dyDescent="0.25">
      <c r="A595">
        <v>1189</v>
      </c>
      <c r="B595">
        <v>2015</v>
      </c>
      <c r="C595" t="s">
        <v>3282</v>
      </c>
      <c r="D595" t="s">
        <v>45</v>
      </c>
      <c r="E595" t="s">
        <v>3194</v>
      </c>
      <c r="F595" t="s">
        <v>3318</v>
      </c>
      <c r="G595" t="s">
        <v>3841</v>
      </c>
      <c r="H595">
        <v>62</v>
      </c>
      <c r="I595">
        <v>56</v>
      </c>
      <c r="K595" t="s">
        <v>698</v>
      </c>
      <c r="L595">
        <v>1</v>
      </c>
      <c r="M595" t="s">
        <v>4631</v>
      </c>
    </row>
    <row r="596" spans="1:13" x14ac:dyDescent="0.25">
      <c r="A596">
        <v>1191</v>
      </c>
      <c r="B596">
        <v>2015</v>
      </c>
      <c r="C596" t="s">
        <v>3282</v>
      </c>
      <c r="D596" t="s">
        <v>686</v>
      </c>
      <c r="E596" t="s">
        <v>3194</v>
      </c>
      <c r="F596" t="s">
        <v>3825</v>
      </c>
      <c r="G596" t="s">
        <v>3841</v>
      </c>
      <c r="H596">
        <v>73</v>
      </c>
      <c r="I596">
        <v>70</v>
      </c>
      <c r="K596" t="s">
        <v>699</v>
      </c>
      <c r="L596">
        <v>1</v>
      </c>
      <c r="M596" t="s">
        <v>4661</v>
      </c>
    </row>
    <row r="597" spans="1:13" x14ac:dyDescent="0.25">
      <c r="A597">
        <v>1193</v>
      </c>
      <c r="B597">
        <v>2015</v>
      </c>
      <c r="C597" t="s">
        <v>3282</v>
      </c>
      <c r="D597" t="s">
        <v>93</v>
      </c>
      <c r="E597" t="s">
        <v>3194</v>
      </c>
      <c r="F597" t="s">
        <v>3216</v>
      </c>
      <c r="G597" t="s">
        <v>3842</v>
      </c>
      <c r="H597">
        <v>69</v>
      </c>
      <c r="I597">
        <v>60</v>
      </c>
      <c r="K597" t="s">
        <v>560</v>
      </c>
      <c r="L597">
        <v>1</v>
      </c>
      <c r="M597" t="s">
        <v>4603</v>
      </c>
    </row>
    <row r="598" spans="1:13" x14ac:dyDescent="0.25">
      <c r="A598">
        <v>1196</v>
      </c>
      <c r="B598">
        <v>2015</v>
      </c>
      <c r="C598" t="s">
        <v>3282</v>
      </c>
      <c r="D598" t="s">
        <v>56</v>
      </c>
      <c r="E598" t="s">
        <v>3194</v>
      </c>
      <c r="F598" t="s">
        <v>3832</v>
      </c>
      <c r="G598" t="s">
        <v>3841</v>
      </c>
      <c r="H598">
        <v>81</v>
      </c>
      <c r="I598">
        <v>59</v>
      </c>
      <c r="K598" t="s">
        <v>562</v>
      </c>
      <c r="L598">
        <v>1</v>
      </c>
      <c r="M598" t="s">
        <v>4692</v>
      </c>
    </row>
    <row r="599" spans="1:13" x14ac:dyDescent="0.25">
      <c r="A599">
        <v>1197</v>
      </c>
      <c r="B599">
        <v>2015</v>
      </c>
      <c r="C599" t="s">
        <v>3282</v>
      </c>
      <c r="D599" t="s">
        <v>310</v>
      </c>
      <c r="E599" t="s">
        <v>3194</v>
      </c>
      <c r="F599" t="s">
        <v>3313</v>
      </c>
      <c r="G599" t="s">
        <v>3842</v>
      </c>
      <c r="H599">
        <v>61</v>
      </c>
      <c r="I599">
        <v>52</v>
      </c>
      <c r="K599" t="s">
        <v>563</v>
      </c>
      <c r="L599">
        <v>1</v>
      </c>
      <c r="M599" t="s">
        <v>4693</v>
      </c>
    </row>
    <row r="600" spans="1:13" x14ac:dyDescent="0.25">
      <c r="A600">
        <v>1200</v>
      </c>
      <c r="B600">
        <v>2015</v>
      </c>
      <c r="C600" t="s">
        <v>3317</v>
      </c>
      <c r="D600" t="s">
        <v>64</v>
      </c>
      <c r="E600" t="s">
        <v>3194</v>
      </c>
      <c r="F600" t="s">
        <v>3232</v>
      </c>
      <c r="G600" t="s">
        <v>3842</v>
      </c>
      <c r="H600">
        <v>80</v>
      </c>
      <c r="I600">
        <v>73</v>
      </c>
      <c r="K600" t="s">
        <v>176</v>
      </c>
      <c r="L600">
        <v>1</v>
      </c>
      <c r="M600" t="s">
        <v>4695</v>
      </c>
    </row>
    <row r="601" spans="1:13" x14ac:dyDescent="0.25">
      <c r="A601">
        <v>1201</v>
      </c>
      <c r="B601">
        <v>2015</v>
      </c>
      <c r="C601" t="s">
        <v>3317</v>
      </c>
      <c r="D601" t="s">
        <v>148</v>
      </c>
      <c r="E601" t="s">
        <v>3194</v>
      </c>
      <c r="F601" t="s">
        <v>3521</v>
      </c>
      <c r="G601" t="s">
        <v>3842</v>
      </c>
      <c r="H601">
        <v>66</v>
      </c>
      <c r="I601">
        <v>46</v>
      </c>
      <c r="K601" t="s">
        <v>258</v>
      </c>
      <c r="L601">
        <v>1</v>
      </c>
      <c r="M601" t="s">
        <v>4696</v>
      </c>
    </row>
    <row r="602" spans="1:13" x14ac:dyDescent="0.25">
      <c r="A602">
        <v>1202</v>
      </c>
      <c r="B602">
        <v>2015</v>
      </c>
      <c r="C602" t="s">
        <v>3317</v>
      </c>
      <c r="D602" t="s">
        <v>128</v>
      </c>
      <c r="E602" t="s">
        <v>3194</v>
      </c>
      <c r="F602" t="s">
        <v>3338</v>
      </c>
      <c r="G602" t="s">
        <v>3842</v>
      </c>
      <c r="H602">
        <v>78</v>
      </c>
      <c r="I602">
        <v>69</v>
      </c>
      <c r="K602" t="s">
        <v>259</v>
      </c>
      <c r="L602">
        <v>1</v>
      </c>
      <c r="M602" t="s">
        <v>4697</v>
      </c>
    </row>
    <row r="603" spans="1:13" x14ac:dyDescent="0.25">
      <c r="A603">
        <v>1207</v>
      </c>
      <c r="B603">
        <v>2015</v>
      </c>
      <c r="C603" t="s">
        <v>3317</v>
      </c>
      <c r="D603" t="s">
        <v>20</v>
      </c>
      <c r="E603" t="s">
        <v>3194</v>
      </c>
      <c r="F603" t="s">
        <v>3333</v>
      </c>
      <c r="G603" t="s">
        <v>3841</v>
      </c>
      <c r="H603">
        <v>59</v>
      </c>
      <c r="I603">
        <v>54</v>
      </c>
      <c r="K603" t="s">
        <v>196</v>
      </c>
      <c r="L603">
        <v>1</v>
      </c>
      <c r="M603" t="s">
        <v>4701</v>
      </c>
    </row>
    <row r="604" spans="1:13" x14ac:dyDescent="0.25">
      <c r="A604">
        <v>1208</v>
      </c>
      <c r="B604">
        <v>2015</v>
      </c>
      <c r="C604" t="s">
        <v>3317</v>
      </c>
      <c r="D604" t="s">
        <v>351</v>
      </c>
      <c r="E604" t="s">
        <v>3194</v>
      </c>
      <c r="F604" t="s">
        <v>3470</v>
      </c>
      <c r="G604" t="s">
        <v>3842</v>
      </c>
      <c r="H604">
        <v>70</v>
      </c>
      <c r="I604">
        <v>57</v>
      </c>
      <c r="K604" t="s">
        <v>264</v>
      </c>
      <c r="L604">
        <v>1</v>
      </c>
      <c r="M604" t="s">
        <v>4702</v>
      </c>
    </row>
    <row r="605" spans="1:13" x14ac:dyDescent="0.25">
      <c r="A605">
        <v>1209</v>
      </c>
      <c r="B605">
        <v>2015</v>
      </c>
      <c r="C605" t="s">
        <v>3317</v>
      </c>
      <c r="D605" t="s">
        <v>26</v>
      </c>
      <c r="E605" t="s">
        <v>3194</v>
      </c>
      <c r="F605" t="s">
        <v>3350</v>
      </c>
      <c r="G605" t="s">
        <v>3842</v>
      </c>
      <c r="H605">
        <v>65</v>
      </c>
      <c r="I605">
        <v>60</v>
      </c>
      <c r="K605" t="s">
        <v>464</v>
      </c>
      <c r="L605">
        <v>1</v>
      </c>
      <c r="M605" t="s">
        <v>4703</v>
      </c>
    </row>
    <row r="606" spans="1:13" x14ac:dyDescent="0.25">
      <c r="A606">
        <v>1211</v>
      </c>
      <c r="B606">
        <v>2015</v>
      </c>
      <c r="C606" t="s">
        <v>3317</v>
      </c>
      <c r="D606" t="s">
        <v>30</v>
      </c>
      <c r="E606" t="s">
        <v>3194</v>
      </c>
      <c r="F606" t="s">
        <v>3326</v>
      </c>
      <c r="G606" t="s">
        <v>3842</v>
      </c>
      <c r="H606">
        <v>67</v>
      </c>
      <c r="I606">
        <v>66</v>
      </c>
      <c r="K606" t="s">
        <v>267</v>
      </c>
      <c r="L606">
        <v>1</v>
      </c>
      <c r="M606" t="s">
        <v>4704</v>
      </c>
    </row>
    <row r="607" spans="1:13" x14ac:dyDescent="0.25">
      <c r="A607">
        <v>1213</v>
      </c>
      <c r="B607">
        <v>2015</v>
      </c>
      <c r="C607" t="s">
        <v>3317</v>
      </c>
      <c r="D607" t="s">
        <v>83</v>
      </c>
      <c r="E607" t="s">
        <v>3194</v>
      </c>
      <c r="F607" t="s">
        <v>3316</v>
      </c>
      <c r="G607" t="s">
        <v>3841</v>
      </c>
      <c r="H607">
        <v>46</v>
      </c>
      <c r="I607">
        <v>45</v>
      </c>
      <c r="K607" t="s">
        <v>704</v>
      </c>
      <c r="L607">
        <v>1</v>
      </c>
      <c r="M607" t="s">
        <v>4706</v>
      </c>
    </row>
    <row r="608" spans="1:13" x14ac:dyDescent="0.25">
      <c r="A608">
        <v>1215</v>
      </c>
      <c r="B608">
        <v>2015</v>
      </c>
      <c r="C608" t="s">
        <v>3317</v>
      </c>
      <c r="D608" t="s">
        <v>37</v>
      </c>
      <c r="E608" t="s">
        <v>3194</v>
      </c>
      <c r="F608" t="s">
        <v>3213</v>
      </c>
      <c r="G608" t="s">
        <v>3841</v>
      </c>
      <c r="H608">
        <v>62</v>
      </c>
      <c r="I608">
        <v>59</v>
      </c>
      <c r="K608" t="s">
        <v>705</v>
      </c>
      <c r="L608">
        <v>1</v>
      </c>
      <c r="M608" t="s">
        <v>4708</v>
      </c>
    </row>
    <row r="609" spans="1:13" x14ac:dyDescent="0.25">
      <c r="A609">
        <v>1218</v>
      </c>
      <c r="B609">
        <v>2015</v>
      </c>
      <c r="C609" t="s">
        <v>3317</v>
      </c>
      <c r="D609" t="s">
        <v>41</v>
      </c>
      <c r="E609" t="s">
        <v>3194</v>
      </c>
      <c r="F609" t="s">
        <v>3216</v>
      </c>
      <c r="G609" t="s">
        <v>3841</v>
      </c>
      <c r="H609">
        <v>64</v>
      </c>
      <c r="I609">
        <v>62</v>
      </c>
      <c r="K609" t="s">
        <v>706</v>
      </c>
      <c r="L609">
        <v>1</v>
      </c>
      <c r="M609" t="s">
        <v>4595</v>
      </c>
    </row>
    <row r="610" spans="1:13" x14ac:dyDescent="0.25">
      <c r="A610">
        <v>1220</v>
      </c>
      <c r="B610">
        <v>2015</v>
      </c>
      <c r="C610" t="s">
        <v>3317</v>
      </c>
      <c r="D610" t="s">
        <v>44</v>
      </c>
      <c r="E610" t="s">
        <v>3194</v>
      </c>
      <c r="F610" t="s">
        <v>3256</v>
      </c>
      <c r="G610" t="s">
        <v>3841</v>
      </c>
      <c r="H610">
        <v>81</v>
      </c>
      <c r="I610">
        <v>80</v>
      </c>
      <c r="J610" t="s">
        <v>3843</v>
      </c>
      <c r="K610" t="s">
        <v>707</v>
      </c>
      <c r="L610">
        <v>1</v>
      </c>
      <c r="M610" t="s">
        <v>4712</v>
      </c>
    </row>
    <row r="611" spans="1:13" x14ac:dyDescent="0.25">
      <c r="A611">
        <v>1222</v>
      </c>
      <c r="B611">
        <v>2015</v>
      </c>
      <c r="C611" t="s">
        <v>3317</v>
      </c>
      <c r="D611" t="s">
        <v>47</v>
      </c>
      <c r="E611" t="s">
        <v>3194</v>
      </c>
      <c r="F611" t="s">
        <v>3321</v>
      </c>
      <c r="G611" t="s">
        <v>3842</v>
      </c>
      <c r="H611">
        <v>73</v>
      </c>
      <c r="I611">
        <v>59</v>
      </c>
      <c r="K611" t="s">
        <v>708</v>
      </c>
      <c r="L611">
        <v>1</v>
      </c>
      <c r="M611" t="s">
        <v>4713</v>
      </c>
    </row>
    <row r="612" spans="1:13" x14ac:dyDescent="0.25">
      <c r="A612">
        <v>1224</v>
      </c>
      <c r="B612">
        <v>2015</v>
      </c>
      <c r="C612" t="s">
        <v>3317</v>
      </c>
      <c r="D612" t="s">
        <v>92</v>
      </c>
      <c r="E612" t="s">
        <v>3194</v>
      </c>
      <c r="F612" t="s">
        <v>3282</v>
      </c>
      <c r="G612" t="s">
        <v>3841</v>
      </c>
      <c r="H612">
        <v>57</v>
      </c>
      <c r="I612">
        <v>53</v>
      </c>
      <c r="K612" t="s">
        <v>709</v>
      </c>
      <c r="L612">
        <v>1</v>
      </c>
      <c r="M612" t="s">
        <v>4689</v>
      </c>
    </row>
    <row r="613" spans="1:13" x14ac:dyDescent="0.25">
      <c r="A613">
        <v>1225</v>
      </c>
      <c r="B613">
        <v>2015</v>
      </c>
      <c r="C613" t="s">
        <v>3317</v>
      </c>
      <c r="D613" t="s">
        <v>650</v>
      </c>
      <c r="E613" t="s">
        <v>3194</v>
      </c>
      <c r="F613" t="s">
        <v>3318</v>
      </c>
      <c r="G613" t="s">
        <v>3842</v>
      </c>
      <c r="H613">
        <v>63</v>
      </c>
      <c r="I613">
        <v>52</v>
      </c>
      <c r="K613" t="s">
        <v>710</v>
      </c>
      <c r="L613">
        <v>1</v>
      </c>
      <c r="M613" t="s">
        <v>4635</v>
      </c>
    </row>
    <row r="614" spans="1:13" x14ac:dyDescent="0.25">
      <c r="A614">
        <v>1227</v>
      </c>
      <c r="B614">
        <v>2015</v>
      </c>
      <c r="C614" t="s">
        <v>3317</v>
      </c>
      <c r="D614" t="s">
        <v>711</v>
      </c>
      <c r="E614" t="s">
        <v>3194</v>
      </c>
      <c r="F614" t="s">
        <v>3832</v>
      </c>
      <c r="G614" t="s">
        <v>3841</v>
      </c>
      <c r="H614">
        <v>52</v>
      </c>
      <c r="I614">
        <v>51</v>
      </c>
      <c r="K614" t="s">
        <v>712</v>
      </c>
      <c r="L614">
        <v>1</v>
      </c>
      <c r="M614" t="s">
        <v>4716</v>
      </c>
    </row>
    <row r="615" spans="1:13" x14ac:dyDescent="0.25">
      <c r="A615">
        <v>1229</v>
      </c>
      <c r="B615">
        <v>2015</v>
      </c>
      <c r="C615" t="s">
        <v>3317</v>
      </c>
      <c r="D615" t="s">
        <v>481</v>
      </c>
      <c r="E615" t="s">
        <v>3194</v>
      </c>
      <c r="F615" t="s">
        <v>3826</v>
      </c>
      <c r="G615" t="s">
        <v>3841</v>
      </c>
      <c r="H615">
        <v>81</v>
      </c>
      <c r="I615">
        <v>49</v>
      </c>
      <c r="K615" t="s">
        <v>713</v>
      </c>
      <c r="L615">
        <v>1</v>
      </c>
      <c r="M615" t="s">
        <v>4717</v>
      </c>
    </row>
    <row r="616" spans="1:13" x14ac:dyDescent="0.25">
      <c r="A616">
        <v>1232</v>
      </c>
      <c r="B616">
        <v>2015</v>
      </c>
      <c r="C616" t="s">
        <v>3832</v>
      </c>
      <c r="D616" t="s">
        <v>65</v>
      </c>
      <c r="E616" t="s">
        <v>3194</v>
      </c>
      <c r="F616" t="s">
        <v>3441</v>
      </c>
      <c r="G616" t="s">
        <v>3842</v>
      </c>
      <c r="H616">
        <v>88</v>
      </c>
      <c r="I616">
        <v>39</v>
      </c>
      <c r="K616" t="s">
        <v>258</v>
      </c>
      <c r="L616">
        <v>1</v>
      </c>
      <c r="M616" t="s">
        <v>4719</v>
      </c>
    </row>
    <row r="617" spans="1:13" x14ac:dyDescent="0.25">
      <c r="A617">
        <v>1233</v>
      </c>
      <c r="B617">
        <v>2015</v>
      </c>
      <c r="C617" t="s">
        <v>3832</v>
      </c>
      <c r="D617" t="s">
        <v>128</v>
      </c>
      <c r="E617" t="s">
        <v>3194</v>
      </c>
      <c r="F617" t="s">
        <v>3447</v>
      </c>
      <c r="G617" t="s">
        <v>3842</v>
      </c>
      <c r="H617">
        <v>85</v>
      </c>
      <c r="I617">
        <v>67</v>
      </c>
      <c r="K617" t="s">
        <v>259</v>
      </c>
      <c r="L617">
        <v>1</v>
      </c>
      <c r="M617" t="s">
        <v>4720</v>
      </c>
    </row>
    <row r="618" spans="1:13" x14ac:dyDescent="0.25">
      <c r="A618">
        <v>1234</v>
      </c>
      <c r="B618">
        <v>2015</v>
      </c>
      <c r="C618" t="s">
        <v>3832</v>
      </c>
      <c r="D618" t="s">
        <v>313</v>
      </c>
      <c r="E618" t="s">
        <v>3194</v>
      </c>
      <c r="F618" t="s">
        <v>3442</v>
      </c>
      <c r="G618" t="s">
        <v>3842</v>
      </c>
      <c r="H618">
        <v>87</v>
      </c>
      <c r="I618">
        <v>26</v>
      </c>
      <c r="K618" t="s">
        <v>260</v>
      </c>
      <c r="L618">
        <v>1</v>
      </c>
      <c r="M618" t="s">
        <v>4721</v>
      </c>
    </row>
    <row r="619" spans="1:13" x14ac:dyDescent="0.25">
      <c r="A619">
        <v>1235</v>
      </c>
      <c r="B619">
        <v>2015</v>
      </c>
      <c r="C619" t="s">
        <v>3832</v>
      </c>
      <c r="D619" t="s">
        <v>14</v>
      </c>
      <c r="E619" t="s">
        <v>3194</v>
      </c>
      <c r="F619" t="s">
        <v>3494</v>
      </c>
      <c r="G619" t="s">
        <v>3842</v>
      </c>
      <c r="H619">
        <v>45</v>
      </c>
      <c r="I619">
        <v>33</v>
      </c>
      <c r="K619" t="s">
        <v>261</v>
      </c>
      <c r="L619">
        <v>1</v>
      </c>
      <c r="M619" t="s">
        <v>4722</v>
      </c>
    </row>
    <row r="620" spans="1:13" x14ac:dyDescent="0.25">
      <c r="A620">
        <v>1236</v>
      </c>
      <c r="B620">
        <v>2015</v>
      </c>
      <c r="C620" t="s">
        <v>3832</v>
      </c>
      <c r="D620" t="s">
        <v>132</v>
      </c>
      <c r="E620" t="s">
        <v>3194</v>
      </c>
      <c r="F620" t="s">
        <v>3445</v>
      </c>
      <c r="G620" t="s">
        <v>3842</v>
      </c>
      <c r="H620">
        <v>64</v>
      </c>
      <c r="I620">
        <v>55</v>
      </c>
      <c r="K620" t="s">
        <v>673</v>
      </c>
      <c r="L620">
        <v>1</v>
      </c>
      <c r="M620" t="s">
        <v>4723</v>
      </c>
    </row>
    <row r="621" spans="1:13" x14ac:dyDescent="0.25">
      <c r="A621">
        <v>1237</v>
      </c>
      <c r="B621">
        <v>2015</v>
      </c>
      <c r="C621" t="s">
        <v>3832</v>
      </c>
      <c r="D621" t="s">
        <v>289</v>
      </c>
      <c r="E621" t="s">
        <v>3194</v>
      </c>
      <c r="F621" t="s">
        <v>3346</v>
      </c>
      <c r="G621" t="s">
        <v>3842</v>
      </c>
      <c r="H621">
        <v>82</v>
      </c>
      <c r="I621">
        <v>57</v>
      </c>
      <c r="K621" t="s">
        <v>674</v>
      </c>
      <c r="L621">
        <v>1</v>
      </c>
      <c r="M621" t="s">
        <v>4724</v>
      </c>
    </row>
    <row r="622" spans="1:13" x14ac:dyDescent="0.25">
      <c r="A622">
        <v>1239</v>
      </c>
      <c r="B622">
        <v>2015</v>
      </c>
      <c r="C622" t="s">
        <v>3832</v>
      </c>
      <c r="D622" t="s">
        <v>78</v>
      </c>
      <c r="E622" t="s">
        <v>3194</v>
      </c>
      <c r="F622" t="s">
        <v>3269</v>
      </c>
      <c r="G622" t="s">
        <v>3842</v>
      </c>
      <c r="H622">
        <v>68</v>
      </c>
      <c r="I622">
        <v>57</v>
      </c>
      <c r="K622" t="s">
        <v>676</v>
      </c>
      <c r="L622">
        <v>1</v>
      </c>
      <c r="M622" t="s">
        <v>4726</v>
      </c>
    </row>
    <row r="623" spans="1:13" x14ac:dyDescent="0.25">
      <c r="A623">
        <v>1241</v>
      </c>
      <c r="B623">
        <v>2015</v>
      </c>
      <c r="C623" t="s">
        <v>3832</v>
      </c>
      <c r="D623" t="s">
        <v>181</v>
      </c>
      <c r="E623" t="s">
        <v>3194</v>
      </c>
      <c r="F623" t="s">
        <v>3404</v>
      </c>
      <c r="G623" t="s">
        <v>3842</v>
      </c>
      <c r="H623">
        <v>80</v>
      </c>
      <c r="I623">
        <v>55</v>
      </c>
      <c r="K623" t="s">
        <v>678</v>
      </c>
      <c r="L623">
        <v>1</v>
      </c>
      <c r="M623" t="s">
        <v>4728</v>
      </c>
    </row>
    <row r="624" spans="1:13" x14ac:dyDescent="0.25">
      <c r="A624">
        <v>1242</v>
      </c>
      <c r="B624">
        <v>2015</v>
      </c>
      <c r="C624" t="s">
        <v>3832</v>
      </c>
      <c r="D624" t="s">
        <v>133</v>
      </c>
      <c r="E624" t="s">
        <v>3194</v>
      </c>
      <c r="F624" t="s">
        <v>3834</v>
      </c>
      <c r="G624" t="s">
        <v>3841</v>
      </c>
      <c r="H624">
        <v>58</v>
      </c>
      <c r="I624">
        <v>50</v>
      </c>
      <c r="K624" t="s">
        <v>715</v>
      </c>
      <c r="L624">
        <v>1</v>
      </c>
      <c r="M624" t="s">
        <v>4729</v>
      </c>
    </row>
    <row r="625" spans="1:13" x14ac:dyDescent="0.25">
      <c r="A625">
        <v>1243</v>
      </c>
      <c r="B625">
        <v>2015</v>
      </c>
      <c r="C625" t="s">
        <v>3832</v>
      </c>
      <c r="D625" t="s">
        <v>30</v>
      </c>
      <c r="E625" t="s">
        <v>3194</v>
      </c>
      <c r="F625" t="s">
        <v>3371</v>
      </c>
      <c r="G625" t="s">
        <v>3842</v>
      </c>
      <c r="H625">
        <v>63</v>
      </c>
      <c r="I625">
        <v>48</v>
      </c>
      <c r="K625" t="s">
        <v>716</v>
      </c>
      <c r="L625">
        <v>1</v>
      </c>
      <c r="M625" t="s">
        <v>4730</v>
      </c>
    </row>
    <row r="626" spans="1:13" x14ac:dyDescent="0.25">
      <c r="A626">
        <v>1245</v>
      </c>
      <c r="B626">
        <v>2015</v>
      </c>
      <c r="C626" t="s">
        <v>3832</v>
      </c>
      <c r="D626" t="s">
        <v>83</v>
      </c>
      <c r="E626" t="s">
        <v>3194</v>
      </c>
      <c r="F626" t="s">
        <v>3318</v>
      </c>
      <c r="G626" t="s">
        <v>3842</v>
      </c>
      <c r="H626">
        <v>58</v>
      </c>
      <c r="I626">
        <v>52</v>
      </c>
      <c r="K626" t="s">
        <v>718</v>
      </c>
      <c r="L626">
        <v>1</v>
      </c>
      <c r="M626" t="s">
        <v>4624</v>
      </c>
    </row>
    <row r="627" spans="1:13" x14ac:dyDescent="0.25">
      <c r="A627">
        <v>1247</v>
      </c>
      <c r="B627">
        <v>2015</v>
      </c>
      <c r="C627" t="s">
        <v>3832</v>
      </c>
      <c r="D627" t="s">
        <v>137</v>
      </c>
      <c r="E627" t="s">
        <v>3194</v>
      </c>
      <c r="F627" t="s">
        <v>3319</v>
      </c>
      <c r="G627" t="s">
        <v>3842</v>
      </c>
      <c r="H627">
        <v>78</v>
      </c>
      <c r="I627">
        <v>63</v>
      </c>
      <c r="K627" t="s">
        <v>720</v>
      </c>
      <c r="L627">
        <v>1</v>
      </c>
      <c r="M627" t="s">
        <v>4733</v>
      </c>
    </row>
    <row r="628" spans="1:13" x14ac:dyDescent="0.25">
      <c r="A628">
        <v>1248</v>
      </c>
      <c r="B628">
        <v>2015</v>
      </c>
      <c r="C628" t="s">
        <v>3832</v>
      </c>
      <c r="D628" t="s">
        <v>85</v>
      </c>
      <c r="E628" t="s">
        <v>3194</v>
      </c>
      <c r="F628" t="s">
        <v>3825</v>
      </c>
      <c r="G628" t="s">
        <v>3841</v>
      </c>
      <c r="H628">
        <v>63</v>
      </c>
      <c r="I628">
        <v>52</v>
      </c>
      <c r="K628" t="s">
        <v>721</v>
      </c>
      <c r="L628">
        <v>1</v>
      </c>
      <c r="M628" t="s">
        <v>4654</v>
      </c>
    </row>
    <row r="629" spans="1:13" x14ac:dyDescent="0.25">
      <c r="A629">
        <v>1251</v>
      </c>
      <c r="B629">
        <v>2015</v>
      </c>
      <c r="C629" t="s">
        <v>3832</v>
      </c>
      <c r="D629" t="s">
        <v>44</v>
      </c>
      <c r="E629" t="s">
        <v>3194</v>
      </c>
      <c r="F629" t="s">
        <v>3826</v>
      </c>
      <c r="G629" t="s">
        <v>3842</v>
      </c>
      <c r="H629">
        <v>78</v>
      </c>
      <c r="I629">
        <v>68</v>
      </c>
      <c r="J629" t="s">
        <v>3843</v>
      </c>
      <c r="K629" t="s">
        <v>723</v>
      </c>
      <c r="L629">
        <v>1</v>
      </c>
      <c r="M629" t="s">
        <v>4735</v>
      </c>
    </row>
    <row r="630" spans="1:13" x14ac:dyDescent="0.25">
      <c r="A630">
        <v>1254</v>
      </c>
      <c r="B630">
        <v>2015</v>
      </c>
      <c r="C630" t="s">
        <v>3832</v>
      </c>
      <c r="D630" t="s">
        <v>190</v>
      </c>
      <c r="E630" t="s">
        <v>3194</v>
      </c>
      <c r="F630" t="s">
        <v>3313</v>
      </c>
      <c r="G630" t="s">
        <v>3842</v>
      </c>
      <c r="H630">
        <v>69</v>
      </c>
      <c r="I630">
        <v>56</v>
      </c>
      <c r="K630" t="s">
        <v>725</v>
      </c>
      <c r="L630">
        <v>1</v>
      </c>
      <c r="M630" t="s">
        <v>4738</v>
      </c>
    </row>
    <row r="631" spans="1:13" x14ac:dyDescent="0.25">
      <c r="A631">
        <v>1255</v>
      </c>
      <c r="B631">
        <v>2015</v>
      </c>
      <c r="C631" t="s">
        <v>3832</v>
      </c>
      <c r="D631" t="s">
        <v>92</v>
      </c>
      <c r="E631" t="s">
        <v>3194</v>
      </c>
      <c r="F631" t="s">
        <v>3256</v>
      </c>
      <c r="G631" t="s">
        <v>3841</v>
      </c>
      <c r="H631">
        <v>74</v>
      </c>
      <c r="I631">
        <v>65</v>
      </c>
      <c r="K631" t="s">
        <v>726</v>
      </c>
      <c r="L631">
        <v>1</v>
      </c>
      <c r="M631" t="s">
        <v>4739</v>
      </c>
    </row>
    <row r="632" spans="1:13" x14ac:dyDescent="0.25">
      <c r="A632">
        <v>1257</v>
      </c>
      <c r="B632">
        <v>2015</v>
      </c>
      <c r="C632" t="s">
        <v>3832</v>
      </c>
      <c r="D632" t="s">
        <v>95</v>
      </c>
      <c r="E632" t="s">
        <v>3194</v>
      </c>
      <c r="F632" t="s">
        <v>3315</v>
      </c>
      <c r="G632" t="s">
        <v>3842</v>
      </c>
      <c r="H632">
        <v>55</v>
      </c>
      <c r="I632">
        <v>53</v>
      </c>
      <c r="K632" t="s">
        <v>728</v>
      </c>
      <c r="L632">
        <v>1</v>
      </c>
      <c r="M632" t="s">
        <v>4741</v>
      </c>
    </row>
    <row r="633" spans="1:13" x14ac:dyDescent="0.25">
      <c r="A633">
        <v>1260</v>
      </c>
      <c r="B633">
        <v>2015</v>
      </c>
      <c r="C633" t="s">
        <v>3832</v>
      </c>
      <c r="D633" t="s">
        <v>58</v>
      </c>
      <c r="E633" t="s">
        <v>3194</v>
      </c>
      <c r="F633" t="s">
        <v>3213</v>
      </c>
      <c r="G633" t="s">
        <v>3841</v>
      </c>
      <c r="H633">
        <v>71</v>
      </c>
      <c r="I633">
        <v>59</v>
      </c>
      <c r="K633" t="s">
        <v>730</v>
      </c>
      <c r="L633">
        <v>1</v>
      </c>
      <c r="M633" t="s">
        <v>4742</v>
      </c>
    </row>
    <row r="634" spans="1:13" x14ac:dyDescent="0.25">
      <c r="A634">
        <v>1261</v>
      </c>
      <c r="B634">
        <v>2015</v>
      </c>
      <c r="C634" t="s">
        <v>3832</v>
      </c>
      <c r="D634" t="s">
        <v>310</v>
      </c>
      <c r="E634" t="s">
        <v>3194</v>
      </c>
      <c r="F634" t="s">
        <v>3831</v>
      </c>
      <c r="G634" t="s">
        <v>3842</v>
      </c>
      <c r="H634">
        <v>59</v>
      </c>
      <c r="I634">
        <v>57</v>
      </c>
      <c r="K634" t="s">
        <v>731</v>
      </c>
      <c r="L634">
        <v>1</v>
      </c>
      <c r="M634" t="s">
        <v>4743</v>
      </c>
    </row>
    <row r="635" spans="1:13" x14ac:dyDescent="0.25">
      <c r="A635">
        <v>1263</v>
      </c>
      <c r="B635">
        <v>2015</v>
      </c>
      <c r="C635" t="s">
        <v>3315</v>
      </c>
      <c r="D635" t="s">
        <v>64</v>
      </c>
      <c r="E635" t="s">
        <v>3194</v>
      </c>
      <c r="F635" t="s">
        <v>3514</v>
      </c>
      <c r="G635" t="s">
        <v>3842</v>
      </c>
      <c r="H635">
        <v>84</v>
      </c>
      <c r="I635">
        <v>49</v>
      </c>
      <c r="K635" t="s">
        <v>176</v>
      </c>
      <c r="L635">
        <v>1</v>
      </c>
      <c r="M635" t="s">
        <v>4745</v>
      </c>
    </row>
    <row r="636" spans="1:13" x14ac:dyDescent="0.25">
      <c r="A636">
        <v>1269</v>
      </c>
      <c r="B636">
        <v>2015</v>
      </c>
      <c r="C636" t="s">
        <v>3315</v>
      </c>
      <c r="D636" t="s">
        <v>102</v>
      </c>
      <c r="E636" t="s">
        <v>3194</v>
      </c>
      <c r="F636" t="s">
        <v>3481</v>
      </c>
      <c r="G636" t="s">
        <v>3842</v>
      </c>
      <c r="H636">
        <v>87</v>
      </c>
      <c r="I636">
        <v>75</v>
      </c>
      <c r="K636" t="s">
        <v>674</v>
      </c>
      <c r="L636">
        <v>1</v>
      </c>
      <c r="M636" t="s">
        <v>4751</v>
      </c>
    </row>
    <row r="637" spans="1:13" x14ac:dyDescent="0.25">
      <c r="A637">
        <v>1270</v>
      </c>
      <c r="B637">
        <v>2015</v>
      </c>
      <c r="C637" t="s">
        <v>3315</v>
      </c>
      <c r="D637" t="s">
        <v>132</v>
      </c>
      <c r="E637" t="s">
        <v>3194</v>
      </c>
      <c r="F637" t="s">
        <v>3348</v>
      </c>
      <c r="G637" t="s">
        <v>3842</v>
      </c>
      <c r="H637">
        <v>70</v>
      </c>
      <c r="I637">
        <v>61</v>
      </c>
      <c r="K637" t="s">
        <v>675</v>
      </c>
      <c r="L637">
        <v>1</v>
      </c>
      <c r="M637" t="s">
        <v>4752</v>
      </c>
    </row>
    <row r="638" spans="1:13" x14ac:dyDescent="0.25">
      <c r="A638">
        <v>1271</v>
      </c>
      <c r="B638">
        <v>2015</v>
      </c>
      <c r="C638" t="s">
        <v>3315</v>
      </c>
      <c r="D638" t="s">
        <v>20</v>
      </c>
      <c r="E638" t="s">
        <v>3194</v>
      </c>
      <c r="F638" t="s">
        <v>3492</v>
      </c>
      <c r="G638" t="s">
        <v>3841</v>
      </c>
      <c r="H638">
        <v>68</v>
      </c>
      <c r="I638">
        <v>55</v>
      </c>
      <c r="K638" t="s">
        <v>416</v>
      </c>
      <c r="L638">
        <v>1</v>
      </c>
      <c r="M638" t="s">
        <v>4753</v>
      </c>
    </row>
    <row r="639" spans="1:13" x14ac:dyDescent="0.25">
      <c r="A639">
        <v>1272</v>
      </c>
      <c r="B639">
        <v>2015</v>
      </c>
      <c r="C639" t="s">
        <v>3315</v>
      </c>
      <c r="D639" t="s">
        <v>22</v>
      </c>
      <c r="E639" t="s">
        <v>3194</v>
      </c>
      <c r="F639" t="s">
        <v>3442</v>
      </c>
      <c r="G639" t="s">
        <v>3842</v>
      </c>
      <c r="H639">
        <v>70</v>
      </c>
      <c r="I639">
        <v>39</v>
      </c>
      <c r="K639" t="s">
        <v>418</v>
      </c>
      <c r="L639">
        <v>1</v>
      </c>
      <c r="M639" t="s">
        <v>4754</v>
      </c>
    </row>
    <row r="640" spans="1:13" x14ac:dyDescent="0.25">
      <c r="A640">
        <v>1273</v>
      </c>
      <c r="B640">
        <v>2015</v>
      </c>
      <c r="C640" t="s">
        <v>3315</v>
      </c>
      <c r="D640" t="s">
        <v>417</v>
      </c>
      <c r="E640" t="s">
        <v>3194</v>
      </c>
      <c r="F640" t="s">
        <v>3498</v>
      </c>
      <c r="G640" t="s">
        <v>3841</v>
      </c>
      <c r="H640">
        <v>72</v>
      </c>
      <c r="I640">
        <v>44</v>
      </c>
      <c r="K640" t="s">
        <v>419</v>
      </c>
      <c r="L640">
        <v>1</v>
      </c>
      <c r="M640" t="s">
        <v>4755</v>
      </c>
    </row>
    <row r="641" spans="1:13" x14ac:dyDescent="0.25">
      <c r="A641">
        <v>1275</v>
      </c>
      <c r="B641">
        <v>2015</v>
      </c>
      <c r="C641" t="s">
        <v>3315</v>
      </c>
      <c r="D641" t="s">
        <v>30</v>
      </c>
      <c r="E641" t="s">
        <v>3194</v>
      </c>
      <c r="F641" t="s">
        <v>3285</v>
      </c>
      <c r="G641" t="s">
        <v>3842</v>
      </c>
      <c r="H641">
        <v>67</v>
      </c>
      <c r="I641">
        <v>40</v>
      </c>
      <c r="K641" t="s">
        <v>528</v>
      </c>
      <c r="L641">
        <v>1</v>
      </c>
      <c r="M641" t="s">
        <v>4757</v>
      </c>
    </row>
    <row r="642" spans="1:13" x14ac:dyDescent="0.25">
      <c r="A642">
        <v>1276</v>
      </c>
      <c r="B642">
        <v>2015</v>
      </c>
      <c r="C642" t="s">
        <v>3315</v>
      </c>
      <c r="D642" t="s">
        <v>32</v>
      </c>
      <c r="E642" t="s">
        <v>3194</v>
      </c>
      <c r="F642" t="s">
        <v>3831</v>
      </c>
      <c r="G642" t="s">
        <v>3841</v>
      </c>
      <c r="H642">
        <v>89</v>
      </c>
      <c r="I642">
        <v>80</v>
      </c>
      <c r="J642" t="s">
        <v>3844</v>
      </c>
      <c r="K642" t="s">
        <v>733</v>
      </c>
      <c r="L642">
        <v>1</v>
      </c>
      <c r="M642" t="s">
        <v>4758</v>
      </c>
    </row>
    <row r="643" spans="1:13" x14ac:dyDescent="0.25">
      <c r="A643">
        <v>1277</v>
      </c>
      <c r="B643">
        <v>2015</v>
      </c>
      <c r="C643" t="s">
        <v>3315</v>
      </c>
      <c r="D643" t="s">
        <v>36</v>
      </c>
      <c r="E643" t="s">
        <v>3194</v>
      </c>
      <c r="F643" t="s">
        <v>3216</v>
      </c>
      <c r="G643" t="s">
        <v>3842</v>
      </c>
      <c r="H643">
        <v>60</v>
      </c>
      <c r="I643">
        <v>56</v>
      </c>
      <c r="K643" t="s">
        <v>734</v>
      </c>
      <c r="L643">
        <v>1</v>
      </c>
      <c r="M643" t="s">
        <v>4591</v>
      </c>
    </row>
    <row r="644" spans="1:13" x14ac:dyDescent="0.25">
      <c r="A644">
        <v>1280</v>
      </c>
      <c r="B644">
        <v>2015</v>
      </c>
      <c r="C644" t="s">
        <v>3315</v>
      </c>
      <c r="D644" t="s">
        <v>40</v>
      </c>
      <c r="E644" t="s">
        <v>3194</v>
      </c>
      <c r="F644" t="s">
        <v>3256</v>
      </c>
      <c r="G644" t="s">
        <v>3842</v>
      </c>
      <c r="H644">
        <v>65</v>
      </c>
      <c r="I644">
        <v>60</v>
      </c>
      <c r="K644" t="s">
        <v>736</v>
      </c>
      <c r="L644">
        <v>1</v>
      </c>
      <c r="M644" t="s">
        <v>4760</v>
      </c>
    </row>
    <row r="645" spans="1:13" x14ac:dyDescent="0.25">
      <c r="A645">
        <v>1282</v>
      </c>
      <c r="B645">
        <v>2015</v>
      </c>
      <c r="C645" t="s">
        <v>3315</v>
      </c>
      <c r="D645" t="s">
        <v>43</v>
      </c>
      <c r="E645" t="s">
        <v>3194</v>
      </c>
      <c r="F645" t="s">
        <v>3317</v>
      </c>
      <c r="G645" t="s">
        <v>3841</v>
      </c>
      <c r="H645">
        <v>70</v>
      </c>
      <c r="I645">
        <v>50</v>
      </c>
      <c r="K645" t="s">
        <v>738</v>
      </c>
      <c r="L645">
        <v>1</v>
      </c>
      <c r="M645" t="s">
        <v>4711</v>
      </c>
    </row>
    <row r="646" spans="1:13" x14ac:dyDescent="0.25">
      <c r="A646">
        <v>1284</v>
      </c>
      <c r="B646">
        <v>2015</v>
      </c>
      <c r="C646" t="s">
        <v>3315</v>
      </c>
      <c r="D646" t="s">
        <v>89</v>
      </c>
      <c r="E646" t="s">
        <v>3194</v>
      </c>
      <c r="F646" t="s">
        <v>3832</v>
      </c>
      <c r="G646" t="s">
        <v>3841</v>
      </c>
      <c r="H646">
        <v>63</v>
      </c>
      <c r="I646">
        <v>55</v>
      </c>
      <c r="K646" t="s">
        <v>739</v>
      </c>
      <c r="L646">
        <v>1</v>
      </c>
      <c r="M646" t="s">
        <v>4736</v>
      </c>
    </row>
    <row r="647" spans="1:13" x14ac:dyDescent="0.25">
      <c r="A647">
        <v>1285</v>
      </c>
      <c r="B647">
        <v>2015</v>
      </c>
      <c r="C647" t="s">
        <v>3315</v>
      </c>
      <c r="D647" t="s">
        <v>557</v>
      </c>
      <c r="E647" t="s">
        <v>3194</v>
      </c>
      <c r="F647" t="s">
        <v>3318</v>
      </c>
      <c r="G647" t="s">
        <v>3842</v>
      </c>
      <c r="H647">
        <v>56</v>
      </c>
      <c r="I647">
        <v>45</v>
      </c>
      <c r="K647" t="s">
        <v>740</v>
      </c>
      <c r="L647">
        <v>1</v>
      </c>
      <c r="M647" t="s">
        <v>4632</v>
      </c>
    </row>
    <row r="648" spans="1:13" x14ac:dyDescent="0.25">
      <c r="A648">
        <v>1289</v>
      </c>
      <c r="B648">
        <v>2015</v>
      </c>
      <c r="C648" t="s">
        <v>3315</v>
      </c>
      <c r="D648" t="s">
        <v>93</v>
      </c>
      <c r="E648" t="s">
        <v>3194</v>
      </c>
      <c r="F648" t="s">
        <v>3319</v>
      </c>
      <c r="G648" t="s">
        <v>3842</v>
      </c>
      <c r="H648">
        <v>76</v>
      </c>
      <c r="I648">
        <v>52</v>
      </c>
      <c r="K648" t="s">
        <v>541</v>
      </c>
      <c r="L648">
        <v>1</v>
      </c>
      <c r="M648" t="s">
        <v>4763</v>
      </c>
    </row>
    <row r="649" spans="1:13" x14ac:dyDescent="0.25">
      <c r="A649">
        <v>1291</v>
      </c>
      <c r="B649">
        <v>2015</v>
      </c>
      <c r="C649" t="s">
        <v>3315</v>
      </c>
      <c r="D649" t="s">
        <v>55</v>
      </c>
      <c r="E649" t="s">
        <v>3194</v>
      </c>
      <c r="F649" t="s">
        <v>3282</v>
      </c>
      <c r="G649" t="s">
        <v>3842</v>
      </c>
      <c r="H649">
        <v>81</v>
      </c>
      <c r="I649">
        <v>77</v>
      </c>
      <c r="K649" t="s">
        <v>543</v>
      </c>
      <c r="L649">
        <v>1</v>
      </c>
      <c r="M649" t="s">
        <v>4691</v>
      </c>
    </row>
    <row r="650" spans="1:13" x14ac:dyDescent="0.25">
      <c r="A650">
        <v>1292</v>
      </c>
      <c r="B650">
        <v>2015</v>
      </c>
      <c r="C650" t="s">
        <v>3315</v>
      </c>
      <c r="D650" t="s">
        <v>56</v>
      </c>
      <c r="E650" t="s">
        <v>3194</v>
      </c>
      <c r="F650" t="s">
        <v>3826</v>
      </c>
      <c r="G650" t="s">
        <v>3841</v>
      </c>
      <c r="H650">
        <v>73</v>
      </c>
      <c r="I650">
        <v>64</v>
      </c>
      <c r="K650" t="s">
        <v>544</v>
      </c>
      <c r="L650">
        <v>1</v>
      </c>
      <c r="M650" t="s">
        <v>4764</v>
      </c>
    </row>
    <row r="651" spans="1:13" x14ac:dyDescent="0.25">
      <c r="A651">
        <v>1297</v>
      </c>
      <c r="B651">
        <v>2015</v>
      </c>
      <c r="C651" t="s">
        <v>3256</v>
      </c>
      <c r="D651" t="s">
        <v>64</v>
      </c>
      <c r="E651" t="s">
        <v>3194</v>
      </c>
      <c r="F651" t="s">
        <v>3469</v>
      </c>
      <c r="G651" t="s">
        <v>3842</v>
      </c>
      <c r="H651">
        <v>93</v>
      </c>
      <c r="I651">
        <v>58</v>
      </c>
      <c r="K651" t="s">
        <v>176</v>
      </c>
      <c r="L651">
        <v>1</v>
      </c>
      <c r="M651" t="s">
        <v>4769</v>
      </c>
    </row>
    <row r="652" spans="1:13" x14ac:dyDescent="0.25">
      <c r="A652">
        <v>1298</v>
      </c>
      <c r="B652">
        <v>2015</v>
      </c>
      <c r="C652" t="s">
        <v>3256</v>
      </c>
      <c r="D652" t="s">
        <v>65</v>
      </c>
      <c r="E652" t="s">
        <v>3194</v>
      </c>
      <c r="F652" t="s">
        <v>3233</v>
      </c>
      <c r="G652" t="s">
        <v>3842</v>
      </c>
      <c r="H652">
        <v>76</v>
      </c>
      <c r="I652">
        <v>64</v>
      </c>
      <c r="K652" t="s">
        <v>258</v>
      </c>
      <c r="L652">
        <v>1</v>
      </c>
      <c r="M652" t="s">
        <v>4770</v>
      </c>
    </row>
    <row r="653" spans="1:13" x14ac:dyDescent="0.25">
      <c r="A653">
        <v>1299</v>
      </c>
      <c r="B653">
        <v>2015</v>
      </c>
      <c r="C653" t="s">
        <v>3256</v>
      </c>
      <c r="D653" t="s">
        <v>149</v>
      </c>
      <c r="E653" t="s">
        <v>3194</v>
      </c>
      <c r="F653" t="s">
        <v>3337</v>
      </c>
      <c r="G653" t="s">
        <v>3842</v>
      </c>
      <c r="H653">
        <v>79</v>
      </c>
      <c r="I653">
        <v>43</v>
      </c>
      <c r="K653" t="s">
        <v>259</v>
      </c>
      <c r="L653">
        <v>1</v>
      </c>
      <c r="M653" t="s">
        <v>4771</v>
      </c>
    </row>
    <row r="654" spans="1:13" x14ac:dyDescent="0.25">
      <c r="A654">
        <v>1300</v>
      </c>
      <c r="B654">
        <v>2015</v>
      </c>
      <c r="C654" t="s">
        <v>3256</v>
      </c>
      <c r="D654" t="s">
        <v>68</v>
      </c>
      <c r="E654" t="s">
        <v>3194</v>
      </c>
      <c r="F654" t="s">
        <v>3266</v>
      </c>
      <c r="G654" t="s">
        <v>3842</v>
      </c>
      <c r="H654">
        <v>68</v>
      </c>
      <c r="I654">
        <v>65</v>
      </c>
      <c r="K654" t="s">
        <v>260</v>
      </c>
      <c r="L654">
        <v>1</v>
      </c>
      <c r="M654" t="s">
        <v>4214</v>
      </c>
    </row>
    <row r="655" spans="1:13" x14ac:dyDescent="0.25">
      <c r="A655">
        <v>1301</v>
      </c>
      <c r="B655">
        <v>2015</v>
      </c>
      <c r="C655" t="s">
        <v>3256</v>
      </c>
      <c r="D655" t="s">
        <v>14</v>
      </c>
      <c r="E655" t="s">
        <v>3194</v>
      </c>
      <c r="F655" t="s">
        <v>3287</v>
      </c>
      <c r="G655" t="s">
        <v>3842</v>
      </c>
      <c r="H655">
        <v>84</v>
      </c>
      <c r="I655">
        <v>72</v>
      </c>
      <c r="K655" t="s">
        <v>261</v>
      </c>
      <c r="L655">
        <v>1</v>
      </c>
      <c r="M655" t="s">
        <v>4514</v>
      </c>
    </row>
    <row r="656" spans="1:13" x14ac:dyDescent="0.25">
      <c r="A656">
        <v>1302</v>
      </c>
      <c r="B656">
        <v>2015</v>
      </c>
      <c r="C656" t="s">
        <v>3256</v>
      </c>
      <c r="D656" t="s">
        <v>102</v>
      </c>
      <c r="E656" t="s">
        <v>3194</v>
      </c>
      <c r="F656" t="s">
        <v>3401</v>
      </c>
      <c r="G656" t="s">
        <v>3842</v>
      </c>
      <c r="H656">
        <v>60</v>
      </c>
      <c r="I656">
        <v>54</v>
      </c>
      <c r="K656" t="s">
        <v>673</v>
      </c>
      <c r="L656">
        <v>1</v>
      </c>
      <c r="M656" t="s">
        <v>4772</v>
      </c>
    </row>
    <row r="657" spans="1:13" x14ac:dyDescent="0.25">
      <c r="A657">
        <v>1304</v>
      </c>
      <c r="B657">
        <v>2015</v>
      </c>
      <c r="C657" t="s">
        <v>3256</v>
      </c>
      <c r="D657" t="s">
        <v>20</v>
      </c>
      <c r="E657" t="s">
        <v>3194</v>
      </c>
      <c r="F657" t="s">
        <v>3321</v>
      </c>
      <c r="G657" t="s">
        <v>3842</v>
      </c>
      <c r="H657">
        <v>78</v>
      </c>
      <c r="I657">
        <v>65</v>
      </c>
      <c r="K657" t="s">
        <v>743</v>
      </c>
      <c r="L657">
        <v>1</v>
      </c>
      <c r="M657" t="s">
        <v>4774</v>
      </c>
    </row>
    <row r="658" spans="1:13" x14ac:dyDescent="0.25">
      <c r="A658">
        <v>1305</v>
      </c>
      <c r="B658">
        <v>2015</v>
      </c>
      <c r="C658" t="s">
        <v>3256</v>
      </c>
      <c r="D658" t="s">
        <v>744</v>
      </c>
      <c r="E658" t="s">
        <v>3194</v>
      </c>
      <c r="F658" t="s">
        <v>3422</v>
      </c>
      <c r="G658" t="s">
        <v>3842</v>
      </c>
      <c r="H658">
        <v>86</v>
      </c>
      <c r="I658">
        <v>50</v>
      </c>
      <c r="K658" t="s">
        <v>745</v>
      </c>
      <c r="L658">
        <v>1</v>
      </c>
      <c r="M658" t="s">
        <v>4775</v>
      </c>
    </row>
    <row r="659" spans="1:13" x14ac:dyDescent="0.25">
      <c r="A659">
        <v>1306</v>
      </c>
      <c r="B659">
        <v>2015</v>
      </c>
      <c r="C659" t="s">
        <v>3256</v>
      </c>
      <c r="D659" t="s">
        <v>78</v>
      </c>
      <c r="E659" t="s">
        <v>3194</v>
      </c>
      <c r="F659" t="s">
        <v>3431</v>
      </c>
      <c r="G659" t="s">
        <v>3841</v>
      </c>
      <c r="H659">
        <v>55</v>
      </c>
      <c r="I659">
        <v>54</v>
      </c>
      <c r="K659" t="s">
        <v>746</v>
      </c>
      <c r="L659">
        <v>1</v>
      </c>
      <c r="M659" t="s">
        <v>4776</v>
      </c>
    </row>
    <row r="660" spans="1:13" x14ac:dyDescent="0.25">
      <c r="A660">
        <v>1307</v>
      </c>
      <c r="B660">
        <v>2015</v>
      </c>
      <c r="C660" t="s">
        <v>3256</v>
      </c>
      <c r="D660" t="s">
        <v>263</v>
      </c>
      <c r="E660" t="s">
        <v>3194</v>
      </c>
      <c r="F660" t="s">
        <v>3372</v>
      </c>
      <c r="G660" t="s">
        <v>3842</v>
      </c>
      <c r="H660">
        <v>83</v>
      </c>
      <c r="I660">
        <v>72</v>
      </c>
      <c r="K660" t="s">
        <v>747</v>
      </c>
      <c r="L660">
        <v>1</v>
      </c>
      <c r="M660" t="s">
        <v>4777</v>
      </c>
    </row>
    <row r="661" spans="1:13" x14ac:dyDescent="0.25">
      <c r="A661">
        <v>1309</v>
      </c>
      <c r="B661">
        <v>2015</v>
      </c>
      <c r="C661" t="s">
        <v>3256</v>
      </c>
      <c r="D661" t="s">
        <v>181</v>
      </c>
      <c r="E661" t="s">
        <v>3194</v>
      </c>
      <c r="F661" t="s">
        <v>3438</v>
      </c>
      <c r="G661" t="s">
        <v>3842</v>
      </c>
      <c r="H661">
        <v>73</v>
      </c>
      <c r="I661">
        <v>65</v>
      </c>
      <c r="K661" t="s">
        <v>268</v>
      </c>
      <c r="L661">
        <v>1</v>
      </c>
      <c r="M661" t="s">
        <v>4779</v>
      </c>
    </row>
    <row r="662" spans="1:13" x14ac:dyDescent="0.25">
      <c r="A662">
        <v>1310</v>
      </c>
      <c r="B662">
        <v>2015</v>
      </c>
      <c r="C662" t="s">
        <v>3256</v>
      </c>
      <c r="D662" t="s">
        <v>30</v>
      </c>
      <c r="E662" t="s">
        <v>3194</v>
      </c>
      <c r="F662" t="s">
        <v>3234</v>
      </c>
      <c r="G662" t="s">
        <v>3841</v>
      </c>
      <c r="H662">
        <v>76</v>
      </c>
      <c r="I662">
        <v>60</v>
      </c>
      <c r="K662" t="s">
        <v>400</v>
      </c>
      <c r="L662">
        <v>1</v>
      </c>
      <c r="M662" t="s">
        <v>4059</v>
      </c>
    </row>
    <row r="663" spans="1:13" x14ac:dyDescent="0.25">
      <c r="A663">
        <v>1311</v>
      </c>
      <c r="B663">
        <v>2015</v>
      </c>
      <c r="C663" t="s">
        <v>3256</v>
      </c>
      <c r="D663" t="s">
        <v>32</v>
      </c>
      <c r="E663" t="s">
        <v>3194</v>
      </c>
      <c r="F663" t="s">
        <v>3313</v>
      </c>
      <c r="G663" t="s">
        <v>3842</v>
      </c>
      <c r="H663">
        <v>68</v>
      </c>
      <c r="I663">
        <v>50</v>
      </c>
      <c r="K663" t="s">
        <v>401</v>
      </c>
      <c r="L663">
        <v>1</v>
      </c>
      <c r="M663" t="s">
        <v>4780</v>
      </c>
    </row>
    <row r="664" spans="1:13" x14ac:dyDescent="0.25">
      <c r="A664">
        <v>1313</v>
      </c>
      <c r="B664">
        <v>2015</v>
      </c>
      <c r="C664" t="s">
        <v>3256</v>
      </c>
      <c r="D664" t="s">
        <v>161</v>
      </c>
      <c r="E664" t="s">
        <v>3194</v>
      </c>
      <c r="F664" t="s">
        <v>3825</v>
      </c>
      <c r="G664" t="s">
        <v>3842</v>
      </c>
      <c r="H664">
        <v>87</v>
      </c>
      <c r="I664">
        <v>75</v>
      </c>
      <c r="K664" t="s">
        <v>403</v>
      </c>
      <c r="L664">
        <v>1</v>
      </c>
      <c r="M664" t="s">
        <v>4652</v>
      </c>
    </row>
    <row r="665" spans="1:13" x14ac:dyDescent="0.25">
      <c r="A665">
        <v>1314</v>
      </c>
      <c r="B665">
        <v>2015</v>
      </c>
      <c r="C665" t="s">
        <v>3256</v>
      </c>
      <c r="D665" t="s">
        <v>37</v>
      </c>
      <c r="E665" t="s">
        <v>3194</v>
      </c>
      <c r="F665" t="s">
        <v>3826</v>
      </c>
      <c r="G665" t="s">
        <v>3841</v>
      </c>
      <c r="H665">
        <v>81</v>
      </c>
      <c r="I665">
        <v>79</v>
      </c>
      <c r="K665" t="s">
        <v>404</v>
      </c>
      <c r="L665">
        <v>1</v>
      </c>
      <c r="M665" t="s">
        <v>4782</v>
      </c>
    </row>
    <row r="666" spans="1:13" x14ac:dyDescent="0.25">
      <c r="A666">
        <v>1317</v>
      </c>
      <c r="B666">
        <v>2015</v>
      </c>
      <c r="C666" t="s">
        <v>3256</v>
      </c>
      <c r="D666" t="s">
        <v>41</v>
      </c>
      <c r="E666" t="s">
        <v>3194</v>
      </c>
      <c r="F666" t="s">
        <v>3213</v>
      </c>
      <c r="G666" t="s">
        <v>3841</v>
      </c>
      <c r="H666">
        <v>81</v>
      </c>
      <c r="I666">
        <v>78</v>
      </c>
      <c r="J666" t="s">
        <v>3843</v>
      </c>
      <c r="K666" t="s">
        <v>750</v>
      </c>
      <c r="L666">
        <v>1</v>
      </c>
      <c r="M666" t="s">
        <v>4783</v>
      </c>
    </row>
    <row r="667" spans="1:13" x14ac:dyDescent="0.25">
      <c r="A667">
        <v>1318</v>
      </c>
      <c r="B667">
        <v>2015</v>
      </c>
      <c r="C667" t="s">
        <v>3256</v>
      </c>
      <c r="D667" t="s">
        <v>43</v>
      </c>
      <c r="E667" t="s">
        <v>3194</v>
      </c>
      <c r="F667" t="s">
        <v>3318</v>
      </c>
      <c r="G667" t="s">
        <v>3841</v>
      </c>
      <c r="H667">
        <v>68</v>
      </c>
      <c r="I667">
        <v>57</v>
      </c>
      <c r="K667" t="s">
        <v>751</v>
      </c>
      <c r="L667">
        <v>1</v>
      </c>
      <c r="M667" t="s">
        <v>4630</v>
      </c>
    </row>
    <row r="668" spans="1:13" x14ac:dyDescent="0.25">
      <c r="A668">
        <v>1321</v>
      </c>
      <c r="B668">
        <v>2015</v>
      </c>
      <c r="C668" t="s">
        <v>3256</v>
      </c>
      <c r="D668" t="s">
        <v>190</v>
      </c>
      <c r="E668" t="s">
        <v>3194</v>
      </c>
      <c r="F668" t="s">
        <v>3831</v>
      </c>
      <c r="G668" t="s">
        <v>3841</v>
      </c>
      <c r="H668">
        <v>51</v>
      </c>
      <c r="I668">
        <v>47</v>
      </c>
      <c r="K668" t="s">
        <v>754</v>
      </c>
      <c r="L668">
        <v>1</v>
      </c>
      <c r="M668" t="s">
        <v>4785</v>
      </c>
    </row>
    <row r="669" spans="1:13" x14ac:dyDescent="0.25">
      <c r="A669">
        <v>1323</v>
      </c>
      <c r="B669">
        <v>2015</v>
      </c>
      <c r="C669" t="s">
        <v>3256</v>
      </c>
      <c r="D669" t="s">
        <v>95</v>
      </c>
      <c r="E669" t="s">
        <v>3194</v>
      </c>
      <c r="F669" t="s">
        <v>3319</v>
      </c>
      <c r="G669" t="s">
        <v>3842</v>
      </c>
      <c r="H669">
        <v>69</v>
      </c>
      <c r="I669">
        <v>53</v>
      </c>
      <c r="K669" t="s">
        <v>755</v>
      </c>
      <c r="L669">
        <v>1</v>
      </c>
      <c r="M669" t="s">
        <v>4786</v>
      </c>
    </row>
    <row r="670" spans="1:13" x14ac:dyDescent="0.25">
      <c r="A670">
        <v>1327</v>
      </c>
      <c r="B670">
        <v>2015</v>
      </c>
      <c r="C670" t="s">
        <v>3256</v>
      </c>
      <c r="D670" t="s">
        <v>310</v>
      </c>
      <c r="E670" t="s">
        <v>3194</v>
      </c>
      <c r="F670" t="s">
        <v>3316</v>
      </c>
      <c r="G670" t="s">
        <v>3842</v>
      </c>
      <c r="H670">
        <v>71</v>
      </c>
      <c r="I670">
        <v>57</v>
      </c>
      <c r="K670" t="s">
        <v>757</v>
      </c>
      <c r="L670">
        <v>1</v>
      </c>
      <c r="M670" t="s">
        <v>4788</v>
      </c>
    </row>
    <row r="671" spans="1:13" x14ac:dyDescent="0.25">
      <c r="A671">
        <v>1330</v>
      </c>
      <c r="B671">
        <v>2015</v>
      </c>
      <c r="C671" t="s">
        <v>3826</v>
      </c>
      <c r="D671" t="s">
        <v>64</v>
      </c>
      <c r="E671" t="s">
        <v>3194</v>
      </c>
      <c r="F671" t="s">
        <v>3513</v>
      </c>
      <c r="G671" t="s">
        <v>3842</v>
      </c>
      <c r="H671">
        <v>76</v>
      </c>
      <c r="I671">
        <v>60</v>
      </c>
      <c r="K671" t="s">
        <v>176</v>
      </c>
      <c r="L671">
        <v>1</v>
      </c>
      <c r="M671" t="s">
        <v>4790</v>
      </c>
    </row>
    <row r="672" spans="1:13" x14ac:dyDescent="0.25">
      <c r="A672">
        <v>1331</v>
      </c>
      <c r="B672">
        <v>2015</v>
      </c>
      <c r="C672" t="s">
        <v>3826</v>
      </c>
      <c r="D672" t="s">
        <v>98</v>
      </c>
      <c r="E672" t="s">
        <v>3194</v>
      </c>
      <c r="F672" t="s">
        <v>3296</v>
      </c>
      <c r="G672" t="s">
        <v>3842</v>
      </c>
      <c r="H672">
        <v>103</v>
      </c>
      <c r="I672">
        <v>59</v>
      </c>
      <c r="K672" t="s">
        <v>258</v>
      </c>
      <c r="L672">
        <v>1</v>
      </c>
      <c r="M672" t="s">
        <v>4791</v>
      </c>
    </row>
    <row r="673" spans="1:13" x14ac:dyDescent="0.25">
      <c r="A673">
        <v>1336</v>
      </c>
      <c r="B673">
        <v>2015</v>
      </c>
      <c r="C673" t="s">
        <v>3826</v>
      </c>
      <c r="D673" t="s">
        <v>18</v>
      </c>
      <c r="E673" t="s">
        <v>3194</v>
      </c>
      <c r="F673" t="s">
        <v>3248</v>
      </c>
      <c r="G673" t="s">
        <v>3841</v>
      </c>
      <c r="H673">
        <v>60</v>
      </c>
      <c r="I673">
        <v>55</v>
      </c>
      <c r="K673" t="s">
        <v>105</v>
      </c>
      <c r="L673">
        <v>1</v>
      </c>
      <c r="M673" t="s">
        <v>4795</v>
      </c>
    </row>
    <row r="674" spans="1:13" x14ac:dyDescent="0.25">
      <c r="A674">
        <v>1337</v>
      </c>
      <c r="B674">
        <v>2015</v>
      </c>
      <c r="C674" t="s">
        <v>3826</v>
      </c>
      <c r="D674" t="s">
        <v>314</v>
      </c>
      <c r="E674" t="s">
        <v>3194</v>
      </c>
      <c r="F674" t="s">
        <v>3260</v>
      </c>
      <c r="G674" t="s">
        <v>3842</v>
      </c>
      <c r="H674">
        <v>108</v>
      </c>
      <c r="I674">
        <v>64</v>
      </c>
      <c r="K674" t="s">
        <v>196</v>
      </c>
      <c r="L674">
        <v>1</v>
      </c>
      <c r="M674" t="s">
        <v>4117</v>
      </c>
    </row>
    <row r="675" spans="1:13" x14ac:dyDescent="0.25">
      <c r="A675">
        <v>1341</v>
      </c>
      <c r="B675">
        <v>2015</v>
      </c>
      <c r="C675" t="s">
        <v>3826</v>
      </c>
      <c r="D675" t="s">
        <v>133</v>
      </c>
      <c r="E675" t="s">
        <v>3194</v>
      </c>
      <c r="F675" t="s">
        <v>3275</v>
      </c>
      <c r="G675" t="s">
        <v>3842</v>
      </c>
      <c r="H675">
        <v>89</v>
      </c>
      <c r="I675">
        <v>58</v>
      </c>
      <c r="K675" t="s">
        <v>267</v>
      </c>
      <c r="L675">
        <v>1</v>
      </c>
      <c r="M675" t="s">
        <v>4799</v>
      </c>
    </row>
    <row r="676" spans="1:13" x14ac:dyDescent="0.25">
      <c r="A676">
        <v>1342</v>
      </c>
      <c r="B676">
        <v>2015</v>
      </c>
      <c r="C676" t="s">
        <v>3826</v>
      </c>
      <c r="D676" t="s">
        <v>30</v>
      </c>
      <c r="E676" t="s">
        <v>3194</v>
      </c>
      <c r="F676" t="s">
        <v>3465</v>
      </c>
      <c r="G676" t="s">
        <v>3842</v>
      </c>
      <c r="H676">
        <v>86</v>
      </c>
      <c r="I676">
        <v>64</v>
      </c>
      <c r="K676" t="s">
        <v>528</v>
      </c>
      <c r="L676">
        <v>1</v>
      </c>
      <c r="M676" t="s">
        <v>4800</v>
      </c>
    </row>
    <row r="677" spans="1:13" x14ac:dyDescent="0.25">
      <c r="A677">
        <v>1344</v>
      </c>
      <c r="B677">
        <v>2015</v>
      </c>
      <c r="C677" t="s">
        <v>3826</v>
      </c>
      <c r="D677" t="s">
        <v>199</v>
      </c>
      <c r="E677" t="s">
        <v>3194</v>
      </c>
      <c r="F677" t="s">
        <v>3213</v>
      </c>
      <c r="G677" t="s">
        <v>3841</v>
      </c>
      <c r="H677">
        <v>71</v>
      </c>
      <c r="I677">
        <v>70</v>
      </c>
      <c r="K677" t="s">
        <v>734</v>
      </c>
      <c r="L677">
        <v>1</v>
      </c>
      <c r="M677" t="s">
        <v>4801</v>
      </c>
    </row>
    <row r="678" spans="1:13" x14ac:dyDescent="0.25">
      <c r="A678">
        <v>1345</v>
      </c>
      <c r="B678">
        <v>2015</v>
      </c>
      <c r="C678" t="s">
        <v>3826</v>
      </c>
      <c r="D678" t="s">
        <v>36</v>
      </c>
      <c r="E678" t="s">
        <v>3194</v>
      </c>
      <c r="F678" t="s">
        <v>3832</v>
      </c>
      <c r="G678" t="s">
        <v>3842</v>
      </c>
      <c r="H678">
        <v>72</v>
      </c>
      <c r="I678">
        <v>71</v>
      </c>
      <c r="K678" t="s">
        <v>531</v>
      </c>
      <c r="L678">
        <v>1</v>
      </c>
      <c r="M678" t="s">
        <v>4732</v>
      </c>
    </row>
    <row r="679" spans="1:13" x14ac:dyDescent="0.25">
      <c r="A679">
        <v>1347</v>
      </c>
      <c r="B679">
        <v>2015</v>
      </c>
      <c r="C679" t="s">
        <v>3826</v>
      </c>
      <c r="D679" t="s">
        <v>594</v>
      </c>
      <c r="E679" t="s">
        <v>3194</v>
      </c>
      <c r="F679" t="s">
        <v>3319</v>
      </c>
      <c r="G679" t="s">
        <v>3842</v>
      </c>
      <c r="H679">
        <v>68</v>
      </c>
      <c r="I679">
        <v>53</v>
      </c>
      <c r="K679" t="s">
        <v>533</v>
      </c>
      <c r="L679">
        <v>1</v>
      </c>
      <c r="M679" t="s">
        <v>4802</v>
      </c>
    </row>
    <row r="680" spans="1:13" x14ac:dyDescent="0.25">
      <c r="A680">
        <v>1349</v>
      </c>
      <c r="B680">
        <v>2015</v>
      </c>
      <c r="C680" t="s">
        <v>3826</v>
      </c>
      <c r="D680" t="s">
        <v>317</v>
      </c>
      <c r="E680" t="s">
        <v>3194</v>
      </c>
      <c r="F680" t="s">
        <v>3282</v>
      </c>
      <c r="G680" t="s">
        <v>3842</v>
      </c>
      <c r="H680">
        <v>78</v>
      </c>
      <c r="I680">
        <v>74</v>
      </c>
      <c r="K680" t="s">
        <v>535</v>
      </c>
      <c r="L680">
        <v>1</v>
      </c>
      <c r="M680" t="s">
        <v>4685</v>
      </c>
    </row>
    <row r="681" spans="1:13" x14ac:dyDescent="0.25">
      <c r="A681">
        <v>1350</v>
      </c>
      <c r="B681">
        <v>2015</v>
      </c>
      <c r="C681" t="s">
        <v>3826</v>
      </c>
      <c r="D681" t="s">
        <v>759</v>
      </c>
      <c r="E681" t="s">
        <v>3194</v>
      </c>
      <c r="F681" t="s">
        <v>3316</v>
      </c>
      <c r="G681" t="s">
        <v>3842</v>
      </c>
      <c r="H681">
        <v>93</v>
      </c>
      <c r="I681">
        <v>83</v>
      </c>
      <c r="K681" t="s">
        <v>635</v>
      </c>
      <c r="L681">
        <v>1</v>
      </c>
      <c r="M681" t="s">
        <v>4804</v>
      </c>
    </row>
    <row r="682" spans="1:13" x14ac:dyDescent="0.25">
      <c r="A682">
        <v>1352</v>
      </c>
      <c r="B682">
        <v>2015</v>
      </c>
      <c r="C682" t="s">
        <v>3826</v>
      </c>
      <c r="D682" t="s">
        <v>761</v>
      </c>
      <c r="E682" t="s">
        <v>3194</v>
      </c>
      <c r="F682" t="s">
        <v>3831</v>
      </c>
      <c r="G682" t="s">
        <v>3841</v>
      </c>
      <c r="H682">
        <v>75</v>
      </c>
      <c r="I682">
        <v>64</v>
      </c>
      <c r="K682" t="s">
        <v>538</v>
      </c>
      <c r="L682">
        <v>1</v>
      </c>
      <c r="M682" t="s">
        <v>4805</v>
      </c>
    </row>
    <row r="683" spans="1:13" x14ac:dyDescent="0.25">
      <c r="A683">
        <v>1356</v>
      </c>
      <c r="B683">
        <v>2015</v>
      </c>
      <c r="C683" t="s">
        <v>3826</v>
      </c>
      <c r="D683" t="s">
        <v>95</v>
      </c>
      <c r="E683" t="s">
        <v>3194</v>
      </c>
      <c r="F683" t="s">
        <v>3317</v>
      </c>
      <c r="G683" t="s">
        <v>3842</v>
      </c>
      <c r="H683">
        <v>89</v>
      </c>
      <c r="I683">
        <v>60</v>
      </c>
      <c r="K683" t="s">
        <v>764</v>
      </c>
      <c r="L683">
        <v>1</v>
      </c>
      <c r="M683" t="s">
        <v>4715</v>
      </c>
    </row>
    <row r="684" spans="1:13" x14ac:dyDescent="0.25">
      <c r="A684">
        <v>1357</v>
      </c>
      <c r="B684">
        <v>2015</v>
      </c>
      <c r="C684" t="s">
        <v>3826</v>
      </c>
      <c r="D684" t="s">
        <v>651</v>
      </c>
      <c r="E684" t="s">
        <v>3194</v>
      </c>
      <c r="F684" t="s">
        <v>3256</v>
      </c>
      <c r="G684" t="s">
        <v>3841</v>
      </c>
      <c r="H684">
        <v>58</v>
      </c>
      <c r="I684">
        <v>46</v>
      </c>
      <c r="K684" t="s">
        <v>765</v>
      </c>
      <c r="L684">
        <v>1</v>
      </c>
      <c r="M684" t="s">
        <v>4787</v>
      </c>
    </row>
    <row r="685" spans="1:13" x14ac:dyDescent="0.25">
      <c r="A685">
        <v>1360</v>
      </c>
      <c r="B685">
        <v>2015</v>
      </c>
      <c r="C685" t="s">
        <v>3826</v>
      </c>
      <c r="D685" t="s">
        <v>310</v>
      </c>
      <c r="E685" t="s">
        <v>3194</v>
      </c>
      <c r="F685" t="s">
        <v>3825</v>
      </c>
      <c r="G685" t="s">
        <v>3841</v>
      </c>
      <c r="H685">
        <v>84</v>
      </c>
      <c r="I685">
        <v>77</v>
      </c>
      <c r="K685" t="s">
        <v>767</v>
      </c>
      <c r="L685">
        <v>1</v>
      </c>
      <c r="M685" t="s">
        <v>4667</v>
      </c>
    </row>
    <row r="686" spans="1:13" x14ac:dyDescent="0.25">
      <c r="A686">
        <v>1364</v>
      </c>
      <c r="B686">
        <v>2015</v>
      </c>
      <c r="C686" t="s">
        <v>3213</v>
      </c>
      <c r="D686" t="s">
        <v>64</v>
      </c>
      <c r="E686" t="s">
        <v>3194</v>
      </c>
      <c r="F686" t="s">
        <v>3210</v>
      </c>
      <c r="G686" t="s">
        <v>3842</v>
      </c>
      <c r="H686">
        <v>82</v>
      </c>
      <c r="I686">
        <v>39</v>
      </c>
      <c r="K686" t="s">
        <v>176</v>
      </c>
      <c r="L686">
        <v>1</v>
      </c>
      <c r="M686" t="s">
        <v>3881</v>
      </c>
    </row>
    <row r="687" spans="1:13" x14ac:dyDescent="0.25">
      <c r="A687">
        <v>1365</v>
      </c>
      <c r="B687">
        <v>2015</v>
      </c>
      <c r="C687" t="s">
        <v>3213</v>
      </c>
      <c r="D687" t="s">
        <v>98</v>
      </c>
      <c r="E687" t="s">
        <v>3194</v>
      </c>
      <c r="F687" t="s">
        <v>3446</v>
      </c>
      <c r="G687" t="s">
        <v>3842</v>
      </c>
      <c r="H687">
        <v>92</v>
      </c>
      <c r="I687">
        <v>53</v>
      </c>
      <c r="K687" t="s">
        <v>258</v>
      </c>
      <c r="L687">
        <v>1</v>
      </c>
      <c r="M687" t="s">
        <v>4808</v>
      </c>
    </row>
    <row r="688" spans="1:13" x14ac:dyDescent="0.25">
      <c r="A688">
        <v>1366</v>
      </c>
      <c r="B688">
        <v>2015</v>
      </c>
      <c r="C688" t="s">
        <v>3213</v>
      </c>
      <c r="D688" t="s">
        <v>10</v>
      </c>
      <c r="E688" t="s">
        <v>3194</v>
      </c>
      <c r="F688" t="s">
        <v>3471</v>
      </c>
      <c r="G688" t="s">
        <v>3842</v>
      </c>
      <c r="H688">
        <v>104</v>
      </c>
      <c r="I688">
        <v>67</v>
      </c>
      <c r="K688" t="s">
        <v>259</v>
      </c>
      <c r="L688">
        <v>1</v>
      </c>
      <c r="M688" t="s">
        <v>4809</v>
      </c>
    </row>
    <row r="689" spans="1:13" x14ac:dyDescent="0.25">
      <c r="A689">
        <v>1369</v>
      </c>
      <c r="B689">
        <v>2015</v>
      </c>
      <c r="C689" t="s">
        <v>3213</v>
      </c>
      <c r="D689" t="s">
        <v>14</v>
      </c>
      <c r="E689" t="s">
        <v>3194</v>
      </c>
      <c r="F689" t="s">
        <v>3536</v>
      </c>
      <c r="G689" t="s">
        <v>3842</v>
      </c>
      <c r="H689">
        <v>81</v>
      </c>
      <c r="I689">
        <v>54</v>
      </c>
      <c r="K689" t="s">
        <v>103</v>
      </c>
      <c r="L689">
        <v>1</v>
      </c>
      <c r="M689" t="s">
        <v>4811</v>
      </c>
    </row>
    <row r="690" spans="1:13" x14ac:dyDescent="0.25">
      <c r="A690">
        <v>1370</v>
      </c>
      <c r="B690">
        <v>2015</v>
      </c>
      <c r="C690" t="s">
        <v>3213</v>
      </c>
      <c r="D690" t="s">
        <v>16</v>
      </c>
      <c r="E690" t="s">
        <v>3194</v>
      </c>
      <c r="F690" t="s">
        <v>3378</v>
      </c>
      <c r="G690" t="s">
        <v>3842</v>
      </c>
      <c r="H690">
        <v>90</v>
      </c>
      <c r="I690">
        <v>42</v>
      </c>
      <c r="K690" t="s">
        <v>262</v>
      </c>
      <c r="L690">
        <v>1</v>
      </c>
      <c r="M690" t="s">
        <v>4812</v>
      </c>
    </row>
    <row r="691" spans="1:13" x14ac:dyDescent="0.25">
      <c r="A691">
        <v>1371</v>
      </c>
      <c r="B691">
        <v>2015</v>
      </c>
      <c r="C691" t="s">
        <v>3213</v>
      </c>
      <c r="D691" t="s">
        <v>18</v>
      </c>
      <c r="E691" t="s">
        <v>3194</v>
      </c>
      <c r="F691" t="s">
        <v>3444</v>
      </c>
      <c r="G691" t="s">
        <v>3842</v>
      </c>
      <c r="H691">
        <v>79</v>
      </c>
      <c r="I691">
        <v>78</v>
      </c>
      <c r="J691" t="s">
        <v>3843</v>
      </c>
      <c r="K691" t="s">
        <v>415</v>
      </c>
      <c r="L691">
        <v>1</v>
      </c>
      <c r="M691" t="s">
        <v>4813</v>
      </c>
    </row>
    <row r="692" spans="1:13" x14ac:dyDescent="0.25">
      <c r="A692">
        <v>1372</v>
      </c>
      <c r="B692">
        <v>2015</v>
      </c>
      <c r="C692" t="s">
        <v>3213</v>
      </c>
      <c r="D692" t="s">
        <v>20</v>
      </c>
      <c r="E692" t="s">
        <v>3194</v>
      </c>
      <c r="F692" t="s">
        <v>3468</v>
      </c>
      <c r="G692" t="s">
        <v>3842</v>
      </c>
      <c r="H692">
        <v>75</v>
      </c>
      <c r="I692">
        <v>57</v>
      </c>
      <c r="K692" t="s">
        <v>416</v>
      </c>
      <c r="L692">
        <v>1</v>
      </c>
      <c r="M692" t="s">
        <v>4814</v>
      </c>
    </row>
    <row r="693" spans="1:13" x14ac:dyDescent="0.25">
      <c r="A693">
        <v>1373</v>
      </c>
      <c r="B693">
        <v>2015</v>
      </c>
      <c r="C693" t="s">
        <v>3213</v>
      </c>
      <c r="D693" t="s">
        <v>107</v>
      </c>
      <c r="E693" t="s">
        <v>3194</v>
      </c>
      <c r="F693" t="s">
        <v>3217</v>
      </c>
      <c r="G693" t="s">
        <v>3842</v>
      </c>
      <c r="H693">
        <v>93</v>
      </c>
      <c r="I693">
        <v>67</v>
      </c>
      <c r="K693" t="s">
        <v>418</v>
      </c>
      <c r="L693">
        <v>1</v>
      </c>
      <c r="M693" t="s">
        <v>4815</v>
      </c>
    </row>
    <row r="694" spans="1:13" x14ac:dyDescent="0.25">
      <c r="A694">
        <v>1374</v>
      </c>
      <c r="B694">
        <v>2015</v>
      </c>
      <c r="C694" t="s">
        <v>3213</v>
      </c>
      <c r="D694" t="s">
        <v>24</v>
      </c>
      <c r="E694" t="s">
        <v>3194</v>
      </c>
      <c r="F694" t="s">
        <v>3282</v>
      </c>
      <c r="G694" t="s">
        <v>3842</v>
      </c>
      <c r="H694">
        <v>83</v>
      </c>
      <c r="I694">
        <v>63</v>
      </c>
      <c r="K694" t="s">
        <v>769</v>
      </c>
      <c r="L694">
        <v>1</v>
      </c>
      <c r="M694" t="s">
        <v>4676</v>
      </c>
    </row>
    <row r="695" spans="1:13" x14ac:dyDescent="0.25">
      <c r="A695">
        <v>1376</v>
      </c>
      <c r="B695">
        <v>2015</v>
      </c>
      <c r="C695" t="s">
        <v>3213</v>
      </c>
      <c r="D695" t="s">
        <v>28</v>
      </c>
      <c r="E695" t="s">
        <v>3194</v>
      </c>
      <c r="F695" t="s">
        <v>3224</v>
      </c>
      <c r="G695" t="s">
        <v>3842</v>
      </c>
      <c r="H695">
        <v>91</v>
      </c>
      <c r="I695">
        <v>66</v>
      </c>
      <c r="K695" t="s">
        <v>771</v>
      </c>
      <c r="L695">
        <v>1</v>
      </c>
      <c r="M695" t="s">
        <v>4817</v>
      </c>
    </row>
    <row r="696" spans="1:13" x14ac:dyDescent="0.25">
      <c r="A696">
        <v>1377</v>
      </c>
      <c r="B696">
        <v>2015</v>
      </c>
      <c r="C696" t="s">
        <v>3213</v>
      </c>
      <c r="D696" t="s">
        <v>30</v>
      </c>
      <c r="E696" t="s">
        <v>3194</v>
      </c>
      <c r="F696" t="s">
        <v>3207</v>
      </c>
      <c r="G696" t="s">
        <v>3842</v>
      </c>
      <c r="H696">
        <v>87</v>
      </c>
      <c r="I696">
        <v>60</v>
      </c>
      <c r="K696" t="s">
        <v>717</v>
      </c>
      <c r="L696">
        <v>1</v>
      </c>
      <c r="M696" t="s">
        <v>3923</v>
      </c>
    </row>
    <row r="697" spans="1:13" x14ac:dyDescent="0.25">
      <c r="A697">
        <v>1378</v>
      </c>
      <c r="B697">
        <v>2015</v>
      </c>
      <c r="C697" t="s">
        <v>3213</v>
      </c>
      <c r="D697" t="s">
        <v>32</v>
      </c>
      <c r="E697" t="s">
        <v>3194</v>
      </c>
      <c r="F697" t="s">
        <v>3317</v>
      </c>
      <c r="G697" t="s">
        <v>3842</v>
      </c>
      <c r="H697">
        <v>83</v>
      </c>
      <c r="I697">
        <v>76</v>
      </c>
      <c r="J697" t="s">
        <v>3844</v>
      </c>
      <c r="K697" t="s">
        <v>718</v>
      </c>
      <c r="L697">
        <v>1</v>
      </c>
      <c r="M697" t="s">
        <v>4705</v>
      </c>
    </row>
    <row r="698" spans="1:13" x14ac:dyDescent="0.25">
      <c r="A698">
        <v>1380</v>
      </c>
      <c r="B698">
        <v>2015</v>
      </c>
      <c r="C698" t="s">
        <v>3213</v>
      </c>
      <c r="D698" t="s">
        <v>36</v>
      </c>
      <c r="E698" t="s">
        <v>3194</v>
      </c>
      <c r="F698" t="s">
        <v>3831</v>
      </c>
      <c r="G698" t="s">
        <v>3841</v>
      </c>
      <c r="H698">
        <v>62</v>
      </c>
      <c r="I698">
        <v>56</v>
      </c>
      <c r="K698" t="s">
        <v>720</v>
      </c>
      <c r="L698">
        <v>1</v>
      </c>
      <c r="M698" t="s">
        <v>4818</v>
      </c>
    </row>
    <row r="699" spans="1:13" x14ac:dyDescent="0.25">
      <c r="A699">
        <v>1382</v>
      </c>
      <c r="B699">
        <v>2015</v>
      </c>
      <c r="C699" t="s">
        <v>3213</v>
      </c>
      <c r="D699" t="s">
        <v>85</v>
      </c>
      <c r="E699" t="s">
        <v>3194</v>
      </c>
      <c r="F699" t="s">
        <v>3315</v>
      </c>
      <c r="G699" t="s">
        <v>3842</v>
      </c>
      <c r="H699">
        <v>75</v>
      </c>
      <c r="I699">
        <v>70</v>
      </c>
      <c r="K699" t="s">
        <v>774</v>
      </c>
      <c r="L699">
        <v>1</v>
      </c>
      <c r="M699" t="s">
        <v>4759</v>
      </c>
    </row>
    <row r="700" spans="1:13" x14ac:dyDescent="0.25">
      <c r="A700">
        <v>1385</v>
      </c>
      <c r="B700">
        <v>2015</v>
      </c>
      <c r="C700" t="s">
        <v>3213</v>
      </c>
      <c r="D700" t="s">
        <v>43</v>
      </c>
      <c r="E700" t="s">
        <v>3194</v>
      </c>
      <c r="F700" t="s">
        <v>3825</v>
      </c>
      <c r="G700" t="s">
        <v>3842</v>
      </c>
      <c r="H700">
        <v>77</v>
      </c>
      <c r="I700">
        <v>73</v>
      </c>
      <c r="K700" t="s">
        <v>776</v>
      </c>
      <c r="L700">
        <v>1</v>
      </c>
      <c r="M700" t="s">
        <v>4657</v>
      </c>
    </row>
    <row r="701" spans="1:13" x14ac:dyDescent="0.25">
      <c r="A701">
        <v>1387</v>
      </c>
      <c r="B701">
        <v>2015</v>
      </c>
      <c r="C701" t="s">
        <v>3213</v>
      </c>
      <c r="D701" t="s">
        <v>45</v>
      </c>
      <c r="E701" t="s">
        <v>3194</v>
      </c>
      <c r="F701" t="s">
        <v>3216</v>
      </c>
      <c r="G701" t="s">
        <v>3842</v>
      </c>
      <c r="H701">
        <v>71</v>
      </c>
      <c r="I701">
        <v>63</v>
      </c>
      <c r="K701" t="s">
        <v>777</v>
      </c>
      <c r="L701">
        <v>1</v>
      </c>
      <c r="M701" t="s">
        <v>4598</v>
      </c>
    </row>
    <row r="702" spans="1:13" x14ac:dyDescent="0.25">
      <c r="A702">
        <v>1390</v>
      </c>
      <c r="B702">
        <v>2015</v>
      </c>
      <c r="C702" t="s">
        <v>3213</v>
      </c>
      <c r="D702" t="s">
        <v>51</v>
      </c>
      <c r="E702" t="s">
        <v>3194</v>
      </c>
      <c r="F702" t="s">
        <v>3321</v>
      </c>
      <c r="G702" t="s">
        <v>3842</v>
      </c>
      <c r="H702">
        <v>88</v>
      </c>
      <c r="I702">
        <v>75</v>
      </c>
      <c r="K702" t="s">
        <v>778</v>
      </c>
      <c r="L702">
        <v>1</v>
      </c>
      <c r="M702" t="s">
        <v>4821</v>
      </c>
    </row>
    <row r="703" spans="1:13" x14ac:dyDescent="0.25">
      <c r="A703">
        <v>1392</v>
      </c>
      <c r="B703">
        <v>2015</v>
      </c>
      <c r="C703" t="s">
        <v>3213</v>
      </c>
      <c r="D703" t="s">
        <v>651</v>
      </c>
      <c r="E703" t="s">
        <v>3194</v>
      </c>
      <c r="F703" t="s">
        <v>3316</v>
      </c>
      <c r="G703" t="s">
        <v>3841</v>
      </c>
      <c r="H703">
        <v>65</v>
      </c>
      <c r="I703">
        <v>60</v>
      </c>
      <c r="K703" t="s">
        <v>779</v>
      </c>
      <c r="L703">
        <v>1</v>
      </c>
      <c r="M703" t="s">
        <v>4822</v>
      </c>
    </row>
    <row r="704" spans="1:13" x14ac:dyDescent="0.25">
      <c r="A704">
        <v>1394</v>
      </c>
      <c r="B704">
        <v>2015</v>
      </c>
      <c r="C704" t="s">
        <v>3213</v>
      </c>
      <c r="D704" t="s">
        <v>310</v>
      </c>
      <c r="E704" t="s">
        <v>3194</v>
      </c>
      <c r="F704" t="s">
        <v>3318</v>
      </c>
      <c r="G704" t="s">
        <v>3842</v>
      </c>
      <c r="H704">
        <v>81</v>
      </c>
      <c r="I704">
        <v>67</v>
      </c>
      <c r="K704" t="s">
        <v>780</v>
      </c>
      <c r="L704">
        <v>1</v>
      </c>
      <c r="M704" t="s">
        <v>4639</v>
      </c>
    </row>
    <row r="705" spans="1:13" x14ac:dyDescent="0.25">
      <c r="A705">
        <v>1397</v>
      </c>
      <c r="B705">
        <v>2015</v>
      </c>
      <c r="C705" t="s">
        <v>3313</v>
      </c>
      <c r="D705" t="s">
        <v>64</v>
      </c>
      <c r="E705" t="s">
        <v>3194</v>
      </c>
      <c r="F705" t="s">
        <v>3203</v>
      </c>
      <c r="G705" t="s">
        <v>3842</v>
      </c>
      <c r="H705">
        <v>78</v>
      </c>
      <c r="I705">
        <v>45</v>
      </c>
      <c r="K705" t="s">
        <v>176</v>
      </c>
      <c r="L705">
        <v>1</v>
      </c>
      <c r="M705" t="s">
        <v>4823</v>
      </c>
    </row>
    <row r="706" spans="1:13" x14ac:dyDescent="0.25">
      <c r="A706">
        <v>1398</v>
      </c>
      <c r="B706">
        <v>2015</v>
      </c>
      <c r="C706" t="s">
        <v>3313</v>
      </c>
      <c r="D706" t="s">
        <v>98</v>
      </c>
      <c r="E706" t="s">
        <v>3194</v>
      </c>
      <c r="F706" t="s">
        <v>3339</v>
      </c>
      <c r="G706" t="s">
        <v>3842</v>
      </c>
      <c r="H706">
        <v>63</v>
      </c>
      <c r="I706">
        <v>56</v>
      </c>
      <c r="K706" t="s">
        <v>258</v>
      </c>
      <c r="L706">
        <v>1</v>
      </c>
      <c r="M706" t="s">
        <v>4824</v>
      </c>
    </row>
    <row r="707" spans="1:13" x14ac:dyDescent="0.25">
      <c r="A707">
        <v>1405</v>
      </c>
      <c r="B707">
        <v>2015</v>
      </c>
      <c r="C707" t="s">
        <v>3313</v>
      </c>
      <c r="D707" t="s">
        <v>24</v>
      </c>
      <c r="E707" t="s">
        <v>3194</v>
      </c>
      <c r="F707" t="s">
        <v>3292</v>
      </c>
      <c r="G707" t="s">
        <v>3842</v>
      </c>
      <c r="H707">
        <v>58</v>
      </c>
      <c r="I707">
        <v>54</v>
      </c>
      <c r="K707" t="s">
        <v>153</v>
      </c>
      <c r="L707">
        <v>1</v>
      </c>
      <c r="M707" t="s">
        <v>4568</v>
      </c>
    </row>
    <row r="708" spans="1:13" x14ac:dyDescent="0.25">
      <c r="A708">
        <v>1406</v>
      </c>
      <c r="B708">
        <v>2015</v>
      </c>
      <c r="C708" t="s">
        <v>3313</v>
      </c>
      <c r="D708" t="s">
        <v>263</v>
      </c>
      <c r="E708" t="s">
        <v>3194</v>
      </c>
      <c r="F708" t="s">
        <v>3505</v>
      </c>
      <c r="G708" t="s">
        <v>3842</v>
      </c>
      <c r="H708">
        <v>65</v>
      </c>
      <c r="I708">
        <v>56</v>
      </c>
      <c r="K708" t="s">
        <v>265</v>
      </c>
      <c r="L708">
        <v>1</v>
      </c>
      <c r="M708" t="s">
        <v>4830</v>
      </c>
    </row>
    <row r="709" spans="1:13" x14ac:dyDescent="0.25">
      <c r="A709">
        <v>1407</v>
      </c>
      <c r="B709">
        <v>2015</v>
      </c>
      <c r="C709" t="s">
        <v>3313</v>
      </c>
      <c r="D709" t="s">
        <v>26</v>
      </c>
      <c r="E709" t="s">
        <v>3194</v>
      </c>
      <c r="F709" t="s">
        <v>3490</v>
      </c>
      <c r="G709" t="s">
        <v>3842</v>
      </c>
      <c r="H709">
        <v>81</v>
      </c>
      <c r="I709">
        <v>77</v>
      </c>
      <c r="J709" t="s">
        <v>3843</v>
      </c>
      <c r="K709" t="s">
        <v>266</v>
      </c>
      <c r="L709">
        <v>1</v>
      </c>
      <c r="M709" t="s">
        <v>4831</v>
      </c>
    </row>
    <row r="710" spans="1:13" x14ac:dyDescent="0.25">
      <c r="A710">
        <v>1408</v>
      </c>
      <c r="B710">
        <v>2015</v>
      </c>
      <c r="C710" t="s">
        <v>3313</v>
      </c>
      <c r="D710" t="s">
        <v>181</v>
      </c>
      <c r="E710" t="s">
        <v>3194</v>
      </c>
      <c r="F710" t="s">
        <v>3220</v>
      </c>
      <c r="G710" t="s">
        <v>3842</v>
      </c>
      <c r="H710">
        <v>58</v>
      </c>
      <c r="I710">
        <v>39</v>
      </c>
      <c r="K710" t="s">
        <v>267</v>
      </c>
      <c r="L710">
        <v>1</v>
      </c>
      <c r="M710" t="s">
        <v>4832</v>
      </c>
    </row>
    <row r="711" spans="1:13" x14ac:dyDescent="0.25">
      <c r="A711">
        <v>1409</v>
      </c>
      <c r="B711">
        <v>2015</v>
      </c>
      <c r="C711" t="s">
        <v>3313</v>
      </c>
      <c r="D711" t="s">
        <v>30</v>
      </c>
      <c r="E711" t="s">
        <v>3194</v>
      </c>
      <c r="F711" t="s">
        <v>3342</v>
      </c>
      <c r="G711" t="s">
        <v>3842</v>
      </c>
      <c r="H711">
        <v>71</v>
      </c>
      <c r="I711">
        <v>54</v>
      </c>
      <c r="K711" t="s">
        <v>528</v>
      </c>
      <c r="L711">
        <v>1</v>
      </c>
      <c r="M711" t="s">
        <v>4833</v>
      </c>
    </row>
    <row r="712" spans="1:13" x14ac:dyDescent="0.25">
      <c r="A712">
        <v>1412</v>
      </c>
      <c r="B712">
        <v>2015</v>
      </c>
      <c r="C712" t="s">
        <v>3313</v>
      </c>
      <c r="D712" t="s">
        <v>36</v>
      </c>
      <c r="E712" t="s">
        <v>3194</v>
      </c>
      <c r="F712" t="s">
        <v>3318</v>
      </c>
      <c r="G712" t="s">
        <v>3841</v>
      </c>
      <c r="H712">
        <v>71</v>
      </c>
      <c r="I712">
        <v>62</v>
      </c>
      <c r="K712" t="s">
        <v>782</v>
      </c>
      <c r="L712">
        <v>1</v>
      </c>
      <c r="M712" t="s">
        <v>4625</v>
      </c>
    </row>
    <row r="713" spans="1:13" x14ac:dyDescent="0.25">
      <c r="A713">
        <v>1413</v>
      </c>
      <c r="B713">
        <v>2015</v>
      </c>
      <c r="C713" t="s">
        <v>3313</v>
      </c>
      <c r="D713" t="s">
        <v>37</v>
      </c>
      <c r="E713" t="s">
        <v>3194</v>
      </c>
      <c r="F713" t="s">
        <v>3282</v>
      </c>
      <c r="G713" t="s">
        <v>3842</v>
      </c>
      <c r="H713">
        <v>73</v>
      </c>
      <c r="I713">
        <v>64</v>
      </c>
      <c r="K713" t="s">
        <v>735</v>
      </c>
      <c r="L713">
        <v>1</v>
      </c>
      <c r="M713" t="s">
        <v>4683</v>
      </c>
    </row>
    <row r="714" spans="1:13" x14ac:dyDescent="0.25">
      <c r="A714">
        <v>1414</v>
      </c>
      <c r="B714">
        <v>2015</v>
      </c>
      <c r="C714" t="s">
        <v>3313</v>
      </c>
      <c r="D714" t="s">
        <v>85</v>
      </c>
      <c r="E714" t="s">
        <v>3194</v>
      </c>
      <c r="F714" t="s">
        <v>3317</v>
      </c>
      <c r="G714" t="s">
        <v>3842</v>
      </c>
      <c r="H714">
        <v>70</v>
      </c>
      <c r="I714">
        <v>65</v>
      </c>
      <c r="K714" t="s">
        <v>736</v>
      </c>
      <c r="L714">
        <v>1</v>
      </c>
      <c r="M714" t="s">
        <v>4709</v>
      </c>
    </row>
    <row r="715" spans="1:13" x14ac:dyDescent="0.25">
      <c r="A715">
        <v>1416</v>
      </c>
      <c r="B715">
        <v>2015</v>
      </c>
      <c r="C715" t="s">
        <v>3313</v>
      </c>
      <c r="D715" t="s">
        <v>41</v>
      </c>
      <c r="E715" t="s">
        <v>3194</v>
      </c>
      <c r="F715" t="s">
        <v>3832</v>
      </c>
      <c r="G715" t="s">
        <v>3841</v>
      </c>
      <c r="H715">
        <v>80</v>
      </c>
      <c r="I715">
        <v>68</v>
      </c>
      <c r="K715" t="s">
        <v>784</v>
      </c>
      <c r="L715">
        <v>1</v>
      </c>
      <c r="M715" t="s">
        <v>4734</v>
      </c>
    </row>
    <row r="716" spans="1:13" x14ac:dyDescent="0.25">
      <c r="A716">
        <v>1418</v>
      </c>
      <c r="B716">
        <v>2015</v>
      </c>
      <c r="C716" t="s">
        <v>3313</v>
      </c>
      <c r="D716" t="s">
        <v>44</v>
      </c>
      <c r="E716" t="s">
        <v>3194</v>
      </c>
      <c r="F716" t="s">
        <v>3213</v>
      </c>
      <c r="G716" t="s">
        <v>3842</v>
      </c>
      <c r="H716">
        <v>76</v>
      </c>
      <c r="I716">
        <v>72</v>
      </c>
      <c r="K716" t="s">
        <v>739</v>
      </c>
      <c r="L716">
        <v>1</v>
      </c>
      <c r="M716" t="s">
        <v>4820</v>
      </c>
    </row>
    <row r="717" spans="1:13" x14ac:dyDescent="0.25">
      <c r="A717">
        <v>1419</v>
      </c>
      <c r="B717">
        <v>2015</v>
      </c>
      <c r="C717" t="s">
        <v>3313</v>
      </c>
      <c r="D717" t="s">
        <v>761</v>
      </c>
      <c r="E717" t="s">
        <v>3194</v>
      </c>
      <c r="F717" t="s">
        <v>3227</v>
      </c>
      <c r="G717" t="s">
        <v>3842</v>
      </c>
      <c r="H717">
        <v>72</v>
      </c>
      <c r="I717">
        <v>67</v>
      </c>
      <c r="K717" t="s">
        <v>785</v>
      </c>
      <c r="L717">
        <v>1</v>
      </c>
      <c r="M717" t="s">
        <v>4835</v>
      </c>
    </row>
    <row r="718" spans="1:13" x14ac:dyDescent="0.25">
      <c r="A718">
        <v>1420</v>
      </c>
      <c r="B718">
        <v>2015</v>
      </c>
      <c r="C718" t="s">
        <v>3313</v>
      </c>
      <c r="D718" t="s">
        <v>47</v>
      </c>
      <c r="E718" t="s">
        <v>3194</v>
      </c>
      <c r="F718" t="s">
        <v>3316</v>
      </c>
      <c r="G718" t="s">
        <v>3842</v>
      </c>
      <c r="H718">
        <v>83</v>
      </c>
      <c r="I718">
        <v>77</v>
      </c>
      <c r="K718" t="s">
        <v>786</v>
      </c>
      <c r="L718">
        <v>1</v>
      </c>
      <c r="M718" t="s">
        <v>4836</v>
      </c>
    </row>
    <row r="719" spans="1:13" x14ac:dyDescent="0.25">
      <c r="A719">
        <v>1422</v>
      </c>
      <c r="B719">
        <v>2015</v>
      </c>
      <c r="C719" t="s">
        <v>3313</v>
      </c>
      <c r="D719" t="s">
        <v>92</v>
      </c>
      <c r="E719" t="s">
        <v>3194</v>
      </c>
      <c r="F719" t="s">
        <v>3826</v>
      </c>
      <c r="G719" t="s">
        <v>3842</v>
      </c>
      <c r="H719">
        <v>89</v>
      </c>
      <c r="I719">
        <v>76</v>
      </c>
      <c r="K719" t="s">
        <v>787</v>
      </c>
      <c r="L719">
        <v>1</v>
      </c>
      <c r="M719" t="s">
        <v>4806</v>
      </c>
    </row>
    <row r="720" spans="1:13" x14ac:dyDescent="0.25">
      <c r="A720">
        <v>1425</v>
      </c>
      <c r="B720">
        <v>2015</v>
      </c>
      <c r="C720" t="s">
        <v>3313</v>
      </c>
      <c r="D720" t="s">
        <v>651</v>
      </c>
      <c r="E720" t="s">
        <v>3194</v>
      </c>
      <c r="F720" t="s">
        <v>3216</v>
      </c>
      <c r="G720" t="s">
        <v>3842</v>
      </c>
      <c r="H720">
        <v>71</v>
      </c>
      <c r="I720">
        <v>65</v>
      </c>
      <c r="K720" t="s">
        <v>788</v>
      </c>
      <c r="L720">
        <v>1</v>
      </c>
      <c r="M720" t="s">
        <v>4605</v>
      </c>
    </row>
    <row r="721" spans="1:13" x14ac:dyDescent="0.25">
      <c r="A721">
        <v>1427</v>
      </c>
      <c r="B721">
        <v>2015</v>
      </c>
      <c r="C721" t="s">
        <v>3313</v>
      </c>
      <c r="D721" t="s">
        <v>58</v>
      </c>
      <c r="E721" t="s">
        <v>3194</v>
      </c>
      <c r="F721" t="s">
        <v>3315</v>
      </c>
      <c r="G721" t="s">
        <v>3841</v>
      </c>
      <c r="H721">
        <v>67</v>
      </c>
      <c r="I721">
        <v>63</v>
      </c>
      <c r="K721" t="s">
        <v>789</v>
      </c>
      <c r="L721">
        <v>1</v>
      </c>
      <c r="M721" t="s">
        <v>4765</v>
      </c>
    </row>
    <row r="722" spans="1:13" x14ac:dyDescent="0.25">
      <c r="A722">
        <v>1430</v>
      </c>
      <c r="B722">
        <v>2015</v>
      </c>
      <c r="C722" t="s">
        <v>3316</v>
      </c>
      <c r="D722" t="s">
        <v>64</v>
      </c>
      <c r="E722" t="s">
        <v>3194</v>
      </c>
      <c r="F722" t="s">
        <v>3250</v>
      </c>
      <c r="G722" t="s">
        <v>3842</v>
      </c>
      <c r="H722">
        <v>89</v>
      </c>
      <c r="I722">
        <v>42</v>
      </c>
      <c r="K722" t="s">
        <v>176</v>
      </c>
      <c r="L722">
        <v>1</v>
      </c>
      <c r="M722" t="s">
        <v>4840</v>
      </c>
    </row>
    <row r="723" spans="1:13" x14ac:dyDescent="0.25">
      <c r="A723">
        <v>1431</v>
      </c>
      <c r="B723">
        <v>2015</v>
      </c>
      <c r="C723" t="s">
        <v>3316</v>
      </c>
      <c r="D723" t="s">
        <v>98</v>
      </c>
      <c r="E723" t="s">
        <v>3194</v>
      </c>
      <c r="F723" t="s">
        <v>3414</v>
      </c>
      <c r="G723" t="s">
        <v>3842</v>
      </c>
      <c r="H723">
        <v>65</v>
      </c>
      <c r="I723">
        <v>47</v>
      </c>
      <c r="K723" t="s">
        <v>258</v>
      </c>
      <c r="L723">
        <v>1</v>
      </c>
      <c r="M723" t="s">
        <v>4841</v>
      </c>
    </row>
    <row r="724" spans="1:13" x14ac:dyDescent="0.25">
      <c r="A724">
        <v>1434</v>
      </c>
      <c r="B724">
        <v>2015</v>
      </c>
      <c r="C724" t="s">
        <v>3316</v>
      </c>
      <c r="D724" t="s">
        <v>70</v>
      </c>
      <c r="E724" t="s">
        <v>3194</v>
      </c>
      <c r="F724" t="s">
        <v>3244</v>
      </c>
      <c r="G724" t="s">
        <v>3842</v>
      </c>
      <c r="H724">
        <v>70</v>
      </c>
      <c r="I724">
        <v>37</v>
      </c>
      <c r="K724" t="s">
        <v>101</v>
      </c>
      <c r="L724">
        <v>1</v>
      </c>
      <c r="M724" t="s">
        <v>4844</v>
      </c>
    </row>
    <row r="725" spans="1:13" x14ac:dyDescent="0.25">
      <c r="A725">
        <v>1435</v>
      </c>
      <c r="B725">
        <v>2015</v>
      </c>
      <c r="C725" t="s">
        <v>3316</v>
      </c>
      <c r="D725" t="s">
        <v>102</v>
      </c>
      <c r="E725" t="s">
        <v>3194</v>
      </c>
      <c r="F725" t="s">
        <v>3220</v>
      </c>
      <c r="G725" t="s">
        <v>3842</v>
      </c>
      <c r="H725">
        <v>72</v>
      </c>
      <c r="I725">
        <v>48</v>
      </c>
      <c r="K725" t="s">
        <v>103</v>
      </c>
      <c r="L725">
        <v>1</v>
      </c>
      <c r="M725" t="s">
        <v>4845</v>
      </c>
    </row>
    <row r="726" spans="1:13" x14ac:dyDescent="0.25">
      <c r="A726">
        <v>1437</v>
      </c>
      <c r="B726">
        <v>2015</v>
      </c>
      <c r="C726" t="s">
        <v>3316</v>
      </c>
      <c r="D726" t="s">
        <v>20</v>
      </c>
      <c r="E726" t="s">
        <v>3194</v>
      </c>
      <c r="F726" t="s">
        <v>3322</v>
      </c>
      <c r="G726" t="s">
        <v>3841</v>
      </c>
      <c r="H726">
        <v>69</v>
      </c>
      <c r="I726">
        <v>57</v>
      </c>
      <c r="K726" t="s">
        <v>152</v>
      </c>
      <c r="L726">
        <v>1</v>
      </c>
      <c r="M726" t="s">
        <v>4847</v>
      </c>
    </row>
    <row r="727" spans="1:13" x14ac:dyDescent="0.25">
      <c r="A727">
        <v>1438</v>
      </c>
      <c r="B727">
        <v>2015</v>
      </c>
      <c r="C727" t="s">
        <v>3316</v>
      </c>
      <c r="D727" t="s">
        <v>78</v>
      </c>
      <c r="E727" t="s">
        <v>3194</v>
      </c>
      <c r="F727" t="s">
        <v>3438</v>
      </c>
      <c r="G727" t="s">
        <v>3842</v>
      </c>
      <c r="H727">
        <v>71</v>
      </c>
      <c r="I727">
        <v>69</v>
      </c>
      <c r="K727" t="s">
        <v>153</v>
      </c>
      <c r="L727">
        <v>1</v>
      </c>
      <c r="M727" t="s">
        <v>4848</v>
      </c>
    </row>
    <row r="728" spans="1:13" x14ac:dyDescent="0.25">
      <c r="A728">
        <v>1440</v>
      </c>
      <c r="B728">
        <v>2015</v>
      </c>
      <c r="C728" t="s">
        <v>3316</v>
      </c>
      <c r="D728" t="s">
        <v>28</v>
      </c>
      <c r="E728" t="s">
        <v>3194</v>
      </c>
      <c r="F728" t="s">
        <v>3197</v>
      </c>
      <c r="G728" t="s">
        <v>3842</v>
      </c>
      <c r="H728">
        <v>78</v>
      </c>
      <c r="I728">
        <v>43</v>
      </c>
      <c r="K728" t="s">
        <v>332</v>
      </c>
      <c r="L728">
        <v>1</v>
      </c>
      <c r="M728" t="s">
        <v>4850</v>
      </c>
    </row>
    <row r="729" spans="1:13" x14ac:dyDescent="0.25">
      <c r="A729">
        <v>1441</v>
      </c>
      <c r="B729">
        <v>2015</v>
      </c>
      <c r="C729" t="s">
        <v>3316</v>
      </c>
      <c r="D729" t="s">
        <v>183</v>
      </c>
      <c r="E729" t="s">
        <v>3194</v>
      </c>
      <c r="F729" t="s">
        <v>3371</v>
      </c>
      <c r="G729" t="s">
        <v>3842</v>
      </c>
      <c r="H729">
        <v>85</v>
      </c>
      <c r="I729">
        <v>67</v>
      </c>
      <c r="K729" t="s">
        <v>398</v>
      </c>
      <c r="L729">
        <v>1</v>
      </c>
      <c r="M729" t="s">
        <v>4851</v>
      </c>
    </row>
    <row r="730" spans="1:13" x14ac:dyDescent="0.25">
      <c r="A730">
        <v>1442</v>
      </c>
      <c r="B730">
        <v>2015</v>
      </c>
      <c r="C730" t="s">
        <v>3316</v>
      </c>
      <c r="D730" t="s">
        <v>292</v>
      </c>
      <c r="E730" t="s">
        <v>3194</v>
      </c>
      <c r="F730" t="s">
        <v>3240</v>
      </c>
      <c r="G730" t="s">
        <v>3842</v>
      </c>
      <c r="H730">
        <v>61</v>
      </c>
      <c r="I730">
        <v>44</v>
      </c>
      <c r="K730" t="s">
        <v>399</v>
      </c>
      <c r="L730">
        <v>1</v>
      </c>
      <c r="M730" t="s">
        <v>4852</v>
      </c>
    </row>
    <row r="731" spans="1:13" x14ac:dyDescent="0.25">
      <c r="A731">
        <v>1445</v>
      </c>
      <c r="B731">
        <v>2015</v>
      </c>
      <c r="C731" t="s">
        <v>3316</v>
      </c>
      <c r="D731" t="s">
        <v>161</v>
      </c>
      <c r="E731" t="s">
        <v>3194</v>
      </c>
      <c r="F731" t="s">
        <v>3282</v>
      </c>
      <c r="G731" t="s">
        <v>3842</v>
      </c>
      <c r="H731">
        <v>70</v>
      </c>
      <c r="I731">
        <v>57</v>
      </c>
      <c r="K731" t="s">
        <v>402</v>
      </c>
      <c r="L731">
        <v>1</v>
      </c>
      <c r="M731" t="s">
        <v>4682</v>
      </c>
    </row>
    <row r="732" spans="1:13" x14ac:dyDescent="0.25">
      <c r="A732">
        <v>1446</v>
      </c>
      <c r="B732">
        <v>2015</v>
      </c>
      <c r="C732" t="s">
        <v>3316</v>
      </c>
      <c r="D732" t="s">
        <v>137</v>
      </c>
      <c r="E732" t="s">
        <v>3194</v>
      </c>
      <c r="F732" t="s">
        <v>3321</v>
      </c>
      <c r="G732" t="s">
        <v>3842</v>
      </c>
      <c r="H732">
        <v>86</v>
      </c>
      <c r="I732">
        <v>83</v>
      </c>
      <c r="J732" t="s">
        <v>3843</v>
      </c>
      <c r="K732" t="s">
        <v>792</v>
      </c>
      <c r="L732">
        <v>1</v>
      </c>
      <c r="M732" t="s">
        <v>4854</v>
      </c>
    </row>
    <row r="733" spans="1:13" x14ac:dyDescent="0.25">
      <c r="A733">
        <v>1448</v>
      </c>
      <c r="B733">
        <v>2015</v>
      </c>
      <c r="C733" t="s">
        <v>3316</v>
      </c>
      <c r="D733" t="s">
        <v>455</v>
      </c>
      <c r="E733" t="s">
        <v>3194</v>
      </c>
      <c r="F733" t="s">
        <v>3216</v>
      </c>
      <c r="G733" t="s">
        <v>3842</v>
      </c>
      <c r="H733">
        <v>69</v>
      </c>
      <c r="I733">
        <v>61</v>
      </c>
      <c r="K733" t="s">
        <v>794</v>
      </c>
      <c r="L733">
        <v>1</v>
      </c>
      <c r="M733" t="s">
        <v>4594</v>
      </c>
    </row>
    <row r="734" spans="1:13" x14ac:dyDescent="0.25">
      <c r="A734">
        <v>1449</v>
      </c>
      <c r="B734">
        <v>2015</v>
      </c>
      <c r="C734" t="s">
        <v>3316</v>
      </c>
      <c r="D734" t="s">
        <v>317</v>
      </c>
      <c r="E734" t="s">
        <v>3194</v>
      </c>
      <c r="F734" t="s">
        <v>3315</v>
      </c>
      <c r="G734" t="s">
        <v>3841</v>
      </c>
      <c r="H734">
        <v>66</v>
      </c>
      <c r="I734">
        <v>62</v>
      </c>
      <c r="K734" t="s">
        <v>795</v>
      </c>
      <c r="L734">
        <v>1</v>
      </c>
      <c r="M734" t="s">
        <v>4761</v>
      </c>
    </row>
    <row r="735" spans="1:13" x14ac:dyDescent="0.25">
      <c r="A735">
        <v>1451</v>
      </c>
      <c r="B735">
        <v>2015</v>
      </c>
      <c r="C735" t="s">
        <v>3316</v>
      </c>
      <c r="D735" t="s">
        <v>89</v>
      </c>
      <c r="E735" t="s">
        <v>3194</v>
      </c>
      <c r="F735" t="s">
        <v>3319</v>
      </c>
      <c r="G735" t="s">
        <v>3842</v>
      </c>
      <c r="H735">
        <v>72</v>
      </c>
      <c r="I735">
        <v>70</v>
      </c>
      <c r="K735" t="s">
        <v>408</v>
      </c>
      <c r="L735">
        <v>1</v>
      </c>
      <c r="M735" t="s">
        <v>4855</v>
      </c>
    </row>
    <row r="736" spans="1:13" x14ac:dyDescent="0.25">
      <c r="A736">
        <v>1454</v>
      </c>
      <c r="B736">
        <v>2015</v>
      </c>
      <c r="C736" t="s">
        <v>3316</v>
      </c>
      <c r="D736" t="s">
        <v>92</v>
      </c>
      <c r="E736" t="s">
        <v>3194</v>
      </c>
      <c r="F736" t="s">
        <v>3825</v>
      </c>
      <c r="G736" t="s">
        <v>3841</v>
      </c>
      <c r="H736">
        <v>80</v>
      </c>
      <c r="I736">
        <v>72</v>
      </c>
      <c r="K736" t="s">
        <v>797</v>
      </c>
      <c r="L736">
        <v>1</v>
      </c>
      <c r="M736" t="s">
        <v>4662</v>
      </c>
    </row>
    <row r="737" spans="1:13" x14ac:dyDescent="0.25">
      <c r="A737">
        <v>1455</v>
      </c>
      <c r="B737">
        <v>2015</v>
      </c>
      <c r="C737" t="s">
        <v>3316</v>
      </c>
      <c r="D737" t="s">
        <v>93</v>
      </c>
      <c r="E737" t="s">
        <v>3194</v>
      </c>
      <c r="F737" t="s">
        <v>3832</v>
      </c>
      <c r="G737" t="s">
        <v>3842</v>
      </c>
      <c r="H737">
        <v>69</v>
      </c>
      <c r="I737">
        <v>59</v>
      </c>
      <c r="K737" t="s">
        <v>284</v>
      </c>
      <c r="L737">
        <v>1</v>
      </c>
      <c r="M737" t="s">
        <v>4740</v>
      </c>
    </row>
    <row r="738" spans="1:13" x14ac:dyDescent="0.25">
      <c r="A738">
        <v>1456</v>
      </c>
      <c r="B738">
        <v>2015</v>
      </c>
      <c r="C738" t="s">
        <v>3316</v>
      </c>
      <c r="D738" t="s">
        <v>95</v>
      </c>
      <c r="E738" t="s">
        <v>3194</v>
      </c>
      <c r="F738" t="s">
        <v>3313</v>
      </c>
      <c r="G738" t="s">
        <v>3841</v>
      </c>
      <c r="H738">
        <v>65</v>
      </c>
      <c r="I738">
        <v>61</v>
      </c>
      <c r="K738" t="s">
        <v>798</v>
      </c>
      <c r="L738">
        <v>1</v>
      </c>
      <c r="M738" t="s">
        <v>4838</v>
      </c>
    </row>
    <row r="739" spans="1:13" x14ac:dyDescent="0.25">
      <c r="A739">
        <v>1459</v>
      </c>
      <c r="B739">
        <v>2015</v>
      </c>
      <c r="C739" t="s">
        <v>3316</v>
      </c>
      <c r="D739" t="s">
        <v>652</v>
      </c>
      <c r="E739" t="s">
        <v>3194</v>
      </c>
      <c r="F739" t="s">
        <v>3831</v>
      </c>
      <c r="G739" t="s">
        <v>3841</v>
      </c>
      <c r="H739">
        <v>59</v>
      </c>
      <c r="I739">
        <v>47</v>
      </c>
      <c r="K739" t="s">
        <v>756</v>
      </c>
      <c r="L739">
        <v>1</v>
      </c>
      <c r="M739" t="s">
        <v>4856</v>
      </c>
    </row>
    <row r="740" spans="1:13" x14ac:dyDescent="0.25">
      <c r="A740">
        <v>1462</v>
      </c>
      <c r="B740">
        <v>2015</v>
      </c>
      <c r="C740" t="s">
        <v>3831</v>
      </c>
      <c r="D740" t="s">
        <v>98</v>
      </c>
      <c r="E740" t="s">
        <v>3194</v>
      </c>
      <c r="F740" t="s">
        <v>3413</v>
      </c>
      <c r="G740" t="s">
        <v>3842</v>
      </c>
      <c r="H740">
        <v>67</v>
      </c>
      <c r="I740">
        <v>39</v>
      </c>
      <c r="K740" t="s">
        <v>258</v>
      </c>
      <c r="L740">
        <v>1</v>
      </c>
      <c r="M740" t="s">
        <v>4858</v>
      </c>
    </row>
    <row r="741" spans="1:13" x14ac:dyDescent="0.25">
      <c r="A741">
        <v>1463</v>
      </c>
      <c r="B741">
        <v>2015</v>
      </c>
      <c r="C741" t="s">
        <v>3831</v>
      </c>
      <c r="D741" t="s">
        <v>148</v>
      </c>
      <c r="E741" t="s">
        <v>3194</v>
      </c>
      <c r="F741" t="s">
        <v>3434</v>
      </c>
      <c r="G741" t="s">
        <v>3842</v>
      </c>
      <c r="H741">
        <v>75</v>
      </c>
      <c r="I741">
        <v>55</v>
      </c>
      <c r="K741" t="s">
        <v>259</v>
      </c>
      <c r="L741">
        <v>1</v>
      </c>
      <c r="M741" t="s">
        <v>4859</v>
      </c>
    </row>
    <row r="742" spans="1:13" x14ac:dyDescent="0.25">
      <c r="A742">
        <v>1464</v>
      </c>
      <c r="B742">
        <v>2015</v>
      </c>
      <c r="C742" t="s">
        <v>3831</v>
      </c>
      <c r="D742" t="s">
        <v>128</v>
      </c>
      <c r="E742" t="s">
        <v>3194</v>
      </c>
      <c r="F742" t="s">
        <v>3247</v>
      </c>
      <c r="G742" t="s">
        <v>3842</v>
      </c>
      <c r="H742">
        <v>59</v>
      </c>
      <c r="I742">
        <v>42</v>
      </c>
      <c r="K742" t="s">
        <v>260</v>
      </c>
      <c r="L742">
        <v>1</v>
      </c>
      <c r="M742" t="s">
        <v>4428</v>
      </c>
    </row>
    <row r="743" spans="1:13" x14ac:dyDescent="0.25">
      <c r="A743">
        <v>1465</v>
      </c>
      <c r="B743">
        <v>2015</v>
      </c>
      <c r="C743" t="s">
        <v>3831</v>
      </c>
      <c r="D743" t="s">
        <v>70</v>
      </c>
      <c r="E743" t="s">
        <v>3194</v>
      </c>
      <c r="F743" t="s">
        <v>3349</v>
      </c>
      <c r="G743" t="s">
        <v>3842</v>
      </c>
      <c r="H743">
        <v>79</v>
      </c>
      <c r="I743">
        <v>36</v>
      </c>
      <c r="K743" t="s">
        <v>261</v>
      </c>
      <c r="L743">
        <v>1</v>
      </c>
      <c r="M743" t="s">
        <v>4860</v>
      </c>
    </row>
    <row r="744" spans="1:13" x14ac:dyDescent="0.25">
      <c r="A744">
        <v>1470</v>
      </c>
      <c r="B744">
        <v>2015</v>
      </c>
      <c r="C744" t="s">
        <v>3831</v>
      </c>
      <c r="D744" t="s">
        <v>180</v>
      </c>
      <c r="E744" t="s">
        <v>3194</v>
      </c>
      <c r="F744" t="s">
        <v>3494</v>
      </c>
      <c r="G744" t="s">
        <v>3842</v>
      </c>
      <c r="H744">
        <v>70</v>
      </c>
      <c r="I744">
        <v>54</v>
      </c>
      <c r="K744" t="s">
        <v>677</v>
      </c>
      <c r="L744">
        <v>1</v>
      </c>
      <c r="M744" t="s">
        <v>4863</v>
      </c>
    </row>
    <row r="745" spans="1:13" x14ac:dyDescent="0.25">
      <c r="A745">
        <v>1471</v>
      </c>
      <c r="B745">
        <v>2015</v>
      </c>
      <c r="C745" t="s">
        <v>3831</v>
      </c>
      <c r="D745" t="s">
        <v>109</v>
      </c>
      <c r="E745" t="s">
        <v>3194</v>
      </c>
      <c r="F745" t="s">
        <v>3272</v>
      </c>
      <c r="G745" t="s">
        <v>3842</v>
      </c>
      <c r="H745">
        <v>76</v>
      </c>
      <c r="I745">
        <v>27</v>
      </c>
      <c r="K745" t="s">
        <v>678</v>
      </c>
      <c r="L745">
        <v>1</v>
      </c>
      <c r="M745" t="s">
        <v>4864</v>
      </c>
    </row>
    <row r="746" spans="1:13" x14ac:dyDescent="0.25">
      <c r="A746">
        <v>1472</v>
      </c>
      <c r="B746">
        <v>2015</v>
      </c>
      <c r="C746" t="s">
        <v>3831</v>
      </c>
      <c r="D746" t="s">
        <v>30</v>
      </c>
      <c r="E746" t="s">
        <v>3194</v>
      </c>
      <c r="F746" t="s">
        <v>3293</v>
      </c>
      <c r="G746" t="s">
        <v>3842</v>
      </c>
      <c r="H746">
        <v>83</v>
      </c>
      <c r="I746">
        <v>72</v>
      </c>
      <c r="K746" t="s">
        <v>679</v>
      </c>
      <c r="L746">
        <v>1</v>
      </c>
      <c r="M746" t="s">
        <v>4300</v>
      </c>
    </row>
    <row r="747" spans="1:13" x14ac:dyDescent="0.25">
      <c r="A747">
        <v>1474</v>
      </c>
      <c r="B747">
        <v>2015</v>
      </c>
      <c r="C747" t="s">
        <v>3831</v>
      </c>
      <c r="D747" t="s">
        <v>83</v>
      </c>
      <c r="E747" t="s">
        <v>3194</v>
      </c>
      <c r="F747" t="s">
        <v>3256</v>
      </c>
      <c r="G747" t="s">
        <v>3842</v>
      </c>
      <c r="H747">
        <v>61</v>
      </c>
      <c r="I747">
        <v>51</v>
      </c>
      <c r="K747" t="s">
        <v>681</v>
      </c>
      <c r="L747">
        <v>1</v>
      </c>
      <c r="M747" t="s">
        <v>4781</v>
      </c>
    </row>
    <row r="748" spans="1:13" x14ac:dyDescent="0.25">
      <c r="A748">
        <v>1476</v>
      </c>
      <c r="B748">
        <v>2015</v>
      </c>
      <c r="C748" t="s">
        <v>3831</v>
      </c>
      <c r="D748" t="s">
        <v>137</v>
      </c>
      <c r="E748" t="s">
        <v>3194</v>
      </c>
      <c r="F748" t="s">
        <v>3318</v>
      </c>
      <c r="G748" t="s">
        <v>3842</v>
      </c>
      <c r="H748">
        <v>65</v>
      </c>
      <c r="I748">
        <v>42</v>
      </c>
      <c r="K748" t="s">
        <v>802</v>
      </c>
      <c r="L748">
        <v>1</v>
      </c>
      <c r="M748" t="s">
        <v>4626</v>
      </c>
    </row>
    <row r="749" spans="1:13" x14ac:dyDescent="0.25">
      <c r="A749">
        <v>1478</v>
      </c>
      <c r="B749">
        <v>2015</v>
      </c>
      <c r="C749" t="s">
        <v>3831</v>
      </c>
      <c r="D749" t="s">
        <v>40</v>
      </c>
      <c r="E749" t="s">
        <v>3194</v>
      </c>
      <c r="F749" t="s">
        <v>3317</v>
      </c>
      <c r="G749" t="s">
        <v>3842</v>
      </c>
      <c r="H749">
        <v>57</v>
      </c>
      <c r="I749">
        <v>28</v>
      </c>
      <c r="K749" t="s">
        <v>803</v>
      </c>
      <c r="L749">
        <v>1</v>
      </c>
      <c r="M749" t="s">
        <v>4710</v>
      </c>
    </row>
    <row r="750" spans="1:13" x14ac:dyDescent="0.25">
      <c r="A750">
        <v>1480</v>
      </c>
      <c r="B750">
        <v>2015</v>
      </c>
      <c r="C750" t="s">
        <v>3831</v>
      </c>
      <c r="D750" t="s">
        <v>44</v>
      </c>
      <c r="E750" t="s">
        <v>3194</v>
      </c>
      <c r="F750" t="s">
        <v>3825</v>
      </c>
      <c r="G750" t="s">
        <v>3841</v>
      </c>
      <c r="H750">
        <v>69</v>
      </c>
      <c r="I750">
        <v>63</v>
      </c>
      <c r="K750" t="s">
        <v>804</v>
      </c>
      <c r="L750">
        <v>1</v>
      </c>
      <c r="M750" t="s">
        <v>4658</v>
      </c>
    </row>
    <row r="751" spans="1:13" x14ac:dyDescent="0.25">
      <c r="A751">
        <v>1482</v>
      </c>
      <c r="B751">
        <v>2015</v>
      </c>
      <c r="C751" t="s">
        <v>3831</v>
      </c>
      <c r="D751" t="s">
        <v>47</v>
      </c>
      <c r="E751" t="s">
        <v>3194</v>
      </c>
      <c r="F751" t="s">
        <v>3832</v>
      </c>
      <c r="G751" t="s">
        <v>3842</v>
      </c>
      <c r="H751">
        <v>52</v>
      </c>
      <c r="I751">
        <v>47</v>
      </c>
      <c r="K751" t="s">
        <v>805</v>
      </c>
      <c r="L751">
        <v>1</v>
      </c>
      <c r="M751" t="s">
        <v>4737</v>
      </c>
    </row>
    <row r="752" spans="1:13" x14ac:dyDescent="0.25">
      <c r="A752">
        <v>1484</v>
      </c>
      <c r="B752">
        <v>2015</v>
      </c>
      <c r="C752" t="s">
        <v>3831</v>
      </c>
      <c r="D752" t="s">
        <v>92</v>
      </c>
      <c r="E752" t="s">
        <v>3194</v>
      </c>
      <c r="F752" t="s">
        <v>3321</v>
      </c>
      <c r="G752" t="s">
        <v>3842</v>
      </c>
      <c r="H752">
        <v>61</v>
      </c>
      <c r="I752">
        <v>60</v>
      </c>
      <c r="K752" t="s">
        <v>806</v>
      </c>
      <c r="L752">
        <v>1</v>
      </c>
      <c r="M752" t="s">
        <v>4866</v>
      </c>
    </row>
    <row r="753" spans="1:13" x14ac:dyDescent="0.25">
      <c r="A753">
        <v>1485</v>
      </c>
      <c r="B753">
        <v>2015</v>
      </c>
      <c r="C753" t="s">
        <v>3831</v>
      </c>
      <c r="D753" t="s">
        <v>650</v>
      </c>
      <c r="E753" t="s">
        <v>3194</v>
      </c>
      <c r="F753" t="s">
        <v>3313</v>
      </c>
      <c r="G753" t="s">
        <v>3842</v>
      </c>
      <c r="H753">
        <v>61</v>
      </c>
      <c r="I753">
        <v>49</v>
      </c>
      <c r="K753" t="s">
        <v>807</v>
      </c>
      <c r="L753">
        <v>1</v>
      </c>
      <c r="M753" t="s">
        <v>4837</v>
      </c>
    </row>
    <row r="754" spans="1:13" x14ac:dyDescent="0.25">
      <c r="A754">
        <v>1486</v>
      </c>
      <c r="B754">
        <v>2015</v>
      </c>
      <c r="C754" t="s">
        <v>3831</v>
      </c>
      <c r="D754" t="s">
        <v>304</v>
      </c>
      <c r="E754" t="s">
        <v>3194</v>
      </c>
      <c r="F754" t="s">
        <v>3282</v>
      </c>
      <c r="G754" t="s">
        <v>3842</v>
      </c>
      <c r="H754">
        <v>51</v>
      </c>
      <c r="I754">
        <v>41</v>
      </c>
      <c r="K754" t="s">
        <v>808</v>
      </c>
      <c r="L754">
        <v>1</v>
      </c>
      <c r="M754" t="s">
        <v>4690</v>
      </c>
    </row>
    <row r="755" spans="1:13" x14ac:dyDescent="0.25">
      <c r="A755">
        <v>1488</v>
      </c>
      <c r="B755">
        <v>2015</v>
      </c>
      <c r="C755" t="s">
        <v>3831</v>
      </c>
      <c r="D755" t="s">
        <v>56</v>
      </c>
      <c r="E755" t="s">
        <v>3194</v>
      </c>
      <c r="F755" t="s">
        <v>3319</v>
      </c>
      <c r="G755" t="s">
        <v>3842</v>
      </c>
      <c r="H755">
        <v>69</v>
      </c>
      <c r="I755">
        <v>57</v>
      </c>
      <c r="K755" t="s">
        <v>809</v>
      </c>
      <c r="L755">
        <v>1</v>
      </c>
      <c r="M755" t="s">
        <v>4868</v>
      </c>
    </row>
    <row r="756" spans="1:13" x14ac:dyDescent="0.25">
      <c r="A756">
        <v>1493</v>
      </c>
      <c r="B756">
        <v>2015</v>
      </c>
      <c r="C756" t="s">
        <v>3319</v>
      </c>
      <c r="D756" t="s">
        <v>64</v>
      </c>
      <c r="E756" t="s">
        <v>3194</v>
      </c>
      <c r="F756" t="s">
        <v>3246</v>
      </c>
      <c r="G756" t="s">
        <v>3842</v>
      </c>
      <c r="H756">
        <v>71</v>
      </c>
      <c r="I756">
        <v>46</v>
      </c>
      <c r="K756" t="s">
        <v>176</v>
      </c>
      <c r="L756">
        <v>1</v>
      </c>
      <c r="M756" t="s">
        <v>4869</v>
      </c>
    </row>
    <row r="757" spans="1:13" x14ac:dyDescent="0.25">
      <c r="A757">
        <v>1494</v>
      </c>
      <c r="B757">
        <v>2015</v>
      </c>
      <c r="C757" t="s">
        <v>3319</v>
      </c>
      <c r="D757" t="s">
        <v>10</v>
      </c>
      <c r="E757" t="s">
        <v>3194</v>
      </c>
      <c r="F757" t="s">
        <v>3428</v>
      </c>
      <c r="G757" t="s">
        <v>3842</v>
      </c>
      <c r="H757">
        <v>73</v>
      </c>
      <c r="I757">
        <v>63</v>
      </c>
      <c r="K757" t="s">
        <v>258</v>
      </c>
      <c r="L757">
        <v>1</v>
      </c>
      <c r="M757" t="s">
        <v>4870</v>
      </c>
    </row>
    <row r="758" spans="1:13" x14ac:dyDescent="0.25">
      <c r="A758">
        <v>1495</v>
      </c>
      <c r="B758">
        <v>2015</v>
      </c>
      <c r="C758" t="s">
        <v>3319</v>
      </c>
      <c r="D758" t="s">
        <v>12</v>
      </c>
      <c r="E758" t="s">
        <v>3194</v>
      </c>
      <c r="F758" t="s">
        <v>3470</v>
      </c>
      <c r="G758" t="s">
        <v>3841</v>
      </c>
      <c r="H758">
        <v>65</v>
      </c>
      <c r="I758">
        <v>63</v>
      </c>
      <c r="K758" t="s">
        <v>99</v>
      </c>
      <c r="L758">
        <v>1</v>
      </c>
      <c r="M758" t="s">
        <v>4871</v>
      </c>
    </row>
    <row r="759" spans="1:13" x14ac:dyDescent="0.25">
      <c r="A759">
        <v>1498</v>
      </c>
      <c r="B759">
        <v>2015</v>
      </c>
      <c r="C759" t="s">
        <v>3319</v>
      </c>
      <c r="D759" t="s">
        <v>104</v>
      </c>
      <c r="E759" t="s">
        <v>3194</v>
      </c>
      <c r="F759" t="s">
        <v>3462</v>
      </c>
      <c r="G759" t="s">
        <v>3842</v>
      </c>
      <c r="H759">
        <v>83</v>
      </c>
      <c r="I759">
        <v>63</v>
      </c>
      <c r="K759" t="s">
        <v>151</v>
      </c>
      <c r="L759">
        <v>1</v>
      </c>
      <c r="M759" t="s">
        <v>4874</v>
      </c>
    </row>
    <row r="760" spans="1:13" x14ac:dyDescent="0.25">
      <c r="A760">
        <v>1500</v>
      </c>
      <c r="B760">
        <v>2015</v>
      </c>
      <c r="C760" t="s">
        <v>3319</v>
      </c>
      <c r="D760" t="s">
        <v>314</v>
      </c>
      <c r="E760" t="s">
        <v>3194</v>
      </c>
      <c r="F760" t="s">
        <v>3432</v>
      </c>
      <c r="G760" t="s">
        <v>3841</v>
      </c>
      <c r="H760">
        <v>68</v>
      </c>
      <c r="I760">
        <v>66</v>
      </c>
      <c r="K760" t="s">
        <v>291</v>
      </c>
      <c r="L760">
        <v>1</v>
      </c>
      <c r="M760" t="s">
        <v>4876</v>
      </c>
    </row>
    <row r="761" spans="1:13" x14ac:dyDescent="0.25">
      <c r="A761">
        <v>1501</v>
      </c>
      <c r="B761">
        <v>2015</v>
      </c>
      <c r="C761" t="s">
        <v>3319</v>
      </c>
      <c r="D761" t="s">
        <v>78</v>
      </c>
      <c r="E761" t="s">
        <v>3194</v>
      </c>
      <c r="F761" t="s">
        <v>3521</v>
      </c>
      <c r="G761" t="s">
        <v>3842</v>
      </c>
      <c r="H761">
        <v>65</v>
      </c>
      <c r="I761">
        <v>55</v>
      </c>
      <c r="K761" t="s">
        <v>178</v>
      </c>
      <c r="L761">
        <v>1</v>
      </c>
      <c r="M761" t="s">
        <v>4877</v>
      </c>
    </row>
    <row r="762" spans="1:13" x14ac:dyDescent="0.25">
      <c r="A762">
        <v>1502</v>
      </c>
      <c r="B762">
        <v>2015</v>
      </c>
      <c r="C762" t="s">
        <v>3319</v>
      </c>
      <c r="D762" t="s">
        <v>26</v>
      </c>
      <c r="E762" t="s">
        <v>3194</v>
      </c>
      <c r="F762" t="s">
        <v>3512</v>
      </c>
      <c r="G762" t="s">
        <v>3842</v>
      </c>
      <c r="H762">
        <v>64</v>
      </c>
      <c r="I762">
        <v>61</v>
      </c>
      <c r="K762" t="s">
        <v>154</v>
      </c>
      <c r="L762">
        <v>1</v>
      </c>
      <c r="M762" t="s">
        <v>4878</v>
      </c>
    </row>
    <row r="763" spans="1:13" x14ac:dyDescent="0.25">
      <c r="A763">
        <v>1503</v>
      </c>
      <c r="B763">
        <v>2015</v>
      </c>
      <c r="C763" t="s">
        <v>3319</v>
      </c>
      <c r="D763" t="s">
        <v>28</v>
      </c>
      <c r="E763" t="s">
        <v>3194</v>
      </c>
      <c r="F763" t="s">
        <v>3472</v>
      </c>
      <c r="G763" t="s">
        <v>3842</v>
      </c>
      <c r="H763">
        <v>87</v>
      </c>
      <c r="I763">
        <v>74</v>
      </c>
      <c r="K763" t="s">
        <v>332</v>
      </c>
      <c r="L763">
        <v>1</v>
      </c>
      <c r="M763" t="s">
        <v>4879</v>
      </c>
    </row>
    <row r="764" spans="1:13" x14ac:dyDescent="0.25">
      <c r="A764">
        <v>1504</v>
      </c>
      <c r="B764">
        <v>2015</v>
      </c>
      <c r="C764" t="s">
        <v>3319</v>
      </c>
      <c r="D764" t="s">
        <v>133</v>
      </c>
      <c r="E764" t="s">
        <v>3194</v>
      </c>
      <c r="F764" t="s">
        <v>3424</v>
      </c>
      <c r="G764" t="s">
        <v>3842</v>
      </c>
      <c r="H764">
        <v>87</v>
      </c>
      <c r="I764">
        <v>65</v>
      </c>
      <c r="K764" t="s">
        <v>398</v>
      </c>
      <c r="L764">
        <v>1</v>
      </c>
      <c r="M764" t="s">
        <v>4880</v>
      </c>
    </row>
    <row r="765" spans="1:13" x14ac:dyDescent="0.25">
      <c r="A765">
        <v>1506</v>
      </c>
      <c r="B765">
        <v>2015</v>
      </c>
      <c r="C765" t="s">
        <v>3319</v>
      </c>
      <c r="D765" t="s">
        <v>32</v>
      </c>
      <c r="E765" t="s">
        <v>3194</v>
      </c>
      <c r="F765" t="s">
        <v>3316</v>
      </c>
      <c r="G765" t="s">
        <v>3841</v>
      </c>
      <c r="H765">
        <v>68</v>
      </c>
      <c r="I765">
        <v>66</v>
      </c>
      <c r="K765" t="s">
        <v>549</v>
      </c>
      <c r="L765">
        <v>1</v>
      </c>
      <c r="M765" t="s">
        <v>4853</v>
      </c>
    </row>
    <row r="766" spans="1:13" x14ac:dyDescent="0.25">
      <c r="A766">
        <v>1510</v>
      </c>
      <c r="B766">
        <v>2015</v>
      </c>
      <c r="C766" t="s">
        <v>3319</v>
      </c>
      <c r="D766" t="s">
        <v>40</v>
      </c>
      <c r="E766" t="s">
        <v>3194</v>
      </c>
      <c r="F766" t="s">
        <v>3213</v>
      </c>
      <c r="G766" t="s">
        <v>3841</v>
      </c>
      <c r="H766">
        <v>85</v>
      </c>
      <c r="I766">
        <v>60</v>
      </c>
      <c r="K766" t="s">
        <v>812</v>
      </c>
      <c r="L766">
        <v>1</v>
      </c>
      <c r="M766" t="s">
        <v>4819</v>
      </c>
    </row>
    <row r="767" spans="1:13" x14ac:dyDescent="0.25">
      <c r="A767">
        <v>1511</v>
      </c>
      <c r="B767">
        <v>2015</v>
      </c>
      <c r="C767" t="s">
        <v>3319</v>
      </c>
      <c r="D767" t="s">
        <v>41</v>
      </c>
      <c r="E767" t="s">
        <v>3194</v>
      </c>
      <c r="F767" t="s">
        <v>3831</v>
      </c>
      <c r="G767" t="s">
        <v>3841</v>
      </c>
      <c r="H767">
        <v>50</v>
      </c>
      <c r="I767">
        <v>47</v>
      </c>
      <c r="K767" t="s">
        <v>813</v>
      </c>
      <c r="L767">
        <v>1</v>
      </c>
      <c r="M767" t="s">
        <v>4865</v>
      </c>
    </row>
    <row r="768" spans="1:13" x14ac:dyDescent="0.25">
      <c r="A768">
        <v>1512</v>
      </c>
      <c r="B768">
        <v>2015</v>
      </c>
      <c r="C768" t="s">
        <v>3319</v>
      </c>
      <c r="D768" t="s">
        <v>422</v>
      </c>
      <c r="E768" t="s">
        <v>3194</v>
      </c>
      <c r="F768" t="s">
        <v>3313</v>
      </c>
      <c r="G768" t="s">
        <v>3842</v>
      </c>
      <c r="H768">
        <v>70</v>
      </c>
      <c r="I768">
        <v>67</v>
      </c>
      <c r="J768" t="s">
        <v>3843</v>
      </c>
      <c r="K768" t="s">
        <v>614</v>
      </c>
      <c r="L768">
        <v>1</v>
      </c>
      <c r="M768" t="s">
        <v>4834</v>
      </c>
    </row>
    <row r="769" spans="1:13" x14ac:dyDescent="0.25">
      <c r="A769">
        <v>1515</v>
      </c>
      <c r="B769">
        <v>2015</v>
      </c>
      <c r="C769" t="s">
        <v>3319</v>
      </c>
      <c r="D769" t="s">
        <v>47</v>
      </c>
      <c r="E769" t="s">
        <v>3194</v>
      </c>
      <c r="F769" t="s">
        <v>3282</v>
      </c>
      <c r="G769" t="s">
        <v>3841</v>
      </c>
      <c r="H769">
        <v>73</v>
      </c>
      <c r="I769">
        <v>65</v>
      </c>
      <c r="K769" t="s">
        <v>814</v>
      </c>
      <c r="L769">
        <v>1</v>
      </c>
      <c r="M769" t="s">
        <v>4688</v>
      </c>
    </row>
    <row r="770" spans="1:13" x14ac:dyDescent="0.25">
      <c r="A770">
        <v>1516</v>
      </c>
      <c r="B770">
        <v>2015</v>
      </c>
      <c r="C770" t="s">
        <v>3319</v>
      </c>
      <c r="D770" t="s">
        <v>686</v>
      </c>
      <c r="E770" t="s">
        <v>3194</v>
      </c>
      <c r="F770" t="s">
        <v>3317</v>
      </c>
      <c r="G770" t="s">
        <v>3842</v>
      </c>
      <c r="H770">
        <v>65</v>
      </c>
      <c r="I770">
        <v>63</v>
      </c>
      <c r="K770" t="s">
        <v>617</v>
      </c>
      <c r="L770">
        <v>1</v>
      </c>
      <c r="M770" t="s">
        <v>4714</v>
      </c>
    </row>
    <row r="771" spans="1:13" x14ac:dyDescent="0.25">
      <c r="A771">
        <v>1520</v>
      </c>
      <c r="B771">
        <v>2015</v>
      </c>
      <c r="C771" t="s">
        <v>3319</v>
      </c>
      <c r="D771" t="s">
        <v>55</v>
      </c>
      <c r="E771" t="s">
        <v>3194</v>
      </c>
      <c r="F771" t="s">
        <v>3825</v>
      </c>
      <c r="G771" t="s">
        <v>3841</v>
      </c>
      <c r="H771">
        <v>91</v>
      </c>
      <c r="I771">
        <v>86</v>
      </c>
      <c r="J771" t="s">
        <v>3843</v>
      </c>
      <c r="K771" t="s">
        <v>815</v>
      </c>
      <c r="L771">
        <v>1</v>
      </c>
      <c r="M771" t="s">
        <v>4664</v>
      </c>
    </row>
    <row r="772" spans="1:13" x14ac:dyDescent="0.25">
      <c r="A772">
        <v>1522</v>
      </c>
      <c r="B772">
        <v>2015</v>
      </c>
      <c r="C772" t="s">
        <v>3319</v>
      </c>
      <c r="D772" t="s">
        <v>652</v>
      </c>
      <c r="E772" t="s">
        <v>3194</v>
      </c>
      <c r="F772" t="s">
        <v>3216</v>
      </c>
      <c r="G772" t="s">
        <v>3841</v>
      </c>
      <c r="H772">
        <v>66</v>
      </c>
      <c r="I772">
        <v>59</v>
      </c>
      <c r="K772" t="s">
        <v>816</v>
      </c>
      <c r="L772">
        <v>1</v>
      </c>
      <c r="M772" t="s">
        <v>4607</v>
      </c>
    </row>
    <row r="773" spans="1:13" x14ac:dyDescent="0.25">
      <c r="A773">
        <v>1523</v>
      </c>
      <c r="B773">
        <v>2015</v>
      </c>
      <c r="C773" t="s">
        <v>3319</v>
      </c>
      <c r="D773" t="s">
        <v>310</v>
      </c>
      <c r="E773" t="s">
        <v>3194</v>
      </c>
      <c r="F773" t="s">
        <v>3315</v>
      </c>
      <c r="G773" t="s">
        <v>3841</v>
      </c>
      <c r="H773">
        <v>82</v>
      </c>
      <c r="I773">
        <v>61</v>
      </c>
      <c r="K773" t="s">
        <v>817</v>
      </c>
      <c r="L773">
        <v>1</v>
      </c>
      <c r="M773" t="s">
        <v>4766</v>
      </c>
    </row>
    <row r="774" spans="1:13" x14ac:dyDescent="0.25">
      <c r="A774">
        <v>1526</v>
      </c>
      <c r="B774">
        <v>2015</v>
      </c>
      <c r="C774" t="s">
        <v>3321</v>
      </c>
      <c r="D774" t="s">
        <v>64</v>
      </c>
      <c r="E774" t="s">
        <v>3194</v>
      </c>
      <c r="F774" t="s">
        <v>3426</v>
      </c>
      <c r="G774" t="s">
        <v>3842</v>
      </c>
      <c r="H774">
        <v>80</v>
      </c>
      <c r="I774">
        <v>69</v>
      </c>
      <c r="K774" t="s">
        <v>176</v>
      </c>
      <c r="L774">
        <v>1</v>
      </c>
      <c r="M774" t="s">
        <v>4884</v>
      </c>
    </row>
    <row r="775" spans="1:13" x14ac:dyDescent="0.25">
      <c r="A775">
        <v>1529</v>
      </c>
      <c r="B775">
        <v>2015</v>
      </c>
      <c r="C775" t="s">
        <v>3321</v>
      </c>
      <c r="D775" t="s">
        <v>128</v>
      </c>
      <c r="E775" t="s">
        <v>3194</v>
      </c>
      <c r="F775" t="s">
        <v>3330</v>
      </c>
      <c r="G775" t="s">
        <v>3841</v>
      </c>
      <c r="H775">
        <v>85</v>
      </c>
      <c r="I775">
        <v>81</v>
      </c>
      <c r="K775" t="s">
        <v>15</v>
      </c>
      <c r="L775">
        <v>1</v>
      </c>
      <c r="M775" t="s">
        <v>4886</v>
      </c>
    </row>
    <row r="776" spans="1:13" x14ac:dyDescent="0.25">
      <c r="A776">
        <v>1530</v>
      </c>
      <c r="B776">
        <v>2015</v>
      </c>
      <c r="C776" t="s">
        <v>3321</v>
      </c>
      <c r="D776" t="s">
        <v>313</v>
      </c>
      <c r="E776" t="s">
        <v>3194</v>
      </c>
      <c r="F776" t="s">
        <v>3528</v>
      </c>
      <c r="G776" t="s">
        <v>3842</v>
      </c>
      <c r="H776">
        <v>75</v>
      </c>
      <c r="I776">
        <v>48</v>
      </c>
      <c r="K776" t="s">
        <v>150</v>
      </c>
      <c r="L776">
        <v>1</v>
      </c>
      <c r="M776" t="s">
        <v>4887</v>
      </c>
    </row>
    <row r="777" spans="1:13" x14ac:dyDescent="0.25">
      <c r="A777">
        <v>1531</v>
      </c>
      <c r="B777">
        <v>2015</v>
      </c>
      <c r="C777" t="s">
        <v>3321</v>
      </c>
      <c r="D777" t="s">
        <v>14</v>
      </c>
      <c r="E777" t="s">
        <v>3194</v>
      </c>
      <c r="F777" t="s">
        <v>3217</v>
      </c>
      <c r="G777" t="s">
        <v>3842</v>
      </c>
      <c r="H777">
        <v>83</v>
      </c>
      <c r="I777">
        <v>49</v>
      </c>
      <c r="K777" t="s">
        <v>151</v>
      </c>
      <c r="L777">
        <v>1</v>
      </c>
      <c r="M777" t="s">
        <v>4888</v>
      </c>
    </row>
    <row r="778" spans="1:13" x14ac:dyDescent="0.25">
      <c r="A778">
        <v>1532</v>
      </c>
      <c r="B778">
        <v>2015</v>
      </c>
      <c r="C778" t="s">
        <v>3321</v>
      </c>
      <c r="D778" t="s">
        <v>102</v>
      </c>
      <c r="E778" t="s">
        <v>3194</v>
      </c>
      <c r="F778" t="s">
        <v>3421</v>
      </c>
      <c r="G778" t="s">
        <v>3841</v>
      </c>
      <c r="H778">
        <v>72</v>
      </c>
      <c r="I778">
        <v>65</v>
      </c>
      <c r="K778" t="s">
        <v>290</v>
      </c>
      <c r="L778">
        <v>1</v>
      </c>
      <c r="M778" t="s">
        <v>4889</v>
      </c>
    </row>
    <row r="779" spans="1:13" x14ac:dyDescent="0.25">
      <c r="A779">
        <v>1533</v>
      </c>
      <c r="B779">
        <v>2015</v>
      </c>
      <c r="C779" t="s">
        <v>3321</v>
      </c>
      <c r="D779" t="s">
        <v>132</v>
      </c>
      <c r="E779" t="s">
        <v>3194</v>
      </c>
      <c r="F779" t="s">
        <v>3245</v>
      </c>
      <c r="G779" t="s">
        <v>3841</v>
      </c>
      <c r="H779">
        <v>84</v>
      </c>
      <c r="I779">
        <v>69</v>
      </c>
      <c r="K779" t="s">
        <v>291</v>
      </c>
      <c r="L779">
        <v>1</v>
      </c>
      <c r="M779" t="s">
        <v>4890</v>
      </c>
    </row>
    <row r="780" spans="1:13" x14ac:dyDescent="0.25">
      <c r="A780">
        <v>1535</v>
      </c>
      <c r="B780">
        <v>2015</v>
      </c>
      <c r="C780" t="s">
        <v>3321</v>
      </c>
      <c r="D780" t="s">
        <v>78</v>
      </c>
      <c r="E780" t="s">
        <v>3194</v>
      </c>
      <c r="F780" t="s">
        <v>3339</v>
      </c>
      <c r="G780" t="s">
        <v>3842</v>
      </c>
      <c r="H780">
        <v>86</v>
      </c>
      <c r="I780">
        <v>68</v>
      </c>
      <c r="K780" t="s">
        <v>693</v>
      </c>
      <c r="L780">
        <v>1</v>
      </c>
      <c r="M780" t="s">
        <v>4891</v>
      </c>
    </row>
    <row r="781" spans="1:13" x14ac:dyDescent="0.25">
      <c r="A781">
        <v>1537</v>
      </c>
      <c r="B781">
        <v>2015</v>
      </c>
      <c r="C781" t="s">
        <v>3321</v>
      </c>
      <c r="D781" t="s">
        <v>28</v>
      </c>
      <c r="E781" t="s">
        <v>3194</v>
      </c>
      <c r="F781" t="s">
        <v>3200</v>
      </c>
      <c r="G781" t="s">
        <v>3842</v>
      </c>
      <c r="H781">
        <v>60</v>
      </c>
      <c r="I781">
        <v>53</v>
      </c>
      <c r="K781" t="s">
        <v>591</v>
      </c>
      <c r="L781">
        <v>1</v>
      </c>
      <c r="M781" t="s">
        <v>4893</v>
      </c>
    </row>
    <row r="782" spans="1:13" x14ac:dyDescent="0.25">
      <c r="A782">
        <v>1539</v>
      </c>
      <c r="B782">
        <v>2015</v>
      </c>
      <c r="C782" t="s">
        <v>3321</v>
      </c>
      <c r="D782" t="s">
        <v>292</v>
      </c>
      <c r="E782" t="s">
        <v>3194</v>
      </c>
      <c r="F782" t="s">
        <v>3235</v>
      </c>
      <c r="G782" t="s">
        <v>3842</v>
      </c>
      <c r="H782">
        <v>80</v>
      </c>
      <c r="I782">
        <v>66</v>
      </c>
      <c r="K782" t="s">
        <v>549</v>
      </c>
      <c r="L782">
        <v>1</v>
      </c>
      <c r="M782" t="s">
        <v>4894</v>
      </c>
    </row>
    <row r="783" spans="1:13" x14ac:dyDescent="0.25">
      <c r="A783">
        <v>1540</v>
      </c>
      <c r="B783">
        <v>2015</v>
      </c>
      <c r="C783" t="s">
        <v>3321</v>
      </c>
      <c r="D783" t="s">
        <v>333</v>
      </c>
      <c r="E783" t="s">
        <v>3194</v>
      </c>
      <c r="F783" t="s">
        <v>3832</v>
      </c>
      <c r="G783" t="s">
        <v>3841</v>
      </c>
      <c r="H783">
        <v>85</v>
      </c>
      <c r="I783">
        <v>76</v>
      </c>
      <c r="K783" t="s">
        <v>550</v>
      </c>
      <c r="L783">
        <v>1</v>
      </c>
      <c r="M783" t="s">
        <v>4731</v>
      </c>
    </row>
    <row r="784" spans="1:13" x14ac:dyDescent="0.25">
      <c r="A784">
        <v>1541</v>
      </c>
      <c r="B784">
        <v>2015</v>
      </c>
      <c r="C784" t="s">
        <v>3321</v>
      </c>
      <c r="D784" t="s">
        <v>83</v>
      </c>
      <c r="E784" t="s">
        <v>3194</v>
      </c>
      <c r="F784" t="s">
        <v>3825</v>
      </c>
      <c r="G784" t="s">
        <v>3841</v>
      </c>
      <c r="H784">
        <v>73</v>
      </c>
      <c r="I784">
        <v>65</v>
      </c>
      <c r="K784" t="s">
        <v>610</v>
      </c>
      <c r="L784">
        <v>1</v>
      </c>
      <c r="M784" t="s">
        <v>4651</v>
      </c>
    </row>
    <row r="785" spans="1:13" x14ac:dyDescent="0.25">
      <c r="A785">
        <v>1542</v>
      </c>
      <c r="B785">
        <v>2015</v>
      </c>
      <c r="C785" t="s">
        <v>3321</v>
      </c>
      <c r="D785" t="s">
        <v>36</v>
      </c>
      <c r="E785" t="s">
        <v>3194</v>
      </c>
      <c r="F785" t="s">
        <v>3317</v>
      </c>
      <c r="G785" t="s">
        <v>3842</v>
      </c>
      <c r="H785">
        <v>76</v>
      </c>
      <c r="I785">
        <v>69</v>
      </c>
      <c r="K785" t="s">
        <v>552</v>
      </c>
      <c r="L785">
        <v>1</v>
      </c>
      <c r="M785" t="s">
        <v>4707</v>
      </c>
    </row>
    <row r="786" spans="1:13" x14ac:dyDescent="0.25">
      <c r="A786">
        <v>1544</v>
      </c>
      <c r="B786">
        <v>2015</v>
      </c>
      <c r="C786" t="s">
        <v>3321</v>
      </c>
      <c r="D786" t="s">
        <v>274</v>
      </c>
      <c r="E786" t="s">
        <v>3194</v>
      </c>
      <c r="F786" t="s">
        <v>3826</v>
      </c>
      <c r="G786" t="s">
        <v>3841</v>
      </c>
      <c r="H786">
        <v>87</v>
      </c>
      <c r="I786">
        <v>71</v>
      </c>
      <c r="K786" t="s">
        <v>613</v>
      </c>
      <c r="L786">
        <v>1</v>
      </c>
      <c r="M786" t="s">
        <v>4803</v>
      </c>
    </row>
    <row r="787" spans="1:13" x14ac:dyDescent="0.25">
      <c r="A787">
        <v>1547</v>
      </c>
      <c r="B787">
        <v>2015</v>
      </c>
      <c r="C787" t="s">
        <v>3321</v>
      </c>
      <c r="D787" t="s">
        <v>44</v>
      </c>
      <c r="E787" t="s">
        <v>3194</v>
      </c>
      <c r="F787" t="s">
        <v>3319</v>
      </c>
      <c r="G787" t="s">
        <v>3842</v>
      </c>
      <c r="H787">
        <v>73</v>
      </c>
      <c r="I787">
        <v>70</v>
      </c>
      <c r="K787" t="s">
        <v>616</v>
      </c>
      <c r="L787">
        <v>1</v>
      </c>
      <c r="M787" t="s">
        <v>4882</v>
      </c>
    </row>
    <row r="788" spans="1:13" x14ac:dyDescent="0.25">
      <c r="A788">
        <v>1548</v>
      </c>
      <c r="B788">
        <v>2015</v>
      </c>
      <c r="C788" t="s">
        <v>3321</v>
      </c>
      <c r="D788" t="s">
        <v>89</v>
      </c>
      <c r="E788" t="s">
        <v>3194</v>
      </c>
      <c r="F788" t="s">
        <v>3256</v>
      </c>
      <c r="G788" t="s">
        <v>3842</v>
      </c>
      <c r="H788">
        <v>88</v>
      </c>
      <c r="I788">
        <v>84</v>
      </c>
      <c r="K788" t="s">
        <v>821</v>
      </c>
      <c r="L788">
        <v>1</v>
      </c>
      <c r="M788" t="s">
        <v>4784</v>
      </c>
    </row>
    <row r="789" spans="1:13" x14ac:dyDescent="0.25">
      <c r="A789">
        <v>1550</v>
      </c>
      <c r="B789">
        <v>2015</v>
      </c>
      <c r="C789" t="s">
        <v>3321</v>
      </c>
      <c r="D789" t="s">
        <v>190</v>
      </c>
      <c r="E789" t="s">
        <v>3194</v>
      </c>
      <c r="F789" t="s">
        <v>3315</v>
      </c>
      <c r="G789" t="s">
        <v>3842</v>
      </c>
      <c r="H789">
        <v>72</v>
      </c>
      <c r="I789">
        <v>70</v>
      </c>
      <c r="K789" t="s">
        <v>823</v>
      </c>
      <c r="L789">
        <v>1</v>
      </c>
      <c r="M789" t="s">
        <v>4762</v>
      </c>
    </row>
    <row r="790" spans="1:13" x14ac:dyDescent="0.25">
      <c r="A790">
        <v>1553</v>
      </c>
      <c r="B790">
        <v>2015</v>
      </c>
      <c r="C790" t="s">
        <v>3321</v>
      </c>
      <c r="D790" t="s">
        <v>55</v>
      </c>
      <c r="E790" t="s">
        <v>3194</v>
      </c>
      <c r="F790" t="s">
        <v>3831</v>
      </c>
      <c r="G790" t="s">
        <v>3841</v>
      </c>
      <c r="H790">
        <v>70</v>
      </c>
      <c r="I790">
        <v>34</v>
      </c>
      <c r="K790" t="s">
        <v>825</v>
      </c>
      <c r="L790">
        <v>1</v>
      </c>
      <c r="M790" t="s">
        <v>4867</v>
      </c>
    </row>
    <row r="791" spans="1:13" x14ac:dyDescent="0.25">
      <c r="A791">
        <v>1554</v>
      </c>
      <c r="B791">
        <v>2015</v>
      </c>
      <c r="C791" t="s">
        <v>3321</v>
      </c>
      <c r="D791" t="s">
        <v>306</v>
      </c>
      <c r="E791" t="s">
        <v>3194</v>
      </c>
      <c r="F791" t="s">
        <v>3313</v>
      </c>
      <c r="G791" t="s">
        <v>3842</v>
      </c>
      <c r="H791">
        <v>69</v>
      </c>
      <c r="I791">
        <v>66</v>
      </c>
      <c r="K791" t="s">
        <v>826</v>
      </c>
      <c r="L791">
        <v>1</v>
      </c>
      <c r="M791" t="s">
        <v>4839</v>
      </c>
    </row>
    <row r="792" spans="1:13" x14ac:dyDescent="0.25">
      <c r="A792">
        <v>1558</v>
      </c>
      <c r="B792">
        <v>2015</v>
      </c>
      <c r="C792" t="s">
        <v>3342</v>
      </c>
      <c r="D792" t="s">
        <v>8</v>
      </c>
      <c r="E792" t="s">
        <v>3194</v>
      </c>
      <c r="F792" t="s">
        <v>3839</v>
      </c>
      <c r="G792" t="s">
        <v>3842</v>
      </c>
      <c r="H792">
        <v>63</v>
      </c>
      <c r="I792">
        <v>51</v>
      </c>
      <c r="K792" t="s">
        <v>176</v>
      </c>
      <c r="L792">
        <v>1</v>
      </c>
      <c r="M792" t="s">
        <v>4895</v>
      </c>
    </row>
    <row r="793" spans="1:13" x14ac:dyDescent="0.25">
      <c r="A793">
        <v>1559</v>
      </c>
      <c r="B793">
        <v>2015</v>
      </c>
      <c r="C793" t="s">
        <v>3342</v>
      </c>
      <c r="D793" t="s">
        <v>65</v>
      </c>
      <c r="E793" t="s">
        <v>3194</v>
      </c>
      <c r="F793" t="s">
        <v>3254</v>
      </c>
      <c r="G793" t="s">
        <v>3842</v>
      </c>
      <c r="H793">
        <v>81</v>
      </c>
      <c r="I793">
        <v>75</v>
      </c>
      <c r="J793" t="s">
        <v>3843</v>
      </c>
      <c r="K793" t="s">
        <v>258</v>
      </c>
      <c r="L793">
        <v>1</v>
      </c>
      <c r="M793" t="s">
        <v>4896</v>
      </c>
    </row>
    <row r="794" spans="1:13" x14ac:dyDescent="0.25">
      <c r="A794">
        <v>1560</v>
      </c>
      <c r="B794">
        <v>2015</v>
      </c>
      <c r="C794" t="s">
        <v>3342</v>
      </c>
      <c r="D794" t="s">
        <v>10</v>
      </c>
      <c r="E794" t="s">
        <v>3194</v>
      </c>
      <c r="F794" t="s">
        <v>3312</v>
      </c>
      <c r="G794" t="s">
        <v>3842</v>
      </c>
      <c r="H794">
        <v>79</v>
      </c>
      <c r="I794">
        <v>62</v>
      </c>
      <c r="K794" t="s">
        <v>259</v>
      </c>
      <c r="L794">
        <v>1</v>
      </c>
      <c r="M794" t="s">
        <v>4897</v>
      </c>
    </row>
    <row r="795" spans="1:13" x14ac:dyDescent="0.25">
      <c r="A795">
        <v>1565</v>
      </c>
      <c r="B795">
        <v>2015</v>
      </c>
      <c r="C795" t="s">
        <v>3342</v>
      </c>
      <c r="D795" t="s">
        <v>18</v>
      </c>
      <c r="E795" t="s">
        <v>3194</v>
      </c>
      <c r="F795" t="s">
        <v>3839</v>
      </c>
      <c r="G795" t="s">
        <v>3842</v>
      </c>
      <c r="H795">
        <v>77</v>
      </c>
      <c r="I795">
        <v>58</v>
      </c>
      <c r="K795" t="s">
        <v>415</v>
      </c>
      <c r="L795">
        <v>1</v>
      </c>
      <c r="M795" t="s">
        <v>4902</v>
      </c>
    </row>
    <row r="796" spans="1:13" x14ac:dyDescent="0.25">
      <c r="A796">
        <v>1567</v>
      </c>
      <c r="B796">
        <v>2015</v>
      </c>
      <c r="C796" t="s">
        <v>3342</v>
      </c>
      <c r="D796" t="s">
        <v>78</v>
      </c>
      <c r="E796" t="s">
        <v>3194</v>
      </c>
      <c r="F796" t="s">
        <v>3346</v>
      </c>
      <c r="G796" t="s">
        <v>3841</v>
      </c>
      <c r="H796">
        <v>69</v>
      </c>
      <c r="I796">
        <v>63</v>
      </c>
      <c r="K796" t="s">
        <v>464</v>
      </c>
      <c r="L796">
        <v>1</v>
      </c>
      <c r="M796" t="s">
        <v>4903</v>
      </c>
    </row>
    <row r="797" spans="1:13" x14ac:dyDescent="0.25">
      <c r="A797">
        <v>1568</v>
      </c>
      <c r="B797">
        <v>2015</v>
      </c>
      <c r="C797" t="s">
        <v>3342</v>
      </c>
      <c r="D797" t="s">
        <v>417</v>
      </c>
      <c r="E797" t="s">
        <v>3194</v>
      </c>
      <c r="F797" t="s">
        <v>3459</v>
      </c>
      <c r="G797" t="s">
        <v>3842</v>
      </c>
      <c r="H797">
        <v>83</v>
      </c>
      <c r="I797">
        <v>78</v>
      </c>
      <c r="K797" t="s">
        <v>419</v>
      </c>
      <c r="L797">
        <v>1</v>
      </c>
      <c r="M797" t="s">
        <v>4904</v>
      </c>
    </row>
    <row r="798" spans="1:13" x14ac:dyDescent="0.25">
      <c r="A798">
        <v>1572</v>
      </c>
      <c r="B798">
        <v>2015</v>
      </c>
      <c r="C798" t="s">
        <v>3342</v>
      </c>
      <c r="D798" t="s">
        <v>82</v>
      </c>
      <c r="E798" t="s">
        <v>3194</v>
      </c>
      <c r="F798" t="s">
        <v>3839</v>
      </c>
      <c r="G798" t="s">
        <v>3842</v>
      </c>
      <c r="H798">
        <v>49</v>
      </c>
      <c r="I798">
        <v>36</v>
      </c>
      <c r="K798" t="s">
        <v>830</v>
      </c>
      <c r="L798">
        <v>1</v>
      </c>
      <c r="M798" t="s">
        <v>4907</v>
      </c>
    </row>
    <row r="799" spans="1:13" x14ac:dyDescent="0.25">
      <c r="A799">
        <v>1574</v>
      </c>
      <c r="B799">
        <v>2015</v>
      </c>
      <c r="C799" t="s">
        <v>3342</v>
      </c>
      <c r="D799" t="s">
        <v>36</v>
      </c>
      <c r="E799" t="s">
        <v>3194</v>
      </c>
      <c r="F799" t="s">
        <v>3334</v>
      </c>
      <c r="G799" t="s">
        <v>3842</v>
      </c>
      <c r="H799">
        <v>72</v>
      </c>
      <c r="I799">
        <v>50</v>
      </c>
      <c r="K799" t="s">
        <v>831</v>
      </c>
      <c r="L799">
        <v>1</v>
      </c>
      <c r="M799" t="s">
        <v>4909</v>
      </c>
    </row>
    <row r="800" spans="1:13" x14ac:dyDescent="0.25">
      <c r="A800">
        <v>1576</v>
      </c>
      <c r="B800">
        <v>2015</v>
      </c>
      <c r="C800" t="s">
        <v>3342</v>
      </c>
      <c r="D800" t="s">
        <v>85</v>
      </c>
      <c r="E800" t="s">
        <v>3194</v>
      </c>
      <c r="F800" t="s">
        <v>3337</v>
      </c>
      <c r="G800" t="s">
        <v>3842</v>
      </c>
      <c r="H800">
        <v>79</v>
      </c>
      <c r="I800">
        <v>50</v>
      </c>
      <c r="K800" t="s">
        <v>832</v>
      </c>
      <c r="L800">
        <v>1</v>
      </c>
      <c r="M800" t="s">
        <v>4911</v>
      </c>
    </row>
    <row r="801" spans="1:13" x14ac:dyDescent="0.25">
      <c r="A801">
        <v>1579</v>
      </c>
      <c r="B801">
        <v>2015</v>
      </c>
      <c r="C801" t="s">
        <v>3342</v>
      </c>
      <c r="D801" t="s">
        <v>277</v>
      </c>
      <c r="E801" t="s">
        <v>3194</v>
      </c>
      <c r="F801" t="s">
        <v>3336</v>
      </c>
      <c r="G801" t="s">
        <v>3842</v>
      </c>
      <c r="H801">
        <v>78</v>
      </c>
      <c r="I801">
        <v>62</v>
      </c>
      <c r="K801" t="s">
        <v>833</v>
      </c>
      <c r="L801">
        <v>1</v>
      </c>
      <c r="M801" t="s">
        <v>4914</v>
      </c>
    </row>
    <row r="802" spans="1:13" x14ac:dyDescent="0.25">
      <c r="A802">
        <v>1580</v>
      </c>
      <c r="B802">
        <v>2015</v>
      </c>
      <c r="C802" t="s">
        <v>3342</v>
      </c>
      <c r="D802" t="s">
        <v>44</v>
      </c>
      <c r="E802" t="s">
        <v>3194</v>
      </c>
      <c r="F802" t="s">
        <v>3335</v>
      </c>
      <c r="G802" t="s">
        <v>3842</v>
      </c>
      <c r="H802">
        <v>74</v>
      </c>
      <c r="I802">
        <v>64</v>
      </c>
      <c r="K802" t="s">
        <v>834</v>
      </c>
      <c r="L802">
        <v>1</v>
      </c>
      <c r="M802" t="s">
        <v>4915</v>
      </c>
    </row>
    <row r="803" spans="1:13" x14ac:dyDescent="0.25">
      <c r="A803">
        <v>1584</v>
      </c>
      <c r="B803">
        <v>2015</v>
      </c>
      <c r="C803" t="s">
        <v>3342</v>
      </c>
      <c r="D803" t="s">
        <v>303</v>
      </c>
      <c r="E803" t="s">
        <v>3194</v>
      </c>
      <c r="F803" t="s">
        <v>3250</v>
      </c>
      <c r="G803" t="s">
        <v>3842</v>
      </c>
      <c r="H803">
        <v>54</v>
      </c>
      <c r="I803">
        <v>53</v>
      </c>
      <c r="K803" t="s">
        <v>835</v>
      </c>
      <c r="L803">
        <v>1</v>
      </c>
      <c r="M803" t="s">
        <v>4919</v>
      </c>
    </row>
    <row r="804" spans="1:13" x14ac:dyDescent="0.25">
      <c r="A804">
        <v>1585</v>
      </c>
      <c r="B804">
        <v>2015</v>
      </c>
      <c r="C804" t="s">
        <v>3342</v>
      </c>
      <c r="D804" t="s">
        <v>95</v>
      </c>
      <c r="E804" t="s">
        <v>3194</v>
      </c>
      <c r="F804" t="s">
        <v>3333</v>
      </c>
      <c r="G804" t="s">
        <v>3842</v>
      </c>
      <c r="H804">
        <v>86</v>
      </c>
      <c r="I804">
        <v>72</v>
      </c>
      <c r="K804" t="s">
        <v>836</v>
      </c>
      <c r="L804">
        <v>1</v>
      </c>
      <c r="M804" t="s">
        <v>4920</v>
      </c>
    </row>
    <row r="805" spans="1:13" x14ac:dyDescent="0.25">
      <c r="A805">
        <v>1586</v>
      </c>
      <c r="B805">
        <v>2015</v>
      </c>
      <c r="C805" t="s">
        <v>3342</v>
      </c>
      <c r="D805" t="s">
        <v>55</v>
      </c>
      <c r="E805" t="s">
        <v>3194</v>
      </c>
      <c r="F805" t="s">
        <v>3332</v>
      </c>
      <c r="G805" t="s">
        <v>3841</v>
      </c>
      <c r="H805">
        <v>76</v>
      </c>
      <c r="I805">
        <v>62</v>
      </c>
      <c r="K805" t="s">
        <v>837</v>
      </c>
      <c r="L805">
        <v>1</v>
      </c>
      <c r="M805" t="s">
        <v>4921</v>
      </c>
    </row>
    <row r="806" spans="1:13" x14ac:dyDescent="0.25">
      <c r="A806">
        <v>1588</v>
      </c>
      <c r="B806">
        <v>2015</v>
      </c>
      <c r="C806" t="s">
        <v>3342</v>
      </c>
      <c r="D806" t="s">
        <v>481</v>
      </c>
      <c r="E806" t="s">
        <v>3194</v>
      </c>
      <c r="F806" t="s">
        <v>3337</v>
      </c>
      <c r="G806" t="s">
        <v>3842</v>
      </c>
      <c r="H806">
        <v>81</v>
      </c>
      <c r="I806">
        <v>63</v>
      </c>
      <c r="K806" t="s">
        <v>838</v>
      </c>
      <c r="L806">
        <v>1</v>
      </c>
      <c r="M806" t="s">
        <v>4923</v>
      </c>
    </row>
    <row r="807" spans="1:13" x14ac:dyDescent="0.25">
      <c r="A807">
        <v>1589</v>
      </c>
      <c r="B807">
        <v>2015</v>
      </c>
      <c r="C807" t="s">
        <v>3342</v>
      </c>
      <c r="D807" t="s">
        <v>308</v>
      </c>
      <c r="E807" t="s">
        <v>3194</v>
      </c>
      <c r="F807" t="s">
        <v>3333</v>
      </c>
      <c r="G807" t="s">
        <v>3841</v>
      </c>
      <c r="H807">
        <v>63</v>
      </c>
      <c r="I807">
        <v>62</v>
      </c>
      <c r="K807" t="s">
        <v>839</v>
      </c>
      <c r="L807">
        <v>1</v>
      </c>
      <c r="M807" t="s">
        <v>4924</v>
      </c>
    </row>
    <row r="808" spans="1:13" x14ac:dyDescent="0.25">
      <c r="A808">
        <v>1591</v>
      </c>
      <c r="B808">
        <v>2015</v>
      </c>
      <c r="C808" t="s">
        <v>3337</v>
      </c>
      <c r="D808" t="s">
        <v>98</v>
      </c>
      <c r="E808" t="s">
        <v>3194</v>
      </c>
      <c r="F808" t="s">
        <v>3839</v>
      </c>
      <c r="G808" t="s">
        <v>3842</v>
      </c>
      <c r="H808">
        <v>72</v>
      </c>
      <c r="I808">
        <v>61</v>
      </c>
      <c r="K808" t="s">
        <v>11</v>
      </c>
      <c r="L808">
        <v>1</v>
      </c>
      <c r="M808" t="s">
        <v>4926</v>
      </c>
    </row>
    <row r="809" spans="1:13" x14ac:dyDescent="0.25">
      <c r="A809">
        <v>1592</v>
      </c>
      <c r="B809">
        <v>2015</v>
      </c>
      <c r="C809" t="s">
        <v>3337</v>
      </c>
      <c r="D809" t="s">
        <v>148</v>
      </c>
      <c r="E809" t="s">
        <v>3194</v>
      </c>
      <c r="F809" t="s">
        <v>3469</v>
      </c>
      <c r="G809" t="s">
        <v>3841</v>
      </c>
      <c r="H809">
        <v>66</v>
      </c>
      <c r="I809">
        <v>57</v>
      </c>
      <c r="K809" t="s">
        <v>13</v>
      </c>
      <c r="L809">
        <v>1</v>
      </c>
      <c r="M809" t="s">
        <v>4927</v>
      </c>
    </row>
    <row r="810" spans="1:13" x14ac:dyDescent="0.25">
      <c r="A810">
        <v>1595</v>
      </c>
      <c r="B810">
        <v>2015</v>
      </c>
      <c r="C810" t="s">
        <v>3337</v>
      </c>
      <c r="D810" t="s">
        <v>14</v>
      </c>
      <c r="E810" t="s">
        <v>3194</v>
      </c>
      <c r="F810" t="s">
        <v>3839</v>
      </c>
      <c r="G810" t="s">
        <v>3842</v>
      </c>
      <c r="H810">
        <v>69</v>
      </c>
      <c r="I810">
        <v>57</v>
      </c>
      <c r="K810" t="s">
        <v>19</v>
      </c>
      <c r="L810">
        <v>1</v>
      </c>
      <c r="M810" t="s">
        <v>4929</v>
      </c>
    </row>
    <row r="811" spans="1:13" x14ac:dyDescent="0.25">
      <c r="A811">
        <v>1598</v>
      </c>
      <c r="B811">
        <v>2015</v>
      </c>
      <c r="C811" t="s">
        <v>3337</v>
      </c>
      <c r="D811" t="s">
        <v>218</v>
      </c>
      <c r="E811" t="s">
        <v>3194</v>
      </c>
      <c r="F811" t="s">
        <v>3470</v>
      </c>
      <c r="G811" t="s">
        <v>3841</v>
      </c>
      <c r="H811">
        <v>67</v>
      </c>
      <c r="I811">
        <v>56</v>
      </c>
      <c r="K811" t="s">
        <v>841</v>
      </c>
      <c r="L811">
        <v>1</v>
      </c>
      <c r="M811" t="s">
        <v>4931</v>
      </c>
    </row>
    <row r="812" spans="1:13" x14ac:dyDescent="0.25">
      <c r="A812">
        <v>1601</v>
      </c>
      <c r="B812">
        <v>2015</v>
      </c>
      <c r="C812" t="s">
        <v>3337</v>
      </c>
      <c r="D812" t="s">
        <v>263</v>
      </c>
      <c r="E812" t="s">
        <v>3194</v>
      </c>
      <c r="F812" t="s">
        <v>3427</v>
      </c>
      <c r="G812" t="s">
        <v>3842</v>
      </c>
      <c r="H812">
        <v>68</v>
      </c>
      <c r="I812">
        <v>65</v>
      </c>
      <c r="K812" t="s">
        <v>843</v>
      </c>
      <c r="L812">
        <v>1</v>
      </c>
      <c r="M812" t="s">
        <v>4934</v>
      </c>
    </row>
    <row r="813" spans="1:13" x14ac:dyDescent="0.25">
      <c r="A813">
        <v>1602</v>
      </c>
      <c r="B813">
        <v>2015</v>
      </c>
      <c r="C813" t="s">
        <v>3337</v>
      </c>
      <c r="D813" t="s">
        <v>26</v>
      </c>
      <c r="E813" t="s">
        <v>3194</v>
      </c>
      <c r="F813" t="s">
        <v>3839</v>
      </c>
      <c r="G813" t="s">
        <v>3842</v>
      </c>
      <c r="H813">
        <v>84</v>
      </c>
      <c r="I813">
        <v>55</v>
      </c>
      <c r="K813" t="s">
        <v>844</v>
      </c>
      <c r="L813">
        <v>1</v>
      </c>
      <c r="M813" t="s">
        <v>4935</v>
      </c>
    </row>
    <row r="814" spans="1:13" x14ac:dyDescent="0.25">
      <c r="A814">
        <v>1604</v>
      </c>
      <c r="B814">
        <v>2015</v>
      </c>
      <c r="C814" t="s">
        <v>3337</v>
      </c>
      <c r="D814" t="s">
        <v>133</v>
      </c>
      <c r="E814" t="s">
        <v>3194</v>
      </c>
      <c r="F814" t="s">
        <v>3441</v>
      </c>
      <c r="G814" t="s">
        <v>3842</v>
      </c>
      <c r="H814">
        <v>75</v>
      </c>
      <c r="I814">
        <v>61</v>
      </c>
      <c r="K814" t="s">
        <v>846</v>
      </c>
      <c r="L814">
        <v>1</v>
      </c>
      <c r="M814" t="s">
        <v>4937</v>
      </c>
    </row>
    <row r="815" spans="1:13" x14ac:dyDescent="0.25">
      <c r="A815">
        <v>1605</v>
      </c>
      <c r="B815">
        <v>2015</v>
      </c>
      <c r="C815" t="s">
        <v>3337</v>
      </c>
      <c r="D815" t="s">
        <v>30</v>
      </c>
      <c r="E815" t="s">
        <v>3194</v>
      </c>
      <c r="F815" t="s">
        <v>3268</v>
      </c>
      <c r="G815" t="s">
        <v>3841</v>
      </c>
      <c r="H815">
        <v>68</v>
      </c>
      <c r="I815">
        <v>50</v>
      </c>
      <c r="K815" t="s">
        <v>847</v>
      </c>
      <c r="L815">
        <v>1</v>
      </c>
      <c r="M815" t="s">
        <v>4938</v>
      </c>
    </row>
    <row r="816" spans="1:13" x14ac:dyDescent="0.25">
      <c r="A816">
        <v>1607</v>
      </c>
      <c r="B816">
        <v>2015</v>
      </c>
      <c r="C816" t="s">
        <v>3337</v>
      </c>
      <c r="D816" t="s">
        <v>36</v>
      </c>
      <c r="E816" t="s">
        <v>3194</v>
      </c>
      <c r="F816" t="s">
        <v>3332</v>
      </c>
      <c r="G816" t="s">
        <v>3841</v>
      </c>
      <c r="H816">
        <v>86</v>
      </c>
      <c r="I816">
        <v>63</v>
      </c>
      <c r="K816" t="s">
        <v>848</v>
      </c>
      <c r="L816">
        <v>1</v>
      </c>
      <c r="M816" t="s">
        <v>4940</v>
      </c>
    </row>
    <row r="817" spans="1:13" x14ac:dyDescent="0.25">
      <c r="A817">
        <v>1608</v>
      </c>
      <c r="B817">
        <v>2015</v>
      </c>
      <c r="C817" t="s">
        <v>3337</v>
      </c>
      <c r="D817" t="s">
        <v>37</v>
      </c>
      <c r="E817" t="s">
        <v>3194</v>
      </c>
      <c r="F817" t="s">
        <v>3334</v>
      </c>
      <c r="G817" t="s">
        <v>3842</v>
      </c>
      <c r="H817">
        <v>71</v>
      </c>
      <c r="I817">
        <v>69</v>
      </c>
      <c r="K817" t="s">
        <v>849</v>
      </c>
      <c r="L817">
        <v>1</v>
      </c>
      <c r="M817" t="s">
        <v>4941</v>
      </c>
    </row>
    <row r="818" spans="1:13" x14ac:dyDescent="0.25">
      <c r="A818">
        <v>1612</v>
      </c>
      <c r="B818">
        <v>2015</v>
      </c>
      <c r="C818" t="s">
        <v>3337</v>
      </c>
      <c r="D818" t="s">
        <v>277</v>
      </c>
      <c r="E818" t="s">
        <v>3194</v>
      </c>
      <c r="F818" t="s">
        <v>3333</v>
      </c>
      <c r="G818" t="s">
        <v>3841</v>
      </c>
      <c r="H818">
        <v>78</v>
      </c>
      <c r="I818">
        <v>65</v>
      </c>
      <c r="K818" t="s">
        <v>850</v>
      </c>
      <c r="L818">
        <v>1</v>
      </c>
      <c r="M818" t="s">
        <v>4944</v>
      </c>
    </row>
    <row r="819" spans="1:13" x14ac:dyDescent="0.25">
      <c r="A819">
        <v>1613</v>
      </c>
      <c r="B819">
        <v>2015</v>
      </c>
      <c r="C819" t="s">
        <v>3337</v>
      </c>
      <c r="D819" t="s">
        <v>44</v>
      </c>
      <c r="E819" t="s">
        <v>3194</v>
      </c>
      <c r="F819" t="s">
        <v>3250</v>
      </c>
      <c r="G819" t="s">
        <v>3841</v>
      </c>
      <c r="H819">
        <v>51</v>
      </c>
      <c r="I819">
        <v>50</v>
      </c>
      <c r="K819" t="s">
        <v>851</v>
      </c>
      <c r="L819">
        <v>1</v>
      </c>
      <c r="M819" t="s">
        <v>4945</v>
      </c>
    </row>
    <row r="820" spans="1:13" x14ac:dyDescent="0.25">
      <c r="A820">
        <v>1617</v>
      </c>
      <c r="B820">
        <v>2015</v>
      </c>
      <c r="C820" t="s">
        <v>3337</v>
      </c>
      <c r="D820" t="s">
        <v>303</v>
      </c>
      <c r="E820" t="s">
        <v>3194</v>
      </c>
      <c r="F820" t="s">
        <v>3335</v>
      </c>
      <c r="G820" t="s">
        <v>3842</v>
      </c>
      <c r="H820">
        <v>83</v>
      </c>
      <c r="I820">
        <v>75</v>
      </c>
      <c r="J820" t="s">
        <v>3843</v>
      </c>
      <c r="K820" t="s">
        <v>852</v>
      </c>
      <c r="L820">
        <v>1</v>
      </c>
      <c r="M820" t="s">
        <v>4949</v>
      </c>
    </row>
    <row r="821" spans="1:13" x14ac:dyDescent="0.25">
      <c r="A821">
        <v>1618</v>
      </c>
      <c r="B821">
        <v>2015</v>
      </c>
      <c r="C821" t="s">
        <v>3337</v>
      </c>
      <c r="D821" t="s">
        <v>95</v>
      </c>
      <c r="E821" t="s">
        <v>3194</v>
      </c>
      <c r="F821" t="s">
        <v>3336</v>
      </c>
      <c r="G821" t="s">
        <v>3841</v>
      </c>
      <c r="H821">
        <v>87</v>
      </c>
      <c r="I821">
        <v>83</v>
      </c>
      <c r="K821" t="s">
        <v>853</v>
      </c>
      <c r="L821">
        <v>1</v>
      </c>
      <c r="M821" t="s">
        <v>4950</v>
      </c>
    </row>
    <row r="822" spans="1:13" x14ac:dyDescent="0.25">
      <c r="A822">
        <v>1620</v>
      </c>
      <c r="B822">
        <v>2015</v>
      </c>
      <c r="C822" t="s">
        <v>3337</v>
      </c>
      <c r="D822" t="s">
        <v>56</v>
      </c>
      <c r="E822" t="s">
        <v>3194</v>
      </c>
      <c r="F822" t="s">
        <v>3342</v>
      </c>
      <c r="G822" t="s">
        <v>3842</v>
      </c>
      <c r="H822">
        <v>75</v>
      </c>
      <c r="I822">
        <v>67</v>
      </c>
      <c r="K822" t="s">
        <v>854</v>
      </c>
      <c r="L822">
        <v>1</v>
      </c>
      <c r="M822" t="s">
        <v>4922</v>
      </c>
    </row>
    <row r="823" spans="1:13" x14ac:dyDescent="0.25">
      <c r="A823">
        <v>1627</v>
      </c>
      <c r="B823">
        <v>2015</v>
      </c>
      <c r="C823" t="s">
        <v>3250</v>
      </c>
      <c r="D823" t="s">
        <v>14</v>
      </c>
      <c r="E823" t="s">
        <v>3194</v>
      </c>
      <c r="F823" t="s">
        <v>3339</v>
      </c>
      <c r="G823" t="s">
        <v>3842</v>
      </c>
      <c r="H823">
        <v>84</v>
      </c>
      <c r="I823">
        <v>71</v>
      </c>
      <c r="K823" t="s">
        <v>19</v>
      </c>
      <c r="L823">
        <v>1</v>
      </c>
      <c r="M823" t="s">
        <v>4956</v>
      </c>
    </row>
    <row r="824" spans="1:13" x14ac:dyDescent="0.25">
      <c r="A824">
        <v>1628</v>
      </c>
      <c r="B824">
        <v>2015</v>
      </c>
      <c r="C824" t="s">
        <v>3250</v>
      </c>
      <c r="D824" t="s">
        <v>16</v>
      </c>
      <c r="E824" t="s">
        <v>3194</v>
      </c>
      <c r="F824" t="s">
        <v>3355</v>
      </c>
      <c r="G824" t="s">
        <v>3842</v>
      </c>
      <c r="H824">
        <v>77</v>
      </c>
      <c r="I824">
        <v>69</v>
      </c>
      <c r="K824" t="s">
        <v>350</v>
      </c>
      <c r="L824">
        <v>1</v>
      </c>
      <c r="M824" t="s">
        <v>4957</v>
      </c>
    </row>
    <row r="825" spans="1:13" x14ac:dyDescent="0.25">
      <c r="A825">
        <v>1630</v>
      </c>
      <c r="B825">
        <v>2015</v>
      </c>
      <c r="C825" t="s">
        <v>3250</v>
      </c>
      <c r="D825" t="s">
        <v>20</v>
      </c>
      <c r="E825" t="s">
        <v>3194</v>
      </c>
      <c r="F825" t="s">
        <v>3496</v>
      </c>
      <c r="G825" t="s">
        <v>3841</v>
      </c>
      <c r="H825">
        <v>58</v>
      </c>
      <c r="I825">
        <v>46</v>
      </c>
      <c r="K825" t="s">
        <v>25</v>
      </c>
      <c r="L825">
        <v>1</v>
      </c>
      <c r="M825" t="s">
        <v>4959</v>
      </c>
    </row>
    <row r="826" spans="1:13" x14ac:dyDescent="0.25">
      <c r="A826">
        <v>1633</v>
      </c>
      <c r="B826">
        <v>2015</v>
      </c>
      <c r="C826" t="s">
        <v>3250</v>
      </c>
      <c r="D826" t="s">
        <v>26</v>
      </c>
      <c r="E826" t="s">
        <v>3194</v>
      </c>
      <c r="F826" t="s">
        <v>3212</v>
      </c>
      <c r="G826" t="s">
        <v>3841</v>
      </c>
      <c r="H826">
        <v>66</v>
      </c>
      <c r="I826">
        <v>53</v>
      </c>
      <c r="K826" t="s">
        <v>858</v>
      </c>
      <c r="L826">
        <v>1</v>
      </c>
      <c r="M826" t="s">
        <v>4030</v>
      </c>
    </row>
    <row r="827" spans="1:13" x14ac:dyDescent="0.25">
      <c r="A827">
        <v>1634</v>
      </c>
      <c r="B827">
        <v>2015</v>
      </c>
      <c r="C827" t="s">
        <v>3250</v>
      </c>
      <c r="D827" t="s">
        <v>28</v>
      </c>
      <c r="E827" t="s">
        <v>3194</v>
      </c>
      <c r="F827" t="s">
        <v>3466</v>
      </c>
      <c r="G827" t="s">
        <v>3841</v>
      </c>
      <c r="H827">
        <v>67</v>
      </c>
      <c r="I827">
        <v>65</v>
      </c>
      <c r="K827" t="s">
        <v>844</v>
      </c>
      <c r="L827">
        <v>1</v>
      </c>
      <c r="M827" t="s">
        <v>4962</v>
      </c>
    </row>
    <row r="828" spans="1:13" x14ac:dyDescent="0.25">
      <c r="A828">
        <v>1637</v>
      </c>
      <c r="B828">
        <v>2015</v>
      </c>
      <c r="C828" t="s">
        <v>3250</v>
      </c>
      <c r="D828" t="s">
        <v>32</v>
      </c>
      <c r="E828" t="s">
        <v>3194</v>
      </c>
      <c r="F828" t="s">
        <v>3839</v>
      </c>
      <c r="G828" t="s">
        <v>3842</v>
      </c>
      <c r="H828">
        <v>92</v>
      </c>
      <c r="I828">
        <v>66</v>
      </c>
      <c r="K828" t="s">
        <v>847</v>
      </c>
      <c r="L828">
        <v>1</v>
      </c>
      <c r="M828" t="s">
        <v>4965</v>
      </c>
    </row>
    <row r="829" spans="1:13" x14ac:dyDescent="0.25">
      <c r="A829">
        <v>1640</v>
      </c>
      <c r="B829">
        <v>2015</v>
      </c>
      <c r="C829" t="s">
        <v>3250</v>
      </c>
      <c r="D829" t="s">
        <v>85</v>
      </c>
      <c r="E829" t="s">
        <v>3194</v>
      </c>
      <c r="F829" t="s">
        <v>3336</v>
      </c>
      <c r="G829" t="s">
        <v>3841</v>
      </c>
      <c r="H829">
        <v>91</v>
      </c>
      <c r="I829">
        <v>77</v>
      </c>
      <c r="K829" t="s">
        <v>860</v>
      </c>
      <c r="L829">
        <v>1</v>
      </c>
      <c r="M829" t="s">
        <v>4968</v>
      </c>
    </row>
    <row r="830" spans="1:13" x14ac:dyDescent="0.25">
      <c r="A830">
        <v>1641</v>
      </c>
      <c r="B830">
        <v>2015</v>
      </c>
      <c r="C830" t="s">
        <v>3250</v>
      </c>
      <c r="D830" t="s">
        <v>40</v>
      </c>
      <c r="E830" t="s">
        <v>3194</v>
      </c>
      <c r="F830" t="s">
        <v>3334</v>
      </c>
      <c r="G830" t="s">
        <v>3842</v>
      </c>
      <c r="H830">
        <v>88</v>
      </c>
      <c r="I830">
        <v>82</v>
      </c>
      <c r="K830" t="s">
        <v>861</v>
      </c>
      <c r="L830">
        <v>1</v>
      </c>
      <c r="M830" t="s">
        <v>4969</v>
      </c>
    </row>
    <row r="831" spans="1:13" x14ac:dyDescent="0.25">
      <c r="A831">
        <v>1642</v>
      </c>
      <c r="B831">
        <v>2015</v>
      </c>
      <c r="C831" t="s">
        <v>3250</v>
      </c>
      <c r="D831" t="s">
        <v>317</v>
      </c>
      <c r="E831" t="s">
        <v>3194</v>
      </c>
      <c r="F831" t="s">
        <v>3342</v>
      </c>
      <c r="G831" t="s">
        <v>3841</v>
      </c>
      <c r="H831">
        <v>54</v>
      </c>
      <c r="I831">
        <v>48</v>
      </c>
      <c r="K831" t="s">
        <v>862</v>
      </c>
      <c r="L831">
        <v>1</v>
      </c>
      <c r="M831" t="s">
        <v>4913</v>
      </c>
    </row>
    <row r="832" spans="1:13" x14ac:dyDescent="0.25">
      <c r="A832">
        <v>1645</v>
      </c>
      <c r="B832">
        <v>2015</v>
      </c>
      <c r="C832" t="s">
        <v>3250</v>
      </c>
      <c r="D832" t="s">
        <v>89</v>
      </c>
      <c r="E832" t="s">
        <v>3194</v>
      </c>
      <c r="F832" t="s">
        <v>3839</v>
      </c>
      <c r="G832" t="s">
        <v>3842</v>
      </c>
      <c r="H832">
        <v>80</v>
      </c>
      <c r="I832">
        <v>75</v>
      </c>
      <c r="K832" t="s">
        <v>863</v>
      </c>
      <c r="L832">
        <v>1</v>
      </c>
      <c r="M832" t="s">
        <v>4971</v>
      </c>
    </row>
    <row r="833" spans="1:13" x14ac:dyDescent="0.25">
      <c r="A833">
        <v>1646</v>
      </c>
      <c r="B833">
        <v>2015</v>
      </c>
      <c r="C833" t="s">
        <v>3250</v>
      </c>
      <c r="D833" t="s">
        <v>47</v>
      </c>
      <c r="E833" t="s">
        <v>3194</v>
      </c>
      <c r="F833" t="s">
        <v>3333</v>
      </c>
      <c r="G833" t="s">
        <v>3841</v>
      </c>
      <c r="H833">
        <v>74</v>
      </c>
      <c r="I833">
        <v>46</v>
      </c>
      <c r="K833" t="s">
        <v>864</v>
      </c>
      <c r="L833">
        <v>1</v>
      </c>
      <c r="M833" t="s">
        <v>4972</v>
      </c>
    </row>
    <row r="834" spans="1:13" x14ac:dyDescent="0.25">
      <c r="A834">
        <v>1647</v>
      </c>
      <c r="B834">
        <v>2015</v>
      </c>
      <c r="C834" t="s">
        <v>3250</v>
      </c>
      <c r="D834" t="s">
        <v>300</v>
      </c>
      <c r="E834" t="s">
        <v>3194</v>
      </c>
      <c r="F834" t="s">
        <v>3337</v>
      </c>
      <c r="G834" t="s">
        <v>3842</v>
      </c>
      <c r="H834">
        <v>78</v>
      </c>
      <c r="I834">
        <v>65</v>
      </c>
      <c r="K834" t="s">
        <v>865</v>
      </c>
      <c r="L834">
        <v>1</v>
      </c>
      <c r="M834" t="s">
        <v>4947</v>
      </c>
    </row>
    <row r="835" spans="1:13" x14ac:dyDescent="0.25">
      <c r="A835">
        <v>1648</v>
      </c>
      <c r="B835">
        <v>2015</v>
      </c>
      <c r="C835" t="s">
        <v>3250</v>
      </c>
      <c r="D835" t="s">
        <v>92</v>
      </c>
      <c r="E835" t="s">
        <v>3194</v>
      </c>
      <c r="F835" t="s">
        <v>3332</v>
      </c>
      <c r="G835" t="s">
        <v>3841</v>
      </c>
      <c r="H835">
        <v>67</v>
      </c>
      <c r="I835">
        <v>51</v>
      </c>
      <c r="K835" t="s">
        <v>866</v>
      </c>
      <c r="L835">
        <v>1</v>
      </c>
      <c r="M835" t="s">
        <v>4973</v>
      </c>
    </row>
    <row r="836" spans="1:13" x14ac:dyDescent="0.25">
      <c r="A836">
        <v>1651</v>
      </c>
      <c r="B836">
        <v>2015</v>
      </c>
      <c r="C836" t="s">
        <v>3250</v>
      </c>
      <c r="D836" t="s">
        <v>55</v>
      </c>
      <c r="E836" t="s">
        <v>3194</v>
      </c>
      <c r="F836" t="s">
        <v>3335</v>
      </c>
      <c r="G836" t="s">
        <v>3191</v>
      </c>
      <c r="K836" t="s">
        <v>3191</v>
      </c>
      <c r="L836">
        <v>0</v>
      </c>
      <c r="M836" t="s">
        <v>4975</v>
      </c>
    </row>
    <row r="837" spans="1:13" x14ac:dyDescent="0.25">
      <c r="A837">
        <v>1652</v>
      </c>
      <c r="B837">
        <v>2015</v>
      </c>
      <c r="C837" t="s">
        <v>3250</v>
      </c>
      <c r="D837" t="s">
        <v>345</v>
      </c>
      <c r="E837" t="s">
        <v>3194</v>
      </c>
      <c r="F837" t="s">
        <v>3335</v>
      </c>
      <c r="G837" t="s">
        <v>3841</v>
      </c>
      <c r="H837">
        <v>78</v>
      </c>
      <c r="I837">
        <v>53</v>
      </c>
      <c r="K837" t="s">
        <v>867</v>
      </c>
      <c r="L837">
        <v>1</v>
      </c>
      <c r="M837" t="s">
        <v>4976</v>
      </c>
    </row>
    <row r="838" spans="1:13" x14ac:dyDescent="0.25">
      <c r="A838">
        <v>1655</v>
      </c>
      <c r="B838">
        <v>2015</v>
      </c>
      <c r="C838" t="s">
        <v>3336</v>
      </c>
      <c r="D838" t="s">
        <v>64</v>
      </c>
      <c r="E838" t="s">
        <v>3194</v>
      </c>
      <c r="F838" t="s">
        <v>3839</v>
      </c>
      <c r="G838" t="s">
        <v>3842</v>
      </c>
      <c r="H838">
        <v>91</v>
      </c>
      <c r="I838">
        <v>70</v>
      </c>
      <c r="K838" t="s">
        <v>176</v>
      </c>
      <c r="L838">
        <v>1</v>
      </c>
      <c r="M838" t="s">
        <v>4979</v>
      </c>
    </row>
    <row r="839" spans="1:13" x14ac:dyDescent="0.25">
      <c r="A839">
        <v>1656</v>
      </c>
      <c r="B839">
        <v>2015</v>
      </c>
      <c r="C839" t="s">
        <v>3336</v>
      </c>
      <c r="D839" t="s">
        <v>65</v>
      </c>
      <c r="E839" t="s">
        <v>3194</v>
      </c>
      <c r="F839" t="s">
        <v>3351</v>
      </c>
      <c r="G839" t="s">
        <v>3841</v>
      </c>
      <c r="H839">
        <v>87</v>
      </c>
      <c r="I839">
        <v>62</v>
      </c>
      <c r="K839" t="s">
        <v>11</v>
      </c>
      <c r="L839">
        <v>1</v>
      </c>
      <c r="M839" t="s">
        <v>4980</v>
      </c>
    </row>
    <row r="840" spans="1:13" x14ac:dyDescent="0.25">
      <c r="A840">
        <v>1658</v>
      </c>
      <c r="B840">
        <v>2015</v>
      </c>
      <c r="C840" t="s">
        <v>3336</v>
      </c>
      <c r="D840" t="s">
        <v>12</v>
      </c>
      <c r="E840" t="s">
        <v>3194</v>
      </c>
      <c r="F840" t="s">
        <v>3839</v>
      </c>
      <c r="G840" t="s">
        <v>3842</v>
      </c>
      <c r="H840">
        <v>74</v>
      </c>
      <c r="I840">
        <v>63</v>
      </c>
      <c r="K840" t="s">
        <v>15</v>
      </c>
      <c r="L840">
        <v>1</v>
      </c>
      <c r="M840" t="s">
        <v>4982</v>
      </c>
    </row>
    <row r="841" spans="1:13" x14ac:dyDescent="0.25">
      <c r="A841">
        <v>1662</v>
      </c>
      <c r="B841">
        <v>2015</v>
      </c>
      <c r="C841" t="s">
        <v>3336</v>
      </c>
      <c r="D841" t="s">
        <v>20</v>
      </c>
      <c r="E841" t="s">
        <v>3194</v>
      </c>
      <c r="F841" t="s">
        <v>3349</v>
      </c>
      <c r="G841" t="s">
        <v>3842</v>
      </c>
      <c r="H841">
        <v>77</v>
      </c>
      <c r="I841">
        <v>68</v>
      </c>
      <c r="K841" t="s">
        <v>484</v>
      </c>
      <c r="L841">
        <v>1</v>
      </c>
      <c r="M841" t="s">
        <v>4986</v>
      </c>
    </row>
    <row r="842" spans="1:13" x14ac:dyDescent="0.25">
      <c r="A842">
        <v>1666</v>
      </c>
      <c r="B842">
        <v>2015</v>
      </c>
      <c r="C842" t="s">
        <v>3336</v>
      </c>
      <c r="D842" t="s">
        <v>109</v>
      </c>
      <c r="E842" t="s">
        <v>3194</v>
      </c>
      <c r="F842" t="s">
        <v>3354</v>
      </c>
      <c r="G842" t="s">
        <v>3842</v>
      </c>
      <c r="H842">
        <v>69</v>
      </c>
      <c r="I842">
        <v>63</v>
      </c>
      <c r="K842" t="s">
        <v>31</v>
      </c>
      <c r="L842">
        <v>1</v>
      </c>
      <c r="M842" t="s">
        <v>4990</v>
      </c>
    </row>
    <row r="843" spans="1:13" x14ac:dyDescent="0.25">
      <c r="A843">
        <v>1669</v>
      </c>
      <c r="B843">
        <v>2015</v>
      </c>
      <c r="C843" t="s">
        <v>3336</v>
      </c>
      <c r="D843" t="s">
        <v>199</v>
      </c>
      <c r="E843" t="s">
        <v>3194</v>
      </c>
      <c r="F843" t="s">
        <v>3839</v>
      </c>
      <c r="G843" t="s">
        <v>3842</v>
      </c>
      <c r="H843">
        <v>90</v>
      </c>
      <c r="I843">
        <v>53</v>
      </c>
      <c r="K843" t="s">
        <v>871</v>
      </c>
      <c r="L843">
        <v>1</v>
      </c>
      <c r="M843" t="s">
        <v>4993</v>
      </c>
    </row>
    <row r="844" spans="1:13" x14ac:dyDescent="0.25">
      <c r="A844">
        <v>1670</v>
      </c>
      <c r="B844">
        <v>2015</v>
      </c>
      <c r="C844" t="s">
        <v>3336</v>
      </c>
      <c r="D844" t="s">
        <v>36</v>
      </c>
      <c r="E844" t="s">
        <v>3194</v>
      </c>
      <c r="F844" t="s">
        <v>3335</v>
      </c>
      <c r="G844" t="s">
        <v>3842</v>
      </c>
      <c r="H844">
        <v>80</v>
      </c>
      <c r="I844">
        <v>61</v>
      </c>
      <c r="K844" t="s">
        <v>872</v>
      </c>
      <c r="L844">
        <v>1</v>
      </c>
      <c r="M844" t="s">
        <v>4994</v>
      </c>
    </row>
    <row r="845" spans="1:13" x14ac:dyDescent="0.25">
      <c r="A845">
        <v>1671</v>
      </c>
      <c r="B845">
        <v>2015</v>
      </c>
      <c r="C845" t="s">
        <v>3336</v>
      </c>
      <c r="D845" t="s">
        <v>137</v>
      </c>
      <c r="E845" t="s">
        <v>3194</v>
      </c>
      <c r="F845" t="s">
        <v>3333</v>
      </c>
      <c r="G845" t="s">
        <v>3842</v>
      </c>
      <c r="H845">
        <v>60</v>
      </c>
      <c r="I845">
        <v>58</v>
      </c>
      <c r="K845" t="s">
        <v>873</v>
      </c>
      <c r="L845">
        <v>1</v>
      </c>
      <c r="M845" t="s">
        <v>4995</v>
      </c>
    </row>
    <row r="846" spans="1:13" x14ac:dyDescent="0.25">
      <c r="A846">
        <v>1673</v>
      </c>
      <c r="B846">
        <v>2015</v>
      </c>
      <c r="C846" t="s">
        <v>3336</v>
      </c>
      <c r="D846" t="s">
        <v>40</v>
      </c>
      <c r="E846" t="s">
        <v>3194</v>
      </c>
      <c r="F846" t="s">
        <v>3337</v>
      </c>
      <c r="G846" t="s">
        <v>3842</v>
      </c>
      <c r="H846">
        <v>80</v>
      </c>
      <c r="I846">
        <v>77</v>
      </c>
      <c r="J846" t="s">
        <v>3844</v>
      </c>
      <c r="K846" t="s">
        <v>874</v>
      </c>
      <c r="L846">
        <v>1</v>
      </c>
      <c r="M846" t="s">
        <v>4942</v>
      </c>
    </row>
    <row r="847" spans="1:13" x14ac:dyDescent="0.25">
      <c r="A847">
        <v>1674</v>
      </c>
      <c r="B847">
        <v>2015</v>
      </c>
      <c r="C847" t="s">
        <v>3336</v>
      </c>
      <c r="D847" t="s">
        <v>317</v>
      </c>
      <c r="E847" t="s">
        <v>3194</v>
      </c>
      <c r="F847" t="s">
        <v>3332</v>
      </c>
      <c r="G847" t="s">
        <v>3841</v>
      </c>
      <c r="H847">
        <v>75</v>
      </c>
      <c r="I847">
        <v>66</v>
      </c>
      <c r="K847" t="s">
        <v>875</v>
      </c>
      <c r="L847">
        <v>1</v>
      </c>
      <c r="M847" t="s">
        <v>4996</v>
      </c>
    </row>
    <row r="848" spans="1:13" x14ac:dyDescent="0.25">
      <c r="A848">
        <v>1678</v>
      </c>
      <c r="B848">
        <v>2015</v>
      </c>
      <c r="C848" t="s">
        <v>3336</v>
      </c>
      <c r="D848" t="s">
        <v>300</v>
      </c>
      <c r="E848" t="s">
        <v>3194</v>
      </c>
      <c r="F848" t="s">
        <v>3334</v>
      </c>
      <c r="G848" t="s">
        <v>3842</v>
      </c>
      <c r="H848">
        <v>87</v>
      </c>
      <c r="I848">
        <v>85</v>
      </c>
      <c r="K848" t="s">
        <v>877</v>
      </c>
      <c r="L848">
        <v>1</v>
      </c>
      <c r="M848" t="s">
        <v>4999</v>
      </c>
    </row>
    <row r="849" spans="1:13" x14ac:dyDescent="0.25">
      <c r="A849">
        <v>1679</v>
      </c>
      <c r="B849">
        <v>2015</v>
      </c>
      <c r="C849" t="s">
        <v>3336</v>
      </c>
      <c r="D849" t="s">
        <v>92</v>
      </c>
      <c r="E849" t="s">
        <v>3194</v>
      </c>
      <c r="F849" t="s">
        <v>3342</v>
      </c>
      <c r="G849" t="s">
        <v>3841</v>
      </c>
      <c r="H849">
        <v>76</v>
      </c>
      <c r="I849">
        <v>74</v>
      </c>
      <c r="K849" t="s">
        <v>878</v>
      </c>
      <c r="L849">
        <v>1</v>
      </c>
      <c r="M849" t="s">
        <v>4918</v>
      </c>
    </row>
    <row r="850" spans="1:13" x14ac:dyDescent="0.25">
      <c r="A850">
        <v>1683</v>
      </c>
      <c r="B850">
        <v>2015</v>
      </c>
      <c r="C850" t="s">
        <v>3336</v>
      </c>
      <c r="D850" t="s">
        <v>56</v>
      </c>
      <c r="E850" t="s">
        <v>3194</v>
      </c>
      <c r="F850" t="s">
        <v>3250</v>
      </c>
      <c r="G850" t="s">
        <v>3842</v>
      </c>
      <c r="H850">
        <v>94</v>
      </c>
      <c r="I850">
        <v>75</v>
      </c>
      <c r="K850" t="s">
        <v>879</v>
      </c>
      <c r="L850">
        <v>1</v>
      </c>
      <c r="M850" t="s">
        <v>4977</v>
      </c>
    </row>
    <row r="851" spans="1:13" x14ac:dyDescent="0.25">
      <c r="A851">
        <v>1687</v>
      </c>
      <c r="B851">
        <v>2015</v>
      </c>
      <c r="C851" t="s">
        <v>3332</v>
      </c>
      <c r="D851" t="s">
        <v>65</v>
      </c>
      <c r="E851" t="s">
        <v>3194</v>
      </c>
      <c r="F851" t="s">
        <v>3839</v>
      </c>
      <c r="G851" t="s">
        <v>3842</v>
      </c>
      <c r="H851">
        <v>79</v>
      </c>
      <c r="I851">
        <v>55</v>
      </c>
      <c r="K851" t="s">
        <v>11</v>
      </c>
      <c r="L851">
        <v>1</v>
      </c>
      <c r="M851" t="s">
        <v>5005</v>
      </c>
    </row>
    <row r="852" spans="1:13" x14ac:dyDescent="0.25">
      <c r="A852">
        <v>1692</v>
      </c>
      <c r="B852">
        <v>2015</v>
      </c>
      <c r="C852" t="s">
        <v>3332</v>
      </c>
      <c r="D852" t="s">
        <v>502</v>
      </c>
      <c r="E852" t="s">
        <v>3194</v>
      </c>
      <c r="F852" t="s">
        <v>3839</v>
      </c>
      <c r="G852" t="s">
        <v>3842</v>
      </c>
      <c r="H852">
        <v>97</v>
      </c>
      <c r="I852">
        <v>65</v>
      </c>
      <c r="K852" t="s">
        <v>290</v>
      </c>
      <c r="L852">
        <v>1</v>
      </c>
      <c r="M852" t="s">
        <v>5010</v>
      </c>
    </row>
    <row r="853" spans="1:13" x14ac:dyDescent="0.25">
      <c r="A853">
        <v>1695</v>
      </c>
      <c r="B853">
        <v>2015</v>
      </c>
      <c r="C853" t="s">
        <v>3332</v>
      </c>
      <c r="D853" t="s">
        <v>351</v>
      </c>
      <c r="E853" t="s">
        <v>3194</v>
      </c>
      <c r="F853" t="s">
        <v>3353</v>
      </c>
      <c r="G853" t="s">
        <v>3841</v>
      </c>
      <c r="H853">
        <v>82</v>
      </c>
      <c r="I853">
        <v>80</v>
      </c>
      <c r="K853" t="s">
        <v>154</v>
      </c>
      <c r="L853">
        <v>1</v>
      </c>
      <c r="M853" t="s">
        <v>5013</v>
      </c>
    </row>
    <row r="854" spans="1:13" x14ac:dyDescent="0.25">
      <c r="A854">
        <v>1702</v>
      </c>
      <c r="B854">
        <v>2015</v>
      </c>
      <c r="C854" t="s">
        <v>3332</v>
      </c>
      <c r="D854" t="s">
        <v>34</v>
      </c>
      <c r="E854" t="s">
        <v>3194</v>
      </c>
      <c r="F854" t="s">
        <v>3839</v>
      </c>
      <c r="G854" t="s">
        <v>3842</v>
      </c>
      <c r="H854">
        <v>106</v>
      </c>
      <c r="I854">
        <v>60</v>
      </c>
      <c r="K854" t="s">
        <v>884</v>
      </c>
      <c r="L854">
        <v>1</v>
      </c>
      <c r="M854" t="s">
        <v>5019</v>
      </c>
    </row>
    <row r="855" spans="1:13" x14ac:dyDescent="0.25">
      <c r="A855">
        <v>1704</v>
      </c>
      <c r="B855">
        <v>2015</v>
      </c>
      <c r="C855" t="s">
        <v>3332</v>
      </c>
      <c r="D855" t="s">
        <v>37</v>
      </c>
      <c r="E855" t="s">
        <v>3194</v>
      </c>
      <c r="F855" t="s">
        <v>3342</v>
      </c>
      <c r="G855" t="s">
        <v>3842</v>
      </c>
      <c r="H855">
        <v>80</v>
      </c>
      <c r="I855">
        <v>64</v>
      </c>
      <c r="K855" t="s">
        <v>886</v>
      </c>
      <c r="L855">
        <v>1</v>
      </c>
      <c r="M855" t="s">
        <v>4910</v>
      </c>
    </row>
    <row r="856" spans="1:13" x14ac:dyDescent="0.25">
      <c r="A856">
        <v>1708</v>
      </c>
      <c r="B856">
        <v>2015</v>
      </c>
      <c r="C856" t="s">
        <v>3332</v>
      </c>
      <c r="D856" t="s">
        <v>277</v>
      </c>
      <c r="E856" t="s">
        <v>3194</v>
      </c>
      <c r="F856" t="s">
        <v>3250</v>
      </c>
      <c r="G856" t="s">
        <v>3842</v>
      </c>
      <c r="H856">
        <v>86</v>
      </c>
      <c r="I856">
        <v>67</v>
      </c>
      <c r="K856" t="s">
        <v>887</v>
      </c>
      <c r="L856">
        <v>1</v>
      </c>
      <c r="M856" t="s">
        <v>4970</v>
      </c>
    </row>
    <row r="857" spans="1:13" x14ac:dyDescent="0.25">
      <c r="A857">
        <v>1709</v>
      </c>
      <c r="B857">
        <v>2015</v>
      </c>
      <c r="C857" t="s">
        <v>3332</v>
      </c>
      <c r="D857" t="s">
        <v>44</v>
      </c>
      <c r="E857" t="s">
        <v>3194</v>
      </c>
      <c r="F857" t="s">
        <v>3333</v>
      </c>
      <c r="G857" t="s">
        <v>3841</v>
      </c>
      <c r="H857">
        <v>79</v>
      </c>
      <c r="I857">
        <v>74</v>
      </c>
      <c r="K857" t="s">
        <v>888</v>
      </c>
      <c r="L857">
        <v>1</v>
      </c>
      <c r="M857" t="s">
        <v>5022</v>
      </c>
    </row>
    <row r="858" spans="1:13" x14ac:dyDescent="0.25">
      <c r="A858">
        <v>1710</v>
      </c>
      <c r="B858">
        <v>2015</v>
      </c>
      <c r="C858" t="s">
        <v>3332</v>
      </c>
      <c r="D858" t="s">
        <v>475</v>
      </c>
      <c r="E858" t="s">
        <v>3194</v>
      </c>
      <c r="F858" t="s">
        <v>3337</v>
      </c>
      <c r="G858" t="s">
        <v>3842</v>
      </c>
      <c r="H858">
        <v>77</v>
      </c>
      <c r="I858">
        <v>50</v>
      </c>
      <c r="K858" t="s">
        <v>889</v>
      </c>
      <c r="L858">
        <v>1</v>
      </c>
      <c r="M858" t="s">
        <v>4946</v>
      </c>
    </row>
    <row r="859" spans="1:13" x14ac:dyDescent="0.25">
      <c r="A859">
        <v>1713</v>
      </c>
      <c r="B859">
        <v>2015</v>
      </c>
      <c r="C859" t="s">
        <v>3332</v>
      </c>
      <c r="D859" t="s">
        <v>303</v>
      </c>
      <c r="E859" t="s">
        <v>3194</v>
      </c>
      <c r="F859" t="s">
        <v>3336</v>
      </c>
      <c r="G859" t="s">
        <v>3842</v>
      </c>
      <c r="H859">
        <v>93</v>
      </c>
      <c r="I859">
        <v>78</v>
      </c>
      <c r="K859" t="s">
        <v>890</v>
      </c>
      <c r="L859">
        <v>1</v>
      </c>
      <c r="M859" t="s">
        <v>5000</v>
      </c>
    </row>
    <row r="860" spans="1:13" x14ac:dyDescent="0.25">
      <c r="A860">
        <v>1714</v>
      </c>
      <c r="B860">
        <v>2015</v>
      </c>
      <c r="C860" t="s">
        <v>3332</v>
      </c>
      <c r="D860" t="s">
        <v>95</v>
      </c>
      <c r="E860" t="s">
        <v>3194</v>
      </c>
      <c r="F860" t="s">
        <v>3335</v>
      </c>
      <c r="G860" t="s">
        <v>3842</v>
      </c>
      <c r="H860">
        <v>88</v>
      </c>
      <c r="I860">
        <v>69</v>
      </c>
      <c r="K860" t="s">
        <v>891</v>
      </c>
      <c r="L860">
        <v>1</v>
      </c>
      <c r="M860" t="s">
        <v>5024</v>
      </c>
    </row>
    <row r="861" spans="1:13" x14ac:dyDescent="0.25">
      <c r="A861">
        <v>1716</v>
      </c>
      <c r="B861">
        <v>2015</v>
      </c>
      <c r="C861" t="s">
        <v>3332</v>
      </c>
      <c r="D861" t="s">
        <v>56</v>
      </c>
      <c r="E861" t="s">
        <v>3194</v>
      </c>
      <c r="F861" t="s">
        <v>3334</v>
      </c>
      <c r="G861" t="s">
        <v>3842</v>
      </c>
      <c r="H861">
        <v>86</v>
      </c>
      <c r="I861">
        <v>71</v>
      </c>
      <c r="K861" t="s">
        <v>892</v>
      </c>
      <c r="L861">
        <v>1</v>
      </c>
      <c r="M861" t="s">
        <v>5025</v>
      </c>
    </row>
    <row r="862" spans="1:13" x14ac:dyDescent="0.25">
      <c r="A862">
        <v>1717</v>
      </c>
      <c r="B862">
        <v>2015</v>
      </c>
      <c r="C862" t="s">
        <v>3332</v>
      </c>
      <c r="D862" t="s">
        <v>481</v>
      </c>
      <c r="E862" t="s">
        <v>3194</v>
      </c>
      <c r="F862" t="s">
        <v>3334</v>
      </c>
      <c r="G862" t="s">
        <v>3842</v>
      </c>
      <c r="H862">
        <v>81</v>
      </c>
      <c r="I862">
        <v>67</v>
      </c>
      <c r="K862" t="s">
        <v>893</v>
      </c>
      <c r="L862">
        <v>1</v>
      </c>
      <c r="M862" t="s">
        <v>5026</v>
      </c>
    </row>
    <row r="863" spans="1:13" x14ac:dyDescent="0.25">
      <c r="A863">
        <v>1718</v>
      </c>
      <c r="B863">
        <v>2015</v>
      </c>
      <c r="C863" t="s">
        <v>3332</v>
      </c>
      <c r="D863" t="s">
        <v>308</v>
      </c>
      <c r="E863" t="s">
        <v>3194</v>
      </c>
      <c r="F863" t="s">
        <v>3336</v>
      </c>
      <c r="G863" t="s">
        <v>3842</v>
      </c>
      <c r="H863">
        <v>71</v>
      </c>
      <c r="I863">
        <v>57</v>
      </c>
      <c r="K863" t="s">
        <v>894</v>
      </c>
      <c r="L863">
        <v>1</v>
      </c>
      <c r="M863" t="s">
        <v>5003</v>
      </c>
    </row>
    <row r="864" spans="1:13" x14ac:dyDescent="0.25">
      <c r="A864">
        <v>1719</v>
      </c>
      <c r="B864">
        <v>2015</v>
      </c>
      <c r="C864" t="s">
        <v>3332</v>
      </c>
      <c r="D864" t="s">
        <v>60</v>
      </c>
      <c r="E864" t="s">
        <v>3194</v>
      </c>
      <c r="F864" t="s">
        <v>3333</v>
      </c>
      <c r="G864" t="s">
        <v>3842</v>
      </c>
      <c r="H864">
        <v>63</v>
      </c>
      <c r="I864">
        <v>57</v>
      </c>
      <c r="K864" t="s">
        <v>895</v>
      </c>
      <c r="L864">
        <v>1</v>
      </c>
      <c r="M864" t="s">
        <v>5027</v>
      </c>
    </row>
    <row r="865" spans="1:13" x14ac:dyDescent="0.25">
      <c r="A865">
        <v>1722</v>
      </c>
      <c r="B865">
        <v>2015</v>
      </c>
      <c r="C865" t="s">
        <v>3335</v>
      </c>
      <c r="D865" t="s">
        <v>10</v>
      </c>
      <c r="E865" t="s">
        <v>3194</v>
      </c>
      <c r="F865" t="s">
        <v>3360</v>
      </c>
      <c r="G865" t="s">
        <v>3842</v>
      </c>
      <c r="H865">
        <v>68</v>
      </c>
      <c r="I865">
        <v>55</v>
      </c>
      <c r="K865" t="s">
        <v>13</v>
      </c>
      <c r="L865">
        <v>1</v>
      </c>
      <c r="M865" t="s">
        <v>5030</v>
      </c>
    </row>
    <row r="866" spans="1:13" x14ac:dyDescent="0.25">
      <c r="A866">
        <v>1723</v>
      </c>
      <c r="B866">
        <v>2015</v>
      </c>
      <c r="C866" t="s">
        <v>3335</v>
      </c>
      <c r="D866" t="s">
        <v>12</v>
      </c>
      <c r="E866" t="s">
        <v>3194</v>
      </c>
      <c r="F866" t="s">
        <v>3839</v>
      </c>
      <c r="G866" t="s">
        <v>3842</v>
      </c>
      <c r="H866">
        <v>98</v>
      </c>
      <c r="I866">
        <v>48</v>
      </c>
      <c r="K866" t="s">
        <v>15</v>
      </c>
      <c r="L866">
        <v>1</v>
      </c>
      <c r="M866" t="s">
        <v>5031</v>
      </c>
    </row>
    <row r="867" spans="1:13" x14ac:dyDescent="0.25">
      <c r="A867">
        <v>1726</v>
      </c>
      <c r="B867">
        <v>2015</v>
      </c>
      <c r="C867" t="s">
        <v>3335</v>
      </c>
      <c r="D867" t="s">
        <v>18</v>
      </c>
      <c r="E867" t="s">
        <v>3194</v>
      </c>
      <c r="F867" t="s">
        <v>3439</v>
      </c>
      <c r="G867" t="s">
        <v>3841</v>
      </c>
      <c r="H867">
        <v>71</v>
      </c>
      <c r="I867">
        <v>56</v>
      </c>
      <c r="K867" t="s">
        <v>350</v>
      </c>
      <c r="L867">
        <v>1</v>
      </c>
      <c r="M867" t="s">
        <v>5034</v>
      </c>
    </row>
    <row r="868" spans="1:13" x14ac:dyDescent="0.25">
      <c r="A868">
        <v>1727</v>
      </c>
      <c r="B868">
        <v>2015</v>
      </c>
      <c r="C868" t="s">
        <v>3335</v>
      </c>
      <c r="D868" t="s">
        <v>314</v>
      </c>
      <c r="E868" t="s">
        <v>3194</v>
      </c>
      <c r="F868" t="s">
        <v>3506</v>
      </c>
      <c r="G868" t="s">
        <v>3841</v>
      </c>
      <c r="H868">
        <v>67</v>
      </c>
      <c r="I868">
        <v>42</v>
      </c>
      <c r="K868" t="s">
        <v>484</v>
      </c>
      <c r="L868">
        <v>1</v>
      </c>
      <c r="M868" t="s">
        <v>5035</v>
      </c>
    </row>
    <row r="869" spans="1:13" x14ac:dyDescent="0.25">
      <c r="A869">
        <v>1728</v>
      </c>
      <c r="B869">
        <v>2015</v>
      </c>
      <c r="C869" t="s">
        <v>3335</v>
      </c>
      <c r="D869" t="s">
        <v>78</v>
      </c>
      <c r="E869" t="s">
        <v>3194</v>
      </c>
      <c r="F869" t="s">
        <v>3839</v>
      </c>
      <c r="G869" t="s">
        <v>3842</v>
      </c>
      <c r="H869">
        <v>107</v>
      </c>
      <c r="I869">
        <v>53</v>
      </c>
      <c r="K869" t="s">
        <v>315</v>
      </c>
      <c r="L869">
        <v>1</v>
      </c>
      <c r="M869" t="s">
        <v>5036</v>
      </c>
    </row>
    <row r="870" spans="1:13" x14ac:dyDescent="0.25">
      <c r="A870">
        <v>1731</v>
      </c>
      <c r="B870">
        <v>2015</v>
      </c>
      <c r="C870" t="s">
        <v>3335</v>
      </c>
      <c r="D870" t="s">
        <v>28</v>
      </c>
      <c r="E870" t="s">
        <v>3194</v>
      </c>
      <c r="F870" t="s">
        <v>3358</v>
      </c>
      <c r="G870" t="s">
        <v>3842</v>
      </c>
      <c r="H870">
        <v>81</v>
      </c>
      <c r="I870">
        <v>68</v>
      </c>
      <c r="K870" t="s">
        <v>156</v>
      </c>
      <c r="L870">
        <v>1</v>
      </c>
      <c r="M870" t="s">
        <v>5039</v>
      </c>
    </row>
    <row r="871" spans="1:13" x14ac:dyDescent="0.25">
      <c r="A871">
        <v>1734</v>
      </c>
      <c r="B871">
        <v>2015</v>
      </c>
      <c r="C871" t="s">
        <v>3335</v>
      </c>
      <c r="D871" t="s">
        <v>32</v>
      </c>
      <c r="E871" t="s">
        <v>3194</v>
      </c>
      <c r="F871" t="s">
        <v>3410</v>
      </c>
      <c r="G871" t="s">
        <v>3841</v>
      </c>
      <c r="H871">
        <v>57</v>
      </c>
      <c r="I871">
        <v>55</v>
      </c>
      <c r="K871" t="s">
        <v>871</v>
      </c>
      <c r="L871">
        <v>1</v>
      </c>
      <c r="M871" t="s">
        <v>5042</v>
      </c>
    </row>
    <row r="872" spans="1:13" x14ac:dyDescent="0.25">
      <c r="A872">
        <v>1736</v>
      </c>
      <c r="B872">
        <v>2015</v>
      </c>
      <c r="C872" t="s">
        <v>3335</v>
      </c>
      <c r="D872" t="s">
        <v>37</v>
      </c>
      <c r="E872" t="s">
        <v>3194</v>
      </c>
      <c r="F872" t="s">
        <v>3250</v>
      </c>
      <c r="G872" t="s">
        <v>3842</v>
      </c>
      <c r="H872">
        <v>76</v>
      </c>
      <c r="I872">
        <v>72</v>
      </c>
      <c r="K872" t="s">
        <v>898</v>
      </c>
      <c r="L872">
        <v>1</v>
      </c>
      <c r="M872" t="s">
        <v>4967</v>
      </c>
    </row>
    <row r="873" spans="1:13" x14ac:dyDescent="0.25">
      <c r="A873">
        <v>1738</v>
      </c>
      <c r="B873">
        <v>2015</v>
      </c>
      <c r="C873" t="s">
        <v>3335</v>
      </c>
      <c r="D873" t="s">
        <v>40</v>
      </c>
      <c r="E873" t="s">
        <v>3194</v>
      </c>
      <c r="F873" t="s">
        <v>3332</v>
      </c>
      <c r="G873" t="s">
        <v>3841</v>
      </c>
      <c r="H873">
        <v>74</v>
      </c>
      <c r="I873">
        <v>66</v>
      </c>
      <c r="K873" t="s">
        <v>899</v>
      </c>
      <c r="L873">
        <v>1</v>
      </c>
      <c r="M873" t="s">
        <v>5021</v>
      </c>
    </row>
    <row r="874" spans="1:13" x14ac:dyDescent="0.25">
      <c r="A874">
        <v>1739</v>
      </c>
      <c r="B874">
        <v>2015</v>
      </c>
      <c r="C874" t="s">
        <v>3335</v>
      </c>
      <c r="D874" t="s">
        <v>317</v>
      </c>
      <c r="E874" t="s">
        <v>3194</v>
      </c>
      <c r="F874" t="s">
        <v>3337</v>
      </c>
      <c r="G874" t="s">
        <v>3842</v>
      </c>
      <c r="H874">
        <v>81</v>
      </c>
      <c r="I874">
        <v>59</v>
      </c>
      <c r="K874" t="s">
        <v>900</v>
      </c>
      <c r="L874">
        <v>1</v>
      </c>
      <c r="M874" t="s">
        <v>4943</v>
      </c>
    </row>
    <row r="875" spans="1:13" x14ac:dyDescent="0.25">
      <c r="A875">
        <v>1742</v>
      </c>
      <c r="B875">
        <v>2015</v>
      </c>
      <c r="C875" t="s">
        <v>3335</v>
      </c>
      <c r="D875" t="s">
        <v>47</v>
      </c>
      <c r="E875" t="s">
        <v>3194</v>
      </c>
      <c r="F875" t="s">
        <v>3336</v>
      </c>
      <c r="G875" t="s">
        <v>3842</v>
      </c>
      <c r="H875">
        <v>77</v>
      </c>
      <c r="I875">
        <v>60</v>
      </c>
      <c r="K875" t="s">
        <v>876</v>
      </c>
      <c r="L875">
        <v>1</v>
      </c>
      <c r="M875" t="s">
        <v>4998</v>
      </c>
    </row>
    <row r="876" spans="1:13" x14ac:dyDescent="0.25">
      <c r="A876">
        <v>1743</v>
      </c>
      <c r="B876">
        <v>2015</v>
      </c>
      <c r="C876" t="s">
        <v>3335</v>
      </c>
      <c r="D876" t="s">
        <v>300</v>
      </c>
      <c r="E876" t="s">
        <v>3194</v>
      </c>
      <c r="F876" t="s">
        <v>3342</v>
      </c>
      <c r="G876" t="s">
        <v>3841</v>
      </c>
      <c r="H876">
        <v>65</v>
      </c>
      <c r="I876">
        <v>59</v>
      </c>
      <c r="K876" t="s">
        <v>901</v>
      </c>
      <c r="L876">
        <v>1</v>
      </c>
      <c r="M876" t="s">
        <v>4917</v>
      </c>
    </row>
    <row r="877" spans="1:13" x14ac:dyDescent="0.25">
      <c r="A877">
        <v>1744</v>
      </c>
      <c r="B877">
        <v>2015</v>
      </c>
      <c r="C877" t="s">
        <v>3335</v>
      </c>
      <c r="D877" t="s">
        <v>92</v>
      </c>
      <c r="E877" t="s">
        <v>3194</v>
      </c>
      <c r="F877" t="s">
        <v>3334</v>
      </c>
      <c r="G877" t="s">
        <v>3842</v>
      </c>
      <c r="H877">
        <v>82</v>
      </c>
      <c r="I877">
        <v>57</v>
      </c>
      <c r="K877" t="s">
        <v>878</v>
      </c>
      <c r="L877">
        <v>1</v>
      </c>
      <c r="M877" t="s">
        <v>5045</v>
      </c>
    </row>
    <row r="878" spans="1:13" x14ac:dyDescent="0.25">
      <c r="A878">
        <v>1749</v>
      </c>
      <c r="B878">
        <v>2015</v>
      </c>
      <c r="C878" t="s">
        <v>3335</v>
      </c>
      <c r="D878" t="s">
        <v>56</v>
      </c>
      <c r="E878" t="s">
        <v>3194</v>
      </c>
      <c r="F878" t="s">
        <v>3333</v>
      </c>
      <c r="G878" t="s">
        <v>3842</v>
      </c>
      <c r="H878">
        <v>84</v>
      </c>
      <c r="I878">
        <v>65</v>
      </c>
      <c r="K878" t="s">
        <v>879</v>
      </c>
      <c r="L878">
        <v>1</v>
      </c>
      <c r="M878" t="s">
        <v>5046</v>
      </c>
    </row>
    <row r="879" spans="1:13" x14ac:dyDescent="0.25">
      <c r="A879">
        <v>1750</v>
      </c>
      <c r="B879">
        <v>2015</v>
      </c>
      <c r="C879" t="s">
        <v>3335</v>
      </c>
      <c r="D879" t="s">
        <v>481</v>
      </c>
      <c r="E879" t="s">
        <v>3194</v>
      </c>
      <c r="F879" t="s">
        <v>3336</v>
      </c>
      <c r="G879" t="s">
        <v>3841</v>
      </c>
      <c r="H879">
        <v>76</v>
      </c>
      <c r="I879">
        <v>73</v>
      </c>
      <c r="J879" t="s">
        <v>3843</v>
      </c>
      <c r="K879" t="s">
        <v>902</v>
      </c>
      <c r="L879">
        <v>1</v>
      </c>
      <c r="M879" t="s">
        <v>5002</v>
      </c>
    </row>
    <row r="880" spans="1:13" x14ac:dyDescent="0.25">
      <c r="A880">
        <v>1751</v>
      </c>
      <c r="B880">
        <v>2015</v>
      </c>
      <c r="C880" t="s">
        <v>3333</v>
      </c>
      <c r="D880" t="s">
        <v>8</v>
      </c>
      <c r="E880" t="s">
        <v>3194</v>
      </c>
      <c r="F880" t="s">
        <v>3341</v>
      </c>
      <c r="G880" t="s">
        <v>3842</v>
      </c>
      <c r="H880">
        <v>78</v>
      </c>
      <c r="I880">
        <v>65</v>
      </c>
      <c r="K880" t="s">
        <v>176</v>
      </c>
      <c r="L880">
        <v>1</v>
      </c>
      <c r="M880" t="s">
        <v>5047</v>
      </c>
    </row>
    <row r="881" spans="1:13" x14ac:dyDescent="0.25">
      <c r="A881">
        <v>1753</v>
      </c>
      <c r="B881">
        <v>2015</v>
      </c>
      <c r="C881" t="s">
        <v>3333</v>
      </c>
      <c r="D881" t="s">
        <v>149</v>
      </c>
      <c r="E881" t="s">
        <v>3194</v>
      </c>
      <c r="F881" t="s">
        <v>3839</v>
      </c>
      <c r="G881" t="s">
        <v>3842</v>
      </c>
      <c r="H881">
        <v>107</v>
      </c>
      <c r="I881">
        <v>41</v>
      </c>
      <c r="K881" t="s">
        <v>259</v>
      </c>
      <c r="L881">
        <v>1</v>
      </c>
      <c r="M881" t="s">
        <v>5049</v>
      </c>
    </row>
    <row r="882" spans="1:13" x14ac:dyDescent="0.25">
      <c r="A882">
        <v>1755</v>
      </c>
      <c r="B882">
        <v>2015</v>
      </c>
      <c r="C882" t="s">
        <v>3333</v>
      </c>
      <c r="D882" t="s">
        <v>177</v>
      </c>
      <c r="E882" t="s">
        <v>3194</v>
      </c>
      <c r="F882" t="s">
        <v>3346</v>
      </c>
      <c r="G882" t="s">
        <v>3842</v>
      </c>
      <c r="H882">
        <v>68</v>
      </c>
      <c r="I882">
        <v>53</v>
      </c>
      <c r="K882" t="s">
        <v>101</v>
      </c>
      <c r="L882">
        <v>1</v>
      </c>
      <c r="M882" t="s">
        <v>5050</v>
      </c>
    </row>
    <row r="883" spans="1:13" x14ac:dyDescent="0.25">
      <c r="A883">
        <v>1756</v>
      </c>
      <c r="B883">
        <v>2015</v>
      </c>
      <c r="C883" t="s">
        <v>3333</v>
      </c>
      <c r="D883" t="s">
        <v>102</v>
      </c>
      <c r="E883" t="s">
        <v>3194</v>
      </c>
      <c r="F883" t="s">
        <v>3453</v>
      </c>
      <c r="G883" t="s">
        <v>3842</v>
      </c>
      <c r="H883">
        <v>79</v>
      </c>
      <c r="I883">
        <v>64</v>
      </c>
      <c r="K883" t="s">
        <v>103</v>
      </c>
      <c r="L883">
        <v>1</v>
      </c>
      <c r="M883" t="s">
        <v>5051</v>
      </c>
    </row>
    <row r="884" spans="1:13" x14ac:dyDescent="0.25">
      <c r="A884">
        <v>1757</v>
      </c>
      <c r="B884">
        <v>2015</v>
      </c>
      <c r="C884" t="s">
        <v>3333</v>
      </c>
      <c r="D884" t="s">
        <v>16</v>
      </c>
      <c r="E884" t="s">
        <v>3194</v>
      </c>
      <c r="F884" t="s">
        <v>3300</v>
      </c>
      <c r="G884" t="s">
        <v>3841</v>
      </c>
      <c r="H884">
        <v>56</v>
      </c>
      <c r="I884">
        <v>51</v>
      </c>
      <c r="K884" t="s">
        <v>105</v>
      </c>
      <c r="L884">
        <v>1</v>
      </c>
      <c r="M884" t="s">
        <v>5052</v>
      </c>
    </row>
    <row r="885" spans="1:13" x14ac:dyDescent="0.25">
      <c r="A885">
        <v>1758</v>
      </c>
      <c r="B885">
        <v>2015</v>
      </c>
      <c r="C885" t="s">
        <v>3333</v>
      </c>
      <c r="D885" t="s">
        <v>502</v>
      </c>
      <c r="E885" t="s">
        <v>3194</v>
      </c>
      <c r="F885" t="s">
        <v>3839</v>
      </c>
      <c r="G885" t="s">
        <v>3842</v>
      </c>
      <c r="H885">
        <v>105</v>
      </c>
      <c r="I885">
        <v>43</v>
      </c>
      <c r="K885" t="s">
        <v>196</v>
      </c>
      <c r="L885">
        <v>1</v>
      </c>
      <c r="M885" t="s">
        <v>5053</v>
      </c>
    </row>
    <row r="886" spans="1:13" x14ac:dyDescent="0.25">
      <c r="A886">
        <v>1759</v>
      </c>
      <c r="B886">
        <v>2015</v>
      </c>
      <c r="C886" t="s">
        <v>3333</v>
      </c>
      <c r="D886" t="s">
        <v>218</v>
      </c>
      <c r="E886" t="s">
        <v>3194</v>
      </c>
      <c r="F886" t="s">
        <v>3360</v>
      </c>
      <c r="G886" t="s">
        <v>3842</v>
      </c>
      <c r="H886">
        <v>65</v>
      </c>
      <c r="I886">
        <v>54</v>
      </c>
      <c r="K886" t="s">
        <v>264</v>
      </c>
      <c r="L886">
        <v>1</v>
      </c>
      <c r="M886" t="s">
        <v>5054</v>
      </c>
    </row>
    <row r="887" spans="1:13" x14ac:dyDescent="0.25">
      <c r="A887">
        <v>1764</v>
      </c>
      <c r="B887">
        <v>2015</v>
      </c>
      <c r="C887" t="s">
        <v>3333</v>
      </c>
      <c r="D887" t="s">
        <v>30</v>
      </c>
      <c r="E887" t="s">
        <v>3194</v>
      </c>
      <c r="F887" t="s">
        <v>3839</v>
      </c>
      <c r="G887" t="s">
        <v>3842</v>
      </c>
      <c r="H887">
        <v>101</v>
      </c>
      <c r="I887">
        <v>55</v>
      </c>
      <c r="K887" t="s">
        <v>904</v>
      </c>
      <c r="L887">
        <v>1</v>
      </c>
      <c r="M887" t="s">
        <v>5057</v>
      </c>
    </row>
    <row r="888" spans="1:13" x14ac:dyDescent="0.25">
      <c r="A888">
        <v>1765</v>
      </c>
      <c r="B888">
        <v>2015</v>
      </c>
      <c r="C888" t="s">
        <v>3333</v>
      </c>
      <c r="D888" t="s">
        <v>32</v>
      </c>
      <c r="E888" t="s">
        <v>3194</v>
      </c>
      <c r="F888" t="s">
        <v>3414</v>
      </c>
      <c r="G888" t="s">
        <v>3842</v>
      </c>
      <c r="H888">
        <v>68</v>
      </c>
      <c r="I888">
        <v>54</v>
      </c>
      <c r="K888" t="s">
        <v>905</v>
      </c>
      <c r="L888">
        <v>1</v>
      </c>
      <c r="M888" t="s">
        <v>5058</v>
      </c>
    </row>
    <row r="889" spans="1:13" x14ac:dyDescent="0.25">
      <c r="A889">
        <v>1767</v>
      </c>
      <c r="B889">
        <v>2015</v>
      </c>
      <c r="C889" t="s">
        <v>3333</v>
      </c>
      <c r="D889" t="s">
        <v>36</v>
      </c>
      <c r="E889" t="s">
        <v>3194</v>
      </c>
      <c r="F889" t="s">
        <v>3250</v>
      </c>
      <c r="G889" t="s">
        <v>3842</v>
      </c>
      <c r="H889">
        <v>68</v>
      </c>
      <c r="I889">
        <v>65</v>
      </c>
      <c r="K889" t="s">
        <v>907</v>
      </c>
      <c r="L889">
        <v>1</v>
      </c>
      <c r="M889" t="s">
        <v>4966</v>
      </c>
    </row>
    <row r="890" spans="1:13" x14ac:dyDescent="0.25">
      <c r="A890">
        <v>1769</v>
      </c>
      <c r="B890">
        <v>2015</v>
      </c>
      <c r="C890" t="s">
        <v>3333</v>
      </c>
      <c r="D890" t="s">
        <v>85</v>
      </c>
      <c r="E890" t="s">
        <v>3194</v>
      </c>
      <c r="F890" t="s">
        <v>3335</v>
      </c>
      <c r="G890" t="s">
        <v>3841</v>
      </c>
      <c r="H890">
        <v>66</v>
      </c>
      <c r="I890">
        <v>65</v>
      </c>
      <c r="K890" t="s">
        <v>909</v>
      </c>
      <c r="L890">
        <v>1</v>
      </c>
      <c r="M890" t="s">
        <v>5043</v>
      </c>
    </row>
    <row r="891" spans="1:13" x14ac:dyDescent="0.25">
      <c r="A891">
        <v>1770</v>
      </c>
      <c r="B891">
        <v>2015</v>
      </c>
      <c r="C891" t="s">
        <v>3333</v>
      </c>
      <c r="D891" t="s">
        <v>40</v>
      </c>
      <c r="E891" t="s">
        <v>3194</v>
      </c>
      <c r="F891" t="s">
        <v>3342</v>
      </c>
      <c r="G891" t="s">
        <v>3841</v>
      </c>
      <c r="H891">
        <v>71</v>
      </c>
      <c r="I891">
        <v>68</v>
      </c>
      <c r="K891" t="s">
        <v>910</v>
      </c>
      <c r="L891">
        <v>1</v>
      </c>
      <c r="M891" t="s">
        <v>4912</v>
      </c>
    </row>
    <row r="892" spans="1:13" x14ac:dyDescent="0.25">
      <c r="A892">
        <v>1771</v>
      </c>
      <c r="B892">
        <v>2015</v>
      </c>
      <c r="C892" t="s">
        <v>3333</v>
      </c>
      <c r="D892" t="s">
        <v>317</v>
      </c>
      <c r="E892" t="s">
        <v>3194</v>
      </c>
      <c r="F892" t="s">
        <v>3334</v>
      </c>
      <c r="G892" t="s">
        <v>3842</v>
      </c>
      <c r="H892">
        <v>91</v>
      </c>
      <c r="I892">
        <v>67</v>
      </c>
      <c r="K892" t="s">
        <v>911</v>
      </c>
      <c r="L892">
        <v>1</v>
      </c>
      <c r="M892" t="s">
        <v>5060</v>
      </c>
    </row>
    <row r="893" spans="1:13" x14ac:dyDescent="0.25">
      <c r="A893">
        <v>1774</v>
      </c>
      <c r="B893">
        <v>2015</v>
      </c>
      <c r="C893" t="s">
        <v>3333</v>
      </c>
      <c r="D893" t="s">
        <v>89</v>
      </c>
      <c r="E893" t="s">
        <v>3194</v>
      </c>
      <c r="F893" t="s">
        <v>3839</v>
      </c>
      <c r="G893" t="s">
        <v>3842</v>
      </c>
      <c r="H893">
        <v>79</v>
      </c>
      <c r="I893">
        <v>39</v>
      </c>
      <c r="K893" t="s">
        <v>912</v>
      </c>
      <c r="L893">
        <v>1</v>
      </c>
      <c r="M893" t="s">
        <v>5061</v>
      </c>
    </row>
    <row r="894" spans="1:13" x14ac:dyDescent="0.25">
      <c r="A894">
        <v>1776</v>
      </c>
      <c r="B894">
        <v>2015</v>
      </c>
      <c r="C894" t="s">
        <v>3333</v>
      </c>
      <c r="D894" t="s">
        <v>300</v>
      </c>
      <c r="E894" t="s">
        <v>3194</v>
      </c>
      <c r="F894" t="s">
        <v>3332</v>
      </c>
      <c r="G894" t="s">
        <v>3842</v>
      </c>
      <c r="H894">
        <v>80</v>
      </c>
      <c r="I894">
        <v>63</v>
      </c>
      <c r="K894" t="s">
        <v>913</v>
      </c>
      <c r="L894">
        <v>1</v>
      </c>
      <c r="M894" t="s">
        <v>5023</v>
      </c>
    </row>
    <row r="895" spans="1:13" x14ac:dyDescent="0.25">
      <c r="A895">
        <v>1777</v>
      </c>
      <c r="B895">
        <v>2015</v>
      </c>
      <c r="C895" t="s">
        <v>3333</v>
      </c>
      <c r="D895" t="s">
        <v>92</v>
      </c>
      <c r="E895" t="s">
        <v>3194</v>
      </c>
      <c r="F895" t="s">
        <v>3337</v>
      </c>
      <c r="G895" t="s">
        <v>3841</v>
      </c>
      <c r="H895">
        <v>89</v>
      </c>
      <c r="I895">
        <v>70</v>
      </c>
      <c r="K895" t="s">
        <v>914</v>
      </c>
      <c r="L895">
        <v>1</v>
      </c>
      <c r="M895" t="s">
        <v>4948</v>
      </c>
    </row>
    <row r="896" spans="1:13" x14ac:dyDescent="0.25">
      <c r="A896">
        <v>1780</v>
      </c>
      <c r="B896">
        <v>2015</v>
      </c>
      <c r="C896" t="s">
        <v>3333</v>
      </c>
      <c r="D896" t="s">
        <v>55</v>
      </c>
      <c r="E896" t="s">
        <v>3194</v>
      </c>
      <c r="F896" t="s">
        <v>3336</v>
      </c>
      <c r="G896" t="s">
        <v>3842</v>
      </c>
      <c r="H896">
        <v>70</v>
      </c>
      <c r="I896">
        <v>47</v>
      </c>
      <c r="K896" t="s">
        <v>915</v>
      </c>
      <c r="L896">
        <v>1</v>
      </c>
      <c r="M896" t="s">
        <v>5001</v>
      </c>
    </row>
    <row r="897" spans="1:13" x14ac:dyDescent="0.25">
      <c r="A897">
        <v>1782</v>
      </c>
      <c r="B897">
        <v>2015</v>
      </c>
      <c r="C897" t="s">
        <v>3333</v>
      </c>
      <c r="D897" t="s">
        <v>481</v>
      </c>
      <c r="E897" t="s">
        <v>3194</v>
      </c>
      <c r="F897" t="s">
        <v>3250</v>
      </c>
      <c r="G897" t="s">
        <v>3842</v>
      </c>
      <c r="H897">
        <v>90</v>
      </c>
      <c r="I897">
        <v>54</v>
      </c>
      <c r="K897" t="s">
        <v>916</v>
      </c>
      <c r="L897">
        <v>1</v>
      </c>
      <c r="M897" t="s">
        <v>4978</v>
      </c>
    </row>
    <row r="898" spans="1:13" x14ac:dyDescent="0.25">
      <c r="A898">
        <v>1785</v>
      </c>
      <c r="B898">
        <v>2015</v>
      </c>
      <c r="C898" t="s">
        <v>3334</v>
      </c>
      <c r="D898" t="s">
        <v>64</v>
      </c>
      <c r="E898" t="s">
        <v>3194</v>
      </c>
      <c r="F898" t="s">
        <v>3839</v>
      </c>
      <c r="G898" t="s">
        <v>3842</v>
      </c>
      <c r="H898">
        <v>75</v>
      </c>
      <c r="I898">
        <v>61</v>
      </c>
      <c r="K898" t="s">
        <v>176</v>
      </c>
      <c r="L898">
        <v>1</v>
      </c>
      <c r="M898" t="s">
        <v>5063</v>
      </c>
    </row>
    <row r="899" spans="1:13" x14ac:dyDescent="0.25">
      <c r="A899">
        <v>1787</v>
      </c>
      <c r="B899">
        <v>2015</v>
      </c>
      <c r="C899" t="s">
        <v>3334</v>
      </c>
      <c r="D899" t="s">
        <v>148</v>
      </c>
      <c r="E899" t="s">
        <v>3194</v>
      </c>
      <c r="F899" t="s">
        <v>3346</v>
      </c>
      <c r="G899" t="s">
        <v>3841</v>
      </c>
      <c r="H899">
        <v>53</v>
      </c>
      <c r="I899">
        <v>52</v>
      </c>
      <c r="K899" t="s">
        <v>13</v>
      </c>
      <c r="L899">
        <v>1</v>
      </c>
      <c r="M899" t="s">
        <v>5064</v>
      </c>
    </row>
    <row r="900" spans="1:13" x14ac:dyDescent="0.25">
      <c r="A900">
        <v>1788</v>
      </c>
      <c r="B900">
        <v>2015</v>
      </c>
      <c r="C900" t="s">
        <v>3334</v>
      </c>
      <c r="D900" t="s">
        <v>149</v>
      </c>
      <c r="E900" t="s">
        <v>3194</v>
      </c>
      <c r="F900" t="s">
        <v>3839</v>
      </c>
      <c r="G900" t="s">
        <v>3842</v>
      </c>
      <c r="H900">
        <v>96</v>
      </c>
      <c r="I900">
        <v>85</v>
      </c>
      <c r="K900" t="s">
        <v>15</v>
      </c>
      <c r="L900">
        <v>1</v>
      </c>
      <c r="M900" t="s">
        <v>5065</v>
      </c>
    </row>
    <row r="901" spans="1:13" x14ac:dyDescent="0.25">
      <c r="A901">
        <v>1793</v>
      </c>
      <c r="B901">
        <v>2015</v>
      </c>
      <c r="C901" t="s">
        <v>3334</v>
      </c>
      <c r="D901" t="s">
        <v>18</v>
      </c>
      <c r="E901" t="s">
        <v>3194</v>
      </c>
      <c r="F901" t="s">
        <v>3338</v>
      </c>
      <c r="G901" t="s">
        <v>3841</v>
      </c>
      <c r="H901">
        <v>87</v>
      </c>
      <c r="I901">
        <v>76</v>
      </c>
      <c r="K901" t="s">
        <v>25</v>
      </c>
      <c r="L901">
        <v>1</v>
      </c>
      <c r="M901" t="s">
        <v>5070</v>
      </c>
    </row>
    <row r="902" spans="1:13" x14ac:dyDescent="0.25">
      <c r="A902">
        <v>1796</v>
      </c>
      <c r="B902">
        <v>2015</v>
      </c>
      <c r="C902" t="s">
        <v>3334</v>
      </c>
      <c r="D902" t="s">
        <v>180</v>
      </c>
      <c r="E902" t="s">
        <v>3194</v>
      </c>
      <c r="F902" t="s">
        <v>3476</v>
      </c>
      <c r="G902" t="s">
        <v>3841</v>
      </c>
      <c r="H902">
        <v>76</v>
      </c>
      <c r="I902">
        <v>67</v>
      </c>
      <c r="K902" t="s">
        <v>843</v>
      </c>
      <c r="L902">
        <v>1</v>
      </c>
      <c r="M902" t="s">
        <v>5072</v>
      </c>
    </row>
    <row r="903" spans="1:13" x14ac:dyDescent="0.25">
      <c r="A903">
        <v>1798</v>
      </c>
      <c r="B903">
        <v>2015</v>
      </c>
      <c r="C903" t="s">
        <v>3334</v>
      </c>
      <c r="D903" t="s">
        <v>30</v>
      </c>
      <c r="E903" t="s">
        <v>3194</v>
      </c>
      <c r="F903" t="s">
        <v>3839</v>
      </c>
      <c r="G903" t="s">
        <v>3842</v>
      </c>
      <c r="H903">
        <v>77</v>
      </c>
      <c r="I903">
        <v>61</v>
      </c>
      <c r="K903" t="s">
        <v>845</v>
      </c>
      <c r="L903">
        <v>1</v>
      </c>
      <c r="M903" t="s">
        <v>5073</v>
      </c>
    </row>
    <row r="904" spans="1:13" x14ac:dyDescent="0.25">
      <c r="A904">
        <v>1799</v>
      </c>
      <c r="B904">
        <v>2015</v>
      </c>
      <c r="C904" t="s">
        <v>3334</v>
      </c>
      <c r="D904" t="s">
        <v>32</v>
      </c>
      <c r="E904" t="s">
        <v>3194</v>
      </c>
      <c r="F904" t="s">
        <v>3341</v>
      </c>
      <c r="G904" t="s">
        <v>3842</v>
      </c>
      <c r="H904">
        <v>65</v>
      </c>
      <c r="I904">
        <v>60</v>
      </c>
      <c r="K904" t="s">
        <v>846</v>
      </c>
      <c r="L904">
        <v>1</v>
      </c>
      <c r="M904" t="s">
        <v>5074</v>
      </c>
    </row>
    <row r="905" spans="1:13" x14ac:dyDescent="0.25">
      <c r="A905">
        <v>1802</v>
      </c>
      <c r="B905">
        <v>2015</v>
      </c>
      <c r="C905" t="s">
        <v>3334</v>
      </c>
      <c r="D905" t="s">
        <v>85</v>
      </c>
      <c r="E905" t="s">
        <v>3194</v>
      </c>
      <c r="F905" t="s">
        <v>3332</v>
      </c>
      <c r="G905" t="s">
        <v>3841</v>
      </c>
      <c r="H905">
        <v>80</v>
      </c>
      <c r="I905">
        <v>65</v>
      </c>
      <c r="K905" t="s">
        <v>921</v>
      </c>
      <c r="L905">
        <v>1</v>
      </c>
      <c r="M905" t="s">
        <v>5020</v>
      </c>
    </row>
    <row r="906" spans="1:13" x14ac:dyDescent="0.25">
      <c r="A906">
        <v>1805</v>
      </c>
      <c r="B906">
        <v>2015</v>
      </c>
      <c r="C906" t="s">
        <v>3334</v>
      </c>
      <c r="D906" t="s">
        <v>277</v>
      </c>
      <c r="E906" t="s">
        <v>3194</v>
      </c>
      <c r="F906" t="s">
        <v>3335</v>
      </c>
      <c r="G906" t="s">
        <v>3842</v>
      </c>
      <c r="H906">
        <v>85</v>
      </c>
      <c r="I906">
        <v>75</v>
      </c>
      <c r="K906" t="s">
        <v>922</v>
      </c>
      <c r="L906">
        <v>1</v>
      </c>
      <c r="M906" t="s">
        <v>5044</v>
      </c>
    </row>
    <row r="907" spans="1:13" x14ac:dyDescent="0.25">
      <c r="A907">
        <v>1806</v>
      </c>
      <c r="B907">
        <v>2015</v>
      </c>
      <c r="C907" t="s">
        <v>3334</v>
      </c>
      <c r="D907" t="s">
        <v>44</v>
      </c>
      <c r="E907" t="s">
        <v>3194</v>
      </c>
      <c r="F907" t="s">
        <v>3336</v>
      </c>
      <c r="G907" t="s">
        <v>3842</v>
      </c>
      <c r="H907">
        <v>75</v>
      </c>
      <c r="I907">
        <v>73</v>
      </c>
      <c r="K907" t="s">
        <v>923</v>
      </c>
      <c r="L907">
        <v>1</v>
      </c>
      <c r="M907" t="s">
        <v>4997</v>
      </c>
    </row>
    <row r="908" spans="1:13" x14ac:dyDescent="0.25">
      <c r="A908">
        <v>1808</v>
      </c>
      <c r="B908">
        <v>2015</v>
      </c>
      <c r="C908" t="s">
        <v>3334</v>
      </c>
      <c r="D908" t="s">
        <v>47</v>
      </c>
      <c r="E908" t="s">
        <v>3194</v>
      </c>
      <c r="F908" t="s">
        <v>3342</v>
      </c>
      <c r="G908" t="s">
        <v>3841</v>
      </c>
      <c r="H908">
        <v>67</v>
      </c>
      <c r="I908">
        <v>51</v>
      </c>
      <c r="K908" t="s">
        <v>924</v>
      </c>
      <c r="L908">
        <v>1</v>
      </c>
      <c r="M908" t="s">
        <v>4916</v>
      </c>
    </row>
    <row r="909" spans="1:13" x14ac:dyDescent="0.25">
      <c r="A909">
        <v>1811</v>
      </c>
      <c r="B909">
        <v>2015</v>
      </c>
      <c r="C909" t="s">
        <v>3334</v>
      </c>
      <c r="D909" t="s">
        <v>303</v>
      </c>
      <c r="E909" t="s">
        <v>3194</v>
      </c>
      <c r="F909" t="s">
        <v>3333</v>
      </c>
      <c r="G909" t="s">
        <v>3841</v>
      </c>
      <c r="H909">
        <v>73</v>
      </c>
      <c r="I909">
        <v>54</v>
      </c>
      <c r="K909" t="s">
        <v>926</v>
      </c>
      <c r="L909">
        <v>1</v>
      </c>
      <c r="M909" t="s">
        <v>5062</v>
      </c>
    </row>
    <row r="910" spans="1:13" x14ac:dyDescent="0.25">
      <c r="A910">
        <v>1812</v>
      </c>
      <c r="B910">
        <v>2015</v>
      </c>
      <c r="C910" t="s">
        <v>3334</v>
      </c>
      <c r="D910" t="s">
        <v>95</v>
      </c>
      <c r="E910" t="s">
        <v>3194</v>
      </c>
      <c r="F910" t="s">
        <v>3250</v>
      </c>
      <c r="G910" t="s">
        <v>3841</v>
      </c>
      <c r="H910">
        <v>61</v>
      </c>
      <c r="I910">
        <v>56</v>
      </c>
      <c r="K910" t="s">
        <v>927</v>
      </c>
      <c r="L910">
        <v>1</v>
      </c>
      <c r="M910" t="s">
        <v>4974</v>
      </c>
    </row>
    <row r="911" spans="1:13" x14ac:dyDescent="0.25">
      <c r="A911">
        <v>1813</v>
      </c>
      <c r="B911">
        <v>2015</v>
      </c>
      <c r="C911" t="s">
        <v>3334</v>
      </c>
      <c r="D911" t="s">
        <v>55</v>
      </c>
      <c r="E911" t="s">
        <v>3194</v>
      </c>
      <c r="F911" t="s">
        <v>3337</v>
      </c>
      <c r="G911" t="s">
        <v>3842</v>
      </c>
      <c r="H911">
        <v>70</v>
      </c>
      <c r="I911">
        <v>67</v>
      </c>
      <c r="K911" t="s">
        <v>928</v>
      </c>
      <c r="L911">
        <v>1</v>
      </c>
      <c r="M911" t="s">
        <v>4951</v>
      </c>
    </row>
    <row r="912" spans="1:13" x14ac:dyDescent="0.25">
      <c r="A912">
        <v>1816</v>
      </c>
      <c r="B912">
        <v>2015</v>
      </c>
      <c r="C912" t="s">
        <v>3524</v>
      </c>
      <c r="D912" t="s">
        <v>64</v>
      </c>
      <c r="E912" t="s">
        <v>3194</v>
      </c>
      <c r="F912" t="s">
        <v>3508</v>
      </c>
      <c r="G912" t="s">
        <v>3842</v>
      </c>
      <c r="H912">
        <v>80</v>
      </c>
      <c r="I912">
        <v>39</v>
      </c>
      <c r="K912" t="s">
        <v>176</v>
      </c>
      <c r="L912">
        <v>1</v>
      </c>
      <c r="M912" t="s">
        <v>5076</v>
      </c>
    </row>
    <row r="913" spans="1:13" x14ac:dyDescent="0.25">
      <c r="A913">
        <v>1818</v>
      </c>
      <c r="B913">
        <v>2015</v>
      </c>
      <c r="C913" t="s">
        <v>3524</v>
      </c>
      <c r="D913" t="s">
        <v>128</v>
      </c>
      <c r="E913" t="s">
        <v>3194</v>
      </c>
      <c r="F913" t="s">
        <v>3534</v>
      </c>
      <c r="G913" t="s">
        <v>3842</v>
      </c>
      <c r="H913">
        <v>60</v>
      </c>
      <c r="I913">
        <v>45</v>
      </c>
      <c r="K913" t="s">
        <v>259</v>
      </c>
      <c r="L913">
        <v>1</v>
      </c>
      <c r="M913" t="s">
        <v>5078</v>
      </c>
    </row>
    <row r="914" spans="1:13" x14ac:dyDescent="0.25">
      <c r="A914">
        <v>1819</v>
      </c>
      <c r="B914">
        <v>2015</v>
      </c>
      <c r="C914" t="s">
        <v>3524</v>
      </c>
      <c r="D914" t="s">
        <v>313</v>
      </c>
      <c r="E914" t="s">
        <v>3194</v>
      </c>
      <c r="F914" t="s">
        <v>3457</v>
      </c>
      <c r="G914" t="s">
        <v>3842</v>
      </c>
      <c r="H914">
        <v>67</v>
      </c>
      <c r="I914">
        <v>51</v>
      </c>
      <c r="K914" t="s">
        <v>260</v>
      </c>
      <c r="L914">
        <v>1</v>
      </c>
      <c r="M914" t="s">
        <v>5079</v>
      </c>
    </row>
    <row r="915" spans="1:13" x14ac:dyDescent="0.25">
      <c r="A915">
        <v>1822</v>
      </c>
      <c r="B915">
        <v>2015</v>
      </c>
      <c r="C915" t="s">
        <v>3524</v>
      </c>
      <c r="D915" t="s">
        <v>502</v>
      </c>
      <c r="E915" t="s">
        <v>3194</v>
      </c>
      <c r="F915" t="s">
        <v>3530</v>
      </c>
      <c r="G915" t="s">
        <v>3842</v>
      </c>
      <c r="H915">
        <v>75</v>
      </c>
      <c r="I915">
        <v>49</v>
      </c>
      <c r="K915" t="s">
        <v>262</v>
      </c>
      <c r="L915">
        <v>1</v>
      </c>
      <c r="M915" t="s">
        <v>5081</v>
      </c>
    </row>
    <row r="916" spans="1:13" x14ac:dyDescent="0.25">
      <c r="A916">
        <v>1824</v>
      </c>
      <c r="B916">
        <v>2015</v>
      </c>
      <c r="C916" t="s">
        <v>3524</v>
      </c>
      <c r="D916" t="s">
        <v>107</v>
      </c>
      <c r="E916" t="s">
        <v>3194</v>
      </c>
      <c r="F916" t="s">
        <v>3221</v>
      </c>
      <c r="G916" t="s">
        <v>3842</v>
      </c>
      <c r="H916">
        <v>77</v>
      </c>
      <c r="I916">
        <v>63</v>
      </c>
      <c r="K916" t="s">
        <v>416</v>
      </c>
      <c r="L916">
        <v>1</v>
      </c>
      <c r="M916" t="s">
        <v>5083</v>
      </c>
    </row>
    <row r="917" spans="1:13" x14ac:dyDescent="0.25">
      <c r="A917">
        <v>1825</v>
      </c>
      <c r="B917">
        <v>2015</v>
      </c>
      <c r="C917" t="s">
        <v>3524</v>
      </c>
      <c r="D917" t="s">
        <v>263</v>
      </c>
      <c r="E917" t="s">
        <v>3194</v>
      </c>
      <c r="F917" t="s">
        <v>3362</v>
      </c>
      <c r="G917" t="s">
        <v>3842</v>
      </c>
      <c r="H917">
        <v>66</v>
      </c>
      <c r="I917">
        <v>55</v>
      </c>
      <c r="K917" t="s">
        <v>418</v>
      </c>
      <c r="L917">
        <v>1</v>
      </c>
      <c r="M917" t="s">
        <v>5084</v>
      </c>
    </row>
    <row r="918" spans="1:13" x14ac:dyDescent="0.25">
      <c r="A918">
        <v>1826</v>
      </c>
      <c r="B918">
        <v>2015</v>
      </c>
      <c r="C918" t="s">
        <v>3524</v>
      </c>
      <c r="D918" t="s">
        <v>28</v>
      </c>
      <c r="E918" t="s">
        <v>3194</v>
      </c>
      <c r="F918" t="s">
        <v>3477</v>
      </c>
      <c r="G918" t="s">
        <v>3842</v>
      </c>
      <c r="H918">
        <v>70</v>
      </c>
      <c r="I918">
        <v>66</v>
      </c>
      <c r="K918" t="s">
        <v>930</v>
      </c>
      <c r="L918">
        <v>1</v>
      </c>
      <c r="M918" t="s">
        <v>5085</v>
      </c>
    </row>
    <row r="919" spans="1:13" x14ac:dyDescent="0.25">
      <c r="A919">
        <v>1827</v>
      </c>
      <c r="B919">
        <v>2015</v>
      </c>
      <c r="C919" t="s">
        <v>3524</v>
      </c>
      <c r="D919" t="s">
        <v>30</v>
      </c>
      <c r="E919" t="s">
        <v>3194</v>
      </c>
      <c r="F919" t="s">
        <v>3413</v>
      </c>
      <c r="G919" t="s">
        <v>3842</v>
      </c>
      <c r="H919">
        <v>92</v>
      </c>
      <c r="I919">
        <v>51</v>
      </c>
      <c r="K919" t="s">
        <v>715</v>
      </c>
      <c r="L919">
        <v>1</v>
      </c>
      <c r="M919" t="s">
        <v>5086</v>
      </c>
    </row>
    <row r="920" spans="1:13" x14ac:dyDescent="0.25">
      <c r="A920">
        <v>1829</v>
      </c>
      <c r="B920">
        <v>2015</v>
      </c>
      <c r="C920" t="s">
        <v>3524</v>
      </c>
      <c r="D920" t="s">
        <v>83</v>
      </c>
      <c r="E920" t="s">
        <v>3194</v>
      </c>
      <c r="F920" t="s">
        <v>3830</v>
      </c>
      <c r="G920" t="s">
        <v>3841</v>
      </c>
      <c r="H920">
        <v>56</v>
      </c>
      <c r="I920">
        <v>55</v>
      </c>
      <c r="K920" t="s">
        <v>931</v>
      </c>
      <c r="L920">
        <v>1</v>
      </c>
      <c r="M920" t="s">
        <v>5088</v>
      </c>
    </row>
    <row r="921" spans="1:13" x14ac:dyDescent="0.25">
      <c r="A921">
        <v>1831</v>
      </c>
      <c r="B921">
        <v>2015</v>
      </c>
      <c r="C921" t="s">
        <v>3524</v>
      </c>
      <c r="D921" t="s">
        <v>37</v>
      </c>
      <c r="E921" t="s">
        <v>3194</v>
      </c>
      <c r="F921" t="s">
        <v>3835</v>
      </c>
      <c r="G921" t="s">
        <v>3842</v>
      </c>
      <c r="H921">
        <v>74</v>
      </c>
      <c r="I921">
        <v>73</v>
      </c>
      <c r="K921" t="s">
        <v>932</v>
      </c>
      <c r="L921">
        <v>1</v>
      </c>
      <c r="M921" t="s">
        <v>5090</v>
      </c>
    </row>
    <row r="922" spans="1:13" x14ac:dyDescent="0.25">
      <c r="A922">
        <v>1833</v>
      </c>
      <c r="B922">
        <v>2015</v>
      </c>
      <c r="C922" t="s">
        <v>3524</v>
      </c>
      <c r="D922" t="s">
        <v>274</v>
      </c>
      <c r="E922" t="s">
        <v>3194</v>
      </c>
      <c r="F922" t="s">
        <v>3839</v>
      </c>
      <c r="G922" t="s">
        <v>3842</v>
      </c>
      <c r="H922">
        <v>81</v>
      </c>
      <c r="I922">
        <v>61</v>
      </c>
      <c r="K922" t="s">
        <v>934</v>
      </c>
      <c r="L922">
        <v>1</v>
      </c>
      <c r="M922" t="s">
        <v>5092</v>
      </c>
    </row>
    <row r="923" spans="1:13" x14ac:dyDescent="0.25">
      <c r="A923">
        <v>1834</v>
      </c>
      <c r="B923">
        <v>2015</v>
      </c>
      <c r="C923" t="s">
        <v>3524</v>
      </c>
      <c r="D923" t="s">
        <v>317</v>
      </c>
      <c r="E923" t="s">
        <v>3194</v>
      </c>
      <c r="F923" t="s">
        <v>3823</v>
      </c>
      <c r="G923" t="s">
        <v>3842</v>
      </c>
      <c r="H923">
        <v>69</v>
      </c>
      <c r="I923">
        <v>58</v>
      </c>
      <c r="K923" t="s">
        <v>935</v>
      </c>
      <c r="L923">
        <v>1</v>
      </c>
      <c r="M923" t="s">
        <v>5093</v>
      </c>
    </row>
    <row r="924" spans="1:13" x14ac:dyDescent="0.25">
      <c r="A924">
        <v>1836</v>
      </c>
      <c r="B924">
        <v>2015</v>
      </c>
      <c r="C924" t="s">
        <v>3524</v>
      </c>
      <c r="D924" t="s">
        <v>44</v>
      </c>
      <c r="E924" t="s">
        <v>3194</v>
      </c>
      <c r="F924" t="s">
        <v>3369</v>
      </c>
      <c r="G924" t="s">
        <v>3842</v>
      </c>
      <c r="H924">
        <v>83</v>
      </c>
      <c r="I924">
        <v>60</v>
      </c>
      <c r="K924" t="s">
        <v>936</v>
      </c>
      <c r="L924">
        <v>1</v>
      </c>
      <c r="M924" t="s">
        <v>5095</v>
      </c>
    </row>
    <row r="925" spans="1:13" x14ac:dyDescent="0.25">
      <c r="A925">
        <v>1837</v>
      </c>
      <c r="B925">
        <v>2015</v>
      </c>
      <c r="C925" t="s">
        <v>3524</v>
      </c>
      <c r="D925" t="s">
        <v>45</v>
      </c>
      <c r="E925" t="s">
        <v>3194</v>
      </c>
      <c r="F925" t="s">
        <v>3365</v>
      </c>
      <c r="G925" t="s">
        <v>3842</v>
      </c>
      <c r="H925">
        <v>77</v>
      </c>
      <c r="I925">
        <v>57</v>
      </c>
      <c r="K925" t="s">
        <v>937</v>
      </c>
      <c r="L925">
        <v>1</v>
      </c>
      <c r="M925" t="s">
        <v>5096</v>
      </c>
    </row>
    <row r="926" spans="1:13" x14ac:dyDescent="0.25">
      <c r="A926">
        <v>1839</v>
      </c>
      <c r="B926">
        <v>2015</v>
      </c>
      <c r="C926" t="s">
        <v>3524</v>
      </c>
      <c r="D926" t="s">
        <v>686</v>
      </c>
      <c r="E926" t="s">
        <v>3194</v>
      </c>
      <c r="F926" t="s">
        <v>3367</v>
      </c>
      <c r="G926" t="s">
        <v>3841</v>
      </c>
      <c r="H926">
        <v>74</v>
      </c>
      <c r="I926">
        <v>65</v>
      </c>
      <c r="K926" t="s">
        <v>939</v>
      </c>
      <c r="L926">
        <v>1</v>
      </c>
      <c r="M926" t="s">
        <v>5098</v>
      </c>
    </row>
    <row r="927" spans="1:13" x14ac:dyDescent="0.25">
      <c r="A927">
        <v>1842</v>
      </c>
      <c r="B927">
        <v>2015</v>
      </c>
      <c r="C927" t="s">
        <v>3524</v>
      </c>
      <c r="D927" t="s">
        <v>95</v>
      </c>
      <c r="E927" t="s">
        <v>3194</v>
      </c>
      <c r="F927" t="s">
        <v>3366</v>
      </c>
      <c r="G927" t="s">
        <v>3842</v>
      </c>
      <c r="H927">
        <v>69</v>
      </c>
      <c r="I927">
        <v>42</v>
      </c>
      <c r="K927" t="s">
        <v>940</v>
      </c>
      <c r="L927">
        <v>1</v>
      </c>
      <c r="M927" t="s">
        <v>5101</v>
      </c>
    </row>
    <row r="928" spans="1:13" x14ac:dyDescent="0.25">
      <c r="A928">
        <v>1844</v>
      </c>
      <c r="B928">
        <v>2015</v>
      </c>
      <c r="C928" t="s">
        <v>3524</v>
      </c>
      <c r="D928" t="s">
        <v>56</v>
      </c>
      <c r="E928" t="s">
        <v>3194</v>
      </c>
      <c r="F928" t="s">
        <v>3506</v>
      </c>
      <c r="G928" t="s">
        <v>3842</v>
      </c>
      <c r="H928">
        <v>78</v>
      </c>
      <c r="I928">
        <v>66</v>
      </c>
      <c r="K928" t="s">
        <v>941</v>
      </c>
      <c r="L928">
        <v>1</v>
      </c>
      <c r="M928" t="s">
        <v>5103</v>
      </c>
    </row>
    <row r="929" spans="1:13" x14ac:dyDescent="0.25">
      <c r="A929">
        <v>1846</v>
      </c>
      <c r="B929">
        <v>2015</v>
      </c>
      <c r="C929" t="s">
        <v>3524</v>
      </c>
      <c r="D929" t="s">
        <v>942</v>
      </c>
      <c r="E929" t="s">
        <v>3194</v>
      </c>
      <c r="F929" t="s">
        <v>3368</v>
      </c>
      <c r="G929" t="s">
        <v>3842</v>
      </c>
      <c r="H929">
        <v>77</v>
      </c>
      <c r="I929">
        <v>74</v>
      </c>
      <c r="K929" t="s">
        <v>943</v>
      </c>
      <c r="L929">
        <v>1</v>
      </c>
      <c r="M929" t="s">
        <v>5105</v>
      </c>
    </row>
    <row r="930" spans="1:13" x14ac:dyDescent="0.25">
      <c r="A930">
        <v>1849</v>
      </c>
      <c r="B930">
        <v>2015</v>
      </c>
      <c r="C930" t="s">
        <v>3835</v>
      </c>
      <c r="D930" t="s">
        <v>64</v>
      </c>
      <c r="E930" t="s">
        <v>3194</v>
      </c>
      <c r="F930" t="s">
        <v>3490</v>
      </c>
      <c r="G930" t="s">
        <v>3842</v>
      </c>
      <c r="H930">
        <v>93</v>
      </c>
      <c r="I930">
        <v>82</v>
      </c>
      <c r="K930" t="s">
        <v>176</v>
      </c>
      <c r="L930">
        <v>1</v>
      </c>
      <c r="M930" t="s">
        <v>5108</v>
      </c>
    </row>
    <row r="931" spans="1:13" x14ac:dyDescent="0.25">
      <c r="A931">
        <v>1850</v>
      </c>
      <c r="B931">
        <v>2015</v>
      </c>
      <c r="C931" t="s">
        <v>3835</v>
      </c>
      <c r="D931" t="s">
        <v>65</v>
      </c>
      <c r="E931" t="s">
        <v>3194</v>
      </c>
      <c r="F931" t="s">
        <v>3484</v>
      </c>
      <c r="G931" t="s">
        <v>3842</v>
      </c>
      <c r="H931">
        <v>81</v>
      </c>
      <c r="I931">
        <v>58</v>
      </c>
      <c r="K931" t="s">
        <v>258</v>
      </c>
      <c r="L931">
        <v>1</v>
      </c>
      <c r="M931" t="s">
        <v>5109</v>
      </c>
    </row>
    <row r="932" spans="1:13" x14ac:dyDescent="0.25">
      <c r="A932">
        <v>1853</v>
      </c>
      <c r="B932">
        <v>2015</v>
      </c>
      <c r="C932" t="s">
        <v>3835</v>
      </c>
      <c r="D932" t="s">
        <v>132</v>
      </c>
      <c r="E932" t="s">
        <v>3194</v>
      </c>
      <c r="F932" t="s">
        <v>3483</v>
      </c>
      <c r="G932" t="s">
        <v>3842</v>
      </c>
      <c r="H932">
        <v>96</v>
      </c>
      <c r="I932">
        <v>59</v>
      </c>
      <c r="K932" t="s">
        <v>101</v>
      </c>
      <c r="L932">
        <v>1</v>
      </c>
      <c r="M932" t="s">
        <v>5112</v>
      </c>
    </row>
    <row r="933" spans="1:13" x14ac:dyDescent="0.25">
      <c r="A933">
        <v>1854</v>
      </c>
      <c r="B933">
        <v>2015</v>
      </c>
      <c r="C933" t="s">
        <v>3835</v>
      </c>
      <c r="D933" t="s">
        <v>218</v>
      </c>
      <c r="E933" t="s">
        <v>3194</v>
      </c>
      <c r="F933" t="s">
        <v>3291</v>
      </c>
      <c r="G933" t="s">
        <v>3842</v>
      </c>
      <c r="H933">
        <v>95</v>
      </c>
      <c r="I933">
        <v>77</v>
      </c>
      <c r="K933" t="s">
        <v>103</v>
      </c>
      <c r="L933">
        <v>1</v>
      </c>
      <c r="M933" t="s">
        <v>5113</v>
      </c>
    </row>
    <row r="934" spans="1:13" x14ac:dyDescent="0.25">
      <c r="A934">
        <v>1855</v>
      </c>
      <c r="B934">
        <v>2015</v>
      </c>
      <c r="C934" t="s">
        <v>3835</v>
      </c>
      <c r="D934" t="s">
        <v>107</v>
      </c>
      <c r="E934" t="s">
        <v>3194</v>
      </c>
      <c r="F934" t="s">
        <v>3361</v>
      </c>
      <c r="G934" t="s">
        <v>3842</v>
      </c>
      <c r="H934">
        <v>73</v>
      </c>
      <c r="I934">
        <v>56</v>
      </c>
      <c r="K934" t="s">
        <v>262</v>
      </c>
      <c r="L934">
        <v>1</v>
      </c>
      <c r="M934" t="s">
        <v>5114</v>
      </c>
    </row>
    <row r="935" spans="1:13" x14ac:dyDescent="0.25">
      <c r="A935">
        <v>1857</v>
      </c>
      <c r="B935">
        <v>2015</v>
      </c>
      <c r="C935" t="s">
        <v>3835</v>
      </c>
      <c r="D935" t="s">
        <v>78</v>
      </c>
      <c r="E935" t="s">
        <v>3194</v>
      </c>
      <c r="F935" t="s">
        <v>3477</v>
      </c>
      <c r="G935" t="s">
        <v>3842</v>
      </c>
      <c r="H935">
        <v>88</v>
      </c>
      <c r="I935">
        <v>78</v>
      </c>
      <c r="K935" t="s">
        <v>416</v>
      </c>
      <c r="L935">
        <v>1</v>
      </c>
      <c r="M935" t="s">
        <v>5116</v>
      </c>
    </row>
    <row r="936" spans="1:13" x14ac:dyDescent="0.25">
      <c r="A936">
        <v>1859</v>
      </c>
      <c r="B936">
        <v>2015</v>
      </c>
      <c r="C936" t="s">
        <v>3835</v>
      </c>
      <c r="D936" t="s">
        <v>292</v>
      </c>
      <c r="E936" t="s">
        <v>3194</v>
      </c>
      <c r="F936" t="s">
        <v>3515</v>
      </c>
      <c r="G936" t="s">
        <v>3842</v>
      </c>
      <c r="H936">
        <v>83</v>
      </c>
      <c r="I936">
        <v>33</v>
      </c>
      <c r="K936" t="s">
        <v>930</v>
      </c>
      <c r="L936">
        <v>1</v>
      </c>
      <c r="M936" t="s">
        <v>5118</v>
      </c>
    </row>
    <row r="937" spans="1:13" x14ac:dyDescent="0.25">
      <c r="A937">
        <v>1861</v>
      </c>
      <c r="B937">
        <v>2015</v>
      </c>
      <c r="C937" t="s">
        <v>3835</v>
      </c>
      <c r="D937" t="s">
        <v>34</v>
      </c>
      <c r="E937" t="s">
        <v>3194</v>
      </c>
      <c r="F937" t="s">
        <v>3367</v>
      </c>
      <c r="G937" t="s">
        <v>3842</v>
      </c>
      <c r="H937">
        <v>63</v>
      </c>
      <c r="I937">
        <v>61</v>
      </c>
      <c r="K937" t="s">
        <v>466</v>
      </c>
      <c r="L937">
        <v>1</v>
      </c>
      <c r="M937" t="s">
        <v>5120</v>
      </c>
    </row>
    <row r="938" spans="1:13" x14ac:dyDescent="0.25">
      <c r="A938">
        <v>1864</v>
      </c>
      <c r="B938">
        <v>2015</v>
      </c>
      <c r="C938" t="s">
        <v>3835</v>
      </c>
      <c r="D938" t="s">
        <v>85</v>
      </c>
      <c r="E938" t="s">
        <v>3194</v>
      </c>
      <c r="F938" t="s">
        <v>3830</v>
      </c>
      <c r="G938" t="s">
        <v>3842</v>
      </c>
      <c r="H938">
        <v>86</v>
      </c>
      <c r="I938">
        <v>81</v>
      </c>
      <c r="K938" t="s">
        <v>946</v>
      </c>
      <c r="L938">
        <v>1</v>
      </c>
      <c r="M938" t="s">
        <v>5122</v>
      </c>
    </row>
    <row r="939" spans="1:13" x14ac:dyDescent="0.25">
      <c r="A939">
        <v>1865</v>
      </c>
      <c r="B939">
        <v>2015</v>
      </c>
      <c r="C939" t="s">
        <v>3835</v>
      </c>
      <c r="D939" t="s">
        <v>455</v>
      </c>
      <c r="E939" t="s">
        <v>3194</v>
      </c>
      <c r="F939" t="s">
        <v>3366</v>
      </c>
      <c r="G939" t="s">
        <v>3842</v>
      </c>
      <c r="H939">
        <v>77</v>
      </c>
      <c r="I939">
        <v>71</v>
      </c>
      <c r="K939" t="s">
        <v>947</v>
      </c>
      <c r="L939">
        <v>1</v>
      </c>
      <c r="M939" t="s">
        <v>5123</v>
      </c>
    </row>
    <row r="940" spans="1:13" x14ac:dyDescent="0.25">
      <c r="A940">
        <v>1867</v>
      </c>
      <c r="B940">
        <v>2015</v>
      </c>
      <c r="C940" t="s">
        <v>3835</v>
      </c>
      <c r="D940" t="s">
        <v>759</v>
      </c>
      <c r="E940" t="s">
        <v>3194</v>
      </c>
      <c r="F940" t="s">
        <v>3369</v>
      </c>
      <c r="G940" t="s">
        <v>3842</v>
      </c>
      <c r="H940">
        <v>89</v>
      </c>
      <c r="I940">
        <v>86</v>
      </c>
      <c r="K940" t="s">
        <v>948</v>
      </c>
      <c r="L940">
        <v>1</v>
      </c>
      <c r="M940" t="s">
        <v>5125</v>
      </c>
    </row>
    <row r="941" spans="1:13" x14ac:dyDescent="0.25">
      <c r="A941">
        <v>1868</v>
      </c>
      <c r="B941">
        <v>2015</v>
      </c>
      <c r="C941" t="s">
        <v>3835</v>
      </c>
      <c r="D941" t="s">
        <v>44</v>
      </c>
      <c r="E941" t="s">
        <v>3194</v>
      </c>
      <c r="F941" t="s">
        <v>3365</v>
      </c>
      <c r="G941" t="s">
        <v>3842</v>
      </c>
      <c r="H941">
        <v>83</v>
      </c>
      <c r="I941">
        <v>66</v>
      </c>
      <c r="K941" t="s">
        <v>473</v>
      </c>
      <c r="L941">
        <v>1</v>
      </c>
      <c r="M941" t="s">
        <v>5126</v>
      </c>
    </row>
    <row r="942" spans="1:13" x14ac:dyDescent="0.25">
      <c r="A942">
        <v>1870</v>
      </c>
      <c r="B942">
        <v>2015</v>
      </c>
      <c r="C942" t="s">
        <v>3835</v>
      </c>
      <c r="D942" t="s">
        <v>47</v>
      </c>
      <c r="E942" t="s">
        <v>3194</v>
      </c>
      <c r="F942" t="s">
        <v>3368</v>
      </c>
      <c r="G942" t="s">
        <v>3842</v>
      </c>
      <c r="H942">
        <v>75</v>
      </c>
      <c r="I942">
        <v>38</v>
      </c>
      <c r="K942" t="s">
        <v>476</v>
      </c>
      <c r="L942">
        <v>1</v>
      </c>
      <c r="M942" t="s">
        <v>5128</v>
      </c>
    </row>
    <row r="943" spans="1:13" x14ac:dyDescent="0.25">
      <c r="A943">
        <v>1872</v>
      </c>
      <c r="B943">
        <v>2015</v>
      </c>
      <c r="C943" t="s">
        <v>3835</v>
      </c>
      <c r="D943" t="s">
        <v>92</v>
      </c>
      <c r="E943" t="s">
        <v>3194</v>
      </c>
      <c r="F943" t="s">
        <v>3506</v>
      </c>
      <c r="G943" t="s">
        <v>3842</v>
      </c>
      <c r="H943">
        <v>79</v>
      </c>
      <c r="I943">
        <v>59</v>
      </c>
      <c r="K943" t="s">
        <v>950</v>
      </c>
      <c r="L943">
        <v>1</v>
      </c>
      <c r="M943" t="s">
        <v>5130</v>
      </c>
    </row>
    <row r="944" spans="1:13" x14ac:dyDescent="0.25">
      <c r="A944">
        <v>1875</v>
      </c>
      <c r="B944">
        <v>2015</v>
      </c>
      <c r="C944" t="s">
        <v>3835</v>
      </c>
      <c r="D944" t="s">
        <v>55</v>
      </c>
      <c r="E944" t="s">
        <v>3194</v>
      </c>
      <c r="F944" t="s">
        <v>3524</v>
      </c>
      <c r="G944" t="s">
        <v>3841</v>
      </c>
      <c r="H944">
        <v>79</v>
      </c>
      <c r="I944">
        <v>70</v>
      </c>
      <c r="K944" t="s">
        <v>951</v>
      </c>
      <c r="L944">
        <v>1</v>
      </c>
      <c r="M944" t="s">
        <v>5102</v>
      </c>
    </row>
    <row r="945" spans="1:13" x14ac:dyDescent="0.25">
      <c r="A945">
        <v>1877</v>
      </c>
      <c r="B945">
        <v>2015</v>
      </c>
      <c r="C945" t="s">
        <v>3835</v>
      </c>
      <c r="D945" t="s">
        <v>652</v>
      </c>
      <c r="E945" t="s">
        <v>3194</v>
      </c>
      <c r="F945" t="s">
        <v>3823</v>
      </c>
      <c r="G945" t="s">
        <v>3842</v>
      </c>
      <c r="H945">
        <v>77</v>
      </c>
      <c r="I945">
        <v>70</v>
      </c>
      <c r="K945" t="s">
        <v>952</v>
      </c>
      <c r="L945">
        <v>1</v>
      </c>
      <c r="M945" t="s">
        <v>5134</v>
      </c>
    </row>
    <row r="946" spans="1:13" x14ac:dyDescent="0.25">
      <c r="A946">
        <v>1881</v>
      </c>
      <c r="B946">
        <v>2015</v>
      </c>
      <c r="C946" t="s">
        <v>3830</v>
      </c>
      <c r="D946" t="s">
        <v>64</v>
      </c>
      <c r="E946" t="s">
        <v>3194</v>
      </c>
      <c r="F946" t="s">
        <v>3254</v>
      </c>
      <c r="G946" t="s">
        <v>3842</v>
      </c>
      <c r="H946">
        <v>69</v>
      </c>
      <c r="I946">
        <v>59</v>
      </c>
      <c r="K946" t="s">
        <v>176</v>
      </c>
      <c r="L946">
        <v>1</v>
      </c>
      <c r="M946" t="s">
        <v>5138</v>
      </c>
    </row>
    <row r="947" spans="1:13" x14ac:dyDescent="0.25">
      <c r="A947">
        <v>1883</v>
      </c>
      <c r="B947">
        <v>2015</v>
      </c>
      <c r="C947" t="s">
        <v>3830</v>
      </c>
      <c r="D947" t="s">
        <v>313</v>
      </c>
      <c r="E947" t="s">
        <v>3194</v>
      </c>
      <c r="F947" t="s">
        <v>3504</v>
      </c>
      <c r="G947" t="s">
        <v>3842</v>
      </c>
      <c r="H947">
        <v>87</v>
      </c>
      <c r="I947">
        <v>60</v>
      </c>
      <c r="K947" t="s">
        <v>99</v>
      </c>
      <c r="L947">
        <v>1</v>
      </c>
      <c r="M947" t="s">
        <v>5140</v>
      </c>
    </row>
    <row r="948" spans="1:13" x14ac:dyDescent="0.25">
      <c r="A948">
        <v>1887</v>
      </c>
      <c r="B948">
        <v>2015</v>
      </c>
      <c r="C948" t="s">
        <v>3830</v>
      </c>
      <c r="D948" t="s">
        <v>289</v>
      </c>
      <c r="E948" t="s">
        <v>3194</v>
      </c>
      <c r="F948" t="s">
        <v>3265</v>
      </c>
      <c r="G948" t="s">
        <v>3842</v>
      </c>
      <c r="H948">
        <v>71</v>
      </c>
      <c r="I948">
        <v>65</v>
      </c>
      <c r="K948" t="s">
        <v>262</v>
      </c>
      <c r="L948">
        <v>1</v>
      </c>
      <c r="M948" t="s">
        <v>5143</v>
      </c>
    </row>
    <row r="949" spans="1:13" x14ac:dyDescent="0.25">
      <c r="A949">
        <v>1890</v>
      </c>
      <c r="B949">
        <v>2015</v>
      </c>
      <c r="C949" t="s">
        <v>3830</v>
      </c>
      <c r="D949" t="s">
        <v>26</v>
      </c>
      <c r="E949" t="s">
        <v>3194</v>
      </c>
      <c r="F949" t="s">
        <v>3487</v>
      </c>
      <c r="G949" t="s">
        <v>3842</v>
      </c>
      <c r="H949">
        <v>96</v>
      </c>
      <c r="I949">
        <v>69</v>
      </c>
      <c r="K949" t="s">
        <v>418</v>
      </c>
      <c r="L949">
        <v>1</v>
      </c>
      <c r="M949" t="s">
        <v>5146</v>
      </c>
    </row>
    <row r="950" spans="1:13" x14ac:dyDescent="0.25">
      <c r="A950">
        <v>1892</v>
      </c>
      <c r="B950">
        <v>2015</v>
      </c>
      <c r="C950" t="s">
        <v>3830</v>
      </c>
      <c r="D950" t="s">
        <v>30</v>
      </c>
      <c r="E950" t="s">
        <v>3194</v>
      </c>
      <c r="F950" t="s">
        <v>3496</v>
      </c>
      <c r="G950" t="s">
        <v>3842</v>
      </c>
      <c r="H950">
        <v>78</v>
      </c>
      <c r="I950">
        <v>62</v>
      </c>
      <c r="K950" t="s">
        <v>465</v>
      </c>
      <c r="L950">
        <v>1</v>
      </c>
      <c r="M950" t="s">
        <v>5147</v>
      </c>
    </row>
    <row r="951" spans="1:13" x14ac:dyDescent="0.25">
      <c r="A951">
        <v>1893</v>
      </c>
      <c r="B951">
        <v>2015</v>
      </c>
      <c r="C951" t="s">
        <v>3830</v>
      </c>
      <c r="D951" t="s">
        <v>333</v>
      </c>
      <c r="E951" t="s">
        <v>3194</v>
      </c>
      <c r="F951" t="s">
        <v>3198</v>
      </c>
      <c r="G951" t="s">
        <v>3842</v>
      </c>
      <c r="H951">
        <v>76</v>
      </c>
      <c r="I951">
        <v>61</v>
      </c>
      <c r="K951" t="s">
        <v>954</v>
      </c>
      <c r="L951">
        <v>1</v>
      </c>
      <c r="M951" t="s">
        <v>5148</v>
      </c>
    </row>
    <row r="952" spans="1:13" x14ac:dyDescent="0.25">
      <c r="A952">
        <v>1895</v>
      </c>
      <c r="B952">
        <v>2015</v>
      </c>
      <c r="C952" t="s">
        <v>3830</v>
      </c>
      <c r="D952" t="s">
        <v>36</v>
      </c>
      <c r="E952" t="s">
        <v>3194</v>
      </c>
      <c r="F952" t="s">
        <v>3368</v>
      </c>
      <c r="G952" t="s">
        <v>3842</v>
      </c>
      <c r="H952">
        <v>86</v>
      </c>
      <c r="I952">
        <v>54</v>
      </c>
      <c r="K952" t="s">
        <v>956</v>
      </c>
      <c r="L952">
        <v>1</v>
      </c>
      <c r="M952" t="s">
        <v>5149</v>
      </c>
    </row>
    <row r="953" spans="1:13" x14ac:dyDescent="0.25">
      <c r="A953">
        <v>1896</v>
      </c>
      <c r="B953">
        <v>2015</v>
      </c>
      <c r="C953" t="s">
        <v>3830</v>
      </c>
      <c r="D953" t="s">
        <v>137</v>
      </c>
      <c r="E953" t="s">
        <v>3194</v>
      </c>
      <c r="F953" t="s">
        <v>3367</v>
      </c>
      <c r="G953" t="s">
        <v>3842</v>
      </c>
      <c r="H953">
        <v>67</v>
      </c>
      <c r="I953">
        <v>57</v>
      </c>
      <c r="K953" t="s">
        <v>957</v>
      </c>
      <c r="L953">
        <v>1</v>
      </c>
      <c r="M953" t="s">
        <v>5150</v>
      </c>
    </row>
    <row r="954" spans="1:13" x14ac:dyDescent="0.25">
      <c r="A954">
        <v>1898</v>
      </c>
      <c r="B954">
        <v>2015</v>
      </c>
      <c r="C954" t="s">
        <v>3830</v>
      </c>
      <c r="D954" t="s">
        <v>39</v>
      </c>
      <c r="E954" t="s">
        <v>3194</v>
      </c>
      <c r="F954" t="s">
        <v>3823</v>
      </c>
      <c r="G954" t="s">
        <v>3842</v>
      </c>
      <c r="H954">
        <v>85</v>
      </c>
      <c r="I954">
        <v>78</v>
      </c>
      <c r="K954" t="s">
        <v>958</v>
      </c>
      <c r="L954">
        <v>1</v>
      </c>
      <c r="M954" t="s">
        <v>5151</v>
      </c>
    </row>
    <row r="955" spans="1:13" x14ac:dyDescent="0.25">
      <c r="A955">
        <v>1901</v>
      </c>
      <c r="B955">
        <v>2015</v>
      </c>
      <c r="C955" t="s">
        <v>3830</v>
      </c>
      <c r="D955" t="s">
        <v>44</v>
      </c>
      <c r="E955" t="s">
        <v>3194</v>
      </c>
      <c r="F955" t="s">
        <v>3366</v>
      </c>
      <c r="G955" t="s">
        <v>3842</v>
      </c>
      <c r="H955">
        <v>68</v>
      </c>
      <c r="I955">
        <v>57</v>
      </c>
      <c r="K955" t="s">
        <v>960</v>
      </c>
      <c r="L955">
        <v>1</v>
      </c>
      <c r="M955" t="s">
        <v>5154</v>
      </c>
    </row>
    <row r="956" spans="1:13" x14ac:dyDescent="0.25">
      <c r="A956">
        <v>1902</v>
      </c>
      <c r="B956">
        <v>2015</v>
      </c>
      <c r="C956" t="s">
        <v>3830</v>
      </c>
      <c r="D956" t="s">
        <v>761</v>
      </c>
      <c r="E956" t="s">
        <v>3194</v>
      </c>
      <c r="F956" t="s">
        <v>3835</v>
      </c>
      <c r="G956" t="s">
        <v>3842</v>
      </c>
      <c r="H956">
        <v>89</v>
      </c>
      <c r="I956">
        <v>76</v>
      </c>
      <c r="K956" t="s">
        <v>961</v>
      </c>
      <c r="L956">
        <v>1</v>
      </c>
      <c r="M956" t="s">
        <v>5127</v>
      </c>
    </row>
    <row r="957" spans="1:13" x14ac:dyDescent="0.25">
      <c r="A957">
        <v>1905</v>
      </c>
      <c r="B957">
        <v>2015</v>
      </c>
      <c r="C957" t="s">
        <v>3830</v>
      </c>
      <c r="D957" t="s">
        <v>92</v>
      </c>
      <c r="E957" t="s">
        <v>3194</v>
      </c>
      <c r="F957" t="s">
        <v>3524</v>
      </c>
      <c r="G957" t="s">
        <v>3842</v>
      </c>
      <c r="H957">
        <v>74</v>
      </c>
      <c r="I957">
        <v>64</v>
      </c>
      <c r="K957" t="s">
        <v>963</v>
      </c>
      <c r="L957">
        <v>1</v>
      </c>
      <c r="M957" t="s">
        <v>5099</v>
      </c>
    </row>
    <row r="958" spans="1:13" x14ac:dyDescent="0.25">
      <c r="A958">
        <v>1907</v>
      </c>
      <c r="B958">
        <v>2015</v>
      </c>
      <c r="C958" t="s">
        <v>3830</v>
      </c>
      <c r="D958" t="s">
        <v>95</v>
      </c>
      <c r="E958" t="s">
        <v>3194</v>
      </c>
      <c r="F958" t="s">
        <v>3365</v>
      </c>
      <c r="G958" t="s">
        <v>3842</v>
      </c>
      <c r="H958">
        <v>81</v>
      </c>
      <c r="I958">
        <v>72</v>
      </c>
      <c r="K958" t="s">
        <v>965</v>
      </c>
      <c r="L958">
        <v>1</v>
      </c>
      <c r="M958" t="s">
        <v>5158</v>
      </c>
    </row>
    <row r="959" spans="1:13" x14ac:dyDescent="0.25">
      <c r="A959">
        <v>1909</v>
      </c>
      <c r="B959">
        <v>2015</v>
      </c>
      <c r="C959" t="s">
        <v>3830</v>
      </c>
      <c r="D959" t="s">
        <v>56</v>
      </c>
      <c r="E959" t="s">
        <v>3194</v>
      </c>
      <c r="F959" t="s">
        <v>3369</v>
      </c>
      <c r="G959" t="s">
        <v>3842</v>
      </c>
      <c r="H959">
        <v>69</v>
      </c>
      <c r="I959">
        <v>64</v>
      </c>
      <c r="K959" t="s">
        <v>966</v>
      </c>
      <c r="L959">
        <v>1</v>
      </c>
      <c r="M959" t="s">
        <v>5160</v>
      </c>
    </row>
    <row r="960" spans="1:13" x14ac:dyDescent="0.25">
      <c r="A960">
        <v>1910</v>
      </c>
      <c r="B960">
        <v>2015</v>
      </c>
      <c r="C960" t="s">
        <v>3830</v>
      </c>
      <c r="D960" t="s">
        <v>481</v>
      </c>
      <c r="E960" t="s">
        <v>3194</v>
      </c>
      <c r="F960" t="s">
        <v>3506</v>
      </c>
      <c r="G960" t="s">
        <v>3842</v>
      </c>
      <c r="H960">
        <v>76</v>
      </c>
      <c r="I960">
        <v>69</v>
      </c>
      <c r="J960" t="s">
        <v>3843</v>
      </c>
      <c r="K960" t="s">
        <v>967</v>
      </c>
      <c r="L960">
        <v>1</v>
      </c>
      <c r="M960" t="s">
        <v>5161</v>
      </c>
    </row>
    <row r="961" spans="1:13" x14ac:dyDescent="0.25">
      <c r="A961">
        <v>1914</v>
      </c>
      <c r="B961">
        <v>2015</v>
      </c>
      <c r="C961" t="s">
        <v>3366</v>
      </c>
      <c r="D961" t="s">
        <v>64</v>
      </c>
      <c r="E961" t="s">
        <v>3194</v>
      </c>
      <c r="F961" t="s">
        <v>3388</v>
      </c>
      <c r="G961" t="s">
        <v>3842</v>
      </c>
      <c r="H961">
        <v>98</v>
      </c>
      <c r="I961">
        <v>68</v>
      </c>
      <c r="K961" t="s">
        <v>176</v>
      </c>
      <c r="L961">
        <v>1</v>
      </c>
      <c r="M961" t="s">
        <v>5164</v>
      </c>
    </row>
    <row r="962" spans="1:13" x14ac:dyDescent="0.25">
      <c r="A962">
        <v>1915</v>
      </c>
      <c r="B962">
        <v>2015</v>
      </c>
      <c r="C962" t="s">
        <v>3366</v>
      </c>
      <c r="D962" t="s">
        <v>65</v>
      </c>
      <c r="E962" t="s">
        <v>3194</v>
      </c>
      <c r="F962" t="s">
        <v>3361</v>
      </c>
      <c r="G962" t="s">
        <v>3842</v>
      </c>
      <c r="H962">
        <v>83</v>
      </c>
      <c r="I962">
        <v>73</v>
      </c>
      <c r="K962" t="s">
        <v>258</v>
      </c>
      <c r="L962">
        <v>1</v>
      </c>
      <c r="M962" t="s">
        <v>5165</v>
      </c>
    </row>
    <row r="963" spans="1:13" x14ac:dyDescent="0.25">
      <c r="A963">
        <v>1920</v>
      </c>
      <c r="B963">
        <v>2015</v>
      </c>
      <c r="C963" t="s">
        <v>3366</v>
      </c>
      <c r="D963" t="s">
        <v>132</v>
      </c>
      <c r="E963" t="s">
        <v>3194</v>
      </c>
      <c r="F963" t="s">
        <v>3415</v>
      </c>
      <c r="G963" t="s">
        <v>3842</v>
      </c>
      <c r="H963">
        <v>84</v>
      </c>
      <c r="I963">
        <v>66</v>
      </c>
      <c r="K963" t="s">
        <v>290</v>
      </c>
      <c r="L963">
        <v>1</v>
      </c>
      <c r="M963" t="s">
        <v>5169</v>
      </c>
    </row>
    <row r="964" spans="1:13" x14ac:dyDescent="0.25">
      <c r="A964">
        <v>1922</v>
      </c>
      <c r="B964">
        <v>2015</v>
      </c>
      <c r="C964" t="s">
        <v>3366</v>
      </c>
      <c r="D964" t="s">
        <v>107</v>
      </c>
      <c r="E964" t="s">
        <v>3194</v>
      </c>
      <c r="F964" t="s">
        <v>3497</v>
      </c>
      <c r="G964" t="s">
        <v>3842</v>
      </c>
      <c r="H964">
        <v>50</v>
      </c>
      <c r="I964">
        <v>47</v>
      </c>
      <c r="K964" t="s">
        <v>178</v>
      </c>
      <c r="L964">
        <v>1</v>
      </c>
      <c r="M964" t="s">
        <v>5171</v>
      </c>
    </row>
    <row r="965" spans="1:13" x14ac:dyDescent="0.25">
      <c r="A965">
        <v>1923</v>
      </c>
      <c r="B965">
        <v>2015</v>
      </c>
      <c r="C965" t="s">
        <v>3366</v>
      </c>
      <c r="D965" t="s">
        <v>78</v>
      </c>
      <c r="E965" t="s">
        <v>3194</v>
      </c>
      <c r="F965" t="s">
        <v>3442</v>
      </c>
      <c r="G965" t="s">
        <v>3842</v>
      </c>
      <c r="H965">
        <v>73</v>
      </c>
      <c r="I965">
        <v>53</v>
      </c>
      <c r="K965" t="s">
        <v>154</v>
      </c>
      <c r="L965">
        <v>1</v>
      </c>
      <c r="M965" t="s">
        <v>5172</v>
      </c>
    </row>
    <row r="966" spans="1:13" x14ac:dyDescent="0.25">
      <c r="A966">
        <v>1925</v>
      </c>
      <c r="B966">
        <v>2015</v>
      </c>
      <c r="C966" t="s">
        <v>3366</v>
      </c>
      <c r="D966" t="s">
        <v>183</v>
      </c>
      <c r="E966" t="s">
        <v>3194</v>
      </c>
      <c r="F966" t="s">
        <v>3530</v>
      </c>
      <c r="G966" t="s">
        <v>3841</v>
      </c>
      <c r="H966">
        <v>58</v>
      </c>
      <c r="I966">
        <v>56</v>
      </c>
      <c r="K966" t="s">
        <v>429</v>
      </c>
      <c r="L966">
        <v>1</v>
      </c>
      <c r="M966" t="s">
        <v>5174</v>
      </c>
    </row>
    <row r="967" spans="1:13" x14ac:dyDescent="0.25">
      <c r="A967">
        <v>1926</v>
      </c>
      <c r="B967">
        <v>2015</v>
      </c>
      <c r="C967" t="s">
        <v>3366</v>
      </c>
      <c r="D967" t="s">
        <v>292</v>
      </c>
      <c r="E967" t="s">
        <v>3194</v>
      </c>
      <c r="F967" t="s">
        <v>3232</v>
      </c>
      <c r="G967" t="s">
        <v>3841</v>
      </c>
      <c r="H967">
        <v>50</v>
      </c>
      <c r="I967">
        <v>46</v>
      </c>
      <c r="K967" t="s">
        <v>182</v>
      </c>
      <c r="L967">
        <v>1</v>
      </c>
      <c r="M967" t="s">
        <v>5175</v>
      </c>
    </row>
    <row r="968" spans="1:13" x14ac:dyDescent="0.25">
      <c r="A968">
        <v>1928</v>
      </c>
      <c r="B968">
        <v>2015</v>
      </c>
      <c r="C968" t="s">
        <v>3366</v>
      </c>
      <c r="D968" t="s">
        <v>83</v>
      </c>
      <c r="E968" t="s">
        <v>3194</v>
      </c>
      <c r="F968" t="s">
        <v>3365</v>
      </c>
      <c r="G968" t="s">
        <v>3842</v>
      </c>
      <c r="H968">
        <v>58</v>
      </c>
      <c r="I968">
        <v>53</v>
      </c>
      <c r="K968" t="s">
        <v>113</v>
      </c>
      <c r="L968">
        <v>1</v>
      </c>
      <c r="M968" t="s">
        <v>5177</v>
      </c>
    </row>
    <row r="969" spans="1:13" x14ac:dyDescent="0.25">
      <c r="A969">
        <v>1930</v>
      </c>
      <c r="B969">
        <v>2015</v>
      </c>
      <c r="C969" t="s">
        <v>3366</v>
      </c>
      <c r="D969" t="s">
        <v>37</v>
      </c>
      <c r="E969" t="s">
        <v>3194</v>
      </c>
      <c r="F969" t="s">
        <v>3368</v>
      </c>
      <c r="G969" t="s">
        <v>3842</v>
      </c>
      <c r="H969">
        <v>58</v>
      </c>
      <c r="I969">
        <v>51</v>
      </c>
      <c r="K969" t="s">
        <v>115</v>
      </c>
      <c r="L969">
        <v>1</v>
      </c>
      <c r="M969" t="s">
        <v>5179</v>
      </c>
    </row>
    <row r="970" spans="1:13" x14ac:dyDescent="0.25">
      <c r="A970">
        <v>1931</v>
      </c>
      <c r="B970">
        <v>2015</v>
      </c>
      <c r="C970" t="s">
        <v>3366</v>
      </c>
      <c r="D970" t="s">
        <v>85</v>
      </c>
      <c r="E970" t="s">
        <v>3194</v>
      </c>
      <c r="F970" t="s">
        <v>3524</v>
      </c>
      <c r="G970" t="s">
        <v>3842</v>
      </c>
      <c r="H970">
        <v>63</v>
      </c>
      <c r="I970">
        <v>61</v>
      </c>
      <c r="K970" t="s">
        <v>116</v>
      </c>
      <c r="L970">
        <v>1</v>
      </c>
      <c r="M970" t="s">
        <v>5091</v>
      </c>
    </row>
    <row r="971" spans="1:13" x14ac:dyDescent="0.25">
      <c r="A971">
        <v>1933</v>
      </c>
      <c r="B971">
        <v>2015</v>
      </c>
      <c r="C971" t="s">
        <v>3366</v>
      </c>
      <c r="D971" t="s">
        <v>317</v>
      </c>
      <c r="E971" t="s">
        <v>3194</v>
      </c>
      <c r="F971" t="s">
        <v>3367</v>
      </c>
      <c r="G971" t="s">
        <v>3842</v>
      </c>
      <c r="H971">
        <v>63</v>
      </c>
      <c r="I971">
        <v>53</v>
      </c>
      <c r="K971" t="s">
        <v>970</v>
      </c>
      <c r="L971">
        <v>1</v>
      </c>
      <c r="M971" t="s">
        <v>5180</v>
      </c>
    </row>
    <row r="972" spans="1:13" x14ac:dyDescent="0.25">
      <c r="A972">
        <v>1934</v>
      </c>
      <c r="B972">
        <v>2015</v>
      </c>
      <c r="C972" t="s">
        <v>3366</v>
      </c>
      <c r="D972" t="s">
        <v>422</v>
      </c>
      <c r="E972" t="s">
        <v>3194</v>
      </c>
      <c r="F972" t="s">
        <v>3506</v>
      </c>
      <c r="G972" t="s">
        <v>3841</v>
      </c>
      <c r="H972">
        <v>65</v>
      </c>
      <c r="I972">
        <v>59</v>
      </c>
      <c r="K972" t="s">
        <v>166</v>
      </c>
      <c r="L972">
        <v>1</v>
      </c>
      <c r="M972" t="s">
        <v>5181</v>
      </c>
    </row>
    <row r="973" spans="1:13" x14ac:dyDescent="0.25">
      <c r="A973">
        <v>1937</v>
      </c>
      <c r="B973">
        <v>2015</v>
      </c>
      <c r="C973" t="s">
        <v>3366</v>
      </c>
      <c r="D973" t="s">
        <v>47</v>
      </c>
      <c r="E973" t="s">
        <v>3194</v>
      </c>
      <c r="F973" t="s">
        <v>3369</v>
      </c>
      <c r="G973" t="s">
        <v>3841</v>
      </c>
      <c r="H973">
        <v>61</v>
      </c>
      <c r="I973">
        <v>57</v>
      </c>
      <c r="K973" t="s">
        <v>122</v>
      </c>
      <c r="L973">
        <v>1</v>
      </c>
      <c r="M973" t="s">
        <v>5183</v>
      </c>
    </row>
    <row r="974" spans="1:13" x14ac:dyDescent="0.25">
      <c r="A974">
        <v>1939</v>
      </c>
      <c r="B974">
        <v>2015</v>
      </c>
      <c r="C974" t="s">
        <v>3366</v>
      </c>
      <c r="D974" t="s">
        <v>92</v>
      </c>
      <c r="E974" t="s">
        <v>3194</v>
      </c>
      <c r="F974" t="s">
        <v>3823</v>
      </c>
      <c r="G974" t="s">
        <v>3842</v>
      </c>
      <c r="H974">
        <v>59</v>
      </c>
      <c r="I974">
        <v>56</v>
      </c>
      <c r="K974" t="s">
        <v>123</v>
      </c>
      <c r="L974">
        <v>1</v>
      </c>
      <c r="M974" t="s">
        <v>5185</v>
      </c>
    </row>
    <row r="975" spans="1:13" x14ac:dyDescent="0.25">
      <c r="A975">
        <v>1942</v>
      </c>
      <c r="B975">
        <v>2015</v>
      </c>
      <c r="C975" t="s">
        <v>3366</v>
      </c>
      <c r="D975" t="s">
        <v>711</v>
      </c>
      <c r="E975" t="s">
        <v>3194</v>
      </c>
      <c r="F975" t="s">
        <v>3830</v>
      </c>
      <c r="G975" t="s">
        <v>3842</v>
      </c>
      <c r="H975">
        <v>70</v>
      </c>
      <c r="I975">
        <v>63</v>
      </c>
      <c r="K975" t="s">
        <v>125</v>
      </c>
      <c r="L975">
        <v>1</v>
      </c>
      <c r="M975" t="s">
        <v>5159</v>
      </c>
    </row>
    <row r="976" spans="1:13" x14ac:dyDescent="0.25">
      <c r="A976">
        <v>1943</v>
      </c>
      <c r="B976">
        <v>2015</v>
      </c>
      <c r="C976" t="s">
        <v>3366</v>
      </c>
      <c r="D976" t="s">
        <v>56</v>
      </c>
      <c r="E976" t="s">
        <v>3194</v>
      </c>
      <c r="F976" t="s">
        <v>3835</v>
      </c>
      <c r="G976" t="s">
        <v>3842</v>
      </c>
      <c r="H976">
        <v>70</v>
      </c>
      <c r="I976">
        <v>69</v>
      </c>
      <c r="K976" t="s">
        <v>971</v>
      </c>
      <c r="L976">
        <v>1</v>
      </c>
      <c r="M976" t="s">
        <v>5133</v>
      </c>
    </row>
    <row r="977" spans="1:13" x14ac:dyDescent="0.25">
      <c r="A977">
        <v>1946</v>
      </c>
      <c r="B977">
        <v>2015</v>
      </c>
      <c r="C977" t="s">
        <v>3823</v>
      </c>
      <c r="D977" t="s">
        <v>98</v>
      </c>
      <c r="E977" t="s">
        <v>3194</v>
      </c>
      <c r="F977" t="s">
        <v>3443</v>
      </c>
      <c r="G977" t="s">
        <v>3842</v>
      </c>
      <c r="H977">
        <v>78</v>
      </c>
      <c r="I977">
        <v>53</v>
      </c>
      <c r="K977" t="s">
        <v>176</v>
      </c>
      <c r="L977">
        <v>1</v>
      </c>
      <c r="M977" t="s">
        <v>5189</v>
      </c>
    </row>
    <row r="978" spans="1:13" x14ac:dyDescent="0.25">
      <c r="A978">
        <v>1948</v>
      </c>
      <c r="B978">
        <v>2015</v>
      </c>
      <c r="C978" t="s">
        <v>3823</v>
      </c>
      <c r="D978" t="s">
        <v>68</v>
      </c>
      <c r="E978" t="s">
        <v>3194</v>
      </c>
      <c r="F978" t="s">
        <v>3478</v>
      </c>
      <c r="G978" t="s">
        <v>3842</v>
      </c>
      <c r="H978">
        <v>90</v>
      </c>
      <c r="I978">
        <v>68</v>
      </c>
      <c r="K978" t="s">
        <v>99</v>
      </c>
      <c r="L978">
        <v>1</v>
      </c>
      <c r="M978" t="s">
        <v>5191</v>
      </c>
    </row>
    <row r="979" spans="1:13" x14ac:dyDescent="0.25">
      <c r="A979">
        <v>1952</v>
      </c>
      <c r="B979">
        <v>2015</v>
      </c>
      <c r="C979" t="s">
        <v>3823</v>
      </c>
      <c r="D979" t="s">
        <v>289</v>
      </c>
      <c r="E979" t="s">
        <v>3194</v>
      </c>
      <c r="F979" t="s">
        <v>3356</v>
      </c>
      <c r="G979" t="s">
        <v>3842</v>
      </c>
      <c r="H979">
        <v>82</v>
      </c>
      <c r="I979">
        <v>63</v>
      </c>
      <c r="K979" t="s">
        <v>105</v>
      </c>
      <c r="L979">
        <v>1</v>
      </c>
      <c r="M979" t="s">
        <v>5195</v>
      </c>
    </row>
    <row r="980" spans="1:13" x14ac:dyDescent="0.25">
      <c r="A980">
        <v>1954</v>
      </c>
      <c r="B980">
        <v>2015</v>
      </c>
      <c r="C980" t="s">
        <v>3823</v>
      </c>
      <c r="D980" t="s">
        <v>331</v>
      </c>
      <c r="E980" t="s">
        <v>3194</v>
      </c>
      <c r="F980" t="s">
        <v>3280</v>
      </c>
      <c r="G980" t="s">
        <v>3842</v>
      </c>
      <c r="H980">
        <v>85</v>
      </c>
      <c r="I980">
        <v>53</v>
      </c>
      <c r="K980" t="s">
        <v>264</v>
      </c>
      <c r="L980">
        <v>1</v>
      </c>
      <c r="M980" t="s">
        <v>5196</v>
      </c>
    </row>
    <row r="981" spans="1:13" x14ac:dyDescent="0.25">
      <c r="A981">
        <v>1956</v>
      </c>
      <c r="B981">
        <v>2015</v>
      </c>
      <c r="C981" t="s">
        <v>3823</v>
      </c>
      <c r="D981" t="s">
        <v>28</v>
      </c>
      <c r="E981" t="s">
        <v>3194</v>
      </c>
      <c r="F981" t="s">
        <v>3391</v>
      </c>
      <c r="G981" t="s">
        <v>3842</v>
      </c>
      <c r="H981">
        <v>85</v>
      </c>
      <c r="I981">
        <v>51</v>
      </c>
      <c r="K981" t="s">
        <v>266</v>
      </c>
      <c r="L981">
        <v>1</v>
      </c>
      <c r="M981" t="s">
        <v>5198</v>
      </c>
    </row>
    <row r="982" spans="1:13" x14ac:dyDescent="0.25">
      <c r="A982">
        <v>1957</v>
      </c>
      <c r="B982">
        <v>2015</v>
      </c>
      <c r="C982" t="s">
        <v>3823</v>
      </c>
      <c r="D982" t="s">
        <v>292</v>
      </c>
      <c r="E982" t="s">
        <v>3194</v>
      </c>
      <c r="F982" t="s">
        <v>3288</v>
      </c>
      <c r="G982" t="s">
        <v>3842</v>
      </c>
      <c r="H982">
        <v>61</v>
      </c>
      <c r="I982">
        <v>43</v>
      </c>
      <c r="K982" t="s">
        <v>267</v>
      </c>
      <c r="L982">
        <v>1</v>
      </c>
      <c r="M982" t="s">
        <v>4412</v>
      </c>
    </row>
    <row r="983" spans="1:13" x14ac:dyDescent="0.25">
      <c r="A983">
        <v>1958</v>
      </c>
      <c r="B983">
        <v>2015</v>
      </c>
      <c r="C983" t="s">
        <v>3823</v>
      </c>
      <c r="D983" t="s">
        <v>32</v>
      </c>
      <c r="E983" t="s">
        <v>3194</v>
      </c>
      <c r="F983" t="s">
        <v>3524</v>
      </c>
      <c r="G983" t="s">
        <v>3842</v>
      </c>
      <c r="H983">
        <v>73</v>
      </c>
      <c r="I983">
        <v>63</v>
      </c>
      <c r="K983" t="s">
        <v>268</v>
      </c>
      <c r="L983">
        <v>1</v>
      </c>
      <c r="M983" t="s">
        <v>5087</v>
      </c>
    </row>
    <row r="984" spans="1:13" x14ac:dyDescent="0.25">
      <c r="A984">
        <v>1960</v>
      </c>
      <c r="B984">
        <v>2015</v>
      </c>
      <c r="C984" t="s">
        <v>3823</v>
      </c>
      <c r="D984" t="s">
        <v>36</v>
      </c>
      <c r="E984" t="s">
        <v>3194</v>
      </c>
      <c r="F984" t="s">
        <v>3366</v>
      </c>
      <c r="G984" t="s">
        <v>3841</v>
      </c>
      <c r="H984">
        <v>66</v>
      </c>
      <c r="I984">
        <v>63</v>
      </c>
      <c r="J984" t="s">
        <v>3843</v>
      </c>
      <c r="K984" t="s">
        <v>270</v>
      </c>
      <c r="L984">
        <v>1</v>
      </c>
      <c r="M984" t="s">
        <v>5178</v>
      </c>
    </row>
    <row r="985" spans="1:13" x14ac:dyDescent="0.25">
      <c r="A985">
        <v>1962</v>
      </c>
      <c r="B985">
        <v>2015</v>
      </c>
      <c r="C985" t="s">
        <v>3823</v>
      </c>
      <c r="D985" t="s">
        <v>85</v>
      </c>
      <c r="E985" t="s">
        <v>3194</v>
      </c>
      <c r="F985" t="s">
        <v>3367</v>
      </c>
      <c r="G985" t="s">
        <v>3842</v>
      </c>
      <c r="H985">
        <v>82</v>
      </c>
      <c r="I985">
        <v>65</v>
      </c>
      <c r="K985" t="s">
        <v>273</v>
      </c>
      <c r="L985">
        <v>1</v>
      </c>
      <c r="M985" t="s">
        <v>5201</v>
      </c>
    </row>
    <row r="986" spans="1:13" x14ac:dyDescent="0.25">
      <c r="A986">
        <v>1965</v>
      </c>
      <c r="B986">
        <v>2015</v>
      </c>
      <c r="C986" t="s">
        <v>3823</v>
      </c>
      <c r="D986" t="s">
        <v>43</v>
      </c>
      <c r="E986" t="s">
        <v>3194</v>
      </c>
      <c r="F986" t="s">
        <v>3368</v>
      </c>
      <c r="G986" t="s">
        <v>3842</v>
      </c>
      <c r="H986">
        <v>81</v>
      </c>
      <c r="I986">
        <v>36</v>
      </c>
      <c r="K986" t="s">
        <v>421</v>
      </c>
      <c r="L986">
        <v>1</v>
      </c>
      <c r="M986" t="s">
        <v>5202</v>
      </c>
    </row>
    <row r="987" spans="1:13" x14ac:dyDescent="0.25">
      <c r="A987">
        <v>1967</v>
      </c>
      <c r="B987">
        <v>2015</v>
      </c>
      <c r="C987" t="s">
        <v>3823</v>
      </c>
      <c r="D987" t="s">
        <v>89</v>
      </c>
      <c r="E987" t="s">
        <v>3194</v>
      </c>
      <c r="F987" t="s">
        <v>3506</v>
      </c>
      <c r="G987" t="s">
        <v>3842</v>
      </c>
      <c r="H987">
        <v>71</v>
      </c>
      <c r="I987">
        <v>52</v>
      </c>
      <c r="K987" t="s">
        <v>975</v>
      </c>
      <c r="L987">
        <v>1</v>
      </c>
      <c r="M987" t="s">
        <v>5204</v>
      </c>
    </row>
    <row r="988" spans="1:13" x14ac:dyDescent="0.25">
      <c r="A988">
        <v>1969</v>
      </c>
      <c r="B988">
        <v>2015</v>
      </c>
      <c r="C988" t="s">
        <v>3823</v>
      </c>
      <c r="D988" t="s">
        <v>686</v>
      </c>
      <c r="E988" t="s">
        <v>3194</v>
      </c>
      <c r="F988" t="s">
        <v>3835</v>
      </c>
      <c r="G988" t="s">
        <v>3842</v>
      </c>
      <c r="H988">
        <v>94</v>
      </c>
      <c r="I988">
        <v>83</v>
      </c>
      <c r="K988" t="s">
        <v>282</v>
      </c>
      <c r="L988">
        <v>1</v>
      </c>
      <c r="M988" t="s">
        <v>5129</v>
      </c>
    </row>
    <row r="989" spans="1:13" x14ac:dyDescent="0.25">
      <c r="A989">
        <v>1971</v>
      </c>
      <c r="B989">
        <v>2015</v>
      </c>
      <c r="C989" t="s">
        <v>3823</v>
      </c>
      <c r="D989" t="s">
        <v>51</v>
      </c>
      <c r="E989" t="s">
        <v>3194</v>
      </c>
      <c r="F989" t="s">
        <v>3369</v>
      </c>
      <c r="G989" t="s">
        <v>3842</v>
      </c>
      <c r="H989">
        <v>71</v>
      </c>
      <c r="I989">
        <v>69</v>
      </c>
      <c r="K989" t="s">
        <v>977</v>
      </c>
      <c r="L989">
        <v>1</v>
      </c>
      <c r="M989" t="s">
        <v>5206</v>
      </c>
    </row>
    <row r="990" spans="1:13" x14ac:dyDescent="0.25">
      <c r="A990">
        <v>1973</v>
      </c>
      <c r="B990">
        <v>2015</v>
      </c>
      <c r="C990" t="s">
        <v>3823</v>
      </c>
      <c r="D990" t="s">
        <v>56</v>
      </c>
      <c r="E990" t="s">
        <v>3194</v>
      </c>
      <c r="F990" t="s">
        <v>3365</v>
      </c>
      <c r="G990" t="s">
        <v>3842</v>
      </c>
      <c r="H990">
        <v>67</v>
      </c>
      <c r="I990">
        <v>60</v>
      </c>
      <c r="K990" t="s">
        <v>978</v>
      </c>
      <c r="L990">
        <v>1</v>
      </c>
      <c r="M990" t="s">
        <v>5208</v>
      </c>
    </row>
    <row r="991" spans="1:13" x14ac:dyDescent="0.25">
      <c r="A991">
        <v>1975</v>
      </c>
      <c r="B991">
        <v>2015</v>
      </c>
      <c r="C991" t="s">
        <v>3823</v>
      </c>
      <c r="D991" t="s">
        <v>310</v>
      </c>
      <c r="E991" t="s">
        <v>3194</v>
      </c>
      <c r="F991" t="s">
        <v>3830</v>
      </c>
      <c r="G991" t="s">
        <v>3842</v>
      </c>
      <c r="H991">
        <v>75</v>
      </c>
      <c r="I991">
        <v>73</v>
      </c>
      <c r="K991" t="s">
        <v>980</v>
      </c>
      <c r="L991">
        <v>1</v>
      </c>
      <c r="M991" t="s">
        <v>5162</v>
      </c>
    </row>
    <row r="992" spans="1:13" x14ac:dyDescent="0.25">
      <c r="A992">
        <v>1978</v>
      </c>
      <c r="B992">
        <v>2015</v>
      </c>
      <c r="C992" t="s">
        <v>3367</v>
      </c>
      <c r="D992" t="s">
        <v>64</v>
      </c>
      <c r="E992" t="s">
        <v>3194</v>
      </c>
      <c r="F992" t="s">
        <v>3443</v>
      </c>
      <c r="G992" t="s">
        <v>3842</v>
      </c>
      <c r="H992">
        <v>83</v>
      </c>
      <c r="I992">
        <v>55</v>
      </c>
      <c r="K992" t="s">
        <v>176</v>
      </c>
      <c r="L992">
        <v>1</v>
      </c>
      <c r="M992" t="s">
        <v>5210</v>
      </c>
    </row>
    <row r="993" spans="1:13" x14ac:dyDescent="0.25">
      <c r="A993">
        <v>1979</v>
      </c>
      <c r="B993">
        <v>2015</v>
      </c>
      <c r="C993" t="s">
        <v>3367</v>
      </c>
      <c r="D993" t="s">
        <v>98</v>
      </c>
      <c r="E993" t="s">
        <v>3194</v>
      </c>
      <c r="F993" t="s">
        <v>3534</v>
      </c>
      <c r="G993" t="s">
        <v>3842</v>
      </c>
      <c r="H993">
        <v>74</v>
      </c>
      <c r="I993">
        <v>52</v>
      </c>
      <c r="K993" t="s">
        <v>258</v>
      </c>
      <c r="L993">
        <v>1</v>
      </c>
      <c r="M993" t="s">
        <v>5211</v>
      </c>
    </row>
    <row r="994" spans="1:13" x14ac:dyDescent="0.25">
      <c r="A994">
        <v>1980</v>
      </c>
      <c r="B994">
        <v>2015</v>
      </c>
      <c r="C994" t="s">
        <v>3367</v>
      </c>
      <c r="D994" t="s">
        <v>148</v>
      </c>
      <c r="E994" t="s">
        <v>3194</v>
      </c>
      <c r="F994" t="s">
        <v>3839</v>
      </c>
      <c r="G994" t="s">
        <v>3842</v>
      </c>
      <c r="H994">
        <v>91</v>
      </c>
      <c r="I994">
        <v>45</v>
      </c>
      <c r="K994" t="s">
        <v>259</v>
      </c>
      <c r="L994">
        <v>1</v>
      </c>
      <c r="M994" t="s">
        <v>5212</v>
      </c>
    </row>
    <row r="995" spans="1:13" x14ac:dyDescent="0.25">
      <c r="A995">
        <v>1981</v>
      </c>
      <c r="B995">
        <v>2015</v>
      </c>
      <c r="C995" t="s">
        <v>3367</v>
      </c>
      <c r="D995" t="s">
        <v>128</v>
      </c>
      <c r="E995" t="s">
        <v>3194</v>
      </c>
      <c r="F995" t="s">
        <v>3402</v>
      </c>
      <c r="G995" t="s">
        <v>3842</v>
      </c>
      <c r="H995">
        <v>82</v>
      </c>
      <c r="I995">
        <v>68</v>
      </c>
      <c r="K995" t="s">
        <v>260</v>
      </c>
      <c r="L995">
        <v>1</v>
      </c>
      <c r="M995" t="s">
        <v>5213</v>
      </c>
    </row>
    <row r="996" spans="1:13" x14ac:dyDescent="0.25">
      <c r="A996">
        <v>1984</v>
      </c>
      <c r="B996">
        <v>2015</v>
      </c>
      <c r="C996" t="s">
        <v>3367</v>
      </c>
      <c r="D996" t="s">
        <v>18</v>
      </c>
      <c r="E996" t="s">
        <v>3194</v>
      </c>
      <c r="F996" t="s">
        <v>3377</v>
      </c>
      <c r="G996" t="s">
        <v>3842</v>
      </c>
      <c r="H996">
        <v>87</v>
      </c>
      <c r="I996">
        <v>61</v>
      </c>
      <c r="K996" t="s">
        <v>674</v>
      </c>
      <c r="L996">
        <v>1</v>
      </c>
      <c r="M996" t="s">
        <v>5215</v>
      </c>
    </row>
    <row r="997" spans="1:13" x14ac:dyDescent="0.25">
      <c r="A997">
        <v>1987</v>
      </c>
      <c r="B997">
        <v>2015</v>
      </c>
      <c r="C997" t="s">
        <v>3367</v>
      </c>
      <c r="D997" t="s">
        <v>331</v>
      </c>
      <c r="E997" t="s">
        <v>3194</v>
      </c>
      <c r="F997" t="s">
        <v>3411</v>
      </c>
      <c r="G997" t="s">
        <v>3842</v>
      </c>
      <c r="H997">
        <v>68</v>
      </c>
      <c r="I997">
        <v>44</v>
      </c>
      <c r="K997" t="s">
        <v>418</v>
      </c>
      <c r="L997">
        <v>1</v>
      </c>
      <c r="M997" t="s">
        <v>5217</v>
      </c>
    </row>
    <row r="998" spans="1:13" x14ac:dyDescent="0.25">
      <c r="A998">
        <v>1988</v>
      </c>
      <c r="B998">
        <v>2015</v>
      </c>
      <c r="C998" t="s">
        <v>3367</v>
      </c>
      <c r="D998" t="s">
        <v>109</v>
      </c>
      <c r="E998" t="s">
        <v>3194</v>
      </c>
      <c r="F998" t="s">
        <v>3298</v>
      </c>
      <c r="G998" t="s">
        <v>3841</v>
      </c>
      <c r="H998">
        <v>73</v>
      </c>
      <c r="I998">
        <v>64</v>
      </c>
      <c r="K998" t="s">
        <v>419</v>
      </c>
      <c r="L998">
        <v>1</v>
      </c>
      <c r="M998" t="s">
        <v>5218</v>
      </c>
    </row>
    <row r="999" spans="1:13" x14ac:dyDescent="0.25">
      <c r="A999">
        <v>1990</v>
      </c>
      <c r="B999">
        <v>2015</v>
      </c>
      <c r="C999" t="s">
        <v>3367</v>
      </c>
      <c r="D999" t="s">
        <v>32</v>
      </c>
      <c r="E999" t="s">
        <v>3194</v>
      </c>
      <c r="F999" t="s">
        <v>3366</v>
      </c>
      <c r="G999" t="s">
        <v>3842</v>
      </c>
      <c r="H999">
        <v>61</v>
      </c>
      <c r="I999">
        <v>47</v>
      </c>
      <c r="K999" t="s">
        <v>466</v>
      </c>
      <c r="L999">
        <v>1</v>
      </c>
      <c r="M999" t="s">
        <v>5176</v>
      </c>
    </row>
    <row r="1000" spans="1:13" x14ac:dyDescent="0.25">
      <c r="A1000">
        <v>1992</v>
      </c>
      <c r="B1000">
        <v>2015</v>
      </c>
      <c r="C1000" t="s">
        <v>3367</v>
      </c>
      <c r="D1000" t="s">
        <v>36</v>
      </c>
      <c r="E1000" t="s">
        <v>3194</v>
      </c>
      <c r="F1000" t="s">
        <v>3369</v>
      </c>
      <c r="G1000" t="s">
        <v>3842</v>
      </c>
      <c r="H1000">
        <v>69</v>
      </c>
      <c r="I1000">
        <v>58</v>
      </c>
      <c r="K1000" t="s">
        <v>945</v>
      </c>
      <c r="L1000">
        <v>1</v>
      </c>
      <c r="M1000" t="s">
        <v>5220</v>
      </c>
    </row>
    <row r="1001" spans="1:13" x14ac:dyDescent="0.25">
      <c r="A1001">
        <v>1995</v>
      </c>
      <c r="B1001">
        <v>2015</v>
      </c>
      <c r="C1001" t="s">
        <v>3367</v>
      </c>
      <c r="D1001" t="s">
        <v>274</v>
      </c>
      <c r="E1001" t="s">
        <v>3194</v>
      </c>
      <c r="F1001" t="s">
        <v>3368</v>
      </c>
      <c r="G1001" t="s">
        <v>3842</v>
      </c>
      <c r="H1001">
        <v>63</v>
      </c>
      <c r="I1001">
        <v>43</v>
      </c>
      <c r="K1001" t="s">
        <v>983</v>
      </c>
      <c r="L1001">
        <v>1</v>
      </c>
      <c r="M1001" t="s">
        <v>5221</v>
      </c>
    </row>
    <row r="1002" spans="1:13" x14ac:dyDescent="0.25">
      <c r="A1002">
        <v>1997</v>
      </c>
      <c r="B1002">
        <v>2015</v>
      </c>
      <c r="C1002" t="s">
        <v>3367</v>
      </c>
      <c r="D1002" t="s">
        <v>422</v>
      </c>
      <c r="E1002" t="s">
        <v>3194</v>
      </c>
      <c r="F1002" t="s">
        <v>3524</v>
      </c>
      <c r="G1002" t="s">
        <v>3842</v>
      </c>
      <c r="H1002">
        <v>64</v>
      </c>
      <c r="I1002">
        <v>53</v>
      </c>
      <c r="K1002" t="s">
        <v>985</v>
      </c>
      <c r="L1002">
        <v>1</v>
      </c>
      <c r="M1002" t="s">
        <v>5094</v>
      </c>
    </row>
    <row r="1003" spans="1:13" x14ac:dyDescent="0.25">
      <c r="A1003">
        <v>1998</v>
      </c>
      <c r="B1003">
        <v>2015</v>
      </c>
      <c r="C1003" t="s">
        <v>3367</v>
      </c>
      <c r="D1003" t="s">
        <v>44</v>
      </c>
      <c r="E1003" t="s">
        <v>3194</v>
      </c>
      <c r="F1003" t="s">
        <v>3823</v>
      </c>
      <c r="G1003" t="s">
        <v>3841</v>
      </c>
      <c r="H1003">
        <v>64</v>
      </c>
      <c r="I1003">
        <v>56</v>
      </c>
      <c r="K1003" t="s">
        <v>986</v>
      </c>
      <c r="L1003">
        <v>1</v>
      </c>
      <c r="M1003" t="s">
        <v>5203</v>
      </c>
    </row>
    <row r="1004" spans="1:13" x14ac:dyDescent="0.25">
      <c r="A1004">
        <v>2000</v>
      </c>
      <c r="B1004">
        <v>2015</v>
      </c>
      <c r="C1004" t="s">
        <v>3367</v>
      </c>
      <c r="D1004" t="s">
        <v>47</v>
      </c>
      <c r="E1004" t="s">
        <v>3194</v>
      </c>
      <c r="F1004" t="s">
        <v>3830</v>
      </c>
      <c r="G1004" t="s">
        <v>3842</v>
      </c>
      <c r="H1004">
        <v>67</v>
      </c>
      <c r="I1004">
        <v>62</v>
      </c>
      <c r="K1004" t="s">
        <v>987</v>
      </c>
      <c r="L1004">
        <v>1</v>
      </c>
      <c r="M1004" t="s">
        <v>5155</v>
      </c>
    </row>
    <row r="1005" spans="1:13" x14ac:dyDescent="0.25">
      <c r="A1005">
        <v>2003</v>
      </c>
      <c r="B1005">
        <v>2015</v>
      </c>
      <c r="C1005" t="s">
        <v>3367</v>
      </c>
      <c r="D1005" t="s">
        <v>93</v>
      </c>
      <c r="E1005" t="s">
        <v>3194</v>
      </c>
      <c r="F1005" t="s">
        <v>3835</v>
      </c>
      <c r="G1005" t="s">
        <v>3841</v>
      </c>
      <c r="H1005">
        <v>70</v>
      </c>
      <c r="I1005">
        <v>65</v>
      </c>
      <c r="K1005" t="s">
        <v>989</v>
      </c>
      <c r="L1005">
        <v>1</v>
      </c>
      <c r="M1005" t="s">
        <v>5131</v>
      </c>
    </row>
    <row r="1006" spans="1:13" x14ac:dyDescent="0.25">
      <c r="A1006">
        <v>2004</v>
      </c>
      <c r="B1006">
        <v>2015</v>
      </c>
      <c r="C1006" t="s">
        <v>3367</v>
      </c>
      <c r="D1006" t="s">
        <v>95</v>
      </c>
      <c r="E1006" t="s">
        <v>3194</v>
      </c>
      <c r="F1006" t="s">
        <v>3506</v>
      </c>
      <c r="G1006" t="s">
        <v>3841</v>
      </c>
      <c r="H1006">
        <v>73</v>
      </c>
      <c r="I1006">
        <v>63</v>
      </c>
      <c r="K1006" t="s">
        <v>990</v>
      </c>
      <c r="L1006">
        <v>1</v>
      </c>
      <c r="M1006" t="s">
        <v>5224</v>
      </c>
    </row>
    <row r="1007" spans="1:13" x14ac:dyDescent="0.25">
      <c r="A1007">
        <v>2006</v>
      </c>
      <c r="B1007">
        <v>2015</v>
      </c>
      <c r="C1007" t="s">
        <v>3367</v>
      </c>
      <c r="D1007" t="s">
        <v>58</v>
      </c>
      <c r="E1007" t="s">
        <v>3194</v>
      </c>
      <c r="F1007" t="s">
        <v>3365</v>
      </c>
      <c r="G1007" t="s">
        <v>3842</v>
      </c>
      <c r="H1007">
        <v>82</v>
      </c>
      <c r="I1007">
        <v>70</v>
      </c>
      <c r="K1007" t="s">
        <v>991</v>
      </c>
      <c r="L1007">
        <v>1</v>
      </c>
      <c r="M1007" t="s">
        <v>5226</v>
      </c>
    </row>
    <row r="1008" spans="1:13" x14ac:dyDescent="0.25">
      <c r="A1008">
        <v>2009</v>
      </c>
      <c r="B1008">
        <v>2015</v>
      </c>
      <c r="C1008" t="s">
        <v>3365</v>
      </c>
      <c r="D1008" t="s">
        <v>64</v>
      </c>
      <c r="E1008" t="s">
        <v>3194</v>
      </c>
      <c r="F1008" t="s">
        <v>3534</v>
      </c>
      <c r="G1008" t="s">
        <v>3842</v>
      </c>
      <c r="H1008">
        <v>71</v>
      </c>
      <c r="I1008">
        <v>54</v>
      </c>
      <c r="K1008" t="s">
        <v>176</v>
      </c>
      <c r="L1008">
        <v>1</v>
      </c>
      <c r="M1008" t="s">
        <v>5228</v>
      </c>
    </row>
    <row r="1009" spans="1:13" x14ac:dyDescent="0.25">
      <c r="A1009">
        <v>2010</v>
      </c>
      <c r="B1009">
        <v>2015</v>
      </c>
      <c r="C1009" t="s">
        <v>3365</v>
      </c>
      <c r="D1009" t="s">
        <v>65</v>
      </c>
      <c r="E1009" t="s">
        <v>3194</v>
      </c>
      <c r="F1009" t="s">
        <v>3392</v>
      </c>
      <c r="G1009" t="s">
        <v>3842</v>
      </c>
      <c r="H1009">
        <v>81</v>
      </c>
      <c r="I1009">
        <v>54</v>
      </c>
      <c r="K1009" t="s">
        <v>258</v>
      </c>
      <c r="L1009">
        <v>1</v>
      </c>
      <c r="M1009" t="s">
        <v>5229</v>
      </c>
    </row>
    <row r="1010" spans="1:13" x14ac:dyDescent="0.25">
      <c r="A1010">
        <v>2011</v>
      </c>
      <c r="B1010">
        <v>2015</v>
      </c>
      <c r="C1010" t="s">
        <v>3365</v>
      </c>
      <c r="D1010" t="s">
        <v>149</v>
      </c>
      <c r="E1010" t="s">
        <v>3194</v>
      </c>
      <c r="F1010" t="s">
        <v>3526</v>
      </c>
      <c r="G1010" t="s">
        <v>3842</v>
      </c>
      <c r="H1010">
        <v>86</v>
      </c>
      <c r="I1010">
        <v>71</v>
      </c>
      <c r="K1010" t="s">
        <v>259</v>
      </c>
      <c r="L1010">
        <v>1</v>
      </c>
      <c r="M1010" t="s">
        <v>5230</v>
      </c>
    </row>
    <row r="1011" spans="1:13" x14ac:dyDescent="0.25">
      <c r="A1011">
        <v>2012</v>
      </c>
      <c r="B1011">
        <v>2015</v>
      </c>
      <c r="C1011" t="s">
        <v>3365</v>
      </c>
      <c r="D1011" t="s">
        <v>313</v>
      </c>
      <c r="E1011" t="s">
        <v>3194</v>
      </c>
      <c r="F1011" t="s">
        <v>3515</v>
      </c>
      <c r="G1011" t="s">
        <v>3842</v>
      </c>
      <c r="H1011">
        <v>106</v>
      </c>
      <c r="I1011">
        <v>53</v>
      </c>
      <c r="K1011" t="s">
        <v>260</v>
      </c>
      <c r="L1011">
        <v>1</v>
      </c>
      <c r="M1011" t="s">
        <v>5231</v>
      </c>
    </row>
    <row r="1012" spans="1:13" x14ac:dyDescent="0.25">
      <c r="A1012">
        <v>2013</v>
      </c>
      <c r="B1012">
        <v>2015</v>
      </c>
      <c r="C1012" t="s">
        <v>3365</v>
      </c>
      <c r="D1012" t="s">
        <v>14</v>
      </c>
      <c r="E1012" t="s">
        <v>3194</v>
      </c>
      <c r="F1012" t="s">
        <v>3432</v>
      </c>
      <c r="G1012" t="s">
        <v>3842</v>
      </c>
      <c r="H1012">
        <v>74</v>
      </c>
      <c r="I1012">
        <v>50</v>
      </c>
      <c r="K1012" t="s">
        <v>261</v>
      </c>
      <c r="L1012">
        <v>1</v>
      </c>
      <c r="M1012" t="s">
        <v>5232</v>
      </c>
    </row>
    <row r="1013" spans="1:13" x14ac:dyDescent="0.25">
      <c r="A1013">
        <v>2017</v>
      </c>
      <c r="B1013">
        <v>2015</v>
      </c>
      <c r="C1013" t="s">
        <v>3365</v>
      </c>
      <c r="D1013" t="s">
        <v>107</v>
      </c>
      <c r="E1013" t="s">
        <v>3194</v>
      </c>
      <c r="F1013" t="s">
        <v>3459</v>
      </c>
      <c r="G1013" t="s">
        <v>3842</v>
      </c>
      <c r="H1013">
        <v>80</v>
      </c>
      <c r="I1013">
        <v>69</v>
      </c>
      <c r="K1013" t="s">
        <v>676</v>
      </c>
      <c r="L1013">
        <v>1</v>
      </c>
      <c r="M1013" t="s">
        <v>5236</v>
      </c>
    </row>
    <row r="1014" spans="1:13" x14ac:dyDescent="0.25">
      <c r="A1014">
        <v>2018</v>
      </c>
      <c r="B1014">
        <v>2015</v>
      </c>
      <c r="C1014" t="s">
        <v>3365</v>
      </c>
      <c r="D1014" t="s">
        <v>24</v>
      </c>
      <c r="E1014" t="s">
        <v>3194</v>
      </c>
      <c r="F1014" t="s">
        <v>3508</v>
      </c>
      <c r="G1014" t="s">
        <v>3842</v>
      </c>
      <c r="H1014">
        <v>68</v>
      </c>
      <c r="I1014">
        <v>50</v>
      </c>
      <c r="K1014" t="s">
        <v>677</v>
      </c>
      <c r="L1014">
        <v>1</v>
      </c>
      <c r="M1014" t="s">
        <v>5237</v>
      </c>
    </row>
    <row r="1015" spans="1:13" x14ac:dyDescent="0.25">
      <c r="A1015">
        <v>2019</v>
      </c>
      <c r="B1015">
        <v>2015</v>
      </c>
      <c r="C1015" t="s">
        <v>3365</v>
      </c>
      <c r="D1015" t="s">
        <v>26</v>
      </c>
      <c r="E1015" t="s">
        <v>3194</v>
      </c>
      <c r="F1015" t="s">
        <v>3419</v>
      </c>
      <c r="G1015" t="s">
        <v>3842</v>
      </c>
      <c r="H1015">
        <v>88</v>
      </c>
      <c r="I1015">
        <v>57</v>
      </c>
      <c r="K1015" t="s">
        <v>678</v>
      </c>
      <c r="L1015">
        <v>1</v>
      </c>
      <c r="M1015" t="s">
        <v>5238</v>
      </c>
    </row>
    <row r="1016" spans="1:13" x14ac:dyDescent="0.25">
      <c r="A1016">
        <v>2020</v>
      </c>
      <c r="B1016">
        <v>2015</v>
      </c>
      <c r="C1016" t="s">
        <v>3365</v>
      </c>
      <c r="D1016" t="s">
        <v>28</v>
      </c>
      <c r="E1016" t="s">
        <v>3194</v>
      </c>
      <c r="F1016" t="s">
        <v>3536</v>
      </c>
      <c r="G1016" t="s">
        <v>3842</v>
      </c>
      <c r="H1016">
        <v>80</v>
      </c>
      <c r="I1016">
        <v>39</v>
      </c>
      <c r="K1016" t="s">
        <v>679</v>
      </c>
      <c r="L1016">
        <v>1</v>
      </c>
      <c r="M1016" t="s">
        <v>5239</v>
      </c>
    </row>
    <row r="1017" spans="1:13" x14ac:dyDescent="0.25">
      <c r="A1017">
        <v>2021</v>
      </c>
      <c r="B1017">
        <v>2015</v>
      </c>
      <c r="C1017" t="s">
        <v>3365</v>
      </c>
      <c r="D1017" t="s">
        <v>134</v>
      </c>
      <c r="E1017" t="s">
        <v>3194</v>
      </c>
      <c r="F1017" t="s">
        <v>3349</v>
      </c>
      <c r="G1017" t="s">
        <v>3842</v>
      </c>
      <c r="H1017">
        <v>60</v>
      </c>
      <c r="I1017">
        <v>40</v>
      </c>
      <c r="K1017" t="s">
        <v>994</v>
      </c>
      <c r="L1017">
        <v>1</v>
      </c>
      <c r="M1017" t="s">
        <v>5240</v>
      </c>
    </row>
    <row r="1018" spans="1:13" x14ac:dyDescent="0.25">
      <c r="A1018">
        <v>2022</v>
      </c>
      <c r="B1018">
        <v>2015</v>
      </c>
      <c r="C1018" t="s">
        <v>3365</v>
      </c>
      <c r="D1018" t="s">
        <v>32</v>
      </c>
      <c r="E1018" t="s">
        <v>3194</v>
      </c>
      <c r="F1018" t="s">
        <v>3506</v>
      </c>
      <c r="G1018" t="s">
        <v>3841</v>
      </c>
      <c r="H1018">
        <v>78</v>
      </c>
      <c r="I1018">
        <v>67</v>
      </c>
      <c r="K1018" t="s">
        <v>995</v>
      </c>
      <c r="L1018">
        <v>1</v>
      </c>
      <c r="M1018" t="s">
        <v>5241</v>
      </c>
    </row>
    <row r="1019" spans="1:13" x14ac:dyDescent="0.25">
      <c r="A1019">
        <v>2024</v>
      </c>
      <c r="B1019">
        <v>2015</v>
      </c>
      <c r="C1019" t="s">
        <v>3365</v>
      </c>
      <c r="D1019" t="s">
        <v>36</v>
      </c>
      <c r="E1019" t="s">
        <v>3194</v>
      </c>
      <c r="F1019" t="s">
        <v>3524</v>
      </c>
      <c r="G1019" t="s">
        <v>3841</v>
      </c>
      <c r="H1019">
        <v>66</v>
      </c>
      <c r="I1019">
        <v>59</v>
      </c>
      <c r="J1019" t="s">
        <v>3843</v>
      </c>
      <c r="K1019" t="s">
        <v>996</v>
      </c>
      <c r="L1019">
        <v>1</v>
      </c>
      <c r="M1019" t="s">
        <v>5089</v>
      </c>
    </row>
    <row r="1020" spans="1:13" x14ac:dyDescent="0.25">
      <c r="A1020">
        <v>2026</v>
      </c>
      <c r="B1020">
        <v>2015</v>
      </c>
      <c r="C1020" t="s">
        <v>3365</v>
      </c>
      <c r="D1020" t="s">
        <v>39</v>
      </c>
      <c r="E1020" t="s">
        <v>3194</v>
      </c>
      <c r="F1020" t="s">
        <v>3369</v>
      </c>
      <c r="G1020" t="s">
        <v>3841</v>
      </c>
      <c r="H1020">
        <v>66</v>
      </c>
      <c r="I1020">
        <v>48</v>
      </c>
      <c r="K1020" t="s">
        <v>997</v>
      </c>
      <c r="L1020">
        <v>1</v>
      </c>
      <c r="M1020" t="s">
        <v>5243</v>
      </c>
    </row>
    <row r="1021" spans="1:13" x14ac:dyDescent="0.25">
      <c r="A1021">
        <v>2028</v>
      </c>
      <c r="B1021">
        <v>2015</v>
      </c>
      <c r="C1021" t="s">
        <v>3365</v>
      </c>
      <c r="D1021" t="s">
        <v>43</v>
      </c>
      <c r="E1021" t="s">
        <v>3194</v>
      </c>
      <c r="F1021" t="s">
        <v>3830</v>
      </c>
      <c r="G1021" t="s">
        <v>3841</v>
      </c>
      <c r="H1021">
        <v>64</v>
      </c>
      <c r="I1021">
        <v>61</v>
      </c>
      <c r="K1021" t="s">
        <v>998</v>
      </c>
      <c r="L1021">
        <v>1</v>
      </c>
      <c r="M1021" t="s">
        <v>5153</v>
      </c>
    </row>
    <row r="1022" spans="1:13" x14ac:dyDescent="0.25">
      <c r="A1022">
        <v>2031</v>
      </c>
      <c r="B1022">
        <v>2015</v>
      </c>
      <c r="C1022" t="s">
        <v>3365</v>
      </c>
      <c r="D1022" t="s">
        <v>47</v>
      </c>
      <c r="E1022" t="s">
        <v>3194</v>
      </c>
      <c r="F1022" t="s">
        <v>3823</v>
      </c>
      <c r="G1022" t="s">
        <v>3841</v>
      </c>
      <c r="H1022">
        <v>68</v>
      </c>
      <c r="I1022">
        <v>56</v>
      </c>
      <c r="K1022" t="s">
        <v>999</v>
      </c>
      <c r="L1022">
        <v>1</v>
      </c>
      <c r="M1022" t="s">
        <v>5205</v>
      </c>
    </row>
    <row r="1023" spans="1:13" x14ac:dyDescent="0.25">
      <c r="A1023">
        <v>2033</v>
      </c>
      <c r="B1023">
        <v>2015</v>
      </c>
      <c r="C1023" t="s">
        <v>3365</v>
      </c>
      <c r="D1023" t="s">
        <v>92</v>
      </c>
      <c r="E1023" t="s">
        <v>3194</v>
      </c>
      <c r="F1023" t="s">
        <v>3367</v>
      </c>
      <c r="G1023" t="s">
        <v>3842</v>
      </c>
      <c r="H1023">
        <v>70</v>
      </c>
      <c r="I1023">
        <v>55</v>
      </c>
      <c r="K1023" t="s">
        <v>1000</v>
      </c>
      <c r="L1023">
        <v>1</v>
      </c>
      <c r="M1023" t="s">
        <v>5223</v>
      </c>
    </row>
    <row r="1024" spans="1:13" x14ac:dyDescent="0.25">
      <c r="A1024">
        <v>2034</v>
      </c>
      <c r="B1024">
        <v>2015</v>
      </c>
      <c r="C1024" t="s">
        <v>3365</v>
      </c>
      <c r="D1024" t="s">
        <v>93</v>
      </c>
      <c r="E1024" t="s">
        <v>3194</v>
      </c>
      <c r="F1024" t="s">
        <v>3366</v>
      </c>
      <c r="G1024" t="s">
        <v>3842</v>
      </c>
      <c r="H1024">
        <v>69</v>
      </c>
      <c r="I1024">
        <v>55</v>
      </c>
      <c r="K1024" t="s">
        <v>1001</v>
      </c>
      <c r="L1024">
        <v>1</v>
      </c>
      <c r="M1024" t="s">
        <v>5186</v>
      </c>
    </row>
    <row r="1025" spans="1:13" x14ac:dyDescent="0.25">
      <c r="A1025">
        <v>2036</v>
      </c>
      <c r="B1025">
        <v>2015</v>
      </c>
      <c r="C1025" t="s">
        <v>3365</v>
      </c>
      <c r="D1025" t="s">
        <v>55</v>
      </c>
      <c r="E1025" t="s">
        <v>3194</v>
      </c>
      <c r="F1025" t="s">
        <v>3368</v>
      </c>
      <c r="G1025" t="s">
        <v>3842</v>
      </c>
      <c r="H1025">
        <v>71</v>
      </c>
      <c r="I1025">
        <v>54</v>
      </c>
      <c r="K1025" t="s">
        <v>1002</v>
      </c>
      <c r="L1025">
        <v>1</v>
      </c>
      <c r="M1025" t="s">
        <v>5246</v>
      </c>
    </row>
    <row r="1026" spans="1:13" x14ac:dyDescent="0.25">
      <c r="A1026">
        <v>2039</v>
      </c>
      <c r="B1026">
        <v>2015</v>
      </c>
      <c r="C1026" t="s">
        <v>3365</v>
      </c>
      <c r="D1026" t="s">
        <v>310</v>
      </c>
      <c r="E1026" t="s">
        <v>3194</v>
      </c>
      <c r="F1026" t="s">
        <v>3835</v>
      </c>
      <c r="G1026" t="s">
        <v>3841</v>
      </c>
      <c r="H1026">
        <v>89</v>
      </c>
      <c r="I1026">
        <v>76</v>
      </c>
      <c r="K1026" t="s">
        <v>1003</v>
      </c>
      <c r="L1026">
        <v>1</v>
      </c>
      <c r="M1026" t="s">
        <v>5135</v>
      </c>
    </row>
    <row r="1027" spans="1:13" x14ac:dyDescent="0.25">
      <c r="A1027">
        <v>2042</v>
      </c>
      <c r="B1027">
        <v>2015</v>
      </c>
      <c r="C1027" t="s">
        <v>3369</v>
      </c>
      <c r="D1027" t="s">
        <v>64</v>
      </c>
      <c r="E1027" t="s">
        <v>3194</v>
      </c>
      <c r="F1027" t="s">
        <v>3345</v>
      </c>
      <c r="G1027" t="s">
        <v>3842</v>
      </c>
      <c r="H1027">
        <v>85</v>
      </c>
      <c r="I1027">
        <v>50</v>
      </c>
      <c r="K1027" t="s">
        <v>176</v>
      </c>
      <c r="L1027">
        <v>1</v>
      </c>
      <c r="M1027" t="s">
        <v>5247</v>
      </c>
    </row>
    <row r="1028" spans="1:13" x14ac:dyDescent="0.25">
      <c r="A1028">
        <v>2043</v>
      </c>
      <c r="B1028">
        <v>2015</v>
      </c>
      <c r="C1028" t="s">
        <v>3369</v>
      </c>
      <c r="D1028" t="s">
        <v>98</v>
      </c>
      <c r="E1028" t="s">
        <v>3194</v>
      </c>
      <c r="F1028" t="s">
        <v>3535</v>
      </c>
      <c r="G1028" t="s">
        <v>3842</v>
      </c>
      <c r="H1028">
        <v>85</v>
      </c>
      <c r="I1028">
        <v>53</v>
      </c>
      <c r="K1028" t="s">
        <v>258</v>
      </c>
      <c r="L1028">
        <v>1</v>
      </c>
      <c r="M1028" t="s">
        <v>5248</v>
      </c>
    </row>
    <row r="1029" spans="1:13" x14ac:dyDescent="0.25">
      <c r="A1029">
        <v>2046</v>
      </c>
      <c r="B1029">
        <v>2015</v>
      </c>
      <c r="C1029" t="s">
        <v>3369</v>
      </c>
      <c r="D1029" t="s">
        <v>70</v>
      </c>
      <c r="E1029" t="s">
        <v>3194</v>
      </c>
      <c r="F1029" t="s">
        <v>3199</v>
      </c>
      <c r="G1029" t="s">
        <v>3842</v>
      </c>
      <c r="H1029">
        <v>78</v>
      </c>
      <c r="I1029">
        <v>46</v>
      </c>
      <c r="K1029" t="s">
        <v>261</v>
      </c>
      <c r="L1029">
        <v>1</v>
      </c>
      <c r="M1029" t="s">
        <v>5251</v>
      </c>
    </row>
    <row r="1030" spans="1:13" x14ac:dyDescent="0.25">
      <c r="A1030">
        <v>2048</v>
      </c>
      <c r="B1030">
        <v>2015</v>
      </c>
      <c r="C1030" t="s">
        <v>3369</v>
      </c>
      <c r="D1030" t="s">
        <v>132</v>
      </c>
      <c r="E1030" t="s">
        <v>3194</v>
      </c>
      <c r="F1030" t="s">
        <v>3420</v>
      </c>
      <c r="G1030" t="s">
        <v>3842</v>
      </c>
      <c r="H1030">
        <v>63</v>
      </c>
      <c r="I1030">
        <v>53</v>
      </c>
      <c r="K1030" t="s">
        <v>674</v>
      </c>
      <c r="L1030">
        <v>1</v>
      </c>
      <c r="M1030" t="s">
        <v>5252</v>
      </c>
    </row>
    <row r="1031" spans="1:13" x14ac:dyDescent="0.25">
      <c r="A1031">
        <v>2050</v>
      </c>
      <c r="B1031">
        <v>2015</v>
      </c>
      <c r="C1031" t="s">
        <v>3369</v>
      </c>
      <c r="D1031" t="s">
        <v>24</v>
      </c>
      <c r="E1031" t="s">
        <v>3194</v>
      </c>
      <c r="F1031" t="s">
        <v>3529</v>
      </c>
      <c r="G1031" t="s">
        <v>3842</v>
      </c>
      <c r="H1031">
        <v>59</v>
      </c>
      <c r="I1031">
        <v>27</v>
      </c>
      <c r="K1031" t="s">
        <v>416</v>
      </c>
      <c r="L1031">
        <v>1</v>
      </c>
      <c r="M1031" t="s">
        <v>5254</v>
      </c>
    </row>
    <row r="1032" spans="1:13" x14ac:dyDescent="0.25">
      <c r="A1032">
        <v>2051</v>
      </c>
      <c r="B1032">
        <v>2015</v>
      </c>
      <c r="C1032" t="s">
        <v>3369</v>
      </c>
      <c r="D1032" t="s">
        <v>331</v>
      </c>
      <c r="E1032" t="s">
        <v>3194</v>
      </c>
      <c r="F1032" t="s">
        <v>3336</v>
      </c>
      <c r="G1032" t="s">
        <v>3842</v>
      </c>
      <c r="H1032">
        <v>106</v>
      </c>
      <c r="I1032">
        <v>61</v>
      </c>
      <c r="K1032" t="s">
        <v>418</v>
      </c>
      <c r="L1032">
        <v>1</v>
      </c>
      <c r="M1032" t="s">
        <v>4988</v>
      </c>
    </row>
    <row r="1033" spans="1:13" x14ac:dyDescent="0.25">
      <c r="A1033">
        <v>2052</v>
      </c>
      <c r="B1033">
        <v>2015</v>
      </c>
      <c r="C1033" t="s">
        <v>3369</v>
      </c>
      <c r="D1033" t="s">
        <v>26</v>
      </c>
      <c r="E1033" t="s">
        <v>3194</v>
      </c>
      <c r="F1033" t="s">
        <v>3371</v>
      </c>
      <c r="G1033" t="s">
        <v>3842</v>
      </c>
      <c r="H1033">
        <v>78</v>
      </c>
      <c r="I1033">
        <v>68</v>
      </c>
      <c r="K1033" t="s">
        <v>930</v>
      </c>
      <c r="L1033">
        <v>1</v>
      </c>
      <c r="M1033" t="s">
        <v>5255</v>
      </c>
    </row>
    <row r="1034" spans="1:13" x14ac:dyDescent="0.25">
      <c r="A1034">
        <v>2053</v>
      </c>
      <c r="B1034">
        <v>2015</v>
      </c>
      <c r="C1034" t="s">
        <v>3369</v>
      </c>
      <c r="D1034" t="s">
        <v>181</v>
      </c>
      <c r="E1034" t="s">
        <v>3194</v>
      </c>
      <c r="F1034" t="s">
        <v>3267</v>
      </c>
      <c r="G1034" t="s">
        <v>3841</v>
      </c>
      <c r="H1034">
        <v>74</v>
      </c>
      <c r="I1034">
        <v>71</v>
      </c>
      <c r="J1034" t="s">
        <v>3843</v>
      </c>
      <c r="K1034" t="s">
        <v>465</v>
      </c>
      <c r="L1034">
        <v>1</v>
      </c>
      <c r="M1034" t="s">
        <v>5256</v>
      </c>
    </row>
    <row r="1035" spans="1:13" x14ac:dyDescent="0.25">
      <c r="A1035">
        <v>2054</v>
      </c>
      <c r="B1035">
        <v>2015</v>
      </c>
      <c r="C1035" t="s">
        <v>3369</v>
      </c>
      <c r="D1035" t="s">
        <v>134</v>
      </c>
      <c r="E1035" t="s">
        <v>3194</v>
      </c>
      <c r="F1035" t="s">
        <v>3473</v>
      </c>
      <c r="G1035" t="s">
        <v>3842</v>
      </c>
      <c r="H1035">
        <v>66</v>
      </c>
      <c r="I1035">
        <v>55</v>
      </c>
      <c r="K1035" t="s">
        <v>954</v>
      </c>
      <c r="L1035">
        <v>1</v>
      </c>
      <c r="M1035" t="s">
        <v>5257</v>
      </c>
    </row>
    <row r="1036" spans="1:13" x14ac:dyDescent="0.25">
      <c r="A1036">
        <v>2056</v>
      </c>
      <c r="B1036">
        <v>2015</v>
      </c>
      <c r="C1036" t="s">
        <v>3369</v>
      </c>
      <c r="D1036" t="s">
        <v>199</v>
      </c>
      <c r="E1036" t="s">
        <v>3194</v>
      </c>
      <c r="F1036" t="s">
        <v>3823</v>
      </c>
      <c r="G1036" t="s">
        <v>3841</v>
      </c>
      <c r="H1036">
        <v>70</v>
      </c>
      <c r="I1036">
        <v>49</v>
      </c>
      <c r="K1036" t="s">
        <v>1005</v>
      </c>
      <c r="L1036">
        <v>1</v>
      </c>
      <c r="M1036" t="s">
        <v>5199</v>
      </c>
    </row>
    <row r="1037" spans="1:13" x14ac:dyDescent="0.25">
      <c r="A1037">
        <v>2058</v>
      </c>
      <c r="B1037">
        <v>2015</v>
      </c>
      <c r="C1037" t="s">
        <v>3369</v>
      </c>
      <c r="D1037" t="s">
        <v>85</v>
      </c>
      <c r="E1037" t="s">
        <v>3194</v>
      </c>
      <c r="F1037" t="s">
        <v>3506</v>
      </c>
      <c r="G1037" t="s">
        <v>3842</v>
      </c>
      <c r="H1037">
        <v>77</v>
      </c>
      <c r="I1037">
        <v>50</v>
      </c>
      <c r="K1037" t="s">
        <v>1006</v>
      </c>
      <c r="L1037">
        <v>1</v>
      </c>
      <c r="M1037" t="s">
        <v>5259</v>
      </c>
    </row>
    <row r="1038" spans="1:13" x14ac:dyDescent="0.25">
      <c r="A1038">
        <v>2060</v>
      </c>
      <c r="B1038">
        <v>2015</v>
      </c>
      <c r="C1038" t="s">
        <v>3369</v>
      </c>
      <c r="D1038" t="s">
        <v>317</v>
      </c>
      <c r="E1038" t="s">
        <v>3194</v>
      </c>
      <c r="F1038" t="s">
        <v>3830</v>
      </c>
      <c r="G1038" t="s">
        <v>3841</v>
      </c>
      <c r="H1038">
        <v>75</v>
      </c>
      <c r="I1038">
        <v>62</v>
      </c>
      <c r="K1038" t="s">
        <v>1008</v>
      </c>
      <c r="L1038">
        <v>1</v>
      </c>
      <c r="M1038" t="s">
        <v>5152</v>
      </c>
    </row>
    <row r="1039" spans="1:13" x14ac:dyDescent="0.25">
      <c r="A1039">
        <v>2063</v>
      </c>
      <c r="B1039">
        <v>2015</v>
      </c>
      <c r="C1039" t="s">
        <v>3369</v>
      </c>
      <c r="D1039" t="s">
        <v>45</v>
      </c>
      <c r="E1039" t="s">
        <v>3194</v>
      </c>
      <c r="F1039" t="s">
        <v>3367</v>
      </c>
      <c r="G1039" t="s">
        <v>3841</v>
      </c>
      <c r="H1039">
        <v>65</v>
      </c>
      <c r="I1039">
        <v>63</v>
      </c>
      <c r="J1039" t="s">
        <v>3843</v>
      </c>
      <c r="K1039" t="s">
        <v>1010</v>
      </c>
      <c r="L1039">
        <v>1</v>
      </c>
      <c r="M1039" t="s">
        <v>5222</v>
      </c>
    </row>
    <row r="1040" spans="1:13" x14ac:dyDescent="0.25">
      <c r="A1040">
        <v>2065</v>
      </c>
      <c r="B1040">
        <v>2015</v>
      </c>
      <c r="C1040" t="s">
        <v>3369</v>
      </c>
      <c r="D1040" t="s">
        <v>190</v>
      </c>
      <c r="E1040" t="s">
        <v>3194</v>
      </c>
      <c r="F1040" t="s">
        <v>3365</v>
      </c>
      <c r="G1040" t="s">
        <v>3842</v>
      </c>
      <c r="H1040">
        <v>66</v>
      </c>
      <c r="I1040">
        <v>43</v>
      </c>
      <c r="K1040" t="s">
        <v>1012</v>
      </c>
      <c r="L1040">
        <v>1</v>
      </c>
      <c r="M1040" t="s">
        <v>5245</v>
      </c>
    </row>
    <row r="1041" spans="1:13" x14ac:dyDescent="0.25">
      <c r="A1041">
        <v>2066</v>
      </c>
      <c r="B1041">
        <v>2015</v>
      </c>
      <c r="C1041" t="s">
        <v>3369</v>
      </c>
      <c r="D1041" t="s">
        <v>92</v>
      </c>
      <c r="E1041" t="s">
        <v>3194</v>
      </c>
      <c r="F1041" t="s">
        <v>3368</v>
      </c>
      <c r="G1041" t="s">
        <v>3842</v>
      </c>
      <c r="H1041">
        <v>56</v>
      </c>
      <c r="I1041">
        <v>41</v>
      </c>
      <c r="K1041" t="s">
        <v>1013</v>
      </c>
      <c r="L1041">
        <v>1</v>
      </c>
      <c r="M1041" t="s">
        <v>5260</v>
      </c>
    </row>
    <row r="1042" spans="1:13" x14ac:dyDescent="0.25">
      <c r="A1042">
        <v>2068</v>
      </c>
      <c r="B1042">
        <v>2015</v>
      </c>
      <c r="C1042" t="s">
        <v>3369</v>
      </c>
      <c r="D1042" t="s">
        <v>95</v>
      </c>
      <c r="E1042" t="s">
        <v>3194</v>
      </c>
      <c r="F1042" t="s">
        <v>3835</v>
      </c>
      <c r="G1042" t="s">
        <v>3841</v>
      </c>
      <c r="H1042">
        <v>85</v>
      </c>
      <c r="I1042">
        <v>77</v>
      </c>
      <c r="K1042" t="s">
        <v>1014</v>
      </c>
      <c r="L1042">
        <v>1</v>
      </c>
      <c r="M1042" t="s">
        <v>5132</v>
      </c>
    </row>
    <row r="1043" spans="1:13" x14ac:dyDescent="0.25">
      <c r="A1043">
        <v>2071</v>
      </c>
      <c r="B1043">
        <v>2015</v>
      </c>
      <c r="C1043" t="s">
        <v>3369</v>
      </c>
      <c r="D1043" t="s">
        <v>652</v>
      </c>
      <c r="E1043" t="s">
        <v>3194</v>
      </c>
      <c r="F1043" t="s">
        <v>3524</v>
      </c>
      <c r="G1043" t="s">
        <v>3842</v>
      </c>
      <c r="H1043">
        <v>61</v>
      </c>
      <c r="I1043">
        <v>59</v>
      </c>
      <c r="J1043" t="s">
        <v>3843</v>
      </c>
      <c r="K1043" t="s">
        <v>1016</v>
      </c>
      <c r="L1043">
        <v>1</v>
      </c>
      <c r="M1043" t="s">
        <v>5104</v>
      </c>
    </row>
    <row r="1044" spans="1:13" x14ac:dyDescent="0.25">
      <c r="A1044">
        <v>2072</v>
      </c>
      <c r="B1044">
        <v>2015</v>
      </c>
      <c r="C1044" t="s">
        <v>3369</v>
      </c>
      <c r="D1044" t="s">
        <v>310</v>
      </c>
      <c r="E1044" t="s">
        <v>3194</v>
      </c>
      <c r="F1044" t="s">
        <v>3366</v>
      </c>
      <c r="G1044" t="s">
        <v>3842</v>
      </c>
      <c r="H1044">
        <v>62</v>
      </c>
      <c r="I1044">
        <v>49</v>
      </c>
      <c r="K1044" t="s">
        <v>1017</v>
      </c>
      <c r="L1044">
        <v>1</v>
      </c>
      <c r="M1044" t="s">
        <v>5187</v>
      </c>
    </row>
    <row r="1045" spans="1:13" x14ac:dyDescent="0.25">
      <c r="A1045">
        <v>2075</v>
      </c>
      <c r="B1045">
        <v>2015</v>
      </c>
      <c r="C1045" t="s">
        <v>3368</v>
      </c>
      <c r="D1045" t="s">
        <v>64</v>
      </c>
      <c r="E1045" t="s">
        <v>3194</v>
      </c>
      <c r="F1045" t="s">
        <v>3244</v>
      </c>
      <c r="G1045" t="s">
        <v>3842</v>
      </c>
      <c r="H1045">
        <v>71</v>
      </c>
      <c r="I1045">
        <v>59</v>
      </c>
      <c r="K1045" t="s">
        <v>176</v>
      </c>
      <c r="L1045">
        <v>1</v>
      </c>
      <c r="M1045" t="s">
        <v>5263</v>
      </c>
    </row>
    <row r="1046" spans="1:13" x14ac:dyDescent="0.25">
      <c r="A1046">
        <v>2077</v>
      </c>
      <c r="B1046">
        <v>2015</v>
      </c>
      <c r="C1046" t="s">
        <v>3368</v>
      </c>
      <c r="D1046" t="s">
        <v>12</v>
      </c>
      <c r="E1046" t="s">
        <v>3194</v>
      </c>
      <c r="F1046" t="s">
        <v>3509</v>
      </c>
      <c r="G1046" t="s">
        <v>3842</v>
      </c>
      <c r="H1046">
        <v>80</v>
      </c>
      <c r="I1046">
        <v>68</v>
      </c>
      <c r="K1046" t="s">
        <v>99</v>
      </c>
      <c r="L1046">
        <v>1</v>
      </c>
      <c r="M1046" t="s">
        <v>5265</v>
      </c>
    </row>
    <row r="1047" spans="1:13" x14ac:dyDescent="0.25">
      <c r="A1047">
        <v>2078</v>
      </c>
      <c r="B1047">
        <v>2015</v>
      </c>
      <c r="C1047" t="s">
        <v>3368</v>
      </c>
      <c r="D1047" t="s">
        <v>70</v>
      </c>
      <c r="E1047" t="s">
        <v>3194</v>
      </c>
      <c r="F1047" t="s">
        <v>3478</v>
      </c>
      <c r="G1047" t="s">
        <v>3842</v>
      </c>
      <c r="H1047">
        <v>75</v>
      </c>
      <c r="I1047">
        <v>64</v>
      </c>
      <c r="K1047" t="s">
        <v>100</v>
      </c>
      <c r="L1047">
        <v>1</v>
      </c>
      <c r="M1047" t="s">
        <v>5266</v>
      </c>
    </row>
    <row r="1048" spans="1:13" x14ac:dyDescent="0.25">
      <c r="A1048">
        <v>2079</v>
      </c>
      <c r="B1048">
        <v>2015</v>
      </c>
      <c r="C1048" t="s">
        <v>3368</v>
      </c>
      <c r="D1048" t="s">
        <v>104</v>
      </c>
      <c r="E1048" t="s">
        <v>3194</v>
      </c>
      <c r="F1048" t="s">
        <v>3460</v>
      </c>
      <c r="G1048" t="s">
        <v>3842</v>
      </c>
      <c r="H1048">
        <v>63</v>
      </c>
      <c r="I1048">
        <v>62</v>
      </c>
      <c r="K1048" t="s">
        <v>101</v>
      </c>
      <c r="L1048">
        <v>1</v>
      </c>
      <c r="M1048" t="s">
        <v>5267</v>
      </c>
    </row>
    <row r="1049" spans="1:13" x14ac:dyDescent="0.25">
      <c r="A1049">
        <v>2080</v>
      </c>
      <c r="B1049">
        <v>2015</v>
      </c>
      <c r="C1049" t="s">
        <v>3368</v>
      </c>
      <c r="D1049" t="s">
        <v>18</v>
      </c>
      <c r="E1049" t="s">
        <v>3194</v>
      </c>
      <c r="F1049" t="s">
        <v>3381</v>
      </c>
      <c r="G1049" t="s">
        <v>3842</v>
      </c>
      <c r="H1049">
        <v>46</v>
      </c>
      <c r="I1049">
        <v>44</v>
      </c>
      <c r="K1049" t="s">
        <v>103</v>
      </c>
      <c r="L1049">
        <v>1</v>
      </c>
      <c r="M1049" t="s">
        <v>5268</v>
      </c>
    </row>
    <row r="1050" spans="1:13" x14ac:dyDescent="0.25">
      <c r="A1050">
        <v>2081</v>
      </c>
      <c r="B1050">
        <v>2015</v>
      </c>
      <c r="C1050" t="s">
        <v>3368</v>
      </c>
      <c r="D1050" t="s">
        <v>197</v>
      </c>
      <c r="E1050" t="s">
        <v>3194</v>
      </c>
      <c r="F1050" t="s">
        <v>3450</v>
      </c>
      <c r="G1050" t="s">
        <v>3842</v>
      </c>
      <c r="H1050">
        <v>73</v>
      </c>
      <c r="I1050">
        <v>56</v>
      </c>
      <c r="K1050" t="s">
        <v>262</v>
      </c>
      <c r="L1050">
        <v>1</v>
      </c>
      <c r="M1050" t="s">
        <v>5269</v>
      </c>
    </row>
    <row r="1051" spans="1:13" x14ac:dyDescent="0.25">
      <c r="A1051">
        <v>2082</v>
      </c>
      <c r="B1051">
        <v>2015</v>
      </c>
      <c r="C1051" t="s">
        <v>3368</v>
      </c>
      <c r="D1051" t="s">
        <v>78</v>
      </c>
      <c r="E1051" t="s">
        <v>3194</v>
      </c>
      <c r="F1051" t="s">
        <v>3534</v>
      </c>
      <c r="G1051" t="s">
        <v>3842</v>
      </c>
      <c r="H1051">
        <v>79</v>
      </c>
      <c r="I1051">
        <v>51</v>
      </c>
      <c r="K1051" t="s">
        <v>415</v>
      </c>
      <c r="L1051">
        <v>1</v>
      </c>
      <c r="M1051" t="s">
        <v>5270</v>
      </c>
    </row>
    <row r="1052" spans="1:13" x14ac:dyDescent="0.25">
      <c r="A1052">
        <v>2083</v>
      </c>
      <c r="B1052">
        <v>2015</v>
      </c>
      <c r="C1052" t="s">
        <v>3368</v>
      </c>
      <c r="D1052" t="s">
        <v>263</v>
      </c>
      <c r="E1052" t="s">
        <v>3194</v>
      </c>
      <c r="F1052" t="s">
        <v>3434</v>
      </c>
      <c r="G1052" t="s">
        <v>3842</v>
      </c>
      <c r="H1052">
        <v>101</v>
      </c>
      <c r="I1052">
        <v>39</v>
      </c>
      <c r="K1052" t="s">
        <v>416</v>
      </c>
      <c r="L1052">
        <v>1</v>
      </c>
      <c r="M1052" t="s">
        <v>5271</v>
      </c>
    </row>
    <row r="1053" spans="1:13" x14ac:dyDescent="0.25">
      <c r="A1053">
        <v>2084</v>
      </c>
      <c r="B1053">
        <v>2015</v>
      </c>
      <c r="C1053" t="s">
        <v>3368</v>
      </c>
      <c r="D1053" t="s">
        <v>417</v>
      </c>
      <c r="E1053" t="s">
        <v>3194</v>
      </c>
      <c r="F1053" t="s">
        <v>3533</v>
      </c>
      <c r="G1053" t="s">
        <v>3842</v>
      </c>
      <c r="H1053">
        <v>72</v>
      </c>
      <c r="I1053">
        <v>51</v>
      </c>
      <c r="K1053" t="s">
        <v>418</v>
      </c>
      <c r="L1053">
        <v>1</v>
      </c>
      <c r="M1053" t="s">
        <v>5272</v>
      </c>
    </row>
    <row r="1054" spans="1:13" x14ac:dyDescent="0.25">
      <c r="A1054">
        <v>2087</v>
      </c>
      <c r="B1054">
        <v>2015</v>
      </c>
      <c r="C1054" t="s">
        <v>3368</v>
      </c>
      <c r="D1054" t="s">
        <v>134</v>
      </c>
      <c r="E1054" t="s">
        <v>3194</v>
      </c>
      <c r="F1054" t="s">
        <v>3377</v>
      </c>
      <c r="G1054" t="s">
        <v>3842</v>
      </c>
      <c r="H1054">
        <v>60</v>
      </c>
      <c r="I1054">
        <v>45</v>
      </c>
      <c r="K1054" t="s">
        <v>528</v>
      </c>
      <c r="L1054">
        <v>1</v>
      </c>
      <c r="M1054" t="s">
        <v>5274</v>
      </c>
    </row>
    <row r="1055" spans="1:13" x14ac:dyDescent="0.25">
      <c r="A1055">
        <v>2088</v>
      </c>
      <c r="B1055">
        <v>2015</v>
      </c>
      <c r="C1055" t="s">
        <v>3368</v>
      </c>
      <c r="D1055" t="s">
        <v>32</v>
      </c>
      <c r="E1055" t="s">
        <v>3194</v>
      </c>
      <c r="F1055" t="s">
        <v>3369</v>
      </c>
      <c r="G1055" t="s">
        <v>3841</v>
      </c>
      <c r="H1055">
        <v>70</v>
      </c>
      <c r="I1055">
        <v>61</v>
      </c>
      <c r="K1055" t="s">
        <v>733</v>
      </c>
      <c r="L1055">
        <v>1</v>
      </c>
      <c r="M1055" t="s">
        <v>5258</v>
      </c>
    </row>
    <row r="1056" spans="1:13" x14ac:dyDescent="0.25">
      <c r="A1056">
        <v>2089</v>
      </c>
      <c r="B1056">
        <v>2015</v>
      </c>
      <c r="C1056" t="s">
        <v>3368</v>
      </c>
      <c r="D1056" t="s">
        <v>199</v>
      </c>
      <c r="E1056" t="s">
        <v>3194</v>
      </c>
      <c r="F1056" t="s">
        <v>3506</v>
      </c>
      <c r="G1056" t="s">
        <v>3841</v>
      </c>
      <c r="H1056">
        <v>78</v>
      </c>
      <c r="I1056">
        <v>67</v>
      </c>
      <c r="K1056" t="s">
        <v>1019</v>
      </c>
      <c r="L1056">
        <v>1</v>
      </c>
      <c r="M1056" t="s">
        <v>5275</v>
      </c>
    </row>
    <row r="1057" spans="1:13" x14ac:dyDescent="0.25">
      <c r="A1057">
        <v>2092</v>
      </c>
      <c r="B1057">
        <v>2015</v>
      </c>
      <c r="C1057" t="s">
        <v>3368</v>
      </c>
      <c r="D1057" t="s">
        <v>85</v>
      </c>
      <c r="E1057" t="s">
        <v>3194</v>
      </c>
      <c r="F1057" t="s">
        <v>3365</v>
      </c>
      <c r="G1057" t="s">
        <v>3841</v>
      </c>
      <c r="H1057">
        <v>62</v>
      </c>
      <c r="I1057">
        <v>42</v>
      </c>
      <c r="K1057" t="s">
        <v>1020</v>
      </c>
      <c r="L1057">
        <v>1</v>
      </c>
      <c r="M1057" t="s">
        <v>5242</v>
      </c>
    </row>
    <row r="1058" spans="1:13" x14ac:dyDescent="0.25">
      <c r="A1058">
        <v>2094</v>
      </c>
      <c r="B1058">
        <v>2015</v>
      </c>
      <c r="C1058" t="s">
        <v>3368</v>
      </c>
      <c r="D1058" t="s">
        <v>317</v>
      </c>
      <c r="E1058" t="s">
        <v>3194</v>
      </c>
      <c r="F1058" t="s">
        <v>3835</v>
      </c>
      <c r="G1058" t="s">
        <v>3842</v>
      </c>
      <c r="H1058">
        <v>78</v>
      </c>
      <c r="I1058">
        <v>73</v>
      </c>
      <c r="K1058" t="s">
        <v>1021</v>
      </c>
      <c r="L1058">
        <v>1</v>
      </c>
      <c r="M1058" t="s">
        <v>5124</v>
      </c>
    </row>
    <row r="1059" spans="1:13" x14ac:dyDescent="0.25">
      <c r="A1059">
        <v>2097</v>
      </c>
      <c r="B1059">
        <v>2015</v>
      </c>
      <c r="C1059" t="s">
        <v>3368</v>
      </c>
      <c r="D1059" t="s">
        <v>45</v>
      </c>
      <c r="E1059" t="s">
        <v>3194</v>
      </c>
      <c r="F1059" t="s">
        <v>3366</v>
      </c>
      <c r="G1059" t="s">
        <v>3842</v>
      </c>
      <c r="H1059">
        <v>64</v>
      </c>
      <c r="I1059">
        <v>47</v>
      </c>
      <c r="K1059" t="s">
        <v>1022</v>
      </c>
      <c r="L1059">
        <v>1</v>
      </c>
      <c r="M1059" t="s">
        <v>5182</v>
      </c>
    </row>
    <row r="1060" spans="1:13" x14ac:dyDescent="0.25">
      <c r="A1060">
        <v>2099</v>
      </c>
      <c r="B1060">
        <v>2015</v>
      </c>
      <c r="C1060" t="s">
        <v>3368</v>
      </c>
      <c r="D1060" t="s">
        <v>49</v>
      </c>
      <c r="E1060" t="s">
        <v>3194</v>
      </c>
      <c r="F1060" t="s">
        <v>3830</v>
      </c>
      <c r="G1060" t="s">
        <v>3841</v>
      </c>
      <c r="H1060">
        <v>73</v>
      </c>
      <c r="I1060">
        <v>51</v>
      </c>
      <c r="K1060" t="s">
        <v>1023</v>
      </c>
      <c r="L1060">
        <v>1</v>
      </c>
      <c r="M1060" t="s">
        <v>5156</v>
      </c>
    </row>
    <row r="1061" spans="1:13" x14ac:dyDescent="0.25">
      <c r="A1061">
        <v>2101</v>
      </c>
      <c r="B1061">
        <v>2015</v>
      </c>
      <c r="C1061" t="s">
        <v>3368</v>
      </c>
      <c r="D1061" t="s">
        <v>51</v>
      </c>
      <c r="E1061" t="s">
        <v>3194</v>
      </c>
      <c r="F1061" t="s">
        <v>3524</v>
      </c>
      <c r="G1061" t="s">
        <v>3841</v>
      </c>
      <c r="H1061">
        <v>54</v>
      </c>
      <c r="I1061">
        <v>49</v>
      </c>
      <c r="K1061" t="s">
        <v>1024</v>
      </c>
      <c r="L1061">
        <v>1</v>
      </c>
      <c r="M1061" t="s">
        <v>5100</v>
      </c>
    </row>
    <row r="1062" spans="1:13" x14ac:dyDescent="0.25">
      <c r="A1062">
        <v>2102</v>
      </c>
      <c r="B1062">
        <v>2015</v>
      </c>
      <c r="C1062" t="s">
        <v>3368</v>
      </c>
      <c r="D1062" t="s">
        <v>95</v>
      </c>
      <c r="E1062" t="s">
        <v>3194</v>
      </c>
      <c r="F1062" t="s">
        <v>3823</v>
      </c>
      <c r="G1062" t="s">
        <v>3841</v>
      </c>
      <c r="H1062">
        <v>79</v>
      </c>
      <c r="I1062">
        <v>75</v>
      </c>
      <c r="J1062" t="s">
        <v>3843</v>
      </c>
      <c r="K1062" t="s">
        <v>1025</v>
      </c>
      <c r="L1062">
        <v>1</v>
      </c>
      <c r="M1062" t="s">
        <v>5207</v>
      </c>
    </row>
    <row r="1063" spans="1:13" x14ac:dyDescent="0.25">
      <c r="A1063">
        <v>2104</v>
      </c>
      <c r="B1063">
        <v>2015</v>
      </c>
      <c r="C1063" t="s">
        <v>3368</v>
      </c>
      <c r="D1063" t="s">
        <v>56</v>
      </c>
      <c r="E1063" t="s">
        <v>3194</v>
      </c>
      <c r="F1063" t="s">
        <v>3367</v>
      </c>
      <c r="G1063" t="s">
        <v>3842</v>
      </c>
      <c r="H1063">
        <v>63</v>
      </c>
      <c r="I1063">
        <v>62</v>
      </c>
      <c r="K1063" t="s">
        <v>1026</v>
      </c>
      <c r="L1063">
        <v>1</v>
      </c>
      <c r="M1063" t="s">
        <v>5225</v>
      </c>
    </row>
    <row r="1064" spans="1:13" x14ac:dyDescent="0.25">
      <c r="A1064">
        <v>2107</v>
      </c>
      <c r="B1064">
        <v>2015</v>
      </c>
      <c r="C1064" t="s">
        <v>3506</v>
      </c>
      <c r="D1064" t="s">
        <v>64</v>
      </c>
      <c r="E1064" t="s">
        <v>3194</v>
      </c>
      <c r="F1064" t="s">
        <v>3448</v>
      </c>
      <c r="G1064" t="s">
        <v>3842</v>
      </c>
      <c r="H1064">
        <v>64</v>
      </c>
      <c r="I1064">
        <v>54</v>
      </c>
      <c r="K1064" t="s">
        <v>176</v>
      </c>
      <c r="L1064">
        <v>1</v>
      </c>
      <c r="M1064" t="s">
        <v>5277</v>
      </c>
    </row>
    <row r="1065" spans="1:13" x14ac:dyDescent="0.25">
      <c r="A1065">
        <v>2108</v>
      </c>
      <c r="B1065">
        <v>2015</v>
      </c>
      <c r="C1065" t="s">
        <v>3506</v>
      </c>
      <c r="D1065" t="s">
        <v>98</v>
      </c>
      <c r="E1065" t="s">
        <v>3194</v>
      </c>
      <c r="F1065" t="s">
        <v>3487</v>
      </c>
      <c r="G1065" t="s">
        <v>3842</v>
      </c>
      <c r="H1065">
        <v>83</v>
      </c>
      <c r="I1065">
        <v>56</v>
      </c>
      <c r="K1065" t="s">
        <v>258</v>
      </c>
      <c r="L1065">
        <v>1</v>
      </c>
      <c r="M1065" t="s">
        <v>5278</v>
      </c>
    </row>
    <row r="1066" spans="1:13" x14ac:dyDescent="0.25">
      <c r="A1066">
        <v>2113</v>
      </c>
      <c r="B1066">
        <v>2015</v>
      </c>
      <c r="C1066" t="s">
        <v>3506</v>
      </c>
      <c r="D1066" t="s">
        <v>16</v>
      </c>
      <c r="E1066" t="s">
        <v>3194</v>
      </c>
      <c r="F1066" t="s">
        <v>3285</v>
      </c>
      <c r="G1066" t="s">
        <v>3842</v>
      </c>
      <c r="H1066">
        <v>86</v>
      </c>
      <c r="I1066">
        <v>57</v>
      </c>
      <c r="K1066" t="s">
        <v>674</v>
      </c>
      <c r="L1066">
        <v>1</v>
      </c>
      <c r="M1066" t="s">
        <v>5280</v>
      </c>
    </row>
    <row r="1067" spans="1:13" x14ac:dyDescent="0.25">
      <c r="A1067">
        <v>2114</v>
      </c>
      <c r="B1067">
        <v>2015</v>
      </c>
      <c r="C1067" t="s">
        <v>3506</v>
      </c>
      <c r="D1067" t="s">
        <v>218</v>
      </c>
      <c r="E1067" t="s">
        <v>3194</v>
      </c>
      <c r="F1067" t="s">
        <v>3304</v>
      </c>
      <c r="G1067" t="s">
        <v>3841</v>
      </c>
      <c r="H1067">
        <v>74</v>
      </c>
      <c r="I1067">
        <v>73</v>
      </c>
      <c r="K1067" t="s">
        <v>415</v>
      </c>
      <c r="L1067">
        <v>1</v>
      </c>
      <c r="M1067" t="s">
        <v>5281</v>
      </c>
    </row>
    <row r="1068" spans="1:13" x14ac:dyDescent="0.25">
      <c r="A1068">
        <v>2118</v>
      </c>
      <c r="B1068">
        <v>2015</v>
      </c>
      <c r="C1068" t="s">
        <v>3506</v>
      </c>
      <c r="D1068" t="s">
        <v>28</v>
      </c>
      <c r="E1068" t="s">
        <v>3194</v>
      </c>
      <c r="F1068" t="s">
        <v>3431</v>
      </c>
      <c r="G1068" t="s">
        <v>3842</v>
      </c>
      <c r="H1068">
        <v>77</v>
      </c>
      <c r="I1068">
        <v>44</v>
      </c>
      <c r="K1068" t="s">
        <v>715</v>
      </c>
      <c r="L1068">
        <v>1</v>
      </c>
      <c r="M1068" t="s">
        <v>5283</v>
      </c>
    </row>
    <row r="1069" spans="1:13" x14ac:dyDescent="0.25">
      <c r="A1069">
        <v>2119</v>
      </c>
      <c r="B1069">
        <v>2015</v>
      </c>
      <c r="C1069" t="s">
        <v>3506</v>
      </c>
      <c r="D1069" t="s">
        <v>30</v>
      </c>
      <c r="E1069" t="s">
        <v>3194</v>
      </c>
      <c r="F1069" t="s">
        <v>3319</v>
      </c>
      <c r="G1069" t="s">
        <v>3842</v>
      </c>
      <c r="H1069">
        <v>82</v>
      </c>
      <c r="I1069">
        <v>51</v>
      </c>
      <c r="K1069" t="s">
        <v>716</v>
      </c>
      <c r="L1069">
        <v>1</v>
      </c>
      <c r="M1069" t="s">
        <v>4881</v>
      </c>
    </row>
    <row r="1070" spans="1:13" x14ac:dyDescent="0.25">
      <c r="A1070">
        <v>2122</v>
      </c>
      <c r="B1070">
        <v>2015</v>
      </c>
      <c r="C1070" t="s">
        <v>3506</v>
      </c>
      <c r="D1070" t="s">
        <v>36</v>
      </c>
      <c r="E1070" t="s">
        <v>3194</v>
      </c>
      <c r="F1070" t="s">
        <v>3835</v>
      </c>
      <c r="G1070" t="s">
        <v>3841</v>
      </c>
      <c r="H1070">
        <v>74</v>
      </c>
      <c r="I1070">
        <v>72</v>
      </c>
      <c r="K1070" t="s">
        <v>719</v>
      </c>
      <c r="L1070">
        <v>1</v>
      </c>
      <c r="M1070" t="s">
        <v>5121</v>
      </c>
    </row>
    <row r="1071" spans="1:13" x14ac:dyDescent="0.25">
      <c r="A1071">
        <v>2123</v>
      </c>
      <c r="B1071">
        <v>2015</v>
      </c>
      <c r="C1071" t="s">
        <v>3506</v>
      </c>
      <c r="D1071" t="s">
        <v>137</v>
      </c>
      <c r="E1071" t="s">
        <v>3194</v>
      </c>
      <c r="F1071" t="s">
        <v>3823</v>
      </c>
      <c r="G1071" t="s">
        <v>3842</v>
      </c>
      <c r="H1071">
        <v>86</v>
      </c>
      <c r="I1071">
        <v>65</v>
      </c>
      <c r="K1071" t="s">
        <v>720</v>
      </c>
      <c r="L1071">
        <v>1</v>
      </c>
      <c r="M1071" t="s">
        <v>5200</v>
      </c>
    </row>
    <row r="1072" spans="1:13" x14ac:dyDescent="0.25">
      <c r="A1072">
        <v>2125</v>
      </c>
      <c r="B1072">
        <v>2015</v>
      </c>
      <c r="C1072" t="s">
        <v>3506</v>
      </c>
      <c r="D1072" t="s">
        <v>317</v>
      </c>
      <c r="E1072" t="s">
        <v>3194</v>
      </c>
      <c r="F1072" t="s">
        <v>3365</v>
      </c>
      <c r="G1072" t="s">
        <v>3842</v>
      </c>
      <c r="H1072">
        <v>86</v>
      </c>
      <c r="I1072">
        <v>85</v>
      </c>
      <c r="J1072" t="s">
        <v>3843</v>
      </c>
      <c r="K1072" t="s">
        <v>722</v>
      </c>
      <c r="L1072">
        <v>1</v>
      </c>
      <c r="M1072" t="s">
        <v>5244</v>
      </c>
    </row>
    <row r="1073" spans="1:13" x14ac:dyDescent="0.25">
      <c r="A1073">
        <v>2127</v>
      </c>
      <c r="B1073">
        <v>2015</v>
      </c>
      <c r="C1073" t="s">
        <v>3506</v>
      </c>
      <c r="D1073" t="s">
        <v>44</v>
      </c>
      <c r="E1073" t="s">
        <v>3194</v>
      </c>
      <c r="F1073" t="s">
        <v>3368</v>
      </c>
      <c r="G1073" t="s">
        <v>3842</v>
      </c>
      <c r="H1073">
        <v>77</v>
      </c>
      <c r="I1073">
        <v>58</v>
      </c>
      <c r="K1073" t="s">
        <v>723</v>
      </c>
      <c r="L1073">
        <v>1</v>
      </c>
      <c r="M1073" t="s">
        <v>5276</v>
      </c>
    </row>
    <row r="1074" spans="1:13" x14ac:dyDescent="0.25">
      <c r="A1074">
        <v>2129</v>
      </c>
      <c r="B1074">
        <v>2015</v>
      </c>
      <c r="C1074" t="s">
        <v>3506</v>
      </c>
      <c r="D1074" t="s">
        <v>47</v>
      </c>
      <c r="E1074" t="s">
        <v>3194</v>
      </c>
      <c r="F1074" t="s">
        <v>3524</v>
      </c>
      <c r="G1074" t="s">
        <v>3841</v>
      </c>
      <c r="H1074">
        <v>87</v>
      </c>
      <c r="I1074">
        <v>69</v>
      </c>
      <c r="K1074" t="s">
        <v>938</v>
      </c>
      <c r="L1074">
        <v>1</v>
      </c>
      <c r="M1074" t="s">
        <v>5097</v>
      </c>
    </row>
    <row r="1075" spans="1:13" x14ac:dyDescent="0.25">
      <c r="A1075">
        <v>2130</v>
      </c>
      <c r="B1075">
        <v>2015</v>
      </c>
      <c r="C1075" t="s">
        <v>3506</v>
      </c>
      <c r="D1075" t="s">
        <v>190</v>
      </c>
      <c r="E1075" t="s">
        <v>3194</v>
      </c>
      <c r="F1075" t="s">
        <v>3366</v>
      </c>
      <c r="G1075" t="s">
        <v>3842</v>
      </c>
      <c r="H1075">
        <v>76</v>
      </c>
      <c r="I1075">
        <v>72</v>
      </c>
      <c r="K1075" t="s">
        <v>1028</v>
      </c>
      <c r="L1075">
        <v>1</v>
      </c>
      <c r="M1075" t="s">
        <v>5184</v>
      </c>
    </row>
    <row r="1076" spans="1:13" x14ac:dyDescent="0.25">
      <c r="A1076">
        <v>2132</v>
      </c>
      <c r="B1076">
        <v>2015</v>
      </c>
      <c r="C1076" t="s">
        <v>3506</v>
      </c>
      <c r="D1076" t="s">
        <v>650</v>
      </c>
      <c r="E1076" t="s">
        <v>3194</v>
      </c>
      <c r="F1076" t="s">
        <v>3830</v>
      </c>
      <c r="G1076" t="s">
        <v>3842</v>
      </c>
      <c r="H1076">
        <v>62</v>
      </c>
      <c r="I1076">
        <v>61</v>
      </c>
      <c r="K1076" t="s">
        <v>727</v>
      </c>
      <c r="L1076">
        <v>1</v>
      </c>
      <c r="M1076" t="s">
        <v>5157</v>
      </c>
    </row>
    <row r="1077" spans="1:13" x14ac:dyDescent="0.25">
      <c r="A1077">
        <v>2134</v>
      </c>
      <c r="B1077">
        <v>2015</v>
      </c>
      <c r="C1077" t="s">
        <v>3506</v>
      </c>
      <c r="D1077" t="s">
        <v>651</v>
      </c>
      <c r="E1077" t="s">
        <v>3194</v>
      </c>
      <c r="F1077" t="s">
        <v>3369</v>
      </c>
      <c r="G1077" t="s">
        <v>3842</v>
      </c>
      <c r="H1077">
        <v>71</v>
      </c>
      <c r="I1077">
        <v>64</v>
      </c>
      <c r="K1077" t="s">
        <v>729</v>
      </c>
      <c r="L1077">
        <v>1</v>
      </c>
      <c r="M1077" t="s">
        <v>5261</v>
      </c>
    </row>
    <row r="1078" spans="1:13" x14ac:dyDescent="0.25">
      <c r="A1078">
        <v>2137</v>
      </c>
      <c r="B1078">
        <v>2015</v>
      </c>
      <c r="C1078" t="s">
        <v>3506</v>
      </c>
      <c r="D1078" t="s">
        <v>310</v>
      </c>
      <c r="E1078" t="s">
        <v>3194</v>
      </c>
      <c r="F1078" t="s">
        <v>3367</v>
      </c>
      <c r="G1078" t="s">
        <v>3842</v>
      </c>
      <c r="H1078">
        <v>81</v>
      </c>
      <c r="I1078">
        <v>72</v>
      </c>
      <c r="K1078" t="s">
        <v>943</v>
      </c>
      <c r="L1078">
        <v>1</v>
      </c>
      <c r="M1078" t="s">
        <v>5227</v>
      </c>
    </row>
    <row r="1079" spans="1:13" x14ac:dyDescent="0.25">
      <c r="A1079">
        <v>2139</v>
      </c>
      <c r="B1079">
        <v>2015</v>
      </c>
      <c r="C1079" t="s">
        <v>3222</v>
      </c>
      <c r="D1079" t="s">
        <v>8</v>
      </c>
      <c r="E1079" t="s">
        <v>3194</v>
      </c>
      <c r="F1079" t="s">
        <v>3209</v>
      </c>
      <c r="G1079" t="s">
        <v>3842</v>
      </c>
      <c r="H1079">
        <v>99</v>
      </c>
      <c r="I1079">
        <v>57</v>
      </c>
      <c r="K1079" t="s">
        <v>176</v>
      </c>
      <c r="L1079">
        <v>1</v>
      </c>
      <c r="M1079" t="s">
        <v>3937</v>
      </c>
    </row>
    <row r="1080" spans="1:13" x14ac:dyDescent="0.25">
      <c r="A1080">
        <v>2140</v>
      </c>
      <c r="B1080">
        <v>2015</v>
      </c>
      <c r="C1080" t="s">
        <v>3222</v>
      </c>
      <c r="D1080" t="s">
        <v>148</v>
      </c>
      <c r="E1080" t="s">
        <v>3194</v>
      </c>
      <c r="F1080" t="s">
        <v>3355</v>
      </c>
      <c r="G1080" t="s">
        <v>3842</v>
      </c>
      <c r="H1080">
        <v>70</v>
      </c>
      <c r="I1080">
        <v>48</v>
      </c>
      <c r="K1080" t="s">
        <v>258</v>
      </c>
      <c r="L1080">
        <v>1</v>
      </c>
      <c r="M1080" t="s">
        <v>5284</v>
      </c>
    </row>
    <row r="1081" spans="1:13" x14ac:dyDescent="0.25">
      <c r="A1081">
        <v>2141</v>
      </c>
      <c r="B1081">
        <v>2015</v>
      </c>
      <c r="C1081" t="s">
        <v>3222</v>
      </c>
      <c r="D1081" t="s">
        <v>12</v>
      </c>
      <c r="E1081" t="s">
        <v>3194</v>
      </c>
      <c r="F1081" t="s">
        <v>3244</v>
      </c>
      <c r="G1081" t="s">
        <v>3842</v>
      </c>
      <c r="H1081">
        <v>80</v>
      </c>
      <c r="I1081">
        <v>39</v>
      </c>
      <c r="K1081" t="s">
        <v>259</v>
      </c>
      <c r="L1081">
        <v>1</v>
      </c>
      <c r="M1081" t="s">
        <v>5285</v>
      </c>
    </row>
    <row r="1082" spans="1:13" x14ac:dyDescent="0.25">
      <c r="A1082">
        <v>2146</v>
      </c>
      <c r="B1082">
        <v>2015</v>
      </c>
      <c r="C1082" t="s">
        <v>3222</v>
      </c>
      <c r="D1082" t="s">
        <v>20</v>
      </c>
      <c r="E1082" t="s">
        <v>3194</v>
      </c>
      <c r="F1082" t="s">
        <v>3324</v>
      </c>
      <c r="G1082" t="s">
        <v>3842</v>
      </c>
      <c r="H1082">
        <v>65</v>
      </c>
      <c r="I1082">
        <v>56</v>
      </c>
      <c r="K1082" t="s">
        <v>415</v>
      </c>
      <c r="L1082">
        <v>1</v>
      </c>
      <c r="M1082" t="s">
        <v>5288</v>
      </c>
    </row>
    <row r="1083" spans="1:13" x14ac:dyDescent="0.25">
      <c r="A1083">
        <v>2147</v>
      </c>
      <c r="B1083">
        <v>2015</v>
      </c>
      <c r="C1083" t="s">
        <v>3222</v>
      </c>
      <c r="D1083" t="s">
        <v>22</v>
      </c>
      <c r="E1083" t="s">
        <v>3194</v>
      </c>
      <c r="F1083" t="s">
        <v>3250</v>
      </c>
      <c r="G1083" t="s">
        <v>3842</v>
      </c>
      <c r="H1083">
        <v>93</v>
      </c>
      <c r="I1083">
        <v>51</v>
      </c>
      <c r="K1083" t="s">
        <v>416</v>
      </c>
      <c r="L1083">
        <v>1</v>
      </c>
      <c r="M1083" t="s">
        <v>4960</v>
      </c>
    </row>
    <row r="1084" spans="1:13" x14ac:dyDescent="0.25">
      <c r="A1084">
        <v>2150</v>
      </c>
      <c r="B1084">
        <v>2015</v>
      </c>
      <c r="C1084" t="s">
        <v>3222</v>
      </c>
      <c r="D1084" t="s">
        <v>28</v>
      </c>
      <c r="E1084" t="s">
        <v>3194</v>
      </c>
      <c r="F1084" t="s">
        <v>3439</v>
      </c>
      <c r="G1084" t="s">
        <v>3842</v>
      </c>
      <c r="H1084">
        <v>64</v>
      </c>
      <c r="I1084">
        <v>37</v>
      </c>
      <c r="K1084" t="s">
        <v>267</v>
      </c>
      <c r="L1084">
        <v>1</v>
      </c>
      <c r="M1084" t="s">
        <v>5291</v>
      </c>
    </row>
    <row r="1085" spans="1:13" x14ac:dyDescent="0.25">
      <c r="A1085">
        <v>2151</v>
      </c>
      <c r="B1085">
        <v>2015</v>
      </c>
      <c r="C1085" t="s">
        <v>3222</v>
      </c>
      <c r="D1085" t="s">
        <v>183</v>
      </c>
      <c r="E1085" t="s">
        <v>3194</v>
      </c>
      <c r="F1085" t="s">
        <v>3351</v>
      </c>
      <c r="G1085" t="s">
        <v>3842</v>
      </c>
      <c r="H1085">
        <v>67</v>
      </c>
      <c r="I1085">
        <v>56</v>
      </c>
      <c r="K1085" t="s">
        <v>528</v>
      </c>
      <c r="L1085">
        <v>1</v>
      </c>
      <c r="M1085" t="s">
        <v>5292</v>
      </c>
    </row>
    <row r="1086" spans="1:13" x14ac:dyDescent="0.25">
      <c r="A1086">
        <v>2154</v>
      </c>
      <c r="B1086">
        <v>2015</v>
      </c>
      <c r="C1086" t="s">
        <v>3222</v>
      </c>
      <c r="D1086" t="s">
        <v>34</v>
      </c>
      <c r="E1086" t="s">
        <v>3194</v>
      </c>
      <c r="F1086" t="s">
        <v>3196</v>
      </c>
      <c r="G1086" t="s">
        <v>3841</v>
      </c>
      <c r="H1086">
        <v>66</v>
      </c>
      <c r="I1086">
        <v>62</v>
      </c>
      <c r="K1086" t="s">
        <v>782</v>
      </c>
      <c r="L1086">
        <v>1</v>
      </c>
      <c r="M1086" t="s">
        <v>5295</v>
      </c>
    </row>
    <row r="1087" spans="1:13" x14ac:dyDescent="0.25">
      <c r="A1087">
        <v>2155</v>
      </c>
      <c r="B1087">
        <v>2015</v>
      </c>
      <c r="C1087" t="s">
        <v>3222</v>
      </c>
      <c r="D1087" t="s">
        <v>36</v>
      </c>
      <c r="E1087" t="s">
        <v>3194</v>
      </c>
      <c r="F1087" t="s">
        <v>3331</v>
      </c>
      <c r="G1087" t="s">
        <v>3842</v>
      </c>
      <c r="H1087">
        <v>88</v>
      </c>
      <c r="I1087">
        <v>76</v>
      </c>
      <c r="K1087" t="s">
        <v>735</v>
      </c>
      <c r="L1087">
        <v>1</v>
      </c>
      <c r="M1087" t="s">
        <v>5296</v>
      </c>
    </row>
    <row r="1088" spans="1:13" x14ac:dyDescent="0.25">
      <c r="A1088">
        <v>2158</v>
      </c>
      <c r="B1088">
        <v>2015</v>
      </c>
      <c r="C1088" t="s">
        <v>3222</v>
      </c>
      <c r="D1088" t="s">
        <v>274</v>
      </c>
      <c r="E1088" t="s">
        <v>3194</v>
      </c>
      <c r="F1088" t="s">
        <v>3373</v>
      </c>
      <c r="G1088" t="s">
        <v>3842</v>
      </c>
      <c r="H1088">
        <v>64</v>
      </c>
      <c r="I1088">
        <v>61</v>
      </c>
      <c r="K1088" t="s">
        <v>738</v>
      </c>
      <c r="L1088">
        <v>1</v>
      </c>
      <c r="M1088" t="s">
        <v>5299</v>
      </c>
    </row>
    <row r="1089" spans="1:13" x14ac:dyDescent="0.25">
      <c r="A1089">
        <v>2159</v>
      </c>
      <c r="B1089">
        <v>2015</v>
      </c>
      <c r="C1089" t="s">
        <v>3222</v>
      </c>
      <c r="D1089" t="s">
        <v>41</v>
      </c>
      <c r="E1089" t="s">
        <v>3194</v>
      </c>
      <c r="F1089" t="s">
        <v>3226</v>
      </c>
      <c r="G1089" t="s">
        <v>3842</v>
      </c>
      <c r="H1089">
        <v>77</v>
      </c>
      <c r="I1089">
        <v>57</v>
      </c>
      <c r="K1089" t="s">
        <v>1030</v>
      </c>
      <c r="L1089">
        <v>1</v>
      </c>
      <c r="M1089" t="s">
        <v>5300</v>
      </c>
    </row>
    <row r="1090" spans="1:13" x14ac:dyDescent="0.25">
      <c r="A1090">
        <v>2161</v>
      </c>
      <c r="B1090">
        <v>2015</v>
      </c>
      <c r="C1090" t="s">
        <v>3222</v>
      </c>
      <c r="D1090" t="s">
        <v>89</v>
      </c>
      <c r="E1090" t="s">
        <v>3194</v>
      </c>
      <c r="F1090" t="s">
        <v>3322</v>
      </c>
      <c r="G1090" t="s">
        <v>3842</v>
      </c>
      <c r="H1090">
        <v>85</v>
      </c>
      <c r="I1090">
        <v>62</v>
      </c>
      <c r="K1090" t="s">
        <v>538</v>
      </c>
      <c r="L1090">
        <v>1</v>
      </c>
      <c r="M1090" t="s">
        <v>5302</v>
      </c>
    </row>
    <row r="1091" spans="1:13" x14ac:dyDescent="0.25">
      <c r="A1091">
        <v>2162</v>
      </c>
      <c r="B1091">
        <v>2015</v>
      </c>
      <c r="C1091" t="s">
        <v>3222</v>
      </c>
      <c r="D1091" t="s">
        <v>47</v>
      </c>
      <c r="E1091" t="s">
        <v>3194</v>
      </c>
      <c r="F1091" t="s">
        <v>3376</v>
      </c>
      <c r="G1091" t="s">
        <v>3842</v>
      </c>
      <c r="H1091">
        <v>83</v>
      </c>
      <c r="I1091">
        <v>73</v>
      </c>
      <c r="K1091" t="s">
        <v>636</v>
      </c>
      <c r="L1091">
        <v>1</v>
      </c>
      <c r="M1091" t="s">
        <v>5303</v>
      </c>
    </row>
    <row r="1092" spans="1:13" x14ac:dyDescent="0.25">
      <c r="A1092">
        <v>2163</v>
      </c>
      <c r="B1092">
        <v>2015</v>
      </c>
      <c r="C1092" t="s">
        <v>3222</v>
      </c>
      <c r="D1092" t="s">
        <v>92</v>
      </c>
      <c r="E1092" t="s">
        <v>3194</v>
      </c>
      <c r="F1092" t="s">
        <v>3829</v>
      </c>
      <c r="G1092" t="s">
        <v>3841</v>
      </c>
      <c r="H1092">
        <v>68</v>
      </c>
      <c r="I1092">
        <v>65</v>
      </c>
      <c r="K1092" t="s">
        <v>762</v>
      </c>
      <c r="L1092">
        <v>1</v>
      </c>
      <c r="M1092" t="s">
        <v>5304</v>
      </c>
    </row>
    <row r="1093" spans="1:13" x14ac:dyDescent="0.25">
      <c r="A1093">
        <v>2166</v>
      </c>
      <c r="B1093">
        <v>2015</v>
      </c>
      <c r="C1093" t="s">
        <v>3222</v>
      </c>
      <c r="D1093" t="s">
        <v>55</v>
      </c>
      <c r="E1093" t="s">
        <v>3194</v>
      </c>
      <c r="F1093" t="s">
        <v>3375</v>
      </c>
      <c r="G1093" t="s">
        <v>3842</v>
      </c>
      <c r="H1093">
        <v>73</v>
      </c>
      <c r="I1093">
        <v>52</v>
      </c>
      <c r="K1093" t="s">
        <v>1031</v>
      </c>
      <c r="L1093">
        <v>1</v>
      </c>
      <c r="M1093" t="s">
        <v>5307</v>
      </c>
    </row>
    <row r="1094" spans="1:13" x14ac:dyDescent="0.25">
      <c r="A1094">
        <v>2168</v>
      </c>
      <c r="B1094">
        <v>2015</v>
      </c>
      <c r="C1094" t="s">
        <v>3222</v>
      </c>
      <c r="D1094" t="s">
        <v>481</v>
      </c>
      <c r="E1094" t="s">
        <v>3194</v>
      </c>
      <c r="F1094" t="s">
        <v>3370</v>
      </c>
      <c r="G1094" t="s">
        <v>3841</v>
      </c>
      <c r="H1094">
        <v>60</v>
      </c>
      <c r="I1094">
        <v>54</v>
      </c>
      <c r="K1094" t="s">
        <v>642</v>
      </c>
      <c r="L1094">
        <v>1</v>
      </c>
      <c r="M1094" t="s">
        <v>5309</v>
      </c>
    </row>
    <row r="1095" spans="1:13" x14ac:dyDescent="0.25">
      <c r="A1095">
        <v>2171</v>
      </c>
      <c r="B1095">
        <v>2015</v>
      </c>
      <c r="C1095" t="s">
        <v>3373</v>
      </c>
      <c r="D1095" t="s">
        <v>64</v>
      </c>
      <c r="E1095" t="s">
        <v>3194</v>
      </c>
      <c r="F1095" t="s">
        <v>3435</v>
      </c>
      <c r="G1095" t="s">
        <v>3842</v>
      </c>
      <c r="H1095">
        <v>104</v>
      </c>
      <c r="I1095">
        <v>77</v>
      </c>
      <c r="K1095" t="s">
        <v>176</v>
      </c>
      <c r="L1095">
        <v>1</v>
      </c>
      <c r="M1095" t="s">
        <v>5312</v>
      </c>
    </row>
    <row r="1096" spans="1:13" x14ac:dyDescent="0.25">
      <c r="A1096">
        <v>2172</v>
      </c>
      <c r="B1096">
        <v>2015</v>
      </c>
      <c r="C1096" t="s">
        <v>3373</v>
      </c>
      <c r="D1096" t="s">
        <v>98</v>
      </c>
      <c r="E1096" t="s">
        <v>3194</v>
      </c>
      <c r="F1096" t="s">
        <v>3378</v>
      </c>
      <c r="G1096" t="s">
        <v>3842</v>
      </c>
      <c r="H1096">
        <v>84</v>
      </c>
      <c r="I1096">
        <v>66</v>
      </c>
      <c r="K1096" t="s">
        <v>258</v>
      </c>
      <c r="L1096">
        <v>1</v>
      </c>
      <c r="M1096" t="s">
        <v>5313</v>
      </c>
    </row>
    <row r="1097" spans="1:13" x14ac:dyDescent="0.25">
      <c r="A1097">
        <v>2173</v>
      </c>
      <c r="B1097">
        <v>2015</v>
      </c>
      <c r="C1097" t="s">
        <v>3373</v>
      </c>
      <c r="D1097" t="s">
        <v>10</v>
      </c>
      <c r="E1097" t="s">
        <v>3194</v>
      </c>
      <c r="F1097" t="s">
        <v>3823</v>
      </c>
      <c r="G1097" t="s">
        <v>3842</v>
      </c>
      <c r="H1097">
        <v>65</v>
      </c>
      <c r="I1097">
        <v>63</v>
      </c>
      <c r="K1097" t="s">
        <v>259</v>
      </c>
      <c r="L1097">
        <v>1</v>
      </c>
      <c r="M1097" t="s">
        <v>5190</v>
      </c>
    </row>
    <row r="1098" spans="1:13" x14ac:dyDescent="0.25">
      <c r="A1098">
        <v>2174</v>
      </c>
      <c r="B1098">
        <v>2015</v>
      </c>
      <c r="C1098" t="s">
        <v>3373</v>
      </c>
      <c r="D1098" t="s">
        <v>68</v>
      </c>
      <c r="E1098" t="s">
        <v>3194</v>
      </c>
      <c r="F1098" t="s">
        <v>3513</v>
      </c>
      <c r="G1098" t="s">
        <v>3842</v>
      </c>
      <c r="H1098">
        <v>65</v>
      </c>
      <c r="I1098">
        <v>45</v>
      </c>
      <c r="K1098" t="s">
        <v>260</v>
      </c>
      <c r="L1098">
        <v>1</v>
      </c>
      <c r="M1098" t="s">
        <v>5314</v>
      </c>
    </row>
    <row r="1099" spans="1:13" x14ac:dyDescent="0.25">
      <c r="A1099">
        <v>2175</v>
      </c>
      <c r="B1099">
        <v>2015</v>
      </c>
      <c r="C1099" t="s">
        <v>3373</v>
      </c>
      <c r="D1099" t="s">
        <v>70</v>
      </c>
      <c r="E1099" t="s">
        <v>3194</v>
      </c>
      <c r="F1099" t="s">
        <v>3458</v>
      </c>
      <c r="G1099" t="s">
        <v>3842</v>
      </c>
      <c r="H1099">
        <v>75</v>
      </c>
      <c r="I1099">
        <v>53</v>
      </c>
      <c r="K1099" t="s">
        <v>261</v>
      </c>
      <c r="L1099">
        <v>1</v>
      </c>
      <c r="M1099" t="s">
        <v>5315</v>
      </c>
    </row>
    <row r="1100" spans="1:13" x14ac:dyDescent="0.25">
      <c r="A1100">
        <v>2180</v>
      </c>
      <c r="B1100">
        <v>2015</v>
      </c>
      <c r="C1100" t="s">
        <v>3373</v>
      </c>
      <c r="D1100" t="s">
        <v>107</v>
      </c>
      <c r="E1100" t="s">
        <v>3194</v>
      </c>
      <c r="F1100" t="s">
        <v>3406</v>
      </c>
      <c r="G1100" t="s">
        <v>3842</v>
      </c>
      <c r="H1100">
        <v>91</v>
      </c>
      <c r="I1100">
        <v>88</v>
      </c>
      <c r="J1100" t="s">
        <v>3844</v>
      </c>
      <c r="K1100" t="s">
        <v>464</v>
      </c>
      <c r="L1100">
        <v>1</v>
      </c>
      <c r="M1100" t="s">
        <v>5319</v>
      </c>
    </row>
    <row r="1101" spans="1:13" x14ac:dyDescent="0.25">
      <c r="A1101">
        <v>2181</v>
      </c>
      <c r="B1101">
        <v>2015</v>
      </c>
      <c r="C1101" t="s">
        <v>3373</v>
      </c>
      <c r="D1101" t="s">
        <v>24</v>
      </c>
      <c r="E1101" t="s">
        <v>3194</v>
      </c>
      <c r="F1101" t="s">
        <v>3412</v>
      </c>
      <c r="G1101" t="s">
        <v>3841</v>
      </c>
      <c r="H1101">
        <v>71</v>
      </c>
      <c r="I1101">
        <v>67</v>
      </c>
      <c r="J1101" t="s">
        <v>3843</v>
      </c>
      <c r="K1101" t="s">
        <v>266</v>
      </c>
      <c r="L1101">
        <v>1</v>
      </c>
      <c r="M1101" t="s">
        <v>5320</v>
      </c>
    </row>
    <row r="1102" spans="1:13" x14ac:dyDescent="0.25">
      <c r="A1102">
        <v>2182</v>
      </c>
      <c r="B1102">
        <v>2015</v>
      </c>
      <c r="C1102" t="s">
        <v>3373</v>
      </c>
      <c r="D1102" t="s">
        <v>417</v>
      </c>
      <c r="E1102" t="s">
        <v>3194</v>
      </c>
      <c r="F1102" t="s">
        <v>3486</v>
      </c>
      <c r="G1102" t="s">
        <v>3842</v>
      </c>
      <c r="H1102">
        <v>75</v>
      </c>
      <c r="I1102">
        <v>60</v>
      </c>
      <c r="K1102" t="s">
        <v>267</v>
      </c>
      <c r="L1102">
        <v>1</v>
      </c>
      <c r="M1102" t="s">
        <v>5321</v>
      </c>
    </row>
    <row r="1103" spans="1:13" x14ac:dyDescent="0.25">
      <c r="A1103">
        <v>2186</v>
      </c>
      <c r="B1103">
        <v>2015</v>
      </c>
      <c r="C1103" t="s">
        <v>3373</v>
      </c>
      <c r="D1103" t="s">
        <v>83</v>
      </c>
      <c r="E1103" t="s">
        <v>3194</v>
      </c>
      <c r="F1103" t="s">
        <v>3376</v>
      </c>
      <c r="G1103" t="s">
        <v>3841</v>
      </c>
      <c r="H1103">
        <v>70</v>
      </c>
      <c r="I1103">
        <v>60</v>
      </c>
      <c r="K1103" t="s">
        <v>1035</v>
      </c>
      <c r="L1103">
        <v>1</v>
      </c>
      <c r="M1103" t="s">
        <v>5325</v>
      </c>
    </row>
    <row r="1104" spans="1:13" x14ac:dyDescent="0.25">
      <c r="A1104">
        <v>2187</v>
      </c>
      <c r="B1104">
        <v>2015</v>
      </c>
      <c r="C1104" t="s">
        <v>3373</v>
      </c>
      <c r="D1104" t="s">
        <v>36</v>
      </c>
      <c r="E1104" t="s">
        <v>3194</v>
      </c>
      <c r="F1104" t="s">
        <v>3226</v>
      </c>
      <c r="G1104" t="s">
        <v>3841</v>
      </c>
      <c r="H1104">
        <v>68</v>
      </c>
      <c r="I1104">
        <v>67</v>
      </c>
      <c r="K1104" t="s">
        <v>1036</v>
      </c>
      <c r="L1104">
        <v>1</v>
      </c>
      <c r="M1104" t="s">
        <v>5326</v>
      </c>
    </row>
    <row r="1105" spans="1:13" x14ac:dyDescent="0.25">
      <c r="A1105">
        <v>2189</v>
      </c>
      <c r="B1105">
        <v>2015</v>
      </c>
      <c r="C1105" t="s">
        <v>3373</v>
      </c>
      <c r="D1105" t="s">
        <v>85</v>
      </c>
      <c r="E1105" t="s">
        <v>3194</v>
      </c>
      <c r="F1105" t="s">
        <v>3196</v>
      </c>
      <c r="G1105" t="s">
        <v>3841</v>
      </c>
      <c r="H1105">
        <v>74</v>
      </c>
      <c r="I1105">
        <v>65</v>
      </c>
      <c r="K1105" t="s">
        <v>1037</v>
      </c>
      <c r="L1105">
        <v>1</v>
      </c>
      <c r="M1105" t="s">
        <v>5328</v>
      </c>
    </row>
    <row r="1106" spans="1:13" x14ac:dyDescent="0.25">
      <c r="A1106">
        <v>2192</v>
      </c>
      <c r="B1106">
        <v>2015</v>
      </c>
      <c r="C1106" t="s">
        <v>3373</v>
      </c>
      <c r="D1106" t="s">
        <v>43</v>
      </c>
      <c r="E1106" t="s">
        <v>3194</v>
      </c>
      <c r="F1106" t="s">
        <v>3322</v>
      </c>
      <c r="G1106" t="s">
        <v>3842</v>
      </c>
      <c r="H1106">
        <v>77</v>
      </c>
      <c r="I1106">
        <v>74</v>
      </c>
      <c r="K1106" t="s">
        <v>1038</v>
      </c>
      <c r="L1106">
        <v>1</v>
      </c>
      <c r="M1106" t="s">
        <v>5330</v>
      </c>
    </row>
    <row r="1107" spans="1:13" x14ac:dyDescent="0.25">
      <c r="A1107">
        <v>2193</v>
      </c>
      <c r="B1107">
        <v>2015</v>
      </c>
      <c r="C1107" t="s">
        <v>3373</v>
      </c>
      <c r="D1107" t="s">
        <v>44</v>
      </c>
      <c r="E1107" t="s">
        <v>3194</v>
      </c>
      <c r="F1107" t="s">
        <v>3370</v>
      </c>
      <c r="G1107" t="s">
        <v>3841</v>
      </c>
      <c r="H1107">
        <v>67</v>
      </c>
      <c r="I1107">
        <v>40</v>
      </c>
      <c r="K1107" t="s">
        <v>1039</v>
      </c>
      <c r="L1107">
        <v>1</v>
      </c>
      <c r="M1107" t="s">
        <v>5331</v>
      </c>
    </row>
    <row r="1108" spans="1:13" x14ac:dyDescent="0.25">
      <c r="A1108">
        <v>2196</v>
      </c>
      <c r="B1108">
        <v>2015</v>
      </c>
      <c r="C1108" t="s">
        <v>3373</v>
      </c>
      <c r="D1108" t="s">
        <v>92</v>
      </c>
      <c r="E1108" t="s">
        <v>3194</v>
      </c>
      <c r="F1108" t="s">
        <v>3375</v>
      </c>
      <c r="G1108" t="s">
        <v>3842</v>
      </c>
      <c r="H1108">
        <v>77</v>
      </c>
      <c r="I1108">
        <v>70</v>
      </c>
      <c r="K1108" t="s">
        <v>1041</v>
      </c>
      <c r="L1108">
        <v>1</v>
      </c>
      <c r="M1108" t="s">
        <v>5334</v>
      </c>
    </row>
    <row r="1109" spans="1:13" x14ac:dyDescent="0.25">
      <c r="A1109">
        <v>2197</v>
      </c>
      <c r="B1109">
        <v>2015</v>
      </c>
      <c r="C1109" t="s">
        <v>3373</v>
      </c>
      <c r="D1109" t="s">
        <v>650</v>
      </c>
      <c r="E1109" t="s">
        <v>3194</v>
      </c>
      <c r="F1109" t="s">
        <v>3222</v>
      </c>
      <c r="G1109" t="s">
        <v>3841</v>
      </c>
      <c r="H1109">
        <v>58</v>
      </c>
      <c r="I1109">
        <v>56</v>
      </c>
      <c r="K1109" t="s">
        <v>1042</v>
      </c>
      <c r="L1109">
        <v>1</v>
      </c>
      <c r="M1109" t="s">
        <v>5305</v>
      </c>
    </row>
    <row r="1110" spans="1:13" x14ac:dyDescent="0.25">
      <c r="A1110">
        <v>2200</v>
      </c>
      <c r="B1110">
        <v>2015</v>
      </c>
      <c r="C1110" t="s">
        <v>3373</v>
      </c>
      <c r="D1110" t="s">
        <v>481</v>
      </c>
      <c r="E1110" t="s">
        <v>3194</v>
      </c>
      <c r="F1110" t="s">
        <v>3829</v>
      </c>
      <c r="G1110" t="s">
        <v>3841</v>
      </c>
      <c r="H1110">
        <v>76</v>
      </c>
      <c r="I1110">
        <v>72</v>
      </c>
      <c r="K1110" t="s">
        <v>1043</v>
      </c>
      <c r="L1110">
        <v>1</v>
      </c>
      <c r="M1110" t="s">
        <v>5337</v>
      </c>
    </row>
    <row r="1111" spans="1:13" x14ac:dyDescent="0.25">
      <c r="A1111">
        <v>2201</v>
      </c>
      <c r="B1111">
        <v>2015</v>
      </c>
      <c r="C1111" t="s">
        <v>3373</v>
      </c>
      <c r="D1111" t="s">
        <v>310</v>
      </c>
      <c r="E1111" t="s">
        <v>3194</v>
      </c>
      <c r="F1111" t="s">
        <v>3331</v>
      </c>
      <c r="G1111" t="s">
        <v>3841</v>
      </c>
      <c r="H1111">
        <v>74</v>
      </c>
      <c r="I1111">
        <v>73</v>
      </c>
      <c r="K1111" t="s">
        <v>654</v>
      </c>
      <c r="L1111">
        <v>1</v>
      </c>
      <c r="M1111" t="s">
        <v>5338</v>
      </c>
    </row>
    <row r="1112" spans="1:13" x14ac:dyDescent="0.25">
      <c r="A1112">
        <v>2204</v>
      </c>
      <c r="B1112">
        <v>2015</v>
      </c>
      <c r="C1112" t="s">
        <v>3376</v>
      </c>
      <c r="D1112" t="s">
        <v>64</v>
      </c>
      <c r="E1112" t="s">
        <v>3194</v>
      </c>
      <c r="F1112" t="s">
        <v>3283</v>
      </c>
      <c r="G1112" t="s">
        <v>3842</v>
      </c>
      <c r="H1112">
        <v>72</v>
      </c>
      <c r="I1112">
        <v>71</v>
      </c>
      <c r="K1112" t="s">
        <v>176</v>
      </c>
      <c r="L1112">
        <v>1</v>
      </c>
      <c r="M1112" t="s">
        <v>5341</v>
      </c>
    </row>
    <row r="1113" spans="1:13" x14ac:dyDescent="0.25">
      <c r="A1113">
        <v>2205</v>
      </c>
      <c r="B1113">
        <v>2015</v>
      </c>
      <c r="C1113" t="s">
        <v>3376</v>
      </c>
      <c r="D1113" t="s">
        <v>148</v>
      </c>
      <c r="E1113" t="s">
        <v>3194</v>
      </c>
      <c r="F1113" t="s">
        <v>3409</v>
      </c>
      <c r="G1113" t="s">
        <v>3842</v>
      </c>
      <c r="H1113">
        <v>80</v>
      </c>
      <c r="I1113">
        <v>62</v>
      </c>
      <c r="K1113" t="s">
        <v>258</v>
      </c>
      <c r="L1113">
        <v>1</v>
      </c>
      <c r="M1113" t="s">
        <v>5342</v>
      </c>
    </row>
    <row r="1114" spans="1:13" x14ac:dyDescent="0.25">
      <c r="A1114">
        <v>2206</v>
      </c>
      <c r="B1114">
        <v>2015</v>
      </c>
      <c r="C1114" t="s">
        <v>3376</v>
      </c>
      <c r="D1114" t="s">
        <v>14</v>
      </c>
      <c r="E1114" t="s">
        <v>3194</v>
      </c>
      <c r="F1114" t="s">
        <v>3500</v>
      </c>
      <c r="G1114" t="s">
        <v>3841</v>
      </c>
      <c r="H1114">
        <v>86</v>
      </c>
      <c r="I1114">
        <v>74</v>
      </c>
      <c r="K1114" t="s">
        <v>99</v>
      </c>
      <c r="L1114">
        <v>1</v>
      </c>
      <c r="M1114" t="s">
        <v>5343</v>
      </c>
    </row>
    <row r="1115" spans="1:13" x14ac:dyDescent="0.25">
      <c r="A1115">
        <v>2207</v>
      </c>
      <c r="B1115">
        <v>2015</v>
      </c>
      <c r="C1115" t="s">
        <v>3376</v>
      </c>
      <c r="D1115" t="s">
        <v>104</v>
      </c>
      <c r="E1115" t="s">
        <v>3194</v>
      </c>
      <c r="F1115" t="s">
        <v>3267</v>
      </c>
      <c r="G1115" t="s">
        <v>3842</v>
      </c>
      <c r="H1115">
        <v>87</v>
      </c>
      <c r="I1115">
        <v>72</v>
      </c>
      <c r="K1115" t="s">
        <v>100</v>
      </c>
      <c r="L1115">
        <v>1</v>
      </c>
      <c r="M1115" t="s">
        <v>5344</v>
      </c>
    </row>
    <row r="1116" spans="1:13" x14ac:dyDescent="0.25">
      <c r="A1116">
        <v>2208</v>
      </c>
      <c r="B1116">
        <v>2015</v>
      </c>
      <c r="C1116" t="s">
        <v>3376</v>
      </c>
      <c r="D1116" t="s">
        <v>132</v>
      </c>
      <c r="E1116" t="s">
        <v>3194</v>
      </c>
      <c r="F1116" t="s">
        <v>3224</v>
      </c>
      <c r="G1116" t="s">
        <v>3842</v>
      </c>
      <c r="H1116">
        <v>78</v>
      </c>
      <c r="I1116">
        <v>67</v>
      </c>
      <c r="K1116" t="s">
        <v>101</v>
      </c>
      <c r="L1116">
        <v>1</v>
      </c>
      <c r="M1116" t="s">
        <v>5345</v>
      </c>
    </row>
    <row r="1117" spans="1:13" x14ac:dyDescent="0.25">
      <c r="A1117">
        <v>2210</v>
      </c>
      <c r="B1117">
        <v>2015</v>
      </c>
      <c r="C1117" t="s">
        <v>3376</v>
      </c>
      <c r="D1117" t="s">
        <v>314</v>
      </c>
      <c r="E1117" t="s">
        <v>3194</v>
      </c>
      <c r="F1117" t="s">
        <v>3402</v>
      </c>
      <c r="G1117" t="s">
        <v>3842</v>
      </c>
      <c r="H1117">
        <v>83</v>
      </c>
      <c r="I1117">
        <v>61</v>
      </c>
      <c r="K1117" t="s">
        <v>262</v>
      </c>
      <c r="L1117">
        <v>1</v>
      </c>
      <c r="M1117" t="s">
        <v>5347</v>
      </c>
    </row>
    <row r="1118" spans="1:13" x14ac:dyDescent="0.25">
      <c r="A1118">
        <v>2212</v>
      </c>
      <c r="B1118">
        <v>2015</v>
      </c>
      <c r="C1118" t="s">
        <v>3376</v>
      </c>
      <c r="D1118" t="s">
        <v>78</v>
      </c>
      <c r="E1118" t="s">
        <v>3194</v>
      </c>
      <c r="F1118" t="s">
        <v>3314</v>
      </c>
      <c r="G1118" t="s">
        <v>3841</v>
      </c>
      <c r="H1118">
        <v>78</v>
      </c>
      <c r="I1118">
        <v>72</v>
      </c>
      <c r="K1118" t="s">
        <v>153</v>
      </c>
      <c r="L1118">
        <v>1</v>
      </c>
      <c r="M1118" t="s">
        <v>5348</v>
      </c>
    </row>
    <row r="1119" spans="1:13" x14ac:dyDescent="0.25">
      <c r="A1119">
        <v>2217</v>
      </c>
      <c r="B1119">
        <v>2015</v>
      </c>
      <c r="C1119" t="s">
        <v>3376</v>
      </c>
      <c r="D1119" t="s">
        <v>292</v>
      </c>
      <c r="E1119" t="s">
        <v>3194</v>
      </c>
      <c r="F1119" t="s">
        <v>3375</v>
      </c>
      <c r="G1119" t="s">
        <v>3842</v>
      </c>
      <c r="H1119">
        <v>61</v>
      </c>
      <c r="I1119">
        <v>58</v>
      </c>
      <c r="K1119" t="s">
        <v>200</v>
      </c>
      <c r="L1119">
        <v>1</v>
      </c>
      <c r="M1119" t="s">
        <v>5353</v>
      </c>
    </row>
    <row r="1120" spans="1:13" x14ac:dyDescent="0.25">
      <c r="A1120">
        <v>2218</v>
      </c>
      <c r="B1120">
        <v>2015</v>
      </c>
      <c r="C1120" t="s">
        <v>3376</v>
      </c>
      <c r="D1120" t="s">
        <v>32</v>
      </c>
      <c r="E1120" t="s">
        <v>3194</v>
      </c>
      <c r="F1120" t="s">
        <v>3331</v>
      </c>
      <c r="G1120" t="s">
        <v>3842</v>
      </c>
      <c r="H1120">
        <v>71</v>
      </c>
      <c r="I1120">
        <v>68</v>
      </c>
      <c r="K1120" t="s">
        <v>201</v>
      </c>
      <c r="L1120">
        <v>1</v>
      </c>
      <c r="M1120" t="s">
        <v>5354</v>
      </c>
    </row>
    <row r="1121" spans="1:13" x14ac:dyDescent="0.25">
      <c r="A1121">
        <v>2221</v>
      </c>
      <c r="B1121">
        <v>2015</v>
      </c>
      <c r="C1121" t="s">
        <v>3376</v>
      </c>
      <c r="D1121" t="s">
        <v>137</v>
      </c>
      <c r="E1121" t="s">
        <v>3194</v>
      </c>
      <c r="F1121" t="s">
        <v>3370</v>
      </c>
      <c r="G1121" t="s">
        <v>3841</v>
      </c>
      <c r="H1121">
        <v>78</v>
      </c>
      <c r="I1121">
        <v>72</v>
      </c>
      <c r="K1121" t="s">
        <v>204</v>
      </c>
      <c r="L1121">
        <v>1</v>
      </c>
      <c r="M1121" t="s">
        <v>5356</v>
      </c>
    </row>
    <row r="1122" spans="1:13" x14ac:dyDescent="0.25">
      <c r="A1122">
        <v>2222</v>
      </c>
      <c r="B1122">
        <v>2015</v>
      </c>
      <c r="C1122" t="s">
        <v>3376</v>
      </c>
      <c r="D1122" t="s">
        <v>594</v>
      </c>
      <c r="E1122" t="s">
        <v>3194</v>
      </c>
      <c r="F1122" t="s">
        <v>3322</v>
      </c>
      <c r="G1122" t="s">
        <v>3842</v>
      </c>
      <c r="H1122">
        <v>71</v>
      </c>
      <c r="I1122">
        <v>67</v>
      </c>
      <c r="J1122" t="s">
        <v>3843</v>
      </c>
      <c r="K1122" t="s">
        <v>1045</v>
      </c>
      <c r="L1122">
        <v>1</v>
      </c>
      <c r="M1122" t="s">
        <v>5357</v>
      </c>
    </row>
    <row r="1123" spans="1:13" x14ac:dyDescent="0.25">
      <c r="A1123">
        <v>2227</v>
      </c>
      <c r="B1123">
        <v>2015</v>
      </c>
      <c r="C1123" t="s">
        <v>3376</v>
      </c>
      <c r="D1123" t="s">
        <v>44</v>
      </c>
      <c r="E1123" t="s">
        <v>3194</v>
      </c>
      <c r="F1123" t="s">
        <v>3829</v>
      </c>
      <c r="G1123" t="s">
        <v>3841</v>
      </c>
      <c r="H1123">
        <v>68</v>
      </c>
      <c r="I1123">
        <v>55</v>
      </c>
      <c r="K1123" t="s">
        <v>1046</v>
      </c>
      <c r="L1123">
        <v>1</v>
      </c>
      <c r="M1123" t="s">
        <v>5362</v>
      </c>
    </row>
    <row r="1124" spans="1:13" x14ac:dyDescent="0.25">
      <c r="A1124">
        <v>2228</v>
      </c>
      <c r="B1124">
        <v>2015</v>
      </c>
      <c r="C1124" t="s">
        <v>3376</v>
      </c>
      <c r="D1124" t="s">
        <v>89</v>
      </c>
      <c r="E1124" t="s">
        <v>3194</v>
      </c>
      <c r="F1124" t="s">
        <v>3226</v>
      </c>
      <c r="G1124" t="s">
        <v>3842</v>
      </c>
      <c r="H1124">
        <v>75</v>
      </c>
      <c r="I1124">
        <v>62</v>
      </c>
      <c r="K1124" t="s">
        <v>1047</v>
      </c>
      <c r="L1124">
        <v>1</v>
      </c>
      <c r="M1124" t="s">
        <v>5363</v>
      </c>
    </row>
    <row r="1125" spans="1:13" x14ac:dyDescent="0.25">
      <c r="A1125">
        <v>2231</v>
      </c>
      <c r="B1125">
        <v>2015</v>
      </c>
      <c r="C1125" t="s">
        <v>3376</v>
      </c>
      <c r="D1125" t="s">
        <v>93</v>
      </c>
      <c r="E1125" t="s">
        <v>3194</v>
      </c>
      <c r="F1125" t="s">
        <v>3196</v>
      </c>
      <c r="G1125" t="s">
        <v>3841</v>
      </c>
      <c r="H1125">
        <v>84</v>
      </c>
      <c r="I1125">
        <v>57</v>
      </c>
      <c r="K1125" t="s">
        <v>213</v>
      </c>
      <c r="L1125">
        <v>1</v>
      </c>
      <c r="M1125" t="s">
        <v>5365</v>
      </c>
    </row>
    <row r="1126" spans="1:13" x14ac:dyDescent="0.25">
      <c r="A1126">
        <v>2233</v>
      </c>
      <c r="B1126">
        <v>2015</v>
      </c>
      <c r="C1126" t="s">
        <v>3376</v>
      </c>
      <c r="D1126" t="s">
        <v>651</v>
      </c>
      <c r="E1126" t="s">
        <v>3194</v>
      </c>
      <c r="F1126" t="s">
        <v>3373</v>
      </c>
      <c r="G1126" t="s">
        <v>3841</v>
      </c>
      <c r="H1126">
        <v>75</v>
      </c>
      <c r="I1126">
        <v>62</v>
      </c>
      <c r="K1126" t="s">
        <v>215</v>
      </c>
      <c r="L1126">
        <v>1</v>
      </c>
      <c r="M1126" t="s">
        <v>5335</v>
      </c>
    </row>
    <row r="1127" spans="1:13" x14ac:dyDescent="0.25">
      <c r="A1127">
        <v>2234</v>
      </c>
      <c r="B1127">
        <v>2015</v>
      </c>
      <c r="C1127" t="s">
        <v>3376</v>
      </c>
      <c r="D1127" t="s">
        <v>56</v>
      </c>
      <c r="E1127" t="s">
        <v>3194</v>
      </c>
      <c r="F1127" t="s">
        <v>3222</v>
      </c>
      <c r="G1127" t="s">
        <v>3841</v>
      </c>
      <c r="H1127">
        <v>67</v>
      </c>
      <c r="I1127">
        <v>53</v>
      </c>
      <c r="K1127" t="s">
        <v>1050</v>
      </c>
      <c r="L1127">
        <v>1</v>
      </c>
      <c r="M1127" t="s">
        <v>5308</v>
      </c>
    </row>
    <row r="1128" spans="1:13" x14ac:dyDescent="0.25">
      <c r="A1128">
        <v>2237</v>
      </c>
      <c r="B1128">
        <v>2015</v>
      </c>
      <c r="C1128" t="s">
        <v>3370</v>
      </c>
      <c r="D1128" t="s">
        <v>8</v>
      </c>
      <c r="E1128" t="s">
        <v>3194</v>
      </c>
      <c r="F1128" t="s">
        <v>3475</v>
      </c>
      <c r="G1128" t="s">
        <v>3842</v>
      </c>
      <c r="H1128">
        <v>83</v>
      </c>
      <c r="I1128">
        <v>62</v>
      </c>
      <c r="K1128" t="s">
        <v>176</v>
      </c>
      <c r="L1128">
        <v>1</v>
      </c>
      <c r="M1128" t="s">
        <v>5368</v>
      </c>
    </row>
    <row r="1129" spans="1:13" x14ac:dyDescent="0.25">
      <c r="A1129">
        <v>2238</v>
      </c>
      <c r="B1129">
        <v>2015</v>
      </c>
      <c r="C1129" t="s">
        <v>3370</v>
      </c>
      <c r="D1129" t="s">
        <v>148</v>
      </c>
      <c r="E1129" t="s">
        <v>3194</v>
      </c>
      <c r="F1129" t="s">
        <v>3485</v>
      </c>
      <c r="G1129" t="s">
        <v>3842</v>
      </c>
      <c r="H1129">
        <v>78</v>
      </c>
      <c r="I1129">
        <v>62</v>
      </c>
      <c r="K1129" t="s">
        <v>258</v>
      </c>
      <c r="L1129">
        <v>1</v>
      </c>
      <c r="M1129" t="s">
        <v>5369</v>
      </c>
    </row>
    <row r="1130" spans="1:13" x14ac:dyDescent="0.25">
      <c r="A1130">
        <v>2239</v>
      </c>
      <c r="B1130">
        <v>2015</v>
      </c>
      <c r="C1130" t="s">
        <v>3370</v>
      </c>
      <c r="D1130" t="s">
        <v>12</v>
      </c>
      <c r="E1130" t="s">
        <v>3194</v>
      </c>
      <c r="F1130" t="s">
        <v>3296</v>
      </c>
      <c r="G1130" t="s">
        <v>3842</v>
      </c>
      <c r="H1130">
        <v>80</v>
      </c>
      <c r="I1130">
        <v>66</v>
      </c>
      <c r="K1130" t="s">
        <v>259</v>
      </c>
      <c r="L1130">
        <v>1</v>
      </c>
      <c r="M1130" t="s">
        <v>5370</v>
      </c>
    </row>
    <row r="1131" spans="1:13" x14ac:dyDescent="0.25">
      <c r="A1131">
        <v>2243</v>
      </c>
      <c r="B1131">
        <v>2015</v>
      </c>
      <c r="C1131" t="s">
        <v>3370</v>
      </c>
      <c r="D1131" t="s">
        <v>314</v>
      </c>
      <c r="E1131" t="s">
        <v>3194</v>
      </c>
      <c r="F1131" t="s">
        <v>3303</v>
      </c>
      <c r="G1131" t="s">
        <v>3842</v>
      </c>
      <c r="H1131">
        <v>78</v>
      </c>
      <c r="I1131">
        <v>46</v>
      </c>
      <c r="K1131" t="s">
        <v>105</v>
      </c>
      <c r="L1131">
        <v>1</v>
      </c>
      <c r="M1131" t="s">
        <v>5373</v>
      </c>
    </row>
    <row r="1132" spans="1:13" x14ac:dyDescent="0.25">
      <c r="A1132">
        <v>2244</v>
      </c>
      <c r="B1132">
        <v>2015</v>
      </c>
      <c r="C1132" t="s">
        <v>3370</v>
      </c>
      <c r="D1132" t="s">
        <v>197</v>
      </c>
      <c r="E1132" t="s">
        <v>3194</v>
      </c>
      <c r="F1132" t="s">
        <v>3830</v>
      </c>
      <c r="G1132" t="s">
        <v>3841</v>
      </c>
      <c r="H1132">
        <v>75</v>
      </c>
      <c r="I1132">
        <v>70</v>
      </c>
      <c r="K1132" t="s">
        <v>152</v>
      </c>
      <c r="L1132">
        <v>1</v>
      </c>
      <c r="M1132" t="s">
        <v>5144</v>
      </c>
    </row>
    <row r="1133" spans="1:13" x14ac:dyDescent="0.25">
      <c r="A1133">
        <v>2245</v>
      </c>
      <c r="B1133">
        <v>2015</v>
      </c>
      <c r="C1133" t="s">
        <v>3370</v>
      </c>
      <c r="D1133" t="s">
        <v>24</v>
      </c>
      <c r="E1133" t="s">
        <v>3194</v>
      </c>
      <c r="F1133" t="s">
        <v>3432</v>
      </c>
      <c r="G1133" t="s">
        <v>3842</v>
      </c>
      <c r="H1133">
        <v>76</v>
      </c>
      <c r="I1133">
        <v>49</v>
      </c>
      <c r="K1133" t="s">
        <v>153</v>
      </c>
      <c r="L1133">
        <v>1</v>
      </c>
      <c r="M1133" t="s">
        <v>5374</v>
      </c>
    </row>
    <row r="1134" spans="1:13" x14ac:dyDescent="0.25">
      <c r="A1134">
        <v>2246</v>
      </c>
      <c r="B1134">
        <v>2015</v>
      </c>
      <c r="C1134" t="s">
        <v>3370</v>
      </c>
      <c r="D1134" t="s">
        <v>26</v>
      </c>
      <c r="E1134" t="s">
        <v>3194</v>
      </c>
      <c r="F1134" t="s">
        <v>3326</v>
      </c>
      <c r="G1134" t="s">
        <v>3842</v>
      </c>
      <c r="H1134">
        <v>81</v>
      </c>
      <c r="I1134">
        <v>78</v>
      </c>
      <c r="K1134" t="s">
        <v>265</v>
      </c>
      <c r="L1134">
        <v>1</v>
      </c>
      <c r="M1134" t="s">
        <v>5375</v>
      </c>
    </row>
    <row r="1135" spans="1:13" x14ac:dyDescent="0.25">
      <c r="A1135">
        <v>2249</v>
      </c>
      <c r="B1135">
        <v>2015</v>
      </c>
      <c r="C1135" t="s">
        <v>3370</v>
      </c>
      <c r="D1135" t="s">
        <v>32</v>
      </c>
      <c r="E1135" t="s">
        <v>3194</v>
      </c>
      <c r="F1135" t="s">
        <v>3373</v>
      </c>
      <c r="G1135" t="s">
        <v>3842</v>
      </c>
      <c r="H1135">
        <v>76</v>
      </c>
      <c r="I1135">
        <v>61</v>
      </c>
      <c r="K1135" t="s">
        <v>1053</v>
      </c>
      <c r="L1135">
        <v>1</v>
      </c>
      <c r="M1135" t="s">
        <v>5324</v>
      </c>
    </row>
    <row r="1136" spans="1:13" x14ac:dyDescent="0.25">
      <c r="A1136">
        <v>2250</v>
      </c>
      <c r="B1136">
        <v>2015</v>
      </c>
      <c r="C1136" t="s">
        <v>3370</v>
      </c>
      <c r="D1136" t="s">
        <v>34</v>
      </c>
      <c r="E1136" t="s">
        <v>3194</v>
      </c>
      <c r="F1136" t="s">
        <v>3375</v>
      </c>
      <c r="G1136" t="s">
        <v>3842</v>
      </c>
      <c r="H1136">
        <v>65</v>
      </c>
      <c r="I1136">
        <v>59</v>
      </c>
      <c r="K1136" t="s">
        <v>1054</v>
      </c>
      <c r="L1136">
        <v>1</v>
      </c>
      <c r="M1136" t="s">
        <v>5378</v>
      </c>
    </row>
    <row r="1137" spans="1:13" x14ac:dyDescent="0.25">
      <c r="A1137">
        <v>2253</v>
      </c>
      <c r="B1137">
        <v>2015</v>
      </c>
      <c r="C1137" t="s">
        <v>3370</v>
      </c>
      <c r="D1137" t="s">
        <v>85</v>
      </c>
      <c r="E1137" t="s">
        <v>3194</v>
      </c>
      <c r="F1137" t="s">
        <v>3222</v>
      </c>
      <c r="G1137" t="s">
        <v>3842</v>
      </c>
      <c r="H1137">
        <v>61</v>
      </c>
      <c r="I1137">
        <v>59</v>
      </c>
      <c r="K1137" t="s">
        <v>577</v>
      </c>
      <c r="L1137">
        <v>1</v>
      </c>
      <c r="M1137" t="s">
        <v>5298</v>
      </c>
    </row>
    <row r="1138" spans="1:13" x14ac:dyDescent="0.25">
      <c r="A1138">
        <v>2254</v>
      </c>
      <c r="B1138">
        <v>2015</v>
      </c>
      <c r="C1138" t="s">
        <v>3370</v>
      </c>
      <c r="D1138" t="s">
        <v>39</v>
      </c>
      <c r="E1138" t="s">
        <v>3194</v>
      </c>
      <c r="F1138" t="s">
        <v>3829</v>
      </c>
      <c r="G1138" t="s">
        <v>3842</v>
      </c>
      <c r="H1138">
        <v>78</v>
      </c>
      <c r="I1138">
        <v>58</v>
      </c>
      <c r="K1138" t="s">
        <v>578</v>
      </c>
      <c r="L1138">
        <v>1</v>
      </c>
      <c r="M1138" t="s">
        <v>5380</v>
      </c>
    </row>
    <row r="1139" spans="1:13" x14ac:dyDescent="0.25">
      <c r="A1139">
        <v>2256</v>
      </c>
      <c r="B1139">
        <v>2015</v>
      </c>
      <c r="C1139" t="s">
        <v>3370</v>
      </c>
      <c r="D1139" t="s">
        <v>422</v>
      </c>
      <c r="E1139" t="s">
        <v>3194</v>
      </c>
      <c r="F1139" t="s">
        <v>3331</v>
      </c>
      <c r="G1139" t="s">
        <v>3841</v>
      </c>
      <c r="H1139">
        <v>66</v>
      </c>
      <c r="I1139">
        <v>53</v>
      </c>
      <c r="K1139" t="s">
        <v>1055</v>
      </c>
      <c r="L1139">
        <v>1</v>
      </c>
      <c r="M1139" t="s">
        <v>5382</v>
      </c>
    </row>
    <row r="1140" spans="1:13" x14ac:dyDescent="0.25">
      <c r="A1140">
        <v>2258</v>
      </c>
      <c r="B1140">
        <v>2015</v>
      </c>
      <c r="C1140" t="s">
        <v>3370</v>
      </c>
      <c r="D1140" t="s">
        <v>45</v>
      </c>
      <c r="E1140" t="s">
        <v>3194</v>
      </c>
      <c r="F1140" t="s">
        <v>3196</v>
      </c>
      <c r="G1140" t="s">
        <v>3841</v>
      </c>
      <c r="H1140">
        <v>74</v>
      </c>
      <c r="I1140">
        <v>71</v>
      </c>
      <c r="K1140" t="s">
        <v>1056</v>
      </c>
      <c r="L1140">
        <v>1</v>
      </c>
      <c r="M1140" t="s">
        <v>5383</v>
      </c>
    </row>
    <row r="1141" spans="1:13" x14ac:dyDescent="0.25">
      <c r="A1141">
        <v>2261</v>
      </c>
      <c r="B1141">
        <v>2015</v>
      </c>
      <c r="C1141" t="s">
        <v>3370</v>
      </c>
      <c r="D1141" t="s">
        <v>51</v>
      </c>
      <c r="E1141" t="s">
        <v>3194</v>
      </c>
      <c r="F1141" t="s">
        <v>3322</v>
      </c>
      <c r="G1141" t="s">
        <v>3842</v>
      </c>
      <c r="H1141">
        <v>79</v>
      </c>
      <c r="I1141">
        <v>57</v>
      </c>
      <c r="K1141" t="s">
        <v>1057</v>
      </c>
      <c r="L1141">
        <v>1</v>
      </c>
      <c r="M1141" t="s">
        <v>5386</v>
      </c>
    </row>
    <row r="1142" spans="1:13" x14ac:dyDescent="0.25">
      <c r="A1142">
        <v>2262</v>
      </c>
      <c r="B1142">
        <v>2015</v>
      </c>
      <c r="C1142" t="s">
        <v>3370</v>
      </c>
      <c r="D1142" t="s">
        <v>95</v>
      </c>
      <c r="E1142" t="s">
        <v>3194</v>
      </c>
      <c r="F1142" t="s">
        <v>3376</v>
      </c>
      <c r="G1142" t="s">
        <v>3842</v>
      </c>
      <c r="H1142">
        <v>68</v>
      </c>
      <c r="I1142">
        <v>63</v>
      </c>
      <c r="K1142" t="s">
        <v>1058</v>
      </c>
      <c r="L1142">
        <v>1</v>
      </c>
      <c r="M1142" t="s">
        <v>5366</v>
      </c>
    </row>
    <row r="1143" spans="1:13" x14ac:dyDescent="0.25">
      <c r="A1143">
        <v>2265</v>
      </c>
      <c r="B1143">
        <v>2015</v>
      </c>
      <c r="C1143" t="s">
        <v>3370</v>
      </c>
      <c r="D1143" t="s">
        <v>310</v>
      </c>
      <c r="E1143" t="s">
        <v>3194</v>
      </c>
      <c r="F1143" t="s">
        <v>3226</v>
      </c>
      <c r="G1143" t="s">
        <v>3842</v>
      </c>
      <c r="H1143">
        <v>73</v>
      </c>
      <c r="I1143">
        <v>67</v>
      </c>
      <c r="K1143" t="s">
        <v>1060</v>
      </c>
      <c r="L1143">
        <v>1</v>
      </c>
      <c r="M1143" t="s">
        <v>5388</v>
      </c>
    </row>
    <row r="1144" spans="1:13" x14ac:dyDescent="0.25">
      <c r="A1144">
        <v>2268</v>
      </c>
      <c r="B1144">
        <v>2015</v>
      </c>
      <c r="C1144" t="s">
        <v>3375</v>
      </c>
      <c r="D1144" t="s">
        <v>64</v>
      </c>
      <c r="E1144" t="s">
        <v>3194</v>
      </c>
      <c r="F1144" t="s">
        <v>3439</v>
      </c>
      <c r="G1144" t="s">
        <v>3842</v>
      </c>
      <c r="H1144">
        <v>79</v>
      </c>
      <c r="I1144">
        <v>63</v>
      </c>
      <c r="K1144" t="s">
        <v>176</v>
      </c>
      <c r="L1144">
        <v>1</v>
      </c>
      <c r="M1144" t="s">
        <v>5390</v>
      </c>
    </row>
    <row r="1145" spans="1:13" x14ac:dyDescent="0.25">
      <c r="A1145">
        <v>2270</v>
      </c>
      <c r="B1145">
        <v>2015</v>
      </c>
      <c r="C1145" t="s">
        <v>3375</v>
      </c>
      <c r="D1145" t="s">
        <v>12</v>
      </c>
      <c r="E1145" t="s">
        <v>3194</v>
      </c>
      <c r="F1145" t="s">
        <v>3415</v>
      </c>
      <c r="G1145" t="s">
        <v>3841</v>
      </c>
      <c r="H1145">
        <v>97</v>
      </c>
      <c r="I1145">
        <v>89</v>
      </c>
      <c r="K1145" t="s">
        <v>13</v>
      </c>
      <c r="L1145">
        <v>1</v>
      </c>
      <c r="M1145" t="s">
        <v>5392</v>
      </c>
    </row>
    <row r="1146" spans="1:13" x14ac:dyDescent="0.25">
      <c r="A1146">
        <v>2271</v>
      </c>
      <c r="B1146">
        <v>2015</v>
      </c>
      <c r="C1146" t="s">
        <v>3375</v>
      </c>
      <c r="D1146" t="s">
        <v>313</v>
      </c>
      <c r="E1146" t="s">
        <v>3194</v>
      </c>
      <c r="F1146" t="s">
        <v>3211</v>
      </c>
      <c r="G1146" t="s">
        <v>3842</v>
      </c>
      <c r="H1146">
        <v>62</v>
      </c>
      <c r="I1146">
        <v>57</v>
      </c>
      <c r="K1146" t="s">
        <v>15</v>
      </c>
      <c r="L1146">
        <v>1</v>
      </c>
      <c r="M1146" t="s">
        <v>5393</v>
      </c>
    </row>
    <row r="1147" spans="1:13" x14ac:dyDescent="0.25">
      <c r="A1147">
        <v>2275</v>
      </c>
      <c r="B1147">
        <v>2015</v>
      </c>
      <c r="C1147" t="s">
        <v>3375</v>
      </c>
      <c r="D1147" t="s">
        <v>20</v>
      </c>
      <c r="E1147" t="s">
        <v>3194</v>
      </c>
      <c r="F1147" t="s">
        <v>3833</v>
      </c>
      <c r="G1147" t="s">
        <v>3841</v>
      </c>
      <c r="H1147">
        <v>49</v>
      </c>
      <c r="I1147">
        <v>38</v>
      </c>
      <c r="K1147" t="s">
        <v>291</v>
      </c>
      <c r="L1147">
        <v>1</v>
      </c>
      <c r="M1147" t="s">
        <v>5396</v>
      </c>
    </row>
    <row r="1148" spans="1:13" x14ac:dyDescent="0.25">
      <c r="A1148">
        <v>2276</v>
      </c>
      <c r="B1148">
        <v>2015</v>
      </c>
      <c r="C1148" t="s">
        <v>3375</v>
      </c>
      <c r="D1148" t="s">
        <v>331</v>
      </c>
      <c r="E1148" t="s">
        <v>3194</v>
      </c>
      <c r="F1148" t="s">
        <v>3493</v>
      </c>
      <c r="G1148" t="s">
        <v>3842</v>
      </c>
      <c r="H1148">
        <v>78</v>
      </c>
      <c r="I1148">
        <v>71</v>
      </c>
      <c r="K1148" t="s">
        <v>178</v>
      </c>
      <c r="L1148">
        <v>1</v>
      </c>
      <c r="M1148" t="s">
        <v>5397</v>
      </c>
    </row>
    <row r="1149" spans="1:13" x14ac:dyDescent="0.25">
      <c r="A1149">
        <v>2277</v>
      </c>
      <c r="B1149">
        <v>2015</v>
      </c>
      <c r="C1149" t="s">
        <v>3375</v>
      </c>
      <c r="D1149" t="s">
        <v>417</v>
      </c>
      <c r="E1149" t="s">
        <v>3194</v>
      </c>
      <c r="F1149" t="s">
        <v>3521</v>
      </c>
      <c r="G1149" t="s">
        <v>3842</v>
      </c>
      <c r="H1149">
        <v>83</v>
      </c>
      <c r="I1149">
        <v>49</v>
      </c>
      <c r="K1149" t="s">
        <v>154</v>
      </c>
      <c r="L1149">
        <v>1</v>
      </c>
      <c r="M1149" t="s">
        <v>5398</v>
      </c>
    </row>
    <row r="1150" spans="1:13" x14ac:dyDescent="0.25">
      <c r="A1150">
        <v>2278</v>
      </c>
      <c r="B1150">
        <v>2015</v>
      </c>
      <c r="C1150" t="s">
        <v>3375</v>
      </c>
      <c r="D1150" t="s">
        <v>28</v>
      </c>
      <c r="E1150" t="s">
        <v>3194</v>
      </c>
      <c r="F1150" t="s">
        <v>3399</v>
      </c>
      <c r="G1150" t="s">
        <v>3842</v>
      </c>
      <c r="H1150">
        <v>67</v>
      </c>
      <c r="I1150">
        <v>54</v>
      </c>
      <c r="K1150" t="s">
        <v>332</v>
      </c>
      <c r="L1150">
        <v>1</v>
      </c>
      <c r="M1150" t="s">
        <v>5399</v>
      </c>
    </row>
    <row r="1151" spans="1:13" x14ac:dyDescent="0.25">
      <c r="A1151">
        <v>2279</v>
      </c>
      <c r="B1151">
        <v>2015</v>
      </c>
      <c r="C1151" t="s">
        <v>3375</v>
      </c>
      <c r="D1151" t="s">
        <v>183</v>
      </c>
      <c r="E1151" t="s">
        <v>3194</v>
      </c>
      <c r="F1151" t="s">
        <v>3462</v>
      </c>
      <c r="G1151" t="s">
        <v>3842</v>
      </c>
      <c r="H1151">
        <v>81</v>
      </c>
      <c r="I1151">
        <v>53</v>
      </c>
      <c r="K1151" t="s">
        <v>398</v>
      </c>
      <c r="L1151">
        <v>1</v>
      </c>
      <c r="M1151" t="s">
        <v>5400</v>
      </c>
    </row>
    <row r="1152" spans="1:13" x14ac:dyDescent="0.25">
      <c r="A1152">
        <v>2281</v>
      </c>
      <c r="B1152">
        <v>2015</v>
      </c>
      <c r="C1152" t="s">
        <v>3375</v>
      </c>
      <c r="D1152" t="s">
        <v>32</v>
      </c>
      <c r="E1152" t="s">
        <v>3194</v>
      </c>
      <c r="F1152" t="s">
        <v>3196</v>
      </c>
      <c r="G1152" t="s">
        <v>3842</v>
      </c>
      <c r="H1152">
        <v>75</v>
      </c>
      <c r="I1152">
        <v>66</v>
      </c>
      <c r="K1152" t="s">
        <v>1062</v>
      </c>
      <c r="L1152">
        <v>1</v>
      </c>
      <c r="M1152" t="s">
        <v>5401</v>
      </c>
    </row>
    <row r="1153" spans="1:13" x14ac:dyDescent="0.25">
      <c r="A1153">
        <v>2283</v>
      </c>
      <c r="B1153">
        <v>2015</v>
      </c>
      <c r="C1153" t="s">
        <v>3375</v>
      </c>
      <c r="D1153" t="s">
        <v>37</v>
      </c>
      <c r="E1153" t="s">
        <v>3194</v>
      </c>
      <c r="F1153" t="s">
        <v>3373</v>
      </c>
      <c r="G1153" t="s">
        <v>3842</v>
      </c>
      <c r="H1153">
        <v>53</v>
      </c>
      <c r="I1153">
        <v>52</v>
      </c>
      <c r="K1153" t="s">
        <v>1063</v>
      </c>
      <c r="L1153">
        <v>1</v>
      </c>
      <c r="M1153" t="s">
        <v>5327</v>
      </c>
    </row>
    <row r="1154" spans="1:13" x14ac:dyDescent="0.25">
      <c r="A1154">
        <v>2286</v>
      </c>
      <c r="B1154">
        <v>2015</v>
      </c>
      <c r="C1154" t="s">
        <v>3375</v>
      </c>
      <c r="D1154" t="s">
        <v>317</v>
      </c>
      <c r="E1154" t="s">
        <v>3194</v>
      </c>
      <c r="F1154" t="s">
        <v>3370</v>
      </c>
      <c r="G1154" t="s">
        <v>3841</v>
      </c>
      <c r="H1154">
        <v>95</v>
      </c>
      <c r="I1154">
        <v>85</v>
      </c>
      <c r="J1154" t="s">
        <v>3843</v>
      </c>
      <c r="K1154" t="s">
        <v>1064</v>
      </c>
      <c r="L1154">
        <v>1</v>
      </c>
      <c r="M1154" t="s">
        <v>5381</v>
      </c>
    </row>
    <row r="1155" spans="1:13" x14ac:dyDescent="0.25">
      <c r="A1155">
        <v>2287</v>
      </c>
      <c r="B1155">
        <v>2015</v>
      </c>
      <c r="C1155" t="s">
        <v>3375</v>
      </c>
      <c r="D1155" t="s">
        <v>43</v>
      </c>
      <c r="E1155" t="s">
        <v>3194</v>
      </c>
      <c r="F1155" t="s">
        <v>3226</v>
      </c>
      <c r="G1155" t="s">
        <v>3841</v>
      </c>
      <c r="H1155">
        <v>80</v>
      </c>
      <c r="I1155">
        <v>70</v>
      </c>
      <c r="K1155" t="s">
        <v>1065</v>
      </c>
      <c r="L1155">
        <v>1</v>
      </c>
      <c r="M1155" t="s">
        <v>5404</v>
      </c>
    </row>
    <row r="1156" spans="1:13" x14ac:dyDescent="0.25">
      <c r="A1156">
        <v>2288</v>
      </c>
      <c r="B1156">
        <v>2015</v>
      </c>
      <c r="C1156" t="s">
        <v>3375</v>
      </c>
      <c r="D1156" t="s">
        <v>44</v>
      </c>
      <c r="E1156" t="s">
        <v>3194</v>
      </c>
      <c r="F1156" t="s">
        <v>3222</v>
      </c>
      <c r="G1156" t="s">
        <v>3841</v>
      </c>
      <c r="H1156">
        <v>72</v>
      </c>
      <c r="I1156">
        <v>68</v>
      </c>
      <c r="J1156" t="s">
        <v>3843</v>
      </c>
      <c r="K1156" t="s">
        <v>1066</v>
      </c>
      <c r="L1156">
        <v>1</v>
      </c>
      <c r="M1156" t="s">
        <v>5301</v>
      </c>
    </row>
    <row r="1157" spans="1:13" x14ac:dyDescent="0.25">
      <c r="A1157">
        <v>2291</v>
      </c>
      <c r="B1157">
        <v>2015</v>
      </c>
      <c r="C1157" t="s">
        <v>3375</v>
      </c>
      <c r="D1157" t="s">
        <v>49</v>
      </c>
      <c r="E1157" t="s">
        <v>3194</v>
      </c>
      <c r="F1157" t="s">
        <v>3331</v>
      </c>
      <c r="G1157" t="s">
        <v>3841</v>
      </c>
      <c r="H1157">
        <v>64</v>
      </c>
      <c r="I1157">
        <v>44</v>
      </c>
      <c r="K1157" t="s">
        <v>1068</v>
      </c>
      <c r="L1157">
        <v>1</v>
      </c>
      <c r="M1157" t="s">
        <v>5407</v>
      </c>
    </row>
    <row r="1158" spans="1:13" x14ac:dyDescent="0.25">
      <c r="A1158">
        <v>2293</v>
      </c>
      <c r="B1158">
        <v>2015</v>
      </c>
      <c r="C1158" t="s">
        <v>3375</v>
      </c>
      <c r="D1158" t="s">
        <v>95</v>
      </c>
      <c r="E1158" t="s">
        <v>3194</v>
      </c>
      <c r="F1158" t="s">
        <v>3829</v>
      </c>
      <c r="G1158" t="s">
        <v>3841</v>
      </c>
      <c r="H1158">
        <v>87</v>
      </c>
      <c r="I1158">
        <v>76</v>
      </c>
      <c r="K1158" t="s">
        <v>1069</v>
      </c>
      <c r="L1158">
        <v>1</v>
      </c>
      <c r="M1158" t="s">
        <v>5408</v>
      </c>
    </row>
    <row r="1159" spans="1:13" x14ac:dyDescent="0.25">
      <c r="A1159">
        <v>2296</v>
      </c>
      <c r="B1159">
        <v>2015</v>
      </c>
      <c r="C1159" t="s">
        <v>3375</v>
      </c>
      <c r="D1159" t="s">
        <v>58</v>
      </c>
      <c r="E1159" t="s">
        <v>3194</v>
      </c>
      <c r="F1159" t="s">
        <v>3322</v>
      </c>
      <c r="G1159" t="s">
        <v>3841</v>
      </c>
      <c r="H1159">
        <v>67</v>
      </c>
      <c r="I1159">
        <v>51</v>
      </c>
      <c r="K1159" t="s">
        <v>347</v>
      </c>
      <c r="L1159">
        <v>1</v>
      </c>
      <c r="M1159" t="s">
        <v>5410</v>
      </c>
    </row>
    <row r="1160" spans="1:13" x14ac:dyDescent="0.25">
      <c r="A1160">
        <v>2297</v>
      </c>
      <c r="B1160">
        <v>2015</v>
      </c>
      <c r="C1160" t="s">
        <v>3375</v>
      </c>
      <c r="D1160" t="s">
        <v>310</v>
      </c>
      <c r="E1160" t="s">
        <v>3194</v>
      </c>
      <c r="F1160" t="s">
        <v>3376</v>
      </c>
      <c r="G1160" t="s">
        <v>3842</v>
      </c>
      <c r="H1160">
        <v>58</v>
      </c>
      <c r="I1160">
        <v>48</v>
      </c>
      <c r="K1160" t="s">
        <v>348</v>
      </c>
      <c r="L1160">
        <v>1</v>
      </c>
      <c r="M1160" t="s">
        <v>5367</v>
      </c>
    </row>
    <row r="1161" spans="1:13" x14ac:dyDescent="0.25">
      <c r="A1161">
        <v>2300</v>
      </c>
      <c r="B1161">
        <v>2015</v>
      </c>
      <c r="C1161" t="s">
        <v>3196</v>
      </c>
      <c r="D1161" t="s">
        <v>8</v>
      </c>
      <c r="E1161" t="s">
        <v>3194</v>
      </c>
      <c r="F1161" t="s">
        <v>3218</v>
      </c>
      <c r="G1161" t="s">
        <v>3842</v>
      </c>
      <c r="H1161">
        <v>64</v>
      </c>
      <c r="I1161">
        <v>60</v>
      </c>
      <c r="K1161" t="s">
        <v>176</v>
      </c>
      <c r="L1161">
        <v>1</v>
      </c>
      <c r="M1161" t="s">
        <v>3849</v>
      </c>
    </row>
    <row r="1162" spans="1:13" x14ac:dyDescent="0.25">
      <c r="A1162">
        <v>2301</v>
      </c>
      <c r="B1162">
        <v>2015</v>
      </c>
      <c r="C1162" t="s">
        <v>3196</v>
      </c>
      <c r="D1162" t="s">
        <v>65</v>
      </c>
      <c r="E1162" t="s">
        <v>3194</v>
      </c>
      <c r="F1162" t="s">
        <v>3210</v>
      </c>
      <c r="G1162" t="s">
        <v>3842</v>
      </c>
      <c r="H1162">
        <v>66</v>
      </c>
      <c r="I1162">
        <v>45</v>
      </c>
      <c r="K1162" t="s">
        <v>258</v>
      </c>
      <c r="L1162">
        <v>1</v>
      </c>
      <c r="M1162" t="s">
        <v>3882</v>
      </c>
    </row>
    <row r="1163" spans="1:13" x14ac:dyDescent="0.25">
      <c r="A1163">
        <v>2302</v>
      </c>
      <c r="B1163">
        <v>2015</v>
      </c>
      <c r="C1163" t="s">
        <v>3196</v>
      </c>
      <c r="D1163" t="s">
        <v>149</v>
      </c>
      <c r="E1163" t="s">
        <v>3194</v>
      </c>
      <c r="F1163" t="s">
        <v>3446</v>
      </c>
      <c r="G1163" t="s">
        <v>3842</v>
      </c>
      <c r="H1163">
        <v>88</v>
      </c>
      <c r="I1163">
        <v>51</v>
      </c>
      <c r="K1163" t="s">
        <v>259</v>
      </c>
      <c r="L1163">
        <v>1</v>
      </c>
      <c r="M1163" t="s">
        <v>5413</v>
      </c>
    </row>
    <row r="1164" spans="1:13" x14ac:dyDescent="0.25">
      <c r="A1164">
        <v>2305</v>
      </c>
      <c r="B1164">
        <v>2015</v>
      </c>
      <c r="C1164" t="s">
        <v>3196</v>
      </c>
      <c r="D1164" t="s">
        <v>102</v>
      </c>
      <c r="E1164" t="s">
        <v>3194</v>
      </c>
      <c r="F1164" t="s">
        <v>3202</v>
      </c>
      <c r="G1164" t="s">
        <v>3842</v>
      </c>
      <c r="H1164">
        <v>72</v>
      </c>
      <c r="I1164">
        <v>66</v>
      </c>
      <c r="K1164" t="s">
        <v>673</v>
      </c>
      <c r="L1164">
        <v>1</v>
      </c>
      <c r="M1164" t="s">
        <v>5414</v>
      </c>
    </row>
    <row r="1165" spans="1:13" x14ac:dyDescent="0.25">
      <c r="A1165">
        <v>2308</v>
      </c>
      <c r="B1165">
        <v>2015</v>
      </c>
      <c r="C1165" t="s">
        <v>3196</v>
      </c>
      <c r="D1165" t="s">
        <v>22</v>
      </c>
      <c r="E1165" t="s">
        <v>3194</v>
      </c>
      <c r="F1165" t="s">
        <v>3242</v>
      </c>
      <c r="G1165" t="s">
        <v>3841</v>
      </c>
      <c r="H1165">
        <v>77</v>
      </c>
      <c r="I1165">
        <v>67</v>
      </c>
      <c r="K1165" t="s">
        <v>153</v>
      </c>
      <c r="L1165">
        <v>1</v>
      </c>
      <c r="M1165" t="s">
        <v>5416</v>
      </c>
    </row>
    <row r="1166" spans="1:13" x14ac:dyDescent="0.25">
      <c r="A1166">
        <v>2309</v>
      </c>
      <c r="B1166">
        <v>2015</v>
      </c>
      <c r="C1166" t="s">
        <v>3196</v>
      </c>
      <c r="D1166" t="s">
        <v>197</v>
      </c>
      <c r="E1166" t="s">
        <v>3194</v>
      </c>
      <c r="F1166" t="s">
        <v>3238</v>
      </c>
      <c r="G1166" t="s">
        <v>3842</v>
      </c>
      <c r="H1166">
        <v>68</v>
      </c>
      <c r="I1166">
        <v>60</v>
      </c>
      <c r="K1166" t="s">
        <v>265</v>
      </c>
      <c r="L1166">
        <v>1</v>
      </c>
      <c r="M1166" t="s">
        <v>4500</v>
      </c>
    </row>
    <row r="1167" spans="1:13" x14ac:dyDescent="0.25">
      <c r="A1167">
        <v>2310</v>
      </c>
      <c r="B1167">
        <v>2015</v>
      </c>
      <c r="C1167" t="s">
        <v>3196</v>
      </c>
      <c r="D1167" t="s">
        <v>24</v>
      </c>
      <c r="E1167" t="s">
        <v>3194</v>
      </c>
      <c r="F1167" t="s">
        <v>3206</v>
      </c>
      <c r="G1167" t="s">
        <v>3842</v>
      </c>
      <c r="H1167">
        <v>79</v>
      </c>
      <c r="I1167">
        <v>61</v>
      </c>
      <c r="K1167" t="s">
        <v>266</v>
      </c>
      <c r="L1167">
        <v>1</v>
      </c>
      <c r="M1167" t="s">
        <v>3990</v>
      </c>
    </row>
    <row r="1168" spans="1:13" x14ac:dyDescent="0.25">
      <c r="A1168">
        <v>2311</v>
      </c>
      <c r="B1168">
        <v>2015</v>
      </c>
      <c r="C1168" t="s">
        <v>3196</v>
      </c>
      <c r="D1168" t="s">
        <v>26</v>
      </c>
      <c r="E1168" t="s">
        <v>3194</v>
      </c>
      <c r="F1168" t="s">
        <v>3286</v>
      </c>
      <c r="G1168" t="s">
        <v>3842</v>
      </c>
      <c r="H1168">
        <v>85</v>
      </c>
      <c r="I1168">
        <v>65</v>
      </c>
      <c r="K1168" t="s">
        <v>267</v>
      </c>
      <c r="L1168">
        <v>1</v>
      </c>
      <c r="M1168" t="s">
        <v>4482</v>
      </c>
    </row>
    <row r="1169" spans="1:13" x14ac:dyDescent="0.25">
      <c r="A1169">
        <v>2313</v>
      </c>
      <c r="B1169">
        <v>2015</v>
      </c>
      <c r="C1169" t="s">
        <v>3196</v>
      </c>
      <c r="D1169" t="s">
        <v>292</v>
      </c>
      <c r="E1169" t="s">
        <v>3194</v>
      </c>
      <c r="F1169" t="s">
        <v>3373</v>
      </c>
      <c r="G1169" t="s">
        <v>3842</v>
      </c>
      <c r="H1169">
        <v>65</v>
      </c>
      <c r="I1169">
        <v>53</v>
      </c>
      <c r="K1169" t="s">
        <v>529</v>
      </c>
      <c r="L1169">
        <v>1</v>
      </c>
      <c r="M1169" t="s">
        <v>5323</v>
      </c>
    </row>
    <row r="1170" spans="1:13" x14ac:dyDescent="0.25">
      <c r="A1170">
        <v>2316</v>
      </c>
      <c r="B1170">
        <v>2015</v>
      </c>
      <c r="C1170" t="s">
        <v>3196</v>
      </c>
      <c r="D1170" t="s">
        <v>36</v>
      </c>
      <c r="E1170" t="s">
        <v>3194</v>
      </c>
      <c r="F1170" t="s">
        <v>3370</v>
      </c>
      <c r="G1170" t="s">
        <v>3842</v>
      </c>
      <c r="H1170">
        <v>60</v>
      </c>
      <c r="I1170">
        <v>57</v>
      </c>
      <c r="J1170" t="s">
        <v>3843</v>
      </c>
      <c r="K1170" t="s">
        <v>532</v>
      </c>
      <c r="L1170">
        <v>1</v>
      </c>
      <c r="M1170" t="s">
        <v>5379</v>
      </c>
    </row>
    <row r="1171" spans="1:13" x14ac:dyDescent="0.25">
      <c r="A1171">
        <v>2317</v>
      </c>
      <c r="B1171">
        <v>2015</v>
      </c>
      <c r="C1171" t="s">
        <v>3196</v>
      </c>
      <c r="D1171" t="s">
        <v>37</v>
      </c>
      <c r="E1171" t="s">
        <v>3194</v>
      </c>
      <c r="F1171" t="s">
        <v>3322</v>
      </c>
      <c r="G1171" t="s">
        <v>3841</v>
      </c>
      <c r="H1171">
        <v>83</v>
      </c>
      <c r="I1171">
        <v>70</v>
      </c>
      <c r="K1171" t="s">
        <v>736</v>
      </c>
      <c r="L1171">
        <v>1</v>
      </c>
      <c r="M1171" t="s">
        <v>5417</v>
      </c>
    </row>
    <row r="1172" spans="1:13" x14ac:dyDescent="0.25">
      <c r="A1172">
        <v>2319</v>
      </c>
      <c r="B1172">
        <v>2015</v>
      </c>
      <c r="C1172" t="s">
        <v>3196</v>
      </c>
      <c r="D1172" t="s">
        <v>40</v>
      </c>
      <c r="E1172" t="s">
        <v>3194</v>
      </c>
      <c r="F1172" t="s">
        <v>3331</v>
      </c>
      <c r="G1172" t="s">
        <v>3842</v>
      </c>
      <c r="H1172">
        <v>69</v>
      </c>
      <c r="I1172">
        <v>66</v>
      </c>
      <c r="J1172" t="s">
        <v>3843</v>
      </c>
      <c r="K1172" t="s">
        <v>1072</v>
      </c>
      <c r="L1172">
        <v>1</v>
      </c>
      <c r="M1172" t="s">
        <v>5418</v>
      </c>
    </row>
    <row r="1173" spans="1:13" x14ac:dyDescent="0.25">
      <c r="A1173">
        <v>2320</v>
      </c>
      <c r="B1173">
        <v>2015</v>
      </c>
      <c r="C1173" t="s">
        <v>3196</v>
      </c>
      <c r="D1173" t="s">
        <v>422</v>
      </c>
      <c r="E1173" t="s">
        <v>3194</v>
      </c>
      <c r="F1173" t="s">
        <v>3376</v>
      </c>
      <c r="G1173" t="s">
        <v>3191</v>
      </c>
      <c r="K1173" t="s">
        <v>3191</v>
      </c>
      <c r="L1173">
        <v>0</v>
      </c>
      <c r="M1173" t="s">
        <v>5360</v>
      </c>
    </row>
    <row r="1174" spans="1:13" x14ac:dyDescent="0.25">
      <c r="A1174">
        <v>2321</v>
      </c>
      <c r="B1174">
        <v>2015</v>
      </c>
      <c r="C1174" t="s">
        <v>3196</v>
      </c>
      <c r="D1174" t="s">
        <v>277</v>
      </c>
      <c r="E1174" t="s">
        <v>3194</v>
      </c>
      <c r="F1174" t="s">
        <v>3376</v>
      </c>
      <c r="G1174" t="s">
        <v>3842</v>
      </c>
      <c r="H1174">
        <v>83</v>
      </c>
      <c r="I1174">
        <v>72</v>
      </c>
      <c r="K1174" t="s">
        <v>536</v>
      </c>
      <c r="L1174">
        <v>1</v>
      </c>
      <c r="M1174" t="s">
        <v>5361</v>
      </c>
    </row>
    <row r="1175" spans="1:13" x14ac:dyDescent="0.25">
      <c r="A1175">
        <v>2325</v>
      </c>
      <c r="B1175">
        <v>2015</v>
      </c>
      <c r="C1175" t="s">
        <v>3196</v>
      </c>
      <c r="D1175" t="s">
        <v>190</v>
      </c>
      <c r="E1175" t="s">
        <v>3194</v>
      </c>
      <c r="F1175" t="s">
        <v>3829</v>
      </c>
      <c r="G1175" t="s">
        <v>3841</v>
      </c>
      <c r="H1175">
        <v>74</v>
      </c>
      <c r="I1175">
        <v>68</v>
      </c>
      <c r="K1175" t="s">
        <v>540</v>
      </c>
      <c r="L1175">
        <v>1</v>
      </c>
      <c r="M1175" t="s">
        <v>5421</v>
      </c>
    </row>
    <row r="1176" spans="1:13" x14ac:dyDescent="0.25">
      <c r="A1176">
        <v>2326</v>
      </c>
      <c r="B1176">
        <v>2015</v>
      </c>
      <c r="C1176" t="s">
        <v>3196</v>
      </c>
      <c r="D1176" t="s">
        <v>92</v>
      </c>
      <c r="E1176" t="s">
        <v>3194</v>
      </c>
      <c r="F1176" t="s">
        <v>3226</v>
      </c>
      <c r="G1176" t="s">
        <v>3842</v>
      </c>
      <c r="H1176">
        <v>69</v>
      </c>
      <c r="I1176">
        <v>62</v>
      </c>
      <c r="K1176" t="s">
        <v>763</v>
      </c>
      <c r="L1176">
        <v>1</v>
      </c>
      <c r="M1176" t="s">
        <v>5422</v>
      </c>
    </row>
    <row r="1177" spans="1:13" x14ac:dyDescent="0.25">
      <c r="A1177">
        <v>2329</v>
      </c>
      <c r="B1177">
        <v>2015</v>
      </c>
      <c r="C1177" t="s">
        <v>3196</v>
      </c>
      <c r="D1177" t="s">
        <v>306</v>
      </c>
      <c r="E1177" t="s">
        <v>3194</v>
      </c>
      <c r="F1177" t="s">
        <v>3375</v>
      </c>
      <c r="G1177" t="s">
        <v>3842</v>
      </c>
      <c r="H1177">
        <v>77</v>
      </c>
      <c r="I1177">
        <v>66</v>
      </c>
      <c r="K1177" t="s">
        <v>766</v>
      </c>
      <c r="L1177">
        <v>1</v>
      </c>
      <c r="M1177" t="s">
        <v>5409</v>
      </c>
    </row>
    <row r="1178" spans="1:13" x14ac:dyDescent="0.25">
      <c r="A1178">
        <v>2331</v>
      </c>
      <c r="B1178">
        <v>2015</v>
      </c>
      <c r="C1178" t="s">
        <v>3196</v>
      </c>
      <c r="D1178" t="s">
        <v>310</v>
      </c>
      <c r="E1178" t="s">
        <v>3194</v>
      </c>
      <c r="F1178" t="s">
        <v>3222</v>
      </c>
      <c r="G1178" t="s">
        <v>3841</v>
      </c>
      <c r="H1178">
        <v>68</v>
      </c>
      <c r="I1178">
        <v>64</v>
      </c>
      <c r="K1178" t="s">
        <v>767</v>
      </c>
      <c r="L1178">
        <v>1</v>
      </c>
      <c r="M1178" t="s">
        <v>5310</v>
      </c>
    </row>
    <row r="1179" spans="1:13" x14ac:dyDescent="0.25">
      <c r="A1179">
        <v>2334</v>
      </c>
      <c r="B1179">
        <v>2015</v>
      </c>
      <c r="C1179" t="s">
        <v>3226</v>
      </c>
      <c r="D1179" t="s">
        <v>98</v>
      </c>
      <c r="E1179" t="s">
        <v>3194</v>
      </c>
      <c r="F1179" t="s">
        <v>3344</v>
      </c>
      <c r="G1179" t="s">
        <v>3842</v>
      </c>
      <c r="H1179">
        <v>63</v>
      </c>
      <c r="I1179">
        <v>47</v>
      </c>
      <c r="K1179" t="s">
        <v>176</v>
      </c>
      <c r="L1179">
        <v>1</v>
      </c>
      <c r="M1179" t="s">
        <v>5427</v>
      </c>
    </row>
    <row r="1180" spans="1:13" x14ac:dyDescent="0.25">
      <c r="A1180">
        <v>2338</v>
      </c>
      <c r="B1180">
        <v>2015</v>
      </c>
      <c r="C1180" t="s">
        <v>3226</v>
      </c>
      <c r="D1180" t="s">
        <v>16</v>
      </c>
      <c r="E1180" t="s">
        <v>3194</v>
      </c>
      <c r="F1180" t="s">
        <v>3247</v>
      </c>
      <c r="G1180" t="s">
        <v>3842</v>
      </c>
      <c r="H1180">
        <v>58</v>
      </c>
      <c r="I1180">
        <v>54</v>
      </c>
      <c r="K1180" t="s">
        <v>261</v>
      </c>
      <c r="L1180">
        <v>1</v>
      </c>
      <c r="M1180" t="s">
        <v>4430</v>
      </c>
    </row>
    <row r="1181" spans="1:13" x14ac:dyDescent="0.25">
      <c r="A1181">
        <v>2339</v>
      </c>
      <c r="B1181">
        <v>2015</v>
      </c>
      <c r="C1181" t="s">
        <v>3226</v>
      </c>
      <c r="D1181" t="s">
        <v>132</v>
      </c>
      <c r="E1181" t="s">
        <v>3194</v>
      </c>
      <c r="F1181" t="s">
        <v>3217</v>
      </c>
      <c r="G1181" t="s">
        <v>3842</v>
      </c>
      <c r="H1181">
        <v>78</v>
      </c>
      <c r="I1181">
        <v>55</v>
      </c>
      <c r="K1181" t="s">
        <v>673</v>
      </c>
      <c r="L1181">
        <v>1</v>
      </c>
      <c r="M1181" t="s">
        <v>5431</v>
      </c>
    </row>
    <row r="1182" spans="1:13" x14ac:dyDescent="0.25">
      <c r="A1182">
        <v>2340</v>
      </c>
      <c r="B1182">
        <v>2015</v>
      </c>
      <c r="C1182" t="s">
        <v>3226</v>
      </c>
      <c r="D1182" t="s">
        <v>20</v>
      </c>
      <c r="E1182" t="s">
        <v>3194</v>
      </c>
      <c r="F1182" t="s">
        <v>3229</v>
      </c>
      <c r="G1182" t="s">
        <v>3842</v>
      </c>
      <c r="H1182">
        <v>81</v>
      </c>
      <c r="I1182">
        <v>54</v>
      </c>
      <c r="K1182" t="s">
        <v>674</v>
      </c>
      <c r="L1182">
        <v>1</v>
      </c>
      <c r="M1182" t="s">
        <v>5432</v>
      </c>
    </row>
    <row r="1183" spans="1:13" x14ac:dyDescent="0.25">
      <c r="A1183">
        <v>2342</v>
      </c>
      <c r="B1183">
        <v>2015</v>
      </c>
      <c r="C1183" t="s">
        <v>3226</v>
      </c>
      <c r="D1183" t="s">
        <v>78</v>
      </c>
      <c r="E1183" t="s">
        <v>3194</v>
      </c>
      <c r="F1183" t="s">
        <v>3502</v>
      </c>
      <c r="G1183" t="s">
        <v>3842</v>
      </c>
      <c r="H1183">
        <v>67</v>
      </c>
      <c r="I1183">
        <v>52</v>
      </c>
      <c r="K1183" t="s">
        <v>416</v>
      </c>
      <c r="L1183">
        <v>1</v>
      </c>
      <c r="M1183" t="s">
        <v>5434</v>
      </c>
    </row>
    <row r="1184" spans="1:13" x14ac:dyDescent="0.25">
      <c r="A1184">
        <v>2345</v>
      </c>
      <c r="B1184">
        <v>2015</v>
      </c>
      <c r="C1184" t="s">
        <v>3226</v>
      </c>
      <c r="D1184" t="s">
        <v>133</v>
      </c>
      <c r="E1184" t="s">
        <v>3194</v>
      </c>
      <c r="F1184" t="s">
        <v>3209</v>
      </c>
      <c r="G1184" t="s">
        <v>3842</v>
      </c>
      <c r="H1184">
        <v>72</v>
      </c>
      <c r="I1184">
        <v>43</v>
      </c>
      <c r="K1184" t="s">
        <v>465</v>
      </c>
      <c r="L1184">
        <v>1</v>
      </c>
      <c r="M1184" t="s">
        <v>3947</v>
      </c>
    </row>
    <row r="1185" spans="1:13" x14ac:dyDescent="0.25">
      <c r="A1185">
        <v>2346</v>
      </c>
      <c r="B1185">
        <v>2015</v>
      </c>
      <c r="C1185" t="s">
        <v>3226</v>
      </c>
      <c r="D1185" t="s">
        <v>292</v>
      </c>
      <c r="E1185" t="s">
        <v>3194</v>
      </c>
      <c r="F1185" t="s">
        <v>3322</v>
      </c>
      <c r="G1185" t="s">
        <v>3842</v>
      </c>
      <c r="H1185">
        <v>78</v>
      </c>
      <c r="I1185">
        <v>67</v>
      </c>
      <c r="K1185" t="s">
        <v>466</v>
      </c>
      <c r="L1185">
        <v>1</v>
      </c>
      <c r="M1185" t="s">
        <v>5436</v>
      </c>
    </row>
    <row r="1186" spans="1:13" x14ac:dyDescent="0.25">
      <c r="A1186">
        <v>2347</v>
      </c>
      <c r="B1186">
        <v>2015</v>
      </c>
      <c r="C1186" t="s">
        <v>3226</v>
      </c>
      <c r="D1186" t="s">
        <v>32</v>
      </c>
      <c r="E1186" t="s">
        <v>3194</v>
      </c>
      <c r="F1186" t="s">
        <v>3829</v>
      </c>
      <c r="G1186" t="s">
        <v>3842</v>
      </c>
      <c r="H1186">
        <v>66</v>
      </c>
      <c r="I1186">
        <v>61</v>
      </c>
      <c r="J1186" t="s">
        <v>3843</v>
      </c>
      <c r="K1186" t="s">
        <v>467</v>
      </c>
      <c r="L1186">
        <v>1</v>
      </c>
      <c r="M1186" t="s">
        <v>5437</v>
      </c>
    </row>
    <row r="1187" spans="1:13" x14ac:dyDescent="0.25">
      <c r="A1187">
        <v>2350</v>
      </c>
      <c r="B1187">
        <v>2015</v>
      </c>
      <c r="C1187" t="s">
        <v>3226</v>
      </c>
      <c r="D1187" t="s">
        <v>137</v>
      </c>
      <c r="E1187" t="s">
        <v>3194</v>
      </c>
      <c r="F1187" t="s">
        <v>3222</v>
      </c>
      <c r="G1187" t="s">
        <v>3841</v>
      </c>
      <c r="H1187">
        <v>79</v>
      </c>
      <c r="I1187">
        <v>75</v>
      </c>
      <c r="J1187" t="s">
        <v>3843</v>
      </c>
      <c r="K1187" t="s">
        <v>1074</v>
      </c>
      <c r="L1187">
        <v>1</v>
      </c>
      <c r="M1187" t="s">
        <v>5297</v>
      </c>
    </row>
    <row r="1188" spans="1:13" x14ac:dyDescent="0.25">
      <c r="A1188">
        <v>2351</v>
      </c>
      <c r="B1188">
        <v>2015</v>
      </c>
      <c r="C1188" t="s">
        <v>3226</v>
      </c>
      <c r="D1188" t="s">
        <v>40</v>
      </c>
      <c r="E1188" t="s">
        <v>3194</v>
      </c>
      <c r="F1188" t="s">
        <v>3376</v>
      </c>
      <c r="G1188" t="s">
        <v>3841</v>
      </c>
      <c r="H1188">
        <v>64</v>
      </c>
      <c r="I1188">
        <v>60</v>
      </c>
      <c r="K1188" t="s">
        <v>983</v>
      </c>
      <c r="L1188">
        <v>1</v>
      </c>
      <c r="M1188" t="s">
        <v>5358</v>
      </c>
    </row>
    <row r="1189" spans="1:13" x14ac:dyDescent="0.25">
      <c r="A1189">
        <v>2354</v>
      </c>
      <c r="B1189">
        <v>2015</v>
      </c>
      <c r="C1189" t="s">
        <v>3226</v>
      </c>
      <c r="D1189" t="s">
        <v>44</v>
      </c>
      <c r="E1189" t="s">
        <v>3194</v>
      </c>
      <c r="F1189" t="s">
        <v>3331</v>
      </c>
      <c r="G1189" t="s">
        <v>3842</v>
      </c>
      <c r="H1189">
        <v>90</v>
      </c>
      <c r="I1189">
        <v>82</v>
      </c>
      <c r="K1189" t="s">
        <v>1075</v>
      </c>
      <c r="L1189">
        <v>1</v>
      </c>
      <c r="M1189" t="s">
        <v>5439</v>
      </c>
    </row>
    <row r="1190" spans="1:13" x14ac:dyDescent="0.25">
      <c r="A1190">
        <v>2356</v>
      </c>
      <c r="B1190">
        <v>2015</v>
      </c>
      <c r="C1190" t="s">
        <v>3226</v>
      </c>
      <c r="D1190" t="s">
        <v>47</v>
      </c>
      <c r="E1190" t="s">
        <v>3194</v>
      </c>
      <c r="F1190" t="s">
        <v>3375</v>
      </c>
      <c r="G1190" t="s">
        <v>3841</v>
      </c>
      <c r="H1190">
        <v>57</v>
      </c>
      <c r="I1190">
        <v>54</v>
      </c>
      <c r="K1190" t="s">
        <v>1076</v>
      </c>
      <c r="L1190">
        <v>1</v>
      </c>
      <c r="M1190" t="s">
        <v>5406</v>
      </c>
    </row>
    <row r="1191" spans="1:13" x14ac:dyDescent="0.25">
      <c r="A1191">
        <v>2357</v>
      </c>
      <c r="B1191">
        <v>2015</v>
      </c>
      <c r="C1191" t="s">
        <v>3226</v>
      </c>
      <c r="D1191" t="s">
        <v>49</v>
      </c>
      <c r="E1191" t="s">
        <v>3194</v>
      </c>
      <c r="F1191" t="s">
        <v>3370</v>
      </c>
      <c r="G1191" t="s">
        <v>3841</v>
      </c>
      <c r="H1191">
        <v>86</v>
      </c>
      <c r="I1191">
        <v>67</v>
      </c>
      <c r="K1191" t="s">
        <v>1077</v>
      </c>
      <c r="L1191">
        <v>1</v>
      </c>
      <c r="M1191" t="s">
        <v>5385</v>
      </c>
    </row>
    <row r="1192" spans="1:13" x14ac:dyDescent="0.25">
      <c r="A1192">
        <v>2361</v>
      </c>
      <c r="B1192">
        <v>2015</v>
      </c>
      <c r="C1192" t="s">
        <v>3226</v>
      </c>
      <c r="D1192" t="s">
        <v>56</v>
      </c>
      <c r="E1192" t="s">
        <v>3194</v>
      </c>
      <c r="F1192" t="s">
        <v>3373</v>
      </c>
      <c r="G1192" t="s">
        <v>3842</v>
      </c>
      <c r="H1192">
        <v>67</v>
      </c>
      <c r="I1192">
        <v>66</v>
      </c>
      <c r="K1192" t="s">
        <v>1079</v>
      </c>
      <c r="L1192">
        <v>1</v>
      </c>
      <c r="M1192" t="s">
        <v>5336</v>
      </c>
    </row>
    <row r="1193" spans="1:13" x14ac:dyDescent="0.25">
      <c r="A1193">
        <v>2362</v>
      </c>
      <c r="B1193">
        <v>2015</v>
      </c>
      <c r="C1193" t="s">
        <v>3226</v>
      </c>
      <c r="D1193" t="s">
        <v>58</v>
      </c>
      <c r="E1193" t="s">
        <v>3194</v>
      </c>
      <c r="F1193" t="s">
        <v>3196</v>
      </c>
      <c r="G1193" t="s">
        <v>3841</v>
      </c>
      <c r="H1193">
        <v>79</v>
      </c>
      <c r="I1193">
        <v>66</v>
      </c>
      <c r="K1193" t="s">
        <v>1080</v>
      </c>
      <c r="L1193">
        <v>1</v>
      </c>
      <c r="M1193" t="s">
        <v>5424</v>
      </c>
    </row>
    <row r="1194" spans="1:13" x14ac:dyDescent="0.25">
      <c r="A1194">
        <v>2365</v>
      </c>
      <c r="B1194">
        <v>2015</v>
      </c>
      <c r="C1194" t="s">
        <v>3322</v>
      </c>
      <c r="D1194" t="s">
        <v>64</v>
      </c>
      <c r="E1194" t="s">
        <v>3194</v>
      </c>
      <c r="F1194" t="s">
        <v>3211</v>
      </c>
      <c r="G1194" t="s">
        <v>3842</v>
      </c>
      <c r="H1194">
        <v>77</v>
      </c>
      <c r="I1194">
        <v>58</v>
      </c>
      <c r="K1194" t="s">
        <v>176</v>
      </c>
      <c r="L1194">
        <v>1</v>
      </c>
      <c r="M1194" t="s">
        <v>5442</v>
      </c>
    </row>
    <row r="1195" spans="1:13" x14ac:dyDescent="0.25">
      <c r="A1195">
        <v>2366</v>
      </c>
      <c r="B1195">
        <v>2015</v>
      </c>
      <c r="C1195" t="s">
        <v>3322</v>
      </c>
      <c r="D1195" t="s">
        <v>65</v>
      </c>
      <c r="E1195" t="s">
        <v>3194</v>
      </c>
      <c r="F1195" t="s">
        <v>3839</v>
      </c>
      <c r="G1195" t="s">
        <v>3842</v>
      </c>
      <c r="H1195">
        <v>94</v>
      </c>
      <c r="I1195">
        <v>81</v>
      </c>
      <c r="K1195" t="s">
        <v>258</v>
      </c>
      <c r="L1195">
        <v>1</v>
      </c>
      <c r="M1195" t="s">
        <v>5443</v>
      </c>
    </row>
    <row r="1196" spans="1:13" x14ac:dyDescent="0.25">
      <c r="A1196">
        <v>2367</v>
      </c>
      <c r="B1196">
        <v>2015</v>
      </c>
      <c r="C1196" t="s">
        <v>3322</v>
      </c>
      <c r="D1196" t="s">
        <v>10</v>
      </c>
      <c r="E1196" t="s">
        <v>3194</v>
      </c>
      <c r="F1196" t="s">
        <v>3228</v>
      </c>
      <c r="G1196" t="s">
        <v>3842</v>
      </c>
      <c r="H1196">
        <v>66</v>
      </c>
      <c r="I1196">
        <v>53</v>
      </c>
      <c r="K1196" t="s">
        <v>259</v>
      </c>
      <c r="L1196">
        <v>1</v>
      </c>
      <c r="M1196" t="s">
        <v>5444</v>
      </c>
    </row>
    <row r="1197" spans="1:13" x14ac:dyDescent="0.25">
      <c r="A1197">
        <v>2370</v>
      </c>
      <c r="B1197">
        <v>2015</v>
      </c>
      <c r="C1197" t="s">
        <v>3322</v>
      </c>
      <c r="D1197" t="s">
        <v>132</v>
      </c>
      <c r="E1197" t="s">
        <v>3194</v>
      </c>
      <c r="F1197" t="s">
        <v>3203</v>
      </c>
      <c r="G1197" t="s">
        <v>3842</v>
      </c>
      <c r="H1197">
        <v>70</v>
      </c>
      <c r="I1197">
        <v>57</v>
      </c>
      <c r="K1197" t="s">
        <v>103</v>
      </c>
      <c r="L1197">
        <v>1</v>
      </c>
      <c r="M1197" t="s">
        <v>5447</v>
      </c>
    </row>
    <row r="1198" spans="1:13" x14ac:dyDescent="0.25">
      <c r="A1198">
        <v>2372</v>
      </c>
      <c r="B1198">
        <v>2015</v>
      </c>
      <c r="C1198" t="s">
        <v>3322</v>
      </c>
      <c r="D1198" t="s">
        <v>197</v>
      </c>
      <c r="E1198" t="s">
        <v>3194</v>
      </c>
      <c r="F1198" t="s">
        <v>3468</v>
      </c>
      <c r="G1198" t="s">
        <v>3842</v>
      </c>
      <c r="H1198">
        <v>74</v>
      </c>
      <c r="I1198">
        <v>52</v>
      </c>
      <c r="K1198" t="s">
        <v>415</v>
      </c>
      <c r="L1198">
        <v>1</v>
      </c>
      <c r="M1198" t="s">
        <v>5448</v>
      </c>
    </row>
    <row r="1199" spans="1:13" x14ac:dyDescent="0.25">
      <c r="A1199">
        <v>2373</v>
      </c>
      <c r="B1199">
        <v>2015</v>
      </c>
      <c r="C1199" t="s">
        <v>3322</v>
      </c>
      <c r="D1199" t="s">
        <v>78</v>
      </c>
      <c r="E1199" t="s">
        <v>3194</v>
      </c>
      <c r="F1199" t="s">
        <v>3239</v>
      </c>
      <c r="G1199" t="s">
        <v>3842</v>
      </c>
      <c r="H1199">
        <v>74</v>
      </c>
      <c r="I1199">
        <v>53</v>
      </c>
      <c r="K1199" t="s">
        <v>416</v>
      </c>
      <c r="L1199">
        <v>1</v>
      </c>
      <c r="M1199" t="s">
        <v>4381</v>
      </c>
    </row>
    <row r="1200" spans="1:13" x14ac:dyDescent="0.25">
      <c r="A1200">
        <v>2374</v>
      </c>
      <c r="B1200">
        <v>2015</v>
      </c>
      <c r="C1200" t="s">
        <v>3322</v>
      </c>
      <c r="D1200" t="s">
        <v>417</v>
      </c>
      <c r="E1200" t="s">
        <v>3194</v>
      </c>
      <c r="F1200" t="s">
        <v>3412</v>
      </c>
      <c r="G1200" t="s">
        <v>3842</v>
      </c>
      <c r="H1200">
        <v>53</v>
      </c>
      <c r="I1200">
        <v>47</v>
      </c>
      <c r="K1200" t="s">
        <v>418</v>
      </c>
      <c r="L1200">
        <v>1</v>
      </c>
      <c r="M1200" t="s">
        <v>5449</v>
      </c>
    </row>
    <row r="1201" spans="1:13" x14ac:dyDescent="0.25">
      <c r="A1201">
        <v>2375</v>
      </c>
      <c r="B1201">
        <v>2015</v>
      </c>
      <c r="C1201" t="s">
        <v>3322</v>
      </c>
      <c r="D1201" t="s">
        <v>28</v>
      </c>
      <c r="E1201" t="s">
        <v>3194</v>
      </c>
      <c r="F1201" t="s">
        <v>3371</v>
      </c>
      <c r="G1201" t="s">
        <v>3842</v>
      </c>
      <c r="H1201">
        <v>66</v>
      </c>
      <c r="I1201">
        <v>49</v>
      </c>
      <c r="K1201" t="s">
        <v>930</v>
      </c>
      <c r="L1201">
        <v>1</v>
      </c>
      <c r="M1201" t="s">
        <v>5450</v>
      </c>
    </row>
    <row r="1202" spans="1:13" x14ac:dyDescent="0.25">
      <c r="A1202">
        <v>2378</v>
      </c>
      <c r="B1202">
        <v>2015</v>
      </c>
      <c r="C1202" t="s">
        <v>3322</v>
      </c>
      <c r="D1202" t="s">
        <v>32</v>
      </c>
      <c r="E1202" t="s">
        <v>3194</v>
      </c>
      <c r="F1202" t="s">
        <v>3222</v>
      </c>
      <c r="G1202" t="s">
        <v>3841</v>
      </c>
      <c r="H1202">
        <v>73</v>
      </c>
      <c r="I1202">
        <v>69</v>
      </c>
      <c r="K1202" t="s">
        <v>931</v>
      </c>
      <c r="L1202">
        <v>1</v>
      </c>
      <c r="M1202" t="s">
        <v>5294</v>
      </c>
    </row>
    <row r="1203" spans="1:13" x14ac:dyDescent="0.25">
      <c r="A1203">
        <v>2379</v>
      </c>
      <c r="B1203">
        <v>2015</v>
      </c>
      <c r="C1203" t="s">
        <v>3322</v>
      </c>
      <c r="D1203" t="s">
        <v>34</v>
      </c>
      <c r="E1203" t="s">
        <v>3194</v>
      </c>
      <c r="F1203" t="s">
        <v>3829</v>
      </c>
      <c r="G1203" t="s">
        <v>3841</v>
      </c>
      <c r="H1203">
        <v>90</v>
      </c>
      <c r="I1203">
        <v>72</v>
      </c>
      <c r="K1203" t="s">
        <v>1082</v>
      </c>
      <c r="L1203">
        <v>1</v>
      </c>
      <c r="M1203" t="s">
        <v>5451</v>
      </c>
    </row>
    <row r="1204" spans="1:13" x14ac:dyDescent="0.25">
      <c r="A1204">
        <v>2382</v>
      </c>
      <c r="B1204">
        <v>2015</v>
      </c>
      <c r="C1204" t="s">
        <v>3322</v>
      </c>
      <c r="D1204" t="s">
        <v>274</v>
      </c>
      <c r="E1204" t="s">
        <v>3194</v>
      </c>
      <c r="F1204" t="s">
        <v>3375</v>
      </c>
      <c r="G1204" t="s">
        <v>3842</v>
      </c>
      <c r="H1204">
        <v>60</v>
      </c>
      <c r="I1204">
        <v>57</v>
      </c>
      <c r="K1204" t="s">
        <v>1084</v>
      </c>
      <c r="L1204">
        <v>1</v>
      </c>
      <c r="M1204" t="s">
        <v>5403</v>
      </c>
    </row>
    <row r="1205" spans="1:13" x14ac:dyDescent="0.25">
      <c r="A1205">
        <v>2383</v>
      </c>
      <c r="B1205">
        <v>2015</v>
      </c>
      <c r="C1205" t="s">
        <v>3322</v>
      </c>
      <c r="D1205" t="s">
        <v>41</v>
      </c>
      <c r="E1205" t="s">
        <v>3194</v>
      </c>
      <c r="F1205" t="s">
        <v>3825</v>
      </c>
      <c r="G1205" t="s">
        <v>3841</v>
      </c>
      <c r="H1205">
        <v>77</v>
      </c>
      <c r="I1205">
        <v>68</v>
      </c>
      <c r="K1205" t="s">
        <v>1085</v>
      </c>
      <c r="L1205">
        <v>1</v>
      </c>
      <c r="M1205" t="s">
        <v>4656</v>
      </c>
    </row>
    <row r="1206" spans="1:13" x14ac:dyDescent="0.25">
      <c r="A1206">
        <v>2385</v>
      </c>
      <c r="B1206">
        <v>2015</v>
      </c>
      <c r="C1206" t="s">
        <v>3322</v>
      </c>
      <c r="D1206" t="s">
        <v>44</v>
      </c>
      <c r="E1206" t="s">
        <v>3194</v>
      </c>
      <c r="F1206" t="s">
        <v>3196</v>
      </c>
      <c r="G1206" t="s">
        <v>3842</v>
      </c>
      <c r="H1206">
        <v>75</v>
      </c>
      <c r="I1206">
        <v>66</v>
      </c>
      <c r="K1206" t="s">
        <v>1009</v>
      </c>
      <c r="L1206">
        <v>1</v>
      </c>
      <c r="M1206" t="s">
        <v>5419</v>
      </c>
    </row>
    <row r="1207" spans="1:13" x14ac:dyDescent="0.25">
      <c r="A1207">
        <v>2387</v>
      </c>
      <c r="B1207">
        <v>2015</v>
      </c>
      <c r="C1207" t="s">
        <v>3322</v>
      </c>
      <c r="D1207" t="s">
        <v>47</v>
      </c>
      <c r="E1207" t="s">
        <v>3194</v>
      </c>
      <c r="F1207" t="s">
        <v>3373</v>
      </c>
      <c r="G1207" t="s">
        <v>3842</v>
      </c>
      <c r="H1207">
        <v>84</v>
      </c>
      <c r="I1207">
        <v>66</v>
      </c>
      <c r="K1207" t="s">
        <v>1011</v>
      </c>
      <c r="L1207">
        <v>1</v>
      </c>
      <c r="M1207" t="s">
        <v>5333</v>
      </c>
    </row>
    <row r="1208" spans="1:13" x14ac:dyDescent="0.25">
      <c r="A1208">
        <v>2388</v>
      </c>
      <c r="B1208">
        <v>2015</v>
      </c>
      <c r="C1208" t="s">
        <v>3322</v>
      </c>
      <c r="D1208" t="s">
        <v>190</v>
      </c>
      <c r="E1208" t="s">
        <v>3194</v>
      </c>
      <c r="F1208" t="s">
        <v>3376</v>
      </c>
      <c r="G1208" t="s">
        <v>3842</v>
      </c>
      <c r="H1208">
        <v>86</v>
      </c>
      <c r="I1208">
        <v>78</v>
      </c>
      <c r="K1208" t="s">
        <v>1012</v>
      </c>
      <c r="L1208">
        <v>1</v>
      </c>
      <c r="M1208" t="s">
        <v>5364</v>
      </c>
    </row>
    <row r="1209" spans="1:13" x14ac:dyDescent="0.25">
      <c r="A1209">
        <v>2391</v>
      </c>
      <c r="B1209">
        <v>2015</v>
      </c>
      <c r="C1209" t="s">
        <v>3322</v>
      </c>
      <c r="D1209" t="s">
        <v>95</v>
      </c>
      <c r="E1209" t="s">
        <v>3194</v>
      </c>
      <c r="F1209" t="s">
        <v>3226</v>
      </c>
      <c r="G1209" t="s">
        <v>3842</v>
      </c>
      <c r="H1209">
        <v>85</v>
      </c>
      <c r="I1209">
        <v>72</v>
      </c>
      <c r="K1209" t="s">
        <v>1087</v>
      </c>
      <c r="L1209">
        <v>1</v>
      </c>
      <c r="M1209" t="s">
        <v>5441</v>
      </c>
    </row>
    <row r="1210" spans="1:13" x14ac:dyDescent="0.25">
      <c r="A1210">
        <v>2392</v>
      </c>
      <c r="B1210">
        <v>2015</v>
      </c>
      <c r="C1210" t="s">
        <v>3322</v>
      </c>
      <c r="D1210" t="s">
        <v>711</v>
      </c>
      <c r="E1210" t="s">
        <v>3194</v>
      </c>
      <c r="F1210" t="s">
        <v>3331</v>
      </c>
      <c r="G1210" t="s">
        <v>3842</v>
      </c>
      <c r="H1210">
        <v>58</v>
      </c>
      <c r="I1210">
        <v>57</v>
      </c>
      <c r="K1210" t="s">
        <v>1088</v>
      </c>
      <c r="L1210">
        <v>1</v>
      </c>
      <c r="M1210" t="s">
        <v>5453</v>
      </c>
    </row>
    <row r="1211" spans="1:13" x14ac:dyDescent="0.25">
      <c r="A1211">
        <v>2393</v>
      </c>
      <c r="B1211">
        <v>2015</v>
      </c>
      <c r="C1211" t="s">
        <v>3322</v>
      </c>
      <c r="D1211" t="s">
        <v>56</v>
      </c>
      <c r="E1211" t="s">
        <v>3194</v>
      </c>
      <c r="F1211" t="s">
        <v>3370</v>
      </c>
      <c r="G1211" t="s">
        <v>3842</v>
      </c>
      <c r="H1211">
        <v>81</v>
      </c>
      <c r="I1211">
        <v>70</v>
      </c>
      <c r="K1211" t="s">
        <v>1089</v>
      </c>
      <c r="L1211">
        <v>1</v>
      </c>
      <c r="M1211" t="s">
        <v>5387</v>
      </c>
    </row>
    <row r="1212" spans="1:13" x14ac:dyDescent="0.25">
      <c r="A1212">
        <v>2398</v>
      </c>
      <c r="B1212">
        <v>2015</v>
      </c>
      <c r="C1212" t="s">
        <v>3829</v>
      </c>
      <c r="D1212" t="s">
        <v>65</v>
      </c>
      <c r="E1212" t="s">
        <v>3194</v>
      </c>
      <c r="F1212" t="s">
        <v>3246</v>
      </c>
      <c r="G1212" t="s">
        <v>3842</v>
      </c>
      <c r="H1212">
        <v>81</v>
      </c>
      <c r="I1212">
        <v>44</v>
      </c>
      <c r="K1212" t="s">
        <v>258</v>
      </c>
      <c r="L1212">
        <v>1</v>
      </c>
      <c r="M1212" t="s">
        <v>5456</v>
      </c>
    </row>
    <row r="1213" spans="1:13" x14ac:dyDescent="0.25">
      <c r="A1213">
        <v>2399</v>
      </c>
      <c r="B1213">
        <v>2015</v>
      </c>
      <c r="C1213" t="s">
        <v>3829</v>
      </c>
      <c r="D1213" t="s">
        <v>149</v>
      </c>
      <c r="E1213" t="s">
        <v>3194</v>
      </c>
      <c r="F1213" t="s">
        <v>3200</v>
      </c>
      <c r="G1213" t="s">
        <v>3842</v>
      </c>
      <c r="H1213">
        <v>72</v>
      </c>
      <c r="I1213">
        <v>65</v>
      </c>
      <c r="K1213" t="s">
        <v>259</v>
      </c>
      <c r="L1213">
        <v>1</v>
      </c>
      <c r="M1213" t="s">
        <v>5457</v>
      </c>
    </row>
    <row r="1214" spans="1:13" x14ac:dyDescent="0.25">
      <c r="A1214">
        <v>2402</v>
      </c>
      <c r="B1214">
        <v>2015</v>
      </c>
      <c r="C1214" t="s">
        <v>3829</v>
      </c>
      <c r="D1214" t="s">
        <v>104</v>
      </c>
      <c r="E1214" t="s">
        <v>3194</v>
      </c>
      <c r="F1214" t="s">
        <v>3278</v>
      </c>
      <c r="G1214" t="s">
        <v>3842</v>
      </c>
      <c r="H1214">
        <v>78</v>
      </c>
      <c r="I1214">
        <v>47</v>
      </c>
      <c r="K1214" t="s">
        <v>673</v>
      </c>
      <c r="L1214">
        <v>1</v>
      </c>
      <c r="M1214" t="s">
        <v>5459</v>
      </c>
    </row>
    <row r="1215" spans="1:13" x14ac:dyDescent="0.25">
      <c r="A1215">
        <v>2404</v>
      </c>
      <c r="B1215">
        <v>2015</v>
      </c>
      <c r="C1215" t="s">
        <v>3829</v>
      </c>
      <c r="D1215" t="s">
        <v>20</v>
      </c>
      <c r="E1215" t="s">
        <v>3194</v>
      </c>
      <c r="F1215" t="s">
        <v>3251</v>
      </c>
      <c r="G1215" t="s">
        <v>3842</v>
      </c>
      <c r="H1215">
        <v>74</v>
      </c>
      <c r="I1215">
        <v>46</v>
      </c>
      <c r="K1215" t="s">
        <v>675</v>
      </c>
      <c r="L1215">
        <v>1</v>
      </c>
      <c r="M1215" t="s">
        <v>4536</v>
      </c>
    </row>
    <row r="1216" spans="1:13" x14ac:dyDescent="0.25">
      <c r="A1216">
        <v>2406</v>
      </c>
      <c r="B1216">
        <v>2015</v>
      </c>
      <c r="C1216" t="s">
        <v>3829</v>
      </c>
      <c r="D1216" t="s">
        <v>78</v>
      </c>
      <c r="E1216" t="s">
        <v>3194</v>
      </c>
      <c r="F1216" t="s">
        <v>3261</v>
      </c>
      <c r="G1216" t="s">
        <v>3842</v>
      </c>
      <c r="H1216">
        <v>85</v>
      </c>
      <c r="I1216">
        <v>62</v>
      </c>
      <c r="K1216" t="s">
        <v>677</v>
      </c>
      <c r="L1216">
        <v>1</v>
      </c>
      <c r="M1216" t="s">
        <v>4241</v>
      </c>
    </row>
    <row r="1217" spans="1:13" x14ac:dyDescent="0.25">
      <c r="A1217">
        <v>2407</v>
      </c>
      <c r="B1217">
        <v>2015</v>
      </c>
      <c r="C1217" t="s">
        <v>3829</v>
      </c>
      <c r="D1217" t="s">
        <v>26</v>
      </c>
      <c r="E1217" t="s">
        <v>3194</v>
      </c>
      <c r="F1217" t="s">
        <v>3316</v>
      </c>
      <c r="G1217" t="s">
        <v>3842</v>
      </c>
      <c r="H1217">
        <v>82</v>
      </c>
      <c r="I1217">
        <v>77</v>
      </c>
      <c r="J1217" t="s">
        <v>3843</v>
      </c>
      <c r="K1217" t="s">
        <v>678</v>
      </c>
      <c r="L1217">
        <v>1</v>
      </c>
      <c r="M1217" t="s">
        <v>4849</v>
      </c>
    </row>
    <row r="1218" spans="1:13" x14ac:dyDescent="0.25">
      <c r="A1218">
        <v>2408</v>
      </c>
      <c r="B1218">
        <v>2015</v>
      </c>
      <c r="C1218" t="s">
        <v>3829</v>
      </c>
      <c r="D1218" t="s">
        <v>181</v>
      </c>
      <c r="E1218" t="s">
        <v>3194</v>
      </c>
      <c r="F1218" t="s">
        <v>3211</v>
      </c>
      <c r="G1218" t="s">
        <v>3842</v>
      </c>
      <c r="H1218">
        <v>92</v>
      </c>
      <c r="I1218">
        <v>67</v>
      </c>
      <c r="K1218" t="s">
        <v>679</v>
      </c>
      <c r="L1218">
        <v>1</v>
      </c>
      <c r="M1218" t="s">
        <v>5461</v>
      </c>
    </row>
    <row r="1219" spans="1:13" x14ac:dyDescent="0.25">
      <c r="A1219">
        <v>2409</v>
      </c>
      <c r="B1219">
        <v>2015</v>
      </c>
      <c r="C1219" t="s">
        <v>3829</v>
      </c>
      <c r="D1219" t="s">
        <v>292</v>
      </c>
      <c r="E1219" t="s">
        <v>3194</v>
      </c>
      <c r="F1219" t="s">
        <v>3222</v>
      </c>
      <c r="G1219" t="s">
        <v>3842</v>
      </c>
      <c r="H1219">
        <v>67</v>
      </c>
      <c r="I1219">
        <v>55</v>
      </c>
      <c r="K1219" t="s">
        <v>680</v>
      </c>
      <c r="L1219">
        <v>1</v>
      </c>
      <c r="M1219" t="s">
        <v>5293</v>
      </c>
    </row>
    <row r="1220" spans="1:13" x14ac:dyDescent="0.25">
      <c r="A1220">
        <v>2412</v>
      </c>
      <c r="B1220">
        <v>2015</v>
      </c>
      <c r="C1220" t="s">
        <v>3829</v>
      </c>
      <c r="D1220" t="s">
        <v>36</v>
      </c>
      <c r="E1220" t="s">
        <v>3194</v>
      </c>
      <c r="F1220" t="s">
        <v>3376</v>
      </c>
      <c r="G1220" t="s">
        <v>3842</v>
      </c>
      <c r="H1220">
        <v>81</v>
      </c>
      <c r="I1220">
        <v>64</v>
      </c>
      <c r="K1220" t="s">
        <v>1092</v>
      </c>
      <c r="L1220">
        <v>1</v>
      </c>
      <c r="M1220" t="s">
        <v>5355</v>
      </c>
    </row>
    <row r="1221" spans="1:13" x14ac:dyDescent="0.25">
      <c r="A1221">
        <v>2413</v>
      </c>
      <c r="B1221">
        <v>2015</v>
      </c>
      <c r="C1221" t="s">
        <v>3829</v>
      </c>
      <c r="D1221" t="s">
        <v>37</v>
      </c>
      <c r="E1221" t="s">
        <v>3194</v>
      </c>
      <c r="F1221" t="s">
        <v>3331</v>
      </c>
      <c r="G1221" t="s">
        <v>3842</v>
      </c>
      <c r="H1221">
        <v>88</v>
      </c>
      <c r="I1221">
        <v>75</v>
      </c>
      <c r="K1221" t="s">
        <v>1093</v>
      </c>
      <c r="L1221">
        <v>1</v>
      </c>
      <c r="M1221" t="s">
        <v>5462</v>
      </c>
    </row>
    <row r="1222" spans="1:13" x14ac:dyDescent="0.25">
      <c r="A1222">
        <v>2416</v>
      </c>
      <c r="B1222">
        <v>2015</v>
      </c>
      <c r="C1222" t="s">
        <v>3829</v>
      </c>
      <c r="D1222" t="s">
        <v>41</v>
      </c>
      <c r="E1222" t="s">
        <v>3194</v>
      </c>
      <c r="F1222" t="s">
        <v>3373</v>
      </c>
      <c r="G1222" t="s">
        <v>3842</v>
      </c>
      <c r="H1222">
        <v>71</v>
      </c>
      <c r="I1222">
        <v>50</v>
      </c>
      <c r="K1222" t="s">
        <v>1094</v>
      </c>
      <c r="L1222">
        <v>1</v>
      </c>
      <c r="M1222" t="s">
        <v>5329</v>
      </c>
    </row>
    <row r="1223" spans="1:13" x14ac:dyDescent="0.25">
      <c r="A1223">
        <v>2418</v>
      </c>
      <c r="B1223">
        <v>2015</v>
      </c>
      <c r="C1223" t="s">
        <v>3829</v>
      </c>
      <c r="D1223" t="s">
        <v>45</v>
      </c>
      <c r="E1223" t="s">
        <v>3194</v>
      </c>
      <c r="F1223" t="s">
        <v>3375</v>
      </c>
      <c r="G1223" t="s">
        <v>3842</v>
      </c>
      <c r="H1223">
        <v>70</v>
      </c>
      <c r="I1223">
        <v>52</v>
      </c>
      <c r="K1223" t="s">
        <v>1095</v>
      </c>
      <c r="L1223">
        <v>1</v>
      </c>
      <c r="M1223" t="s">
        <v>5405</v>
      </c>
    </row>
    <row r="1224" spans="1:13" x14ac:dyDescent="0.25">
      <c r="A1224">
        <v>2419</v>
      </c>
      <c r="B1224">
        <v>2015</v>
      </c>
      <c r="C1224" t="s">
        <v>3829</v>
      </c>
      <c r="D1224" t="s">
        <v>47</v>
      </c>
      <c r="E1224" t="s">
        <v>3194</v>
      </c>
      <c r="F1224" t="s">
        <v>3370</v>
      </c>
      <c r="G1224" t="s">
        <v>3842</v>
      </c>
      <c r="H1224">
        <v>69</v>
      </c>
      <c r="I1224">
        <v>53</v>
      </c>
      <c r="K1224" t="s">
        <v>1096</v>
      </c>
      <c r="L1224">
        <v>1</v>
      </c>
      <c r="M1224" t="s">
        <v>5384</v>
      </c>
    </row>
    <row r="1225" spans="1:13" x14ac:dyDescent="0.25">
      <c r="A1225">
        <v>2422</v>
      </c>
      <c r="B1225">
        <v>2015</v>
      </c>
      <c r="C1225" t="s">
        <v>3829</v>
      </c>
      <c r="D1225" t="s">
        <v>650</v>
      </c>
      <c r="E1225" t="s">
        <v>3194</v>
      </c>
      <c r="F1225" t="s">
        <v>3226</v>
      </c>
      <c r="G1225" t="s">
        <v>3842</v>
      </c>
      <c r="H1225">
        <v>80</v>
      </c>
      <c r="I1225">
        <v>54</v>
      </c>
      <c r="K1225" t="s">
        <v>1097</v>
      </c>
      <c r="L1225">
        <v>1</v>
      </c>
      <c r="M1225" t="s">
        <v>5440</v>
      </c>
    </row>
    <row r="1226" spans="1:13" x14ac:dyDescent="0.25">
      <c r="A1226">
        <v>2424</v>
      </c>
      <c r="B1226">
        <v>2015</v>
      </c>
      <c r="C1226" t="s">
        <v>3829</v>
      </c>
      <c r="D1226" t="s">
        <v>651</v>
      </c>
      <c r="E1226" t="s">
        <v>3194</v>
      </c>
      <c r="F1226" t="s">
        <v>3196</v>
      </c>
      <c r="G1226" t="s">
        <v>3842</v>
      </c>
      <c r="H1226">
        <v>89</v>
      </c>
      <c r="I1226">
        <v>61</v>
      </c>
      <c r="K1226" t="s">
        <v>1098</v>
      </c>
      <c r="L1226">
        <v>1</v>
      </c>
      <c r="M1226" t="s">
        <v>5423</v>
      </c>
    </row>
    <row r="1227" spans="1:13" x14ac:dyDescent="0.25">
      <c r="A1227">
        <v>2427</v>
      </c>
      <c r="B1227">
        <v>2015</v>
      </c>
      <c r="C1227" t="s">
        <v>3829</v>
      </c>
      <c r="D1227" t="s">
        <v>310</v>
      </c>
      <c r="E1227" t="s">
        <v>3194</v>
      </c>
      <c r="F1227" t="s">
        <v>3322</v>
      </c>
      <c r="G1227" t="s">
        <v>3842</v>
      </c>
      <c r="H1227">
        <v>105</v>
      </c>
      <c r="I1227">
        <v>68</v>
      </c>
      <c r="K1227" t="s">
        <v>1099</v>
      </c>
      <c r="L1227">
        <v>1</v>
      </c>
      <c r="M1227" t="s">
        <v>5454</v>
      </c>
    </row>
    <row r="1228" spans="1:13" x14ac:dyDescent="0.25">
      <c r="A1228">
        <v>2430</v>
      </c>
      <c r="B1228">
        <v>2015</v>
      </c>
      <c r="C1228" t="s">
        <v>3331</v>
      </c>
      <c r="D1228" t="s">
        <v>64</v>
      </c>
      <c r="E1228" t="s">
        <v>3194</v>
      </c>
      <c r="F1228" t="s">
        <v>3389</v>
      </c>
      <c r="G1228" t="s">
        <v>3842</v>
      </c>
      <c r="H1228">
        <v>93</v>
      </c>
      <c r="I1228">
        <v>60</v>
      </c>
      <c r="K1228" t="s">
        <v>176</v>
      </c>
      <c r="L1228">
        <v>1</v>
      </c>
      <c r="M1228" t="s">
        <v>5465</v>
      </c>
    </row>
    <row r="1229" spans="1:13" x14ac:dyDescent="0.25">
      <c r="A1229">
        <v>2431</v>
      </c>
      <c r="B1229">
        <v>2015</v>
      </c>
      <c r="C1229" t="s">
        <v>3331</v>
      </c>
      <c r="D1229" t="s">
        <v>148</v>
      </c>
      <c r="E1229" t="s">
        <v>3194</v>
      </c>
      <c r="F1229" t="s">
        <v>3371</v>
      </c>
      <c r="G1229" t="s">
        <v>3842</v>
      </c>
      <c r="H1229">
        <v>97</v>
      </c>
      <c r="I1229">
        <v>74</v>
      </c>
      <c r="K1229" t="s">
        <v>258</v>
      </c>
      <c r="L1229">
        <v>1</v>
      </c>
      <c r="M1229" t="s">
        <v>5466</v>
      </c>
    </row>
    <row r="1230" spans="1:13" x14ac:dyDescent="0.25">
      <c r="A1230">
        <v>2432</v>
      </c>
      <c r="B1230">
        <v>2015</v>
      </c>
      <c r="C1230" t="s">
        <v>3331</v>
      </c>
      <c r="D1230" t="s">
        <v>128</v>
      </c>
      <c r="E1230" t="s">
        <v>3194</v>
      </c>
      <c r="F1230" t="s">
        <v>3457</v>
      </c>
      <c r="G1230" t="s">
        <v>3842</v>
      </c>
      <c r="H1230">
        <v>81</v>
      </c>
      <c r="I1230">
        <v>63</v>
      </c>
      <c r="K1230" t="s">
        <v>259</v>
      </c>
      <c r="L1230">
        <v>1</v>
      </c>
      <c r="M1230" t="s">
        <v>5467</v>
      </c>
    </row>
    <row r="1231" spans="1:13" x14ac:dyDescent="0.25">
      <c r="A1231">
        <v>2433</v>
      </c>
      <c r="B1231">
        <v>2015</v>
      </c>
      <c r="C1231" t="s">
        <v>3331</v>
      </c>
      <c r="D1231" t="s">
        <v>313</v>
      </c>
      <c r="E1231" t="s">
        <v>3194</v>
      </c>
      <c r="F1231" t="s">
        <v>3271</v>
      </c>
      <c r="G1231" t="s">
        <v>3842</v>
      </c>
      <c r="H1231">
        <v>89</v>
      </c>
      <c r="I1231">
        <v>62</v>
      </c>
      <c r="K1231" t="s">
        <v>260</v>
      </c>
      <c r="L1231">
        <v>1</v>
      </c>
      <c r="M1231" t="s">
        <v>5468</v>
      </c>
    </row>
    <row r="1232" spans="1:13" x14ac:dyDescent="0.25">
      <c r="A1232">
        <v>2437</v>
      </c>
      <c r="B1232">
        <v>2015</v>
      </c>
      <c r="C1232" t="s">
        <v>3331</v>
      </c>
      <c r="D1232" t="s">
        <v>20</v>
      </c>
      <c r="E1232" t="s">
        <v>3194</v>
      </c>
      <c r="F1232" t="s">
        <v>3276</v>
      </c>
      <c r="G1232" t="s">
        <v>3842</v>
      </c>
      <c r="H1232">
        <v>97</v>
      </c>
      <c r="I1232">
        <v>84</v>
      </c>
      <c r="K1232" t="s">
        <v>196</v>
      </c>
      <c r="L1232">
        <v>1</v>
      </c>
      <c r="M1232" t="s">
        <v>5472</v>
      </c>
    </row>
    <row r="1233" spans="1:13" x14ac:dyDescent="0.25">
      <c r="A1233">
        <v>2438</v>
      </c>
      <c r="B1233">
        <v>2015</v>
      </c>
      <c r="C1233" t="s">
        <v>3331</v>
      </c>
      <c r="D1233" t="s">
        <v>107</v>
      </c>
      <c r="E1233" t="s">
        <v>3194</v>
      </c>
      <c r="F1233" t="s">
        <v>3507</v>
      </c>
      <c r="G1233" t="s">
        <v>3842</v>
      </c>
      <c r="H1233">
        <v>66</v>
      </c>
      <c r="I1233">
        <v>43</v>
      </c>
      <c r="K1233" t="s">
        <v>264</v>
      </c>
      <c r="L1233">
        <v>1</v>
      </c>
      <c r="M1233" t="s">
        <v>5473</v>
      </c>
    </row>
    <row r="1234" spans="1:13" x14ac:dyDescent="0.25">
      <c r="A1234">
        <v>2441</v>
      </c>
      <c r="B1234">
        <v>2015</v>
      </c>
      <c r="C1234" t="s">
        <v>3331</v>
      </c>
      <c r="D1234" t="s">
        <v>183</v>
      </c>
      <c r="E1234" t="s">
        <v>3194</v>
      </c>
      <c r="F1234" t="s">
        <v>3342</v>
      </c>
      <c r="G1234" t="s">
        <v>3842</v>
      </c>
      <c r="H1234">
        <v>71</v>
      </c>
      <c r="I1234">
        <v>57</v>
      </c>
      <c r="K1234" t="s">
        <v>267</v>
      </c>
      <c r="L1234">
        <v>1</v>
      </c>
      <c r="M1234" t="s">
        <v>4906</v>
      </c>
    </row>
    <row r="1235" spans="1:13" x14ac:dyDescent="0.25">
      <c r="A1235">
        <v>2442</v>
      </c>
      <c r="B1235">
        <v>2015</v>
      </c>
      <c r="C1235" t="s">
        <v>3331</v>
      </c>
      <c r="D1235" t="s">
        <v>292</v>
      </c>
      <c r="E1235" t="s">
        <v>3194</v>
      </c>
      <c r="F1235" t="s">
        <v>3370</v>
      </c>
      <c r="G1235" t="s">
        <v>3842</v>
      </c>
      <c r="H1235">
        <v>70</v>
      </c>
      <c r="I1235">
        <v>53</v>
      </c>
      <c r="K1235" t="s">
        <v>268</v>
      </c>
      <c r="L1235">
        <v>1</v>
      </c>
      <c r="M1235" t="s">
        <v>5377</v>
      </c>
    </row>
    <row r="1236" spans="1:13" x14ac:dyDescent="0.25">
      <c r="A1236">
        <v>2444</v>
      </c>
      <c r="B1236">
        <v>2015</v>
      </c>
      <c r="C1236" t="s">
        <v>3331</v>
      </c>
      <c r="D1236" t="s">
        <v>83</v>
      </c>
      <c r="E1236" t="s">
        <v>3194</v>
      </c>
      <c r="F1236" t="s">
        <v>3226</v>
      </c>
      <c r="G1236" t="s">
        <v>3842</v>
      </c>
      <c r="H1236">
        <v>69</v>
      </c>
      <c r="I1236">
        <v>58</v>
      </c>
      <c r="K1236" t="s">
        <v>270</v>
      </c>
      <c r="L1236">
        <v>1</v>
      </c>
      <c r="M1236" t="s">
        <v>5438</v>
      </c>
    </row>
    <row r="1237" spans="1:13" x14ac:dyDescent="0.25">
      <c r="A1237">
        <v>2447</v>
      </c>
      <c r="B1237">
        <v>2015</v>
      </c>
      <c r="C1237" t="s">
        <v>3331</v>
      </c>
      <c r="D1237" t="s">
        <v>85</v>
      </c>
      <c r="E1237" t="s">
        <v>3194</v>
      </c>
      <c r="F1237" t="s">
        <v>3375</v>
      </c>
      <c r="G1237" t="s">
        <v>3842</v>
      </c>
      <c r="H1237">
        <v>62</v>
      </c>
      <c r="I1237">
        <v>58</v>
      </c>
      <c r="K1237" t="s">
        <v>974</v>
      </c>
      <c r="L1237">
        <v>1</v>
      </c>
      <c r="M1237" t="s">
        <v>5402</v>
      </c>
    </row>
    <row r="1238" spans="1:13" x14ac:dyDescent="0.25">
      <c r="A1238">
        <v>2449</v>
      </c>
      <c r="B1238">
        <v>2015</v>
      </c>
      <c r="C1238" t="s">
        <v>3331</v>
      </c>
      <c r="D1238" t="s">
        <v>317</v>
      </c>
      <c r="E1238" t="s">
        <v>3194</v>
      </c>
      <c r="F1238" t="s">
        <v>3376</v>
      </c>
      <c r="G1238" t="s">
        <v>3842</v>
      </c>
      <c r="H1238">
        <v>89</v>
      </c>
      <c r="I1238">
        <v>76</v>
      </c>
      <c r="K1238" t="s">
        <v>421</v>
      </c>
      <c r="L1238">
        <v>1</v>
      </c>
      <c r="M1238" t="s">
        <v>5359</v>
      </c>
    </row>
    <row r="1239" spans="1:13" x14ac:dyDescent="0.25">
      <c r="A1239">
        <v>2452</v>
      </c>
      <c r="B1239">
        <v>2015</v>
      </c>
      <c r="C1239" t="s">
        <v>3331</v>
      </c>
      <c r="D1239" t="s">
        <v>45</v>
      </c>
      <c r="E1239" t="s">
        <v>3194</v>
      </c>
      <c r="F1239" t="s">
        <v>3373</v>
      </c>
      <c r="G1239" t="s">
        <v>3841</v>
      </c>
      <c r="H1239">
        <v>79</v>
      </c>
      <c r="I1239">
        <v>72</v>
      </c>
      <c r="J1239" t="s">
        <v>3843</v>
      </c>
      <c r="K1239" t="s">
        <v>1102</v>
      </c>
      <c r="L1239">
        <v>1</v>
      </c>
      <c r="M1239" t="s">
        <v>5332</v>
      </c>
    </row>
    <row r="1240" spans="1:13" x14ac:dyDescent="0.25">
      <c r="A1240">
        <v>2453</v>
      </c>
      <c r="B1240">
        <v>2015</v>
      </c>
      <c r="C1240" t="s">
        <v>3331</v>
      </c>
      <c r="D1240" t="s">
        <v>47</v>
      </c>
      <c r="E1240" t="s">
        <v>3194</v>
      </c>
      <c r="F1240" t="s">
        <v>3196</v>
      </c>
      <c r="G1240" t="s">
        <v>3842</v>
      </c>
      <c r="H1240">
        <v>78</v>
      </c>
      <c r="I1240">
        <v>69</v>
      </c>
      <c r="K1240" t="s">
        <v>1103</v>
      </c>
      <c r="L1240">
        <v>1</v>
      </c>
      <c r="M1240" t="s">
        <v>5420</v>
      </c>
    </row>
    <row r="1241" spans="1:13" x14ac:dyDescent="0.25">
      <c r="A1241">
        <v>2455</v>
      </c>
      <c r="B1241">
        <v>2015</v>
      </c>
      <c r="C1241" t="s">
        <v>3331</v>
      </c>
      <c r="D1241" t="s">
        <v>92</v>
      </c>
      <c r="E1241" t="s">
        <v>3194</v>
      </c>
      <c r="F1241" t="s">
        <v>3322</v>
      </c>
      <c r="G1241" t="s">
        <v>3841</v>
      </c>
      <c r="H1241">
        <v>78</v>
      </c>
      <c r="I1241">
        <v>70</v>
      </c>
      <c r="K1241" t="s">
        <v>1105</v>
      </c>
      <c r="L1241">
        <v>1</v>
      </c>
      <c r="M1241" t="s">
        <v>5452</v>
      </c>
    </row>
    <row r="1242" spans="1:13" x14ac:dyDescent="0.25">
      <c r="A1242">
        <v>2457</v>
      </c>
      <c r="B1242">
        <v>2015</v>
      </c>
      <c r="C1242" t="s">
        <v>3331</v>
      </c>
      <c r="D1242" t="s">
        <v>95</v>
      </c>
      <c r="E1242" t="s">
        <v>3194</v>
      </c>
      <c r="F1242" t="s">
        <v>3222</v>
      </c>
      <c r="G1242" t="s">
        <v>3842</v>
      </c>
      <c r="H1242">
        <v>73</v>
      </c>
      <c r="I1242">
        <v>56</v>
      </c>
      <c r="K1242" t="s">
        <v>543</v>
      </c>
      <c r="L1242">
        <v>1</v>
      </c>
      <c r="M1242" t="s">
        <v>5306</v>
      </c>
    </row>
    <row r="1243" spans="1:13" x14ac:dyDescent="0.25">
      <c r="A1243">
        <v>2459</v>
      </c>
      <c r="B1243">
        <v>2015</v>
      </c>
      <c r="C1243" t="s">
        <v>3331</v>
      </c>
      <c r="D1243" t="s">
        <v>56</v>
      </c>
      <c r="E1243" t="s">
        <v>3194</v>
      </c>
      <c r="F1243" t="s">
        <v>3829</v>
      </c>
      <c r="G1243" t="s">
        <v>3841</v>
      </c>
      <c r="H1243">
        <v>78</v>
      </c>
      <c r="I1243">
        <v>66</v>
      </c>
      <c r="K1243" t="s">
        <v>1106</v>
      </c>
      <c r="L1243">
        <v>1</v>
      </c>
      <c r="M1243" t="s">
        <v>5464</v>
      </c>
    </row>
    <row r="1244" spans="1:13" x14ac:dyDescent="0.25">
      <c r="A1244">
        <v>2463</v>
      </c>
      <c r="B1244">
        <v>2015</v>
      </c>
      <c r="C1244" t="s">
        <v>3357</v>
      </c>
      <c r="D1244" t="s">
        <v>64</v>
      </c>
      <c r="E1244" t="s">
        <v>3194</v>
      </c>
      <c r="F1244" t="s">
        <v>3530</v>
      </c>
      <c r="G1244" t="s">
        <v>3842</v>
      </c>
      <c r="H1244">
        <v>86</v>
      </c>
      <c r="I1244">
        <v>62</v>
      </c>
      <c r="K1244" t="s">
        <v>176</v>
      </c>
      <c r="L1244">
        <v>1</v>
      </c>
      <c r="M1244" t="s">
        <v>5476</v>
      </c>
    </row>
    <row r="1245" spans="1:13" x14ac:dyDescent="0.25">
      <c r="A1245">
        <v>2464</v>
      </c>
      <c r="B1245">
        <v>2015</v>
      </c>
      <c r="C1245" t="s">
        <v>3357</v>
      </c>
      <c r="D1245" t="s">
        <v>65</v>
      </c>
      <c r="E1245" t="s">
        <v>3194</v>
      </c>
      <c r="F1245" t="s">
        <v>3398</v>
      </c>
      <c r="G1245" t="s">
        <v>3842</v>
      </c>
      <c r="H1245">
        <v>75</v>
      </c>
      <c r="I1245">
        <v>50</v>
      </c>
      <c r="K1245" t="s">
        <v>258</v>
      </c>
      <c r="L1245">
        <v>1</v>
      </c>
      <c r="M1245" t="s">
        <v>5477</v>
      </c>
    </row>
    <row r="1246" spans="1:13" x14ac:dyDescent="0.25">
      <c r="A1246">
        <v>2465</v>
      </c>
      <c r="B1246">
        <v>2015</v>
      </c>
      <c r="C1246" t="s">
        <v>3357</v>
      </c>
      <c r="D1246" t="s">
        <v>10</v>
      </c>
      <c r="E1246" t="s">
        <v>3194</v>
      </c>
      <c r="F1246" t="s">
        <v>3839</v>
      </c>
      <c r="G1246" t="s">
        <v>3842</v>
      </c>
      <c r="H1246">
        <v>95</v>
      </c>
      <c r="I1246">
        <v>34</v>
      </c>
      <c r="K1246" t="s">
        <v>259</v>
      </c>
      <c r="L1246">
        <v>1</v>
      </c>
      <c r="M1246" t="s">
        <v>5478</v>
      </c>
    </row>
    <row r="1247" spans="1:13" x14ac:dyDescent="0.25">
      <c r="A1247">
        <v>2468</v>
      </c>
      <c r="B1247">
        <v>2015</v>
      </c>
      <c r="C1247" t="s">
        <v>3357</v>
      </c>
      <c r="D1247" t="s">
        <v>14</v>
      </c>
      <c r="E1247" t="s">
        <v>3194</v>
      </c>
      <c r="F1247" t="s">
        <v>3335</v>
      </c>
      <c r="G1247" t="s">
        <v>3842</v>
      </c>
      <c r="H1247">
        <v>81</v>
      </c>
      <c r="I1247">
        <v>60</v>
      </c>
      <c r="K1247" t="s">
        <v>103</v>
      </c>
      <c r="L1247">
        <v>1</v>
      </c>
      <c r="M1247" t="s">
        <v>5032</v>
      </c>
    </row>
    <row r="1248" spans="1:13" x14ac:dyDescent="0.25">
      <c r="A1248">
        <v>2469</v>
      </c>
      <c r="B1248">
        <v>2015</v>
      </c>
      <c r="C1248" t="s">
        <v>3357</v>
      </c>
      <c r="D1248" t="s">
        <v>104</v>
      </c>
      <c r="E1248" t="s">
        <v>3194</v>
      </c>
      <c r="F1248" t="s">
        <v>3839</v>
      </c>
      <c r="G1248" t="s">
        <v>3842</v>
      </c>
      <c r="H1248">
        <v>104</v>
      </c>
      <c r="I1248">
        <v>87</v>
      </c>
      <c r="K1248" t="s">
        <v>262</v>
      </c>
      <c r="L1248">
        <v>1</v>
      </c>
      <c r="M1248" t="s">
        <v>5480</v>
      </c>
    </row>
    <row r="1249" spans="1:13" x14ac:dyDescent="0.25">
      <c r="A1249">
        <v>2475</v>
      </c>
      <c r="B1249">
        <v>2015</v>
      </c>
      <c r="C1249" t="s">
        <v>3357</v>
      </c>
      <c r="D1249" t="s">
        <v>28</v>
      </c>
      <c r="E1249" t="s">
        <v>3194</v>
      </c>
      <c r="F1249" t="s">
        <v>3839</v>
      </c>
      <c r="G1249" t="s">
        <v>3842</v>
      </c>
      <c r="H1249">
        <v>87</v>
      </c>
      <c r="I1249">
        <v>81</v>
      </c>
      <c r="K1249" t="s">
        <v>399</v>
      </c>
      <c r="L1249">
        <v>1</v>
      </c>
      <c r="M1249" t="s">
        <v>5486</v>
      </c>
    </row>
    <row r="1250" spans="1:13" x14ac:dyDescent="0.25">
      <c r="A1250">
        <v>2476</v>
      </c>
      <c r="B1250">
        <v>2015</v>
      </c>
      <c r="C1250" t="s">
        <v>3357</v>
      </c>
      <c r="D1250" t="s">
        <v>1109</v>
      </c>
      <c r="E1250" t="s">
        <v>3194</v>
      </c>
      <c r="F1250" t="s">
        <v>3391</v>
      </c>
      <c r="G1250" t="s">
        <v>3842</v>
      </c>
      <c r="H1250">
        <v>84</v>
      </c>
      <c r="I1250">
        <v>78</v>
      </c>
      <c r="K1250" t="s">
        <v>400</v>
      </c>
      <c r="L1250">
        <v>1</v>
      </c>
      <c r="M1250" t="s">
        <v>5487</v>
      </c>
    </row>
    <row r="1251" spans="1:13" x14ac:dyDescent="0.25">
      <c r="A1251">
        <v>2477</v>
      </c>
      <c r="B1251">
        <v>2015</v>
      </c>
      <c r="C1251" t="s">
        <v>3357</v>
      </c>
      <c r="D1251" t="s">
        <v>32</v>
      </c>
      <c r="E1251" t="s">
        <v>3194</v>
      </c>
      <c r="F1251" t="s">
        <v>3390</v>
      </c>
      <c r="G1251" t="s">
        <v>3842</v>
      </c>
      <c r="H1251">
        <v>65</v>
      </c>
      <c r="I1251">
        <v>57</v>
      </c>
      <c r="K1251" t="s">
        <v>401</v>
      </c>
      <c r="L1251">
        <v>1</v>
      </c>
      <c r="M1251" t="s">
        <v>5488</v>
      </c>
    </row>
    <row r="1252" spans="1:13" x14ac:dyDescent="0.25">
      <c r="A1252">
        <v>2481</v>
      </c>
      <c r="B1252">
        <v>2015</v>
      </c>
      <c r="C1252" t="s">
        <v>3357</v>
      </c>
      <c r="D1252" t="s">
        <v>40</v>
      </c>
      <c r="E1252" t="s">
        <v>3194</v>
      </c>
      <c r="F1252" t="s">
        <v>3364</v>
      </c>
      <c r="G1252" t="s">
        <v>3842</v>
      </c>
      <c r="H1252">
        <v>95</v>
      </c>
      <c r="I1252">
        <v>85</v>
      </c>
      <c r="K1252" t="s">
        <v>794</v>
      </c>
      <c r="L1252">
        <v>1</v>
      </c>
      <c r="M1252" t="s">
        <v>5492</v>
      </c>
    </row>
    <row r="1253" spans="1:13" x14ac:dyDescent="0.25">
      <c r="A1253">
        <v>2482</v>
      </c>
      <c r="B1253">
        <v>2015</v>
      </c>
      <c r="C1253" t="s">
        <v>3357</v>
      </c>
      <c r="D1253" t="s">
        <v>317</v>
      </c>
      <c r="E1253" t="s">
        <v>3194</v>
      </c>
      <c r="F1253" t="s">
        <v>3399</v>
      </c>
      <c r="G1253" t="s">
        <v>3842</v>
      </c>
      <c r="H1253">
        <v>102</v>
      </c>
      <c r="I1253">
        <v>80</v>
      </c>
      <c r="K1253" t="s">
        <v>1110</v>
      </c>
      <c r="L1253">
        <v>1</v>
      </c>
      <c r="M1253" t="s">
        <v>5493</v>
      </c>
    </row>
    <row r="1254" spans="1:13" x14ac:dyDescent="0.25">
      <c r="A1254">
        <v>2483</v>
      </c>
      <c r="B1254">
        <v>2015</v>
      </c>
      <c r="C1254" t="s">
        <v>3357</v>
      </c>
      <c r="D1254" t="s">
        <v>44</v>
      </c>
      <c r="E1254" t="s">
        <v>3194</v>
      </c>
      <c r="F1254" t="s">
        <v>3358</v>
      </c>
      <c r="G1254" t="s">
        <v>3842</v>
      </c>
      <c r="H1254">
        <v>98</v>
      </c>
      <c r="I1254">
        <v>95</v>
      </c>
      <c r="J1254" t="s">
        <v>3843</v>
      </c>
      <c r="K1254" t="s">
        <v>1111</v>
      </c>
      <c r="L1254">
        <v>1</v>
      </c>
      <c r="M1254" t="s">
        <v>5494</v>
      </c>
    </row>
    <row r="1255" spans="1:13" x14ac:dyDescent="0.25">
      <c r="A1255">
        <v>2486</v>
      </c>
      <c r="B1255">
        <v>2015</v>
      </c>
      <c r="C1255" t="s">
        <v>3357</v>
      </c>
      <c r="D1255" t="s">
        <v>300</v>
      </c>
      <c r="E1255" t="s">
        <v>3194</v>
      </c>
      <c r="F1255" t="s">
        <v>3386</v>
      </c>
      <c r="G1255" t="s">
        <v>3842</v>
      </c>
      <c r="H1255">
        <v>64</v>
      </c>
      <c r="I1255">
        <v>61</v>
      </c>
      <c r="K1255" t="s">
        <v>1114</v>
      </c>
      <c r="L1255">
        <v>1</v>
      </c>
      <c r="M1255" t="s">
        <v>5497</v>
      </c>
    </row>
    <row r="1256" spans="1:13" x14ac:dyDescent="0.25">
      <c r="A1256">
        <v>2487</v>
      </c>
      <c r="B1256">
        <v>2015</v>
      </c>
      <c r="C1256" t="s">
        <v>3357</v>
      </c>
      <c r="D1256" t="s">
        <v>92</v>
      </c>
      <c r="E1256" t="s">
        <v>3194</v>
      </c>
      <c r="F1256" t="s">
        <v>3385</v>
      </c>
      <c r="G1256" t="s">
        <v>3841</v>
      </c>
      <c r="H1256">
        <v>68</v>
      </c>
      <c r="I1256">
        <v>66</v>
      </c>
      <c r="K1256" t="s">
        <v>1115</v>
      </c>
      <c r="L1256">
        <v>1</v>
      </c>
      <c r="M1256" t="s">
        <v>5498</v>
      </c>
    </row>
    <row r="1257" spans="1:13" x14ac:dyDescent="0.25">
      <c r="A1257">
        <v>2490</v>
      </c>
      <c r="B1257">
        <v>2015</v>
      </c>
      <c r="C1257" t="s">
        <v>3357</v>
      </c>
      <c r="D1257" t="s">
        <v>345</v>
      </c>
      <c r="E1257" t="s">
        <v>3194</v>
      </c>
      <c r="F1257" t="s">
        <v>3387</v>
      </c>
      <c r="G1257" t="s">
        <v>3842</v>
      </c>
      <c r="H1257">
        <v>92</v>
      </c>
      <c r="I1257">
        <v>68</v>
      </c>
      <c r="K1257" t="s">
        <v>1117</v>
      </c>
      <c r="L1257">
        <v>1</v>
      </c>
      <c r="M1257" t="s">
        <v>5501</v>
      </c>
    </row>
    <row r="1258" spans="1:13" x14ac:dyDescent="0.25">
      <c r="A1258">
        <v>2491</v>
      </c>
      <c r="B1258">
        <v>2015</v>
      </c>
      <c r="C1258" t="s">
        <v>3357</v>
      </c>
      <c r="D1258" t="s">
        <v>56</v>
      </c>
      <c r="E1258" t="s">
        <v>3194</v>
      </c>
      <c r="F1258" t="s">
        <v>3284</v>
      </c>
      <c r="G1258" t="s">
        <v>3841</v>
      </c>
      <c r="H1258">
        <v>77</v>
      </c>
      <c r="I1258">
        <v>76</v>
      </c>
      <c r="K1258" t="s">
        <v>1118</v>
      </c>
      <c r="L1258">
        <v>1</v>
      </c>
      <c r="M1258" t="s">
        <v>5502</v>
      </c>
    </row>
    <row r="1259" spans="1:13" x14ac:dyDescent="0.25">
      <c r="A1259">
        <v>2496</v>
      </c>
      <c r="B1259">
        <v>2015</v>
      </c>
      <c r="C1259" t="s">
        <v>3358</v>
      </c>
      <c r="D1259" t="s">
        <v>64</v>
      </c>
      <c r="E1259" t="s">
        <v>3194</v>
      </c>
      <c r="F1259" t="s">
        <v>3839</v>
      </c>
      <c r="G1259" t="s">
        <v>3842</v>
      </c>
      <c r="H1259">
        <v>77</v>
      </c>
      <c r="I1259">
        <v>65</v>
      </c>
      <c r="K1259" t="s">
        <v>176</v>
      </c>
      <c r="L1259">
        <v>1</v>
      </c>
      <c r="M1259" t="s">
        <v>5507</v>
      </c>
    </row>
    <row r="1260" spans="1:13" x14ac:dyDescent="0.25">
      <c r="A1260">
        <v>2497</v>
      </c>
      <c r="B1260">
        <v>2015</v>
      </c>
      <c r="C1260" t="s">
        <v>3358</v>
      </c>
      <c r="D1260" t="s">
        <v>65</v>
      </c>
      <c r="E1260" t="s">
        <v>3194</v>
      </c>
      <c r="F1260" t="s">
        <v>3394</v>
      </c>
      <c r="G1260" t="s">
        <v>3842</v>
      </c>
      <c r="H1260">
        <v>82</v>
      </c>
      <c r="I1260">
        <v>77</v>
      </c>
      <c r="K1260" t="s">
        <v>258</v>
      </c>
      <c r="L1260">
        <v>1</v>
      </c>
      <c r="M1260" t="s">
        <v>5508</v>
      </c>
    </row>
    <row r="1261" spans="1:13" x14ac:dyDescent="0.25">
      <c r="A1261">
        <v>2500</v>
      </c>
      <c r="B1261">
        <v>2015</v>
      </c>
      <c r="C1261" t="s">
        <v>3358</v>
      </c>
      <c r="D1261" t="s">
        <v>16</v>
      </c>
      <c r="E1261" t="s">
        <v>3194</v>
      </c>
      <c r="F1261" t="s">
        <v>3335</v>
      </c>
      <c r="G1261" t="s">
        <v>3841</v>
      </c>
      <c r="H1261">
        <v>79</v>
      </c>
      <c r="I1261">
        <v>74</v>
      </c>
      <c r="K1261" t="s">
        <v>17</v>
      </c>
      <c r="L1261">
        <v>1</v>
      </c>
      <c r="M1261" t="s">
        <v>5033</v>
      </c>
    </row>
    <row r="1262" spans="1:13" x14ac:dyDescent="0.25">
      <c r="A1262">
        <v>2502</v>
      </c>
      <c r="B1262">
        <v>2015</v>
      </c>
      <c r="C1262" t="s">
        <v>3358</v>
      </c>
      <c r="D1262" t="s">
        <v>20</v>
      </c>
      <c r="E1262" t="s">
        <v>3194</v>
      </c>
      <c r="F1262" t="s">
        <v>3452</v>
      </c>
      <c r="G1262" t="s">
        <v>3842</v>
      </c>
      <c r="H1262">
        <v>79</v>
      </c>
      <c r="I1262">
        <v>71</v>
      </c>
      <c r="K1262" t="s">
        <v>290</v>
      </c>
      <c r="L1262">
        <v>1</v>
      </c>
      <c r="M1262" t="s">
        <v>5512</v>
      </c>
    </row>
    <row r="1263" spans="1:13" x14ac:dyDescent="0.25">
      <c r="A1263">
        <v>2505</v>
      </c>
      <c r="B1263">
        <v>2015</v>
      </c>
      <c r="C1263" t="s">
        <v>3358</v>
      </c>
      <c r="D1263" t="s">
        <v>180</v>
      </c>
      <c r="E1263" t="s">
        <v>3194</v>
      </c>
      <c r="F1263" t="s">
        <v>3839</v>
      </c>
      <c r="G1263" t="s">
        <v>3842</v>
      </c>
      <c r="H1263">
        <v>86</v>
      </c>
      <c r="I1263">
        <v>39</v>
      </c>
      <c r="K1263" t="s">
        <v>179</v>
      </c>
      <c r="L1263">
        <v>1</v>
      </c>
      <c r="M1263" t="s">
        <v>5515</v>
      </c>
    </row>
    <row r="1264" spans="1:13" x14ac:dyDescent="0.25">
      <c r="A1264">
        <v>2507</v>
      </c>
      <c r="B1264">
        <v>2015</v>
      </c>
      <c r="C1264" t="s">
        <v>3358</v>
      </c>
      <c r="D1264" t="s">
        <v>1109</v>
      </c>
      <c r="E1264" t="s">
        <v>3194</v>
      </c>
      <c r="F1264" t="s">
        <v>3390</v>
      </c>
      <c r="G1264" t="s">
        <v>3842</v>
      </c>
      <c r="H1264">
        <v>77</v>
      </c>
      <c r="I1264">
        <v>54</v>
      </c>
      <c r="K1264" t="s">
        <v>1120</v>
      </c>
      <c r="L1264">
        <v>1</v>
      </c>
      <c r="M1264" t="s">
        <v>5516</v>
      </c>
    </row>
    <row r="1265" spans="1:13" x14ac:dyDescent="0.25">
      <c r="A1265">
        <v>2508</v>
      </c>
      <c r="B1265">
        <v>2015</v>
      </c>
      <c r="C1265" t="s">
        <v>3358</v>
      </c>
      <c r="D1265" t="s">
        <v>32</v>
      </c>
      <c r="E1265" t="s">
        <v>3194</v>
      </c>
      <c r="F1265" t="s">
        <v>3391</v>
      </c>
      <c r="G1265" t="s">
        <v>3842</v>
      </c>
      <c r="H1265">
        <v>86</v>
      </c>
      <c r="I1265">
        <v>84</v>
      </c>
      <c r="K1265" t="s">
        <v>1121</v>
      </c>
      <c r="L1265">
        <v>1</v>
      </c>
      <c r="M1265" t="s">
        <v>5517</v>
      </c>
    </row>
    <row r="1266" spans="1:13" x14ac:dyDescent="0.25">
      <c r="A1266">
        <v>2509</v>
      </c>
      <c r="B1266">
        <v>2015</v>
      </c>
      <c r="C1266" t="s">
        <v>3358</v>
      </c>
      <c r="D1266" t="s">
        <v>36</v>
      </c>
      <c r="E1266" t="s">
        <v>3194</v>
      </c>
      <c r="F1266" t="s">
        <v>3357</v>
      </c>
      <c r="G1266" t="s">
        <v>3841</v>
      </c>
      <c r="H1266">
        <v>89</v>
      </c>
      <c r="I1266">
        <v>86</v>
      </c>
      <c r="K1266" t="s">
        <v>1122</v>
      </c>
      <c r="L1266">
        <v>1</v>
      </c>
      <c r="M1266" t="s">
        <v>5489</v>
      </c>
    </row>
    <row r="1267" spans="1:13" x14ac:dyDescent="0.25">
      <c r="A1267">
        <v>2512</v>
      </c>
      <c r="B1267">
        <v>2015</v>
      </c>
      <c r="C1267" t="s">
        <v>3358</v>
      </c>
      <c r="D1267" t="s">
        <v>40</v>
      </c>
      <c r="E1267" t="s">
        <v>3194</v>
      </c>
      <c r="F1267" t="s">
        <v>3399</v>
      </c>
      <c r="G1267" t="s">
        <v>3841</v>
      </c>
      <c r="H1267">
        <v>71</v>
      </c>
      <c r="I1267">
        <v>63</v>
      </c>
      <c r="K1267" t="s">
        <v>1125</v>
      </c>
      <c r="L1267">
        <v>1</v>
      </c>
      <c r="M1267" t="s">
        <v>5520</v>
      </c>
    </row>
    <row r="1268" spans="1:13" x14ac:dyDescent="0.25">
      <c r="A1268">
        <v>2513</v>
      </c>
      <c r="B1268">
        <v>2015</v>
      </c>
      <c r="C1268" t="s">
        <v>3358</v>
      </c>
      <c r="D1268" t="s">
        <v>317</v>
      </c>
      <c r="E1268" t="s">
        <v>3194</v>
      </c>
      <c r="F1268" t="s">
        <v>3364</v>
      </c>
      <c r="G1268" t="s">
        <v>3842</v>
      </c>
      <c r="H1268">
        <v>83</v>
      </c>
      <c r="I1268">
        <v>79</v>
      </c>
      <c r="K1268" t="s">
        <v>1126</v>
      </c>
      <c r="L1268">
        <v>1</v>
      </c>
      <c r="M1268" t="s">
        <v>5521</v>
      </c>
    </row>
    <row r="1269" spans="1:13" x14ac:dyDescent="0.25">
      <c r="A1269">
        <v>2517</v>
      </c>
      <c r="B1269">
        <v>2015</v>
      </c>
      <c r="C1269" t="s">
        <v>3358</v>
      </c>
      <c r="D1269" t="s">
        <v>300</v>
      </c>
      <c r="E1269" t="s">
        <v>3194</v>
      </c>
      <c r="F1269" t="s">
        <v>3385</v>
      </c>
      <c r="G1269" t="s">
        <v>3842</v>
      </c>
      <c r="H1269">
        <v>87</v>
      </c>
      <c r="I1269">
        <v>76</v>
      </c>
      <c r="K1269" t="s">
        <v>1129</v>
      </c>
      <c r="L1269">
        <v>1</v>
      </c>
      <c r="M1269" t="s">
        <v>5524</v>
      </c>
    </row>
    <row r="1270" spans="1:13" x14ac:dyDescent="0.25">
      <c r="A1270">
        <v>2518</v>
      </c>
      <c r="B1270">
        <v>2015</v>
      </c>
      <c r="C1270" t="s">
        <v>3358</v>
      </c>
      <c r="D1270" t="s">
        <v>92</v>
      </c>
      <c r="E1270" t="s">
        <v>3194</v>
      </c>
      <c r="F1270" t="s">
        <v>3386</v>
      </c>
      <c r="G1270" t="s">
        <v>3842</v>
      </c>
      <c r="H1270">
        <v>69</v>
      </c>
      <c r="I1270">
        <v>58</v>
      </c>
      <c r="K1270" t="s">
        <v>1130</v>
      </c>
      <c r="L1270">
        <v>1</v>
      </c>
      <c r="M1270" t="s">
        <v>5525</v>
      </c>
    </row>
    <row r="1271" spans="1:13" x14ac:dyDescent="0.25">
      <c r="A1271">
        <v>2521</v>
      </c>
      <c r="B1271">
        <v>2015</v>
      </c>
      <c r="C1271" t="s">
        <v>3358</v>
      </c>
      <c r="D1271" t="s">
        <v>345</v>
      </c>
      <c r="E1271" t="s">
        <v>3194</v>
      </c>
      <c r="F1271" t="s">
        <v>3284</v>
      </c>
      <c r="G1271" t="s">
        <v>3842</v>
      </c>
      <c r="H1271">
        <v>92</v>
      </c>
      <c r="I1271">
        <v>87</v>
      </c>
      <c r="J1271" t="s">
        <v>3844</v>
      </c>
      <c r="K1271" t="s">
        <v>1131</v>
      </c>
      <c r="L1271">
        <v>1</v>
      </c>
      <c r="M1271" t="s">
        <v>5528</v>
      </c>
    </row>
    <row r="1272" spans="1:13" x14ac:dyDescent="0.25">
      <c r="A1272">
        <v>2522</v>
      </c>
      <c r="B1272">
        <v>2015</v>
      </c>
      <c r="C1272" t="s">
        <v>3358</v>
      </c>
      <c r="D1272" t="s">
        <v>56</v>
      </c>
      <c r="E1272" t="s">
        <v>3194</v>
      </c>
      <c r="F1272" t="s">
        <v>3387</v>
      </c>
      <c r="G1272" t="s">
        <v>3842</v>
      </c>
      <c r="H1272">
        <v>80</v>
      </c>
      <c r="I1272">
        <v>73</v>
      </c>
      <c r="K1272" t="s">
        <v>1132</v>
      </c>
      <c r="L1272">
        <v>1</v>
      </c>
      <c r="M1272" t="s">
        <v>5529</v>
      </c>
    </row>
    <row r="1273" spans="1:13" x14ac:dyDescent="0.25">
      <c r="A1273">
        <v>2529</v>
      </c>
      <c r="B1273">
        <v>2015</v>
      </c>
      <c r="C1273" t="s">
        <v>3390</v>
      </c>
      <c r="D1273" t="s">
        <v>14</v>
      </c>
      <c r="E1273" t="s">
        <v>3194</v>
      </c>
      <c r="F1273" t="s">
        <v>3398</v>
      </c>
      <c r="G1273" t="s">
        <v>3841</v>
      </c>
      <c r="H1273">
        <v>60</v>
      </c>
      <c r="I1273">
        <v>57</v>
      </c>
      <c r="K1273" t="s">
        <v>130</v>
      </c>
      <c r="L1273">
        <v>1</v>
      </c>
      <c r="M1273" t="s">
        <v>5535</v>
      </c>
    </row>
    <row r="1274" spans="1:13" x14ac:dyDescent="0.25">
      <c r="A1274">
        <v>2530</v>
      </c>
      <c r="B1274">
        <v>2015</v>
      </c>
      <c r="C1274" t="s">
        <v>3390</v>
      </c>
      <c r="D1274" t="s">
        <v>132</v>
      </c>
      <c r="E1274" t="s">
        <v>3194</v>
      </c>
      <c r="F1274" t="s">
        <v>3839</v>
      </c>
      <c r="G1274" t="s">
        <v>3842</v>
      </c>
      <c r="H1274">
        <v>86</v>
      </c>
      <c r="I1274">
        <v>66</v>
      </c>
      <c r="K1274" t="s">
        <v>69</v>
      </c>
      <c r="L1274">
        <v>1</v>
      </c>
      <c r="M1274" t="s">
        <v>5536</v>
      </c>
    </row>
    <row r="1275" spans="1:13" x14ac:dyDescent="0.25">
      <c r="A1275">
        <v>2531</v>
      </c>
      <c r="B1275">
        <v>2015</v>
      </c>
      <c r="C1275" t="s">
        <v>3390</v>
      </c>
      <c r="D1275" t="s">
        <v>20</v>
      </c>
      <c r="E1275" t="s">
        <v>3194</v>
      </c>
      <c r="F1275" t="s">
        <v>3511</v>
      </c>
      <c r="G1275" t="s">
        <v>3841</v>
      </c>
      <c r="H1275">
        <v>68</v>
      </c>
      <c r="I1275">
        <v>62</v>
      </c>
      <c r="K1275" t="s">
        <v>71</v>
      </c>
      <c r="L1275">
        <v>1</v>
      </c>
      <c r="M1275" t="s">
        <v>5537</v>
      </c>
    </row>
    <row r="1276" spans="1:13" x14ac:dyDescent="0.25">
      <c r="A1276">
        <v>2533</v>
      </c>
      <c r="B1276">
        <v>2015</v>
      </c>
      <c r="C1276" t="s">
        <v>3390</v>
      </c>
      <c r="D1276" t="s">
        <v>24</v>
      </c>
      <c r="E1276" t="s">
        <v>3194</v>
      </c>
      <c r="F1276" t="s">
        <v>3839</v>
      </c>
      <c r="G1276" t="s">
        <v>3842</v>
      </c>
      <c r="H1276">
        <v>69</v>
      </c>
      <c r="I1276">
        <v>57</v>
      </c>
      <c r="K1276" t="s">
        <v>484</v>
      </c>
      <c r="L1276">
        <v>1</v>
      </c>
      <c r="M1276" t="s">
        <v>5539</v>
      </c>
    </row>
    <row r="1277" spans="1:13" x14ac:dyDescent="0.25">
      <c r="A1277">
        <v>2540</v>
      </c>
      <c r="B1277">
        <v>2015</v>
      </c>
      <c r="C1277" t="s">
        <v>3390</v>
      </c>
      <c r="D1277" t="s">
        <v>159</v>
      </c>
      <c r="E1277" t="s">
        <v>3194</v>
      </c>
      <c r="F1277" t="s">
        <v>3387</v>
      </c>
      <c r="G1277" t="s">
        <v>3842</v>
      </c>
      <c r="H1277">
        <v>70</v>
      </c>
      <c r="I1277">
        <v>61</v>
      </c>
      <c r="K1277" t="s">
        <v>1138</v>
      </c>
      <c r="L1277">
        <v>1</v>
      </c>
      <c r="M1277" t="s">
        <v>5544</v>
      </c>
    </row>
    <row r="1278" spans="1:13" x14ac:dyDescent="0.25">
      <c r="A1278">
        <v>2541</v>
      </c>
      <c r="B1278">
        <v>2015</v>
      </c>
      <c r="C1278" t="s">
        <v>3390</v>
      </c>
      <c r="D1278" t="s">
        <v>36</v>
      </c>
      <c r="E1278" t="s">
        <v>3194</v>
      </c>
      <c r="F1278" t="s">
        <v>3284</v>
      </c>
      <c r="G1278" t="s">
        <v>3841</v>
      </c>
      <c r="H1278">
        <v>90</v>
      </c>
      <c r="I1278">
        <v>64</v>
      </c>
      <c r="K1278" t="s">
        <v>1139</v>
      </c>
      <c r="L1278">
        <v>1</v>
      </c>
      <c r="M1278" t="s">
        <v>5545</v>
      </c>
    </row>
    <row r="1279" spans="1:13" x14ac:dyDescent="0.25">
      <c r="A1279">
        <v>2544</v>
      </c>
      <c r="B1279">
        <v>2015</v>
      </c>
      <c r="C1279" t="s">
        <v>3390</v>
      </c>
      <c r="D1279" t="s">
        <v>40</v>
      </c>
      <c r="E1279" t="s">
        <v>3194</v>
      </c>
      <c r="F1279" t="s">
        <v>3386</v>
      </c>
      <c r="G1279" t="s">
        <v>3841</v>
      </c>
      <c r="H1279">
        <v>62</v>
      </c>
      <c r="I1279">
        <v>59</v>
      </c>
      <c r="K1279" t="s">
        <v>1141</v>
      </c>
      <c r="L1279">
        <v>1</v>
      </c>
      <c r="M1279" t="s">
        <v>5548</v>
      </c>
    </row>
    <row r="1280" spans="1:13" x14ac:dyDescent="0.25">
      <c r="A1280">
        <v>2545</v>
      </c>
      <c r="B1280">
        <v>2015</v>
      </c>
      <c r="C1280" t="s">
        <v>3390</v>
      </c>
      <c r="D1280" t="s">
        <v>317</v>
      </c>
      <c r="E1280" t="s">
        <v>3194</v>
      </c>
      <c r="F1280" t="s">
        <v>3385</v>
      </c>
      <c r="G1280" t="s">
        <v>3842</v>
      </c>
      <c r="H1280">
        <v>80</v>
      </c>
      <c r="I1280">
        <v>76</v>
      </c>
      <c r="K1280" t="s">
        <v>1142</v>
      </c>
      <c r="L1280">
        <v>1</v>
      </c>
      <c r="M1280" t="s">
        <v>5549</v>
      </c>
    </row>
    <row r="1281" spans="1:13" x14ac:dyDescent="0.25">
      <c r="A1281">
        <v>2548</v>
      </c>
      <c r="B1281">
        <v>2015</v>
      </c>
      <c r="C1281" t="s">
        <v>3390</v>
      </c>
      <c r="D1281" t="s">
        <v>47</v>
      </c>
      <c r="E1281" t="s">
        <v>3194</v>
      </c>
      <c r="F1281" t="s">
        <v>3391</v>
      </c>
      <c r="G1281" t="s">
        <v>3841</v>
      </c>
      <c r="H1281">
        <v>70</v>
      </c>
      <c r="I1281">
        <v>63</v>
      </c>
      <c r="K1281" t="s">
        <v>1143</v>
      </c>
      <c r="L1281">
        <v>1</v>
      </c>
      <c r="M1281" t="s">
        <v>5552</v>
      </c>
    </row>
    <row r="1282" spans="1:13" x14ac:dyDescent="0.25">
      <c r="A1282">
        <v>2549</v>
      </c>
      <c r="B1282">
        <v>2015</v>
      </c>
      <c r="C1282" t="s">
        <v>3390</v>
      </c>
      <c r="D1282" t="s">
        <v>300</v>
      </c>
      <c r="E1282" t="s">
        <v>3194</v>
      </c>
      <c r="F1282" t="s">
        <v>3389</v>
      </c>
      <c r="G1282" t="s">
        <v>3842</v>
      </c>
      <c r="H1282">
        <v>80</v>
      </c>
      <c r="I1282">
        <v>66</v>
      </c>
      <c r="K1282" t="s">
        <v>1144</v>
      </c>
      <c r="L1282">
        <v>1</v>
      </c>
      <c r="M1282" t="s">
        <v>5553</v>
      </c>
    </row>
    <row r="1283" spans="1:13" x14ac:dyDescent="0.25">
      <c r="A1283">
        <v>2550</v>
      </c>
      <c r="B1283">
        <v>2015</v>
      </c>
      <c r="C1283" t="s">
        <v>3390</v>
      </c>
      <c r="D1283" t="s">
        <v>92</v>
      </c>
      <c r="E1283" t="s">
        <v>3194</v>
      </c>
      <c r="F1283" t="s">
        <v>3388</v>
      </c>
      <c r="G1283" t="s">
        <v>3841</v>
      </c>
      <c r="H1283">
        <v>71</v>
      </c>
      <c r="I1283">
        <v>67</v>
      </c>
      <c r="K1283" t="s">
        <v>1145</v>
      </c>
      <c r="L1283">
        <v>1</v>
      </c>
      <c r="M1283" t="s">
        <v>5554</v>
      </c>
    </row>
    <row r="1284" spans="1:13" x14ac:dyDescent="0.25">
      <c r="A1284">
        <v>2554</v>
      </c>
      <c r="B1284">
        <v>2015</v>
      </c>
      <c r="C1284" t="s">
        <v>3390</v>
      </c>
      <c r="D1284" t="s">
        <v>308</v>
      </c>
      <c r="E1284" t="s">
        <v>3194</v>
      </c>
      <c r="F1284" t="s">
        <v>3357</v>
      </c>
      <c r="G1284" t="s">
        <v>3841</v>
      </c>
      <c r="H1284">
        <v>85</v>
      </c>
      <c r="I1284">
        <v>81</v>
      </c>
      <c r="K1284" t="s">
        <v>1147</v>
      </c>
      <c r="L1284">
        <v>1</v>
      </c>
      <c r="M1284" t="s">
        <v>5503</v>
      </c>
    </row>
    <row r="1285" spans="1:13" x14ac:dyDescent="0.25">
      <c r="A1285">
        <v>2555</v>
      </c>
      <c r="B1285">
        <v>2015</v>
      </c>
      <c r="C1285" t="s">
        <v>3390</v>
      </c>
      <c r="D1285" t="s">
        <v>310</v>
      </c>
      <c r="E1285" t="s">
        <v>3194</v>
      </c>
      <c r="F1285" t="s">
        <v>3358</v>
      </c>
      <c r="G1285" t="s">
        <v>3842</v>
      </c>
      <c r="H1285">
        <v>67</v>
      </c>
      <c r="I1285">
        <v>65</v>
      </c>
      <c r="K1285" t="s">
        <v>1148</v>
      </c>
      <c r="L1285">
        <v>1</v>
      </c>
      <c r="M1285" t="s">
        <v>5531</v>
      </c>
    </row>
    <row r="1286" spans="1:13" x14ac:dyDescent="0.25">
      <c r="A1286">
        <v>2559</v>
      </c>
      <c r="B1286">
        <v>2015</v>
      </c>
      <c r="C1286" t="s">
        <v>3284</v>
      </c>
      <c r="D1286" t="s">
        <v>14</v>
      </c>
      <c r="E1286" t="s">
        <v>3194</v>
      </c>
      <c r="F1286" t="s">
        <v>3839</v>
      </c>
      <c r="G1286" t="s">
        <v>3842</v>
      </c>
      <c r="H1286">
        <v>75</v>
      </c>
      <c r="I1286">
        <v>52</v>
      </c>
      <c r="K1286" t="s">
        <v>15</v>
      </c>
      <c r="L1286">
        <v>1</v>
      </c>
      <c r="M1286" t="s">
        <v>5561</v>
      </c>
    </row>
    <row r="1287" spans="1:13" x14ac:dyDescent="0.25">
      <c r="A1287">
        <v>2562</v>
      </c>
      <c r="B1287">
        <v>2015</v>
      </c>
      <c r="C1287" t="s">
        <v>3284</v>
      </c>
      <c r="D1287" t="s">
        <v>314</v>
      </c>
      <c r="E1287" t="s">
        <v>3194</v>
      </c>
      <c r="F1287" t="s">
        <v>3345</v>
      </c>
      <c r="G1287" t="s">
        <v>3842</v>
      </c>
      <c r="H1287">
        <v>69</v>
      </c>
      <c r="I1287">
        <v>57</v>
      </c>
      <c r="K1287" t="s">
        <v>350</v>
      </c>
      <c r="L1287">
        <v>1</v>
      </c>
      <c r="M1287" t="s">
        <v>5564</v>
      </c>
    </row>
    <row r="1288" spans="1:13" x14ac:dyDescent="0.25">
      <c r="A1288">
        <v>2563</v>
      </c>
      <c r="B1288">
        <v>2015</v>
      </c>
      <c r="C1288" t="s">
        <v>3284</v>
      </c>
      <c r="D1288" t="s">
        <v>197</v>
      </c>
      <c r="E1288" t="s">
        <v>3194</v>
      </c>
      <c r="F1288" t="s">
        <v>3293</v>
      </c>
      <c r="G1288" t="s">
        <v>3841</v>
      </c>
      <c r="H1288">
        <v>110</v>
      </c>
      <c r="I1288">
        <v>99</v>
      </c>
      <c r="K1288" t="s">
        <v>484</v>
      </c>
      <c r="L1288">
        <v>1</v>
      </c>
      <c r="M1288" t="s">
        <v>4297</v>
      </c>
    </row>
    <row r="1289" spans="1:13" x14ac:dyDescent="0.25">
      <c r="A1289">
        <v>2565</v>
      </c>
      <c r="B1289">
        <v>2015</v>
      </c>
      <c r="C1289" t="s">
        <v>3284</v>
      </c>
      <c r="D1289" t="s">
        <v>109</v>
      </c>
      <c r="E1289" t="s">
        <v>3194</v>
      </c>
      <c r="F1289" t="s">
        <v>3406</v>
      </c>
      <c r="G1289" t="s">
        <v>3841</v>
      </c>
      <c r="H1289">
        <v>67</v>
      </c>
      <c r="I1289">
        <v>62</v>
      </c>
      <c r="K1289" t="s">
        <v>856</v>
      </c>
      <c r="L1289">
        <v>1</v>
      </c>
      <c r="M1289" t="s">
        <v>5566</v>
      </c>
    </row>
    <row r="1290" spans="1:13" x14ac:dyDescent="0.25">
      <c r="A1290">
        <v>2566</v>
      </c>
      <c r="B1290">
        <v>2015</v>
      </c>
      <c r="C1290" t="s">
        <v>3284</v>
      </c>
      <c r="D1290" t="s">
        <v>1109</v>
      </c>
      <c r="E1290" t="s">
        <v>3194</v>
      </c>
      <c r="F1290" t="s">
        <v>3364</v>
      </c>
      <c r="G1290" t="s">
        <v>3842</v>
      </c>
      <c r="H1290">
        <v>66</v>
      </c>
      <c r="I1290">
        <v>48</v>
      </c>
      <c r="K1290" t="s">
        <v>1150</v>
      </c>
      <c r="L1290">
        <v>1</v>
      </c>
      <c r="M1290" t="s">
        <v>5567</v>
      </c>
    </row>
    <row r="1291" spans="1:13" x14ac:dyDescent="0.25">
      <c r="A1291">
        <v>2567</v>
      </c>
      <c r="B1291">
        <v>2015</v>
      </c>
      <c r="C1291" t="s">
        <v>3284</v>
      </c>
      <c r="D1291" t="s">
        <v>32</v>
      </c>
      <c r="E1291" t="s">
        <v>3194</v>
      </c>
      <c r="F1291" t="s">
        <v>3399</v>
      </c>
      <c r="G1291" t="s">
        <v>3842</v>
      </c>
      <c r="H1291">
        <v>74</v>
      </c>
      <c r="I1291">
        <v>63</v>
      </c>
      <c r="K1291" t="s">
        <v>1151</v>
      </c>
      <c r="L1291">
        <v>1</v>
      </c>
      <c r="M1291" t="s">
        <v>5568</v>
      </c>
    </row>
    <row r="1292" spans="1:13" x14ac:dyDescent="0.25">
      <c r="A1292">
        <v>2570</v>
      </c>
      <c r="B1292">
        <v>2015</v>
      </c>
      <c r="C1292" t="s">
        <v>3284</v>
      </c>
      <c r="D1292" t="s">
        <v>137</v>
      </c>
      <c r="E1292" t="s">
        <v>3194</v>
      </c>
      <c r="F1292" t="s">
        <v>3839</v>
      </c>
      <c r="G1292" t="s">
        <v>3842</v>
      </c>
      <c r="H1292">
        <v>86</v>
      </c>
      <c r="I1292">
        <v>44</v>
      </c>
      <c r="K1292" t="s">
        <v>1152</v>
      </c>
      <c r="L1292">
        <v>1</v>
      </c>
      <c r="M1292" t="s">
        <v>5570</v>
      </c>
    </row>
    <row r="1293" spans="1:13" x14ac:dyDescent="0.25">
      <c r="A1293">
        <v>2571</v>
      </c>
      <c r="B1293">
        <v>2015</v>
      </c>
      <c r="C1293" t="s">
        <v>3284</v>
      </c>
      <c r="D1293" t="s">
        <v>85</v>
      </c>
      <c r="E1293" t="s">
        <v>3194</v>
      </c>
      <c r="F1293" t="s">
        <v>3387</v>
      </c>
      <c r="G1293" t="s">
        <v>3842</v>
      </c>
      <c r="H1293">
        <v>63</v>
      </c>
      <c r="I1293">
        <v>48</v>
      </c>
      <c r="K1293" t="s">
        <v>1153</v>
      </c>
      <c r="L1293">
        <v>1</v>
      </c>
      <c r="M1293" t="s">
        <v>5571</v>
      </c>
    </row>
    <row r="1294" spans="1:13" x14ac:dyDescent="0.25">
      <c r="A1294">
        <v>2572</v>
      </c>
      <c r="B1294">
        <v>2015</v>
      </c>
      <c r="C1294" t="s">
        <v>3284</v>
      </c>
      <c r="D1294" t="s">
        <v>40</v>
      </c>
      <c r="E1294" t="s">
        <v>3194</v>
      </c>
      <c r="F1294" t="s">
        <v>3389</v>
      </c>
      <c r="G1294" t="s">
        <v>3842</v>
      </c>
      <c r="H1294">
        <v>64</v>
      </c>
      <c r="I1294">
        <v>57</v>
      </c>
      <c r="K1294" t="s">
        <v>1154</v>
      </c>
      <c r="L1294">
        <v>1</v>
      </c>
      <c r="M1294" t="s">
        <v>5572</v>
      </c>
    </row>
    <row r="1295" spans="1:13" x14ac:dyDescent="0.25">
      <c r="A1295">
        <v>2573</v>
      </c>
      <c r="B1295">
        <v>2015</v>
      </c>
      <c r="C1295" t="s">
        <v>3284</v>
      </c>
      <c r="D1295" t="s">
        <v>317</v>
      </c>
      <c r="E1295" t="s">
        <v>3194</v>
      </c>
      <c r="F1295" t="s">
        <v>3388</v>
      </c>
      <c r="G1295" t="s">
        <v>3842</v>
      </c>
      <c r="H1295">
        <v>58</v>
      </c>
      <c r="I1295">
        <v>56</v>
      </c>
      <c r="K1295" t="s">
        <v>1155</v>
      </c>
      <c r="L1295">
        <v>1</v>
      </c>
      <c r="M1295" t="s">
        <v>5573</v>
      </c>
    </row>
    <row r="1296" spans="1:13" x14ac:dyDescent="0.25">
      <c r="A1296">
        <v>2576</v>
      </c>
      <c r="B1296">
        <v>2015</v>
      </c>
      <c r="C1296" t="s">
        <v>3284</v>
      </c>
      <c r="D1296" t="s">
        <v>208</v>
      </c>
      <c r="E1296" t="s">
        <v>3194</v>
      </c>
      <c r="F1296" t="s">
        <v>3357</v>
      </c>
      <c r="G1296" t="s">
        <v>3841</v>
      </c>
      <c r="H1296">
        <v>75</v>
      </c>
      <c r="I1296">
        <v>69</v>
      </c>
      <c r="K1296" t="s">
        <v>1157</v>
      </c>
      <c r="L1296">
        <v>1</v>
      </c>
      <c r="M1296" t="s">
        <v>5495</v>
      </c>
    </row>
    <row r="1297" spans="1:13" x14ac:dyDescent="0.25">
      <c r="A1297">
        <v>2577</v>
      </c>
      <c r="B1297">
        <v>2015</v>
      </c>
      <c r="C1297" t="s">
        <v>3284</v>
      </c>
      <c r="D1297" t="s">
        <v>47</v>
      </c>
      <c r="E1297" t="s">
        <v>3194</v>
      </c>
      <c r="F1297" t="s">
        <v>3358</v>
      </c>
      <c r="G1297" t="s">
        <v>3842</v>
      </c>
      <c r="H1297">
        <v>70</v>
      </c>
      <c r="I1297">
        <v>56</v>
      </c>
      <c r="K1297" t="s">
        <v>1158</v>
      </c>
      <c r="L1297">
        <v>1</v>
      </c>
      <c r="M1297" t="s">
        <v>5523</v>
      </c>
    </row>
    <row r="1298" spans="1:13" x14ac:dyDescent="0.25">
      <c r="A1298">
        <v>2580</v>
      </c>
      <c r="B1298">
        <v>2015</v>
      </c>
      <c r="C1298" t="s">
        <v>3284</v>
      </c>
      <c r="D1298" t="s">
        <v>303</v>
      </c>
      <c r="E1298" t="s">
        <v>3194</v>
      </c>
      <c r="F1298" t="s">
        <v>3390</v>
      </c>
      <c r="G1298" t="s">
        <v>3842</v>
      </c>
      <c r="H1298">
        <v>88</v>
      </c>
      <c r="I1298">
        <v>77</v>
      </c>
      <c r="K1298" t="s">
        <v>1159</v>
      </c>
      <c r="L1298">
        <v>1</v>
      </c>
      <c r="M1298" t="s">
        <v>5555</v>
      </c>
    </row>
    <row r="1299" spans="1:13" x14ac:dyDescent="0.25">
      <c r="A1299">
        <v>2581</v>
      </c>
      <c r="B1299">
        <v>2015</v>
      </c>
      <c r="C1299" t="s">
        <v>3284</v>
      </c>
      <c r="D1299" t="s">
        <v>95</v>
      </c>
      <c r="E1299" t="s">
        <v>3194</v>
      </c>
      <c r="F1299" t="s">
        <v>3391</v>
      </c>
      <c r="G1299" t="s">
        <v>3842</v>
      </c>
      <c r="H1299">
        <v>74</v>
      </c>
      <c r="I1299">
        <v>63</v>
      </c>
      <c r="K1299" t="s">
        <v>1160</v>
      </c>
      <c r="L1299">
        <v>1</v>
      </c>
      <c r="M1299" t="s">
        <v>5578</v>
      </c>
    </row>
    <row r="1300" spans="1:13" x14ac:dyDescent="0.25">
      <c r="A1300">
        <v>2592</v>
      </c>
      <c r="B1300">
        <v>2015</v>
      </c>
      <c r="C1300" t="s">
        <v>3387</v>
      </c>
      <c r="D1300" t="s">
        <v>102</v>
      </c>
      <c r="E1300" t="s">
        <v>3194</v>
      </c>
      <c r="F1300" t="s">
        <v>3420</v>
      </c>
      <c r="G1300" t="s">
        <v>3842</v>
      </c>
      <c r="H1300">
        <v>104</v>
      </c>
      <c r="I1300">
        <v>81</v>
      </c>
      <c r="K1300" t="s">
        <v>69</v>
      </c>
      <c r="L1300">
        <v>1</v>
      </c>
      <c r="M1300" t="s">
        <v>5587</v>
      </c>
    </row>
    <row r="1301" spans="1:13" x14ac:dyDescent="0.25">
      <c r="A1301">
        <v>2593</v>
      </c>
      <c r="B1301">
        <v>2015</v>
      </c>
      <c r="C1301" t="s">
        <v>3387</v>
      </c>
      <c r="D1301" t="s">
        <v>104</v>
      </c>
      <c r="E1301" t="s">
        <v>3194</v>
      </c>
      <c r="F1301" t="s">
        <v>3345</v>
      </c>
      <c r="G1301" t="s">
        <v>3841</v>
      </c>
      <c r="H1301">
        <v>72</v>
      </c>
      <c r="I1301">
        <v>51</v>
      </c>
      <c r="K1301" t="s">
        <v>71</v>
      </c>
      <c r="L1301">
        <v>1</v>
      </c>
      <c r="M1301" t="s">
        <v>5588</v>
      </c>
    </row>
    <row r="1302" spans="1:13" x14ac:dyDescent="0.25">
      <c r="A1302">
        <v>2594</v>
      </c>
      <c r="B1302">
        <v>2015</v>
      </c>
      <c r="C1302" t="s">
        <v>3387</v>
      </c>
      <c r="D1302" t="s">
        <v>18</v>
      </c>
      <c r="E1302" t="s">
        <v>3194</v>
      </c>
      <c r="F1302" t="s">
        <v>3839</v>
      </c>
      <c r="G1302" t="s">
        <v>3842</v>
      </c>
      <c r="H1302">
        <v>79</v>
      </c>
      <c r="I1302">
        <v>41</v>
      </c>
      <c r="K1302" t="s">
        <v>21</v>
      </c>
      <c r="L1302">
        <v>1</v>
      </c>
      <c r="M1302" t="s">
        <v>5589</v>
      </c>
    </row>
    <row r="1303" spans="1:13" x14ac:dyDescent="0.25">
      <c r="A1303">
        <v>2595</v>
      </c>
      <c r="B1303">
        <v>2015</v>
      </c>
      <c r="C1303" t="s">
        <v>3387</v>
      </c>
      <c r="D1303" t="s">
        <v>20</v>
      </c>
      <c r="E1303" t="s">
        <v>3194</v>
      </c>
      <c r="F1303" t="s">
        <v>3398</v>
      </c>
      <c r="G1303" t="s">
        <v>3842</v>
      </c>
      <c r="H1303">
        <v>68</v>
      </c>
      <c r="I1303">
        <v>60</v>
      </c>
      <c r="K1303" t="s">
        <v>484</v>
      </c>
      <c r="L1303">
        <v>1</v>
      </c>
      <c r="M1303" t="s">
        <v>5590</v>
      </c>
    </row>
    <row r="1304" spans="1:13" x14ac:dyDescent="0.25">
      <c r="A1304">
        <v>2599</v>
      </c>
      <c r="B1304">
        <v>2015</v>
      </c>
      <c r="C1304" t="s">
        <v>3387</v>
      </c>
      <c r="D1304" t="s">
        <v>181</v>
      </c>
      <c r="E1304" t="s">
        <v>3194</v>
      </c>
      <c r="F1304" t="s">
        <v>3363</v>
      </c>
      <c r="G1304" t="s">
        <v>3841</v>
      </c>
      <c r="H1304">
        <v>61</v>
      </c>
      <c r="I1304">
        <v>51</v>
      </c>
      <c r="K1304" t="s">
        <v>843</v>
      </c>
      <c r="L1304">
        <v>1</v>
      </c>
      <c r="M1304" t="s">
        <v>5594</v>
      </c>
    </row>
    <row r="1305" spans="1:13" x14ac:dyDescent="0.25">
      <c r="A1305">
        <v>2600</v>
      </c>
      <c r="B1305">
        <v>2015</v>
      </c>
      <c r="C1305" t="s">
        <v>3387</v>
      </c>
      <c r="D1305" t="s">
        <v>1109</v>
      </c>
      <c r="E1305" t="s">
        <v>3194</v>
      </c>
      <c r="F1305" t="s">
        <v>3399</v>
      </c>
      <c r="G1305" t="s">
        <v>3841</v>
      </c>
      <c r="H1305">
        <v>67</v>
      </c>
      <c r="I1305">
        <v>60</v>
      </c>
      <c r="K1305" t="s">
        <v>1136</v>
      </c>
      <c r="L1305">
        <v>1</v>
      </c>
      <c r="M1305" t="s">
        <v>5595</v>
      </c>
    </row>
    <row r="1306" spans="1:13" x14ac:dyDescent="0.25">
      <c r="A1306">
        <v>2601</v>
      </c>
      <c r="B1306">
        <v>2015</v>
      </c>
      <c r="C1306" t="s">
        <v>3387</v>
      </c>
      <c r="D1306" t="s">
        <v>32</v>
      </c>
      <c r="E1306" t="s">
        <v>3194</v>
      </c>
      <c r="F1306" t="s">
        <v>3364</v>
      </c>
      <c r="G1306" t="s">
        <v>3841</v>
      </c>
      <c r="H1306">
        <v>62</v>
      </c>
      <c r="I1306">
        <v>54</v>
      </c>
      <c r="K1306" t="s">
        <v>1137</v>
      </c>
      <c r="L1306">
        <v>1</v>
      </c>
      <c r="M1306" t="s">
        <v>5596</v>
      </c>
    </row>
    <row r="1307" spans="1:13" x14ac:dyDescent="0.25">
      <c r="A1307">
        <v>2605</v>
      </c>
      <c r="B1307">
        <v>2015</v>
      </c>
      <c r="C1307" t="s">
        <v>3387</v>
      </c>
      <c r="D1307" t="s">
        <v>40</v>
      </c>
      <c r="E1307" t="s">
        <v>3194</v>
      </c>
      <c r="F1307" t="s">
        <v>3388</v>
      </c>
      <c r="G1307" t="s">
        <v>3842</v>
      </c>
      <c r="H1307">
        <v>79</v>
      </c>
      <c r="I1307">
        <v>65</v>
      </c>
      <c r="K1307" t="s">
        <v>1140</v>
      </c>
      <c r="L1307">
        <v>1</v>
      </c>
      <c r="M1307" t="s">
        <v>5598</v>
      </c>
    </row>
    <row r="1308" spans="1:13" x14ac:dyDescent="0.25">
      <c r="A1308">
        <v>2606</v>
      </c>
      <c r="B1308">
        <v>2015</v>
      </c>
      <c r="C1308" t="s">
        <v>3387</v>
      </c>
      <c r="D1308" t="s">
        <v>317</v>
      </c>
      <c r="E1308" t="s">
        <v>3194</v>
      </c>
      <c r="F1308" t="s">
        <v>3389</v>
      </c>
      <c r="G1308" t="s">
        <v>3841</v>
      </c>
      <c r="H1308">
        <v>71</v>
      </c>
      <c r="I1308">
        <v>64</v>
      </c>
      <c r="K1308" t="s">
        <v>1141</v>
      </c>
      <c r="L1308">
        <v>1</v>
      </c>
      <c r="M1308" t="s">
        <v>5599</v>
      </c>
    </row>
    <row r="1309" spans="1:13" x14ac:dyDescent="0.25">
      <c r="A1309">
        <v>2609</v>
      </c>
      <c r="B1309">
        <v>2015</v>
      </c>
      <c r="C1309" t="s">
        <v>3387</v>
      </c>
      <c r="D1309" t="s">
        <v>208</v>
      </c>
      <c r="E1309" t="s">
        <v>3194</v>
      </c>
      <c r="F1309" t="s">
        <v>3358</v>
      </c>
      <c r="G1309" t="s">
        <v>3841</v>
      </c>
      <c r="H1309">
        <v>80</v>
      </c>
      <c r="I1309">
        <v>71</v>
      </c>
      <c r="K1309" t="s">
        <v>1163</v>
      </c>
      <c r="L1309">
        <v>1</v>
      </c>
      <c r="M1309" t="s">
        <v>5522</v>
      </c>
    </row>
    <row r="1310" spans="1:13" x14ac:dyDescent="0.25">
      <c r="A1310">
        <v>2610</v>
      </c>
      <c r="B1310">
        <v>2015</v>
      </c>
      <c r="C1310" t="s">
        <v>3387</v>
      </c>
      <c r="D1310" t="s">
        <v>47</v>
      </c>
      <c r="E1310" t="s">
        <v>3194</v>
      </c>
      <c r="F1310" t="s">
        <v>3357</v>
      </c>
      <c r="G1310" t="s">
        <v>3841</v>
      </c>
      <c r="H1310">
        <v>61</v>
      </c>
      <c r="I1310">
        <v>51</v>
      </c>
      <c r="K1310" t="s">
        <v>1164</v>
      </c>
      <c r="L1310">
        <v>1</v>
      </c>
      <c r="M1310" t="s">
        <v>5496</v>
      </c>
    </row>
    <row r="1311" spans="1:13" x14ac:dyDescent="0.25">
      <c r="A1311">
        <v>2613</v>
      </c>
      <c r="B1311">
        <v>2015</v>
      </c>
      <c r="C1311" t="s">
        <v>3387</v>
      </c>
      <c r="D1311" t="s">
        <v>303</v>
      </c>
      <c r="E1311" t="s">
        <v>3194</v>
      </c>
      <c r="F1311" t="s">
        <v>3391</v>
      </c>
      <c r="G1311" t="s">
        <v>3841</v>
      </c>
      <c r="H1311">
        <v>74</v>
      </c>
      <c r="I1311">
        <v>71</v>
      </c>
      <c r="K1311" t="s">
        <v>1146</v>
      </c>
      <c r="L1311">
        <v>1</v>
      </c>
      <c r="M1311" t="s">
        <v>5604</v>
      </c>
    </row>
    <row r="1312" spans="1:13" x14ac:dyDescent="0.25">
      <c r="A1312">
        <v>2614</v>
      </c>
      <c r="B1312">
        <v>2015</v>
      </c>
      <c r="C1312" t="s">
        <v>3387</v>
      </c>
      <c r="D1312" t="s">
        <v>95</v>
      </c>
      <c r="E1312" t="s">
        <v>3194</v>
      </c>
      <c r="F1312" t="s">
        <v>3390</v>
      </c>
      <c r="G1312" t="s">
        <v>3842</v>
      </c>
      <c r="H1312">
        <v>67</v>
      </c>
      <c r="I1312">
        <v>53</v>
      </c>
      <c r="K1312" t="s">
        <v>1165</v>
      </c>
      <c r="L1312">
        <v>1</v>
      </c>
      <c r="M1312" t="s">
        <v>5556</v>
      </c>
    </row>
    <row r="1313" spans="1:13" x14ac:dyDescent="0.25">
      <c r="A1313">
        <v>2617</v>
      </c>
      <c r="B1313">
        <v>2015</v>
      </c>
      <c r="C1313" t="s">
        <v>3387</v>
      </c>
      <c r="D1313" t="s">
        <v>310</v>
      </c>
      <c r="E1313" t="s">
        <v>3194</v>
      </c>
      <c r="F1313" t="s">
        <v>3284</v>
      </c>
      <c r="G1313" t="s">
        <v>3841</v>
      </c>
      <c r="H1313">
        <v>70</v>
      </c>
      <c r="I1313">
        <v>54</v>
      </c>
      <c r="K1313" t="s">
        <v>1148</v>
      </c>
      <c r="L1313">
        <v>1</v>
      </c>
      <c r="M1313" t="s">
        <v>5579</v>
      </c>
    </row>
    <row r="1314" spans="1:13" x14ac:dyDescent="0.25">
      <c r="A1314">
        <v>2619</v>
      </c>
      <c r="B1314">
        <v>2015</v>
      </c>
      <c r="C1314" t="s">
        <v>3399</v>
      </c>
      <c r="D1314" t="s">
        <v>148</v>
      </c>
      <c r="E1314" t="s">
        <v>3194</v>
      </c>
      <c r="F1314" t="s">
        <v>3839</v>
      </c>
      <c r="G1314" t="s">
        <v>3842</v>
      </c>
      <c r="H1314">
        <v>76</v>
      </c>
      <c r="I1314">
        <v>39</v>
      </c>
      <c r="K1314" t="s">
        <v>11</v>
      </c>
      <c r="L1314">
        <v>1</v>
      </c>
      <c r="M1314" t="s">
        <v>5606</v>
      </c>
    </row>
    <row r="1315" spans="1:13" x14ac:dyDescent="0.25">
      <c r="A1315">
        <v>2627</v>
      </c>
      <c r="B1315">
        <v>2015</v>
      </c>
      <c r="C1315" t="s">
        <v>3399</v>
      </c>
      <c r="D1315" t="s">
        <v>417</v>
      </c>
      <c r="E1315" t="s">
        <v>3194</v>
      </c>
      <c r="F1315" t="s">
        <v>3839</v>
      </c>
      <c r="G1315" t="s">
        <v>3842</v>
      </c>
      <c r="H1315">
        <v>78</v>
      </c>
      <c r="I1315">
        <v>48</v>
      </c>
      <c r="K1315" t="s">
        <v>27</v>
      </c>
      <c r="L1315">
        <v>1</v>
      </c>
      <c r="M1315" t="s">
        <v>5614</v>
      </c>
    </row>
    <row r="1316" spans="1:13" x14ac:dyDescent="0.25">
      <c r="A1316">
        <v>2631</v>
      </c>
      <c r="B1316">
        <v>2015</v>
      </c>
      <c r="C1316" t="s">
        <v>3399</v>
      </c>
      <c r="D1316" t="s">
        <v>159</v>
      </c>
      <c r="E1316" t="s">
        <v>3194</v>
      </c>
      <c r="F1316" t="s">
        <v>3386</v>
      </c>
      <c r="G1316" t="s">
        <v>3841</v>
      </c>
      <c r="H1316">
        <v>63</v>
      </c>
      <c r="I1316">
        <v>61</v>
      </c>
      <c r="K1316" t="s">
        <v>1167</v>
      </c>
      <c r="L1316">
        <v>1</v>
      </c>
      <c r="M1316" t="s">
        <v>5615</v>
      </c>
    </row>
    <row r="1317" spans="1:13" x14ac:dyDescent="0.25">
      <c r="A1317">
        <v>2632</v>
      </c>
      <c r="B1317">
        <v>2015</v>
      </c>
      <c r="C1317" t="s">
        <v>3399</v>
      </c>
      <c r="D1317" t="s">
        <v>36</v>
      </c>
      <c r="E1317" t="s">
        <v>3194</v>
      </c>
      <c r="F1317" t="s">
        <v>3385</v>
      </c>
      <c r="G1317" t="s">
        <v>3841</v>
      </c>
      <c r="H1317">
        <v>82</v>
      </c>
      <c r="I1317">
        <v>75</v>
      </c>
      <c r="K1317" t="s">
        <v>1168</v>
      </c>
      <c r="L1317">
        <v>1</v>
      </c>
      <c r="M1317" t="s">
        <v>5616</v>
      </c>
    </row>
    <row r="1318" spans="1:13" x14ac:dyDescent="0.25">
      <c r="A1318">
        <v>2633</v>
      </c>
      <c r="B1318">
        <v>2015</v>
      </c>
      <c r="C1318" t="s">
        <v>3399</v>
      </c>
      <c r="D1318" t="s">
        <v>85</v>
      </c>
      <c r="E1318" t="s">
        <v>3194</v>
      </c>
      <c r="F1318" t="s">
        <v>3364</v>
      </c>
      <c r="G1318" t="s">
        <v>3841</v>
      </c>
      <c r="H1318">
        <v>88</v>
      </c>
      <c r="I1318">
        <v>78</v>
      </c>
      <c r="J1318" t="s">
        <v>3843</v>
      </c>
      <c r="K1318" t="s">
        <v>1169</v>
      </c>
      <c r="L1318">
        <v>1</v>
      </c>
      <c r="M1318" t="s">
        <v>5617</v>
      </c>
    </row>
    <row r="1319" spans="1:13" x14ac:dyDescent="0.25">
      <c r="A1319">
        <v>2636</v>
      </c>
      <c r="B1319">
        <v>2015</v>
      </c>
      <c r="C1319" t="s">
        <v>3399</v>
      </c>
      <c r="D1319" t="s">
        <v>277</v>
      </c>
      <c r="E1319" t="s">
        <v>3194</v>
      </c>
      <c r="F1319" t="s">
        <v>3391</v>
      </c>
      <c r="G1319" t="s">
        <v>3841</v>
      </c>
      <c r="H1319">
        <v>67</v>
      </c>
      <c r="I1319">
        <v>60</v>
      </c>
      <c r="K1319" t="s">
        <v>1171</v>
      </c>
      <c r="L1319">
        <v>1</v>
      </c>
      <c r="M1319" t="s">
        <v>5618</v>
      </c>
    </row>
    <row r="1320" spans="1:13" x14ac:dyDescent="0.25">
      <c r="A1320">
        <v>2637</v>
      </c>
      <c r="B1320">
        <v>2015</v>
      </c>
      <c r="C1320" t="s">
        <v>3399</v>
      </c>
      <c r="D1320" t="s">
        <v>44</v>
      </c>
      <c r="E1320" t="s">
        <v>3194</v>
      </c>
      <c r="F1320" t="s">
        <v>3390</v>
      </c>
      <c r="G1320" t="s">
        <v>3842</v>
      </c>
      <c r="H1320">
        <v>80</v>
      </c>
      <c r="I1320">
        <v>69</v>
      </c>
      <c r="K1320" t="s">
        <v>1172</v>
      </c>
      <c r="L1320">
        <v>1</v>
      </c>
      <c r="M1320" t="s">
        <v>5551</v>
      </c>
    </row>
    <row r="1321" spans="1:13" x14ac:dyDescent="0.25">
      <c r="A1321">
        <v>2640</v>
      </c>
      <c r="B1321">
        <v>2015</v>
      </c>
      <c r="C1321" t="s">
        <v>3399</v>
      </c>
      <c r="D1321" t="s">
        <v>300</v>
      </c>
      <c r="E1321" t="s">
        <v>3194</v>
      </c>
      <c r="F1321" t="s">
        <v>3284</v>
      </c>
      <c r="G1321" t="s">
        <v>3841</v>
      </c>
      <c r="H1321">
        <v>65</v>
      </c>
      <c r="I1321">
        <v>61</v>
      </c>
      <c r="K1321" t="s">
        <v>1175</v>
      </c>
      <c r="L1321">
        <v>1</v>
      </c>
      <c r="M1321" t="s">
        <v>5576</v>
      </c>
    </row>
    <row r="1322" spans="1:13" x14ac:dyDescent="0.25">
      <c r="A1322">
        <v>2641</v>
      </c>
      <c r="B1322">
        <v>2015</v>
      </c>
      <c r="C1322" t="s">
        <v>3399</v>
      </c>
      <c r="D1322" t="s">
        <v>92</v>
      </c>
      <c r="E1322" t="s">
        <v>3194</v>
      </c>
      <c r="F1322" t="s">
        <v>3387</v>
      </c>
      <c r="G1322" t="s">
        <v>3841</v>
      </c>
      <c r="H1322">
        <v>80</v>
      </c>
      <c r="I1322">
        <v>78</v>
      </c>
      <c r="K1322" t="s">
        <v>1176</v>
      </c>
      <c r="L1322">
        <v>1</v>
      </c>
      <c r="M1322" t="s">
        <v>5603</v>
      </c>
    </row>
    <row r="1323" spans="1:13" x14ac:dyDescent="0.25">
      <c r="A1323">
        <v>2644</v>
      </c>
      <c r="B1323">
        <v>2015</v>
      </c>
      <c r="C1323" t="s">
        <v>3399</v>
      </c>
      <c r="D1323" t="s">
        <v>345</v>
      </c>
      <c r="E1323" t="s">
        <v>3194</v>
      </c>
      <c r="F1323" t="s">
        <v>3389</v>
      </c>
      <c r="G1323" t="s">
        <v>3841</v>
      </c>
      <c r="H1323">
        <v>85</v>
      </c>
      <c r="I1323">
        <v>75</v>
      </c>
      <c r="K1323" t="s">
        <v>1177</v>
      </c>
      <c r="L1323">
        <v>1</v>
      </c>
      <c r="M1323" t="s">
        <v>5623</v>
      </c>
    </row>
    <row r="1324" spans="1:13" x14ac:dyDescent="0.25">
      <c r="A1324">
        <v>2645</v>
      </c>
      <c r="B1324">
        <v>2015</v>
      </c>
      <c r="C1324" t="s">
        <v>3399</v>
      </c>
      <c r="D1324" t="s">
        <v>56</v>
      </c>
      <c r="E1324" t="s">
        <v>3194</v>
      </c>
      <c r="F1324" t="s">
        <v>3388</v>
      </c>
      <c r="G1324" t="s">
        <v>3841</v>
      </c>
      <c r="H1324">
        <v>71</v>
      </c>
      <c r="I1324">
        <v>65</v>
      </c>
      <c r="K1324" t="s">
        <v>1178</v>
      </c>
      <c r="L1324">
        <v>1</v>
      </c>
      <c r="M1324" t="s">
        <v>5624</v>
      </c>
    </row>
    <row r="1325" spans="1:13" x14ac:dyDescent="0.25">
      <c r="A1325">
        <v>2646</v>
      </c>
      <c r="B1325">
        <v>2015</v>
      </c>
      <c r="C1325" t="s">
        <v>3399</v>
      </c>
      <c r="D1325" t="s">
        <v>481</v>
      </c>
      <c r="E1325" t="s">
        <v>3194</v>
      </c>
      <c r="F1325" t="s">
        <v>3415</v>
      </c>
      <c r="G1325" t="s">
        <v>3841</v>
      </c>
      <c r="H1325">
        <v>80</v>
      </c>
      <c r="I1325">
        <v>78</v>
      </c>
      <c r="K1325" t="s">
        <v>1179</v>
      </c>
      <c r="L1325">
        <v>1</v>
      </c>
      <c r="M1325" t="s">
        <v>5625</v>
      </c>
    </row>
    <row r="1326" spans="1:13" x14ac:dyDescent="0.25">
      <c r="A1326">
        <v>2650</v>
      </c>
      <c r="B1326">
        <v>2015</v>
      </c>
      <c r="C1326" t="s">
        <v>3389</v>
      </c>
      <c r="D1326" t="s">
        <v>149</v>
      </c>
      <c r="E1326" t="s">
        <v>3194</v>
      </c>
      <c r="F1326" t="s">
        <v>3450</v>
      </c>
      <c r="G1326" t="s">
        <v>3842</v>
      </c>
      <c r="H1326">
        <v>73</v>
      </c>
      <c r="I1326">
        <v>52</v>
      </c>
      <c r="K1326" t="s">
        <v>13</v>
      </c>
      <c r="L1326">
        <v>1</v>
      </c>
      <c r="M1326" t="s">
        <v>5628</v>
      </c>
    </row>
    <row r="1327" spans="1:13" x14ac:dyDescent="0.25">
      <c r="A1327">
        <v>2655</v>
      </c>
      <c r="B1327">
        <v>2015</v>
      </c>
      <c r="C1327" t="s">
        <v>3389</v>
      </c>
      <c r="D1327" t="s">
        <v>18</v>
      </c>
      <c r="E1327" t="s">
        <v>3194</v>
      </c>
      <c r="F1327" t="s">
        <v>3419</v>
      </c>
      <c r="G1327" t="s">
        <v>3841</v>
      </c>
      <c r="H1327">
        <v>88</v>
      </c>
      <c r="I1327">
        <v>83</v>
      </c>
      <c r="J1327" t="s">
        <v>3843</v>
      </c>
      <c r="K1327" t="s">
        <v>23</v>
      </c>
      <c r="L1327">
        <v>1</v>
      </c>
      <c r="M1327" t="s">
        <v>5633</v>
      </c>
    </row>
    <row r="1328" spans="1:13" x14ac:dyDescent="0.25">
      <c r="A1328">
        <v>2656</v>
      </c>
      <c r="B1328">
        <v>2015</v>
      </c>
      <c r="C1328" t="s">
        <v>3389</v>
      </c>
      <c r="D1328" t="s">
        <v>24</v>
      </c>
      <c r="E1328" t="s">
        <v>3194</v>
      </c>
      <c r="F1328" t="s">
        <v>3461</v>
      </c>
      <c r="G1328" t="s">
        <v>3842</v>
      </c>
      <c r="H1328">
        <v>71</v>
      </c>
      <c r="I1328">
        <v>69</v>
      </c>
      <c r="K1328" t="s">
        <v>25</v>
      </c>
      <c r="L1328">
        <v>1</v>
      </c>
      <c r="M1328" t="s">
        <v>5634</v>
      </c>
    </row>
    <row r="1329" spans="1:13" x14ac:dyDescent="0.25">
      <c r="A1329">
        <v>2660</v>
      </c>
      <c r="B1329">
        <v>2015</v>
      </c>
      <c r="C1329" t="s">
        <v>3389</v>
      </c>
      <c r="D1329" t="s">
        <v>183</v>
      </c>
      <c r="E1329" t="s">
        <v>3194</v>
      </c>
      <c r="F1329" t="s">
        <v>3839</v>
      </c>
      <c r="G1329" t="s">
        <v>3842</v>
      </c>
      <c r="H1329">
        <v>71</v>
      </c>
      <c r="I1329">
        <v>45</v>
      </c>
      <c r="K1329" t="s">
        <v>869</v>
      </c>
      <c r="L1329">
        <v>1</v>
      </c>
      <c r="M1329" t="s">
        <v>5638</v>
      </c>
    </row>
    <row r="1330" spans="1:13" x14ac:dyDescent="0.25">
      <c r="A1330">
        <v>2663</v>
      </c>
      <c r="B1330">
        <v>2015</v>
      </c>
      <c r="C1330" t="s">
        <v>3389</v>
      </c>
      <c r="D1330" t="s">
        <v>36</v>
      </c>
      <c r="E1330" t="s">
        <v>3194</v>
      </c>
      <c r="F1330" t="s">
        <v>3388</v>
      </c>
      <c r="G1330" t="s">
        <v>3842</v>
      </c>
      <c r="H1330">
        <v>70</v>
      </c>
      <c r="I1330">
        <v>67</v>
      </c>
      <c r="K1330" t="s">
        <v>1183</v>
      </c>
      <c r="L1330">
        <v>1</v>
      </c>
      <c r="M1330" t="s">
        <v>5641</v>
      </c>
    </row>
    <row r="1331" spans="1:13" x14ac:dyDescent="0.25">
      <c r="A1331">
        <v>2664</v>
      </c>
      <c r="B1331">
        <v>2015</v>
      </c>
      <c r="C1331" t="s">
        <v>3389</v>
      </c>
      <c r="D1331" t="s">
        <v>271</v>
      </c>
      <c r="E1331" t="s">
        <v>3194</v>
      </c>
      <c r="F1331" t="s">
        <v>3391</v>
      </c>
      <c r="G1331" t="s">
        <v>3841</v>
      </c>
      <c r="H1331">
        <v>74</v>
      </c>
      <c r="I1331">
        <v>65</v>
      </c>
      <c r="K1331" t="s">
        <v>1184</v>
      </c>
      <c r="L1331">
        <v>1</v>
      </c>
      <c r="M1331" t="s">
        <v>5642</v>
      </c>
    </row>
    <row r="1332" spans="1:13" x14ac:dyDescent="0.25">
      <c r="A1332">
        <v>2665</v>
      </c>
      <c r="B1332">
        <v>2015</v>
      </c>
      <c r="C1332" t="s">
        <v>3389</v>
      </c>
      <c r="D1332" t="s">
        <v>85</v>
      </c>
      <c r="E1332" t="s">
        <v>3194</v>
      </c>
      <c r="F1332" t="s">
        <v>3390</v>
      </c>
      <c r="G1332" t="s">
        <v>3842</v>
      </c>
      <c r="H1332">
        <v>72</v>
      </c>
      <c r="I1332">
        <v>69</v>
      </c>
      <c r="K1332" t="s">
        <v>1185</v>
      </c>
      <c r="L1332">
        <v>1</v>
      </c>
      <c r="M1332" t="s">
        <v>5547</v>
      </c>
    </row>
    <row r="1333" spans="1:13" x14ac:dyDescent="0.25">
      <c r="A1333">
        <v>2669</v>
      </c>
      <c r="B1333">
        <v>2015</v>
      </c>
      <c r="C1333" t="s">
        <v>3389</v>
      </c>
      <c r="D1333" t="s">
        <v>208</v>
      </c>
      <c r="E1333" t="s">
        <v>3194</v>
      </c>
      <c r="F1333" t="s">
        <v>3364</v>
      </c>
      <c r="G1333" t="s">
        <v>3842</v>
      </c>
      <c r="H1333">
        <v>65</v>
      </c>
      <c r="I1333">
        <v>60</v>
      </c>
      <c r="K1333" t="s">
        <v>1186</v>
      </c>
      <c r="L1333">
        <v>1</v>
      </c>
      <c r="M1333" t="s">
        <v>5644</v>
      </c>
    </row>
    <row r="1334" spans="1:13" x14ac:dyDescent="0.25">
      <c r="A1334">
        <v>2670</v>
      </c>
      <c r="B1334">
        <v>2015</v>
      </c>
      <c r="C1334" t="s">
        <v>3389</v>
      </c>
      <c r="D1334" t="s">
        <v>47</v>
      </c>
      <c r="E1334" t="s">
        <v>3194</v>
      </c>
      <c r="F1334" t="s">
        <v>3399</v>
      </c>
      <c r="G1334" t="s">
        <v>3842</v>
      </c>
      <c r="H1334">
        <v>88</v>
      </c>
      <c r="I1334">
        <v>63</v>
      </c>
      <c r="K1334" t="s">
        <v>1187</v>
      </c>
      <c r="L1334">
        <v>1</v>
      </c>
      <c r="M1334" t="s">
        <v>5620</v>
      </c>
    </row>
    <row r="1335" spans="1:13" x14ac:dyDescent="0.25">
      <c r="A1335">
        <v>2673</v>
      </c>
      <c r="B1335">
        <v>2015</v>
      </c>
      <c r="C1335" t="s">
        <v>3389</v>
      </c>
      <c r="D1335" t="s">
        <v>303</v>
      </c>
      <c r="E1335" t="s">
        <v>3194</v>
      </c>
      <c r="F1335" t="s">
        <v>3358</v>
      </c>
      <c r="G1335" t="s">
        <v>3842</v>
      </c>
      <c r="H1335">
        <v>72</v>
      </c>
      <c r="I1335">
        <v>65</v>
      </c>
      <c r="K1335" t="s">
        <v>1189</v>
      </c>
      <c r="L1335">
        <v>1</v>
      </c>
      <c r="M1335" t="s">
        <v>5526</v>
      </c>
    </row>
    <row r="1336" spans="1:13" x14ac:dyDescent="0.25">
      <c r="A1336">
        <v>2674</v>
      </c>
      <c r="B1336">
        <v>2015</v>
      </c>
      <c r="C1336" t="s">
        <v>3389</v>
      </c>
      <c r="D1336" t="s">
        <v>95</v>
      </c>
      <c r="E1336" t="s">
        <v>3194</v>
      </c>
      <c r="F1336" t="s">
        <v>3357</v>
      </c>
      <c r="G1336" t="s">
        <v>3842</v>
      </c>
      <c r="H1336">
        <v>73</v>
      </c>
      <c r="I1336">
        <v>69</v>
      </c>
      <c r="K1336" t="s">
        <v>1190</v>
      </c>
      <c r="L1336">
        <v>1</v>
      </c>
      <c r="M1336" t="s">
        <v>5500</v>
      </c>
    </row>
    <row r="1337" spans="1:13" x14ac:dyDescent="0.25">
      <c r="A1337">
        <v>2677</v>
      </c>
      <c r="B1337">
        <v>2015</v>
      </c>
      <c r="C1337" t="s">
        <v>3389</v>
      </c>
      <c r="D1337" t="s">
        <v>308</v>
      </c>
      <c r="E1337" t="s">
        <v>3194</v>
      </c>
      <c r="F1337" t="s">
        <v>3385</v>
      </c>
      <c r="G1337" t="s">
        <v>3842</v>
      </c>
      <c r="H1337">
        <v>58</v>
      </c>
      <c r="I1337">
        <v>51</v>
      </c>
      <c r="K1337" t="s">
        <v>1192</v>
      </c>
      <c r="L1337">
        <v>1</v>
      </c>
      <c r="M1337" t="s">
        <v>5647</v>
      </c>
    </row>
    <row r="1338" spans="1:13" x14ac:dyDescent="0.25">
      <c r="A1338">
        <v>2678</v>
      </c>
      <c r="B1338">
        <v>2015</v>
      </c>
      <c r="C1338" t="s">
        <v>3389</v>
      </c>
      <c r="D1338" t="s">
        <v>310</v>
      </c>
      <c r="E1338" t="s">
        <v>3194</v>
      </c>
      <c r="F1338" t="s">
        <v>3386</v>
      </c>
      <c r="G1338" t="s">
        <v>3842</v>
      </c>
      <c r="H1338">
        <v>70</v>
      </c>
      <c r="I1338">
        <v>68</v>
      </c>
      <c r="K1338" t="s">
        <v>1193</v>
      </c>
      <c r="L1338">
        <v>1</v>
      </c>
      <c r="M1338" t="s">
        <v>5648</v>
      </c>
    </row>
    <row r="1339" spans="1:13" x14ac:dyDescent="0.25">
      <c r="A1339">
        <v>2681</v>
      </c>
      <c r="B1339">
        <v>2015</v>
      </c>
      <c r="C1339" t="s">
        <v>3364</v>
      </c>
      <c r="D1339" t="s">
        <v>64</v>
      </c>
      <c r="E1339" t="s">
        <v>3194</v>
      </c>
      <c r="F1339" t="s">
        <v>3839</v>
      </c>
      <c r="G1339" t="s">
        <v>3842</v>
      </c>
      <c r="H1339">
        <v>83</v>
      </c>
      <c r="I1339">
        <v>62</v>
      </c>
      <c r="K1339" t="s">
        <v>176</v>
      </c>
      <c r="L1339">
        <v>1</v>
      </c>
      <c r="M1339" t="s">
        <v>5650</v>
      </c>
    </row>
    <row r="1340" spans="1:13" x14ac:dyDescent="0.25">
      <c r="A1340">
        <v>2684</v>
      </c>
      <c r="B1340">
        <v>2015</v>
      </c>
      <c r="C1340" t="s">
        <v>3364</v>
      </c>
      <c r="D1340" t="s">
        <v>313</v>
      </c>
      <c r="E1340" t="s">
        <v>3194</v>
      </c>
      <c r="F1340" t="s">
        <v>3839</v>
      </c>
      <c r="G1340" t="s">
        <v>3842</v>
      </c>
      <c r="H1340">
        <v>93</v>
      </c>
      <c r="I1340">
        <v>58</v>
      </c>
      <c r="K1340" t="s">
        <v>15</v>
      </c>
      <c r="L1340">
        <v>1</v>
      </c>
      <c r="M1340" t="s">
        <v>5653</v>
      </c>
    </row>
    <row r="1341" spans="1:13" x14ac:dyDescent="0.25">
      <c r="A1341">
        <v>2685</v>
      </c>
      <c r="B1341">
        <v>2015</v>
      </c>
      <c r="C1341" t="s">
        <v>3364</v>
      </c>
      <c r="D1341" t="s">
        <v>102</v>
      </c>
      <c r="E1341" t="s">
        <v>3194</v>
      </c>
      <c r="F1341" t="s">
        <v>3334</v>
      </c>
      <c r="G1341" t="s">
        <v>3842</v>
      </c>
      <c r="H1341">
        <v>82</v>
      </c>
      <c r="I1341">
        <v>62</v>
      </c>
      <c r="K1341" t="s">
        <v>150</v>
      </c>
      <c r="L1341">
        <v>1</v>
      </c>
      <c r="M1341" t="s">
        <v>5068</v>
      </c>
    </row>
    <row r="1342" spans="1:13" x14ac:dyDescent="0.25">
      <c r="A1342">
        <v>2686</v>
      </c>
      <c r="B1342">
        <v>2015</v>
      </c>
      <c r="C1342" t="s">
        <v>3364</v>
      </c>
      <c r="D1342" t="s">
        <v>104</v>
      </c>
      <c r="E1342" t="s">
        <v>3194</v>
      </c>
      <c r="F1342" t="s">
        <v>3341</v>
      </c>
      <c r="G1342" t="s">
        <v>3842</v>
      </c>
      <c r="H1342">
        <v>95</v>
      </c>
      <c r="I1342">
        <v>56</v>
      </c>
      <c r="K1342" t="s">
        <v>151</v>
      </c>
      <c r="L1342">
        <v>1</v>
      </c>
      <c r="M1342" t="s">
        <v>5654</v>
      </c>
    </row>
    <row r="1343" spans="1:13" x14ac:dyDescent="0.25">
      <c r="A1343">
        <v>2690</v>
      </c>
      <c r="B1343">
        <v>2015</v>
      </c>
      <c r="C1343" t="s">
        <v>3364</v>
      </c>
      <c r="D1343" t="s">
        <v>26</v>
      </c>
      <c r="E1343" t="s">
        <v>3194</v>
      </c>
      <c r="F1343" t="s">
        <v>3441</v>
      </c>
      <c r="G1343" t="s">
        <v>3842</v>
      </c>
      <c r="H1343">
        <v>69</v>
      </c>
      <c r="I1343">
        <v>60</v>
      </c>
      <c r="K1343" t="s">
        <v>179</v>
      </c>
      <c r="L1343">
        <v>1</v>
      </c>
      <c r="M1343" t="s">
        <v>5658</v>
      </c>
    </row>
    <row r="1344" spans="1:13" x14ac:dyDescent="0.25">
      <c r="A1344">
        <v>2691</v>
      </c>
      <c r="B1344">
        <v>2015</v>
      </c>
      <c r="C1344" t="s">
        <v>3364</v>
      </c>
      <c r="D1344" t="s">
        <v>28</v>
      </c>
      <c r="E1344" t="s">
        <v>3194</v>
      </c>
      <c r="F1344" t="s">
        <v>3452</v>
      </c>
      <c r="G1344" t="s">
        <v>3841</v>
      </c>
      <c r="H1344">
        <v>73</v>
      </c>
      <c r="I1344">
        <v>63</v>
      </c>
      <c r="K1344" t="s">
        <v>29</v>
      </c>
      <c r="L1344">
        <v>1</v>
      </c>
      <c r="M1344" t="s">
        <v>5659</v>
      </c>
    </row>
    <row r="1345" spans="1:13" x14ac:dyDescent="0.25">
      <c r="A1345">
        <v>2694</v>
      </c>
      <c r="B1345">
        <v>2015</v>
      </c>
      <c r="C1345" t="s">
        <v>3364</v>
      </c>
      <c r="D1345" t="s">
        <v>159</v>
      </c>
      <c r="E1345" t="s">
        <v>3194</v>
      </c>
      <c r="F1345" t="s">
        <v>3385</v>
      </c>
      <c r="G1345" t="s">
        <v>3842</v>
      </c>
      <c r="H1345">
        <v>90</v>
      </c>
      <c r="I1345">
        <v>85</v>
      </c>
      <c r="K1345" t="s">
        <v>1122</v>
      </c>
      <c r="L1345">
        <v>1</v>
      </c>
      <c r="M1345" t="s">
        <v>5660</v>
      </c>
    </row>
    <row r="1346" spans="1:13" x14ac:dyDescent="0.25">
      <c r="A1346">
        <v>2695</v>
      </c>
      <c r="B1346">
        <v>2015</v>
      </c>
      <c r="C1346" t="s">
        <v>3364</v>
      </c>
      <c r="D1346" t="s">
        <v>36</v>
      </c>
      <c r="E1346" t="s">
        <v>3194</v>
      </c>
      <c r="F1346" t="s">
        <v>3386</v>
      </c>
      <c r="G1346" t="s">
        <v>3842</v>
      </c>
      <c r="H1346">
        <v>84</v>
      </c>
      <c r="I1346">
        <v>73</v>
      </c>
      <c r="K1346" t="s">
        <v>1195</v>
      </c>
      <c r="L1346">
        <v>1</v>
      </c>
      <c r="M1346" t="s">
        <v>5661</v>
      </c>
    </row>
    <row r="1347" spans="1:13" x14ac:dyDescent="0.25">
      <c r="A1347">
        <v>2699</v>
      </c>
      <c r="B1347">
        <v>2015</v>
      </c>
      <c r="C1347" t="s">
        <v>3364</v>
      </c>
      <c r="D1347" t="s">
        <v>277</v>
      </c>
      <c r="E1347" t="s">
        <v>3194</v>
      </c>
      <c r="F1347" t="s">
        <v>3390</v>
      </c>
      <c r="G1347" t="s">
        <v>3842</v>
      </c>
      <c r="H1347">
        <v>79</v>
      </c>
      <c r="I1347">
        <v>76</v>
      </c>
      <c r="K1347" t="s">
        <v>1197</v>
      </c>
      <c r="L1347">
        <v>1</v>
      </c>
      <c r="M1347" t="s">
        <v>5550</v>
      </c>
    </row>
    <row r="1348" spans="1:13" x14ac:dyDescent="0.25">
      <c r="A1348">
        <v>2700</v>
      </c>
      <c r="B1348">
        <v>2015</v>
      </c>
      <c r="C1348" t="s">
        <v>3364</v>
      </c>
      <c r="D1348" t="s">
        <v>44</v>
      </c>
      <c r="E1348" t="s">
        <v>3194</v>
      </c>
      <c r="F1348" t="s">
        <v>3391</v>
      </c>
      <c r="G1348" t="s">
        <v>3842</v>
      </c>
      <c r="H1348">
        <v>71</v>
      </c>
      <c r="I1348">
        <v>57</v>
      </c>
      <c r="K1348" t="s">
        <v>1198</v>
      </c>
      <c r="L1348">
        <v>1</v>
      </c>
      <c r="M1348" t="s">
        <v>5662</v>
      </c>
    </row>
    <row r="1349" spans="1:13" x14ac:dyDescent="0.25">
      <c r="A1349">
        <v>2703</v>
      </c>
      <c r="B1349">
        <v>2015</v>
      </c>
      <c r="C1349" t="s">
        <v>3364</v>
      </c>
      <c r="D1349" t="s">
        <v>300</v>
      </c>
      <c r="E1349" t="s">
        <v>3194</v>
      </c>
      <c r="F1349" t="s">
        <v>3387</v>
      </c>
      <c r="G1349" t="s">
        <v>3841</v>
      </c>
      <c r="H1349">
        <v>90</v>
      </c>
      <c r="I1349">
        <v>87</v>
      </c>
      <c r="K1349" t="s">
        <v>1200</v>
      </c>
      <c r="L1349">
        <v>1</v>
      </c>
      <c r="M1349" t="s">
        <v>5602</v>
      </c>
    </row>
    <row r="1350" spans="1:13" x14ac:dyDescent="0.25">
      <c r="A1350">
        <v>2704</v>
      </c>
      <c r="B1350">
        <v>2015</v>
      </c>
      <c r="C1350" t="s">
        <v>3364</v>
      </c>
      <c r="D1350" t="s">
        <v>92</v>
      </c>
      <c r="E1350" t="s">
        <v>3194</v>
      </c>
      <c r="F1350" t="s">
        <v>3284</v>
      </c>
      <c r="G1350" t="s">
        <v>3841</v>
      </c>
      <c r="H1350">
        <v>83</v>
      </c>
      <c r="I1350">
        <v>81</v>
      </c>
      <c r="J1350" t="s">
        <v>3845</v>
      </c>
      <c r="K1350" t="s">
        <v>1201</v>
      </c>
      <c r="L1350">
        <v>1</v>
      </c>
      <c r="M1350" t="s">
        <v>5577</v>
      </c>
    </row>
    <row r="1351" spans="1:13" x14ac:dyDescent="0.25">
      <c r="A1351">
        <v>2707</v>
      </c>
      <c r="B1351">
        <v>2015</v>
      </c>
      <c r="C1351" t="s">
        <v>3364</v>
      </c>
      <c r="D1351" t="s">
        <v>345</v>
      </c>
      <c r="E1351" t="s">
        <v>3194</v>
      </c>
      <c r="F1351" t="s">
        <v>3388</v>
      </c>
      <c r="G1351" t="s">
        <v>3842</v>
      </c>
      <c r="H1351">
        <v>77</v>
      </c>
      <c r="I1351">
        <v>67</v>
      </c>
      <c r="K1351" t="s">
        <v>1132</v>
      </c>
      <c r="L1351">
        <v>1</v>
      </c>
      <c r="M1351" t="s">
        <v>5666</v>
      </c>
    </row>
    <row r="1352" spans="1:13" x14ac:dyDescent="0.25">
      <c r="A1352">
        <v>2708</v>
      </c>
      <c r="B1352">
        <v>2015</v>
      </c>
      <c r="C1352" t="s">
        <v>3364</v>
      </c>
      <c r="D1352" t="s">
        <v>56</v>
      </c>
      <c r="E1352" t="s">
        <v>3194</v>
      </c>
      <c r="F1352" t="s">
        <v>3389</v>
      </c>
      <c r="G1352" t="s">
        <v>3842</v>
      </c>
      <c r="H1352">
        <v>76</v>
      </c>
      <c r="I1352">
        <v>74</v>
      </c>
      <c r="K1352" t="s">
        <v>1202</v>
      </c>
      <c r="L1352">
        <v>1</v>
      </c>
      <c r="M1352" t="s">
        <v>5646</v>
      </c>
    </row>
    <row r="1353" spans="1:13" x14ac:dyDescent="0.25">
      <c r="A1353">
        <v>2709</v>
      </c>
      <c r="B1353">
        <v>2015</v>
      </c>
      <c r="C1353" t="s">
        <v>3364</v>
      </c>
      <c r="D1353" t="s">
        <v>310</v>
      </c>
      <c r="E1353" t="s">
        <v>3194</v>
      </c>
      <c r="F1353" t="s">
        <v>3399</v>
      </c>
      <c r="G1353" t="s">
        <v>3842</v>
      </c>
      <c r="H1353">
        <v>72</v>
      </c>
      <c r="I1353">
        <v>71</v>
      </c>
      <c r="K1353" t="s">
        <v>1203</v>
      </c>
      <c r="L1353">
        <v>1</v>
      </c>
      <c r="M1353" t="s">
        <v>5626</v>
      </c>
    </row>
    <row r="1354" spans="1:13" x14ac:dyDescent="0.25">
      <c r="A1354">
        <v>2712</v>
      </c>
      <c r="B1354">
        <v>2015</v>
      </c>
      <c r="C1354" t="s">
        <v>3385</v>
      </c>
      <c r="D1354" t="s">
        <v>148</v>
      </c>
      <c r="E1354" t="s">
        <v>3194</v>
      </c>
      <c r="F1354" t="s">
        <v>3839</v>
      </c>
      <c r="G1354" t="s">
        <v>3842</v>
      </c>
      <c r="H1354">
        <v>84</v>
      </c>
      <c r="I1354">
        <v>63</v>
      </c>
      <c r="K1354" t="s">
        <v>258</v>
      </c>
      <c r="L1354">
        <v>1</v>
      </c>
      <c r="M1354" t="s">
        <v>5668</v>
      </c>
    </row>
    <row r="1355" spans="1:13" x14ac:dyDescent="0.25">
      <c r="A1355">
        <v>2713</v>
      </c>
      <c r="B1355">
        <v>2015</v>
      </c>
      <c r="C1355" t="s">
        <v>3385</v>
      </c>
      <c r="D1355" t="s">
        <v>313</v>
      </c>
      <c r="E1355" t="s">
        <v>3194</v>
      </c>
      <c r="F1355" t="s">
        <v>3495</v>
      </c>
      <c r="G1355" t="s">
        <v>3842</v>
      </c>
      <c r="H1355">
        <v>90</v>
      </c>
      <c r="I1355">
        <v>87</v>
      </c>
      <c r="J1355" t="s">
        <v>3843</v>
      </c>
      <c r="K1355" t="s">
        <v>259</v>
      </c>
      <c r="L1355">
        <v>1</v>
      </c>
      <c r="M1355" t="s">
        <v>5669</v>
      </c>
    </row>
    <row r="1356" spans="1:13" x14ac:dyDescent="0.25">
      <c r="A1356">
        <v>2718</v>
      </c>
      <c r="B1356">
        <v>2015</v>
      </c>
      <c r="C1356" t="s">
        <v>3385</v>
      </c>
      <c r="D1356" t="s">
        <v>24</v>
      </c>
      <c r="E1356" t="s">
        <v>3194</v>
      </c>
      <c r="F1356" t="s">
        <v>3463</v>
      </c>
      <c r="G1356" t="s">
        <v>3842</v>
      </c>
      <c r="H1356">
        <v>65</v>
      </c>
      <c r="I1356">
        <v>59</v>
      </c>
      <c r="K1356" t="s">
        <v>152</v>
      </c>
      <c r="L1356">
        <v>1</v>
      </c>
      <c r="M1356" t="s">
        <v>5674</v>
      </c>
    </row>
    <row r="1357" spans="1:13" x14ac:dyDescent="0.25">
      <c r="A1357">
        <v>2720</v>
      </c>
      <c r="B1357">
        <v>2015</v>
      </c>
      <c r="C1357" t="s">
        <v>3385</v>
      </c>
      <c r="D1357" t="s">
        <v>28</v>
      </c>
      <c r="E1357" t="s">
        <v>3194</v>
      </c>
      <c r="F1357" t="s">
        <v>3839</v>
      </c>
      <c r="G1357" t="s">
        <v>3842</v>
      </c>
      <c r="H1357">
        <v>94</v>
      </c>
      <c r="I1357">
        <v>52</v>
      </c>
      <c r="K1357" t="s">
        <v>154</v>
      </c>
      <c r="L1357">
        <v>1</v>
      </c>
      <c r="M1357" t="s">
        <v>5676</v>
      </c>
    </row>
    <row r="1358" spans="1:13" x14ac:dyDescent="0.25">
      <c r="A1358">
        <v>2721</v>
      </c>
      <c r="B1358">
        <v>2015</v>
      </c>
      <c r="C1358" t="s">
        <v>3385</v>
      </c>
      <c r="D1358" t="s">
        <v>1109</v>
      </c>
      <c r="E1358" t="s">
        <v>3194</v>
      </c>
      <c r="F1358" t="s">
        <v>3388</v>
      </c>
      <c r="G1358" t="s">
        <v>3842</v>
      </c>
      <c r="H1358">
        <v>71</v>
      </c>
      <c r="I1358">
        <v>68</v>
      </c>
      <c r="K1358" t="s">
        <v>1205</v>
      </c>
      <c r="L1358">
        <v>1</v>
      </c>
      <c r="M1358" t="s">
        <v>5677</v>
      </c>
    </row>
    <row r="1359" spans="1:13" x14ac:dyDescent="0.25">
      <c r="A1359">
        <v>2722</v>
      </c>
      <c r="B1359">
        <v>2015</v>
      </c>
      <c r="C1359" t="s">
        <v>3385</v>
      </c>
      <c r="D1359" t="s">
        <v>32</v>
      </c>
      <c r="E1359" t="s">
        <v>3194</v>
      </c>
      <c r="F1359" t="s">
        <v>3389</v>
      </c>
      <c r="G1359" t="s">
        <v>3841</v>
      </c>
      <c r="H1359">
        <v>73</v>
      </c>
      <c r="I1359">
        <v>60</v>
      </c>
      <c r="K1359" t="s">
        <v>1206</v>
      </c>
      <c r="L1359">
        <v>1</v>
      </c>
      <c r="M1359" t="s">
        <v>5640</v>
      </c>
    </row>
    <row r="1360" spans="1:13" x14ac:dyDescent="0.25">
      <c r="A1360">
        <v>2725</v>
      </c>
      <c r="B1360">
        <v>2015</v>
      </c>
      <c r="C1360" t="s">
        <v>3385</v>
      </c>
      <c r="D1360" t="s">
        <v>271</v>
      </c>
      <c r="E1360" t="s">
        <v>3194</v>
      </c>
      <c r="F1360" t="s">
        <v>3357</v>
      </c>
      <c r="G1360" t="s">
        <v>3841</v>
      </c>
      <c r="H1360">
        <v>92</v>
      </c>
      <c r="I1360">
        <v>85</v>
      </c>
      <c r="K1360" t="s">
        <v>1208</v>
      </c>
      <c r="L1360">
        <v>1</v>
      </c>
      <c r="M1360" t="s">
        <v>5490</v>
      </c>
    </row>
    <row r="1361" spans="1:13" x14ac:dyDescent="0.25">
      <c r="A1361">
        <v>2726</v>
      </c>
      <c r="B1361">
        <v>2015</v>
      </c>
      <c r="C1361" t="s">
        <v>3385</v>
      </c>
      <c r="D1361" t="s">
        <v>85</v>
      </c>
      <c r="E1361" t="s">
        <v>3194</v>
      </c>
      <c r="F1361" t="s">
        <v>3358</v>
      </c>
      <c r="G1361" t="s">
        <v>3842</v>
      </c>
      <c r="H1361">
        <v>85</v>
      </c>
      <c r="I1361">
        <v>73</v>
      </c>
      <c r="K1361" t="s">
        <v>1209</v>
      </c>
      <c r="L1361">
        <v>1</v>
      </c>
      <c r="M1361" t="s">
        <v>5519</v>
      </c>
    </row>
    <row r="1362" spans="1:13" x14ac:dyDescent="0.25">
      <c r="A1362">
        <v>2729</v>
      </c>
      <c r="B1362">
        <v>2015</v>
      </c>
      <c r="C1362" t="s">
        <v>3385</v>
      </c>
      <c r="D1362" t="s">
        <v>277</v>
      </c>
      <c r="E1362" t="s">
        <v>3194</v>
      </c>
      <c r="F1362" t="s">
        <v>3284</v>
      </c>
      <c r="G1362" t="s">
        <v>3841</v>
      </c>
      <c r="H1362">
        <v>73</v>
      </c>
      <c r="I1362">
        <v>54</v>
      </c>
      <c r="K1362" t="s">
        <v>1211</v>
      </c>
      <c r="L1362">
        <v>1</v>
      </c>
      <c r="M1362" t="s">
        <v>5574</v>
      </c>
    </row>
    <row r="1363" spans="1:13" x14ac:dyDescent="0.25">
      <c r="A1363">
        <v>2730</v>
      </c>
      <c r="B1363">
        <v>2015</v>
      </c>
      <c r="C1363" t="s">
        <v>3385</v>
      </c>
      <c r="D1363" t="s">
        <v>44</v>
      </c>
      <c r="E1363" t="s">
        <v>3194</v>
      </c>
      <c r="F1363" t="s">
        <v>3387</v>
      </c>
      <c r="G1363" t="s">
        <v>3842</v>
      </c>
      <c r="H1363">
        <v>80</v>
      </c>
      <c r="I1363">
        <v>62</v>
      </c>
      <c r="K1363" t="s">
        <v>1212</v>
      </c>
      <c r="L1363">
        <v>1</v>
      </c>
      <c r="M1363" t="s">
        <v>5601</v>
      </c>
    </row>
    <row r="1364" spans="1:13" x14ac:dyDescent="0.25">
      <c r="A1364">
        <v>2734</v>
      </c>
      <c r="B1364">
        <v>2015</v>
      </c>
      <c r="C1364" t="s">
        <v>3385</v>
      </c>
      <c r="D1364" t="s">
        <v>303</v>
      </c>
      <c r="E1364" t="s">
        <v>3194</v>
      </c>
      <c r="F1364" t="s">
        <v>3399</v>
      </c>
      <c r="G1364" t="s">
        <v>3842</v>
      </c>
      <c r="H1364">
        <v>80</v>
      </c>
      <c r="I1364">
        <v>70</v>
      </c>
      <c r="K1364" t="s">
        <v>1213</v>
      </c>
      <c r="L1364">
        <v>1</v>
      </c>
      <c r="M1364" t="s">
        <v>5621</v>
      </c>
    </row>
    <row r="1365" spans="1:13" x14ac:dyDescent="0.25">
      <c r="A1365">
        <v>2735</v>
      </c>
      <c r="B1365">
        <v>2015</v>
      </c>
      <c r="C1365" t="s">
        <v>3385</v>
      </c>
      <c r="D1365" t="s">
        <v>95</v>
      </c>
      <c r="E1365" t="s">
        <v>3194</v>
      </c>
      <c r="F1365" t="s">
        <v>3364</v>
      </c>
      <c r="G1365" t="s">
        <v>3842</v>
      </c>
      <c r="H1365">
        <v>91</v>
      </c>
      <c r="I1365">
        <v>75</v>
      </c>
      <c r="K1365" t="s">
        <v>1214</v>
      </c>
      <c r="L1365">
        <v>1</v>
      </c>
      <c r="M1365" t="s">
        <v>5665</v>
      </c>
    </row>
    <row r="1366" spans="1:13" x14ac:dyDescent="0.25">
      <c r="A1366">
        <v>2736</v>
      </c>
      <c r="B1366">
        <v>2015</v>
      </c>
      <c r="C1366" t="s">
        <v>3385</v>
      </c>
      <c r="D1366" t="s">
        <v>56</v>
      </c>
      <c r="E1366" t="s">
        <v>3194</v>
      </c>
      <c r="F1366" t="s">
        <v>3386</v>
      </c>
      <c r="G1366" t="s">
        <v>3841</v>
      </c>
      <c r="H1366">
        <v>73</v>
      </c>
      <c r="I1366">
        <v>60</v>
      </c>
      <c r="K1366" t="s">
        <v>1215</v>
      </c>
      <c r="L1366">
        <v>1</v>
      </c>
      <c r="M1366" t="s">
        <v>5680</v>
      </c>
    </row>
    <row r="1367" spans="1:13" x14ac:dyDescent="0.25">
      <c r="A1367">
        <v>2742</v>
      </c>
      <c r="B1367">
        <v>2015</v>
      </c>
      <c r="C1367" t="s">
        <v>3386</v>
      </c>
      <c r="D1367" t="s">
        <v>10</v>
      </c>
      <c r="E1367" t="s">
        <v>3194</v>
      </c>
      <c r="F1367" t="s">
        <v>3839</v>
      </c>
      <c r="G1367" t="s">
        <v>3842</v>
      </c>
      <c r="H1367">
        <v>74</v>
      </c>
      <c r="I1367">
        <v>42</v>
      </c>
      <c r="K1367" t="s">
        <v>99</v>
      </c>
      <c r="L1367">
        <v>1</v>
      </c>
      <c r="M1367" t="s">
        <v>5685</v>
      </c>
    </row>
    <row r="1368" spans="1:13" x14ac:dyDescent="0.25">
      <c r="A1368">
        <v>2743</v>
      </c>
      <c r="B1368">
        <v>2015</v>
      </c>
      <c r="C1368" t="s">
        <v>3386</v>
      </c>
      <c r="D1368" t="s">
        <v>70</v>
      </c>
      <c r="E1368" t="s">
        <v>3194</v>
      </c>
      <c r="F1368" t="s">
        <v>3839</v>
      </c>
      <c r="G1368" t="s">
        <v>3842</v>
      </c>
      <c r="H1368">
        <v>97</v>
      </c>
      <c r="I1368">
        <v>63</v>
      </c>
      <c r="K1368" t="s">
        <v>100</v>
      </c>
      <c r="L1368">
        <v>1</v>
      </c>
      <c r="M1368" t="s">
        <v>5686</v>
      </c>
    </row>
    <row r="1369" spans="1:13" x14ac:dyDescent="0.25">
      <c r="A1369">
        <v>2744</v>
      </c>
      <c r="B1369">
        <v>2015</v>
      </c>
      <c r="C1369" t="s">
        <v>3386</v>
      </c>
      <c r="D1369" t="s">
        <v>502</v>
      </c>
      <c r="E1369" t="s">
        <v>3194</v>
      </c>
      <c r="F1369" t="s">
        <v>3398</v>
      </c>
      <c r="G1369" t="s">
        <v>3842</v>
      </c>
      <c r="H1369">
        <v>65</v>
      </c>
      <c r="I1369">
        <v>56</v>
      </c>
      <c r="K1369" t="s">
        <v>101</v>
      </c>
      <c r="L1369">
        <v>1</v>
      </c>
      <c r="M1369" t="s">
        <v>5687</v>
      </c>
    </row>
    <row r="1370" spans="1:13" x14ac:dyDescent="0.25">
      <c r="A1370">
        <v>2747</v>
      </c>
      <c r="B1370">
        <v>2015</v>
      </c>
      <c r="C1370" t="s">
        <v>3386</v>
      </c>
      <c r="D1370" t="s">
        <v>76</v>
      </c>
      <c r="E1370" t="s">
        <v>3194</v>
      </c>
      <c r="F1370" t="s">
        <v>3453</v>
      </c>
      <c r="G1370" t="s">
        <v>3842</v>
      </c>
      <c r="H1370">
        <v>73</v>
      </c>
      <c r="I1370">
        <v>59</v>
      </c>
      <c r="K1370" t="s">
        <v>152</v>
      </c>
      <c r="L1370">
        <v>1</v>
      </c>
      <c r="M1370" t="s">
        <v>5690</v>
      </c>
    </row>
    <row r="1371" spans="1:13" x14ac:dyDescent="0.25">
      <c r="A1371">
        <v>2748</v>
      </c>
      <c r="B1371">
        <v>2015</v>
      </c>
      <c r="C1371" t="s">
        <v>3386</v>
      </c>
      <c r="D1371" t="s">
        <v>78</v>
      </c>
      <c r="E1371" t="s">
        <v>3194</v>
      </c>
      <c r="F1371" t="s">
        <v>3407</v>
      </c>
      <c r="G1371" t="s">
        <v>3841</v>
      </c>
      <c r="H1371">
        <v>80</v>
      </c>
      <c r="I1371">
        <v>75</v>
      </c>
      <c r="K1371" t="s">
        <v>178</v>
      </c>
      <c r="L1371">
        <v>1</v>
      </c>
      <c r="M1371" t="s">
        <v>5691</v>
      </c>
    </row>
    <row r="1372" spans="1:13" x14ac:dyDescent="0.25">
      <c r="A1372">
        <v>2751</v>
      </c>
      <c r="B1372">
        <v>2015</v>
      </c>
      <c r="C1372" t="s">
        <v>3386</v>
      </c>
      <c r="D1372" t="s">
        <v>1109</v>
      </c>
      <c r="E1372" t="s">
        <v>3194</v>
      </c>
      <c r="F1372" t="s">
        <v>3389</v>
      </c>
      <c r="G1372" t="s">
        <v>3842</v>
      </c>
      <c r="H1372">
        <v>78</v>
      </c>
      <c r="I1372">
        <v>73</v>
      </c>
      <c r="K1372" t="s">
        <v>1217</v>
      </c>
      <c r="L1372">
        <v>1</v>
      </c>
      <c r="M1372" t="s">
        <v>5639</v>
      </c>
    </row>
    <row r="1373" spans="1:13" x14ac:dyDescent="0.25">
      <c r="A1373">
        <v>2752</v>
      </c>
      <c r="B1373">
        <v>2015</v>
      </c>
      <c r="C1373" t="s">
        <v>3386</v>
      </c>
      <c r="D1373" t="s">
        <v>32</v>
      </c>
      <c r="E1373" t="s">
        <v>3194</v>
      </c>
      <c r="F1373" t="s">
        <v>3388</v>
      </c>
      <c r="G1373" t="s">
        <v>3842</v>
      </c>
      <c r="H1373">
        <v>90</v>
      </c>
      <c r="I1373">
        <v>75</v>
      </c>
      <c r="K1373" t="s">
        <v>1218</v>
      </c>
      <c r="L1373">
        <v>1</v>
      </c>
      <c r="M1373" t="s">
        <v>5694</v>
      </c>
    </row>
    <row r="1374" spans="1:13" x14ac:dyDescent="0.25">
      <c r="A1374">
        <v>2755</v>
      </c>
      <c r="B1374">
        <v>2015</v>
      </c>
      <c r="C1374" t="s">
        <v>3386</v>
      </c>
      <c r="D1374" t="s">
        <v>271</v>
      </c>
      <c r="E1374" t="s">
        <v>3194</v>
      </c>
      <c r="F1374" t="s">
        <v>3358</v>
      </c>
      <c r="G1374" t="s">
        <v>3842</v>
      </c>
      <c r="H1374">
        <v>79</v>
      </c>
      <c r="I1374">
        <v>76</v>
      </c>
      <c r="K1374" t="s">
        <v>1220</v>
      </c>
      <c r="L1374">
        <v>1</v>
      </c>
      <c r="M1374" t="s">
        <v>5518</v>
      </c>
    </row>
    <row r="1375" spans="1:13" x14ac:dyDescent="0.25">
      <c r="A1375">
        <v>2756</v>
      </c>
      <c r="B1375">
        <v>2015</v>
      </c>
      <c r="C1375" t="s">
        <v>3386</v>
      </c>
      <c r="D1375" t="s">
        <v>85</v>
      </c>
      <c r="E1375" t="s">
        <v>3194</v>
      </c>
      <c r="F1375" t="s">
        <v>3357</v>
      </c>
      <c r="G1375" t="s">
        <v>3842</v>
      </c>
      <c r="H1375">
        <v>90</v>
      </c>
      <c r="I1375">
        <v>77</v>
      </c>
      <c r="K1375" t="s">
        <v>1221</v>
      </c>
      <c r="L1375">
        <v>1</v>
      </c>
      <c r="M1375" t="s">
        <v>5491</v>
      </c>
    </row>
    <row r="1376" spans="1:13" x14ac:dyDescent="0.25">
      <c r="A1376">
        <v>2759</v>
      </c>
      <c r="B1376">
        <v>2015</v>
      </c>
      <c r="C1376" t="s">
        <v>3386</v>
      </c>
      <c r="D1376" t="s">
        <v>277</v>
      </c>
      <c r="E1376" t="s">
        <v>3194</v>
      </c>
      <c r="F1376" t="s">
        <v>3387</v>
      </c>
      <c r="G1376" t="s">
        <v>3842</v>
      </c>
      <c r="H1376">
        <v>75</v>
      </c>
      <c r="I1376">
        <v>59</v>
      </c>
      <c r="K1376" t="s">
        <v>1222</v>
      </c>
      <c r="L1376">
        <v>1</v>
      </c>
      <c r="M1376" t="s">
        <v>5600</v>
      </c>
    </row>
    <row r="1377" spans="1:13" x14ac:dyDescent="0.25">
      <c r="A1377">
        <v>2760</v>
      </c>
      <c r="B1377">
        <v>2015</v>
      </c>
      <c r="C1377" t="s">
        <v>3386</v>
      </c>
      <c r="D1377" t="s">
        <v>44</v>
      </c>
      <c r="E1377" t="s">
        <v>3194</v>
      </c>
      <c r="F1377" t="s">
        <v>3284</v>
      </c>
      <c r="G1377" t="s">
        <v>3842</v>
      </c>
      <c r="H1377">
        <v>70</v>
      </c>
      <c r="I1377">
        <v>69</v>
      </c>
      <c r="K1377" t="s">
        <v>1223</v>
      </c>
      <c r="L1377">
        <v>1</v>
      </c>
      <c r="M1377" t="s">
        <v>5575</v>
      </c>
    </row>
    <row r="1378" spans="1:13" x14ac:dyDescent="0.25">
      <c r="A1378">
        <v>2761</v>
      </c>
      <c r="B1378">
        <v>2015</v>
      </c>
      <c r="C1378" t="s">
        <v>3386</v>
      </c>
      <c r="D1378" t="s">
        <v>47</v>
      </c>
      <c r="E1378" t="s">
        <v>3194</v>
      </c>
      <c r="F1378" t="s">
        <v>3385</v>
      </c>
      <c r="G1378" t="s">
        <v>3842</v>
      </c>
      <c r="H1378">
        <v>64</v>
      </c>
      <c r="I1378">
        <v>60</v>
      </c>
      <c r="K1378" t="s">
        <v>1224</v>
      </c>
      <c r="L1378">
        <v>1</v>
      </c>
      <c r="M1378" t="s">
        <v>5679</v>
      </c>
    </row>
    <row r="1379" spans="1:13" x14ac:dyDescent="0.25">
      <c r="A1379">
        <v>2764</v>
      </c>
      <c r="B1379">
        <v>2015</v>
      </c>
      <c r="C1379" t="s">
        <v>3386</v>
      </c>
      <c r="D1379" t="s">
        <v>303</v>
      </c>
      <c r="E1379" t="s">
        <v>3194</v>
      </c>
      <c r="F1379" t="s">
        <v>3364</v>
      </c>
      <c r="G1379" t="s">
        <v>3842</v>
      </c>
      <c r="H1379">
        <v>66</v>
      </c>
      <c r="I1379">
        <v>59</v>
      </c>
      <c r="K1379" t="s">
        <v>1226</v>
      </c>
      <c r="L1379">
        <v>1</v>
      </c>
      <c r="M1379" t="s">
        <v>5664</v>
      </c>
    </row>
    <row r="1380" spans="1:13" x14ac:dyDescent="0.25">
      <c r="A1380">
        <v>2765</v>
      </c>
      <c r="B1380">
        <v>2015</v>
      </c>
      <c r="C1380" t="s">
        <v>3386</v>
      </c>
      <c r="D1380" t="s">
        <v>95</v>
      </c>
      <c r="E1380" t="s">
        <v>3194</v>
      </c>
      <c r="F1380" t="s">
        <v>3399</v>
      </c>
      <c r="G1380" t="s">
        <v>3842</v>
      </c>
      <c r="H1380">
        <v>74</v>
      </c>
      <c r="I1380">
        <v>66</v>
      </c>
      <c r="K1380" t="s">
        <v>1227</v>
      </c>
      <c r="L1380">
        <v>1</v>
      </c>
      <c r="M1380" t="s">
        <v>5622</v>
      </c>
    </row>
    <row r="1381" spans="1:13" x14ac:dyDescent="0.25">
      <c r="A1381">
        <v>2773</v>
      </c>
      <c r="B1381">
        <v>2015</v>
      </c>
      <c r="C1381" t="s">
        <v>3388</v>
      </c>
      <c r="D1381" t="s">
        <v>12</v>
      </c>
      <c r="E1381" t="s">
        <v>3194</v>
      </c>
      <c r="F1381" t="s">
        <v>3398</v>
      </c>
      <c r="G1381" t="s">
        <v>3841</v>
      </c>
      <c r="H1381">
        <v>85</v>
      </c>
      <c r="I1381">
        <v>75</v>
      </c>
      <c r="K1381" t="s">
        <v>129</v>
      </c>
      <c r="L1381">
        <v>1</v>
      </c>
      <c r="M1381" t="s">
        <v>5698</v>
      </c>
    </row>
    <row r="1382" spans="1:13" x14ac:dyDescent="0.25">
      <c r="A1382">
        <v>2774</v>
      </c>
      <c r="B1382">
        <v>2015</v>
      </c>
      <c r="C1382" t="s">
        <v>3388</v>
      </c>
      <c r="D1382" t="s">
        <v>14</v>
      </c>
      <c r="E1382" t="s">
        <v>3194</v>
      </c>
      <c r="F1382" t="s">
        <v>3498</v>
      </c>
      <c r="G1382" t="s">
        <v>3841</v>
      </c>
      <c r="H1382">
        <v>73</v>
      </c>
      <c r="I1382">
        <v>64</v>
      </c>
      <c r="K1382" t="s">
        <v>130</v>
      </c>
      <c r="L1382">
        <v>1</v>
      </c>
      <c r="M1382" t="s">
        <v>5699</v>
      </c>
    </row>
    <row r="1383" spans="1:13" x14ac:dyDescent="0.25">
      <c r="A1383">
        <v>2776</v>
      </c>
      <c r="B1383">
        <v>2015</v>
      </c>
      <c r="C1383" t="s">
        <v>3388</v>
      </c>
      <c r="D1383" t="s">
        <v>20</v>
      </c>
      <c r="E1383" t="s">
        <v>3194</v>
      </c>
      <c r="F1383" t="s">
        <v>3839</v>
      </c>
      <c r="G1383" t="s">
        <v>3842</v>
      </c>
      <c r="H1383">
        <v>92</v>
      </c>
      <c r="I1383">
        <v>45</v>
      </c>
      <c r="K1383" t="s">
        <v>19</v>
      </c>
      <c r="L1383">
        <v>1</v>
      </c>
      <c r="M1383" t="s">
        <v>5701</v>
      </c>
    </row>
    <row r="1384" spans="1:13" x14ac:dyDescent="0.25">
      <c r="A1384">
        <v>2785</v>
      </c>
      <c r="B1384">
        <v>2015</v>
      </c>
      <c r="C1384" t="s">
        <v>3388</v>
      </c>
      <c r="D1384" t="s">
        <v>271</v>
      </c>
      <c r="E1384" t="s">
        <v>3194</v>
      </c>
      <c r="F1384" t="s">
        <v>3390</v>
      </c>
      <c r="G1384" t="s">
        <v>3842</v>
      </c>
      <c r="H1384">
        <v>71</v>
      </c>
      <c r="I1384">
        <v>67</v>
      </c>
      <c r="K1384" t="s">
        <v>1231</v>
      </c>
      <c r="L1384">
        <v>1</v>
      </c>
      <c r="M1384" t="s">
        <v>5546</v>
      </c>
    </row>
    <row r="1385" spans="1:13" x14ac:dyDescent="0.25">
      <c r="A1385">
        <v>2786</v>
      </c>
      <c r="B1385">
        <v>2015</v>
      </c>
      <c r="C1385" t="s">
        <v>3388</v>
      </c>
      <c r="D1385" t="s">
        <v>85</v>
      </c>
      <c r="E1385" t="s">
        <v>3194</v>
      </c>
      <c r="F1385" t="s">
        <v>3391</v>
      </c>
      <c r="G1385" t="s">
        <v>3842</v>
      </c>
      <c r="H1385">
        <v>70</v>
      </c>
      <c r="I1385">
        <v>60</v>
      </c>
      <c r="K1385" t="s">
        <v>1232</v>
      </c>
      <c r="L1385">
        <v>1</v>
      </c>
      <c r="M1385" t="s">
        <v>5707</v>
      </c>
    </row>
    <row r="1386" spans="1:13" x14ac:dyDescent="0.25">
      <c r="A1386">
        <v>2789</v>
      </c>
      <c r="B1386">
        <v>2015</v>
      </c>
      <c r="C1386" t="s">
        <v>3388</v>
      </c>
      <c r="D1386" t="s">
        <v>44</v>
      </c>
      <c r="E1386" t="s">
        <v>3194</v>
      </c>
      <c r="F1386" t="s">
        <v>3389</v>
      </c>
      <c r="G1386" t="s">
        <v>3841</v>
      </c>
      <c r="H1386">
        <v>81</v>
      </c>
      <c r="I1386">
        <v>60</v>
      </c>
      <c r="K1386" t="s">
        <v>1233</v>
      </c>
      <c r="L1386">
        <v>1</v>
      </c>
      <c r="M1386" t="s">
        <v>5643</v>
      </c>
    </row>
    <row r="1387" spans="1:13" x14ac:dyDescent="0.25">
      <c r="A1387">
        <v>2790</v>
      </c>
      <c r="B1387">
        <v>2015</v>
      </c>
      <c r="C1387" t="s">
        <v>3388</v>
      </c>
      <c r="D1387" t="s">
        <v>208</v>
      </c>
      <c r="E1387" t="s">
        <v>3194</v>
      </c>
      <c r="F1387" t="s">
        <v>3399</v>
      </c>
      <c r="G1387" t="s">
        <v>3841</v>
      </c>
      <c r="H1387">
        <v>89</v>
      </c>
      <c r="I1387">
        <v>85</v>
      </c>
      <c r="J1387" t="s">
        <v>3843</v>
      </c>
      <c r="K1387" t="s">
        <v>1234</v>
      </c>
      <c r="L1387">
        <v>1</v>
      </c>
      <c r="M1387" t="s">
        <v>5619</v>
      </c>
    </row>
    <row r="1388" spans="1:13" x14ac:dyDescent="0.25">
      <c r="A1388">
        <v>2791</v>
      </c>
      <c r="B1388">
        <v>2015</v>
      </c>
      <c r="C1388" t="s">
        <v>3388</v>
      </c>
      <c r="D1388" t="s">
        <v>47</v>
      </c>
      <c r="E1388" t="s">
        <v>3194</v>
      </c>
      <c r="F1388" t="s">
        <v>3364</v>
      </c>
      <c r="G1388" t="s">
        <v>3841</v>
      </c>
      <c r="H1388">
        <v>84</v>
      </c>
      <c r="I1388">
        <v>80</v>
      </c>
      <c r="K1388" t="s">
        <v>1235</v>
      </c>
      <c r="L1388">
        <v>1</v>
      </c>
      <c r="M1388" t="s">
        <v>5663</v>
      </c>
    </row>
    <row r="1389" spans="1:13" x14ac:dyDescent="0.25">
      <c r="A1389">
        <v>2794</v>
      </c>
      <c r="B1389">
        <v>2015</v>
      </c>
      <c r="C1389" t="s">
        <v>3388</v>
      </c>
      <c r="D1389" t="s">
        <v>303</v>
      </c>
      <c r="E1389" t="s">
        <v>3194</v>
      </c>
      <c r="F1389" t="s">
        <v>3357</v>
      </c>
      <c r="G1389" t="s">
        <v>3841</v>
      </c>
      <c r="H1389">
        <v>78</v>
      </c>
      <c r="I1389">
        <v>75</v>
      </c>
      <c r="K1389" t="s">
        <v>1237</v>
      </c>
      <c r="L1389">
        <v>1</v>
      </c>
      <c r="M1389" t="s">
        <v>5499</v>
      </c>
    </row>
    <row r="1390" spans="1:13" x14ac:dyDescent="0.25">
      <c r="A1390">
        <v>2795</v>
      </c>
      <c r="B1390">
        <v>2015</v>
      </c>
      <c r="C1390" t="s">
        <v>3388</v>
      </c>
      <c r="D1390" t="s">
        <v>95</v>
      </c>
      <c r="E1390" t="s">
        <v>3194</v>
      </c>
      <c r="F1390" t="s">
        <v>3358</v>
      </c>
      <c r="G1390" t="s">
        <v>3842</v>
      </c>
      <c r="H1390">
        <v>79</v>
      </c>
      <c r="I1390">
        <v>77</v>
      </c>
      <c r="J1390" t="s">
        <v>3843</v>
      </c>
      <c r="K1390" t="s">
        <v>1238</v>
      </c>
      <c r="L1390">
        <v>1</v>
      </c>
      <c r="M1390" t="s">
        <v>5527</v>
      </c>
    </row>
    <row r="1391" spans="1:13" x14ac:dyDescent="0.25">
      <c r="A1391">
        <v>2798</v>
      </c>
      <c r="B1391">
        <v>2015</v>
      </c>
      <c r="C1391" t="s">
        <v>3388</v>
      </c>
      <c r="D1391" t="s">
        <v>308</v>
      </c>
      <c r="E1391" t="s">
        <v>3194</v>
      </c>
      <c r="F1391" t="s">
        <v>3386</v>
      </c>
      <c r="G1391" t="s">
        <v>3842</v>
      </c>
      <c r="H1391">
        <v>69</v>
      </c>
      <c r="I1391">
        <v>65</v>
      </c>
      <c r="K1391" t="s">
        <v>1239</v>
      </c>
      <c r="L1391">
        <v>1</v>
      </c>
      <c r="M1391" t="s">
        <v>5696</v>
      </c>
    </row>
    <row r="1392" spans="1:13" x14ac:dyDescent="0.25">
      <c r="A1392">
        <v>2799</v>
      </c>
      <c r="B1392">
        <v>2015</v>
      </c>
      <c r="C1392" t="s">
        <v>3388</v>
      </c>
      <c r="D1392" t="s">
        <v>310</v>
      </c>
      <c r="E1392" t="s">
        <v>3194</v>
      </c>
      <c r="F1392" t="s">
        <v>3385</v>
      </c>
      <c r="G1392" t="s">
        <v>3841</v>
      </c>
      <c r="H1392">
        <v>86</v>
      </c>
      <c r="I1392">
        <v>73</v>
      </c>
      <c r="K1392" t="s">
        <v>1240</v>
      </c>
      <c r="L1392">
        <v>1</v>
      </c>
      <c r="M1392" t="s">
        <v>5681</v>
      </c>
    </row>
    <row r="1393" spans="1:13" x14ac:dyDescent="0.25">
      <c r="A1393">
        <v>2801</v>
      </c>
      <c r="B1393">
        <v>2015</v>
      </c>
      <c r="C1393" t="s">
        <v>3391</v>
      </c>
      <c r="D1393" t="s">
        <v>65</v>
      </c>
      <c r="E1393" t="s">
        <v>3194</v>
      </c>
      <c r="F1393" t="s">
        <v>3839</v>
      </c>
      <c r="G1393" t="s">
        <v>3842</v>
      </c>
      <c r="H1393">
        <v>74</v>
      </c>
      <c r="I1393">
        <v>49</v>
      </c>
      <c r="K1393" t="s">
        <v>11</v>
      </c>
      <c r="L1393">
        <v>1</v>
      </c>
      <c r="M1393" t="s">
        <v>5710</v>
      </c>
    </row>
    <row r="1394" spans="1:13" x14ac:dyDescent="0.25">
      <c r="A1394">
        <v>2805</v>
      </c>
      <c r="B1394">
        <v>2015</v>
      </c>
      <c r="C1394" t="s">
        <v>3391</v>
      </c>
      <c r="D1394" t="s">
        <v>502</v>
      </c>
      <c r="E1394" t="s">
        <v>3194</v>
      </c>
      <c r="F1394" t="s">
        <v>3280</v>
      </c>
      <c r="G1394" t="s">
        <v>3842</v>
      </c>
      <c r="H1394">
        <v>62</v>
      </c>
      <c r="I1394">
        <v>61</v>
      </c>
      <c r="K1394" t="s">
        <v>235</v>
      </c>
      <c r="L1394">
        <v>1</v>
      </c>
      <c r="M1394" t="s">
        <v>5714</v>
      </c>
    </row>
    <row r="1395" spans="1:13" x14ac:dyDescent="0.25">
      <c r="A1395">
        <v>2807</v>
      </c>
      <c r="B1395">
        <v>2015</v>
      </c>
      <c r="C1395" t="s">
        <v>3391</v>
      </c>
      <c r="D1395" t="s">
        <v>24</v>
      </c>
      <c r="E1395" t="s">
        <v>3194</v>
      </c>
      <c r="F1395" t="s">
        <v>3305</v>
      </c>
      <c r="G1395" t="s">
        <v>3841</v>
      </c>
      <c r="H1395">
        <v>76</v>
      </c>
      <c r="I1395">
        <v>60</v>
      </c>
      <c r="K1395" t="s">
        <v>484</v>
      </c>
      <c r="L1395">
        <v>1</v>
      </c>
      <c r="M1395" t="s">
        <v>5716</v>
      </c>
    </row>
    <row r="1396" spans="1:13" x14ac:dyDescent="0.25">
      <c r="A1396">
        <v>2808</v>
      </c>
      <c r="B1396">
        <v>2015</v>
      </c>
      <c r="C1396" t="s">
        <v>3391</v>
      </c>
      <c r="D1396" t="s">
        <v>26</v>
      </c>
      <c r="E1396" t="s">
        <v>3194</v>
      </c>
      <c r="F1396" t="s">
        <v>3398</v>
      </c>
      <c r="G1396" t="s">
        <v>3842</v>
      </c>
      <c r="H1396">
        <v>73</v>
      </c>
      <c r="I1396">
        <v>61</v>
      </c>
      <c r="K1396" t="s">
        <v>315</v>
      </c>
      <c r="L1396">
        <v>1</v>
      </c>
      <c r="M1396" t="s">
        <v>5717</v>
      </c>
    </row>
    <row r="1397" spans="1:13" x14ac:dyDescent="0.25">
      <c r="A1397">
        <v>2810</v>
      </c>
      <c r="B1397">
        <v>2015</v>
      </c>
      <c r="C1397" t="s">
        <v>3391</v>
      </c>
      <c r="D1397" t="s">
        <v>133</v>
      </c>
      <c r="E1397" t="s">
        <v>3194</v>
      </c>
      <c r="F1397" t="s">
        <v>3839</v>
      </c>
      <c r="G1397" t="s">
        <v>3842</v>
      </c>
      <c r="H1397">
        <v>109</v>
      </c>
      <c r="I1397">
        <v>59</v>
      </c>
      <c r="K1397" t="s">
        <v>29</v>
      </c>
      <c r="L1397">
        <v>1</v>
      </c>
      <c r="M1397" t="s">
        <v>5718</v>
      </c>
    </row>
    <row r="1398" spans="1:13" x14ac:dyDescent="0.25">
      <c r="A1398">
        <v>2813</v>
      </c>
      <c r="B1398">
        <v>2015</v>
      </c>
      <c r="C1398" t="s">
        <v>3391</v>
      </c>
      <c r="D1398" t="s">
        <v>159</v>
      </c>
      <c r="E1398" t="s">
        <v>3194</v>
      </c>
      <c r="F1398" t="s">
        <v>3284</v>
      </c>
      <c r="G1398" t="s">
        <v>3842</v>
      </c>
      <c r="H1398">
        <v>68</v>
      </c>
      <c r="I1398">
        <v>60</v>
      </c>
      <c r="K1398" t="s">
        <v>487</v>
      </c>
      <c r="L1398">
        <v>1</v>
      </c>
      <c r="M1398" t="s">
        <v>5569</v>
      </c>
    </row>
    <row r="1399" spans="1:13" x14ac:dyDescent="0.25">
      <c r="A1399">
        <v>2814</v>
      </c>
      <c r="B1399">
        <v>2015</v>
      </c>
      <c r="C1399" t="s">
        <v>3391</v>
      </c>
      <c r="D1399" t="s">
        <v>36</v>
      </c>
      <c r="E1399" t="s">
        <v>3194</v>
      </c>
      <c r="F1399" t="s">
        <v>3387</v>
      </c>
      <c r="G1399" t="s">
        <v>3842</v>
      </c>
      <c r="H1399">
        <v>65</v>
      </c>
      <c r="I1399">
        <v>62</v>
      </c>
      <c r="K1399" t="s">
        <v>1123</v>
      </c>
      <c r="L1399">
        <v>1</v>
      </c>
      <c r="M1399" t="s">
        <v>5597</v>
      </c>
    </row>
    <row r="1400" spans="1:13" x14ac:dyDescent="0.25">
      <c r="A1400">
        <v>2817</v>
      </c>
      <c r="B1400">
        <v>2015</v>
      </c>
      <c r="C1400" t="s">
        <v>3391</v>
      </c>
      <c r="D1400" t="s">
        <v>40</v>
      </c>
      <c r="E1400" t="s">
        <v>3194</v>
      </c>
      <c r="F1400" t="s">
        <v>3385</v>
      </c>
      <c r="G1400" t="s">
        <v>3841</v>
      </c>
      <c r="H1400">
        <v>69</v>
      </c>
      <c r="I1400">
        <v>63</v>
      </c>
      <c r="K1400" t="s">
        <v>1126</v>
      </c>
      <c r="L1400">
        <v>1</v>
      </c>
      <c r="M1400" t="s">
        <v>5678</v>
      </c>
    </row>
    <row r="1401" spans="1:13" x14ac:dyDescent="0.25">
      <c r="A1401">
        <v>2818</v>
      </c>
      <c r="B1401">
        <v>2015</v>
      </c>
      <c r="C1401" t="s">
        <v>3391</v>
      </c>
      <c r="D1401" t="s">
        <v>317</v>
      </c>
      <c r="E1401" t="s">
        <v>3194</v>
      </c>
      <c r="F1401" t="s">
        <v>3386</v>
      </c>
      <c r="G1401" t="s">
        <v>3841</v>
      </c>
      <c r="H1401">
        <v>78</v>
      </c>
      <c r="I1401">
        <v>71</v>
      </c>
      <c r="K1401" t="s">
        <v>1127</v>
      </c>
      <c r="L1401">
        <v>1</v>
      </c>
      <c r="M1401" t="s">
        <v>5695</v>
      </c>
    </row>
    <row r="1402" spans="1:13" x14ac:dyDescent="0.25">
      <c r="A1402">
        <v>2822</v>
      </c>
      <c r="B1402">
        <v>2015</v>
      </c>
      <c r="C1402" t="s">
        <v>3391</v>
      </c>
      <c r="D1402" t="s">
        <v>300</v>
      </c>
      <c r="E1402" t="s">
        <v>3194</v>
      </c>
      <c r="F1402" t="s">
        <v>3388</v>
      </c>
      <c r="G1402" t="s">
        <v>3841</v>
      </c>
      <c r="H1402">
        <v>65</v>
      </c>
      <c r="I1402">
        <v>56</v>
      </c>
      <c r="K1402" t="s">
        <v>1244</v>
      </c>
      <c r="L1402">
        <v>1</v>
      </c>
      <c r="M1402" t="s">
        <v>5708</v>
      </c>
    </row>
    <row r="1403" spans="1:13" x14ac:dyDescent="0.25">
      <c r="A1403">
        <v>2823</v>
      </c>
      <c r="B1403">
        <v>2015</v>
      </c>
      <c r="C1403" t="s">
        <v>3391</v>
      </c>
      <c r="D1403" t="s">
        <v>92</v>
      </c>
      <c r="E1403" t="s">
        <v>3194</v>
      </c>
      <c r="F1403" t="s">
        <v>3389</v>
      </c>
      <c r="G1403" t="s">
        <v>3841</v>
      </c>
      <c r="H1403">
        <v>61</v>
      </c>
      <c r="I1403">
        <v>54</v>
      </c>
      <c r="K1403" t="s">
        <v>1245</v>
      </c>
      <c r="L1403">
        <v>1</v>
      </c>
      <c r="M1403" t="s">
        <v>5645</v>
      </c>
    </row>
    <row r="1404" spans="1:13" x14ac:dyDescent="0.25">
      <c r="A1404">
        <v>2826</v>
      </c>
      <c r="B1404">
        <v>2015</v>
      </c>
      <c r="C1404" t="s">
        <v>3391</v>
      </c>
      <c r="D1404" t="s">
        <v>56</v>
      </c>
      <c r="E1404" t="s">
        <v>3194</v>
      </c>
      <c r="F1404" t="s">
        <v>3390</v>
      </c>
      <c r="G1404" t="s">
        <v>3842</v>
      </c>
      <c r="H1404">
        <v>61</v>
      </c>
      <c r="I1404">
        <v>57</v>
      </c>
      <c r="K1404" t="s">
        <v>1246</v>
      </c>
      <c r="L1404">
        <v>1</v>
      </c>
      <c r="M1404" t="s">
        <v>5557</v>
      </c>
    </row>
    <row r="1405" spans="1:13" x14ac:dyDescent="0.25">
      <c r="A1405">
        <v>2827</v>
      </c>
      <c r="B1405">
        <v>2015</v>
      </c>
      <c r="C1405" t="s">
        <v>3391</v>
      </c>
      <c r="D1405" t="s">
        <v>308</v>
      </c>
      <c r="E1405" t="s">
        <v>3194</v>
      </c>
      <c r="F1405" t="s">
        <v>3358</v>
      </c>
      <c r="G1405" t="s">
        <v>3842</v>
      </c>
      <c r="H1405">
        <v>74</v>
      </c>
      <c r="I1405">
        <v>63</v>
      </c>
      <c r="K1405" t="s">
        <v>1133</v>
      </c>
      <c r="L1405">
        <v>1</v>
      </c>
      <c r="M1405" t="s">
        <v>5530</v>
      </c>
    </row>
    <row r="1406" spans="1:13" x14ac:dyDescent="0.25">
      <c r="A1406">
        <v>2828</v>
      </c>
      <c r="B1406">
        <v>2015</v>
      </c>
      <c r="C1406" t="s">
        <v>3391</v>
      </c>
      <c r="D1406" t="s">
        <v>310</v>
      </c>
      <c r="E1406" t="s">
        <v>3194</v>
      </c>
      <c r="F1406" t="s">
        <v>3357</v>
      </c>
      <c r="G1406" t="s">
        <v>3841</v>
      </c>
      <c r="H1406">
        <v>79</v>
      </c>
      <c r="I1406">
        <v>71</v>
      </c>
      <c r="J1406" t="s">
        <v>3843</v>
      </c>
      <c r="K1406" t="s">
        <v>1134</v>
      </c>
      <c r="L1406">
        <v>1</v>
      </c>
      <c r="M1406" t="s">
        <v>5504</v>
      </c>
    </row>
    <row r="1407" spans="1:13" x14ac:dyDescent="0.25">
      <c r="A1407">
        <v>2830</v>
      </c>
      <c r="B1407">
        <v>2015</v>
      </c>
      <c r="C1407" t="s">
        <v>3433</v>
      </c>
      <c r="D1407" t="s">
        <v>64</v>
      </c>
      <c r="E1407" t="s">
        <v>3194</v>
      </c>
      <c r="F1407" t="s">
        <v>3839</v>
      </c>
      <c r="G1407" t="s">
        <v>3842</v>
      </c>
      <c r="H1407">
        <v>97</v>
      </c>
      <c r="I1407">
        <v>58</v>
      </c>
      <c r="K1407" t="s">
        <v>176</v>
      </c>
      <c r="L1407">
        <v>1</v>
      </c>
      <c r="M1407" t="s">
        <v>5719</v>
      </c>
    </row>
    <row r="1408" spans="1:13" x14ac:dyDescent="0.25">
      <c r="A1408">
        <v>2832</v>
      </c>
      <c r="B1408">
        <v>2015</v>
      </c>
      <c r="C1408" t="s">
        <v>3433</v>
      </c>
      <c r="D1408" t="s">
        <v>12</v>
      </c>
      <c r="E1408" t="s">
        <v>3194</v>
      </c>
      <c r="F1408" t="s">
        <v>3197</v>
      </c>
      <c r="G1408" t="s">
        <v>3841</v>
      </c>
      <c r="H1408">
        <v>54</v>
      </c>
      <c r="I1408">
        <v>48</v>
      </c>
      <c r="K1408" t="s">
        <v>13</v>
      </c>
      <c r="L1408">
        <v>1</v>
      </c>
      <c r="M1408" t="s">
        <v>5720</v>
      </c>
    </row>
    <row r="1409" spans="1:13" x14ac:dyDescent="0.25">
      <c r="A1409">
        <v>2836</v>
      </c>
      <c r="B1409">
        <v>2015</v>
      </c>
      <c r="C1409" t="s">
        <v>3433</v>
      </c>
      <c r="D1409" t="s">
        <v>22</v>
      </c>
      <c r="E1409" t="s">
        <v>3194</v>
      </c>
      <c r="F1409" t="s">
        <v>3839</v>
      </c>
      <c r="G1409" t="s">
        <v>3842</v>
      </c>
      <c r="H1409">
        <v>63</v>
      </c>
      <c r="I1409">
        <v>38</v>
      </c>
      <c r="K1409" t="s">
        <v>21</v>
      </c>
      <c r="L1409">
        <v>1</v>
      </c>
      <c r="M1409" t="s">
        <v>5724</v>
      </c>
    </row>
    <row r="1410" spans="1:13" x14ac:dyDescent="0.25">
      <c r="A1410">
        <v>2839</v>
      </c>
      <c r="B1410">
        <v>2015</v>
      </c>
      <c r="C1410" t="s">
        <v>3433</v>
      </c>
      <c r="D1410" t="s">
        <v>263</v>
      </c>
      <c r="E1410" t="s">
        <v>3194</v>
      </c>
      <c r="F1410" t="s">
        <v>3495</v>
      </c>
      <c r="G1410" t="s">
        <v>3842</v>
      </c>
      <c r="H1410">
        <v>70</v>
      </c>
      <c r="I1410">
        <v>65</v>
      </c>
      <c r="K1410" t="s">
        <v>27</v>
      </c>
      <c r="L1410">
        <v>1</v>
      </c>
      <c r="M1410" t="s">
        <v>5727</v>
      </c>
    </row>
    <row r="1411" spans="1:13" x14ac:dyDescent="0.25">
      <c r="A1411">
        <v>2840</v>
      </c>
      <c r="B1411">
        <v>2015</v>
      </c>
      <c r="C1411" t="s">
        <v>3433</v>
      </c>
      <c r="D1411" t="s">
        <v>26</v>
      </c>
      <c r="E1411" t="s">
        <v>3194</v>
      </c>
      <c r="F1411" t="s">
        <v>3839</v>
      </c>
      <c r="G1411" t="s">
        <v>3842</v>
      </c>
      <c r="H1411">
        <v>90</v>
      </c>
      <c r="I1411">
        <v>64</v>
      </c>
      <c r="K1411" t="s">
        <v>29</v>
      </c>
      <c r="L1411">
        <v>1</v>
      </c>
      <c r="M1411" t="s">
        <v>5728</v>
      </c>
    </row>
    <row r="1412" spans="1:13" x14ac:dyDescent="0.25">
      <c r="A1412">
        <v>2841</v>
      </c>
      <c r="B1412">
        <v>2015</v>
      </c>
      <c r="C1412" t="s">
        <v>3433</v>
      </c>
      <c r="D1412" t="s">
        <v>181</v>
      </c>
      <c r="E1412" t="s">
        <v>3194</v>
      </c>
      <c r="F1412" t="s">
        <v>3269</v>
      </c>
      <c r="G1412" t="s">
        <v>3842</v>
      </c>
      <c r="H1412">
        <v>69</v>
      </c>
      <c r="I1412">
        <v>63</v>
      </c>
      <c r="K1412" t="s">
        <v>156</v>
      </c>
      <c r="L1412">
        <v>1</v>
      </c>
      <c r="M1412" t="s">
        <v>5729</v>
      </c>
    </row>
    <row r="1413" spans="1:13" x14ac:dyDescent="0.25">
      <c r="A1413">
        <v>2843</v>
      </c>
      <c r="B1413">
        <v>2015</v>
      </c>
      <c r="C1413" t="s">
        <v>3433</v>
      </c>
      <c r="D1413" t="s">
        <v>292</v>
      </c>
      <c r="E1413" t="s">
        <v>3194</v>
      </c>
      <c r="F1413" t="s">
        <v>3428</v>
      </c>
      <c r="G1413" t="s">
        <v>3842</v>
      </c>
      <c r="H1413">
        <v>53</v>
      </c>
      <c r="I1413">
        <v>46</v>
      </c>
      <c r="K1413" t="s">
        <v>200</v>
      </c>
      <c r="L1413">
        <v>1</v>
      </c>
      <c r="M1413" t="s">
        <v>5731</v>
      </c>
    </row>
    <row r="1414" spans="1:13" x14ac:dyDescent="0.25">
      <c r="A1414">
        <v>2846</v>
      </c>
      <c r="B1414">
        <v>2015</v>
      </c>
      <c r="C1414" t="s">
        <v>3433</v>
      </c>
      <c r="D1414" t="s">
        <v>1248</v>
      </c>
      <c r="E1414" t="s">
        <v>3194</v>
      </c>
      <c r="F1414" t="s">
        <v>3429</v>
      </c>
      <c r="G1414" t="s">
        <v>3841</v>
      </c>
      <c r="H1414">
        <v>70</v>
      </c>
      <c r="I1414">
        <v>67</v>
      </c>
      <c r="K1414" t="s">
        <v>385</v>
      </c>
      <c r="L1414">
        <v>1</v>
      </c>
      <c r="M1414" t="s">
        <v>5734</v>
      </c>
    </row>
    <row r="1415" spans="1:13" x14ac:dyDescent="0.25">
      <c r="A1415">
        <v>2847</v>
      </c>
      <c r="B1415">
        <v>2015</v>
      </c>
      <c r="C1415" t="s">
        <v>3433</v>
      </c>
      <c r="D1415" t="s">
        <v>271</v>
      </c>
      <c r="E1415" t="s">
        <v>3194</v>
      </c>
      <c r="F1415" t="s">
        <v>3432</v>
      </c>
      <c r="G1415" t="s">
        <v>3841</v>
      </c>
      <c r="H1415">
        <v>72</v>
      </c>
      <c r="I1415">
        <v>55</v>
      </c>
      <c r="K1415" t="s">
        <v>386</v>
      </c>
      <c r="L1415">
        <v>1</v>
      </c>
      <c r="M1415" t="s">
        <v>5735</v>
      </c>
    </row>
    <row r="1416" spans="1:13" x14ac:dyDescent="0.25">
      <c r="A1416">
        <v>2848</v>
      </c>
      <c r="B1416">
        <v>2015</v>
      </c>
      <c r="C1416" t="s">
        <v>3433</v>
      </c>
      <c r="D1416" t="s">
        <v>85</v>
      </c>
      <c r="E1416" t="s">
        <v>3194</v>
      </c>
      <c r="F1416" t="s">
        <v>3426</v>
      </c>
      <c r="G1416" t="s">
        <v>3841</v>
      </c>
      <c r="H1416">
        <v>69</v>
      </c>
      <c r="I1416">
        <v>65</v>
      </c>
      <c r="K1416" t="s">
        <v>387</v>
      </c>
      <c r="L1416">
        <v>1</v>
      </c>
      <c r="M1416" t="s">
        <v>5736</v>
      </c>
    </row>
    <row r="1417" spans="1:13" x14ac:dyDescent="0.25">
      <c r="A1417">
        <v>2851</v>
      </c>
      <c r="B1417">
        <v>2015</v>
      </c>
      <c r="C1417" t="s">
        <v>3433</v>
      </c>
      <c r="D1417" t="s">
        <v>759</v>
      </c>
      <c r="E1417" t="s">
        <v>3194</v>
      </c>
      <c r="F1417" t="s">
        <v>3427</v>
      </c>
      <c r="G1417" t="s">
        <v>3842</v>
      </c>
      <c r="H1417">
        <v>78</v>
      </c>
      <c r="I1417">
        <v>59</v>
      </c>
      <c r="K1417" t="s">
        <v>1249</v>
      </c>
      <c r="L1417">
        <v>1</v>
      </c>
      <c r="M1417" t="s">
        <v>5739</v>
      </c>
    </row>
    <row r="1418" spans="1:13" x14ac:dyDescent="0.25">
      <c r="A1418">
        <v>2853</v>
      </c>
      <c r="B1418">
        <v>2015</v>
      </c>
      <c r="C1418" t="s">
        <v>3433</v>
      </c>
      <c r="D1418" t="s">
        <v>89</v>
      </c>
      <c r="E1418" t="s">
        <v>3194</v>
      </c>
      <c r="F1418" t="s">
        <v>3424</v>
      </c>
      <c r="G1418" t="s">
        <v>3842</v>
      </c>
      <c r="H1418">
        <v>66</v>
      </c>
      <c r="I1418">
        <v>53</v>
      </c>
      <c r="K1418" t="s">
        <v>1250</v>
      </c>
      <c r="L1418">
        <v>1</v>
      </c>
      <c r="M1418" t="s">
        <v>5741</v>
      </c>
    </row>
    <row r="1419" spans="1:13" x14ac:dyDescent="0.25">
      <c r="A1419">
        <v>2856</v>
      </c>
      <c r="B1419">
        <v>2015</v>
      </c>
      <c r="C1419" t="s">
        <v>3433</v>
      </c>
      <c r="D1419" t="s">
        <v>92</v>
      </c>
      <c r="E1419" t="s">
        <v>3194</v>
      </c>
      <c r="F1419" t="s">
        <v>3423</v>
      </c>
      <c r="G1419" t="s">
        <v>3841</v>
      </c>
      <c r="H1419">
        <v>63</v>
      </c>
      <c r="I1419">
        <v>51</v>
      </c>
      <c r="K1419" t="s">
        <v>1251</v>
      </c>
      <c r="L1419">
        <v>1</v>
      </c>
      <c r="M1419" t="s">
        <v>5744</v>
      </c>
    </row>
    <row r="1420" spans="1:13" x14ac:dyDescent="0.25">
      <c r="A1420">
        <v>2858</v>
      </c>
      <c r="B1420">
        <v>2015</v>
      </c>
      <c r="C1420" t="s">
        <v>3433</v>
      </c>
      <c r="D1420" t="s">
        <v>95</v>
      </c>
      <c r="E1420" t="s">
        <v>3194</v>
      </c>
      <c r="F1420" t="s">
        <v>3422</v>
      </c>
      <c r="G1420" t="s">
        <v>3841</v>
      </c>
      <c r="H1420">
        <v>86</v>
      </c>
      <c r="I1420">
        <v>57</v>
      </c>
      <c r="K1420" t="s">
        <v>1252</v>
      </c>
      <c r="L1420">
        <v>1</v>
      </c>
      <c r="M1420" t="s">
        <v>5746</v>
      </c>
    </row>
    <row r="1421" spans="1:13" x14ac:dyDescent="0.25">
      <c r="A1421">
        <v>2859</v>
      </c>
      <c r="B1421">
        <v>2015</v>
      </c>
      <c r="C1421" t="s">
        <v>3433</v>
      </c>
      <c r="D1421" t="s">
        <v>345</v>
      </c>
      <c r="E1421" t="s">
        <v>3194</v>
      </c>
      <c r="F1421" t="s">
        <v>3425</v>
      </c>
      <c r="G1421" t="s">
        <v>3842</v>
      </c>
      <c r="H1421">
        <v>65</v>
      </c>
      <c r="I1421">
        <v>50</v>
      </c>
      <c r="K1421" t="s">
        <v>1253</v>
      </c>
      <c r="L1421">
        <v>1</v>
      </c>
      <c r="M1421" t="s">
        <v>5747</v>
      </c>
    </row>
    <row r="1422" spans="1:13" x14ac:dyDescent="0.25">
      <c r="A1422">
        <v>2863</v>
      </c>
      <c r="B1422">
        <v>2015</v>
      </c>
      <c r="C1422" t="s">
        <v>3422</v>
      </c>
      <c r="D1422" t="s">
        <v>65</v>
      </c>
      <c r="E1422" t="s">
        <v>3194</v>
      </c>
      <c r="F1422" t="s">
        <v>3839</v>
      </c>
      <c r="G1422" t="s">
        <v>3842</v>
      </c>
      <c r="H1422">
        <v>92</v>
      </c>
      <c r="I1422">
        <v>50</v>
      </c>
      <c r="K1422" t="s">
        <v>258</v>
      </c>
      <c r="L1422">
        <v>1</v>
      </c>
      <c r="M1422" t="s">
        <v>5751</v>
      </c>
    </row>
    <row r="1423" spans="1:13" x14ac:dyDescent="0.25">
      <c r="A1423">
        <v>2864</v>
      </c>
      <c r="B1423">
        <v>2015</v>
      </c>
      <c r="C1423" t="s">
        <v>3422</v>
      </c>
      <c r="D1423" t="s">
        <v>12</v>
      </c>
      <c r="E1423" t="s">
        <v>3194</v>
      </c>
      <c r="F1423" t="s">
        <v>3300</v>
      </c>
      <c r="G1423" t="s">
        <v>3841</v>
      </c>
      <c r="H1423">
        <v>86</v>
      </c>
      <c r="I1423">
        <v>79</v>
      </c>
      <c r="K1423" t="s">
        <v>99</v>
      </c>
      <c r="L1423">
        <v>1</v>
      </c>
      <c r="M1423" t="s">
        <v>5752</v>
      </c>
    </row>
    <row r="1424" spans="1:13" x14ac:dyDescent="0.25">
      <c r="A1424">
        <v>2865</v>
      </c>
      <c r="B1424">
        <v>2015</v>
      </c>
      <c r="C1424" t="s">
        <v>3422</v>
      </c>
      <c r="D1424" t="s">
        <v>70</v>
      </c>
      <c r="E1424" t="s">
        <v>3194</v>
      </c>
      <c r="F1424" t="s">
        <v>3435</v>
      </c>
      <c r="G1424" t="s">
        <v>3842</v>
      </c>
      <c r="H1424">
        <v>80</v>
      </c>
      <c r="I1424">
        <v>67</v>
      </c>
      <c r="K1424" t="s">
        <v>100</v>
      </c>
      <c r="L1424">
        <v>1</v>
      </c>
      <c r="M1424" t="s">
        <v>5753</v>
      </c>
    </row>
    <row r="1425" spans="1:13" x14ac:dyDescent="0.25">
      <c r="A1425">
        <v>2867</v>
      </c>
      <c r="B1425">
        <v>2015</v>
      </c>
      <c r="C1425" t="s">
        <v>3422</v>
      </c>
      <c r="D1425" t="s">
        <v>502</v>
      </c>
      <c r="E1425" t="s">
        <v>3194</v>
      </c>
      <c r="F1425" t="s">
        <v>3491</v>
      </c>
      <c r="G1425" t="s">
        <v>3842</v>
      </c>
      <c r="H1425">
        <v>72</v>
      </c>
      <c r="I1425">
        <v>66</v>
      </c>
      <c r="K1425" t="s">
        <v>151</v>
      </c>
      <c r="L1425">
        <v>1</v>
      </c>
      <c r="M1425" t="s">
        <v>5754</v>
      </c>
    </row>
    <row r="1426" spans="1:13" x14ac:dyDescent="0.25">
      <c r="A1426">
        <v>2868</v>
      </c>
      <c r="B1426">
        <v>2015</v>
      </c>
      <c r="C1426" t="s">
        <v>3422</v>
      </c>
      <c r="D1426" t="s">
        <v>218</v>
      </c>
      <c r="E1426" t="s">
        <v>3194</v>
      </c>
      <c r="F1426" t="s">
        <v>3839</v>
      </c>
      <c r="G1426" t="s">
        <v>3842</v>
      </c>
      <c r="H1426">
        <v>105</v>
      </c>
      <c r="I1426">
        <v>55</v>
      </c>
      <c r="K1426" t="s">
        <v>105</v>
      </c>
      <c r="L1426">
        <v>1</v>
      </c>
      <c r="M1426" t="s">
        <v>5755</v>
      </c>
    </row>
    <row r="1427" spans="1:13" x14ac:dyDescent="0.25">
      <c r="A1427">
        <v>2872</v>
      </c>
      <c r="B1427">
        <v>2015</v>
      </c>
      <c r="C1427" t="s">
        <v>3422</v>
      </c>
      <c r="D1427" t="s">
        <v>134</v>
      </c>
      <c r="E1427" t="s">
        <v>3194</v>
      </c>
      <c r="F1427" t="s">
        <v>3839</v>
      </c>
      <c r="G1427" t="s">
        <v>3842</v>
      </c>
      <c r="H1427">
        <v>81</v>
      </c>
      <c r="I1427">
        <v>47</v>
      </c>
      <c r="K1427" t="s">
        <v>155</v>
      </c>
      <c r="L1427">
        <v>1</v>
      </c>
      <c r="M1427" t="s">
        <v>5758</v>
      </c>
    </row>
    <row r="1428" spans="1:13" x14ac:dyDescent="0.25">
      <c r="A1428">
        <v>2874</v>
      </c>
      <c r="B1428">
        <v>2015</v>
      </c>
      <c r="C1428" t="s">
        <v>3422</v>
      </c>
      <c r="D1428" t="s">
        <v>199</v>
      </c>
      <c r="E1428" t="s">
        <v>3194</v>
      </c>
      <c r="F1428" t="s">
        <v>3433</v>
      </c>
      <c r="G1428" t="s">
        <v>3842</v>
      </c>
      <c r="H1428">
        <v>74</v>
      </c>
      <c r="I1428">
        <v>71</v>
      </c>
      <c r="K1428" t="s">
        <v>1257</v>
      </c>
      <c r="L1428">
        <v>1</v>
      </c>
      <c r="M1428" t="s">
        <v>5732</v>
      </c>
    </row>
    <row r="1429" spans="1:13" x14ac:dyDescent="0.25">
      <c r="A1429">
        <v>2876</v>
      </c>
      <c r="B1429">
        <v>2015</v>
      </c>
      <c r="C1429" t="s">
        <v>3422</v>
      </c>
      <c r="D1429" t="s">
        <v>36</v>
      </c>
      <c r="E1429" t="s">
        <v>3194</v>
      </c>
      <c r="F1429" t="s">
        <v>3430</v>
      </c>
      <c r="G1429" t="s">
        <v>3842</v>
      </c>
      <c r="H1429">
        <v>68</v>
      </c>
      <c r="I1429">
        <v>54</v>
      </c>
      <c r="K1429" t="s">
        <v>1258</v>
      </c>
      <c r="L1429">
        <v>1</v>
      </c>
      <c r="M1429" t="s">
        <v>5761</v>
      </c>
    </row>
    <row r="1430" spans="1:13" x14ac:dyDescent="0.25">
      <c r="A1430">
        <v>2877</v>
      </c>
      <c r="B1430">
        <v>2015</v>
      </c>
      <c r="C1430" t="s">
        <v>3422</v>
      </c>
      <c r="D1430" t="s">
        <v>37</v>
      </c>
      <c r="E1430" t="s">
        <v>3194</v>
      </c>
      <c r="F1430" t="s">
        <v>3428</v>
      </c>
      <c r="G1430" t="s">
        <v>3842</v>
      </c>
      <c r="H1430">
        <v>80</v>
      </c>
      <c r="I1430">
        <v>58</v>
      </c>
      <c r="K1430" t="s">
        <v>1259</v>
      </c>
      <c r="L1430">
        <v>1</v>
      </c>
      <c r="M1430" t="s">
        <v>5762</v>
      </c>
    </row>
    <row r="1431" spans="1:13" x14ac:dyDescent="0.25">
      <c r="A1431">
        <v>2879</v>
      </c>
      <c r="B1431">
        <v>2015</v>
      </c>
      <c r="C1431" t="s">
        <v>3422</v>
      </c>
      <c r="D1431" t="s">
        <v>39</v>
      </c>
      <c r="E1431" t="s">
        <v>3194</v>
      </c>
      <c r="F1431" t="s">
        <v>3426</v>
      </c>
      <c r="G1431" t="s">
        <v>3842</v>
      </c>
      <c r="H1431">
        <v>82</v>
      </c>
      <c r="I1431">
        <v>75</v>
      </c>
      <c r="K1431" t="s">
        <v>1261</v>
      </c>
      <c r="L1431">
        <v>1</v>
      </c>
      <c r="M1431" t="s">
        <v>5764</v>
      </c>
    </row>
    <row r="1432" spans="1:13" x14ac:dyDescent="0.25">
      <c r="A1432">
        <v>2880</v>
      </c>
      <c r="B1432">
        <v>2015</v>
      </c>
      <c r="C1432" t="s">
        <v>3422</v>
      </c>
      <c r="D1432" t="s">
        <v>317</v>
      </c>
      <c r="E1432" t="s">
        <v>3194</v>
      </c>
      <c r="F1432" t="s">
        <v>3427</v>
      </c>
      <c r="G1432" t="s">
        <v>3842</v>
      </c>
      <c r="H1432">
        <v>93</v>
      </c>
      <c r="I1432">
        <v>80</v>
      </c>
      <c r="K1432" t="s">
        <v>1262</v>
      </c>
      <c r="L1432">
        <v>1</v>
      </c>
      <c r="M1432" t="s">
        <v>5765</v>
      </c>
    </row>
    <row r="1433" spans="1:13" x14ac:dyDescent="0.25">
      <c r="A1433">
        <v>2881</v>
      </c>
      <c r="B1433">
        <v>2015</v>
      </c>
      <c r="C1433" t="s">
        <v>3422</v>
      </c>
      <c r="D1433" t="s">
        <v>43</v>
      </c>
      <c r="E1433" t="s">
        <v>3194</v>
      </c>
      <c r="F1433" t="s">
        <v>3432</v>
      </c>
      <c r="G1433" t="s">
        <v>3841</v>
      </c>
      <c r="H1433">
        <v>84</v>
      </c>
      <c r="I1433">
        <v>77</v>
      </c>
      <c r="K1433" t="s">
        <v>1263</v>
      </c>
      <c r="L1433">
        <v>1</v>
      </c>
      <c r="M1433" t="s">
        <v>5766</v>
      </c>
    </row>
    <row r="1434" spans="1:13" x14ac:dyDescent="0.25">
      <c r="A1434">
        <v>2885</v>
      </c>
      <c r="B1434">
        <v>2015</v>
      </c>
      <c r="C1434" t="s">
        <v>3422</v>
      </c>
      <c r="D1434" t="s">
        <v>190</v>
      </c>
      <c r="E1434" t="s">
        <v>3194</v>
      </c>
      <c r="F1434" t="s">
        <v>3429</v>
      </c>
      <c r="G1434" t="s">
        <v>3842</v>
      </c>
      <c r="H1434">
        <v>83</v>
      </c>
      <c r="I1434">
        <v>72</v>
      </c>
      <c r="K1434" t="s">
        <v>1265</v>
      </c>
      <c r="L1434">
        <v>1</v>
      </c>
      <c r="M1434" t="s">
        <v>5770</v>
      </c>
    </row>
    <row r="1435" spans="1:13" x14ac:dyDescent="0.25">
      <c r="A1435">
        <v>2887</v>
      </c>
      <c r="B1435">
        <v>2015</v>
      </c>
      <c r="C1435" t="s">
        <v>3422</v>
      </c>
      <c r="D1435" t="s">
        <v>93</v>
      </c>
      <c r="E1435" t="s">
        <v>3194</v>
      </c>
      <c r="F1435" t="s">
        <v>3424</v>
      </c>
      <c r="G1435" t="s">
        <v>3842</v>
      </c>
      <c r="H1435">
        <v>75</v>
      </c>
      <c r="I1435">
        <v>49</v>
      </c>
      <c r="K1435" t="s">
        <v>1267</v>
      </c>
      <c r="L1435">
        <v>1</v>
      </c>
      <c r="M1435" t="s">
        <v>5772</v>
      </c>
    </row>
    <row r="1436" spans="1:13" x14ac:dyDescent="0.25">
      <c r="A1436">
        <v>2890</v>
      </c>
      <c r="B1436">
        <v>2015</v>
      </c>
      <c r="C1436" t="s">
        <v>3422</v>
      </c>
      <c r="D1436" t="s">
        <v>56</v>
      </c>
      <c r="E1436" t="s">
        <v>3194</v>
      </c>
      <c r="F1436" t="s">
        <v>3423</v>
      </c>
      <c r="G1436" t="s">
        <v>3842</v>
      </c>
      <c r="H1436">
        <v>97</v>
      </c>
      <c r="I1436">
        <v>93</v>
      </c>
      <c r="J1436" t="s">
        <v>3845</v>
      </c>
      <c r="K1436" t="s">
        <v>1229</v>
      </c>
      <c r="L1436">
        <v>1</v>
      </c>
      <c r="M1436" t="s">
        <v>5774</v>
      </c>
    </row>
    <row r="1437" spans="1:13" x14ac:dyDescent="0.25">
      <c r="A1437">
        <v>2892</v>
      </c>
      <c r="B1437">
        <v>2015</v>
      </c>
      <c r="C1437" t="s">
        <v>3429</v>
      </c>
      <c r="D1437" t="s">
        <v>64</v>
      </c>
      <c r="E1437" t="s">
        <v>3194</v>
      </c>
      <c r="F1437" t="s">
        <v>3839</v>
      </c>
      <c r="G1437" t="s">
        <v>3842</v>
      </c>
      <c r="H1437">
        <v>79</v>
      </c>
      <c r="I1437">
        <v>36</v>
      </c>
      <c r="K1437" t="s">
        <v>176</v>
      </c>
      <c r="L1437">
        <v>1</v>
      </c>
      <c r="M1437" t="s">
        <v>5776</v>
      </c>
    </row>
    <row r="1438" spans="1:13" x14ac:dyDescent="0.25">
      <c r="A1438">
        <v>2894</v>
      </c>
      <c r="B1438">
        <v>2015</v>
      </c>
      <c r="C1438" t="s">
        <v>3429</v>
      </c>
      <c r="D1438" t="s">
        <v>148</v>
      </c>
      <c r="E1438" t="s">
        <v>3194</v>
      </c>
      <c r="F1438" t="s">
        <v>3839</v>
      </c>
      <c r="G1438" t="s">
        <v>3842</v>
      </c>
      <c r="H1438">
        <v>82</v>
      </c>
      <c r="I1438">
        <v>51</v>
      </c>
      <c r="K1438" t="s">
        <v>99</v>
      </c>
      <c r="L1438">
        <v>1</v>
      </c>
      <c r="M1438" t="s">
        <v>5778</v>
      </c>
    </row>
    <row r="1439" spans="1:13" x14ac:dyDescent="0.25">
      <c r="A1439">
        <v>2895</v>
      </c>
      <c r="B1439">
        <v>2015</v>
      </c>
      <c r="C1439" t="s">
        <v>3429</v>
      </c>
      <c r="D1439" t="s">
        <v>12</v>
      </c>
      <c r="E1439" t="s">
        <v>3194</v>
      </c>
      <c r="F1439" t="s">
        <v>3839</v>
      </c>
      <c r="G1439" t="s">
        <v>3842</v>
      </c>
      <c r="H1439">
        <v>76</v>
      </c>
      <c r="I1439">
        <v>33</v>
      </c>
      <c r="K1439" t="s">
        <v>100</v>
      </c>
      <c r="L1439">
        <v>1</v>
      </c>
      <c r="M1439" t="s">
        <v>5779</v>
      </c>
    </row>
    <row r="1440" spans="1:13" x14ac:dyDescent="0.25">
      <c r="A1440">
        <v>2898</v>
      </c>
      <c r="B1440">
        <v>2015</v>
      </c>
      <c r="C1440" t="s">
        <v>3429</v>
      </c>
      <c r="D1440" t="s">
        <v>132</v>
      </c>
      <c r="E1440" t="s">
        <v>3194</v>
      </c>
      <c r="F1440" t="s">
        <v>3434</v>
      </c>
      <c r="G1440" t="s">
        <v>3842</v>
      </c>
      <c r="H1440">
        <v>66</v>
      </c>
      <c r="I1440">
        <v>52</v>
      </c>
      <c r="K1440" t="s">
        <v>105</v>
      </c>
      <c r="L1440">
        <v>1</v>
      </c>
      <c r="M1440" t="s">
        <v>5782</v>
      </c>
    </row>
    <row r="1441" spans="1:13" x14ac:dyDescent="0.25">
      <c r="A1441">
        <v>2900</v>
      </c>
      <c r="B1441">
        <v>2015</v>
      </c>
      <c r="C1441" t="s">
        <v>3429</v>
      </c>
      <c r="D1441" t="s">
        <v>76</v>
      </c>
      <c r="E1441" t="s">
        <v>3194</v>
      </c>
      <c r="F1441" t="s">
        <v>3839</v>
      </c>
      <c r="G1441" t="s">
        <v>3842</v>
      </c>
      <c r="H1441">
        <v>85</v>
      </c>
      <c r="I1441">
        <v>40</v>
      </c>
      <c r="K1441" t="s">
        <v>264</v>
      </c>
      <c r="L1441">
        <v>1</v>
      </c>
      <c r="M1441" t="s">
        <v>5784</v>
      </c>
    </row>
    <row r="1442" spans="1:13" x14ac:dyDescent="0.25">
      <c r="A1442">
        <v>2905</v>
      </c>
      <c r="B1442">
        <v>2015</v>
      </c>
      <c r="C1442" t="s">
        <v>3429</v>
      </c>
      <c r="D1442" t="s">
        <v>32</v>
      </c>
      <c r="E1442" t="s">
        <v>3194</v>
      </c>
      <c r="F1442" t="s">
        <v>3422</v>
      </c>
      <c r="G1442" t="s">
        <v>3842</v>
      </c>
      <c r="H1442">
        <v>83</v>
      </c>
      <c r="I1442">
        <v>74</v>
      </c>
      <c r="K1442" t="s">
        <v>269</v>
      </c>
      <c r="L1442">
        <v>1</v>
      </c>
      <c r="M1442" t="s">
        <v>5759</v>
      </c>
    </row>
    <row r="1443" spans="1:13" x14ac:dyDescent="0.25">
      <c r="A1443">
        <v>2906</v>
      </c>
      <c r="B1443">
        <v>2015</v>
      </c>
      <c r="C1443" t="s">
        <v>3429</v>
      </c>
      <c r="D1443" t="s">
        <v>159</v>
      </c>
      <c r="E1443" t="s">
        <v>3194</v>
      </c>
      <c r="F1443" t="s">
        <v>3430</v>
      </c>
      <c r="G1443" t="s">
        <v>3842</v>
      </c>
      <c r="H1443">
        <v>76</v>
      </c>
      <c r="I1443">
        <v>70</v>
      </c>
      <c r="K1443" t="s">
        <v>1271</v>
      </c>
      <c r="L1443">
        <v>1</v>
      </c>
      <c r="M1443" t="s">
        <v>5789</v>
      </c>
    </row>
    <row r="1444" spans="1:13" x14ac:dyDescent="0.25">
      <c r="A1444">
        <v>2909</v>
      </c>
      <c r="B1444">
        <v>2015</v>
      </c>
      <c r="C1444" t="s">
        <v>3429</v>
      </c>
      <c r="D1444" t="s">
        <v>85</v>
      </c>
      <c r="E1444" t="s">
        <v>3194</v>
      </c>
      <c r="F1444" t="s">
        <v>3427</v>
      </c>
      <c r="G1444" t="s">
        <v>3841</v>
      </c>
      <c r="H1444">
        <v>82</v>
      </c>
      <c r="I1444">
        <v>67</v>
      </c>
      <c r="K1444" t="s">
        <v>373</v>
      </c>
      <c r="L1444">
        <v>1</v>
      </c>
      <c r="M1444" t="s">
        <v>5791</v>
      </c>
    </row>
    <row r="1445" spans="1:13" x14ac:dyDescent="0.25">
      <c r="A1445">
        <v>2911</v>
      </c>
      <c r="B1445">
        <v>2015</v>
      </c>
      <c r="C1445" t="s">
        <v>3429</v>
      </c>
      <c r="D1445" t="s">
        <v>317</v>
      </c>
      <c r="E1445" t="s">
        <v>3194</v>
      </c>
      <c r="F1445" t="s">
        <v>3424</v>
      </c>
      <c r="G1445" t="s">
        <v>3842</v>
      </c>
      <c r="H1445">
        <v>63</v>
      </c>
      <c r="I1445">
        <v>52</v>
      </c>
      <c r="K1445" t="s">
        <v>278</v>
      </c>
      <c r="L1445">
        <v>1</v>
      </c>
      <c r="M1445" t="s">
        <v>5793</v>
      </c>
    </row>
    <row r="1446" spans="1:13" x14ac:dyDescent="0.25">
      <c r="A1446">
        <v>2912</v>
      </c>
      <c r="B1446">
        <v>2015</v>
      </c>
      <c r="C1446" t="s">
        <v>3429</v>
      </c>
      <c r="D1446" t="s">
        <v>43</v>
      </c>
      <c r="E1446" t="s">
        <v>3194</v>
      </c>
      <c r="F1446" t="s">
        <v>3425</v>
      </c>
      <c r="G1446" t="s">
        <v>3841</v>
      </c>
      <c r="H1446">
        <v>75</v>
      </c>
      <c r="I1446">
        <v>68</v>
      </c>
      <c r="K1446" t="s">
        <v>280</v>
      </c>
      <c r="L1446">
        <v>1</v>
      </c>
      <c r="M1446" t="s">
        <v>5794</v>
      </c>
    </row>
    <row r="1447" spans="1:13" x14ac:dyDescent="0.25">
      <c r="A1447">
        <v>2914</v>
      </c>
      <c r="B1447">
        <v>2015</v>
      </c>
      <c r="C1447" t="s">
        <v>3429</v>
      </c>
      <c r="D1447" t="s">
        <v>89</v>
      </c>
      <c r="E1447" t="s">
        <v>3194</v>
      </c>
      <c r="F1447" t="s">
        <v>3426</v>
      </c>
      <c r="G1447" t="s">
        <v>3842</v>
      </c>
      <c r="H1447">
        <v>68</v>
      </c>
      <c r="I1447">
        <v>56</v>
      </c>
      <c r="K1447" t="s">
        <v>976</v>
      </c>
      <c r="L1447">
        <v>1</v>
      </c>
      <c r="M1447" t="s">
        <v>5796</v>
      </c>
    </row>
    <row r="1448" spans="1:13" x14ac:dyDescent="0.25">
      <c r="A1448">
        <v>2915</v>
      </c>
      <c r="B1448">
        <v>2015</v>
      </c>
      <c r="C1448" t="s">
        <v>3429</v>
      </c>
      <c r="D1448" t="s">
        <v>475</v>
      </c>
      <c r="E1448" t="s">
        <v>3194</v>
      </c>
      <c r="F1448" t="s">
        <v>3423</v>
      </c>
      <c r="G1448" t="s">
        <v>3842</v>
      </c>
      <c r="H1448">
        <v>65</v>
      </c>
      <c r="I1448">
        <v>60</v>
      </c>
      <c r="K1448" t="s">
        <v>282</v>
      </c>
      <c r="L1448">
        <v>1</v>
      </c>
      <c r="M1448" t="s">
        <v>5797</v>
      </c>
    </row>
    <row r="1449" spans="1:13" x14ac:dyDescent="0.25">
      <c r="A1449">
        <v>2917</v>
      </c>
      <c r="B1449">
        <v>2015</v>
      </c>
      <c r="C1449" t="s">
        <v>3429</v>
      </c>
      <c r="D1449" t="s">
        <v>92</v>
      </c>
      <c r="E1449" t="s">
        <v>3194</v>
      </c>
      <c r="F1449" t="s">
        <v>3428</v>
      </c>
      <c r="G1449" t="s">
        <v>3842</v>
      </c>
      <c r="H1449">
        <v>96</v>
      </c>
      <c r="I1449">
        <v>56</v>
      </c>
      <c r="K1449" t="s">
        <v>977</v>
      </c>
      <c r="L1449">
        <v>1</v>
      </c>
      <c r="M1449" t="s">
        <v>5798</v>
      </c>
    </row>
    <row r="1450" spans="1:13" x14ac:dyDescent="0.25">
      <c r="A1450">
        <v>2919</v>
      </c>
      <c r="B1450">
        <v>2015</v>
      </c>
      <c r="C1450" t="s">
        <v>3429</v>
      </c>
      <c r="D1450" t="s">
        <v>303</v>
      </c>
      <c r="E1450" t="s">
        <v>3194</v>
      </c>
      <c r="F1450" t="s">
        <v>3433</v>
      </c>
      <c r="G1450" t="s">
        <v>3842</v>
      </c>
      <c r="H1450">
        <v>81</v>
      </c>
      <c r="I1450">
        <v>57</v>
      </c>
      <c r="K1450" t="s">
        <v>978</v>
      </c>
      <c r="L1450">
        <v>1</v>
      </c>
      <c r="M1450" t="s">
        <v>5745</v>
      </c>
    </row>
    <row r="1451" spans="1:13" x14ac:dyDescent="0.25">
      <c r="A1451">
        <v>2930</v>
      </c>
      <c r="B1451">
        <v>2015</v>
      </c>
      <c r="C1451" t="s">
        <v>3427</v>
      </c>
      <c r="D1451" t="s">
        <v>16</v>
      </c>
      <c r="E1451" t="s">
        <v>3194</v>
      </c>
      <c r="F1451" t="s">
        <v>3839</v>
      </c>
      <c r="G1451" t="s">
        <v>3842</v>
      </c>
      <c r="H1451">
        <v>78</v>
      </c>
      <c r="I1451">
        <v>63</v>
      </c>
      <c r="K1451" t="s">
        <v>235</v>
      </c>
      <c r="L1451">
        <v>1</v>
      </c>
      <c r="M1451" t="s">
        <v>5808</v>
      </c>
    </row>
    <row r="1452" spans="1:13" x14ac:dyDescent="0.25">
      <c r="A1452">
        <v>2932</v>
      </c>
      <c r="B1452">
        <v>2015</v>
      </c>
      <c r="C1452" t="s">
        <v>3427</v>
      </c>
      <c r="D1452" t="s">
        <v>289</v>
      </c>
      <c r="E1452" t="s">
        <v>3194</v>
      </c>
      <c r="F1452" t="s">
        <v>3839</v>
      </c>
      <c r="G1452" t="s">
        <v>3842</v>
      </c>
      <c r="H1452">
        <v>100</v>
      </c>
      <c r="I1452">
        <v>61</v>
      </c>
      <c r="K1452" t="s">
        <v>291</v>
      </c>
      <c r="L1452">
        <v>1</v>
      </c>
      <c r="M1452" t="s">
        <v>5810</v>
      </c>
    </row>
    <row r="1453" spans="1:13" x14ac:dyDescent="0.25">
      <c r="A1453">
        <v>2933</v>
      </c>
      <c r="B1453">
        <v>2015</v>
      </c>
      <c r="C1453" t="s">
        <v>3427</v>
      </c>
      <c r="D1453" t="s">
        <v>20</v>
      </c>
      <c r="E1453" t="s">
        <v>3194</v>
      </c>
      <c r="F1453" t="s">
        <v>3839</v>
      </c>
      <c r="G1453" t="s">
        <v>3842</v>
      </c>
      <c r="H1453">
        <v>82</v>
      </c>
      <c r="I1453">
        <v>66</v>
      </c>
      <c r="K1453" t="s">
        <v>178</v>
      </c>
      <c r="L1453">
        <v>1</v>
      </c>
      <c r="M1453" t="s">
        <v>5811</v>
      </c>
    </row>
    <row r="1454" spans="1:13" x14ac:dyDescent="0.25">
      <c r="A1454">
        <v>2934</v>
      </c>
      <c r="B1454">
        <v>2015</v>
      </c>
      <c r="C1454" t="s">
        <v>3427</v>
      </c>
      <c r="D1454" t="s">
        <v>24</v>
      </c>
      <c r="E1454" t="s">
        <v>3194</v>
      </c>
      <c r="F1454" t="s">
        <v>3459</v>
      </c>
      <c r="G1454" t="s">
        <v>3842</v>
      </c>
      <c r="H1454">
        <v>74</v>
      </c>
      <c r="I1454">
        <v>68</v>
      </c>
      <c r="K1454" t="s">
        <v>154</v>
      </c>
      <c r="L1454">
        <v>1</v>
      </c>
      <c r="M1454" t="s">
        <v>5812</v>
      </c>
    </row>
    <row r="1455" spans="1:13" x14ac:dyDescent="0.25">
      <c r="A1455">
        <v>2936</v>
      </c>
      <c r="B1455">
        <v>2015</v>
      </c>
      <c r="C1455" t="s">
        <v>3427</v>
      </c>
      <c r="D1455" t="s">
        <v>417</v>
      </c>
      <c r="E1455" t="s">
        <v>3194</v>
      </c>
      <c r="F1455" t="s">
        <v>3839</v>
      </c>
      <c r="G1455" t="s">
        <v>3842</v>
      </c>
      <c r="H1455">
        <v>91</v>
      </c>
      <c r="I1455">
        <v>71</v>
      </c>
      <c r="K1455" t="s">
        <v>429</v>
      </c>
      <c r="L1455">
        <v>1</v>
      </c>
      <c r="M1455" t="s">
        <v>5813</v>
      </c>
    </row>
    <row r="1456" spans="1:13" x14ac:dyDescent="0.25">
      <c r="A1456">
        <v>2940</v>
      </c>
      <c r="B1456">
        <v>2015</v>
      </c>
      <c r="C1456" t="s">
        <v>3427</v>
      </c>
      <c r="D1456" t="s">
        <v>159</v>
      </c>
      <c r="E1456" t="s">
        <v>3194</v>
      </c>
      <c r="F1456" t="s">
        <v>3432</v>
      </c>
      <c r="G1456" t="s">
        <v>3842</v>
      </c>
      <c r="H1456">
        <v>88</v>
      </c>
      <c r="I1456">
        <v>85</v>
      </c>
      <c r="J1456" t="s">
        <v>3844</v>
      </c>
      <c r="K1456" t="s">
        <v>1276</v>
      </c>
      <c r="L1456">
        <v>1</v>
      </c>
      <c r="M1456" t="s">
        <v>5817</v>
      </c>
    </row>
    <row r="1457" spans="1:13" x14ac:dyDescent="0.25">
      <c r="A1457">
        <v>2941</v>
      </c>
      <c r="B1457">
        <v>2015</v>
      </c>
      <c r="C1457" t="s">
        <v>3427</v>
      </c>
      <c r="D1457" t="s">
        <v>36</v>
      </c>
      <c r="E1457" t="s">
        <v>3194</v>
      </c>
      <c r="F1457" t="s">
        <v>3425</v>
      </c>
      <c r="G1457" t="s">
        <v>3842</v>
      </c>
      <c r="H1457">
        <v>65</v>
      </c>
      <c r="I1457">
        <v>64</v>
      </c>
      <c r="K1457" t="s">
        <v>1277</v>
      </c>
      <c r="L1457">
        <v>1</v>
      </c>
      <c r="M1457" t="s">
        <v>5818</v>
      </c>
    </row>
    <row r="1458" spans="1:13" x14ac:dyDescent="0.25">
      <c r="A1458">
        <v>2942</v>
      </c>
      <c r="B1458">
        <v>2015</v>
      </c>
      <c r="C1458" t="s">
        <v>3427</v>
      </c>
      <c r="D1458" t="s">
        <v>37</v>
      </c>
      <c r="E1458" t="s">
        <v>3194</v>
      </c>
      <c r="F1458" t="s">
        <v>3423</v>
      </c>
      <c r="G1458" t="s">
        <v>3841</v>
      </c>
      <c r="H1458">
        <v>84</v>
      </c>
      <c r="I1458">
        <v>72</v>
      </c>
      <c r="K1458" t="s">
        <v>1278</v>
      </c>
      <c r="L1458">
        <v>1</v>
      </c>
      <c r="M1458" t="s">
        <v>5819</v>
      </c>
    </row>
    <row r="1459" spans="1:13" x14ac:dyDescent="0.25">
      <c r="A1459">
        <v>2944</v>
      </c>
      <c r="B1459">
        <v>2015</v>
      </c>
      <c r="C1459" t="s">
        <v>3427</v>
      </c>
      <c r="D1459" t="s">
        <v>40</v>
      </c>
      <c r="E1459" t="s">
        <v>3194</v>
      </c>
      <c r="F1459" t="s">
        <v>3430</v>
      </c>
      <c r="G1459" t="s">
        <v>3842</v>
      </c>
      <c r="H1459">
        <v>79</v>
      </c>
      <c r="I1459">
        <v>67</v>
      </c>
      <c r="K1459" t="s">
        <v>1280</v>
      </c>
      <c r="L1459">
        <v>1</v>
      </c>
      <c r="M1459" t="s">
        <v>5820</v>
      </c>
    </row>
    <row r="1460" spans="1:13" x14ac:dyDescent="0.25">
      <c r="A1460">
        <v>2947</v>
      </c>
      <c r="B1460">
        <v>2015</v>
      </c>
      <c r="C1460" t="s">
        <v>3427</v>
      </c>
      <c r="D1460" t="s">
        <v>44</v>
      </c>
      <c r="E1460" t="s">
        <v>3194</v>
      </c>
      <c r="F1460" t="s">
        <v>3429</v>
      </c>
      <c r="G1460" t="s">
        <v>3842</v>
      </c>
      <c r="H1460">
        <v>66</v>
      </c>
      <c r="I1460">
        <v>64</v>
      </c>
      <c r="K1460" t="s">
        <v>360</v>
      </c>
      <c r="L1460">
        <v>1</v>
      </c>
      <c r="M1460" t="s">
        <v>5795</v>
      </c>
    </row>
    <row r="1461" spans="1:13" x14ac:dyDescent="0.25">
      <c r="A1461">
        <v>2949</v>
      </c>
      <c r="B1461">
        <v>2015</v>
      </c>
      <c r="C1461" t="s">
        <v>3427</v>
      </c>
      <c r="D1461" t="s">
        <v>475</v>
      </c>
      <c r="E1461" t="s">
        <v>3194</v>
      </c>
      <c r="F1461" t="s">
        <v>3433</v>
      </c>
      <c r="G1461" t="s">
        <v>3842</v>
      </c>
      <c r="H1461">
        <v>73</v>
      </c>
      <c r="I1461">
        <v>65</v>
      </c>
      <c r="J1461" t="s">
        <v>3843</v>
      </c>
      <c r="K1461" t="s">
        <v>1283</v>
      </c>
      <c r="L1461">
        <v>1</v>
      </c>
      <c r="M1461" t="s">
        <v>5742</v>
      </c>
    </row>
    <row r="1462" spans="1:13" x14ac:dyDescent="0.25">
      <c r="A1462">
        <v>2950</v>
      </c>
      <c r="B1462">
        <v>2015</v>
      </c>
      <c r="C1462" t="s">
        <v>3427</v>
      </c>
      <c r="D1462" t="s">
        <v>686</v>
      </c>
      <c r="E1462" t="s">
        <v>3194</v>
      </c>
      <c r="F1462" t="s">
        <v>3426</v>
      </c>
      <c r="G1462" t="s">
        <v>3841</v>
      </c>
      <c r="H1462">
        <v>92</v>
      </c>
      <c r="I1462">
        <v>89</v>
      </c>
      <c r="K1462" t="s">
        <v>362</v>
      </c>
      <c r="L1462">
        <v>1</v>
      </c>
      <c r="M1462" t="s">
        <v>5822</v>
      </c>
    </row>
    <row r="1463" spans="1:13" x14ac:dyDescent="0.25">
      <c r="A1463">
        <v>2953</v>
      </c>
      <c r="B1463">
        <v>2015</v>
      </c>
      <c r="C1463" t="s">
        <v>3427</v>
      </c>
      <c r="D1463" t="s">
        <v>95</v>
      </c>
      <c r="E1463" t="s">
        <v>3194</v>
      </c>
      <c r="F1463" t="s">
        <v>3428</v>
      </c>
      <c r="G1463" t="s">
        <v>3842</v>
      </c>
      <c r="H1463">
        <v>77</v>
      </c>
      <c r="I1463">
        <v>67</v>
      </c>
      <c r="K1463" t="s">
        <v>365</v>
      </c>
      <c r="L1463">
        <v>1</v>
      </c>
      <c r="M1463" t="s">
        <v>5825</v>
      </c>
    </row>
    <row r="1464" spans="1:13" x14ac:dyDescent="0.25">
      <c r="A1464">
        <v>2954</v>
      </c>
      <c r="B1464">
        <v>2015</v>
      </c>
      <c r="C1464" t="s">
        <v>3427</v>
      </c>
      <c r="D1464" t="s">
        <v>345</v>
      </c>
      <c r="E1464" t="s">
        <v>3194</v>
      </c>
      <c r="F1464" t="s">
        <v>3422</v>
      </c>
      <c r="G1464" t="s">
        <v>3842</v>
      </c>
      <c r="H1464">
        <v>91</v>
      </c>
      <c r="I1464">
        <v>81</v>
      </c>
      <c r="K1464" t="s">
        <v>366</v>
      </c>
      <c r="L1464">
        <v>1</v>
      </c>
      <c r="M1464" t="s">
        <v>5773</v>
      </c>
    </row>
    <row r="1465" spans="1:13" x14ac:dyDescent="0.25">
      <c r="A1465">
        <v>2963</v>
      </c>
      <c r="B1465">
        <v>2015</v>
      </c>
      <c r="C1465" t="s">
        <v>3423</v>
      </c>
      <c r="D1465" t="s">
        <v>70</v>
      </c>
      <c r="E1465" t="s">
        <v>3194</v>
      </c>
      <c r="F1465" t="s">
        <v>3839</v>
      </c>
      <c r="G1465" t="s">
        <v>3842</v>
      </c>
      <c r="H1465">
        <v>88</v>
      </c>
      <c r="I1465">
        <v>71</v>
      </c>
      <c r="K1465" t="s">
        <v>101</v>
      </c>
      <c r="L1465">
        <v>1</v>
      </c>
      <c r="M1465" t="s">
        <v>5831</v>
      </c>
    </row>
    <row r="1466" spans="1:13" x14ac:dyDescent="0.25">
      <c r="A1466">
        <v>2966</v>
      </c>
      <c r="B1466">
        <v>2015</v>
      </c>
      <c r="C1466" t="s">
        <v>3423</v>
      </c>
      <c r="D1466" t="s">
        <v>20</v>
      </c>
      <c r="E1466" t="s">
        <v>3194</v>
      </c>
      <c r="F1466" t="s">
        <v>3465</v>
      </c>
      <c r="G1466" t="s">
        <v>3842</v>
      </c>
      <c r="H1466">
        <v>66</v>
      </c>
      <c r="I1466">
        <v>63</v>
      </c>
      <c r="K1466" t="s">
        <v>196</v>
      </c>
      <c r="L1466">
        <v>1</v>
      </c>
      <c r="M1466" t="s">
        <v>5833</v>
      </c>
    </row>
    <row r="1467" spans="1:13" x14ac:dyDescent="0.25">
      <c r="A1467">
        <v>2968</v>
      </c>
      <c r="B1467">
        <v>2015</v>
      </c>
      <c r="C1467" t="s">
        <v>3423</v>
      </c>
      <c r="D1467" t="s">
        <v>263</v>
      </c>
      <c r="E1467" t="s">
        <v>3194</v>
      </c>
      <c r="F1467" t="s">
        <v>3839</v>
      </c>
      <c r="G1467" t="s">
        <v>3842</v>
      </c>
      <c r="H1467">
        <v>106</v>
      </c>
      <c r="I1467">
        <v>48</v>
      </c>
      <c r="K1467" t="s">
        <v>265</v>
      </c>
      <c r="L1467">
        <v>1</v>
      </c>
      <c r="M1467" t="s">
        <v>5835</v>
      </c>
    </row>
    <row r="1468" spans="1:13" x14ac:dyDescent="0.25">
      <c r="A1468">
        <v>2970</v>
      </c>
      <c r="B1468">
        <v>2015</v>
      </c>
      <c r="C1468" t="s">
        <v>3423</v>
      </c>
      <c r="D1468" t="s">
        <v>183</v>
      </c>
      <c r="E1468" t="s">
        <v>3194</v>
      </c>
      <c r="F1468" t="s">
        <v>3839</v>
      </c>
      <c r="G1468" t="s">
        <v>3842</v>
      </c>
      <c r="H1468">
        <v>85</v>
      </c>
      <c r="I1468">
        <v>48</v>
      </c>
      <c r="K1468" t="s">
        <v>267</v>
      </c>
      <c r="L1468">
        <v>1</v>
      </c>
      <c r="M1468" t="s">
        <v>5837</v>
      </c>
    </row>
    <row r="1469" spans="1:13" x14ac:dyDescent="0.25">
      <c r="A1469">
        <v>2971</v>
      </c>
      <c r="B1469">
        <v>2015</v>
      </c>
      <c r="C1469" t="s">
        <v>3423</v>
      </c>
      <c r="D1469" t="s">
        <v>292</v>
      </c>
      <c r="E1469" t="s">
        <v>3194</v>
      </c>
      <c r="F1469" t="s">
        <v>3429</v>
      </c>
      <c r="G1469" t="s">
        <v>3841</v>
      </c>
      <c r="H1469">
        <v>83</v>
      </c>
      <c r="I1469">
        <v>68</v>
      </c>
      <c r="K1469" t="s">
        <v>703</v>
      </c>
      <c r="L1469">
        <v>1</v>
      </c>
      <c r="M1469" t="s">
        <v>5788</v>
      </c>
    </row>
    <row r="1470" spans="1:13" x14ac:dyDescent="0.25">
      <c r="A1470">
        <v>2973</v>
      </c>
      <c r="B1470">
        <v>2015</v>
      </c>
      <c r="C1470" t="s">
        <v>3423</v>
      </c>
      <c r="D1470" t="s">
        <v>159</v>
      </c>
      <c r="E1470" t="s">
        <v>3194</v>
      </c>
      <c r="F1470" t="s">
        <v>3422</v>
      </c>
      <c r="G1470" t="s">
        <v>3842</v>
      </c>
      <c r="H1470">
        <v>72</v>
      </c>
      <c r="I1470">
        <v>61</v>
      </c>
      <c r="K1470" t="s">
        <v>270</v>
      </c>
      <c r="L1470">
        <v>1</v>
      </c>
      <c r="M1470" t="s">
        <v>5760</v>
      </c>
    </row>
    <row r="1471" spans="1:13" x14ac:dyDescent="0.25">
      <c r="A1471">
        <v>2974</v>
      </c>
      <c r="B1471">
        <v>2015</v>
      </c>
      <c r="C1471" t="s">
        <v>3423</v>
      </c>
      <c r="D1471" t="s">
        <v>36</v>
      </c>
      <c r="E1471" t="s">
        <v>3194</v>
      </c>
      <c r="F1471" t="s">
        <v>3433</v>
      </c>
      <c r="G1471" t="s">
        <v>3842</v>
      </c>
      <c r="H1471">
        <v>69</v>
      </c>
      <c r="I1471">
        <v>62</v>
      </c>
      <c r="K1471" t="s">
        <v>371</v>
      </c>
      <c r="L1471">
        <v>1</v>
      </c>
      <c r="M1471" t="s">
        <v>5733</v>
      </c>
    </row>
    <row r="1472" spans="1:13" x14ac:dyDescent="0.25">
      <c r="A1472">
        <v>2976</v>
      </c>
      <c r="B1472">
        <v>2015</v>
      </c>
      <c r="C1472" t="s">
        <v>3423</v>
      </c>
      <c r="D1472" t="s">
        <v>39</v>
      </c>
      <c r="E1472" t="s">
        <v>3194</v>
      </c>
      <c r="F1472" t="s">
        <v>3430</v>
      </c>
      <c r="G1472" t="s">
        <v>3842</v>
      </c>
      <c r="H1472">
        <v>72</v>
      </c>
      <c r="I1472">
        <v>67</v>
      </c>
      <c r="K1472" t="s">
        <v>373</v>
      </c>
      <c r="L1472">
        <v>1</v>
      </c>
      <c r="M1472" t="s">
        <v>5839</v>
      </c>
    </row>
    <row r="1473" spans="1:13" x14ac:dyDescent="0.25">
      <c r="A1473">
        <v>2978</v>
      </c>
      <c r="B1473">
        <v>2015</v>
      </c>
      <c r="C1473" t="s">
        <v>3423</v>
      </c>
      <c r="D1473" t="s">
        <v>317</v>
      </c>
      <c r="E1473" t="s">
        <v>3194</v>
      </c>
      <c r="F1473" t="s">
        <v>3426</v>
      </c>
      <c r="G1473" t="s">
        <v>3842</v>
      </c>
      <c r="H1473">
        <v>72</v>
      </c>
      <c r="I1473">
        <v>51</v>
      </c>
      <c r="K1473" t="s">
        <v>278</v>
      </c>
      <c r="L1473">
        <v>1</v>
      </c>
      <c r="M1473" t="s">
        <v>5841</v>
      </c>
    </row>
    <row r="1474" spans="1:13" x14ac:dyDescent="0.25">
      <c r="A1474">
        <v>2981</v>
      </c>
      <c r="B1474">
        <v>2015</v>
      </c>
      <c r="C1474" t="s">
        <v>3423</v>
      </c>
      <c r="D1474" t="s">
        <v>89</v>
      </c>
      <c r="E1474" t="s">
        <v>3194</v>
      </c>
      <c r="F1474" t="s">
        <v>3432</v>
      </c>
      <c r="G1474" t="s">
        <v>3841</v>
      </c>
      <c r="H1474">
        <v>67</v>
      </c>
      <c r="I1474">
        <v>64</v>
      </c>
      <c r="K1474" t="s">
        <v>281</v>
      </c>
      <c r="L1474">
        <v>1</v>
      </c>
      <c r="M1474" t="s">
        <v>5844</v>
      </c>
    </row>
    <row r="1475" spans="1:13" x14ac:dyDescent="0.25">
      <c r="A1475">
        <v>2983</v>
      </c>
      <c r="B1475">
        <v>2015</v>
      </c>
      <c r="C1475" t="s">
        <v>3423</v>
      </c>
      <c r="D1475" t="s">
        <v>190</v>
      </c>
      <c r="E1475" t="s">
        <v>3194</v>
      </c>
      <c r="F1475" t="s">
        <v>3425</v>
      </c>
      <c r="G1475" t="s">
        <v>3842</v>
      </c>
      <c r="H1475">
        <v>73</v>
      </c>
      <c r="I1475">
        <v>72</v>
      </c>
      <c r="K1475" t="s">
        <v>1286</v>
      </c>
      <c r="L1475">
        <v>1</v>
      </c>
      <c r="M1475" t="s">
        <v>5845</v>
      </c>
    </row>
    <row r="1476" spans="1:13" x14ac:dyDescent="0.25">
      <c r="A1476">
        <v>2985</v>
      </c>
      <c r="B1476">
        <v>2015</v>
      </c>
      <c r="C1476" t="s">
        <v>3423</v>
      </c>
      <c r="D1476" t="s">
        <v>93</v>
      </c>
      <c r="E1476" t="s">
        <v>3194</v>
      </c>
      <c r="F1476" t="s">
        <v>3427</v>
      </c>
      <c r="G1476" t="s">
        <v>3842</v>
      </c>
      <c r="H1476">
        <v>83</v>
      </c>
      <c r="I1476">
        <v>62</v>
      </c>
      <c r="K1476" t="s">
        <v>1287</v>
      </c>
      <c r="L1476">
        <v>1</v>
      </c>
      <c r="M1476" t="s">
        <v>5824</v>
      </c>
    </row>
    <row r="1477" spans="1:13" x14ac:dyDescent="0.25">
      <c r="A1477">
        <v>2986</v>
      </c>
      <c r="B1477">
        <v>2015</v>
      </c>
      <c r="C1477" t="s">
        <v>3423</v>
      </c>
      <c r="D1477" t="s">
        <v>95</v>
      </c>
      <c r="E1477" t="s">
        <v>3194</v>
      </c>
      <c r="F1477" t="s">
        <v>3424</v>
      </c>
      <c r="G1477" t="s">
        <v>3842</v>
      </c>
      <c r="H1477">
        <v>67</v>
      </c>
      <c r="I1477">
        <v>58</v>
      </c>
      <c r="K1477" t="s">
        <v>1288</v>
      </c>
      <c r="L1477">
        <v>1</v>
      </c>
      <c r="M1477" t="s">
        <v>5846</v>
      </c>
    </row>
    <row r="1478" spans="1:13" x14ac:dyDescent="0.25">
      <c r="A1478">
        <v>2990</v>
      </c>
      <c r="B1478">
        <v>2015</v>
      </c>
      <c r="C1478" t="s">
        <v>3428</v>
      </c>
      <c r="D1478" t="s">
        <v>64</v>
      </c>
      <c r="E1478" t="s">
        <v>3194</v>
      </c>
      <c r="F1478" t="s">
        <v>3839</v>
      </c>
      <c r="G1478" t="s">
        <v>3842</v>
      </c>
      <c r="H1478">
        <v>69</v>
      </c>
      <c r="I1478">
        <v>45</v>
      </c>
      <c r="K1478" t="s">
        <v>176</v>
      </c>
      <c r="L1478">
        <v>1</v>
      </c>
      <c r="M1478" t="s">
        <v>5848</v>
      </c>
    </row>
    <row r="1479" spans="1:13" x14ac:dyDescent="0.25">
      <c r="A1479">
        <v>2991</v>
      </c>
      <c r="B1479">
        <v>2015</v>
      </c>
      <c r="C1479" t="s">
        <v>3428</v>
      </c>
      <c r="D1479" t="s">
        <v>65</v>
      </c>
      <c r="E1479" t="s">
        <v>3194</v>
      </c>
      <c r="F1479" t="s">
        <v>3278</v>
      </c>
      <c r="G1479" t="s">
        <v>3842</v>
      </c>
      <c r="H1479">
        <v>61</v>
      </c>
      <c r="I1479">
        <v>55</v>
      </c>
      <c r="K1479" t="s">
        <v>258</v>
      </c>
      <c r="L1479">
        <v>1</v>
      </c>
      <c r="M1479" t="s">
        <v>5849</v>
      </c>
    </row>
    <row r="1480" spans="1:13" x14ac:dyDescent="0.25">
      <c r="A1480">
        <v>2996</v>
      </c>
      <c r="B1480">
        <v>2015</v>
      </c>
      <c r="C1480" t="s">
        <v>3428</v>
      </c>
      <c r="D1480" t="s">
        <v>502</v>
      </c>
      <c r="E1480" t="s">
        <v>3194</v>
      </c>
      <c r="F1480" t="s">
        <v>3459</v>
      </c>
      <c r="G1480" t="s">
        <v>3842</v>
      </c>
      <c r="H1480">
        <v>66</v>
      </c>
      <c r="I1480">
        <v>52</v>
      </c>
      <c r="K1480" t="s">
        <v>350</v>
      </c>
      <c r="L1480">
        <v>1</v>
      </c>
      <c r="M1480" t="s">
        <v>5852</v>
      </c>
    </row>
    <row r="1481" spans="1:13" x14ac:dyDescent="0.25">
      <c r="A1481">
        <v>2997</v>
      </c>
      <c r="B1481">
        <v>2015</v>
      </c>
      <c r="C1481" t="s">
        <v>3428</v>
      </c>
      <c r="D1481" t="s">
        <v>20</v>
      </c>
      <c r="E1481" t="s">
        <v>3194</v>
      </c>
      <c r="F1481" t="s">
        <v>3475</v>
      </c>
      <c r="G1481" t="s">
        <v>3841</v>
      </c>
      <c r="H1481">
        <v>65</v>
      </c>
      <c r="I1481">
        <v>54</v>
      </c>
      <c r="K1481" t="s">
        <v>484</v>
      </c>
      <c r="L1481">
        <v>1</v>
      </c>
      <c r="M1481" t="s">
        <v>5853</v>
      </c>
    </row>
    <row r="1482" spans="1:13" x14ac:dyDescent="0.25">
      <c r="A1482">
        <v>2998</v>
      </c>
      <c r="B1482">
        <v>2015</v>
      </c>
      <c r="C1482" t="s">
        <v>3428</v>
      </c>
      <c r="D1482" t="s">
        <v>24</v>
      </c>
      <c r="E1482" t="s">
        <v>3194</v>
      </c>
      <c r="F1482" t="s">
        <v>3839</v>
      </c>
      <c r="G1482" t="s">
        <v>3842</v>
      </c>
      <c r="H1482">
        <v>79</v>
      </c>
      <c r="I1482">
        <v>61</v>
      </c>
      <c r="K1482" t="s">
        <v>315</v>
      </c>
      <c r="L1482">
        <v>1</v>
      </c>
      <c r="M1482" t="s">
        <v>5854</v>
      </c>
    </row>
    <row r="1483" spans="1:13" x14ac:dyDescent="0.25">
      <c r="A1483">
        <v>3000</v>
      </c>
      <c r="B1483">
        <v>2015</v>
      </c>
      <c r="C1483" t="s">
        <v>3428</v>
      </c>
      <c r="D1483" t="s">
        <v>417</v>
      </c>
      <c r="E1483" t="s">
        <v>3194</v>
      </c>
      <c r="F1483" t="s">
        <v>3839</v>
      </c>
      <c r="G1483" t="s">
        <v>3842</v>
      </c>
      <c r="H1483">
        <v>94</v>
      </c>
      <c r="I1483">
        <v>65</v>
      </c>
      <c r="K1483" t="s">
        <v>29</v>
      </c>
      <c r="L1483">
        <v>1</v>
      </c>
      <c r="M1483" t="s">
        <v>5856</v>
      </c>
    </row>
    <row r="1484" spans="1:13" x14ac:dyDescent="0.25">
      <c r="A1484">
        <v>3002</v>
      </c>
      <c r="B1484">
        <v>2015</v>
      </c>
      <c r="C1484" t="s">
        <v>3428</v>
      </c>
      <c r="D1484" t="s">
        <v>183</v>
      </c>
      <c r="E1484" t="s">
        <v>3194</v>
      </c>
      <c r="F1484" t="s">
        <v>3839</v>
      </c>
      <c r="G1484" t="s">
        <v>3842</v>
      </c>
      <c r="H1484">
        <v>78</v>
      </c>
      <c r="I1484">
        <v>58</v>
      </c>
      <c r="K1484" t="s">
        <v>381</v>
      </c>
      <c r="L1484">
        <v>1</v>
      </c>
      <c r="M1484" t="s">
        <v>5858</v>
      </c>
    </row>
    <row r="1485" spans="1:13" x14ac:dyDescent="0.25">
      <c r="A1485">
        <v>3004</v>
      </c>
      <c r="B1485">
        <v>2015</v>
      </c>
      <c r="C1485" t="s">
        <v>3428</v>
      </c>
      <c r="D1485" t="s">
        <v>32</v>
      </c>
      <c r="E1485" t="s">
        <v>3194</v>
      </c>
      <c r="F1485" t="s">
        <v>3424</v>
      </c>
      <c r="G1485" t="s">
        <v>3841</v>
      </c>
      <c r="H1485">
        <v>62</v>
      </c>
      <c r="I1485">
        <v>58</v>
      </c>
      <c r="K1485" t="s">
        <v>1290</v>
      </c>
      <c r="L1485">
        <v>1</v>
      </c>
      <c r="M1485" t="s">
        <v>5859</v>
      </c>
    </row>
    <row r="1486" spans="1:13" x14ac:dyDescent="0.25">
      <c r="A1486">
        <v>3006</v>
      </c>
      <c r="B1486">
        <v>2015</v>
      </c>
      <c r="C1486" t="s">
        <v>3428</v>
      </c>
      <c r="D1486" t="s">
        <v>36</v>
      </c>
      <c r="E1486" t="s">
        <v>3194</v>
      </c>
      <c r="F1486" t="s">
        <v>3429</v>
      </c>
      <c r="G1486" t="s">
        <v>3841</v>
      </c>
      <c r="H1486">
        <v>69</v>
      </c>
      <c r="I1486">
        <v>54</v>
      </c>
      <c r="K1486" t="s">
        <v>1291</v>
      </c>
      <c r="L1486">
        <v>1</v>
      </c>
      <c r="M1486" t="s">
        <v>5790</v>
      </c>
    </row>
    <row r="1487" spans="1:13" x14ac:dyDescent="0.25">
      <c r="A1487">
        <v>3009</v>
      </c>
      <c r="B1487">
        <v>2015</v>
      </c>
      <c r="C1487" t="s">
        <v>3428</v>
      </c>
      <c r="D1487" t="s">
        <v>40</v>
      </c>
      <c r="E1487" t="s">
        <v>3194</v>
      </c>
      <c r="F1487" t="s">
        <v>3425</v>
      </c>
      <c r="G1487" t="s">
        <v>3841</v>
      </c>
      <c r="H1487">
        <v>71</v>
      </c>
      <c r="I1487">
        <v>56</v>
      </c>
      <c r="K1487" t="s">
        <v>1292</v>
      </c>
      <c r="L1487">
        <v>1</v>
      </c>
      <c r="M1487" t="s">
        <v>5862</v>
      </c>
    </row>
    <row r="1488" spans="1:13" x14ac:dyDescent="0.25">
      <c r="A1488">
        <v>3011</v>
      </c>
      <c r="B1488">
        <v>2015</v>
      </c>
      <c r="C1488" t="s">
        <v>3428</v>
      </c>
      <c r="D1488" t="s">
        <v>277</v>
      </c>
      <c r="E1488" t="s">
        <v>3194</v>
      </c>
      <c r="F1488" t="s">
        <v>3423</v>
      </c>
      <c r="G1488" t="s">
        <v>3841</v>
      </c>
      <c r="H1488">
        <v>72</v>
      </c>
      <c r="I1488">
        <v>53</v>
      </c>
      <c r="K1488" t="s">
        <v>1293</v>
      </c>
      <c r="L1488">
        <v>1</v>
      </c>
      <c r="M1488" t="s">
        <v>5843</v>
      </c>
    </row>
    <row r="1489" spans="1:13" x14ac:dyDescent="0.25">
      <c r="A1489">
        <v>3012</v>
      </c>
      <c r="B1489">
        <v>2015</v>
      </c>
      <c r="C1489" t="s">
        <v>3428</v>
      </c>
      <c r="D1489" t="s">
        <v>44</v>
      </c>
      <c r="E1489" t="s">
        <v>3194</v>
      </c>
      <c r="F1489" t="s">
        <v>3422</v>
      </c>
      <c r="G1489" t="s">
        <v>3841</v>
      </c>
      <c r="H1489">
        <v>74</v>
      </c>
      <c r="I1489">
        <v>62</v>
      </c>
      <c r="K1489" t="s">
        <v>1294</v>
      </c>
      <c r="L1489">
        <v>1</v>
      </c>
      <c r="M1489" t="s">
        <v>5767</v>
      </c>
    </row>
    <row r="1490" spans="1:13" x14ac:dyDescent="0.25">
      <c r="A1490">
        <v>3015</v>
      </c>
      <c r="B1490">
        <v>2015</v>
      </c>
      <c r="C1490" t="s">
        <v>3428</v>
      </c>
      <c r="D1490" t="s">
        <v>49</v>
      </c>
      <c r="E1490" t="s">
        <v>3194</v>
      </c>
      <c r="F1490" t="s">
        <v>3433</v>
      </c>
      <c r="G1490" t="s">
        <v>3842</v>
      </c>
      <c r="H1490">
        <v>73</v>
      </c>
      <c r="I1490">
        <v>60</v>
      </c>
      <c r="K1490" t="s">
        <v>392</v>
      </c>
      <c r="L1490">
        <v>1</v>
      </c>
      <c r="M1490" t="s">
        <v>5743</v>
      </c>
    </row>
    <row r="1491" spans="1:13" x14ac:dyDescent="0.25">
      <c r="A1491">
        <v>3017</v>
      </c>
      <c r="B1491">
        <v>2015</v>
      </c>
      <c r="C1491" t="s">
        <v>3428</v>
      </c>
      <c r="D1491" t="s">
        <v>51</v>
      </c>
      <c r="E1491" t="s">
        <v>3194</v>
      </c>
      <c r="F1491" t="s">
        <v>3430</v>
      </c>
      <c r="G1491" t="s">
        <v>3841</v>
      </c>
      <c r="H1491">
        <v>78</v>
      </c>
      <c r="I1491">
        <v>72</v>
      </c>
      <c r="K1491" t="s">
        <v>1295</v>
      </c>
      <c r="L1491">
        <v>1</v>
      </c>
      <c r="M1491" t="s">
        <v>5866</v>
      </c>
    </row>
    <row r="1492" spans="1:13" x14ac:dyDescent="0.25">
      <c r="A1492">
        <v>3019</v>
      </c>
      <c r="B1492">
        <v>2015</v>
      </c>
      <c r="C1492" t="s">
        <v>3428</v>
      </c>
      <c r="D1492" t="s">
        <v>345</v>
      </c>
      <c r="E1492" t="s">
        <v>3194</v>
      </c>
      <c r="F1492" t="s">
        <v>3432</v>
      </c>
      <c r="G1492" t="s">
        <v>3842</v>
      </c>
      <c r="H1492">
        <v>80</v>
      </c>
      <c r="I1492">
        <v>69</v>
      </c>
      <c r="K1492" t="s">
        <v>1296</v>
      </c>
      <c r="L1492">
        <v>1</v>
      </c>
      <c r="M1492" t="s">
        <v>5867</v>
      </c>
    </row>
    <row r="1493" spans="1:13" x14ac:dyDescent="0.25">
      <c r="A1493">
        <v>3020</v>
      </c>
      <c r="B1493">
        <v>2015</v>
      </c>
      <c r="C1493" t="s">
        <v>3428</v>
      </c>
      <c r="D1493" t="s">
        <v>56</v>
      </c>
      <c r="E1493" t="s">
        <v>3194</v>
      </c>
      <c r="F1493" t="s">
        <v>3426</v>
      </c>
      <c r="G1493" t="s">
        <v>3841</v>
      </c>
      <c r="H1493">
        <v>95</v>
      </c>
      <c r="I1493">
        <v>77</v>
      </c>
      <c r="K1493" t="s">
        <v>1297</v>
      </c>
      <c r="L1493">
        <v>1</v>
      </c>
      <c r="M1493" t="s">
        <v>5868</v>
      </c>
    </row>
    <row r="1494" spans="1:13" x14ac:dyDescent="0.25">
      <c r="A1494">
        <v>3022</v>
      </c>
      <c r="B1494">
        <v>2015</v>
      </c>
      <c r="C1494" t="s">
        <v>3430</v>
      </c>
      <c r="D1494" t="s">
        <v>64</v>
      </c>
      <c r="E1494" t="s">
        <v>3194</v>
      </c>
      <c r="F1494" t="s">
        <v>3839</v>
      </c>
      <c r="G1494" t="s">
        <v>3842</v>
      </c>
      <c r="H1494">
        <v>79</v>
      </c>
      <c r="I1494">
        <v>53</v>
      </c>
      <c r="K1494" t="s">
        <v>176</v>
      </c>
      <c r="L1494">
        <v>1</v>
      </c>
      <c r="M1494" t="s">
        <v>5870</v>
      </c>
    </row>
    <row r="1495" spans="1:13" x14ac:dyDescent="0.25">
      <c r="A1495">
        <v>3029</v>
      </c>
      <c r="B1495">
        <v>2015</v>
      </c>
      <c r="C1495" t="s">
        <v>3430</v>
      </c>
      <c r="D1495" t="s">
        <v>18</v>
      </c>
      <c r="E1495" t="s">
        <v>3194</v>
      </c>
      <c r="F1495" t="s">
        <v>3225</v>
      </c>
      <c r="G1495" t="s">
        <v>3842</v>
      </c>
      <c r="H1495">
        <v>74</v>
      </c>
      <c r="I1495">
        <v>73</v>
      </c>
      <c r="K1495" t="s">
        <v>484</v>
      </c>
      <c r="L1495">
        <v>1</v>
      </c>
      <c r="M1495" t="s">
        <v>5876</v>
      </c>
    </row>
    <row r="1496" spans="1:13" x14ac:dyDescent="0.25">
      <c r="A1496">
        <v>3030</v>
      </c>
      <c r="B1496">
        <v>2015</v>
      </c>
      <c r="C1496" t="s">
        <v>3430</v>
      </c>
      <c r="D1496" t="s">
        <v>20</v>
      </c>
      <c r="E1496" t="s">
        <v>3194</v>
      </c>
      <c r="F1496" t="s">
        <v>3439</v>
      </c>
      <c r="G1496" t="s">
        <v>3841</v>
      </c>
      <c r="H1496">
        <v>77</v>
      </c>
      <c r="I1496">
        <v>67</v>
      </c>
      <c r="K1496" t="s">
        <v>25</v>
      </c>
      <c r="L1496">
        <v>1</v>
      </c>
      <c r="M1496" t="s">
        <v>5877</v>
      </c>
    </row>
    <row r="1497" spans="1:13" x14ac:dyDescent="0.25">
      <c r="A1497">
        <v>3033</v>
      </c>
      <c r="B1497">
        <v>2015</v>
      </c>
      <c r="C1497" t="s">
        <v>3430</v>
      </c>
      <c r="D1497" t="s">
        <v>26</v>
      </c>
      <c r="E1497" t="s">
        <v>3194</v>
      </c>
      <c r="F1497" t="s">
        <v>3839</v>
      </c>
      <c r="G1497" t="s">
        <v>3842</v>
      </c>
      <c r="H1497">
        <v>106</v>
      </c>
      <c r="I1497">
        <v>74</v>
      </c>
      <c r="K1497" t="s">
        <v>858</v>
      </c>
      <c r="L1497">
        <v>1</v>
      </c>
      <c r="M1497" t="s">
        <v>5879</v>
      </c>
    </row>
    <row r="1498" spans="1:13" x14ac:dyDescent="0.25">
      <c r="A1498">
        <v>3036</v>
      </c>
      <c r="B1498">
        <v>2015</v>
      </c>
      <c r="C1498" t="s">
        <v>3430</v>
      </c>
      <c r="D1498" t="s">
        <v>32</v>
      </c>
      <c r="E1498" t="s">
        <v>3194</v>
      </c>
      <c r="F1498" t="s">
        <v>3432</v>
      </c>
      <c r="G1498" t="s">
        <v>3842</v>
      </c>
      <c r="H1498">
        <v>90</v>
      </c>
      <c r="I1498">
        <v>79</v>
      </c>
      <c r="J1498" t="s">
        <v>3844</v>
      </c>
      <c r="K1498" t="s">
        <v>1301</v>
      </c>
      <c r="L1498">
        <v>1</v>
      </c>
      <c r="M1498" t="s">
        <v>5882</v>
      </c>
    </row>
    <row r="1499" spans="1:13" x14ac:dyDescent="0.25">
      <c r="A1499">
        <v>3039</v>
      </c>
      <c r="B1499">
        <v>2015</v>
      </c>
      <c r="C1499" t="s">
        <v>3430</v>
      </c>
      <c r="D1499" t="s">
        <v>37</v>
      </c>
      <c r="E1499" t="s">
        <v>3194</v>
      </c>
      <c r="F1499" t="s">
        <v>3424</v>
      </c>
      <c r="G1499" t="s">
        <v>3841</v>
      </c>
      <c r="H1499">
        <v>71</v>
      </c>
      <c r="I1499">
        <v>67</v>
      </c>
      <c r="K1499" t="s">
        <v>1303</v>
      </c>
      <c r="L1499">
        <v>1</v>
      </c>
      <c r="M1499" t="s">
        <v>5883</v>
      </c>
    </row>
    <row r="1500" spans="1:13" x14ac:dyDescent="0.25">
      <c r="A1500">
        <v>3040</v>
      </c>
      <c r="B1500">
        <v>2015</v>
      </c>
      <c r="C1500" t="s">
        <v>3430</v>
      </c>
      <c r="D1500" t="s">
        <v>85</v>
      </c>
      <c r="E1500" t="s">
        <v>3194</v>
      </c>
      <c r="F1500" t="s">
        <v>3428</v>
      </c>
      <c r="G1500" t="s">
        <v>3842</v>
      </c>
      <c r="H1500">
        <v>85</v>
      </c>
      <c r="I1500">
        <v>71</v>
      </c>
      <c r="K1500" t="s">
        <v>1304</v>
      </c>
      <c r="L1500">
        <v>1</v>
      </c>
      <c r="M1500" t="s">
        <v>5861</v>
      </c>
    </row>
    <row r="1501" spans="1:13" x14ac:dyDescent="0.25">
      <c r="A1501">
        <v>3043</v>
      </c>
      <c r="B1501">
        <v>2015</v>
      </c>
      <c r="C1501" t="s">
        <v>3430</v>
      </c>
      <c r="D1501" t="s">
        <v>43</v>
      </c>
      <c r="E1501" t="s">
        <v>3194</v>
      </c>
      <c r="F1501" t="s">
        <v>3426</v>
      </c>
      <c r="G1501" t="s">
        <v>3841</v>
      </c>
      <c r="H1501">
        <v>74</v>
      </c>
      <c r="I1501">
        <v>64</v>
      </c>
      <c r="K1501" t="s">
        <v>1305</v>
      </c>
      <c r="L1501">
        <v>1</v>
      </c>
      <c r="M1501" t="s">
        <v>5884</v>
      </c>
    </row>
    <row r="1502" spans="1:13" x14ac:dyDescent="0.25">
      <c r="A1502">
        <v>3045</v>
      </c>
      <c r="B1502">
        <v>2015</v>
      </c>
      <c r="C1502" t="s">
        <v>3430</v>
      </c>
      <c r="D1502" t="s">
        <v>89</v>
      </c>
      <c r="E1502" t="s">
        <v>3194</v>
      </c>
      <c r="F1502" t="s">
        <v>3427</v>
      </c>
      <c r="G1502" t="s">
        <v>3841</v>
      </c>
      <c r="H1502">
        <v>87</v>
      </c>
      <c r="I1502">
        <v>78</v>
      </c>
      <c r="K1502" t="s">
        <v>1307</v>
      </c>
      <c r="L1502">
        <v>1</v>
      </c>
      <c r="M1502" t="s">
        <v>5821</v>
      </c>
    </row>
    <row r="1503" spans="1:13" x14ac:dyDescent="0.25">
      <c r="A1503">
        <v>3048</v>
      </c>
      <c r="B1503">
        <v>2015</v>
      </c>
      <c r="C1503" t="s">
        <v>3430</v>
      </c>
      <c r="D1503" t="s">
        <v>92</v>
      </c>
      <c r="E1503" t="s">
        <v>3194</v>
      </c>
      <c r="F1503" t="s">
        <v>3422</v>
      </c>
      <c r="G1503" t="s">
        <v>3841</v>
      </c>
      <c r="H1503">
        <v>65</v>
      </c>
      <c r="I1503">
        <v>64</v>
      </c>
      <c r="K1503" t="s">
        <v>1308</v>
      </c>
      <c r="L1503">
        <v>1</v>
      </c>
      <c r="M1503" t="s">
        <v>5771</v>
      </c>
    </row>
    <row r="1504" spans="1:13" x14ac:dyDescent="0.25">
      <c r="A1504">
        <v>3050</v>
      </c>
      <c r="B1504">
        <v>2015</v>
      </c>
      <c r="C1504" t="s">
        <v>3430</v>
      </c>
      <c r="D1504" t="s">
        <v>95</v>
      </c>
      <c r="E1504" t="s">
        <v>3194</v>
      </c>
      <c r="F1504" t="s">
        <v>3425</v>
      </c>
      <c r="G1504" t="s">
        <v>3841</v>
      </c>
      <c r="H1504">
        <v>83</v>
      </c>
      <c r="I1504">
        <v>59</v>
      </c>
      <c r="K1504" t="s">
        <v>1309</v>
      </c>
      <c r="L1504">
        <v>1</v>
      </c>
      <c r="M1504" t="s">
        <v>5888</v>
      </c>
    </row>
    <row r="1505" spans="1:13" x14ac:dyDescent="0.25">
      <c r="A1505">
        <v>3051</v>
      </c>
      <c r="B1505">
        <v>2015</v>
      </c>
      <c r="C1505" t="s">
        <v>3430</v>
      </c>
      <c r="D1505" t="s">
        <v>711</v>
      </c>
      <c r="E1505" t="s">
        <v>3194</v>
      </c>
      <c r="F1505" t="s">
        <v>3429</v>
      </c>
      <c r="G1505" t="s">
        <v>3841</v>
      </c>
      <c r="H1505">
        <v>72</v>
      </c>
      <c r="I1505">
        <v>59</v>
      </c>
      <c r="K1505" t="s">
        <v>1310</v>
      </c>
      <c r="L1505">
        <v>1</v>
      </c>
      <c r="M1505" t="s">
        <v>5800</v>
      </c>
    </row>
    <row r="1506" spans="1:13" x14ac:dyDescent="0.25">
      <c r="A1506">
        <v>3052</v>
      </c>
      <c r="B1506">
        <v>2015</v>
      </c>
      <c r="C1506" t="s">
        <v>3430</v>
      </c>
      <c r="D1506" t="s">
        <v>56</v>
      </c>
      <c r="E1506" t="s">
        <v>3194</v>
      </c>
      <c r="F1506" t="s">
        <v>3433</v>
      </c>
      <c r="G1506" t="s">
        <v>3842</v>
      </c>
      <c r="H1506">
        <v>70</v>
      </c>
      <c r="I1506">
        <v>65</v>
      </c>
      <c r="K1506" t="s">
        <v>1311</v>
      </c>
      <c r="L1506">
        <v>1</v>
      </c>
      <c r="M1506" t="s">
        <v>5748</v>
      </c>
    </row>
    <row r="1507" spans="1:13" x14ac:dyDescent="0.25">
      <c r="A1507">
        <v>3057</v>
      </c>
      <c r="B1507">
        <v>2015</v>
      </c>
      <c r="C1507" t="s">
        <v>3424</v>
      </c>
      <c r="D1507" t="s">
        <v>148</v>
      </c>
      <c r="E1507" t="s">
        <v>3194</v>
      </c>
      <c r="F1507" t="s">
        <v>3839</v>
      </c>
      <c r="G1507" t="s">
        <v>3842</v>
      </c>
      <c r="H1507">
        <v>82</v>
      </c>
      <c r="I1507">
        <v>72</v>
      </c>
      <c r="K1507" t="s">
        <v>11</v>
      </c>
      <c r="L1507">
        <v>1</v>
      </c>
      <c r="M1507" t="s">
        <v>5891</v>
      </c>
    </row>
    <row r="1508" spans="1:13" x14ac:dyDescent="0.25">
      <c r="A1508">
        <v>3061</v>
      </c>
      <c r="B1508">
        <v>2015</v>
      </c>
      <c r="C1508" t="s">
        <v>3424</v>
      </c>
      <c r="D1508" t="s">
        <v>70</v>
      </c>
      <c r="E1508" t="s">
        <v>3194</v>
      </c>
      <c r="F1508" t="s">
        <v>3839</v>
      </c>
      <c r="G1508" t="s">
        <v>3842</v>
      </c>
      <c r="H1508">
        <v>63</v>
      </c>
      <c r="I1508">
        <v>40</v>
      </c>
      <c r="K1508" t="s">
        <v>19</v>
      </c>
      <c r="L1508">
        <v>1</v>
      </c>
      <c r="M1508" t="s">
        <v>5895</v>
      </c>
    </row>
    <row r="1509" spans="1:13" x14ac:dyDescent="0.25">
      <c r="A1509">
        <v>3062</v>
      </c>
      <c r="B1509">
        <v>2015</v>
      </c>
      <c r="C1509" t="s">
        <v>3424</v>
      </c>
      <c r="D1509" t="s">
        <v>16</v>
      </c>
      <c r="E1509" t="s">
        <v>3194</v>
      </c>
      <c r="F1509" t="s">
        <v>3839</v>
      </c>
      <c r="G1509" t="s">
        <v>3842</v>
      </c>
      <c r="H1509">
        <v>88</v>
      </c>
      <c r="I1509">
        <v>39</v>
      </c>
      <c r="K1509" t="s">
        <v>350</v>
      </c>
      <c r="L1509">
        <v>1</v>
      </c>
      <c r="M1509" t="s">
        <v>5896</v>
      </c>
    </row>
    <row r="1510" spans="1:13" x14ac:dyDescent="0.25">
      <c r="A1510">
        <v>3064</v>
      </c>
      <c r="B1510">
        <v>2015</v>
      </c>
      <c r="C1510" t="s">
        <v>3424</v>
      </c>
      <c r="D1510" t="s">
        <v>20</v>
      </c>
      <c r="E1510" t="s">
        <v>3194</v>
      </c>
      <c r="F1510" t="s">
        <v>3328</v>
      </c>
      <c r="G1510" t="s">
        <v>3841</v>
      </c>
      <c r="H1510">
        <v>55</v>
      </c>
      <c r="I1510">
        <v>53</v>
      </c>
      <c r="K1510" t="s">
        <v>25</v>
      </c>
      <c r="L1510">
        <v>1</v>
      </c>
      <c r="M1510" t="s">
        <v>5898</v>
      </c>
    </row>
    <row r="1511" spans="1:13" x14ac:dyDescent="0.25">
      <c r="A1511">
        <v>3065</v>
      </c>
      <c r="B1511">
        <v>2015</v>
      </c>
      <c r="C1511" t="s">
        <v>3424</v>
      </c>
      <c r="D1511" t="s">
        <v>24</v>
      </c>
      <c r="E1511" t="s">
        <v>3194</v>
      </c>
      <c r="F1511" t="s">
        <v>3839</v>
      </c>
      <c r="G1511" t="s">
        <v>3842</v>
      </c>
      <c r="H1511">
        <v>79</v>
      </c>
      <c r="I1511">
        <v>68</v>
      </c>
      <c r="K1511" t="s">
        <v>27</v>
      </c>
      <c r="L1511">
        <v>1</v>
      </c>
      <c r="M1511" t="s">
        <v>5899</v>
      </c>
    </row>
    <row r="1512" spans="1:13" x14ac:dyDescent="0.25">
      <c r="A1512">
        <v>3066</v>
      </c>
      <c r="B1512">
        <v>2015</v>
      </c>
      <c r="C1512" t="s">
        <v>3424</v>
      </c>
      <c r="D1512" t="s">
        <v>331</v>
      </c>
      <c r="E1512" t="s">
        <v>3194</v>
      </c>
      <c r="F1512" t="s">
        <v>3339</v>
      </c>
      <c r="G1512" t="s">
        <v>3841</v>
      </c>
      <c r="H1512">
        <v>81</v>
      </c>
      <c r="I1512">
        <v>71</v>
      </c>
      <c r="K1512" t="s">
        <v>857</v>
      </c>
      <c r="L1512">
        <v>1</v>
      </c>
      <c r="M1512" t="s">
        <v>5900</v>
      </c>
    </row>
    <row r="1513" spans="1:13" x14ac:dyDescent="0.25">
      <c r="A1513">
        <v>3069</v>
      </c>
      <c r="B1513">
        <v>2015</v>
      </c>
      <c r="C1513" t="s">
        <v>3424</v>
      </c>
      <c r="D1513" t="s">
        <v>292</v>
      </c>
      <c r="E1513" t="s">
        <v>3194</v>
      </c>
      <c r="F1513" t="s">
        <v>3427</v>
      </c>
      <c r="G1513" t="s">
        <v>3841</v>
      </c>
      <c r="H1513">
        <v>81</v>
      </c>
      <c r="I1513">
        <v>64</v>
      </c>
      <c r="K1513" t="s">
        <v>1300</v>
      </c>
      <c r="L1513">
        <v>1</v>
      </c>
      <c r="M1513" t="s">
        <v>5815</v>
      </c>
    </row>
    <row r="1514" spans="1:13" x14ac:dyDescent="0.25">
      <c r="A1514">
        <v>3071</v>
      </c>
      <c r="B1514">
        <v>2015</v>
      </c>
      <c r="C1514" t="s">
        <v>3424</v>
      </c>
      <c r="D1514" t="s">
        <v>159</v>
      </c>
      <c r="E1514" t="s">
        <v>3194</v>
      </c>
      <c r="F1514" t="s">
        <v>3425</v>
      </c>
      <c r="G1514" t="s">
        <v>3841</v>
      </c>
      <c r="H1514">
        <v>57</v>
      </c>
      <c r="I1514">
        <v>56</v>
      </c>
      <c r="K1514" t="s">
        <v>1302</v>
      </c>
      <c r="L1514">
        <v>1</v>
      </c>
      <c r="M1514" t="s">
        <v>5902</v>
      </c>
    </row>
    <row r="1515" spans="1:13" x14ac:dyDescent="0.25">
      <c r="A1515">
        <v>3074</v>
      </c>
      <c r="B1515">
        <v>2015</v>
      </c>
      <c r="C1515" t="s">
        <v>3424</v>
      </c>
      <c r="D1515" t="s">
        <v>85</v>
      </c>
      <c r="E1515" t="s">
        <v>3194</v>
      </c>
      <c r="F1515" t="s">
        <v>3422</v>
      </c>
      <c r="G1515" t="s">
        <v>3841</v>
      </c>
      <c r="H1515">
        <v>73</v>
      </c>
      <c r="I1515">
        <v>65</v>
      </c>
      <c r="K1515" t="s">
        <v>1304</v>
      </c>
      <c r="L1515">
        <v>1</v>
      </c>
      <c r="M1515" t="s">
        <v>5763</v>
      </c>
    </row>
    <row r="1516" spans="1:13" x14ac:dyDescent="0.25">
      <c r="A1516">
        <v>3075</v>
      </c>
      <c r="B1516">
        <v>2015</v>
      </c>
      <c r="C1516" t="s">
        <v>3424</v>
      </c>
      <c r="D1516" t="s">
        <v>40</v>
      </c>
      <c r="E1516" t="s">
        <v>3194</v>
      </c>
      <c r="F1516" t="s">
        <v>3433</v>
      </c>
      <c r="G1516" t="s">
        <v>3842</v>
      </c>
      <c r="H1516">
        <v>72</v>
      </c>
      <c r="I1516">
        <v>70</v>
      </c>
      <c r="K1516" t="s">
        <v>1316</v>
      </c>
      <c r="L1516">
        <v>1</v>
      </c>
      <c r="M1516" t="s">
        <v>5737</v>
      </c>
    </row>
    <row r="1517" spans="1:13" x14ac:dyDescent="0.25">
      <c r="A1517">
        <v>3077</v>
      </c>
      <c r="B1517">
        <v>2015</v>
      </c>
      <c r="C1517" t="s">
        <v>3424</v>
      </c>
      <c r="D1517" t="s">
        <v>759</v>
      </c>
      <c r="E1517" t="s">
        <v>3194</v>
      </c>
      <c r="F1517" t="s">
        <v>3423</v>
      </c>
      <c r="G1517" t="s">
        <v>3841</v>
      </c>
      <c r="H1517">
        <v>63</v>
      </c>
      <c r="I1517">
        <v>54</v>
      </c>
      <c r="K1517" t="s">
        <v>1317</v>
      </c>
      <c r="L1517">
        <v>1</v>
      </c>
      <c r="M1517" t="s">
        <v>5842</v>
      </c>
    </row>
    <row r="1518" spans="1:13" x14ac:dyDescent="0.25">
      <c r="A1518">
        <v>3078</v>
      </c>
      <c r="B1518">
        <v>2015</v>
      </c>
      <c r="C1518" t="s">
        <v>3424</v>
      </c>
      <c r="D1518" t="s">
        <v>44</v>
      </c>
      <c r="E1518" t="s">
        <v>3194</v>
      </c>
      <c r="F1518" t="s">
        <v>3430</v>
      </c>
      <c r="G1518" t="s">
        <v>3841</v>
      </c>
      <c r="H1518">
        <v>71</v>
      </c>
      <c r="I1518">
        <v>67</v>
      </c>
      <c r="K1518" t="s">
        <v>1306</v>
      </c>
      <c r="L1518">
        <v>1</v>
      </c>
      <c r="M1518" t="s">
        <v>5885</v>
      </c>
    </row>
    <row r="1519" spans="1:13" x14ac:dyDescent="0.25">
      <c r="A1519">
        <v>3080</v>
      </c>
      <c r="B1519">
        <v>2015</v>
      </c>
      <c r="C1519" t="s">
        <v>3424</v>
      </c>
      <c r="D1519" t="s">
        <v>475</v>
      </c>
      <c r="E1519" t="s">
        <v>3194</v>
      </c>
      <c r="F1519" t="s">
        <v>3428</v>
      </c>
      <c r="G1519" t="s">
        <v>3842</v>
      </c>
      <c r="H1519">
        <v>69</v>
      </c>
      <c r="I1519">
        <v>61</v>
      </c>
      <c r="K1519" t="s">
        <v>1318</v>
      </c>
      <c r="L1519">
        <v>1</v>
      </c>
      <c r="M1519" t="s">
        <v>5865</v>
      </c>
    </row>
    <row r="1520" spans="1:13" x14ac:dyDescent="0.25">
      <c r="A1520">
        <v>3082</v>
      </c>
      <c r="B1520">
        <v>2015</v>
      </c>
      <c r="C1520" t="s">
        <v>3424</v>
      </c>
      <c r="D1520" t="s">
        <v>92</v>
      </c>
      <c r="E1520" t="s">
        <v>3194</v>
      </c>
      <c r="F1520" t="s">
        <v>3432</v>
      </c>
      <c r="G1520" t="s">
        <v>3841</v>
      </c>
      <c r="H1520">
        <v>62</v>
      </c>
      <c r="I1520">
        <v>56</v>
      </c>
      <c r="K1520" t="s">
        <v>1319</v>
      </c>
      <c r="L1520">
        <v>1</v>
      </c>
      <c r="M1520" t="s">
        <v>5905</v>
      </c>
    </row>
    <row r="1521" spans="1:13" x14ac:dyDescent="0.25">
      <c r="A1521">
        <v>3085</v>
      </c>
      <c r="B1521">
        <v>2015</v>
      </c>
      <c r="C1521" t="s">
        <v>3424</v>
      </c>
      <c r="D1521" t="s">
        <v>345</v>
      </c>
      <c r="E1521" t="s">
        <v>3194</v>
      </c>
      <c r="F1521" t="s">
        <v>3429</v>
      </c>
      <c r="G1521" t="s">
        <v>3842</v>
      </c>
      <c r="H1521">
        <v>80</v>
      </c>
      <c r="I1521">
        <v>69</v>
      </c>
      <c r="K1521" t="s">
        <v>1321</v>
      </c>
      <c r="L1521">
        <v>1</v>
      </c>
      <c r="M1521" t="s">
        <v>5801</v>
      </c>
    </row>
    <row r="1522" spans="1:13" x14ac:dyDescent="0.25">
      <c r="A1522">
        <v>3090</v>
      </c>
      <c r="B1522">
        <v>2015</v>
      </c>
      <c r="C1522" t="s">
        <v>3432</v>
      </c>
      <c r="D1522" t="s">
        <v>149</v>
      </c>
      <c r="E1522" t="s">
        <v>3194</v>
      </c>
      <c r="F1522" t="s">
        <v>3514</v>
      </c>
      <c r="G1522" t="s">
        <v>3842</v>
      </c>
      <c r="H1522">
        <v>61</v>
      </c>
      <c r="I1522">
        <v>52</v>
      </c>
      <c r="K1522" t="s">
        <v>13</v>
      </c>
      <c r="L1522">
        <v>1</v>
      </c>
      <c r="M1522" t="s">
        <v>5908</v>
      </c>
    </row>
    <row r="1523" spans="1:13" x14ac:dyDescent="0.25">
      <c r="A1523">
        <v>3091</v>
      </c>
      <c r="B1523">
        <v>2015</v>
      </c>
      <c r="C1523" t="s">
        <v>3432</v>
      </c>
      <c r="D1523" t="s">
        <v>68</v>
      </c>
      <c r="E1523" t="s">
        <v>3194</v>
      </c>
      <c r="F1523" t="s">
        <v>3839</v>
      </c>
      <c r="G1523" t="s">
        <v>3842</v>
      </c>
      <c r="H1523">
        <v>88</v>
      </c>
      <c r="I1523">
        <v>52</v>
      </c>
      <c r="K1523" t="s">
        <v>15</v>
      </c>
      <c r="L1523">
        <v>1</v>
      </c>
      <c r="M1523" t="s">
        <v>5909</v>
      </c>
    </row>
    <row r="1524" spans="1:13" x14ac:dyDescent="0.25">
      <c r="A1524">
        <v>3097</v>
      </c>
      <c r="B1524">
        <v>2015</v>
      </c>
      <c r="C1524" t="s">
        <v>3432</v>
      </c>
      <c r="D1524" t="s">
        <v>331</v>
      </c>
      <c r="E1524" t="s">
        <v>3194</v>
      </c>
      <c r="F1524" t="s">
        <v>3839</v>
      </c>
      <c r="G1524" t="s">
        <v>3842</v>
      </c>
      <c r="H1524">
        <v>92</v>
      </c>
      <c r="I1524">
        <v>54</v>
      </c>
      <c r="K1524" t="s">
        <v>154</v>
      </c>
      <c r="L1524">
        <v>1</v>
      </c>
      <c r="M1524" t="s">
        <v>5912</v>
      </c>
    </row>
    <row r="1525" spans="1:13" x14ac:dyDescent="0.25">
      <c r="A1525">
        <v>3098</v>
      </c>
      <c r="B1525">
        <v>2015</v>
      </c>
      <c r="C1525" t="s">
        <v>3432</v>
      </c>
      <c r="D1525" t="s">
        <v>417</v>
      </c>
      <c r="E1525" t="s">
        <v>3194</v>
      </c>
      <c r="F1525" t="s">
        <v>3201</v>
      </c>
      <c r="G1525" t="s">
        <v>3842</v>
      </c>
      <c r="H1525">
        <v>76</v>
      </c>
      <c r="I1525">
        <v>66</v>
      </c>
      <c r="K1525" t="s">
        <v>332</v>
      </c>
      <c r="L1525">
        <v>1</v>
      </c>
      <c r="M1525" t="s">
        <v>5913</v>
      </c>
    </row>
    <row r="1526" spans="1:13" x14ac:dyDescent="0.25">
      <c r="A1526">
        <v>3099</v>
      </c>
      <c r="B1526">
        <v>2015</v>
      </c>
      <c r="C1526" t="s">
        <v>3432</v>
      </c>
      <c r="D1526" t="s">
        <v>109</v>
      </c>
      <c r="E1526" t="s">
        <v>3194</v>
      </c>
      <c r="F1526" t="s">
        <v>3240</v>
      </c>
      <c r="G1526" t="s">
        <v>3842</v>
      </c>
      <c r="H1526">
        <v>74</v>
      </c>
      <c r="I1526">
        <v>61</v>
      </c>
      <c r="K1526" t="s">
        <v>398</v>
      </c>
      <c r="L1526">
        <v>1</v>
      </c>
      <c r="M1526" t="s">
        <v>5914</v>
      </c>
    </row>
    <row r="1527" spans="1:13" x14ac:dyDescent="0.25">
      <c r="A1527">
        <v>3100</v>
      </c>
      <c r="B1527">
        <v>2015</v>
      </c>
      <c r="C1527" t="s">
        <v>3432</v>
      </c>
      <c r="D1527" t="s">
        <v>183</v>
      </c>
      <c r="E1527" t="s">
        <v>3194</v>
      </c>
      <c r="F1527" t="s">
        <v>3839</v>
      </c>
      <c r="G1527" t="s">
        <v>3842</v>
      </c>
      <c r="H1527">
        <v>119</v>
      </c>
      <c r="I1527">
        <v>69</v>
      </c>
      <c r="K1527" t="s">
        <v>399</v>
      </c>
      <c r="L1527">
        <v>1</v>
      </c>
      <c r="M1527" t="s">
        <v>5915</v>
      </c>
    </row>
    <row r="1528" spans="1:13" x14ac:dyDescent="0.25">
      <c r="A1528">
        <v>3101</v>
      </c>
      <c r="B1528">
        <v>2015</v>
      </c>
      <c r="C1528" t="s">
        <v>3432</v>
      </c>
      <c r="D1528" t="s">
        <v>292</v>
      </c>
      <c r="E1528" t="s">
        <v>3194</v>
      </c>
      <c r="F1528" t="s">
        <v>3426</v>
      </c>
      <c r="G1528" t="s">
        <v>3841</v>
      </c>
      <c r="H1528">
        <v>62</v>
      </c>
      <c r="I1528">
        <v>60</v>
      </c>
      <c r="K1528" t="s">
        <v>1033</v>
      </c>
      <c r="L1528">
        <v>1</v>
      </c>
      <c r="M1528" t="s">
        <v>5916</v>
      </c>
    </row>
    <row r="1529" spans="1:13" x14ac:dyDescent="0.25">
      <c r="A1529">
        <v>3104</v>
      </c>
      <c r="B1529">
        <v>2015</v>
      </c>
      <c r="C1529" t="s">
        <v>3432</v>
      </c>
      <c r="D1529" t="s">
        <v>36</v>
      </c>
      <c r="E1529" t="s">
        <v>3194</v>
      </c>
      <c r="F1529" t="s">
        <v>3424</v>
      </c>
      <c r="G1529" t="s">
        <v>3842</v>
      </c>
      <c r="H1529">
        <v>95</v>
      </c>
      <c r="I1529">
        <v>82</v>
      </c>
      <c r="K1529" t="s">
        <v>1324</v>
      </c>
      <c r="L1529">
        <v>1</v>
      </c>
      <c r="M1529" t="s">
        <v>5903</v>
      </c>
    </row>
    <row r="1530" spans="1:13" x14ac:dyDescent="0.25">
      <c r="A1530">
        <v>3107</v>
      </c>
      <c r="B1530">
        <v>2015</v>
      </c>
      <c r="C1530" t="s">
        <v>3432</v>
      </c>
      <c r="D1530" t="s">
        <v>40</v>
      </c>
      <c r="E1530" t="s">
        <v>3194</v>
      </c>
      <c r="F1530" t="s">
        <v>3423</v>
      </c>
      <c r="G1530" t="s">
        <v>3842</v>
      </c>
      <c r="H1530">
        <v>73</v>
      </c>
      <c r="I1530">
        <v>66</v>
      </c>
      <c r="K1530" t="s">
        <v>406</v>
      </c>
      <c r="L1530">
        <v>1</v>
      </c>
      <c r="M1530" t="s">
        <v>5840</v>
      </c>
    </row>
    <row r="1531" spans="1:13" x14ac:dyDescent="0.25">
      <c r="A1531">
        <v>3108</v>
      </c>
      <c r="B1531">
        <v>2015</v>
      </c>
      <c r="C1531" t="s">
        <v>3432</v>
      </c>
      <c r="D1531" t="s">
        <v>317</v>
      </c>
      <c r="E1531" t="s">
        <v>3194</v>
      </c>
      <c r="F1531" t="s">
        <v>3428</v>
      </c>
      <c r="G1531" t="s">
        <v>3842</v>
      </c>
      <c r="H1531">
        <v>84</v>
      </c>
      <c r="I1531">
        <v>76</v>
      </c>
      <c r="K1531" t="s">
        <v>407</v>
      </c>
      <c r="L1531">
        <v>1</v>
      </c>
      <c r="M1531" t="s">
        <v>5863</v>
      </c>
    </row>
    <row r="1532" spans="1:13" x14ac:dyDescent="0.25">
      <c r="A1532">
        <v>3110</v>
      </c>
      <c r="B1532">
        <v>2015</v>
      </c>
      <c r="C1532" t="s">
        <v>3432</v>
      </c>
      <c r="D1532" t="s">
        <v>44</v>
      </c>
      <c r="E1532" t="s">
        <v>3194</v>
      </c>
      <c r="F1532" t="s">
        <v>3425</v>
      </c>
      <c r="G1532" t="s">
        <v>3842</v>
      </c>
      <c r="H1532">
        <v>73</v>
      </c>
      <c r="I1532">
        <v>66</v>
      </c>
      <c r="K1532" t="s">
        <v>409</v>
      </c>
      <c r="L1532">
        <v>1</v>
      </c>
      <c r="M1532" t="s">
        <v>5918</v>
      </c>
    </row>
    <row r="1533" spans="1:13" x14ac:dyDescent="0.25">
      <c r="A1533">
        <v>3112</v>
      </c>
      <c r="B1533">
        <v>2015</v>
      </c>
      <c r="C1533" t="s">
        <v>3432</v>
      </c>
      <c r="D1533" t="s">
        <v>475</v>
      </c>
      <c r="E1533" t="s">
        <v>3194</v>
      </c>
      <c r="F1533" t="s">
        <v>3422</v>
      </c>
      <c r="G1533" t="s">
        <v>3841</v>
      </c>
      <c r="H1533">
        <v>79</v>
      </c>
      <c r="I1533">
        <v>71</v>
      </c>
      <c r="K1533" t="s">
        <v>1325</v>
      </c>
      <c r="L1533">
        <v>1</v>
      </c>
      <c r="M1533" t="s">
        <v>5769</v>
      </c>
    </row>
    <row r="1534" spans="1:13" x14ac:dyDescent="0.25">
      <c r="A1534">
        <v>3113</v>
      </c>
      <c r="B1534">
        <v>2015</v>
      </c>
      <c r="C1534" t="s">
        <v>3432</v>
      </c>
      <c r="D1534" t="s">
        <v>190</v>
      </c>
      <c r="E1534" t="s">
        <v>3194</v>
      </c>
      <c r="F1534" t="s">
        <v>3430</v>
      </c>
      <c r="G1534" t="s">
        <v>3842</v>
      </c>
      <c r="H1534">
        <v>80</v>
      </c>
      <c r="I1534">
        <v>75</v>
      </c>
      <c r="K1534" t="s">
        <v>1326</v>
      </c>
      <c r="L1534">
        <v>1</v>
      </c>
      <c r="M1534" t="s">
        <v>5887</v>
      </c>
    </row>
    <row r="1535" spans="1:13" x14ac:dyDescent="0.25">
      <c r="A1535">
        <v>3115</v>
      </c>
      <c r="B1535">
        <v>2015</v>
      </c>
      <c r="C1535" t="s">
        <v>3432</v>
      </c>
      <c r="D1535" t="s">
        <v>650</v>
      </c>
      <c r="E1535" t="s">
        <v>3194</v>
      </c>
      <c r="F1535" t="s">
        <v>3429</v>
      </c>
      <c r="G1535" t="s">
        <v>3841</v>
      </c>
      <c r="H1535">
        <v>65</v>
      </c>
      <c r="I1535">
        <v>59</v>
      </c>
      <c r="K1535" t="s">
        <v>285</v>
      </c>
      <c r="L1535">
        <v>1</v>
      </c>
      <c r="M1535" t="s">
        <v>5799</v>
      </c>
    </row>
    <row r="1536" spans="1:13" x14ac:dyDescent="0.25">
      <c r="A1536">
        <v>3118</v>
      </c>
      <c r="B1536">
        <v>2015</v>
      </c>
      <c r="C1536" t="s">
        <v>3432</v>
      </c>
      <c r="D1536" t="s">
        <v>56</v>
      </c>
      <c r="E1536" t="s">
        <v>3194</v>
      </c>
      <c r="F1536" t="s">
        <v>3427</v>
      </c>
      <c r="G1536" t="s">
        <v>3842</v>
      </c>
      <c r="H1536">
        <v>72</v>
      </c>
      <c r="I1536">
        <v>62</v>
      </c>
      <c r="K1536" t="s">
        <v>1328</v>
      </c>
      <c r="L1536">
        <v>1</v>
      </c>
      <c r="M1536" t="s">
        <v>5826</v>
      </c>
    </row>
    <row r="1537" spans="1:13" x14ac:dyDescent="0.25">
      <c r="A1537">
        <v>3122</v>
      </c>
      <c r="B1537">
        <v>2015</v>
      </c>
      <c r="C1537" t="s">
        <v>3426</v>
      </c>
      <c r="D1537" t="s">
        <v>10</v>
      </c>
      <c r="E1537" t="s">
        <v>3194</v>
      </c>
      <c r="F1537" t="s">
        <v>3839</v>
      </c>
      <c r="G1537" t="s">
        <v>3842</v>
      </c>
      <c r="H1537">
        <v>87</v>
      </c>
      <c r="I1537">
        <v>48</v>
      </c>
      <c r="K1537" t="s">
        <v>99</v>
      </c>
      <c r="L1537">
        <v>1</v>
      </c>
      <c r="M1537" t="s">
        <v>5921</v>
      </c>
    </row>
    <row r="1538" spans="1:13" x14ac:dyDescent="0.25">
      <c r="A1538">
        <v>3125</v>
      </c>
      <c r="B1538">
        <v>2015</v>
      </c>
      <c r="C1538" t="s">
        <v>3426</v>
      </c>
      <c r="D1538" t="s">
        <v>104</v>
      </c>
      <c r="E1538" t="s">
        <v>3194</v>
      </c>
      <c r="F1538" t="s">
        <v>3326</v>
      </c>
      <c r="G1538" t="s">
        <v>3841</v>
      </c>
      <c r="H1538">
        <v>66</v>
      </c>
      <c r="I1538">
        <v>63</v>
      </c>
      <c r="J1538" t="s">
        <v>3843</v>
      </c>
      <c r="K1538" t="s">
        <v>19</v>
      </c>
      <c r="L1538">
        <v>1</v>
      </c>
      <c r="M1538" t="s">
        <v>5924</v>
      </c>
    </row>
    <row r="1539" spans="1:13" x14ac:dyDescent="0.25">
      <c r="A1539">
        <v>3126</v>
      </c>
      <c r="B1539">
        <v>2015</v>
      </c>
      <c r="C1539" t="s">
        <v>3426</v>
      </c>
      <c r="D1539" t="s">
        <v>314</v>
      </c>
      <c r="E1539" t="s">
        <v>3194</v>
      </c>
      <c r="F1539" t="s">
        <v>3839</v>
      </c>
      <c r="G1539" t="s">
        <v>3842</v>
      </c>
      <c r="H1539">
        <v>91</v>
      </c>
      <c r="I1539">
        <v>66</v>
      </c>
      <c r="K1539" t="s">
        <v>350</v>
      </c>
      <c r="L1539">
        <v>1</v>
      </c>
      <c r="M1539" t="s">
        <v>5925</v>
      </c>
    </row>
    <row r="1540" spans="1:13" x14ac:dyDescent="0.25">
      <c r="A1540">
        <v>3127</v>
      </c>
      <c r="B1540">
        <v>2015</v>
      </c>
      <c r="C1540" t="s">
        <v>3426</v>
      </c>
      <c r="D1540" t="s">
        <v>76</v>
      </c>
      <c r="E1540" t="s">
        <v>3194</v>
      </c>
      <c r="F1540" t="s">
        <v>3839</v>
      </c>
      <c r="G1540" t="s">
        <v>3842</v>
      </c>
      <c r="H1540">
        <v>78</v>
      </c>
      <c r="I1540">
        <v>40</v>
      </c>
      <c r="K1540" t="s">
        <v>291</v>
      </c>
      <c r="L1540">
        <v>1</v>
      </c>
      <c r="M1540" t="s">
        <v>5926</v>
      </c>
    </row>
    <row r="1541" spans="1:13" x14ac:dyDescent="0.25">
      <c r="A1541">
        <v>3130</v>
      </c>
      <c r="B1541">
        <v>2015</v>
      </c>
      <c r="C1541" t="s">
        <v>3426</v>
      </c>
      <c r="D1541" t="s">
        <v>109</v>
      </c>
      <c r="E1541" t="s">
        <v>3194</v>
      </c>
      <c r="F1541" t="s">
        <v>3491</v>
      </c>
      <c r="G1541" t="s">
        <v>3841</v>
      </c>
      <c r="H1541">
        <v>66</v>
      </c>
      <c r="I1541">
        <v>62</v>
      </c>
      <c r="K1541" t="s">
        <v>857</v>
      </c>
      <c r="L1541">
        <v>1</v>
      </c>
      <c r="M1541" t="s">
        <v>5929</v>
      </c>
    </row>
    <row r="1542" spans="1:13" x14ac:dyDescent="0.25">
      <c r="A1542">
        <v>3132</v>
      </c>
      <c r="B1542">
        <v>2015</v>
      </c>
      <c r="C1542" t="s">
        <v>3426</v>
      </c>
      <c r="D1542" t="s">
        <v>32</v>
      </c>
      <c r="E1542" t="s">
        <v>3194</v>
      </c>
      <c r="F1542" t="s">
        <v>3427</v>
      </c>
      <c r="G1542" t="s">
        <v>3842</v>
      </c>
      <c r="H1542">
        <v>80</v>
      </c>
      <c r="I1542">
        <v>55</v>
      </c>
      <c r="K1542" t="s">
        <v>1331</v>
      </c>
      <c r="L1542">
        <v>1</v>
      </c>
      <c r="M1542" t="s">
        <v>5816</v>
      </c>
    </row>
    <row r="1543" spans="1:13" x14ac:dyDescent="0.25">
      <c r="A1543">
        <v>3133</v>
      </c>
      <c r="B1543">
        <v>2015</v>
      </c>
      <c r="C1543" t="s">
        <v>3426</v>
      </c>
      <c r="D1543" t="s">
        <v>159</v>
      </c>
      <c r="E1543" t="s">
        <v>3194</v>
      </c>
      <c r="F1543" t="s">
        <v>3428</v>
      </c>
      <c r="G1543" t="s">
        <v>3842</v>
      </c>
      <c r="H1543">
        <v>71</v>
      </c>
      <c r="I1543">
        <v>54</v>
      </c>
      <c r="K1543" t="s">
        <v>1332</v>
      </c>
      <c r="L1543">
        <v>1</v>
      </c>
      <c r="M1543" t="s">
        <v>5860</v>
      </c>
    </row>
    <row r="1544" spans="1:13" x14ac:dyDescent="0.25">
      <c r="A1544">
        <v>3134</v>
      </c>
      <c r="B1544">
        <v>2015</v>
      </c>
      <c r="C1544" t="s">
        <v>3426</v>
      </c>
      <c r="D1544" t="s">
        <v>37</v>
      </c>
      <c r="E1544" t="s">
        <v>3194</v>
      </c>
      <c r="F1544" t="s">
        <v>3425</v>
      </c>
      <c r="G1544" t="s">
        <v>3841</v>
      </c>
      <c r="H1544">
        <v>84</v>
      </c>
      <c r="I1544">
        <v>69</v>
      </c>
      <c r="K1544" t="s">
        <v>1152</v>
      </c>
      <c r="L1544">
        <v>1</v>
      </c>
      <c r="M1544" t="s">
        <v>5930</v>
      </c>
    </row>
    <row r="1545" spans="1:13" x14ac:dyDescent="0.25">
      <c r="A1545">
        <v>3137</v>
      </c>
      <c r="B1545">
        <v>2015</v>
      </c>
      <c r="C1545" t="s">
        <v>3426</v>
      </c>
      <c r="D1545" t="s">
        <v>40</v>
      </c>
      <c r="E1545" t="s">
        <v>3194</v>
      </c>
      <c r="F1545" t="s">
        <v>3429</v>
      </c>
      <c r="G1545" t="s">
        <v>3842</v>
      </c>
      <c r="H1545">
        <v>75</v>
      </c>
      <c r="I1545">
        <v>65</v>
      </c>
      <c r="K1545" t="s">
        <v>1333</v>
      </c>
      <c r="L1545">
        <v>1</v>
      </c>
      <c r="M1545" t="s">
        <v>5792</v>
      </c>
    </row>
    <row r="1546" spans="1:13" x14ac:dyDescent="0.25">
      <c r="A1546">
        <v>3140</v>
      </c>
      <c r="B1546">
        <v>2015</v>
      </c>
      <c r="C1546" t="s">
        <v>3426</v>
      </c>
      <c r="D1546" t="s">
        <v>44</v>
      </c>
      <c r="E1546" t="s">
        <v>3194</v>
      </c>
      <c r="F1546" t="s">
        <v>3433</v>
      </c>
      <c r="G1546" t="s">
        <v>3842</v>
      </c>
      <c r="H1546">
        <v>70</v>
      </c>
      <c r="I1546">
        <v>63</v>
      </c>
      <c r="K1546" t="s">
        <v>1157</v>
      </c>
      <c r="L1546">
        <v>1</v>
      </c>
      <c r="M1546" t="s">
        <v>5740</v>
      </c>
    </row>
    <row r="1547" spans="1:13" x14ac:dyDescent="0.25">
      <c r="A1547">
        <v>3142</v>
      </c>
      <c r="B1547">
        <v>2015</v>
      </c>
      <c r="C1547" t="s">
        <v>3426</v>
      </c>
      <c r="D1547" t="s">
        <v>475</v>
      </c>
      <c r="E1547" t="s">
        <v>3194</v>
      </c>
      <c r="F1547" t="s">
        <v>3430</v>
      </c>
      <c r="G1547" t="s">
        <v>3842</v>
      </c>
      <c r="H1547">
        <v>71</v>
      </c>
      <c r="I1547">
        <v>56</v>
      </c>
      <c r="K1547" t="s">
        <v>1335</v>
      </c>
      <c r="L1547">
        <v>1</v>
      </c>
      <c r="M1547" t="s">
        <v>5886</v>
      </c>
    </row>
    <row r="1548" spans="1:13" x14ac:dyDescent="0.25">
      <c r="A1548">
        <v>3144</v>
      </c>
      <c r="B1548">
        <v>2015</v>
      </c>
      <c r="C1548" t="s">
        <v>3426</v>
      </c>
      <c r="D1548" t="s">
        <v>300</v>
      </c>
      <c r="E1548" t="s">
        <v>3194</v>
      </c>
      <c r="F1548" t="s">
        <v>3424</v>
      </c>
      <c r="G1548" t="s">
        <v>3841</v>
      </c>
      <c r="H1548">
        <v>69</v>
      </c>
      <c r="I1548">
        <v>65</v>
      </c>
      <c r="K1548" t="s">
        <v>1336</v>
      </c>
      <c r="L1548">
        <v>1</v>
      </c>
      <c r="M1548" t="s">
        <v>5904</v>
      </c>
    </row>
    <row r="1549" spans="1:13" x14ac:dyDescent="0.25">
      <c r="A1549">
        <v>3146</v>
      </c>
      <c r="B1549">
        <v>2015</v>
      </c>
      <c r="C1549" t="s">
        <v>3426</v>
      </c>
      <c r="D1549" t="s">
        <v>95</v>
      </c>
      <c r="E1549" t="s">
        <v>3194</v>
      </c>
      <c r="F1549" t="s">
        <v>3432</v>
      </c>
      <c r="G1549" t="s">
        <v>3841</v>
      </c>
      <c r="H1549">
        <v>75</v>
      </c>
      <c r="I1549">
        <v>68</v>
      </c>
      <c r="K1549" t="s">
        <v>1338</v>
      </c>
      <c r="L1549">
        <v>1</v>
      </c>
      <c r="M1549" t="s">
        <v>5919</v>
      </c>
    </row>
    <row r="1550" spans="1:13" x14ac:dyDescent="0.25">
      <c r="A1550">
        <v>3147</v>
      </c>
      <c r="B1550">
        <v>2015</v>
      </c>
      <c r="C1550" t="s">
        <v>3426</v>
      </c>
      <c r="D1550" t="s">
        <v>345</v>
      </c>
      <c r="E1550" t="s">
        <v>3194</v>
      </c>
      <c r="F1550" t="s">
        <v>3423</v>
      </c>
      <c r="G1550" t="s">
        <v>3841</v>
      </c>
      <c r="H1550">
        <v>75</v>
      </c>
      <c r="I1550">
        <v>71</v>
      </c>
      <c r="K1550" t="s">
        <v>1339</v>
      </c>
      <c r="L1550">
        <v>1</v>
      </c>
      <c r="M1550" t="s">
        <v>5847</v>
      </c>
    </row>
    <row r="1551" spans="1:13" x14ac:dyDescent="0.25">
      <c r="A1551">
        <v>3151</v>
      </c>
      <c r="B1551">
        <v>2015</v>
      </c>
      <c r="C1551" t="s">
        <v>3425</v>
      </c>
      <c r="D1551" t="s">
        <v>8</v>
      </c>
      <c r="E1551" t="s">
        <v>3194</v>
      </c>
      <c r="F1551" t="s">
        <v>3839</v>
      </c>
      <c r="G1551" t="s">
        <v>3842</v>
      </c>
      <c r="H1551">
        <v>82</v>
      </c>
      <c r="I1551">
        <v>59</v>
      </c>
      <c r="K1551" t="s">
        <v>176</v>
      </c>
      <c r="L1551">
        <v>1</v>
      </c>
      <c r="M1551" t="s">
        <v>5932</v>
      </c>
    </row>
    <row r="1552" spans="1:13" x14ac:dyDescent="0.25">
      <c r="A1552">
        <v>3154</v>
      </c>
      <c r="B1552">
        <v>2015</v>
      </c>
      <c r="C1552" t="s">
        <v>3425</v>
      </c>
      <c r="D1552" t="s">
        <v>313</v>
      </c>
      <c r="E1552" t="s">
        <v>3194</v>
      </c>
      <c r="F1552" t="s">
        <v>3440</v>
      </c>
      <c r="G1552" t="s">
        <v>3841</v>
      </c>
      <c r="H1552">
        <v>69</v>
      </c>
      <c r="I1552">
        <v>64</v>
      </c>
      <c r="K1552" t="s">
        <v>15</v>
      </c>
      <c r="L1552">
        <v>1</v>
      </c>
      <c r="M1552" t="s">
        <v>5934</v>
      </c>
    </row>
    <row r="1553" spans="1:13" x14ac:dyDescent="0.25">
      <c r="A1553">
        <v>3155</v>
      </c>
      <c r="B1553">
        <v>2015</v>
      </c>
      <c r="C1553" t="s">
        <v>3425</v>
      </c>
      <c r="D1553" t="s">
        <v>502</v>
      </c>
      <c r="E1553" t="s">
        <v>3194</v>
      </c>
      <c r="F1553" t="s">
        <v>3442</v>
      </c>
      <c r="G1553" t="s">
        <v>3842</v>
      </c>
      <c r="H1553">
        <v>68</v>
      </c>
      <c r="I1553">
        <v>47</v>
      </c>
      <c r="K1553" t="s">
        <v>150</v>
      </c>
      <c r="L1553">
        <v>1</v>
      </c>
      <c r="M1553" t="s">
        <v>5935</v>
      </c>
    </row>
    <row r="1554" spans="1:13" x14ac:dyDescent="0.25">
      <c r="A1554">
        <v>3158</v>
      </c>
      <c r="B1554">
        <v>2015</v>
      </c>
      <c r="C1554" t="s">
        <v>3425</v>
      </c>
      <c r="D1554" t="s">
        <v>107</v>
      </c>
      <c r="E1554" t="s">
        <v>3194</v>
      </c>
      <c r="F1554" t="s">
        <v>3839</v>
      </c>
      <c r="G1554" t="s">
        <v>3842</v>
      </c>
      <c r="H1554">
        <v>96</v>
      </c>
      <c r="I1554">
        <v>51</v>
      </c>
      <c r="K1554" t="s">
        <v>291</v>
      </c>
      <c r="L1554">
        <v>1</v>
      </c>
      <c r="M1554" t="s">
        <v>5938</v>
      </c>
    </row>
    <row r="1555" spans="1:13" x14ac:dyDescent="0.25">
      <c r="A1555">
        <v>3161</v>
      </c>
      <c r="B1555">
        <v>2015</v>
      </c>
      <c r="C1555" t="s">
        <v>3425</v>
      </c>
      <c r="D1555" t="s">
        <v>109</v>
      </c>
      <c r="E1555" t="s">
        <v>3194</v>
      </c>
      <c r="F1555" t="s">
        <v>3839</v>
      </c>
      <c r="G1555" t="s">
        <v>3842</v>
      </c>
      <c r="H1555">
        <v>100</v>
      </c>
      <c r="I1555">
        <v>72</v>
      </c>
      <c r="K1555" t="s">
        <v>29</v>
      </c>
      <c r="L1555">
        <v>1</v>
      </c>
      <c r="M1555" t="s">
        <v>5941</v>
      </c>
    </row>
    <row r="1556" spans="1:13" x14ac:dyDescent="0.25">
      <c r="A1556">
        <v>3162</v>
      </c>
      <c r="B1556">
        <v>2015</v>
      </c>
      <c r="C1556" t="s">
        <v>3425</v>
      </c>
      <c r="D1556" t="s">
        <v>292</v>
      </c>
      <c r="E1556" t="s">
        <v>3194</v>
      </c>
      <c r="F1556" t="s">
        <v>3430</v>
      </c>
      <c r="G1556" t="s">
        <v>3842</v>
      </c>
      <c r="H1556">
        <v>82</v>
      </c>
      <c r="I1556">
        <v>72</v>
      </c>
      <c r="J1556" t="s">
        <v>3843</v>
      </c>
      <c r="K1556" t="s">
        <v>1120</v>
      </c>
      <c r="L1556">
        <v>1</v>
      </c>
      <c r="M1556" t="s">
        <v>5881</v>
      </c>
    </row>
    <row r="1557" spans="1:13" x14ac:dyDescent="0.25">
      <c r="A1557">
        <v>3163</v>
      </c>
      <c r="B1557">
        <v>2015</v>
      </c>
      <c r="C1557" t="s">
        <v>3425</v>
      </c>
      <c r="D1557" t="s">
        <v>32</v>
      </c>
      <c r="E1557" t="s">
        <v>3194</v>
      </c>
      <c r="F1557" t="s">
        <v>3423</v>
      </c>
      <c r="G1557" t="s">
        <v>3841</v>
      </c>
      <c r="H1557">
        <v>90</v>
      </c>
      <c r="I1557">
        <v>87</v>
      </c>
      <c r="J1557" t="s">
        <v>3844</v>
      </c>
      <c r="K1557" t="s">
        <v>486</v>
      </c>
      <c r="L1557">
        <v>1</v>
      </c>
      <c r="M1557" t="s">
        <v>5838</v>
      </c>
    </row>
    <row r="1558" spans="1:13" x14ac:dyDescent="0.25">
      <c r="A1558">
        <v>3167</v>
      </c>
      <c r="B1558">
        <v>2015</v>
      </c>
      <c r="C1558" t="s">
        <v>3425</v>
      </c>
      <c r="D1558" t="s">
        <v>85</v>
      </c>
      <c r="E1558" t="s">
        <v>3194</v>
      </c>
      <c r="F1558" t="s">
        <v>3432</v>
      </c>
      <c r="G1558" t="s">
        <v>3841</v>
      </c>
      <c r="H1558">
        <v>85</v>
      </c>
      <c r="I1558">
        <v>77</v>
      </c>
      <c r="K1558" t="s">
        <v>1243</v>
      </c>
      <c r="L1558">
        <v>1</v>
      </c>
      <c r="M1558" t="s">
        <v>5917</v>
      </c>
    </row>
    <row r="1559" spans="1:13" x14ac:dyDescent="0.25">
      <c r="A1559">
        <v>3169</v>
      </c>
      <c r="B1559">
        <v>2015</v>
      </c>
      <c r="C1559" t="s">
        <v>3425</v>
      </c>
      <c r="D1559" t="s">
        <v>317</v>
      </c>
      <c r="E1559" t="s">
        <v>3194</v>
      </c>
      <c r="F1559" t="s">
        <v>3433</v>
      </c>
      <c r="G1559" t="s">
        <v>3842</v>
      </c>
      <c r="H1559">
        <v>71</v>
      </c>
      <c r="I1559">
        <v>63</v>
      </c>
      <c r="K1559" t="s">
        <v>1197</v>
      </c>
      <c r="L1559">
        <v>1</v>
      </c>
      <c r="M1559" t="s">
        <v>5738</v>
      </c>
    </row>
    <row r="1560" spans="1:13" x14ac:dyDescent="0.25">
      <c r="A1560">
        <v>3172</v>
      </c>
      <c r="B1560">
        <v>2015</v>
      </c>
      <c r="C1560" t="s">
        <v>3425</v>
      </c>
      <c r="D1560" t="s">
        <v>761</v>
      </c>
      <c r="E1560" t="s">
        <v>3194</v>
      </c>
      <c r="F1560" t="s">
        <v>3422</v>
      </c>
      <c r="G1560" t="s">
        <v>3842</v>
      </c>
      <c r="H1560">
        <v>77</v>
      </c>
      <c r="I1560">
        <v>55</v>
      </c>
      <c r="K1560" t="s">
        <v>1199</v>
      </c>
      <c r="L1560">
        <v>1</v>
      </c>
      <c r="M1560" t="s">
        <v>5768</v>
      </c>
    </row>
    <row r="1561" spans="1:13" x14ac:dyDescent="0.25">
      <c r="A1561">
        <v>3173</v>
      </c>
      <c r="B1561">
        <v>2015</v>
      </c>
      <c r="C1561" t="s">
        <v>3425</v>
      </c>
      <c r="D1561" t="s">
        <v>45</v>
      </c>
      <c r="E1561" t="s">
        <v>3194</v>
      </c>
      <c r="F1561" t="s">
        <v>3428</v>
      </c>
      <c r="G1561" t="s">
        <v>3842</v>
      </c>
      <c r="H1561">
        <v>74</v>
      </c>
      <c r="I1561">
        <v>61</v>
      </c>
      <c r="K1561" t="s">
        <v>1341</v>
      </c>
      <c r="L1561">
        <v>1</v>
      </c>
      <c r="M1561" t="s">
        <v>5864</v>
      </c>
    </row>
    <row r="1562" spans="1:13" x14ac:dyDescent="0.25">
      <c r="A1562">
        <v>3175</v>
      </c>
      <c r="B1562">
        <v>2015</v>
      </c>
      <c r="C1562" t="s">
        <v>3425</v>
      </c>
      <c r="D1562" t="s">
        <v>92</v>
      </c>
      <c r="E1562" t="s">
        <v>3194</v>
      </c>
      <c r="F1562" t="s">
        <v>3427</v>
      </c>
      <c r="G1562" t="s">
        <v>3842</v>
      </c>
      <c r="H1562">
        <v>71</v>
      </c>
      <c r="I1562">
        <v>68</v>
      </c>
      <c r="K1562" t="s">
        <v>1342</v>
      </c>
      <c r="L1562">
        <v>1</v>
      </c>
      <c r="M1562" t="s">
        <v>5823</v>
      </c>
    </row>
    <row r="1563" spans="1:13" x14ac:dyDescent="0.25">
      <c r="A1563">
        <v>3176</v>
      </c>
      <c r="B1563">
        <v>2015</v>
      </c>
      <c r="C1563" t="s">
        <v>3425</v>
      </c>
      <c r="D1563" t="s">
        <v>93</v>
      </c>
      <c r="E1563" t="s">
        <v>3194</v>
      </c>
      <c r="F1563" t="s">
        <v>3426</v>
      </c>
      <c r="G1563" t="s">
        <v>3842</v>
      </c>
      <c r="H1563">
        <v>91</v>
      </c>
      <c r="I1563">
        <v>70</v>
      </c>
      <c r="K1563" t="s">
        <v>1343</v>
      </c>
      <c r="L1563">
        <v>1</v>
      </c>
      <c r="M1563" t="s">
        <v>5931</v>
      </c>
    </row>
    <row r="1564" spans="1:13" x14ac:dyDescent="0.25">
      <c r="A1564">
        <v>3179</v>
      </c>
      <c r="B1564">
        <v>2015</v>
      </c>
      <c r="C1564" t="s">
        <v>3425</v>
      </c>
      <c r="D1564" t="s">
        <v>56</v>
      </c>
      <c r="E1564" t="s">
        <v>3194</v>
      </c>
      <c r="F1564" t="s">
        <v>3424</v>
      </c>
      <c r="G1564" t="s">
        <v>3842</v>
      </c>
      <c r="H1564">
        <v>80</v>
      </c>
      <c r="I1564">
        <v>53</v>
      </c>
      <c r="K1564" t="s">
        <v>1344</v>
      </c>
      <c r="L1564">
        <v>1</v>
      </c>
      <c r="M1564" t="s">
        <v>5906</v>
      </c>
    </row>
    <row r="1565" spans="1:13" x14ac:dyDescent="0.25">
      <c r="A1565">
        <v>3183</v>
      </c>
      <c r="B1565">
        <v>2015</v>
      </c>
      <c r="C1565" t="s">
        <v>3348</v>
      </c>
      <c r="D1565" t="s">
        <v>64</v>
      </c>
      <c r="E1565" t="s">
        <v>3194</v>
      </c>
      <c r="F1565" t="s">
        <v>3476</v>
      </c>
      <c r="G1565" t="s">
        <v>3842</v>
      </c>
      <c r="H1565">
        <v>80</v>
      </c>
      <c r="I1565">
        <v>71</v>
      </c>
      <c r="K1565" t="s">
        <v>176</v>
      </c>
      <c r="L1565">
        <v>1</v>
      </c>
      <c r="M1565" t="s">
        <v>5942</v>
      </c>
    </row>
    <row r="1566" spans="1:13" x14ac:dyDescent="0.25">
      <c r="A1566">
        <v>3184</v>
      </c>
      <c r="B1566">
        <v>2015</v>
      </c>
      <c r="C1566" t="s">
        <v>3348</v>
      </c>
      <c r="D1566" t="s">
        <v>98</v>
      </c>
      <c r="E1566" t="s">
        <v>3194</v>
      </c>
      <c r="F1566" t="s">
        <v>3471</v>
      </c>
      <c r="G1566" t="s">
        <v>3842</v>
      </c>
      <c r="H1566">
        <v>114</v>
      </c>
      <c r="I1566">
        <v>56</v>
      </c>
      <c r="K1566" t="s">
        <v>258</v>
      </c>
      <c r="L1566">
        <v>1</v>
      </c>
      <c r="M1566" t="s">
        <v>5943</v>
      </c>
    </row>
    <row r="1567" spans="1:13" x14ac:dyDescent="0.25">
      <c r="A1567">
        <v>3185</v>
      </c>
      <c r="B1567">
        <v>2015</v>
      </c>
      <c r="C1567" t="s">
        <v>3348</v>
      </c>
      <c r="D1567" t="s">
        <v>128</v>
      </c>
      <c r="E1567" t="s">
        <v>3194</v>
      </c>
      <c r="F1567" t="s">
        <v>3354</v>
      </c>
      <c r="G1567" t="s">
        <v>3842</v>
      </c>
      <c r="H1567">
        <v>107</v>
      </c>
      <c r="I1567">
        <v>66</v>
      </c>
      <c r="K1567" t="s">
        <v>259</v>
      </c>
      <c r="L1567">
        <v>1</v>
      </c>
      <c r="M1567" t="s">
        <v>5944</v>
      </c>
    </row>
    <row r="1568" spans="1:13" x14ac:dyDescent="0.25">
      <c r="A1568">
        <v>3186</v>
      </c>
      <c r="B1568">
        <v>2015</v>
      </c>
      <c r="C1568" t="s">
        <v>3348</v>
      </c>
      <c r="D1568" t="s">
        <v>313</v>
      </c>
      <c r="E1568" t="s">
        <v>3194</v>
      </c>
      <c r="F1568" t="s">
        <v>3242</v>
      </c>
      <c r="G1568" t="s">
        <v>3842</v>
      </c>
      <c r="H1568">
        <v>89</v>
      </c>
      <c r="I1568">
        <v>68</v>
      </c>
      <c r="K1568" t="s">
        <v>260</v>
      </c>
      <c r="L1568">
        <v>1</v>
      </c>
      <c r="M1568" t="s">
        <v>5945</v>
      </c>
    </row>
    <row r="1569" spans="1:13" x14ac:dyDescent="0.25">
      <c r="A1569">
        <v>3190</v>
      </c>
      <c r="B1569">
        <v>2015</v>
      </c>
      <c r="C1569" t="s">
        <v>3348</v>
      </c>
      <c r="D1569" t="s">
        <v>20</v>
      </c>
      <c r="E1569" t="s">
        <v>3194</v>
      </c>
      <c r="F1569" t="s">
        <v>3520</v>
      </c>
      <c r="G1569" t="s">
        <v>3842</v>
      </c>
      <c r="H1569">
        <v>70</v>
      </c>
      <c r="I1569">
        <v>55</v>
      </c>
      <c r="K1569" t="s">
        <v>415</v>
      </c>
      <c r="L1569">
        <v>1</v>
      </c>
      <c r="M1569" t="s">
        <v>5947</v>
      </c>
    </row>
    <row r="1570" spans="1:13" x14ac:dyDescent="0.25">
      <c r="A1570">
        <v>3193</v>
      </c>
      <c r="B1570">
        <v>2015</v>
      </c>
      <c r="C1570" t="s">
        <v>3348</v>
      </c>
      <c r="D1570" t="s">
        <v>263</v>
      </c>
      <c r="E1570" t="s">
        <v>3194</v>
      </c>
      <c r="F1570" t="s">
        <v>3414</v>
      </c>
      <c r="G1570" t="s">
        <v>3842</v>
      </c>
      <c r="H1570">
        <v>73</v>
      </c>
      <c r="I1570">
        <v>55</v>
      </c>
      <c r="K1570" t="s">
        <v>266</v>
      </c>
      <c r="L1570">
        <v>1</v>
      </c>
      <c r="M1570" t="s">
        <v>5949</v>
      </c>
    </row>
    <row r="1571" spans="1:13" x14ac:dyDescent="0.25">
      <c r="A1571">
        <v>3195</v>
      </c>
      <c r="B1571">
        <v>2015</v>
      </c>
      <c r="C1571" t="s">
        <v>3348</v>
      </c>
      <c r="D1571" t="s">
        <v>133</v>
      </c>
      <c r="E1571" t="s">
        <v>3194</v>
      </c>
      <c r="F1571" t="s">
        <v>3250</v>
      </c>
      <c r="G1571" t="s">
        <v>3842</v>
      </c>
      <c r="H1571">
        <v>93</v>
      </c>
      <c r="I1571">
        <v>45</v>
      </c>
      <c r="K1571" t="s">
        <v>528</v>
      </c>
      <c r="L1571">
        <v>1</v>
      </c>
      <c r="M1571" t="s">
        <v>4963</v>
      </c>
    </row>
    <row r="1572" spans="1:13" x14ac:dyDescent="0.25">
      <c r="A1572">
        <v>3198</v>
      </c>
      <c r="B1572">
        <v>2015</v>
      </c>
      <c r="C1572" t="s">
        <v>3348</v>
      </c>
      <c r="D1572" t="s">
        <v>83</v>
      </c>
      <c r="E1572" t="s">
        <v>3194</v>
      </c>
      <c r="F1572" t="s">
        <v>3298</v>
      </c>
      <c r="G1572" t="s">
        <v>3842</v>
      </c>
      <c r="H1572">
        <v>64</v>
      </c>
      <c r="I1572">
        <v>57</v>
      </c>
      <c r="K1572" t="s">
        <v>782</v>
      </c>
      <c r="L1572">
        <v>1</v>
      </c>
      <c r="M1572" t="s">
        <v>5953</v>
      </c>
    </row>
    <row r="1573" spans="1:13" x14ac:dyDescent="0.25">
      <c r="A1573">
        <v>3201</v>
      </c>
      <c r="B1573">
        <v>2015</v>
      </c>
      <c r="C1573" t="s">
        <v>3348</v>
      </c>
      <c r="D1573" t="s">
        <v>594</v>
      </c>
      <c r="E1573" t="s">
        <v>3194</v>
      </c>
      <c r="F1573" t="s">
        <v>3273</v>
      </c>
      <c r="G1573" t="s">
        <v>3841</v>
      </c>
      <c r="H1573">
        <v>80</v>
      </c>
      <c r="I1573">
        <v>74</v>
      </c>
      <c r="K1573" t="s">
        <v>1347</v>
      </c>
      <c r="L1573">
        <v>1</v>
      </c>
      <c r="M1573" t="s">
        <v>5956</v>
      </c>
    </row>
    <row r="1574" spans="1:13" x14ac:dyDescent="0.25">
      <c r="A1574">
        <v>3202</v>
      </c>
      <c r="B1574">
        <v>2015</v>
      </c>
      <c r="C1574" t="s">
        <v>3348</v>
      </c>
      <c r="D1574" t="s">
        <v>274</v>
      </c>
      <c r="E1574" t="s">
        <v>3194</v>
      </c>
      <c r="F1574" t="s">
        <v>3327</v>
      </c>
      <c r="G1574" t="s">
        <v>3842</v>
      </c>
      <c r="H1574">
        <v>66</v>
      </c>
      <c r="I1574">
        <v>57</v>
      </c>
      <c r="K1574" t="s">
        <v>784</v>
      </c>
      <c r="L1574">
        <v>1</v>
      </c>
      <c r="M1574" t="s">
        <v>5957</v>
      </c>
    </row>
    <row r="1575" spans="1:13" x14ac:dyDescent="0.25">
      <c r="A1575">
        <v>3204</v>
      </c>
      <c r="B1575">
        <v>2015</v>
      </c>
      <c r="C1575" t="s">
        <v>3348</v>
      </c>
      <c r="D1575" t="s">
        <v>44</v>
      </c>
      <c r="E1575" t="s">
        <v>3194</v>
      </c>
      <c r="F1575" t="s">
        <v>3295</v>
      </c>
      <c r="G1575" t="s">
        <v>3842</v>
      </c>
      <c r="H1575">
        <v>60</v>
      </c>
      <c r="I1575">
        <v>58</v>
      </c>
      <c r="K1575" t="s">
        <v>739</v>
      </c>
      <c r="L1575">
        <v>1</v>
      </c>
      <c r="M1575" t="s">
        <v>5959</v>
      </c>
    </row>
    <row r="1576" spans="1:13" x14ac:dyDescent="0.25">
      <c r="A1576">
        <v>3205</v>
      </c>
      <c r="B1576">
        <v>2015</v>
      </c>
      <c r="C1576" t="s">
        <v>3348</v>
      </c>
      <c r="D1576" t="s">
        <v>89</v>
      </c>
      <c r="E1576" t="s">
        <v>3194</v>
      </c>
      <c r="F1576" t="s">
        <v>3229</v>
      </c>
      <c r="G1576" t="s">
        <v>3842</v>
      </c>
      <c r="H1576">
        <v>66</v>
      </c>
      <c r="I1576">
        <v>54</v>
      </c>
      <c r="K1576" t="s">
        <v>740</v>
      </c>
      <c r="L1576">
        <v>1</v>
      </c>
      <c r="M1576" t="s">
        <v>5960</v>
      </c>
    </row>
    <row r="1577" spans="1:13" x14ac:dyDescent="0.25">
      <c r="A1577">
        <v>3207</v>
      </c>
      <c r="B1577">
        <v>2015</v>
      </c>
      <c r="C1577" t="s">
        <v>3348</v>
      </c>
      <c r="D1577" t="s">
        <v>300</v>
      </c>
      <c r="E1577" t="s">
        <v>3194</v>
      </c>
      <c r="F1577" t="s">
        <v>3274</v>
      </c>
      <c r="G1577" t="s">
        <v>3842</v>
      </c>
      <c r="H1577">
        <v>64</v>
      </c>
      <c r="I1577">
        <v>52</v>
      </c>
      <c r="J1577" t="s">
        <v>3843</v>
      </c>
      <c r="K1577" t="s">
        <v>540</v>
      </c>
      <c r="L1577">
        <v>1</v>
      </c>
      <c r="M1577" t="s">
        <v>5962</v>
      </c>
    </row>
    <row r="1578" spans="1:13" x14ac:dyDescent="0.25">
      <c r="A1578">
        <v>3209</v>
      </c>
      <c r="B1578">
        <v>2015</v>
      </c>
      <c r="C1578" t="s">
        <v>3348</v>
      </c>
      <c r="D1578" t="s">
        <v>304</v>
      </c>
      <c r="E1578" t="s">
        <v>3194</v>
      </c>
      <c r="F1578" t="s">
        <v>3444</v>
      </c>
      <c r="G1578" t="s">
        <v>3841</v>
      </c>
      <c r="H1578">
        <v>60</v>
      </c>
      <c r="I1578">
        <v>53</v>
      </c>
      <c r="K1578" t="s">
        <v>542</v>
      </c>
      <c r="L1578">
        <v>1</v>
      </c>
      <c r="M1578" t="s">
        <v>5964</v>
      </c>
    </row>
    <row r="1579" spans="1:13" x14ac:dyDescent="0.25">
      <c r="A1579">
        <v>3211</v>
      </c>
      <c r="B1579">
        <v>2015</v>
      </c>
      <c r="C1579" t="s">
        <v>3348</v>
      </c>
      <c r="D1579" t="s">
        <v>56</v>
      </c>
      <c r="E1579" t="s">
        <v>3194</v>
      </c>
      <c r="F1579" t="s">
        <v>3324</v>
      </c>
      <c r="G1579" t="s">
        <v>3842</v>
      </c>
      <c r="H1579">
        <v>86</v>
      </c>
      <c r="I1579">
        <v>60</v>
      </c>
      <c r="K1579" t="s">
        <v>544</v>
      </c>
      <c r="L1579">
        <v>1</v>
      </c>
      <c r="M1579" t="s">
        <v>5966</v>
      </c>
    </row>
    <row r="1580" spans="1:13" x14ac:dyDescent="0.25">
      <c r="A1580">
        <v>3212</v>
      </c>
      <c r="B1580">
        <v>2015</v>
      </c>
      <c r="C1580" t="s">
        <v>3348</v>
      </c>
      <c r="D1580" t="s">
        <v>58</v>
      </c>
      <c r="E1580" t="s">
        <v>3194</v>
      </c>
      <c r="F1580" t="s">
        <v>3255</v>
      </c>
      <c r="G1580" t="s">
        <v>3842</v>
      </c>
      <c r="H1580">
        <v>69</v>
      </c>
      <c r="I1580">
        <v>57</v>
      </c>
      <c r="K1580" t="s">
        <v>545</v>
      </c>
      <c r="L1580">
        <v>1</v>
      </c>
      <c r="M1580" t="s">
        <v>5967</v>
      </c>
    </row>
    <row r="1581" spans="1:13" x14ac:dyDescent="0.25">
      <c r="A1581">
        <v>3215</v>
      </c>
      <c r="B1581">
        <v>2015</v>
      </c>
      <c r="C1581" t="s">
        <v>3273</v>
      </c>
      <c r="D1581" t="s">
        <v>64</v>
      </c>
      <c r="E1581" t="s">
        <v>3194</v>
      </c>
      <c r="F1581" t="s">
        <v>3515</v>
      </c>
      <c r="G1581" t="s">
        <v>3842</v>
      </c>
      <c r="H1581">
        <v>116</v>
      </c>
      <c r="I1581">
        <v>65</v>
      </c>
      <c r="K1581" t="s">
        <v>176</v>
      </c>
      <c r="L1581">
        <v>1</v>
      </c>
      <c r="M1581" t="s">
        <v>5970</v>
      </c>
    </row>
    <row r="1582" spans="1:13" x14ac:dyDescent="0.25">
      <c r="A1582">
        <v>3216</v>
      </c>
      <c r="B1582">
        <v>2015</v>
      </c>
      <c r="C1582" t="s">
        <v>3273</v>
      </c>
      <c r="D1582" t="s">
        <v>65</v>
      </c>
      <c r="E1582" t="s">
        <v>3194</v>
      </c>
      <c r="F1582" t="s">
        <v>3530</v>
      </c>
      <c r="G1582" t="s">
        <v>3842</v>
      </c>
      <c r="H1582">
        <v>83</v>
      </c>
      <c r="I1582">
        <v>64</v>
      </c>
      <c r="K1582" t="s">
        <v>258</v>
      </c>
      <c r="L1582">
        <v>1</v>
      </c>
      <c r="M1582" t="s">
        <v>5971</v>
      </c>
    </row>
    <row r="1583" spans="1:13" x14ac:dyDescent="0.25">
      <c r="A1583">
        <v>3217</v>
      </c>
      <c r="B1583">
        <v>2015</v>
      </c>
      <c r="C1583" t="s">
        <v>3273</v>
      </c>
      <c r="D1583" t="s">
        <v>149</v>
      </c>
      <c r="E1583" t="s">
        <v>3194</v>
      </c>
      <c r="F1583" t="s">
        <v>3270</v>
      </c>
      <c r="G1583" t="s">
        <v>3842</v>
      </c>
      <c r="H1583">
        <v>74</v>
      </c>
      <c r="I1583">
        <v>68</v>
      </c>
      <c r="K1583" t="s">
        <v>259</v>
      </c>
      <c r="L1583">
        <v>1</v>
      </c>
      <c r="M1583" t="s">
        <v>4191</v>
      </c>
    </row>
    <row r="1584" spans="1:13" x14ac:dyDescent="0.25">
      <c r="A1584">
        <v>3218</v>
      </c>
      <c r="B1584">
        <v>2015</v>
      </c>
      <c r="C1584" t="s">
        <v>3273</v>
      </c>
      <c r="D1584" t="s">
        <v>12</v>
      </c>
      <c r="E1584" t="s">
        <v>3194</v>
      </c>
      <c r="F1584" t="s">
        <v>3483</v>
      </c>
      <c r="G1584" t="s">
        <v>3842</v>
      </c>
      <c r="H1584">
        <v>85</v>
      </c>
      <c r="I1584">
        <v>72</v>
      </c>
      <c r="K1584" t="s">
        <v>260</v>
      </c>
      <c r="L1584">
        <v>1</v>
      </c>
      <c r="M1584" t="s">
        <v>5972</v>
      </c>
    </row>
    <row r="1585" spans="1:13" x14ac:dyDescent="0.25">
      <c r="A1585">
        <v>3219</v>
      </c>
      <c r="B1585">
        <v>2015</v>
      </c>
      <c r="C1585" t="s">
        <v>3273</v>
      </c>
      <c r="D1585" t="s">
        <v>313</v>
      </c>
      <c r="E1585" t="s">
        <v>3194</v>
      </c>
      <c r="F1585" t="s">
        <v>3357</v>
      </c>
      <c r="G1585" t="s">
        <v>3841</v>
      </c>
      <c r="H1585">
        <v>88</v>
      </c>
      <c r="I1585">
        <v>86</v>
      </c>
      <c r="K1585" t="s">
        <v>101</v>
      </c>
      <c r="L1585">
        <v>1</v>
      </c>
      <c r="M1585" t="s">
        <v>5479</v>
      </c>
    </row>
    <row r="1586" spans="1:13" x14ac:dyDescent="0.25">
      <c r="A1586">
        <v>3220</v>
      </c>
      <c r="B1586">
        <v>2015</v>
      </c>
      <c r="C1586" t="s">
        <v>3273</v>
      </c>
      <c r="D1586" t="s">
        <v>102</v>
      </c>
      <c r="E1586" t="s">
        <v>3194</v>
      </c>
      <c r="F1586" t="s">
        <v>3328</v>
      </c>
      <c r="G1586" t="s">
        <v>3842</v>
      </c>
      <c r="H1586">
        <v>87</v>
      </c>
      <c r="I1586">
        <v>79</v>
      </c>
      <c r="K1586" t="s">
        <v>103</v>
      </c>
      <c r="L1586">
        <v>1</v>
      </c>
      <c r="M1586" t="s">
        <v>5973</v>
      </c>
    </row>
    <row r="1587" spans="1:13" x14ac:dyDescent="0.25">
      <c r="A1587">
        <v>3221</v>
      </c>
      <c r="B1587">
        <v>2015</v>
      </c>
      <c r="C1587" t="s">
        <v>3273</v>
      </c>
      <c r="D1587" t="s">
        <v>132</v>
      </c>
      <c r="E1587" t="s">
        <v>3194</v>
      </c>
      <c r="F1587" t="s">
        <v>3313</v>
      </c>
      <c r="G1587" t="s">
        <v>3842</v>
      </c>
      <c r="H1587">
        <v>81</v>
      </c>
      <c r="I1587">
        <v>69</v>
      </c>
      <c r="K1587" t="s">
        <v>262</v>
      </c>
      <c r="L1587">
        <v>1</v>
      </c>
      <c r="M1587" t="s">
        <v>4829</v>
      </c>
    </row>
    <row r="1588" spans="1:13" x14ac:dyDescent="0.25">
      <c r="A1588">
        <v>3222</v>
      </c>
      <c r="B1588">
        <v>2015</v>
      </c>
      <c r="C1588" t="s">
        <v>3273</v>
      </c>
      <c r="D1588" t="s">
        <v>20</v>
      </c>
      <c r="E1588" t="s">
        <v>3194</v>
      </c>
      <c r="F1588" t="s">
        <v>3442</v>
      </c>
      <c r="G1588" t="s">
        <v>3842</v>
      </c>
      <c r="H1588">
        <v>95</v>
      </c>
      <c r="I1588">
        <v>49</v>
      </c>
      <c r="K1588" t="s">
        <v>415</v>
      </c>
      <c r="L1588">
        <v>1</v>
      </c>
      <c r="M1588" t="s">
        <v>5974</v>
      </c>
    </row>
    <row r="1589" spans="1:13" x14ac:dyDescent="0.25">
      <c r="A1589">
        <v>3224</v>
      </c>
      <c r="B1589">
        <v>2015</v>
      </c>
      <c r="C1589" t="s">
        <v>3273</v>
      </c>
      <c r="D1589" t="s">
        <v>24</v>
      </c>
      <c r="E1589" t="s">
        <v>3194</v>
      </c>
      <c r="F1589" t="s">
        <v>3396</v>
      </c>
      <c r="G1589" t="s">
        <v>3842</v>
      </c>
      <c r="H1589">
        <v>94</v>
      </c>
      <c r="I1589">
        <v>66</v>
      </c>
      <c r="K1589" t="s">
        <v>464</v>
      </c>
      <c r="L1589">
        <v>1</v>
      </c>
      <c r="M1589" t="s">
        <v>5975</v>
      </c>
    </row>
    <row r="1590" spans="1:13" x14ac:dyDescent="0.25">
      <c r="A1590">
        <v>3226</v>
      </c>
      <c r="B1590">
        <v>2015</v>
      </c>
      <c r="C1590" t="s">
        <v>3273</v>
      </c>
      <c r="D1590" t="s">
        <v>28</v>
      </c>
      <c r="E1590" t="s">
        <v>3194</v>
      </c>
      <c r="F1590" t="s">
        <v>3526</v>
      </c>
      <c r="G1590" t="s">
        <v>3842</v>
      </c>
      <c r="H1590">
        <v>79</v>
      </c>
      <c r="I1590">
        <v>59</v>
      </c>
      <c r="K1590" t="s">
        <v>465</v>
      </c>
      <c r="L1590">
        <v>1</v>
      </c>
      <c r="M1590" t="s">
        <v>5976</v>
      </c>
    </row>
    <row r="1591" spans="1:13" x14ac:dyDescent="0.25">
      <c r="A1591">
        <v>3230</v>
      </c>
      <c r="B1591">
        <v>2015</v>
      </c>
      <c r="C1591" t="s">
        <v>3273</v>
      </c>
      <c r="D1591" t="s">
        <v>36</v>
      </c>
      <c r="E1591" t="s">
        <v>3194</v>
      </c>
      <c r="F1591" t="s">
        <v>3445</v>
      </c>
      <c r="G1591" t="s">
        <v>3842</v>
      </c>
      <c r="H1591">
        <v>69</v>
      </c>
      <c r="I1591">
        <v>66</v>
      </c>
      <c r="K1591" t="s">
        <v>531</v>
      </c>
      <c r="L1591">
        <v>1</v>
      </c>
      <c r="M1591" t="s">
        <v>5979</v>
      </c>
    </row>
    <row r="1592" spans="1:13" x14ac:dyDescent="0.25">
      <c r="A1592">
        <v>3231</v>
      </c>
      <c r="B1592">
        <v>2015</v>
      </c>
      <c r="C1592" t="s">
        <v>3273</v>
      </c>
      <c r="D1592" t="s">
        <v>137</v>
      </c>
      <c r="E1592" t="s">
        <v>3194</v>
      </c>
      <c r="F1592" t="s">
        <v>3295</v>
      </c>
      <c r="G1592" t="s">
        <v>3842</v>
      </c>
      <c r="H1592">
        <v>76</v>
      </c>
      <c r="I1592">
        <v>73</v>
      </c>
      <c r="K1592" t="s">
        <v>532</v>
      </c>
      <c r="L1592">
        <v>1</v>
      </c>
      <c r="M1592" t="s">
        <v>5980</v>
      </c>
    </row>
    <row r="1593" spans="1:13" x14ac:dyDescent="0.25">
      <c r="A1593">
        <v>3233</v>
      </c>
      <c r="B1593">
        <v>2015</v>
      </c>
      <c r="C1593" t="s">
        <v>3273</v>
      </c>
      <c r="D1593" t="s">
        <v>40</v>
      </c>
      <c r="E1593" t="s">
        <v>3194</v>
      </c>
      <c r="F1593" t="s">
        <v>3298</v>
      </c>
      <c r="G1593" t="s">
        <v>3842</v>
      </c>
      <c r="H1593">
        <v>89</v>
      </c>
      <c r="I1593">
        <v>70</v>
      </c>
      <c r="K1593" t="s">
        <v>534</v>
      </c>
      <c r="L1593">
        <v>1</v>
      </c>
      <c r="M1593" t="s">
        <v>5981</v>
      </c>
    </row>
    <row r="1594" spans="1:13" x14ac:dyDescent="0.25">
      <c r="A1594">
        <v>3236</v>
      </c>
      <c r="B1594">
        <v>2015</v>
      </c>
      <c r="C1594" t="s">
        <v>3273</v>
      </c>
      <c r="D1594" t="s">
        <v>44</v>
      </c>
      <c r="E1594" t="s">
        <v>3194</v>
      </c>
      <c r="F1594" t="s">
        <v>3229</v>
      </c>
      <c r="G1594" t="s">
        <v>3842</v>
      </c>
      <c r="H1594">
        <v>72</v>
      </c>
      <c r="I1594">
        <v>64</v>
      </c>
      <c r="K1594" t="s">
        <v>537</v>
      </c>
      <c r="L1594">
        <v>1</v>
      </c>
      <c r="M1594" t="s">
        <v>5984</v>
      </c>
    </row>
    <row r="1595" spans="1:13" x14ac:dyDescent="0.25">
      <c r="A1595">
        <v>3238</v>
      </c>
      <c r="B1595">
        <v>2015</v>
      </c>
      <c r="C1595" t="s">
        <v>3273</v>
      </c>
      <c r="D1595" t="s">
        <v>557</v>
      </c>
      <c r="E1595" t="s">
        <v>3194</v>
      </c>
      <c r="F1595" t="s">
        <v>3274</v>
      </c>
      <c r="G1595" t="s">
        <v>3842</v>
      </c>
      <c r="H1595">
        <v>70</v>
      </c>
      <c r="I1595">
        <v>67</v>
      </c>
      <c r="K1595" t="s">
        <v>539</v>
      </c>
      <c r="L1595">
        <v>1</v>
      </c>
      <c r="M1595" t="s">
        <v>5986</v>
      </c>
    </row>
    <row r="1596" spans="1:13" x14ac:dyDescent="0.25">
      <c r="A1596">
        <v>3240</v>
      </c>
      <c r="B1596">
        <v>2015</v>
      </c>
      <c r="C1596" t="s">
        <v>3273</v>
      </c>
      <c r="D1596" t="s">
        <v>342</v>
      </c>
      <c r="E1596" t="s">
        <v>3194</v>
      </c>
      <c r="F1596" t="s">
        <v>3245</v>
      </c>
      <c r="G1596" t="s">
        <v>3842</v>
      </c>
      <c r="H1596">
        <v>90</v>
      </c>
      <c r="I1596">
        <v>71</v>
      </c>
      <c r="K1596" t="s">
        <v>763</v>
      </c>
      <c r="L1596">
        <v>1</v>
      </c>
      <c r="M1596" t="s">
        <v>5988</v>
      </c>
    </row>
    <row r="1597" spans="1:13" x14ac:dyDescent="0.25">
      <c r="A1597">
        <v>3241</v>
      </c>
      <c r="B1597">
        <v>2015</v>
      </c>
      <c r="C1597" t="s">
        <v>3273</v>
      </c>
      <c r="D1597" t="s">
        <v>303</v>
      </c>
      <c r="E1597" t="s">
        <v>3194</v>
      </c>
      <c r="F1597" t="s">
        <v>3327</v>
      </c>
      <c r="G1597" t="s">
        <v>3841</v>
      </c>
      <c r="H1597">
        <v>67</v>
      </c>
      <c r="I1597">
        <v>63</v>
      </c>
      <c r="K1597" t="s">
        <v>1351</v>
      </c>
      <c r="L1597">
        <v>1</v>
      </c>
      <c r="M1597" t="s">
        <v>5989</v>
      </c>
    </row>
    <row r="1598" spans="1:13" x14ac:dyDescent="0.25">
      <c r="A1598">
        <v>3244</v>
      </c>
      <c r="B1598">
        <v>2015</v>
      </c>
      <c r="C1598" t="s">
        <v>3273</v>
      </c>
      <c r="D1598" t="s">
        <v>481</v>
      </c>
      <c r="E1598" t="s">
        <v>3194</v>
      </c>
      <c r="F1598" t="s">
        <v>3248</v>
      </c>
      <c r="G1598" t="s">
        <v>3841</v>
      </c>
      <c r="H1598">
        <v>77</v>
      </c>
      <c r="I1598">
        <v>63</v>
      </c>
      <c r="K1598" t="s">
        <v>545</v>
      </c>
      <c r="L1598">
        <v>1</v>
      </c>
      <c r="M1598" t="s">
        <v>5992</v>
      </c>
    </row>
    <row r="1599" spans="1:13" x14ac:dyDescent="0.25">
      <c r="A1599">
        <v>3245</v>
      </c>
      <c r="B1599">
        <v>2015</v>
      </c>
      <c r="C1599" t="s">
        <v>3273</v>
      </c>
      <c r="D1599" t="s">
        <v>310</v>
      </c>
      <c r="E1599" t="s">
        <v>3194</v>
      </c>
      <c r="F1599" t="s">
        <v>3444</v>
      </c>
      <c r="G1599" t="s">
        <v>3841</v>
      </c>
      <c r="H1599">
        <v>74</v>
      </c>
      <c r="I1599">
        <v>72</v>
      </c>
      <c r="K1599" t="s">
        <v>1107</v>
      </c>
      <c r="L1599">
        <v>1</v>
      </c>
      <c r="M1599" t="s">
        <v>5993</v>
      </c>
    </row>
    <row r="1600" spans="1:13" x14ac:dyDescent="0.25">
      <c r="A1600">
        <v>3248</v>
      </c>
      <c r="B1600">
        <v>2015</v>
      </c>
      <c r="C1600" t="s">
        <v>3248</v>
      </c>
      <c r="D1600" t="s">
        <v>64</v>
      </c>
      <c r="E1600" t="s">
        <v>3194</v>
      </c>
      <c r="F1600" t="s">
        <v>3414</v>
      </c>
      <c r="G1600" t="s">
        <v>3842</v>
      </c>
      <c r="H1600">
        <v>90</v>
      </c>
      <c r="I1600">
        <v>56</v>
      </c>
      <c r="K1600" t="s">
        <v>176</v>
      </c>
      <c r="L1600">
        <v>1</v>
      </c>
      <c r="M1600" t="s">
        <v>5996</v>
      </c>
    </row>
    <row r="1601" spans="1:13" x14ac:dyDescent="0.25">
      <c r="A1601">
        <v>3249</v>
      </c>
      <c r="B1601">
        <v>2015</v>
      </c>
      <c r="C1601" t="s">
        <v>3248</v>
      </c>
      <c r="D1601" t="s">
        <v>65</v>
      </c>
      <c r="E1601" t="s">
        <v>3194</v>
      </c>
      <c r="F1601" t="s">
        <v>3345</v>
      </c>
      <c r="G1601" t="s">
        <v>3842</v>
      </c>
      <c r="H1601">
        <v>87</v>
      </c>
      <c r="I1601">
        <v>56</v>
      </c>
      <c r="K1601" t="s">
        <v>258</v>
      </c>
      <c r="L1601">
        <v>1</v>
      </c>
      <c r="M1601" t="s">
        <v>5997</v>
      </c>
    </row>
    <row r="1602" spans="1:13" x14ac:dyDescent="0.25">
      <c r="A1602">
        <v>3252</v>
      </c>
      <c r="B1602">
        <v>2015</v>
      </c>
      <c r="C1602" t="s">
        <v>3248</v>
      </c>
      <c r="D1602" t="s">
        <v>313</v>
      </c>
      <c r="E1602" t="s">
        <v>3194</v>
      </c>
      <c r="F1602" t="s">
        <v>3455</v>
      </c>
      <c r="G1602" t="s">
        <v>3842</v>
      </c>
      <c r="H1602">
        <v>72</v>
      </c>
      <c r="I1602">
        <v>61</v>
      </c>
      <c r="K1602" t="s">
        <v>150</v>
      </c>
      <c r="L1602">
        <v>1</v>
      </c>
      <c r="M1602" t="s">
        <v>5998</v>
      </c>
    </row>
    <row r="1603" spans="1:13" x14ac:dyDescent="0.25">
      <c r="A1603">
        <v>3253</v>
      </c>
      <c r="B1603">
        <v>2015</v>
      </c>
      <c r="C1603" t="s">
        <v>3248</v>
      </c>
      <c r="D1603" t="s">
        <v>14</v>
      </c>
      <c r="E1603" t="s">
        <v>3194</v>
      </c>
      <c r="F1603" t="s">
        <v>3224</v>
      </c>
      <c r="G1603" t="s">
        <v>3842</v>
      </c>
      <c r="H1603">
        <v>70</v>
      </c>
      <c r="I1603">
        <v>49</v>
      </c>
      <c r="K1603" t="s">
        <v>151</v>
      </c>
      <c r="L1603">
        <v>1</v>
      </c>
      <c r="M1603" t="s">
        <v>5999</v>
      </c>
    </row>
    <row r="1604" spans="1:13" x14ac:dyDescent="0.25">
      <c r="A1604">
        <v>3254</v>
      </c>
      <c r="B1604">
        <v>2015</v>
      </c>
      <c r="C1604" t="s">
        <v>3248</v>
      </c>
      <c r="D1604" t="s">
        <v>16</v>
      </c>
      <c r="E1604" t="s">
        <v>3194</v>
      </c>
      <c r="F1604" t="s">
        <v>3430</v>
      </c>
      <c r="G1604" t="s">
        <v>3842</v>
      </c>
      <c r="H1604">
        <v>77</v>
      </c>
      <c r="I1604">
        <v>44</v>
      </c>
      <c r="K1604" t="s">
        <v>105</v>
      </c>
      <c r="L1604">
        <v>1</v>
      </c>
      <c r="M1604" t="s">
        <v>5875</v>
      </c>
    </row>
    <row r="1605" spans="1:13" x14ac:dyDescent="0.25">
      <c r="A1605">
        <v>3256</v>
      </c>
      <c r="B1605">
        <v>2015</v>
      </c>
      <c r="C1605" t="s">
        <v>3248</v>
      </c>
      <c r="D1605" t="s">
        <v>20</v>
      </c>
      <c r="E1605" t="s">
        <v>3194</v>
      </c>
      <c r="F1605" t="s">
        <v>3212</v>
      </c>
      <c r="G1605" t="s">
        <v>3842</v>
      </c>
      <c r="H1605">
        <v>77</v>
      </c>
      <c r="I1605">
        <v>47</v>
      </c>
      <c r="K1605" t="s">
        <v>264</v>
      </c>
      <c r="L1605">
        <v>1</v>
      </c>
      <c r="M1605" t="s">
        <v>4027</v>
      </c>
    </row>
    <row r="1606" spans="1:13" x14ac:dyDescent="0.25">
      <c r="A1606">
        <v>3257</v>
      </c>
      <c r="B1606">
        <v>2015</v>
      </c>
      <c r="C1606" t="s">
        <v>3248</v>
      </c>
      <c r="D1606" t="s">
        <v>107</v>
      </c>
      <c r="E1606" t="s">
        <v>3194</v>
      </c>
      <c r="F1606" t="s">
        <v>3535</v>
      </c>
      <c r="G1606" t="s">
        <v>3842</v>
      </c>
      <c r="H1606">
        <v>67</v>
      </c>
      <c r="I1606">
        <v>44</v>
      </c>
      <c r="K1606" t="s">
        <v>464</v>
      </c>
      <c r="L1606">
        <v>1</v>
      </c>
      <c r="M1606" t="s">
        <v>6000</v>
      </c>
    </row>
    <row r="1607" spans="1:13" x14ac:dyDescent="0.25">
      <c r="A1607">
        <v>3258</v>
      </c>
      <c r="B1607">
        <v>2015</v>
      </c>
      <c r="C1607" t="s">
        <v>3248</v>
      </c>
      <c r="D1607" t="s">
        <v>744</v>
      </c>
      <c r="E1607" t="s">
        <v>3194</v>
      </c>
      <c r="F1607" t="s">
        <v>3835</v>
      </c>
      <c r="G1607" t="s">
        <v>3841</v>
      </c>
      <c r="H1607">
        <v>90</v>
      </c>
      <c r="I1607">
        <v>75</v>
      </c>
      <c r="K1607" t="s">
        <v>266</v>
      </c>
      <c r="L1607">
        <v>1</v>
      </c>
      <c r="M1607" t="s">
        <v>5115</v>
      </c>
    </row>
    <row r="1608" spans="1:13" x14ac:dyDescent="0.25">
      <c r="A1608">
        <v>3260</v>
      </c>
      <c r="B1608">
        <v>2015</v>
      </c>
      <c r="C1608" t="s">
        <v>3248</v>
      </c>
      <c r="D1608" t="s">
        <v>28</v>
      </c>
      <c r="E1608" t="s">
        <v>3194</v>
      </c>
      <c r="F1608" t="s">
        <v>3332</v>
      </c>
      <c r="G1608" t="s">
        <v>3842</v>
      </c>
      <c r="H1608">
        <v>80</v>
      </c>
      <c r="I1608">
        <v>70</v>
      </c>
      <c r="K1608" t="s">
        <v>399</v>
      </c>
      <c r="L1608">
        <v>1</v>
      </c>
      <c r="M1608" t="s">
        <v>5015</v>
      </c>
    </row>
    <row r="1609" spans="1:13" x14ac:dyDescent="0.25">
      <c r="A1609">
        <v>3262</v>
      </c>
      <c r="B1609">
        <v>2015</v>
      </c>
      <c r="C1609" t="s">
        <v>3248</v>
      </c>
      <c r="D1609" t="s">
        <v>199</v>
      </c>
      <c r="E1609" t="s">
        <v>3194</v>
      </c>
      <c r="F1609" t="s">
        <v>3255</v>
      </c>
      <c r="G1609" t="s">
        <v>3842</v>
      </c>
      <c r="H1609">
        <v>70</v>
      </c>
      <c r="I1609">
        <v>59</v>
      </c>
      <c r="K1609" t="s">
        <v>401</v>
      </c>
      <c r="L1609">
        <v>1</v>
      </c>
      <c r="M1609" t="s">
        <v>6003</v>
      </c>
    </row>
    <row r="1610" spans="1:13" x14ac:dyDescent="0.25">
      <c r="A1610">
        <v>3263</v>
      </c>
      <c r="B1610">
        <v>2015</v>
      </c>
      <c r="C1610" t="s">
        <v>3248</v>
      </c>
      <c r="D1610" t="s">
        <v>159</v>
      </c>
      <c r="E1610" t="s">
        <v>3194</v>
      </c>
      <c r="F1610" t="s">
        <v>3444</v>
      </c>
      <c r="G1610" t="s">
        <v>3841</v>
      </c>
      <c r="H1610">
        <v>75</v>
      </c>
      <c r="I1610">
        <v>61</v>
      </c>
      <c r="K1610" t="s">
        <v>748</v>
      </c>
      <c r="L1610">
        <v>1</v>
      </c>
      <c r="M1610" t="s">
        <v>6004</v>
      </c>
    </row>
    <row r="1611" spans="1:13" x14ac:dyDescent="0.25">
      <c r="A1611">
        <v>3265</v>
      </c>
      <c r="B1611">
        <v>2015</v>
      </c>
      <c r="C1611" t="s">
        <v>3248</v>
      </c>
      <c r="D1611" t="s">
        <v>85</v>
      </c>
      <c r="E1611" t="s">
        <v>3194</v>
      </c>
      <c r="F1611" t="s">
        <v>3445</v>
      </c>
      <c r="G1611" t="s">
        <v>3842</v>
      </c>
      <c r="H1611">
        <v>76</v>
      </c>
      <c r="I1611">
        <v>67</v>
      </c>
      <c r="K1611" t="s">
        <v>793</v>
      </c>
      <c r="L1611">
        <v>1</v>
      </c>
      <c r="M1611" t="s">
        <v>6006</v>
      </c>
    </row>
    <row r="1612" spans="1:13" x14ac:dyDescent="0.25">
      <c r="A1612">
        <v>3268</v>
      </c>
      <c r="B1612">
        <v>2015</v>
      </c>
      <c r="C1612" t="s">
        <v>3248</v>
      </c>
      <c r="D1612" t="s">
        <v>44</v>
      </c>
      <c r="E1612" t="s">
        <v>3194</v>
      </c>
      <c r="F1612" t="s">
        <v>3833</v>
      </c>
      <c r="G1612" t="s">
        <v>3841</v>
      </c>
      <c r="H1612">
        <v>74</v>
      </c>
      <c r="I1612">
        <v>63</v>
      </c>
      <c r="K1612" t="s">
        <v>750</v>
      </c>
      <c r="L1612">
        <v>1</v>
      </c>
      <c r="M1612" t="s">
        <v>6009</v>
      </c>
    </row>
    <row r="1613" spans="1:13" x14ac:dyDescent="0.25">
      <c r="A1613">
        <v>3270</v>
      </c>
      <c r="B1613">
        <v>2015</v>
      </c>
      <c r="C1613" t="s">
        <v>3248</v>
      </c>
      <c r="D1613" t="s">
        <v>557</v>
      </c>
      <c r="E1613" t="s">
        <v>3194</v>
      </c>
      <c r="F1613" t="s">
        <v>3298</v>
      </c>
      <c r="G1613" t="s">
        <v>3842</v>
      </c>
      <c r="H1613">
        <v>71</v>
      </c>
      <c r="I1613">
        <v>55</v>
      </c>
      <c r="K1613" t="s">
        <v>796</v>
      </c>
      <c r="L1613">
        <v>1</v>
      </c>
      <c r="M1613" t="s">
        <v>6011</v>
      </c>
    </row>
    <row r="1614" spans="1:13" x14ac:dyDescent="0.25">
      <c r="A1614">
        <v>3271</v>
      </c>
      <c r="B1614">
        <v>2015</v>
      </c>
      <c r="C1614" t="s">
        <v>3248</v>
      </c>
      <c r="D1614" t="s">
        <v>300</v>
      </c>
      <c r="E1614" t="s">
        <v>3194</v>
      </c>
      <c r="F1614" t="s">
        <v>3245</v>
      </c>
      <c r="G1614" t="s">
        <v>3841</v>
      </c>
      <c r="H1614">
        <v>64</v>
      </c>
      <c r="I1614">
        <v>59</v>
      </c>
      <c r="K1614" t="s">
        <v>1354</v>
      </c>
      <c r="L1614">
        <v>1</v>
      </c>
      <c r="M1614" t="s">
        <v>6012</v>
      </c>
    </row>
    <row r="1615" spans="1:13" x14ac:dyDescent="0.25">
      <c r="A1615">
        <v>3273</v>
      </c>
      <c r="B1615">
        <v>2015</v>
      </c>
      <c r="C1615" t="s">
        <v>3248</v>
      </c>
      <c r="D1615" t="s">
        <v>303</v>
      </c>
      <c r="E1615" t="s">
        <v>3194</v>
      </c>
      <c r="F1615" t="s">
        <v>3229</v>
      </c>
      <c r="G1615" t="s">
        <v>3842</v>
      </c>
      <c r="H1615">
        <v>81</v>
      </c>
      <c r="I1615">
        <v>47</v>
      </c>
      <c r="K1615" t="s">
        <v>1356</v>
      </c>
      <c r="L1615">
        <v>1</v>
      </c>
      <c r="M1615" t="s">
        <v>6014</v>
      </c>
    </row>
    <row r="1616" spans="1:13" x14ac:dyDescent="0.25">
      <c r="A1616">
        <v>3275</v>
      </c>
      <c r="B1616">
        <v>2015</v>
      </c>
      <c r="C1616" t="s">
        <v>3248</v>
      </c>
      <c r="D1616" t="s">
        <v>55</v>
      </c>
      <c r="E1616" t="s">
        <v>3194</v>
      </c>
      <c r="F1616" t="s">
        <v>3348</v>
      </c>
      <c r="G1616" t="s">
        <v>3842</v>
      </c>
      <c r="H1616">
        <v>68</v>
      </c>
      <c r="I1616">
        <v>60</v>
      </c>
      <c r="K1616" t="s">
        <v>799</v>
      </c>
      <c r="L1616">
        <v>1</v>
      </c>
      <c r="M1616" t="s">
        <v>5965</v>
      </c>
    </row>
    <row r="1617" spans="1:13" x14ac:dyDescent="0.25">
      <c r="A1617">
        <v>3278</v>
      </c>
      <c r="B1617">
        <v>2015</v>
      </c>
      <c r="C1617" t="s">
        <v>3248</v>
      </c>
      <c r="D1617" t="s">
        <v>310</v>
      </c>
      <c r="E1617" t="s">
        <v>3194</v>
      </c>
      <c r="F1617" t="s">
        <v>3324</v>
      </c>
      <c r="G1617" t="s">
        <v>3842</v>
      </c>
      <c r="H1617">
        <v>69</v>
      </c>
      <c r="I1617">
        <v>52</v>
      </c>
      <c r="K1617" t="s">
        <v>1328</v>
      </c>
      <c r="L1617">
        <v>1</v>
      </c>
      <c r="M1617" t="s">
        <v>6017</v>
      </c>
    </row>
    <row r="1618" spans="1:13" x14ac:dyDescent="0.25">
      <c r="A1618">
        <v>3280</v>
      </c>
      <c r="B1618">
        <v>2015</v>
      </c>
      <c r="C1618" t="s">
        <v>3298</v>
      </c>
      <c r="D1618" t="s">
        <v>64</v>
      </c>
      <c r="E1618" t="s">
        <v>3194</v>
      </c>
      <c r="F1618" t="s">
        <v>3501</v>
      </c>
      <c r="G1618" t="s">
        <v>3842</v>
      </c>
      <c r="H1618">
        <v>82</v>
      </c>
      <c r="I1618">
        <v>48</v>
      </c>
      <c r="K1618" t="s">
        <v>176</v>
      </c>
      <c r="L1618">
        <v>1</v>
      </c>
      <c r="M1618" t="s">
        <v>6019</v>
      </c>
    </row>
    <row r="1619" spans="1:13" x14ac:dyDescent="0.25">
      <c r="A1619">
        <v>3281</v>
      </c>
      <c r="B1619">
        <v>2015</v>
      </c>
      <c r="C1619" t="s">
        <v>3298</v>
      </c>
      <c r="D1619" t="s">
        <v>65</v>
      </c>
      <c r="E1619" t="s">
        <v>3194</v>
      </c>
      <c r="F1619" t="s">
        <v>3249</v>
      </c>
      <c r="G1619" t="s">
        <v>3842</v>
      </c>
      <c r="H1619">
        <v>93</v>
      </c>
      <c r="I1619">
        <v>57</v>
      </c>
      <c r="K1619" t="s">
        <v>258</v>
      </c>
      <c r="L1619">
        <v>1</v>
      </c>
      <c r="M1619" t="s">
        <v>6020</v>
      </c>
    </row>
    <row r="1620" spans="1:13" x14ac:dyDescent="0.25">
      <c r="A1620">
        <v>3282</v>
      </c>
      <c r="B1620">
        <v>2015</v>
      </c>
      <c r="C1620" t="s">
        <v>3298</v>
      </c>
      <c r="D1620" t="s">
        <v>149</v>
      </c>
      <c r="E1620" t="s">
        <v>3194</v>
      </c>
      <c r="F1620" t="s">
        <v>3239</v>
      </c>
      <c r="G1620" t="s">
        <v>3842</v>
      </c>
      <c r="H1620">
        <v>66</v>
      </c>
      <c r="I1620">
        <v>50</v>
      </c>
      <c r="K1620" t="s">
        <v>259</v>
      </c>
      <c r="L1620">
        <v>1</v>
      </c>
      <c r="M1620" t="s">
        <v>4377</v>
      </c>
    </row>
    <row r="1621" spans="1:13" x14ac:dyDescent="0.25">
      <c r="A1621">
        <v>3285</v>
      </c>
      <c r="B1621">
        <v>2015</v>
      </c>
      <c r="C1621" t="s">
        <v>3298</v>
      </c>
      <c r="D1621" t="s">
        <v>102</v>
      </c>
      <c r="E1621" t="s">
        <v>3194</v>
      </c>
      <c r="F1621" t="s">
        <v>3448</v>
      </c>
      <c r="G1621" t="s">
        <v>3842</v>
      </c>
      <c r="H1621">
        <v>61</v>
      </c>
      <c r="I1621">
        <v>56</v>
      </c>
      <c r="K1621" t="s">
        <v>673</v>
      </c>
      <c r="L1621">
        <v>1</v>
      </c>
      <c r="M1621" t="s">
        <v>6022</v>
      </c>
    </row>
    <row r="1622" spans="1:13" x14ac:dyDescent="0.25">
      <c r="A1622">
        <v>3286</v>
      </c>
      <c r="B1622">
        <v>2015</v>
      </c>
      <c r="C1622" t="s">
        <v>3298</v>
      </c>
      <c r="D1622" t="s">
        <v>104</v>
      </c>
      <c r="E1622" t="s">
        <v>3194</v>
      </c>
      <c r="F1622" t="s">
        <v>3472</v>
      </c>
      <c r="G1622" t="s">
        <v>3842</v>
      </c>
      <c r="H1622">
        <v>95</v>
      </c>
      <c r="I1622">
        <v>77</v>
      </c>
      <c r="K1622" t="s">
        <v>674</v>
      </c>
      <c r="L1622">
        <v>1</v>
      </c>
      <c r="M1622" t="s">
        <v>6023</v>
      </c>
    </row>
    <row r="1623" spans="1:13" x14ac:dyDescent="0.25">
      <c r="A1623">
        <v>3287</v>
      </c>
      <c r="B1623">
        <v>2015</v>
      </c>
      <c r="C1623" t="s">
        <v>3298</v>
      </c>
      <c r="D1623" t="s">
        <v>18</v>
      </c>
      <c r="E1623" t="s">
        <v>3194</v>
      </c>
      <c r="F1623" t="s">
        <v>3831</v>
      </c>
      <c r="G1623" t="s">
        <v>3841</v>
      </c>
      <c r="H1623">
        <v>76</v>
      </c>
      <c r="I1623">
        <v>65</v>
      </c>
      <c r="K1623" t="s">
        <v>415</v>
      </c>
      <c r="L1623">
        <v>1</v>
      </c>
      <c r="M1623" t="s">
        <v>4862</v>
      </c>
    </row>
    <row r="1624" spans="1:13" x14ac:dyDescent="0.25">
      <c r="A1624">
        <v>3288</v>
      </c>
      <c r="B1624">
        <v>2015</v>
      </c>
      <c r="C1624" t="s">
        <v>3298</v>
      </c>
      <c r="D1624" t="s">
        <v>20</v>
      </c>
      <c r="E1624" t="s">
        <v>3194</v>
      </c>
      <c r="F1624" t="s">
        <v>3425</v>
      </c>
      <c r="G1624" t="s">
        <v>3842</v>
      </c>
      <c r="H1624">
        <v>82</v>
      </c>
      <c r="I1624">
        <v>62</v>
      </c>
      <c r="K1624" t="s">
        <v>416</v>
      </c>
      <c r="L1624">
        <v>1</v>
      </c>
      <c r="M1624" t="s">
        <v>5937</v>
      </c>
    </row>
    <row r="1625" spans="1:13" x14ac:dyDescent="0.25">
      <c r="A1625">
        <v>3289</v>
      </c>
      <c r="B1625">
        <v>2015</v>
      </c>
      <c r="C1625" t="s">
        <v>3298</v>
      </c>
      <c r="D1625" t="s">
        <v>197</v>
      </c>
      <c r="E1625" t="s">
        <v>3194</v>
      </c>
      <c r="F1625" t="s">
        <v>3513</v>
      </c>
      <c r="G1625" t="s">
        <v>3842</v>
      </c>
      <c r="H1625">
        <v>67</v>
      </c>
      <c r="I1625">
        <v>56</v>
      </c>
      <c r="K1625" t="s">
        <v>418</v>
      </c>
      <c r="L1625">
        <v>1</v>
      </c>
      <c r="M1625" t="s">
        <v>6024</v>
      </c>
    </row>
    <row r="1626" spans="1:13" x14ac:dyDescent="0.25">
      <c r="A1626">
        <v>3290</v>
      </c>
      <c r="B1626">
        <v>2015</v>
      </c>
      <c r="C1626" t="s">
        <v>3298</v>
      </c>
      <c r="D1626" t="s">
        <v>24</v>
      </c>
      <c r="E1626" t="s">
        <v>3194</v>
      </c>
      <c r="F1626" t="s">
        <v>3333</v>
      </c>
      <c r="G1626" t="s">
        <v>3842</v>
      </c>
      <c r="H1626">
        <v>67</v>
      </c>
      <c r="I1626">
        <v>57</v>
      </c>
      <c r="K1626" t="s">
        <v>930</v>
      </c>
      <c r="L1626">
        <v>1</v>
      </c>
      <c r="M1626" t="s">
        <v>5055</v>
      </c>
    </row>
    <row r="1627" spans="1:13" x14ac:dyDescent="0.25">
      <c r="A1627">
        <v>3292</v>
      </c>
      <c r="B1627">
        <v>2015</v>
      </c>
      <c r="C1627" t="s">
        <v>3298</v>
      </c>
      <c r="D1627" t="s">
        <v>133</v>
      </c>
      <c r="E1627" t="s">
        <v>3194</v>
      </c>
      <c r="F1627" t="s">
        <v>3490</v>
      </c>
      <c r="G1627" t="s">
        <v>3842</v>
      </c>
      <c r="H1627">
        <v>72</v>
      </c>
      <c r="I1627">
        <v>56</v>
      </c>
      <c r="K1627" t="s">
        <v>716</v>
      </c>
      <c r="L1627">
        <v>1</v>
      </c>
      <c r="M1627" t="s">
        <v>6025</v>
      </c>
    </row>
    <row r="1628" spans="1:13" x14ac:dyDescent="0.25">
      <c r="A1628">
        <v>3294</v>
      </c>
      <c r="B1628">
        <v>2015</v>
      </c>
      <c r="C1628" t="s">
        <v>3298</v>
      </c>
      <c r="D1628" t="s">
        <v>32</v>
      </c>
      <c r="E1628" t="s">
        <v>3194</v>
      </c>
      <c r="F1628" t="s">
        <v>3245</v>
      </c>
      <c r="G1628" t="s">
        <v>3842</v>
      </c>
      <c r="H1628">
        <v>70</v>
      </c>
      <c r="I1628">
        <v>58</v>
      </c>
      <c r="K1628" t="s">
        <v>718</v>
      </c>
      <c r="L1628">
        <v>1</v>
      </c>
      <c r="M1628" t="s">
        <v>6027</v>
      </c>
    </row>
    <row r="1629" spans="1:13" x14ac:dyDescent="0.25">
      <c r="A1629">
        <v>3297</v>
      </c>
      <c r="B1629">
        <v>2015</v>
      </c>
      <c r="C1629" t="s">
        <v>3298</v>
      </c>
      <c r="D1629" t="s">
        <v>37</v>
      </c>
      <c r="E1629" t="s">
        <v>3194</v>
      </c>
      <c r="F1629" t="s">
        <v>3229</v>
      </c>
      <c r="G1629" t="s">
        <v>3842</v>
      </c>
      <c r="H1629">
        <v>73</v>
      </c>
      <c r="I1629">
        <v>65</v>
      </c>
      <c r="K1629" t="s">
        <v>773</v>
      </c>
      <c r="L1629">
        <v>1</v>
      </c>
      <c r="M1629" t="s">
        <v>6029</v>
      </c>
    </row>
    <row r="1630" spans="1:13" x14ac:dyDescent="0.25">
      <c r="A1630">
        <v>3298</v>
      </c>
      <c r="B1630">
        <v>2015</v>
      </c>
      <c r="C1630" t="s">
        <v>3298</v>
      </c>
      <c r="D1630" t="s">
        <v>85</v>
      </c>
      <c r="E1630" t="s">
        <v>3194</v>
      </c>
      <c r="F1630" t="s">
        <v>3444</v>
      </c>
      <c r="G1630" t="s">
        <v>3842</v>
      </c>
      <c r="H1630">
        <v>75</v>
      </c>
      <c r="I1630">
        <v>59</v>
      </c>
      <c r="K1630" t="s">
        <v>774</v>
      </c>
      <c r="L1630">
        <v>1</v>
      </c>
      <c r="M1630" t="s">
        <v>6030</v>
      </c>
    </row>
    <row r="1631" spans="1:13" x14ac:dyDescent="0.25">
      <c r="A1631">
        <v>3300</v>
      </c>
      <c r="B1631">
        <v>2015</v>
      </c>
      <c r="C1631" t="s">
        <v>3298</v>
      </c>
      <c r="D1631" t="s">
        <v>41</v>
      </c>
      <c r="E1631" t="s">
        <v>3194</v>
      </c>
      <c r="F1631" t="s">
        <v>3324</v>
      </c>
      <c r="G1631" t="s">
        <v>3842</v>
      </c>
      <c r="H1631">
        <v>68</v>
      </c>
      <c r="I1631">
        <v>67</v>
      </c>
      <c r="K1631" t="s">
        <v>723</v>
      </c>
      <c r="L1631">
        <v>1</v>
      </c>
      <c r="M1631" t="s">
        <v>6031</v>
      </c>
    </row>
    <row r="1632" spans="1:13" x14ac:dyDescent="0.25">
      <c r="A1632">
        <v>3302</v>
      </c>
      <c r="B1632">
        <v>2015</v>
      </c>
      <c r="C1632" t="s">
        <v>3298</v>
      </c>
      <c r="D1632" t="s">
        <v>45</v>
      </c>
      <c r="E1632" t="s">
        <v>3194</v>
      </c>
      <c r="F1632" t="s">
        <v>3295</v>
      </c>
      <c r="G1632" t="s">
        <v>3842</v>
      </c>
      <c r="H1632">
        <v>64</v>
      </c>
      <c r="I1632">
        <v>58</v>
      </c>
      <c r="K1632" t="s">
        <v>724</v>
      </c>
      <c r="L1632">
        <v>1</v>
      </c>
      <c r="M1632" t="s">
        <v>6033</v>
      </c>
    </row>
    <row r="1633" spans="1:13" x14ac:dyDescent="0.25">
      <c r="A1633">
        <v>3304</v>
      </c>
      <c r="B1633">
        <v>2015</v>
      </c>
      <c r="C1633" t="s">
        <v>3298</v>
      </c>
      <c r="D1633" t="s">
        <v>190</v>
      </c>
      <c r="E1633" t="s">
        <v>3194</v>
      </c>
      <c r="F1633" t="s">
        <v>3273</v>
      </c>
      <c r="G1633" t="s">
        <v>3842</v>
      </c>
      <c r="H1633">
        <v>68</v>
      </c>
      <c r="I1633">
        <v>66</v>
      </c>
      <c r="K1633" t="s">
        <v>726</v>
      </c>
      <c r="L1633">
        <v>1</v>
      </c>
      <c r="M1633" t="s">
        <v>5987</v>
      </c>
    </row>
    <row r="1634" spans="1:13" x14ac:dyDescent="0.25">
      <c r="A1634">
        <v>3306</v>
      </c>
      <c r="B1634">
        <v>2015</v>
      </c>
      <c r="C1634" t="s">
        <v>3298</v>
      </c>
      <c r="D1634" t="s">
        <v>303</v>
      </c>
      <c r="E1634" t="s">
        <v>3194</v>
      </c>
      <c r="F1634" t="s">
        <v>3255</v>
      </c>
      <c r="G1634" t="s">
        <v>3842</v>
      </c>
      <c r="H1634">
        <v>69</v>
      </c>
      <c r="I1634">
        <v>65</v>
      </c>
      <c r="K1634" t="s">
        <v>1359</v>
      </c>
      <c r="L1634">
        <v>1</v>
      </c>
      <c r="M1634" t="s">
        <v>6035</v>
      </c>
    </row>
    <row r="1635" spans="1:13" x14ac:dyDescent="0.25">
      <c r="A1635">
        <v>3307</v>
      </c>
      <c r="B1635">
        <v>2015</v>
      </c>
      <c r="C1635" t="s">
        <v>3298</v>
      </c>
      <c r="D1635" t="s">
        <v>651</v>
      </c>
      <c r="E1635" t="s">
        <v>3194</v>
      </c>
      <c r="F1635" t="s">
        <v>3833</v>
      </c>
      <c r="G1635" t="s">
        <v>3842</v>
      </c>
      <c r="H1635">
        <v>59</v>
      </c>
      <c r="I1635">
        <v>53</v>
      </c>
      <c r="K1635" t="s">
        <v>1360</v>
      </c>
      <c r="L1635">
        <v>1</v>
      </c>
      <c r="M1635" t="s">
        <v>6036</v>
      </c>
    </row>
    <row r="1636" spans="1:13" x14ac:dyDescent="0.25">
      <c r="A1636">
        <v>3308</v>
      </c>
      <c r="B1636">
        <v>2015</v>
      </c>
      <c r="C1636" t="s">
        <v>3298</v>
      </c>
      <c r="D1636" t="s">
        <v>56</v>
      </c>
      <c r="E1636" t="s">
        <v>3194</v>
      </c>
      <c r="F1636" t="s">
        <v>3274</v>
      </c>
      <c r="G1636" t="s">
        <v>3842</v>
      </c>
      <c r="H1636">
        <v>66</v>
      </c>
      <c r="I1636">
        <v>56</v>
      </c>
      <c r="K1636" t="s">
        <v>779</v>
      </c>
      <c r="L1636">
        <v>1</v>
      </c>
      <c r="M1636" t="s">
        <v>6037</v>
      </c>
    </row>
    <row r="1637" spans="1:13" x14ac:dyDescent="0.25">
      <c r="A1637">
        <v>3312</v>
      </c>
      <c r="B1637">
        <v>2015</v>
      </c>
      <c r="C1637" t="s">
        <v>3274</v>
      </c>
      <c r="D1637" t="s">
        <v>8</v>
      </c>
      <c r="E1637" t="s">
        <v>3194</v>
      </c>
      <c r="F1637" t="s">
        <v>3839</v>
      </c>
      <c r="G1637" t="s">
        <v>3842</v>
      </c>
      <c r="H1637">
        <v>92</v>
      </c>
      <c r="I1637">
        <v>68</v>
      </c>
      <c r="K1637" t="s">
        <v>176</v>
      </c>
      <c r="L1637">
        <v>1</v>
      </c>
      <c r="M1637" t="s">
        <v>6040</v>
      </c>
    </row>
    <row r="1638" spans="1:13" x14ac:dyDescent="0.25">
      <c r="A1638">
        <v>3313</v>
      </c>
      <c r="B1638">
        <v>2015</v>
      </c>
      <c r="C1638" t="s">
        <v>3274</v>
      </c>
      <c r="D1638" t="s">
        <v>65</v>
      </c>
      <c r="E1638" t="s">
        <v>3194</v>
      </c>
      <c r="F1638" t="s">
        <v>3200</v>
      </c>
      <c r="G1638" t="s">
        <v>3842</v>
      </c>
      <c r="H1638">
        <v>77</v>
      </c>
      <c r="I1638">
        <v>53</v>
      </c>
      <c r="K1638" t="s">
        <v>258</v>
      </c>
      <c r="L1638">
        <v>1</v>
      </c>
      <c r="M1638" t="s">
        <v>6041</v>
      </c>
    </row>
    <row r="1639" spans="1:13" x14ac:dyDescent="0.25">
      <c r="A1639">
        <v>3314</v>
      </c>
      <c r="B1639">
        <v>2015</v>
      </c>
      <c r="C1639" t="s">
        <v>3274</v>
      </c>
      <c r="D1639" t="s">
        <v>149</v>
      </c>
      <c r="E1639" t="s">
        <v>3194</v>
      </c>
      <c r="F1639" t="s">
        <v>3277</v>
      </c>
      <c r="G1639" t="s">
        <v>3842</v>
      </c>
      <c r="H1639">
        <v>71</v>
      </c>
      <c r="I1639">
        <v>62</v>
      </c>
      <c r="K1639" t="s">
        <v>259</v>
      </c>
      <c r="L1639">
        <v>1</v>
      </c>
      <c r="M1639" t="s">
        <v>6042</v>
      </c>
    </row>
    <row r="1640" spans="1:13" x14ac:dyDescent="0.25">
      <c r="A1640">
        <v>3317</v>
      </c>
      <c r="B1640">
        <v>2015</v>
      </c>
      <c r="C1640" t="s">
        <v>3274</v>
      </c>
      <c r="D1640" t="s">
        <v>16</v>
      </c>
      <c r="E1640" t="s">
        <v>3194</v>
      </c>
      <c r="F1640" t="s">
        <v>3528</v>
      </c>
      <c r="G1640" t="s">
        <v>3842</v>
      </c>
      <c r="H1640">
        <v>91</v>
      </c>
      <c r="I1640">
        <v>62</v>
      </c>
      <c r="K1640" t="s">
        <v>103</v>
      </c>
      <c r="L1640">
        <v>1</v>
      </c>
      <c r="M1640" t="s">
        <v>6044</v>
      </c>
    </row>
    <row r="1641" spans="1:13" x14ac:dyDescent="0.25">
      <c r="A1641">
        <v>3318</v>
      </c>
      <c r="B1641">
        <v>2015</v>
      </c>
      <c r="C1641" t="s">
        <v>3274</v>
      </c>
      <c r="D1641" t="s">
        <v>132</v>
      </c>
      <c r="E1641" t="s">
        <v>3194</v>
      </c>
      <c r="F1641" t="s">
        <v>3316</v>
      </c>
      <c r="G1641" t="s">
        <v>3842</v>
      </c>
      <c r="H1641">
        <v>68</v>
      </c>
      <c r="I1641">
        <v>65</v>
      </c>
      <c r="K1641" t="s">
        <v>262</v>
      </c>
      <c r="L1641">
        <v>1</v>
      </c>
      <c r="M1641" t="s">
        <v>4846</v>
      </c>
    </row>
    <row r="1642" spans="1:13" x14ac:dyDescent="0.25">
      <c r="A1642">
        <v>3319</v>
      </c>
      <c r="B1642">
        <v>2015</v>
      </c>
      <c r="C1642" t="s">
        <v>3274</v>
      </c>
      <c r="D1642" t="s">
        <v>20</v>
      </c>
      <c r="E1642" t="s">
        <v>3194</v>
      </c>
      <c r="F1642" t="s">
        <v>3211</v>
      </c>
      <c r="G1642" t="s">
        <v>3841</v>
      </c>
      <c r="H1642">
        <v>72</v>
      </c>
      <c r="I1642">
        <v>70</v>
      </c>
      <c r="K1642" t="s">
        <v>196</v>
      </c>
      <c r="L1642">
        <v>1</v>
      </c>
      <c r="M1642" t="s">
        <v>6045</v>
      </c>
    </row>
    <row r="1643" spans="1:13" x14ac:dyDescent="0.25">
      <c r="A1643">
        <v>3320</v>
      </c>
      <c r="B1643">
        <v>2015</v>
      </c>
      <c r="C1643" t="s">
        <v>3274</v>
      </c>
      <c r="D1643" t="s">
        <v>107</v>
      </c>
      <c r="E1643" t="s">
        <v>3194</v>
      </c>
      <c r="F1643" t="s">
        <v>3436</v>
      </c>
      <c r="G1643" t="s">
        <v>3841</v>
      </c>
      <c r="H1643">
        <v>45</v>
      </c>
      <c r="I1643">
        <v>42</v>
      </c>
      <c r="K1643" t="s">
        <v>153</v>
      </c>
      <c r="L1643">
        <v>1</v>
      </c>
      <c r="M1643" t="s">
        <v>6046</v>
      </c>
    </row>
    <row r="1644" spans="1:13" x14ac:dyDescent="0.25">
      <c r="A1644">
        <v>3322</v>
      </c>
      <c r="B1644">
        <v>2015</v>
      </c>
      <c r="C1644" t="s">
        <v>3274</v>
      </c>
      <c r="D1644" t="s">
        <v>26</v>
      </c>
      <c r="E1644" t="s">
        <v>3194</v>
      </c>
      <c r="F1644" t="s">
        <v>3270</v>
      </c>
      <c r="G1644" t="s">
        <v>3841</v>
      </c>
      <c r="H1644">
        <v>62</v>
      </c>
      <c r="I1644">
        <v>51</v>
      </c>
      <c r="K1644" t="s">
        <v>155</v>
      </c>
      <c r="L1644">
        <v>1</v>
      </c>
      <c r="M1644" t="s">
        <v>4199</v>
      </c>
    </row>
    <row r="1645" spans="1:13" x14ac:dyDescent="0.25">
      <c r="A1645">
        <v>3323</v>
      </c>
      <c r="B1645">
        <v>2015</v>
      </c>
      <c r="C1645" t="s">
        <v>3274</v>
      </c>
      <c r="D1645" t="s">
        <v>28</v>
      </c>
      <c r="E1645" t="s">
        <v>3194</v>
      </c>
      <c r="F1645" t="s">
        <v>3471</v>
      </c>
      <c r="G1645" t="s">
        <v>3842</v>
      </c>
      <c r="H1645">
        <v>72</v>
      </c>
      <c r="I1645">
        <v>56</v>
      </c>
      <c r="K1645" t="s">
        <v>429</v>
      </c>
      <c r="L1645">
        <v>1</v>
      </c>
      <c r="M1645" t="s">
        <v>6048</v>
      </c>
    </row>
    <row r="1646" spans="1:13" x14ac:dyDescent="0.25">
      <c r="A1646">
        <v>3324</v>
      </c>
      <c r="B1646">
        <v>2015</v>
      </c>
      <c r="C1646" t="s">
        <v>3274</v>
      </c>
      <c r="D1646" t="s">
        <v>30</v>
      </c>
      <c r="E1646" t="s">
        <v>3194</v>
      </c>
      <c r="F1646" t="s">
        <v>3348</v>
      </c>
      <c r="G1646" t="s">
        <v>3842</v>
      </c>
      <c r="H1646">
        <v>73</v>
      </c>
      <c r="I1646">
        <v>65</v>
      </c>
      <c r="J1646" t="s">
        <v>3843</v>
      </c>
      <c r="K1646" t="s">
        <v>430</v>
      </c>
      <c r="L1646">
        <v>1</v>
      </c>
      <c r="M1646" t="s">
        <v>5951</v>
      </c>
    </row>
    <row r="1647" spans="1:13" x14ac:dyDescent="0.25">
      <c r="A1647">
        <v>3327</v>
      </c>
      <c r="B1647">
        <v>2015</v>
      </c>
      <c r="C1647" t="s">
        <v>3274</v>
      </c>
      <c r="D1647" t="s">
        <v>36</v>
      </c>
      <c r="E1647" t="s">
        <v>3194</v>
      </c>
      <c r="F1647" t="s">
        <v>3245</v>
      </c>
      <c r="G1647" t="s">
        <v>3842</v>
      </c>
      <c r="H1647">
        <v>62</v>
      </c>
      <c r="I1647">
        <v>57</v>
      </c>
      <c r="K1647" t="s">
        <v>1363</v>
      </c>
      <c r="L1647">
        <v>1</v>
      </c>
      <c r="M1647" t="s">
        <v>6051</v>
      </c>
    </row>
    <row r="1648" spans="1:13" x14ac:dyDescent="0.25">
      <c r="A1648">
        <v>3329</v>
      </c>
      <c r="B1648">
        <v>2015</v>
      </c>
      <c r="C1648" t="s">
        <v>3274</v>
      </c>
      <c r="D1648" t="s">
        <v>85</v>
      </c>
      <c r="E1648" t="s">
        <v>3194</v>
      </c>
      <c r="F1648" t="s">
        <v>3324</v>
      </c>
      <c r="G1648" t="s">
        <v>3842</v>
      </c>
      <c r="H1648">
        <v>56</v>
      </c>
      <c r="I1648">
        <v>54</v>
      </c>
      <c r="K1648" t="s">
        <v>297</v>
      </c>
      <c r="L1648">
        <v>1</v>
      </c>
      <c r="M1648" t="s">
        <v>6053</v>
      </c>
    </row>
    <row r="1649" spans="1:13" x14ac:dyDescent="0.25">
      <c r="A1649">
        <v>3331</v>
      </c>
      <c r="B1649">
        <v>2015</v>
      </c>
      <c r="C1649" t="s">
        <v>3274</v>
      </c>
      <c r="D1649" t="s">
        <v>317</v>
      </c>
      <c r="E1649" t="s">
        <v>3194</v>
      </c>
      <c r="F1649" t="s">
        <v>3833</v>
      </c>
      <c r="G1649" t="s">
        <v>3841</v>
      </c>
      <c r="H1649">
        <v>69</v>
      </c>
      <c r="I1649">
        <v>64</v>
      </c>
      <c r="J1649" t="s">
        <v>3843</v>
      </c>
      <c r="K1649" t="s">
        <v>1364</v>
      </c>
      <c r="L1649">
        <v>1</v>
      </c>
      <c r="M1649" t="s">
        <v>6055</v>
      </c>
    </row>
    <row r="1650" spans="1:13" x14ac:dyDescent="0.25">
      <c r="A1650">
        <v>3332</v>
      </c>
      <c r="B1650">
        <v>2015</v>
      </c>
      <c r="C1650" t="s">
        <v>3274</v>
      </c>
      <c r="D1650" t="s">
        <v>422</v>
      </c>
      <c r="E1650" t="s">
        <v>3194</v>
      </c>
      <c r="F1650" t="s">
        <v>3255</v>
      </c>
      <c r="G1650" t="s">
        <v>3842</v>
      </c>
      <c r="H1650">
        <v>58</v>
      </c>
      <c r="I1650">
        <v>44</v>
      </c>
      <c r="K1650" t="s">
        <v>358</v>
      </c>
      <c r="L1650">
        <v>1</v>
      </c>
      <c r="M1650" t="s">
        <v>6056</v>
      </c>
    </row>
    <row r="1651" spans="1:13" x14ac:dyDescent="0.25">
      <c r="A1651">
        <v>3334</v>
      </c>
      <c r="B1651">
        <v>2015</v>
      </c>
      <c r="C1651" t="s">
        <v>3274</v>
      </c>
      <c r="D1651" t="s">
        <v>208</v>
      </c>
      <c r="E1651" t="s">
        <v>3194</v>
      </c>
      <c r="F1651" t="s">
        <v>3248</v>
      </c>
      <c r="G1651" t="s">
        <v>3841</v>
      </c>
      <c r="H1651">
        <v>72</v>
      </c>
      <c r="I1651">
        <v>54</v>
      </c>
      <c r="K1651" t="s">
        <v>1365</v>
      </c>
      <c r="L1651">
        <v>1</v>
      </c>
      <c r="M1651" t="s">
        <v>6010</v>
      </c>
    </row>
    <row r="1652" spans="1:13" x14ac:dyDescent="0.25">
      <c r="A1652">
        <v>3337</v>
      </c>
      <c r="B1652">
        <v>2015</v>
      </c>
      <c r="C1652" t="s">
        <v>3274</v>
      </c>
      <c r="D1652" t="s">
        <v>51</v>
      </c>
      <c r="E1652" t="s">
        <v>3194</v>
      </c>
      <c r="F1652" t="s">
        <v>3444</v>
      </c>
      <c r="G1652" t="s">
        <v>3841</v>
      </c>
      <c r="H1652">
        <v>80</v>
      </c>
      <c r="I1652">
        <v>67</v>
      </c>
      <c r="K1652" t="s">
        <v>1366</v>
      </c>
      <c r="L1652">
        <v>1</v>
      </c>
      <c r="M1652" t="s">
        <v>6058</v>
      </c>
    </row>
    <row r="1653" spans="1:13" x14ac:dyDescent="0.25">
      <c r="A1653">
        <v>3338</v>
      </c>
      <c r="B1653">
        <v>2015</v>
      </c>
      <c r="C1653" t="s">
        <v>3274</v>
      </c>
      <c r="D1653" t="s">
        <v>304</v>
      </c>
      <c r="E1653" t="s">
        <v>3194</v>
      </c>
      <c r="F1653" t="s">
        <v>3445</v>
      </c>
      <c r="G1653" t="s">
        <v>3842</v>
      </c>
      <c r="H1653">
        <v>64</v>
      </c>
      <c r="I1653">
        <v>57</v>
      </c>
      <c r="K1653" t="s">
        <v>1367</v>
      </c>
      <c r="L1653">
        <v>1</v>
      </c>
      <c r="M1653" t="s">
        <v>6059</v>
      </c>
    </row>
    <row r="1654" spans="1:13" x14ac:dyDescent="0.25">
      <c r="A1654">
        <v>3341</v>
      </c>
      <c r="B1654">
        <v>2015</v>
      </c>
      <c r="C1654" t="s">
        <v>3274</v>
      </c>
      <c r="D1654" t="s">
        <v>310</v>
      </c>
      <c r="E1654" t="s">
        <v>3194</v>
      </c>
      <c r="F1654" t="s">
        <v>3229</v>
      </c>
      <c r="G1654" t="s">
        <v>3842</v>
      </c>
      <c r="H1654">
        <v>79</v>
      </c>
      <c r="I1654">
        <v>69</v>
      </c>
      <c r="K1654" t="s">
        <v>1368</v>
      </c>
      <c r="L1654">
        <v>1</v>
      </c>
      <c r="M1654" t="s">
        <v>6061</v>
      </c>
    </row>
    <row r="1655" spans="1:13" x14ac:dyDescent="0.25">
      <c r="A1655">
        <v>3346</v>
      </c>
      <c r="B1655">
        <v>2015</v>
      </c>
      <c r="C1655" t="s">
        <v>3444</v>
      </c>
      <c r="D1655" t="s">
        <v>128</v>
      </c>
      <c r="E1655" t="s">
        <v>3194</v>
      </c>
      <c r="F1655" t="s">
        <v>3279</v>
      </c>
      <c r="G1655" t="s">
        <v>3842</v>
      </c>
      <c r="H1655">
        <v>87</v>
      </c>
      <c r="I1655">
        <v>52</v>
      </c>
      <c r="K1655" t="s">
        <v>99</v>
      </c>
      <c r="L1655">
        <v>1</v>
      </c>
      <c r="M1655" t="s">
        <v>6064</v>
      </c>
    </row>
    <row r="1656" spans="1:13" x14ac:dyDescent="0.25">
      <c r="A1656">
        <v>3347</v>
      </c>
      <c r="B1656">
        <v>2015</v>
      </c>
      <c r="C1656" t="s">
        <v>3444</v>
      </c>
      <c r="D1656" t="s">
        <v>313</v>
      </c>
      <c r="E1656" t="s">
        <v>3194</v>
      </c>
      <c r="F1656" t="s">
        <v>3451</v>
      </c>
      <c r="G1656" t="s">
        <v>3842</v>
      </c>
      <c r="H1656">
        <v>79</v>
      </c>
      <c r="I1656">
        <v>52</v>
      </c>
      <c r="K1656" t="s">
        <v>100</v>
      </c>
      <c r="L1656">
        <v>1</v>
      </c>
      <c r="M1656" t="s">
        <v>6065</v>
      </c>
    </row>
    <row r="1657" spans="1:13" x14ac:dyDescent="0.25">
      <c r="A1657">
        <v>3352</v>
      </c>
      <c r="B1657">
        <v>2015</v>
      </c>
      <c r="C1657" t="s">
        <v>3444</v>
      </c>
      <c r="D1657" t="s">
        <v>20</v>
      </c>
      <c r="E1657" t="s">
        <v>3194</v>
      </c>
      <c r="F1657" t="s">
        <v>3533</v>
      </c>
      <c r="G1657" t="s">
        <v>3842</v>
      </c>
      <c r="H1657">
        <v>85</v>
      </c>
      <c r="I1657">
        <v>52</v>
      </c>
      <c r="K1657" t="s">
        <v>153</v>
      </c>
      <c r="L1657">
        <v>1</v>
      </c>
      <c r="M1657" t="s">
        <v>6067</v>
      </c>
    </row>
    <row r="1658" spans="1:13" x14ac:dyDescent="0.25">
      <c r="A1658">
        <v>3353</v>
      </c>
      <c r="B1658">
        <v>2015</v>
      </c>
      <c r="C1658" t="s">
        <v>3444</v>
      </c>
      <c r="D1658" t="s">
        <v>78</v>
      </c>
      <c r="E1658" t="s">
        <v>3194</v>
      </c>
      <c r="F1658" t="s">
        <v>3490</v>
      </c>
      <c r="G1658" t="s">
        <v>3842</v>
      </c>
      <c r="H1658">
        <v>87</v>
      </c>
      <c r="I1658">
        <v>61</v>
      </c>
      <c r="K1658" t="s">
        <v>265</v>
      </c>
      <c r="L1658">
        <v>1</v>
      </c>
      <c r="M1658" t="s">
        <v>6068</v>
      </c>
    </row>
    <row r="1659" spans="1:13" x14ac:dyDescent="0.25">
      <c r="A1659">
        <v>3354</v>
      </c>
      <c r="B1659">
        <v>2015</v>
      </c>
      <c r="C1659" t="s">
        <v>3444</v>
      </c>
      <c r="D1659" t="s">
        <v>263</v>
      </c>
      <c r="E1659" t="s">
        <v>3194</v>
      </c>
      <c r="F1659" t="s">
        <v>3436</v>
      </c>
      <c r="G1659" t="s">
        <v>3842</v>
      </c>
      <c r="H1659">
        <v>66</v>
      </c>
      <c r="I1659">
        <v>46</v>
      </c>
      <c r="K1659" t="s">
        <v>266</v>
      </c>
      <c r="L1659">
        <v>1</v>
      </c>
      <c r="M1659" t="s">
        <v>6069</v>
      </c>
    </row>
    <row r="1660" spans="1:13" x14ac:dyDescent="0.25">
      <c r="A1660">
        <v>3355</v>
      </c>
      <c r="B1660">
        <v>2015</v>
      </c>
      <c r="C1660" t="s">
        <v>3444</v>
      </c>
      <c r="D1660" t="s">
        <v>26</v>
      </c>
      <c r="E1660" t="s">
        <v>3194</v>
      </c>
      <c r="F1660" t="s">
        <v>3530</v>
      </c>
      <c r="G1660" t="s">
        <v>3841</v>
      </c>
      <c r="H1660">
        <v>71</v>
      </c>
      <c r="I1660">
        <v>64</v>
      </c>
      <c r="J1660" t="s">
        <v>3843</v>
      </c>
      <c r="K1660" t="s">
        <v>398</v>
      </c>
      <c r="L1660">
        <v>1</v>
      </c>
      <c r="M1660" t="s">
        <v>6070</v>
      </c>
    </row>
    <row r="1661" spans="1:13" x14ac:dyDescent="0.25">
      <c r="A1661">
        <v>3356</v>
      </c>
      <c r="B1661">
        <v>2015</v>
      </c>
      <c r="C1661" t="s">
        <v>3444</v>
      </c>
      <c r="D1661" t="s">
        <v>28</v>
      </c>
      <c r="E1661" t="s">
        <v>3194</v>
      </c>
      <c r="F1661" t="s">
        <v>3512</v>
      </c>
      <c r="G1661" t="s">
        <v>3842</v>
      </c>
      <c r="H1661">
        <v>82</v>
      </c>
      <c r="I1661">
        <v>56</v>
      </c>
      <c r="K1661" t="s">
        <v>399</v>
      </c>
      <c r="L1661">
        <v>1</v>
      </c>
      <c r="M1661" t="s">
        <v>6071</v>
      </c>
    </row>
    <row r="1662" spans="1:13" x14ac:dyDescent="0.25">
      <c r="A1662">
        <v>3357</v>
      </c>
      <c r="B1662">
        <v>2015</v>
      </c>
      <c r="C1662" t="s">
        <v>3444</v>
      </c>
      <c r="D1662" t="s">
        <v>30</v>
      </c>
      <c r="E1662" t="s">
        <v>3194</v>
      </c>
      <c r="F1662" t="s">
        <v>3298</v>
      </c>
      <c r="G1662" t="s">
        <v>3841</v>
      </c>
      <c r="H1662">
        <v>68</v>
      </c>
      <c r="I1662">
        <v>66</v>
      </c>
      <c r="J1662" t="s">
        <v>3844</v>
      </c>
      <c r="K1662" t="s">
        <v>1033</v>
      </c>
      <c r="L1662">
        <v>1</v>
      </c>
      <c r="M1662" t="s">
        <v>6026</v>
      </c>
    </row>
    <row r="1663" spans="1:13" x14ac:dyDescent="0.25">
      <c r="A1663">
        <v>3358</v>
      </c>
      <c r="B1663">
        <v>2015</v>
      </c>
      <c r="C1663" t="s">
        <v>3444</v>
      </c>
      <c r="D1663" t="s">
        <v>199</v>
      </c>
      <c r="E1663" t="s">
        <v>3194</v>
      </c>
      <c r="F1663" t="s">
        <v>3273</v>
      </c>
      <c r="G1663" t="s">
        <v>3842</v>
      </c>
      <c r="H1663">
        <v>70</v>
      </c>
      <c r="I1663">
        <v>50</v>
      </c>
      <c r="K1663" t="s">
        <v>1370</v>
      </c>
      <c r="L1663">
        <v>1</v>
      </c>
      <c r="M1663" t="s">
        <v>5978</v>
      </c>
    </row>
    <row r="1664" spans="1:13" x14ac:dyDescent="0.25">
      <c r="A1664">
        <v>3360</v>
      </c>
      <c r="B1664">
        <v>2015</v>
      </c>
      <c r="C1664" t="s">
        <v>3444</v>
      </c>
      <c r="D1664" t="s">
        <v>161</v>
      </c>
      <c r="E1664" t="s">
        <v>3194</v>
      </c>
      <c r="F1664" t="s">
        <v>3324</v>
      </c>
      <c r="G1664" t="s">
        <v>3842</v>
      </c>
      <c r="H1664">
        <v>84</v>
      </c>
      <c r="I1664">
        <v>77</v>
      </c>
      <c r="J1664" t="s">
        <v>3843</v>
      </c>
      <c r="K1664" t="s">
        <v>403</v>
      </c>
      <c r="L1664">
        <v>1</v>
      </c>
      <c r="M1664" t="s">
        <v>6072</v>
      </c>
    </row>
    <row r="1665" spans="1:13" x14ac:dyDescent="0.25">
      <c r="A1665">
        <v>3362</v>
      </c>
      <c r="B1665">
        <v>2015</v>
      </c>
      <c r="C1665" t="s">
        <v>3444</v>
      </c>
      <c r="D1665" t="s">
        <v>274</v>
      </c>
      <c r="E1665" t="s">
        <v>3194</v>
      </c>
      <c r="F1665" t="s">
        <v>3295</v>
      </c>
      <c r="G1665" t="s">
        <v>3842</v>
      </c>
      <c r="H1665">
        <v>66</v>
      </c>
      <c r="I1665">
        <v>60</v>
      </c>
      <c r="K1665" t="s">
        <v>749</v>
      </c>
      <c r="L1665">
        <v>1</v>
      </c>
      <c r="M1665" t="s">
        <v>6073</v>
      </c>
    </row>
    <row r="1666" spans="1:13" x14ac:dyDescent="0.25">
      <c r="A1666">
        <v>3366</v>
      </c>
      <c r="B1666">
        <v>2015</v>
      </c>
      <c r="C1666" t="s">
        <v>3444</v>
      </c>
      <c r="D1666" t="s">
        <v>279</v>
      </c>
      <c r="E1666" t="s">
        <v>3194</v>
      </c>
      <c r="F1666" t="s">
        <v>3274</v>
      </c>
      <c r="G1666" t="s">
        <v>3842</v>
      </c>
      <c r="H1666">
        <v>76</v>
      </c>
      <c r="I1666">
        <v>66</v>
      </c>
      <c r="J1666" t="s">
        <v>3843</v>
      </c>
      <c r="K1666" t="s">
        <v>408</v>
      </c>
      <c r="L1666">
        <v>1</v>
      </c>
      <c r="M1666" t="s">
        <v>6057</v>
      </c>
    </row>
    <row r="1667" spans="1:13" x14ac:dyDescent="0.25">
      <c r="A1667">
        <v>3367</v>
      </c>
      <c r="B1667">
        <v>2015</v>
      </c>
      <c r="C1667" t="s">
        <v>3444</v>
      </c>
      <c r="D1667" t="s">
        <v>47</v>
      </c>
      <c r="E1667" t="s">
        <v>3194</v>
      </c>
      <c r="F1667" t="s">
        <v>3348</v>
      </c>
      <c r="G1667" t="s">
        <v>3841</v>
      </c>
      <c r="H1667">
        <v>59</v>
      </c>
      <c r="I1667">
        <v>54</v>
      </c>
      <c r="K1667" t="s">
        <v>796</v>
      </c>
      <c r="L1667">
        <v>1</v>
      </c>
      <c r="M1667" t="s">
        <v>5961</v>
      </c>
    </row>
    <row r="1668" spans="1:13" x14ac:dyDescent="0.25">
      <c r="A1668">
        <v>3369</v>
      </c>
      <c r="B1668">
        <v>2015</v>
      </c>
      <c r="C1668" t="s">
        <v>3444</v>
      </c>
      <c r="D1668" t="s">
        <v>92</v>
      </c>
      <c r="E1668" t="s">
        <v>3194</v>
      </c>
      <c r="F1668" t="s">
        <v>3445</v>
      </c>
      <c r="G1668" t="s">
        <v>3842</v>
      </c>
      <c r="H1668">
        <v>59</v>
      </c>
      <c r="I1668">
        <v>56</v>
      </c>
      <c r="K1668" t="s">
        <v>1325</v>
      </c>
      <c r="L1668">
        <v>1</v>
      </c>
      <c r="M1668" t="s">
        <v>6078</v>
      </c>
    </row>
    <row r="1669" spans="1:13" x14ac:dyDescent="0.25">
      <c r="A1669">
        <v>3372</v>
      </c>
      <c r="B1669">
        <v>2015</v>
      </c>
      <c r="C1669" t="s">
        <v>3444</v>
      </c>
      <c r="D1669" t="s">
        <v>345</v>
      </c>
      <c r="E1669" t="s">
        <v>3194</v>
      </c>
      <c r="F1669" t="s">
        <v>3245</v>
      </c>
      <c r="G1669" t="s">
        <v>3841</v>
      </c>
      <c r="H1669">
        <v>96</v>
      </c>
      <c r="I1669">
        <v>90</v>
      </c>
      <c r="J1669" t="s">
        <v>3843</v>
      </c>
      <c r="K1669" t="s">
        <v>285</v>
      </c>
      <c r="L1669">
        <v>1</v>
      </c>
      <c r="M1669" t="s">
        <v>6079</v>
      </c>
    </row>
    <row r="1670" spans="1:13" x14ac:dyDescent="0.25">
      <c r="A1670">
        <v>3374</v>
      </c>
      <c r="B1670">
        <v>2015</v>
      </c>
      <c r="C1670" t="s">
        <v>3444</v>
      </c>
      <c r="D1670" t="s">
        <v>58</v>
      </c>
      <c r="E1670" t="s">
        <v>3194</v>
      </c>
      <c r="F1670" t="s">
        <v>3327</v>
      </c>
      <c r="G1670" t="s">
        <v>3842</v>
      </c>
      <c r="H1670">
        <v>72</v>
      </c>
      <c r="I1670">
        <v>66</v>
      </c>
      <c r="K1670" t="s">
        <v>1327</v>
      </c>
      <c r="L1670">
        <v>1</v>
      </c>
      <c r="M1670" t="s">
        <v>6081</v>
      </c>
    </row>
    <row r="1671" spans="1:13" x14ac:dyDescent="0.25">
      <c r="A1671">
        <v>3378</v>
      </c>
      <c r="B1671">
        <v>2015</v>
      </c>
      <c r="C1671" t="s">
        <v>3245</v>
      </c>
      <c r="D1671" t="s">
        <v>148</v>
      </c>
      <c r="E1671" t="s">
        <v>3194</v>
      </c>
      <c r="F1671" t="s">
        <v>3325</v>
      </c>
      <c r="G1671" t="s">
        <v>3842</v>
      </c>
      <c r="H1671">
        <v>76</v>
      </c>
      <c r="I1671">
        <v>54</v>
      </c>
      <c r="K1671" t="s">
        <v>11</v>
      </c>
      <c r="L1671">
        <v>1</v>
      </c>
      <c r="M1671" t="s">
        <v>6083</v>
      </c>
    </row>
    <row r="1672" spans="1:13" x14ac:dyDescent="0.25">
      <c r="A1672">
        <v>3379</v>
      </c>
      <c r="B1672">
        <v>2015</v>
      </c>
      <c r="C1672" t="s">
        <v>3245</v>
      </c>
      <c r="D1672" t="s">
        <v>149</v>
      </c>
      <c r="E1672" t="s">
        <v>3194</v>
      </c>
      <c r="F1672" t="s">
        <v>3839</v>
      </c>
      <c r="G1672" t="s">
        <v>3842</v>
      </c>
      <c r="H1672">
        <v>109</v>
      </c>
      <c r="I1672">
        <v>57</v>
      </c>
      <c r="K1672" t="s">
        <v>99</v>
      </c>
      <c r="L1672">
        <v>1</v>
      </c>
      <c r="M1672" t="s">
        <v>6084</v>
      </c>
    </row>
    <row r="1673" spans="1:13" x14ac:dyDescent="0.25">
      <c r="A1673">
        <v>3380</v>
      </c>
      <c r="B1673">
        <v>2015</v>
      </c>
      <c r="C1673" t="s">
        <v>3245</v>
      </c>
      <c r="D1673" t="s">
        <v>12</v>
      </c>
      <c r="E1673" t="s">
        <v>3194</v>
      </c>
      <c r="F1673" t="s">
        <v>3212</v>
      </c>
      <c r="G1673" t="s">
        <v>3842</v>
      </c>
      <c r="H1673">
        <v>69</v>
      </c>
      <c r="I1673">
        <v>51</v>
      </c>
      <c r="K1673" t="s">
        <v>100</v>
      </c>
      <c r="L1673">
        <v>1</v>
      </c>
      <c r="M1673" t="s">
        <v>4022</v>
      </c>
    </row>
    <row r="1674" spans="1:13" x14ac:dyDescent="0.25">
      <c r="A1674">
        <v>3384</v>
      </c>
      <c r="B1674">
        <v>2015</v>
      </c>
      <c r="C1674" t="s">
        <v>3245</v>
      </c>
      <c r="D1674" t="s">
        <v>289</v>
      </c>
      <c r="E1674" t="s">
        <v>3194</v>
      </c>
      <c r="F1674" t="s">
        <v>3491</v>
      </c>
      <c r="G1674" t="s">
        <v>3842</v>
      </c>
      <c r="H1674">
        <v>84</v>
      </c>
      <c r="I1674">
        <v>64</v>
      </c>
      <c r="K1674" t="s">
        <v>196</v>
      </c>
      <c r="L1674">
        <v>1</v>
      </c>
      <c r="M1674" t="s">
        <v>6086</v>
      </c>
    </row>
    <row r="1675" spans="1:13" x14ac:dyDescent="0.25">
      <c r="A1675">
        <v>3385</v>
      </c>
      <c r="B1675">
        <v>2015</v>
      </c>
      <c r="C1675" t="s">
        <v>3245</v>
      </c>
      <c r="D1675" t="s">
        <v>22</v>
      </c>
      <c r="E1675" t="s">
        <v>3194</v>
      </c>
      <c r="F1675" t="s">
        <v>3399</v>
      </c>
      <c r="G1675" t="s">
        <v>3842</v>
      </c>
      <c r="H1675">
        <v>92</v>
      </c>
      <c r="I1675">
        <v>56</v>
      </c>
      <c r="K1675" t="s">
        <v>264</v>
      </c>
      <c r="L1675">
        <v>1</v>
      </c>
      <c r="M1675" t="s">
        <v>5612</v>
      </c>
    </row>
    <row r="1676" spans="1:13" x14ac:dyDescent="0.25">
      <c r="A1676">
        <v>3386</v>
      </c>
      <c r="B1676">
        <v>2015</v>
      </c>
      <c r="C1676" t="s">
        <v>3245</v>
      </c>
      <c r="D1676" t="s">
        <v>197</v>
      </c>
      <c r="E1676" t="s">
        <v>3194</v>
      </c>
      <c r="F1676" t="s">
        <v>3477</v>
      </c>
      <c r="G1676" t="s">
        <v>3842</v>
      </c>
      <c r="H1676">
        <v>85</v>
      </c>
      <c r="I1676">
        <v>57</v>
      </c>
      <c r="K1676" t="s">
        <v>464</v>
      </c>
      <c r="L1676">
        <v>1</v>
      </c>
      <c r="M1676" t="s">
        <v>6087</v>
      </c>
    </row>
    <row r="1677" spans="1:13" x14ac:dyDescent="0.25">
      <c r="A1677">
        <v>3387</v>
      </c>
      <c r="B1677">
        <v>2015</v>
      </c>
      <c r="C1677" t="s">
        <v>3245</v>
      </c>
      <c r="D1677" t="s">
        <v>417</v>
      </c>
      <c r="E1677" t="s">
        <v>3194</v>
      </c>
      <c r="F1677" t="s">
        <v>3382</v>
      </c>
      <c r="G1677" t="s">
        <v>3842</v>
      </c>
      <c r="H1677">
        <v>92</v>
      </c>
      <c r="I1677">
        <v>57</v>
      </c>
      <c r="K1677" t="s">
        <v>419</v>
      </c>
      <c r="L1677">
        <v>1</v>
      </c>
      <c r="M1677" t="s">
        <v>6088</v>
      </c>
    </row>
    <row r="1678" spans="1:13" x14ac:dyDescent="0.25">
      <c r="A1678">
        <v>3388</v>
      </c>
      <c r="B1678">
        <v>2015</v>
      </c>
      <c r="C1678" t="s">
        <v>3245</v>
      </c>
      <c r="D1678" t="s">
        <v>28</v>
      </c>
      <c r="E1678" t="s">
        <v>3194</v>
      </c>
      <c r="F1678" t="s">
        <v>3459</v>
      </c>
      <c r="G1678" t="s">
        <v>3842</v>
      </c>
      <c r="H1678">
        <v>86</v>
      </c>
      <c r="I1678">
        <v>76</v>
      </c>
      <c r="K1678" t="s">
        <v>465</v>
      </c>
      <c r="L1678">
        <v>1</v>
      </c>
      <c r="M1678" t="s">
        <v>6089</v>
      </c>
    </row>
    <row r="1679" spans="1:13" x14ac:dyDescent="0.25">
      <c r="A1679">
        <v>3389</v>
      </c>
      <c r="B1679">
        <v>2015</v>
      </c>
      <c r="C1679" t="s">
        <v>3245</v>
      </c>
      <c r="D1679" t="s">
        <v>133</v>
      </c>
      <c r="E1679" t="s">
        <v>3194</v>
      </c>
      <c r="F1679" t="s">
        <v>3269</v>
      </c>
      <c r="G1679" t="s">
        <v>3842</v>
      </c>
      <c r="H1679">
        <v>108</v>
      </c>
      <c r="I1679">
        <v>82</v>
      </c>
      <c r="K1679" t="s">
        <v>954</v>
      </c>
      <c r="L1679">
        <v>1</v>
      </c>
      <c r="M1679" t="s">
        <v>6090</v>
      </c>
    </row>
    <row r="1680" spans="1:13" x14ac:dyDescent="0.25">
      <c r="A1680">
        <v>3392</v>
      </c>
      <c r="B1680">
        <v>2015</v>
      </c>
      <c r="C1680" t="s">
        <v>3245</v>
      </c>
      <c r="D1680" t="s">
        <v>34</v>
      </c>
      <c r="E1680" t="s">
        <v>3194</v>
      </c>
      <c r="F1680" t="s">
        <v>3445</v>
      </c>
      <c r="G1680" t="s">
        <v>3841</v>
      </c>
      <c r="H1680">
        <v>74</v>
      </c>
      <c r="I1680">
        <v>72</v>
      </c>
      <c r="J1680" t="s">
        <v>3843</v>
      </c>
      <c r="K1680" t="s">
        <v>1373</v>
      </c>
      <c r="L1680">
        <v>1</v>
      </c>
      <c r="M1680" t="s">
        <v>6092</v>
      </c>
    </row>
    <row r="1681" spans="1:13" x14ac:dyDescent="0.25">
      <c r="A1681">
        <v>3394</v>
      </c>
      <c r="B1681">
        <v>2015</v>
      </c>
      <c r="C1681" t="s">
        <v>3245</v>
      </c>
      <c r="D1681" t="s">
        <v>137</v>
      </c>
      <c r="E1681" t="s">
        <v>3194</v>
      </c>
      <c r="F1681" t="s">
        <v>3248</v>
      </c>
      <c r="G1681" t="s">
        <v>3841</v>
      </c>
      <c r="H1681">
        <v>77</v>
      </c>
      <c r="I1681">
        <v>75</v>
      </c>
      <c r="K1681" t="s">
        <v>1374</v>
      </c>
      <c r="L1681">
        <v>1</v>
      </c>
      <c r="M1681" t="s">
        <v>6005</v>
      </c>
    </row>
    <row r="1682" spans="1:13" x14ac:dyDescent="0.25">
      <c r="A1682">
        <v>3395</v>
      </c>
      <c r="B1682">
        <v>2015</v>
      </c>
      <c r="C1682" t="s">
        <v>3245</v>
      </c>
      <c r="D1682" t="s">
        <v>85</v>
      </c>
      <c r="E1682" t="s">
        <v>3194</v>
      </c>
      <c r="F1682" t="s">
        <v>3229</v>
      </c>
      <c r="G1682" t="s">
        <v>3842</v>
      </c>
      <c r="H1682">
        <v>89</v>
      </c>
      <c r="I1682">
        <v>80</v>
      </c>
      <c r="K1682" t="s">
        <v>1375</v>
      </c>
      <c r="L1682">
        <v>1</v>
      </c>
      <c r="M1682" t="s">
        <v>6093</v>
      </c>
    </row>
    <row r="1683" spans="1:13" x14ac:dyDescent="0.25">
      <c r="A1683">
        <v>3397</v>
      </c>
      <c r="B1683">
        <v>2015</v>
      </c>
      <c r="C1683" t="s">
        <v>3245</v>
      </c>
      <c r="D1683" t="s">
        <v>317</v>
      </c>
      <c r="E1683" t="s">
        <v>3194</v>
      </c>
      <c r="F1683" t="s">
        <v>3348</v>
      </c>
      <c r="G1683" t="s">
        <v>3842</v>
      </c>
      <c r="H1683">
        <v>79</v>
      </c>
      <c r="I1683">
        <v>71</v>
      </c>
      <c r="K1683" t="s">
        <v>1376</v>
      </c>
      <c r="L1683">
        <v>1</v>
      </c>
      <c r="M1683" t="s">
        <v>5958</v>
      </c>
    </row>
    <row r="1684" spans="1:13" x14ac:dyDescent="0.25">
      <c r="A1684">
        <v>3399</v>
      </c>
      <c r="B1684">
        <v>2015</v>
      </c>
      <c r="C1684" t="s">
        <v>3245</v>
      </c>
      <c r="D1684" t="s">
        <v>44</v>
      </c>
      <c r="E1684" t="s">
        <v>3194</v>
      </c>
      <c r="F1684" t="s">
        <v>3255</v>
      </c>
      <c r="G1684" t="s">
        <v>3842</v>
      </c>
      <c r="H1684">
        <v>60</v>
      </c>
      <c r="I1684">
        <v>42</v>
      </c>
      <c r="K1684" t="s">
        <v>1377</v>
      </c>
      <c r="L1684">
        <v>1</v>
      </c>
      <c r="M1684" t="s">
        <v>6096</v>
      </c>
    </row>
    <row r="1685" spans="1:13" x14ac:dyDescent="0.25">
      <c r="A1685">
        <v>3400</v>
      </c>
      <c r="B1685">
        <v>2015</v>
      </c>
      <c r="C1685" t="s">
        <v>3245</v>
      </c>
      <c r="D1685" t="s">
        <v>47</v>
      </c>
      <c r="E1685" t="s">
        <v>3194</v>
      </c>
      <c r="F1685" t="s">
        <v>3327</v>
      </c>
      <c r="G1685" t="s">
        <v>3842</v>
      </c>
      <c r="H1685">
        <v>62</v>
      </c>
      <c r="I1685">
        <v>58</v>
      </c>
      <c r="K1685" t="s">
        <v>1378</v>
      </c>
      <c r="L1685">
        <v>1</v>
      </c>
      <c r="M1685" t="s">
        <v>6097</v>
      </c>
    </row>
    <row r="1686" spans="1:13" x14ac:dyDescent="0.25">
      <c r="A1686">
        <v>3403</v>
      </c>
      <c r="B1686">
        <v>2015</v>
      </c>
      <c r="C1686" t="s">
        <v>3245</v>
      </c>
      <c r="D1686" t="s">
        <v>93</v>
      </c>
      <c r="E1686" t="s">
        <v>3194</v>
      </c>
      <c r="F1686" t="s">
        <v>3324</v>
      </c>
      <c r="G1686" t="s">
        <v>3841</v>
      </c>
      <c r="H1686">
        <v>72</v>
      </c>
      <c r="I1686">
        <v>66</v>
      </c>
      <c r="K1686" t="s">
        <v>1381</v>
      </c>
      <c r="L1686">
        <v>1</v>
      </c>
      <c r="M1686" t="s">
        <v>6098</v>
      </c>
    </row>
    <row r="1687" spans="1:13" x14ac:dyDescent="0.25">
      <c r="A1687">
        <v>3406</v>
      </c>
      <c r="B1687">
        <v>2015</v>
      </c>
      <c r="C1687" t="s">
        <v>3245</v>
      </c>
      <c r="D1687" t="s">
        <v>308</v>
      </c>
      <c r="E1687" t="s">
        <v>3194</v>
      </c>
      <c r="F1687" t="s">
        <v>3833</v>
      </c>
      <c r="G1687" t="s">
        <v>3841</v>
      </c>
      <c r="H1687">
        <v>76</v>
      </c>
      <c r="I1687">
        <v>63</v>
      </c>
      <c r="K1687" t="s">
        <v>1382</v>
      </c>
      <c r="L1687">
        <v>1</v>
      </c>
      <c r="M1687" t="s">
        <v>6100</v>
      </c>
    </row>
    <row r="1688" spans="1:13" x14ac:dyDescent="0.25">
      <c r="A1688">
        <v>3407</v>
      </c>
      <c r="B1688">
        <v>2015</v>
      </c>
      <c r="C1688" t="s">
        <v>3245</v>
      </c>
      <c r="D1688" t="s">
        <v>60</v>
      </c>
      <c r="E1688" t="s">
        <v>3194</v>
      </c>
      <c r="F1688" t="s">
        <v>3295</v>
      </c>
      <c r="G1688" t="s">
        <v>3841</v>
      </c>
      <c r="H1688">
        <v>79</v>
      </c>
      <c r="I1688">
        <v>76</v>
      </c>
      <c r="K1688" t="s">
        <v>1383</v>
      </c>
      <c r="L1688">
        <v>1</v>
      </c>
      <c r="M1688" t="s">
        <v>6101</v>
      </c>
    </row>
    <row r="1689" spans="1:13" x14ac:dyDescent="0.25">
      <c r="A1689">
        <v>3410</v>
      </c>
      <c r="B1689">
        <v>2015</v>
      </c>
      <c r="C1689" t="s">
        <v>3255</v>
      </c>
      <c r="D1689" t="s">
        <v>98</v>
      </c>
      <c r="E1689" t="s">
        <v>3194</v>
      </c>
      <c r="F1689" t="s">
        <v>3335</v>
      </c>
      <c r="G1689" t="s">
        <v>3842</v>
      </c>
      <c r="H1689">
        <v>80</v>
      </c>
      <c r="I1689">
        <v>61</v>
      </c>
      <c r="K1689" t="s">
        <v>176</v>
      </c>
      <c r="L1689">
        <v>1</v>
      </c>
      <c r="M1689" t="s">
        <v>5029</v>
      </c>
    </row>
    <row r="1690" spans="1:13" x14ac:dyDescent="0.25">
      <c r="A1690">
        <v>3411</v>
      </c>
      <c r="B1690">
        <v>2015</v>
      </c>
      <c r="C1690" t="s">
        <v>3255</v>
      </c>
      <c r="D1690" t="s">
        <v>148</v>
      </c>
      <c r="E1690" t="s">
        <v>3194</v>
      </c>
      <c r="F1690" t="s">
        <v>3435</v>
      </c>
      <c r="G1690" t="s">
        <v>3842</v>
      </c>
      <c r="H1690">
        <v>82</v>
      </c>
      <c r="I1690">
        <v>56</v>
      </c>
      <c r="K1690" t="s">
        <v>258</v>
      </c>
      <c r="L1690">
        <v>1</v>
      </c>
      <c r="M1690" t="s">
        <v>6104</v>
      </c>
    </row>
    <row r="1691" spans="1:13" x14ac:dyDescent="0.25">
      <c r="A1691">
        <v>3413</v>
      </c>
      <c r="B1691">
        <v>2015</v>
      </c>
      <c r="C1691" t="s">
        <v>3255</v>
      </c>
      <c r="D1691" t="s">
        <v>70</v>
      </c>
      <c r="E1691" t="s">
        <v>3194</v>
      </c>
      <c r="F1691" t="s">
        <v>3415</v>
      </c>
      <c r="G1691" t="s">
        <v>3842</v>
      </c>
      <c r="H1691">
        <v>80</v>
      </c>
      <c r="I1691">
        <v>67</v>
      </c>
      <c r="K1691" t="s">
        <v>100</v>
      </c>
      <c r="L1691">
        <v>1</v>
      </c>
      <c r="M1691" t="s">
        <v>6105</v>
      </c>
    </row>
    <row r="1692" spans="1:13" x14ac:dyDescent="0.25">
      <c r="A1692">
        <v>3414</v>
      </c>
      <c r="B1692">
        <v>2015</v>
      </c>
      <c r="C1692" t="s">
        <v>3255</v>
      </c>
      <c r="D1692" t="s">
        <v>102</v>
      </c>
      <c r="E1692" t="s">
        <v>3194</v>
      </c>
      <c r="F1692" t="s">
        <v>3439</v>
      </c>
      <c r="G1692" t="s">
        <v>3842</v>
      </c>
      <c r="H1692">
        <v>75</v>
      </c>
      <c r="I1692">
        <v>64</v>
      </c>
      <c r="K1692" t="s">
        <v>101</v>
      </c>
      <c r="L1692">
        <v>1</v>
      </c>
      <c r="M1692" t="s">
        <v>6106</v>
      </c>
    </row>
    <row r="1693" spans="1:13" x14ac:dyDescent="0.25">
      <c r="A1693">
        <v>3416</v>
      </c>
      <c r="B1693">
        <v>2015</v>
      </c>
      <c r="C1693" t="s">
        <v>3255</v>
      </c>
      <c r="D1693" t="s">
        <v>314</v>
      </c>
      <c r="E1693" t="s">
        <v>3194</v>
      </c>
      <c r="F1693" t="s">
        <v>3373</v>
      </c>
      <c r="G1693" t="s">
        <v>3841</v>
      </c>
      <c r="H1693">
        <v>65</v>
      </c>
      <c r="I1693">
        <v>55</v>
      </c>
      <c r="K1693" t="s">
        <v>105</v>
      </c>
      <c r="L1693">
        <v>1</v>
      </c>
      <c r="M1693" t="s">
        <v>5318</v>
      </c>
    </row>
    <row r="1694" spans="1:13" x14ac:dyDescent="0.25">
      <c r="A1694">
        <v>3417</v>
      </c>
      <c r="B1694">
        <v>2015</v>
      </c>
      <c r="C1694" t="s">
        <v>3255</v>
      </c>
      <c r="D1694" t="s">
        <v>197</v>
      </c>
      <c r="E1694" t="s">
        <v>3194</v>
      </c>
      <c r="F1694" t="s">
        <v>3527</v>
      </c>
      <c r="G1694" t="s">
        <v>3841</v>
      </c>
      <c r="H1694">
        <v>74</v>
      </c>
      <c r="I1694">
        <v>73</v>
      </c>
      <c r="K1694" t="s">
        <v>152</v>
      </c>
      <c r="L1694">
        <v>1</v>
      </c>
      <c r="M1694" t="s">
        <v>6107</v>
      </c>
    </row>
    <row r="1695" spans="1:13" x14ac:dyDescent="0.25">
      <c r="A1695">
        <v>3418</v>
      </c>
      <c r="B1695">
        <v>2015</v>
      </c>
      <c r="C1695" t="s">
        <v>3255</v>
      </c>
      <c r="D1695" t="s">
        <v>24</v>
      </c>
      <c r="E1695" t="s">
        <v>3194</v>
      </c>
      <c r="F1695" t="s">
        <v>3234</v>
      </c>
      <c r="G1695" t="s">
        <v>3842</v>
      </c>
      <c r="H1695">
        <v>56</v>
      </c>
      <c r="I1695">
        <v>55</v>
      </c>
      <c r="J1695" t="s">
        <v>3844</v>
      </c>
      <c r="K1695" t="s">
        <v>153</v>
      </c>
      <c r="L1695">
        <v>1</v>
      </c>
      <c r="M1695" t="s">
        <v>4055</v>
      </c>
    </row>
    <row r="1696" spans="1:13" x14ac:dyDescent="0.25">
      <c r="A1696">
        <v>3422</v>
      </c>
      <c r="B1696">
        <v>2015</v>
      </c>
      <c r="C1696" t="s">
        <v>3255</v>
      </c>
      <c r="D1696" t="s">
        <v>292</v>
      </c>
      <c r="E1696" t="s">
        <v>3194</v>
      </c>
      <c r="F1696" t="s">
        <v>3273</v>
      </c>
      <c r="G1696" t="s">
        <v>3841</v>
      </c>
      <c r="H1696">
        <v>70</v>
      </c>
      <c r="I1696">
        <v>65</v>
      </c>
      <c r="K1696" t="s">
        <v>656</v>
      </c>
      <c r="L1696">
        <v>1</v>
      </c>
      <c r="M1696" t="s">
        <v>5977</v>
      </c>
    </row>
    <row r="1697" spans="1:13" x14ac:dyDescent="0.25">
      <c r="A1697">
        <v>3424</v>
      </c>
      <c r="B1697">
        <v>2015</v>
      </c>
      <c r="C1697" t="s">
        <v>3255</v>
      </c>
      <c r="D1697" t="s">
        <v>159</v>
      </c>
      <c r="E1697" t="s">
        <v>3194</v>
      </c>
      <c r="F1697" t="s">
        <v>3229</v>
      </c>
      <c r="G1697" t="s">
        <v>3842</v>
      </c>
      <c r="H1697">
        <v>65</v>
      </c>
      <c r="I1697">
        <v>49</v>
      </c>
      <c r="K1697" t="s">
        <v>658</v>
      </c>
      <c r="L1697">
        <v>1</v>
      </c>
      <c r="M1697" t="s">
        <v>6111</v>
      </c>
    </row>
    <row r="1698" spans="1:13" x14ac:dyDescent="0.25">
      <c r="A1698">
        <v>3425</v>
      </c>
      <c r="B1698">
        <v>2015</v>
      </c>
      <c r="C1698" t="s">
        <v>3255</v>
      </c>
      <c r="D1698" t="s">
        <v>161</v>
      </c>
      <c r="E1698" t="s">
        <v>3194</v>
      </c>
      <c r="F1698" t="s">
        <v>3348</v>
      </c>
      <c r="G1698" t="s">
        <v>3842</v>
      </c>
      <c r="H1698">
        <v>53</v>
      </c>
      <c r="I1698">
        <v>43</v>
      </c>
      <c r="K1698" t="s">
        <v>1063</v>
      </c>
      <c r="L1698">
        <v>1</v>
      </c>
      <c r="M1698" t="s">
        <v>5954</v>
      </c>
    </row>
    <row r="1699" spans="1:13" x14ac:dyDescent="0.25">
      <c r="A1699">
        <v>3427</v>
      </c>
      <c r="B1699">
        <v>2015</v>
      </c>
      <c r="C1699" t="s">
        <v>3255</v>
      </c>
      <c r="D1699" t="s">
        <v>455</v>
      </c>
      <c r="E1699" t="s">
        <v>3194</v>
      </c>
      <c r="F1699" t="s">
        <v>3245</v>
      </c>
      <c r="G1699" t="s">
        <v>3842</v>
      </c>
      <c r="H1699">
        <v>52</v>
      </c>
      <c r="I1699">
        <v>49</v>
      </c>
      <c r="K1699" t="s">
        <v>1385</v>
      </c>
      <c r="L1699">
        <v>1</v>
      </c>
      <c r="M1699" t="s">
        <v>6094</v>
      </c>
    </row>
    <row r="1700" spans="1:13" x14ac:dyDescent="0.25">
      <c r="A1700">
        <v>3428</v>
      </c>
      <c r="B1700">
        <v>2015</v>
      </c>
      <c r="C1700" t="s">
        <v>3255</v>
      </c>
      <c r="D1700" t="s">
        <v>317</v>
      </c>
      <c r="E1700" t="s">
        <v>3194</v>
      </c>
      <c r="F1700" t="s">
        <v>3444</v>
      </c>
      <c r="G1700" t="s">
        <v>3842</v>
      </c>
      <c r="H1700">
        <v>79</v>
      </c>
      <c r="I1700">
        <v>77</v>
      </c>
      <c r="K1700" t="s">
        <v>1386</v>
      </c>
      <c r="L1700">
        <v>1</v>
      </c>
      <c r="M1700" t="s">
        <v>6074</v>
      </c>
    </row>
    <row r="1701" spans="1:13" x14ac:dyDescent="0.25">
      <c r="A1701">
        <v>3431</v>
      </c>
      <c r="B1701">
        <v>2015</v>
      </c>
      <c r="C1701" t="s">
        <v>3255</v>
      </c>
      <c r="D1701" t="s">
        <v>89</v>
      </c>
      <c r="E1701" t="s">
        <v>3194</v>
      </c>
      <c r="F1701" t="s">
        <v>3324</v>
      </c>
      <c r="G1701" t="s">
        <v>3842</v>
      </c>
      <c r="H1701">
        <v>76</v>
      </c>
      <c r="I1701">
        <v>60</v>
      </c>
      <c r="K1701" t="s">
        <v>1387</v>
      </c>
      <c r="L1701">
        <v>1</v>
      </c>
      <c r="M1701" t="s">
        <v>6113</v>
      </c>
    </row>
    <row r="1702" spans="1:13" x14ac:dyDescent="0.25">
      <c r="A1702">
        <v>3433</v>
      </c>
      <c r="B1702">
        <v>2015</v>
      </c>
      <c r="C1702" t="s">
        <v>3255</v>
      </c>
      <c r="D1702" t="s">
        <v>49</v>
      </c>
      <c r="E1702" t="s">
        <v>3194</v>
      </c>
      <c r="F1702" t="s">
        <v>3833</v>
      </c>
      <c r="G1702" t="s">
        <v>3841</v>
      </c>
      <c r="H1702">
        <v>65</v>
      </c>
      <c r="I1702">
        <v>55</v>
      </c>
      <c r="K1702" t="s">
        <v>1388</v>
      </c>
      <c r="L1702">
        <v>1</v>
      </c>
      <c r="M1702" t="s">
        <v>6115</v>
      </c>
    </row>
    <row r="1703" spans="1:13" x14ac:dyDescent="0.25">
      <c r="A1703">
        <v>3436</v>
      </c>
      <c r="B1703">
        <v>2015</v>
      </c>
      <c r="C1703" t="s">
        <v>3255</v>
      </c>
      <c r="D1703" t="s">
        <v>304</v>
      </c>
      <c r="E1703" t="s">
        <v>3194</v>
      </c>
      <c r="F1703" t="s">
        <v>3248</v>
      </c>
      <c r="G1703" t="s">
        <v>3841</v>
      </c>
      <c r="H1703">
        <v>74</v>
      </c>
      <c r="I1703">
        <v>46</v>
      </c>
      <c r="K1703" t="s">
        <v>1389</v>
      </c>
      <c r="L1703">
        <v>1</v>
      </c>
      <c r="M1703" t="s">
        <v>6015</v>
      </c>
    </row>
    <row r="1704" spans="1:13" x14ac:dyDescent="0.25">
      <c r="A1704">
        <v>3439</v>
      </c>
      <c r="B1704">
        <v>2015</v>
      </c>
      <c r="C1704" t="s">
        <v>3255</v>
      </c>
      <c r="D1704" t="s">
        <v>60</v>
      </c>
      <c r="E1704" t="s">
        <v>3194</v>
      </c>
      <c r="F1704" t="s">
        <v>3298</v>
      </c>
      <c r="G1704" t="s">
        <v>3841</v>
      </c>
      <c r="H1704">
        <v>64</v>
      </c>
      <c r="I1704">
        <v>61</v>
      </c>
      <c r="K1704" t="s">
        <v>1390</v>
      </c>
      <c r="L1704">
        <v>1</v>
      </c>
      <c r="M1704" t="s">
        <v>6039</v>
      </c>
    </row>
    <row r="1705" spans="1:13" x14ac:dyDescent="0.25">
      <c r="A1705">
        <v>3441</v>
      </c>
      <c r="B1705">
        <v>2015</v>
      </c>
      <c r="C1705" t="s">
        <v>3324</v>
      </c>
      <c r="D1705" t="s">
        <v>64</v>
      </c>
      <c r="E1705" t="s">
        <v>3194</v>
      </c>
      <c r="F1705" t="s">
        <v>3525</v>
      </c>
      <c r="G1705" t="s">
        <v>3842</v>
      </c>
      <c r="H1705">
        <v>65</v>
      </c>
      <c r="I1705">
        <v>58</v>
      </c>
      <c r="K1705" t="s">
        <v>176</v>
      </c>
      <c r="L1705">
        <v>1</v>
      </c>
      <c r="M1705" t="s">
        <v>6119</v>
      </c>
    </row>
    <row r="1706" spans="1:13" x14ac:dyDescent="0.25">
      <c r="A1706">
        <v>3443</v>
      </c>
      <c r="B1706">
        <v>2015</v>
      </c>
      <c r="C1706" t="s">
        <v>3324</v>
      </c>
      <c r="D1706" t="s">
        <v>149</v>
      </c>
      <c r="E1706" t="s">
        <v>3194</v>
      </c>
      <c r="F1706" t="s">
        <v>3332</v>
      </c>
      <c r="G1706" t="s">
        <v>3842</v>
      </c>
      <c r="H1706">
        <v>69</v>
      </c>
      <c r="I1706">
        <v>67</v>
      </c>
      <c r="K1706" t="s">
        <v>259</v>
      </c>
      <c r="L1706">
        <v>1</v>
      </c>
      <c r="M1706" t="s">
        <v>5006</v>
      </c>
    </row>
    <row r="1707" spans="1:13" x14ac:dyDescent="0.25">
      <c r="A1707">
        <v>3444</v>
      </c>
      <c r="B1707">
        <v>2015</v>
      </c>
      <c r="C1707" t="s">
        <v>3324</v>
      </c>
      <c r="D1707" t="s">
        <v>12</v>
      </c>
      <c r="E1707" t="s">
        <v>3194</v>
      </c>
      <c r="F1707" t="s">
        <v>3466</v>
      </c>
      <c r="G1707" t="s">
        <v>3842</v>
      </c>
      <c r="H1707">
        <v>68</v>
      </c>
      <c r="I1707">
        <v>67</v>
      </c>
      <c r="J1707" t="s">
        <v>3843</v>
      </c>
      <c r="K1707" t="s">
        <v>260</v>
      </c>
      <c r="L1707">
        <v>1</v>
      </c>
      <c r="M1707" t="s">
        <v>6121</v>
      </c>
    </row>
    <row r="1708" spans="1:13" x14ac:dyDescent="0.25">
      <c r="A1708">
        <v>3447</v>
      </c>
      <c r="B1708">
        <v>2015</v>
      </c>
      <c r="C1708" t="s">
        <v>3324</v>
      </c>
      <c r="D1708" t="s">
        <v>18</v>
      </c>
      <c r="E1708" t="s">
        <v>3194</v>
      </c>
      <c r="F1708" t="s">
        <v>3317</v>
      </c>
      <c r="G1708" t="s">
        <v>3841</v>
      </c>
      <c r="H1708">
        <v>66</v>
      </c>
      <c r="I1708">
        <v>58</v>
      </c>
      <c r="K1708" t="s">
        <v>105</v>
      </c>
      <c r="L1708">
        <v>1</v>
      </c>
      <c r="M1708" t="s">
        <v>4700</v>
      </c>
    </row>
    <row r="1709" spans="1:13" x14ac:dyDescent="0.25">
      <c r="A1709">
        <v>3449</v>
      </c>
      <c r="B1709">
        <v>2015</v>
      </c>
      <c r="C1709" t="s">
        <v>3324</v>
      </c>
      <c r="D1709" t="s">
        <v>78</v>
      </c>
      <c r="E1709" t="s">
        <v>3194</v>
      </c>
      <c r="F1709" t="s">
        <v>3515</v>
      </c>
      <c r="G1709" t="s">
        <v>3842</v>
      </c>
      <c r="H1709">
        <v>101</v>
      </c>
      <c r="I1709">
        <v>49</v>
      </c>
      <c r="K1709" t="s">
        <v>153</v>
      </c>
      <c r="L1709">
        <v>1</v>
      </c>
      <c r="M1709" t="s">
        <v>6124</v>
      </c>
    </row>
    <row r="1710" spans="1:13" x14ac:dyDescent="0.25">
      <c r="A1710">
        <v>3450</v>
      </c>
      <c r="B1710">
        <v>2015</v>
      </c>
      <c r="C1710" t="s">
        <v>3324</v>
      </c>
      <c r="D1710" t="s">
        <v>263</v>
      </c>
      <c r="E1710" t="s">
        <v>3194</v>
      </c>
      <c r="F1710" t="s">
        <v>3223</v>
      </c>
      <c r="G1710" t="s">
        <v>3841</v>
      </c>
      <c r="H1710">
        <v>80</v>
      </c>
      <c r="I1710">
        <v>67</v>
      </c>
      <c r="K1710" t="s">
        <v>154</v>
      </c>
      <c r="L1710">
        <v>1</v>
      </c>
      <c r="M1710" t="s">
        <v>6125</v>
      </c>
    </row>
    <row r="1711" spans="1:13" x14ac:dyDescent="0.25">
      <c r="A1711">
        <v>3451</v>
      </c>
      <c r="B1711">
        <v>2015</v>
      </c>
      <c r="C1711" t="s">
        <v>3324</v>
      </c>
      <c r="D1711" t="s">
        <v>26</v>
      </c>
      <c r="E1711" t="s">
        <v>3194</v>
      </c>
      <c r="F1711" t="s">
        <v>3231</v>
      </c>
      <c r="G1711" t="s">
        <v>3842</v>
      </c>
      <c r="H1711">
        <v>67</v>
      </c>
      <c r="I1711">
        <v>61</v>
      </c>
      <c r="K1711" t="s">
        <v>332</v>
      </c>
      <c r="L1711">
        <v>1</v>
      </c>
      <c r="M1711" t="s">
        <v>6126</v>
      </c>
    </row>
    <row r="1712" spans="1:13" x14ac:dyDescent="0.25">
      <c r="A1712">
        <v>3452</v>
      </c>
      <c r="B1712">
        <v>2015</v>
      </c>
      <c r="C1712" t="s">
        <v>3324</v>
      </c>
      <c r="D1712" t="s">
        <v>28</v>
      </c>
      <c r="E1712" t="s">
        <v>3194</v>
      </c>
      <c r="F1712" t="s">
        <v>3283</v>
      </c>
      <c r="G1712" t="s">
        <v>3842</v>
      </c>
      <c r="H1712">
        <v>63</v>
      </c>
      <c r="I1712">
        <v>46</v>
      </c>
      <c r="K1712" t="s">
        <v>398</v>
      </c>
      <c r="L1712">
        <v>1</v>
      </c>
      <c r="M1712" t="s">
        <v>6127</v>
      </c>
    </row>
    <row r="1713" spans="1:13" x14ac:dyDescent="0.25">
      <c r="A1713">
        <v>3453</v>
      </c>
      <c r="B1713">
        <v>2015</v>
      </c>
      <c r="C1713" t="s">
        <v>3324</v>
      </c>
      <c r="D1713" t="s">
        <v>133</v>
      </c>
      <c r="E1713" t="s">
        <v>3194</v>
      </c>
      <c r="F1713" t="s">
        <v>3335</v>
      </c>
      <c r="G1713" t="s">
        <v>3842</v>
      </c>
      <c r="H1713">
        <v>76</v>
      </c>
      <c r="I1713">
        <v>55</v>
      </c>
      <c r="K1713" t="s">
        <v>399</v>
      </c>
      <c r="L1713">
        <v>1</v>
      </c>
      <c r="M1713" t="s">
        <v>5040</v>
      </c>
    </row>
    <row r="1714" spans="1:13" x14ac:dyDescent="0.25">
      <c r="A1714">
        <v>3455</v>
      </c>
      <c r="B1714">
        <v>2015</v>
      </c>
      <c r="C1714" t="s">
        <v>3324</v>
      </c>
      <c r="D1714" t="s">
        <v>333</v>
      </c>
      <c r="E1714" t="s">
        <v>3194</v>
      </c>
      <c r="F1714" t="s">
        <v>3833</v>
      </c>
      <c r="G1714" t="s">
        <v>3841</v>
      </c>
      <c r="H1714">
        <v>81</v>
      </c>
      <c r="I1714">
        <v>58</v>
      </c>
      <c r="K1714" t="s">
        <v>1370</v>
      </c>
      <c r="L1714">
        <v>1</v>
      </c>
      <c r="M1714" t="s">
        <v>6129</v>
      </c>
    </row>
    <row r="1715" spans="1:13" x14ac:dyDescent="0.25">
      <c r="A1715">
        <v>3457</v>
      </c>
      <c r="B1715">
        <v>2015</v>
      </c>
      <c r="C1715" t="s">
        <v>3324</v>
      </c>
      <c r="D1715" t="s">
        <v>37</v>
      </c>
      <c r="E1715" t="s">
        <v>3194</v>
      </c>
      <c r="F1715" t="s">
        <v>3348</v>
      </c>
      <c r="G1715" t="s">
        <v>3841</v>
      </c>
      <c r="H1715">
        <v>72</v>
      </c>
      <c r="I1715">
        <v>67</v>
      </c>
      <c r="K1715" t="s">
        <v>1324</v>
      </c>
      <c r="L1715">
        <v>1</v>
      </c>
      <c r="M1715" t="s">
        <v>5955</v>
      </c>
    </row>
    <row r="1716" spans="1:13" x14ac:dyDescent="0.25">
      <c r="A1716">
        <v>3459</v>
      </c>
      <c r="B1716">
        <v>2015</v>
      </c>
      <c r="C1716" t="s">
        <v>3324</v>
      </c>
      <c r="D1716" t="s">
        <v>40</v>
      </c>
      <c r="E1716" t="s">
        <v>3194</v>
      </c>
      <c r="F1716" t="s">
        <v>3445</v>
      </c>
      <c r="G1716" t="s">
        <v>3841</v>
      </c>
      <c r="H1716">
        <v>69</v>
      </c>
      <c r="I1716">
        <v>67</v>
      </c>
      <c r="K1716" t="s">
        <v>1393</v>
      </c>
      <c r="L1716">
        <v>1</v>
      </c>
      <c r="M1716" t="s">
        <v>6130</v>
      </c>
    </row>
    <row r="1717" spans="1:13" x14ac:dyDescent="0.25">
      <c r="A1717">
        <v>3461</v>
      </c>
      <c r="B1717">
        <v>2015</v>
      </c>
      <c r="C1717" t="s">
        <v>3324</v>
      </c>
      <c r="D1717" t="s">
        <v>44</v>
      </c>
      <c r="E1717" t="s">
        <v>3194</v>
      </c>
      <c r="F1717" t="s">
        <v>3327</v>
      </c>
      <c r="G1717" t="s">
        <v>3841</v>
      </c>
      <c r="H1717">
        <v>68</v>
      </c>
      <c r="I1717">
        <v>60</v>
      </c>
      <c r="K1717" t="s">
        <v>1394</v>
      </c>
      <c r="L1717">
        <v>1</v>
      </c>
      <c r="M1717" t="s">
        <v>6131</v>
      </c>
    </row>
    <row r="1718" spans="1:13" x14ac:dyDescent="0.25">
      <c r="A1718">
        <v>3464</v>
      </c>
      <c r="B1718">
        <v>2015</v>
      </c>
      <c r="C1718" t="s">
        <v>3324</v>
      </c>
      <c r="D1718" t="s">
        <v>49</v>
      </c>
      <c r="E1718" t="s">
        <v>3194</v>
      </c>
      <c r="F1718" t="s">
        <v>3444</v>
      </c>
      <c r="G1718" t="s">
        <v>3841</v>
      </c>
      <c r="H1718">
        <v>68</v>
      </c>
      <c r="I1718">
        <v>44</v>
      </c>
      <c r="K1718" t="s">
        <v>1395</v>
      </c>
      <c r="L1718">
        <v>1</v>
      </c>
      <c r="M1718" t="s">
        <v>6077</v>
      </c>
    </row>
    <row r="1719" spans="1:13" x14ac:dyDescent="0.25">
      <c r="A1719">
        <v>3465</v>
      </c>
      <c r="B1719">
        <v>2015</v>
      </c>
      <c r="C1719" t="s">
        <v>3324</v>
      </c>
      <c r="D1719" t="s">
        <v>342</v>
      </c>
      <c r="E1719" t="s">
        <v>3194</v>
      </c>
      <c r="F1719" t="s">
        <v>3248</v>
      </c>
      <c r="G1719" t="s">
        <v>3842</v>
      </c>
      <c r="H1719">
        <v>66</v>
      </c>
      <c r="I1719">
        <v>61</v>
      </c>
      <c r="J1719" t="s">
        <v>3843</v>
      </c>
      <c r="K1719" t="s">
        <v>1040</v>
      </c>
      <c r="L1719">
        <v>1</v>
      </c>
      <c r="M1719" t="s">
        <v>6013</v>
      </c>
    </row>
    <row r="1720" spans="1:13" x14ac:dyDescent="0.25">
      <c r="A1720">
        <v>3467</v>
      </c>
      <c r="B1720">
        <v>2015</v>
      </c>
      <c r="C1720" t="s">
        <v>3324</v>
      </c>
      <c r="D1720" t="s">
        <v>95</v>
      </c>
      <c r="E1720" t="s">
        <v>3194</v>
      </c>
      <c r="F1720" t="s">
        <v>3295</v>
      </c>
      <c r="G1720" t="s">
        <v>3842</v>
      </c>
      <c r="H1720">
        <v>60</v>
      </c>
      <c r="I1720">
        <v>39</v>
      </c>
      <c r="K1720" t="s">
        <v>1396</v>
      </c>
      <c r="L1720">
        <v>1</v>
      </c>
      <c r="M1720" t="s">
        <v>6133</v>
      </c>
    </row>
    <row r="1721" spans="1:13" x14ac:dyDescent="0.25">
      <c r="A1721">
        <v>3468</v>
      </c>
      <c r="B1721">
        <v>2015</v>
      </c>
      <c r="C1721" t="s">
        <v>3324</v>
      </c>
      <c r="D1721" t="s">
        <v>55</v>
      </c>
      <c r="E1721" t="s">
        <v>3194</v>
      </c>
      <c r="F1721" t="s">
        <v>3273</v>
      </c>
      <c r="G1721" t="s">
        <v>3842</v>
      </c>
      <c r="H1721">
        <v>72</v>
      </c>
      <c r="I1721">
        <v>65</v>
      </c>
      <c r="K1721" t="s">
        <v>1397</v>
      </c>
      <c r="L1721">
        <v>1</v>
      </c>
      <c r="M1721" t="s">
        <v>5991</v>
      </c>
    </row>
    <row r="1722" spans="1:13" x14ac:dyDescent="0.25">
      <c r="A1722">
        <v>3470</v>
      </c>
      <c r="B1722">
        <v>2015</v>
      </c>
      <c r="C1722" t="s">
        <v>3324</v>
      </c>
      <c r="D1722" t="s">
        <v>481</v>
      </c>
      <c r="E1722" t="s">
        <v>3194</v>
      </c>
      <c r="F1722" t="s">
        <v>3274</v>
      </c>
      <c r="G1722" t="s">
        <v>3842</v>
      </c>
      <c r="H1722">
        <v>82</v>
      </c>
      <c r="I1722">
        <v>78</v>
      </c>
      <c r="J1722" t="s">
        <v>3844</v>
      </c>
      <c r="K1722" t="s">
        <v>1398</v>
      </c>
      <c r="L1722">
        <v>1</v>
      </c>
      <c r="M1722" t="s">
        <v>6060</v>
      </c>
    </row>
    <row r="1723" spans="1:13" x14ac:dyDescent="0.25">
      <c r="A1723">
        <v>3473</v>
      </c>
      <c r="B1723">
        <v>2015</v>
      </c>
      <c r="C1723" t="s">
        <v>3445</v>
      </c>
      <c r="D1723" t="s">
        <v>64</v>
      </c>
      <c r="E1723" t="s">
        <v>3194</v>
      </c>
      <c r="F1723" t="s">
        <v>3205</v>
      </c>
      <c r="G1723" t="s">
        <v>3842</v>
      </c>
      <c r="H1723">
        <v>92</v>
      </c>
      <c r="I1723">
        <v>55</v>
      </c>
      <c r="K1723" t="s">
        <v>176</v>
      </c>
      <c r="L1723">
        <v>1</v>
      </c>
      <c r="M1723" t="s">
        <v>4003</v>
      </c>
    </row>
    <row r="1724" spans="1:13" x14ac:dyDescent="0.25">
      <c r="A1724">
        <v>3474</v>
      </c>
      <c r="B1724">
        <v>2015</v>
      </c>
      <c r="C1724" t="s">
        <v>3445</v>
      </c>
      <c r="D1724" t="s">
        <v>148</v>
      </c>
      <c r="E1724" t="s">
        <v>3194</v>
      </c>
      <c r="F1724" t="s">
        <v>3375</v>
      </c>
      <c r="G1724" t="s">
        <v>3842</v>
      </c>
      <c r="H1724">
        <v>74</v>
      </c>
      <c r="I1724">
        <v>63</v>
      </c>
      <c r="K1724" t="s">
        <v>258</v>
      </c>
      <c r="L1724">
        <v>1</v>
      </c>
      <c r="M1724" t="s">
        <v>5391</v>
      </c>
    </row>
    <row r="1725" spans="1:13" x14ac:dyDescent="0.25">
      <c r="A1725">
        <v>3475</v>
      </c>
      <c r="B1725">
        <v>2015</v>
      </c>
      <c r="C1725" t="s">
        <v>3445</v>
      </c>
      <c r="D1725" t="s">
        <v>68</v>
      </c>
      <c r="E1725" t="s">
        <v>3194</v>
      </c>
      <c r="F1725" t="s">
        <v>3230</v>
      </c>
      <c r="G1725" t="s">
        <v>3842</v>
      </c>
      <c r="H1725">
        <v>106</v>
      </c>
      <c r="I1725">
        <v>48</v>
      </c>
      <c r="K1725" t="s">
        <v>259</v>
      </c>
      <c r="L1725">
        <v>1</v>
      </c>
      <c r="M1725" t="s">
        <v>6134</v>
      </c>
    </row>
    <row r="1726" spans="1:13" x14ac:dyDescent="0.25">
      <c r="A1726">
        <v>3476</v>
      </c>
      <c r="B1726">
        <v>2015</v>
      </c>
      <c r="C1726" t="s">
        <v>3445</v>
      </c>
      <c r="D1726" t="s">
        <v>14</v>
      </c>
      <c r="E1726" t="s">
        <v>3194</v>
      </c>
      <c r="F1726" t="s">
        <v>3433</v>
      </c>
      <c r="G1726" t="s">
        <v>3842</v>
      </c>
      <c r="H1726">
        <v>91</v>
      </c>
      <c r="I1726">
        <v>64</v>
      </c>
      <c r="K1726" t="s">
        <v>260</v>
      </c>
      <c r="L1726">
        <v>1</v>
      </c>
      <c r="M1726" t="s">
        <v>5721</v>
      </c>
    </row>
    <row r="1727" spans="1:13" x14ac:dyDescent="0.25">
      <c r="A1727">
        <v>3477</v>
      </c>
      <c r="B1727">
        <v>2015</v>
      </c>
      <c r="C1727" t="s">
        <v>3445</v>
      </c>
      <c r="D1727" t="s">
        <v>102</v>
      </c>
      <c r="E1727" t="s">
        <v>3194</v>
      </c>
      <c r="F1727" t="s">
        <v>3308</v>
      </c>
      <c r="G1727" t="s">
        <v>3842</v>
      </c>
      <c r="H1727">
        <v>73</v>
      </c>
      <c r="I1727">
        <v>56</v>
      </c>
      <c r="K1727" t="s">
        <v>261</v>
      </c>
      <c r="L1727">
        <v>1</v>
      </c>
      <c r="M1727" t="s">
        <v>6135</v>
      </c>
    </row>
    <row r="1728" spans="1:13" x14ac:dyDescent="0.25">
      <c r="A1728">
        <v>3479</v>
      </c>
      <c r="B1728">
        <v>2015</v>
      </c>
      <c r="C1728" t="s">
        <v>3445</v>
      </c>
      <c r="D1728" t="s">
        <v>20</v>
      </c>
      <c r="E1728" t="s">
        <v>3194</v>
      </c>
      <c r="F1728" t="s">
        <v>3197</v>
      </c>
      <c r="G1728" t="s">
        <v>3842</v>
      </c>
      <c r="H1728">
        <v>70</v>
      </c>
      <c r="I1728">
        <v>50</v>
      </c>
      <c r="K1728" t="s">
        <v>262</v>
      </c>
      <c r="L1728">
        <v>1</v>
      </c>
      <c r="M1728" t="s">
        <v>6136</v>
      </c>
    </row>
    <row r="1729" spans="1:13" x14ac:dyDescent="0.25">
      <c r="A1729">
        <v>3480</v>
      </c>
      <c r="B1729">
        <v>2015</v>
      </c>
      <c r="C1729" t="s">
        <v>3445</v>
      </c>
      <c r="D1729" t="s">
        <v>197</v>
      </c>
      <c r="E1729" t="s">
        <v>3194</v>
      </c>
      <c r="F1729" t="s">
        <v>3423</v>
      </c>
      <c r="G1729" t="s">
        <v>3842</v>
      </c>
      <c r="H1729">
        <v>97</v>
      </c>
      <c r="I1729">
        <v>43</v>
      </c>
      <c r="K1729" t="s">
        <v>415</v>
      </c>
      <c r="L1729">
        <v>1</v>
      </c>
      <c r="M1729" t="s">
        <v>5834</v>
      </c>
    </row>
    <row r="1730" spans="1:13" x14ac:dyDescent="0.25">
      <c r="A1730">
        <v>3481</v>
      </c>
      <c r="B1730">
        <v>2015</v>
      </c>
      <c r="C1730" t="s">
        <v>3445</v>
      </c>
      <c r="D1730" t="s">
        <v>24</v>
      </c>
      <c r="E1730" t="s">
        <v>3194</v>
      </c>
      <c r="F1730" t="s">
        <v>3359</v>
      </c>
      <c r="G1730" t="s">
        <v>3842</v>
      </c>
      <c r="H1730">
        <v>87</v>
      </c>
      <c r="I1730">
        <v>71</v>
      </c>
      <c r="K1730" t="s">
        <v>416</v>
      </c>
      <c r="L1730">
        <v>1</v>
      </c>
      <c r="M1730" t="s">
        <v>6137</v>
      </c>
    </row>
    <row r="1731" spans="1:13" x14ac:dyDescent="0.25">
      <c r="A1731">
        <v>3482</v>
      </c>
      <c r="B1731">
        <v>2015</v>
      </c>
      <c r="C1731" t="s">
        <v>3445</v>
      </c>
      <c r="D1731" t="s">
        <v>263</v>
      </c>
      <c r="E1731" t="s">
        <v>3194</v>
      </c>
      <c r="F1731" t="s">
        <v>3360</v>
      </c>
      <c r="G1731" t="s">
        <v>3842</v>
      </c>
      <c r="H1731">
        <v>97</v>
      </c>
      <c r="I1731">
        <v>55</v>
      </c>
      <c r="K1731" t="s">
        <v>418</v>
      </c>
      <c r="L1731">
        <v>1</v>
      </c>
      <c r="M1731" t="s">
        <v>6138</v>
      </c>
    </row>
    <row r="1732" spans="1:13" x14ac:dyDescent="0.25">
      <c r="A1732">
        <v>3484</v>
      </c>
      <c r="B1732">
        <v>2015</v>
      </c>
      <c r="C1732" t="s">
        <v>3445</v>
      </c>
      <c r="D1732" t="s">
        <v>28</v>
      </c>
      <c r="E1732" t="s">
        <v>3194</v>
      </c>
      <c r="F1732" t="s">
        <v>3290</v>
      </c>
      <c r="G1732" t="s">
        <v>3842</v>
      </c>
      <c r="H1732">
        <v>93</v>
      </c>
      <c r="I1732">
        <v>55</v>
      </c>
      <c r="K1732" t="s">
        <v>465</v>
      </c>
      <c r="L1732">
        <v>1</v>
      </c>
      <c r="M1732" t="s">
        <v>6139</v>
      </c>
    </row>
    <row r="1733" spans="1:13" x14ac:dyDescent="0.25">
      <c r="A1733">
        <v>3485</v>
      </c>
      <c r="B1733">
        <v>2015</v>
      </c>
      <c r="C1733" t="s">
        <v>3445</v>
      </c>
      <c r="D1733" t="s">
        <v>133</v>
      </c>
      <c r="E1733" t="s">
        <v>3194</v>
      </c>
      <c r="F1733" t="s">
        <v>3300</v>
      </c>
      <c r="G1733" t="s">
        <v>3842</v>
      </c>
      <c r="H1733">
        <v>100</v>
      </c>
      <c r="I1733">
        <v>55</v>
      </c>
      <c r="K1733" t="s">
        <v>954</v>
      </c>
      <c r="L1733">
        <v>1</v>
      </c>
      <c r="M1733" t="s">
        <v>6140</v>
      </c>
    </row>
    <row r="1734" spans="1:13" x14ac:dyDescent="0.25">
      <c r="A1734">
        <v>3486</v>
      </c>
      <c r="B1734">
        <v>2015</v>
      </c>
      <c r="C1734" t="s">
        <v>3445</v>
      </c>
      <c r="D1734" t="s">
        <v>30</v>
      </c>
      <c r="E1734" t="s">
        <v>3194</v>
      </c>
      <c r="F1734" t="s">
        <v>3248</v>
      </c>
      <c r="G1734" t="s">
        <v>3841</v>
      </c>
      <c r="H1734">
        <v>71</v>
      </c>
      <c r="I1734">
        <v>65</v>
      </c>
      <c r="K1734" t="s">
        <v>1372</v>
      </c>
      <c r="L1734">
        <v>1</v>
      </c>
      <c r="M1734" t="s">
        <v>6002</v>
      </c>
    </row>
    <row r="1735" spans="1:13" x14ac:dyDescent="0.25">
      <c r="A1735">
        <v>3487</v>
      </c>
      <c r="B1735">
        <v>2015</v>
      </c>
      <c r="C1735" t="s">
        <v>3445</v>
      </c>
      <c r="D1735" t="s">
        <v>32</v>
      </c>
      <c r="E1735" t="s">
        <v>3194</v>
      </c>
      <c r="F1735" t="s">
        <v>3348</v>
      </c>
      <c r="G1735" t="s">
        <v>3842</v>
      </c>
      <c r="H1735">
        <v>77</v>
      </c>
      <c r="I1735">
        <v>61</v>
      </c>
      <c r="K1735" t="s">
        <v>1005</v>
      </c>
      <c r="L1735">
        <v>1</v>
      </c>
      <c r="M1735" t="s">
        <v>5952</v>
      </c>
    </row>
    <row r="1736" spans="1:13" x14ac:dyDescent="0.25">
      <c r="A1736">
        <v>3490</v>
      </c>
      <c r="B1736">
        <v>2015</v>
      </c>
      <c r="C1736" t="s">
        <v>3445</v>
      </c>
      <c r="D1736" t="s">
        <v>137</v>
      </c>
      <c r="E1736" t="s">
        <v>3194</v>
      </c>
      <c r="F1736" t="s">
        <v>3274</v>
      </c>
      <c r="G1736" t="s">
        <v>3842</v>
      </c>
      <c r="H1736">
        <v>71</v>
      </c>
      <c r="I1736">
        <v>52</v>
      </c>
      <c r="K1736" t="s">
        <v>1007</v>
      </c>
      <c r="L1736">
        <v>1</v>
      </c>
      <c r="M1736" t="s">
        <v>6052</v>
      </c>
    </row>
    <row r="1737" spans="1:13" x14ac:dyDescent="0.25">
      <c r="A1737">
        <v>3493</v>
      </c>
      <c r="B1737">
        <v>2015</v>
      </c>
      <c r="C1737" t="s">
        <v>3445</v>
      </c>
      <c r="D1737" t="s">
        <v>41</v>
      </c>
      <c r="E1737" t="s">
        <v>3194</v>
      </c>
      <c r="F1737" t="s">
        <v>3273</v>
      </c>
      <c r="G1737" t="s">
        <v>3842</v>
      </c>
      <c r="H1737">
        <v>82</v>
      </c>
      <c r="I1737">
        <v>70</v>
      </c>
      <c r="K1737" t="s">
        <v>1400</v>
      </c>
      <c r="L1737">
        <v>1</v>
      </c>
      <c r="M1737" t="s">
        <v>5982</v>
      </c>
    </row>
    <row r="1738" spans="1:13" x14ac:dyDescent="0.25">
      <c r="A1738">
        <v>3494</v>
      </c>
      <c r="B1738">
        <v>2015</v>
      </c>
      <c r="C1738" t="s">
        <v>3445</v>
      </c>
      <c r="D1738" t="s">
        <v>277</v>
      </c>
      <c r="E1738" t="s">
        <v>3194</v>
      </c>
      <c r="F1738" t="s">
        <v>3298</v>
      </c>
      <c r="G1738" t="s">
        <v>3842</v>
      </c>
      <c r="H1738">
        <v>80</v>
      </c>
      <c r="I1738">
        <v>56</v>
      </c>
      <c r="K1738" t="s">
        <v>1401</v>
      </c>
      <c r="L1738">
        <v>1</v>
      </c>
      <c r="M1738" t="s">
        <v>6032</v>
      </c>
    </row>
    <row r="1739" spans="1:13" x14ac:dyDescent="0.25">
      <c r="A1739">
        <v>3497</v>
      </c>
      <c r="B1739">
        <v>2015</v>
      </c>
      <c r="C1739" t="s">
        <v>3445</v>
      </c>
      <c r="D1739" t="s">
        <v>190</v>
      </c>
      <c r="E1739" t="s">
        <v>3194</v>
      </c>
      <c r="F1739" t="s">
        <v>3295</v>
      </c>
      <c r="G1739" t="s">
        <v>3842</v>
      </c>
      <c r="H1739">
        <v>75</v>
      </c>
      <c r="I1739">
        <v>55</v>
      </c>
      <c r="K1739" t="s">
        <v>1403</v>
      </c>
      <c r="L1739">
        <v>1</v>
      </c>
      <c r="M1739" t="s">
        <v>6143</v>
      </c>
    </row>
    <row r="1740" spans="1:13" x14ac:dyDescent="0.25">
      <c r="A1740">
        <v>3500</v>
      </c>
      <c r="B1740">
        <v>2015</v>
      </c>
      <c r="C1740" t="s">
        <v>3445</v>
      </c>
      <c r="D1740" t="s">
        <v>345</v>
      </c>
      <c r="E1740" t="s">
        <v>3194</v>
      </c>
      <c r="F1740" t="s">
        <v>3255</v>
      </c>
      <c r="G1740" t="s">
        <v>3842</v>
      </c>
      <c r="H1740">
        <v>81</v>
      </c>
      <c r="I1740">
        <v>57</v>
      </c>
      <c r="K1740" t="s">
        <v>1405</v>
      </c>
      <c r="L1740">
        <v>1</v>
      </c>
      <c r="M1740" t="s">
        <v>6117</v>
      </c>
    </row>
    <row r="1741" spans="1:13" x14ac:dyDescent="0.25">
      <c r="A1741">
        <v>3501</v>
      </c>
      <c r="B1741">
        <v>2015</v>
      </c>
      <c r="C1741" t="s">
        <v>3445</v>
      </c>
      <c r="D1741" t="s">
        <v>306</v>
      </c>
      <c r="E1741" t="s">
        <v>3194</v>
      </c>
      <c r="F1741" t="s">
        <v>3327</v>
      </c>
      <c r="G1741" t="s">
        <v>3842</v>
      </c>
      <c r="H1741">
        <v>65</v>
      </c>
      <c r="I1741">
        <v>61</v>
      </c>
      <c r="K1741" t="s">
        <v>1406</v>
      </c>
      <c r="L1741">
        <v>1</v>
      </c>
      <c r="M1741" t="s">
        <v>6144</v>
      </c>
    </row>
    <row r="1742" spans="1:13" x14ac:dyDescent="0.25">
      <c r="A1742">
        <v>3503</v>
      </c>
      <c r="B1742">
        <v>2015</v>
      </c>
      <c r="C1742" t="s">
        <v>3445</v>
      </c>
      <c r="D1742" t="s">
        <v>60</v>
      </c>
      <c r="E1742" t="s">
        <v>3194</v>
      </c>
      <c r="F1742" t="s">
        <v>3833</v>
      </c>
      <c r="G1742" t="s">
        <v>3841</v>
      </c>
      <c r="H1742">
        <v>72</v>
      </c>
      <c r="I1742">
        <v>48</v>
      </c>
      <c r="K1742" t="s">
        <v>1408</v>
      </c>
      <c r="L1742">
        <v>1</v>
      </c>
      <c r="M1742" t="s">
        <v>6146</v>
      </c>
    </row>
    <row r="1743" spans="1:13" x14ac:dyDescent="0.25">
      <c r="A1743">
        <v>3506</v>
      </c>
      <c r="B1743">
        <v>2015</v>
      </c>
      <c r="C1743" t="s">
        <v>3295</v>
      </c>
      <c r="D1743" t="s">
        <v>64</v>
      </c>
      <c r="E1743" t="s">
        <v>3194</v>
      </c>
      <c r="F1743" t="s">
        <v>3462</v>
      </c>
      <c r="G1743" t="s">
        <v>3842</v>
      </c>
      <c r="H1743">
        <v>61</v>
      </c>
      <c r="I1743">
        <v>48</v>
      </c>
      <c r="K1743" t="s">
        <v>176</v>
      </c>
      <c r="L1743">
        <v>1</v>
      </c>
      <c r="M1743" t="s">
        <v>6147</v>
      </c>
    </row>
    <row r="1744" spans="1:13" x14ac:dyDescent="0.25">
      <c r="A1744">
        <v>3507</v>
      </c>
      <c r="B1744">
        <v>2015</v>
      </c>
      <c r="C1744" t="s">
        <v>3295</v>
      </c>
      <c r="D1744" t="s">
        <v>98</v>
      </c>
      <c r="E1744" t="s">
        <v>3194</v>
      </c>
      <c r="F1744" t="s">
        <v>3239</v>
      </c>
      <c r="G1744" t="s">
        <v>3842</v>
      </c>
      <c r="H1744">
        <v>73</v>
      </c>
      <c r="I1744">
        <v>54</v>
      </c>
      <c r="K1744" t="s">
        <v>258</v>
      </c>
      <c r="L1744">
        <v>1</v>
      </c>
      <c r="M1744" t="s">
        <v>4376</v>
      </c>
    </row>
    <row r="1745" spans="1:13" x14ac:dyDescent="0.25">
      <c r="A1745">
        <v>3511</v>
      </c>
      <c r="B1745">
        <v>2015</v>
      </c>
      <c r="C1745" t="s">
        <v>3295</v>
      </c>
      <c r="D1745" t="s">
        <v>70</v>
      </c>
      <c r="E1745" t="s">
        <v>3194</v>
      </c>
      <c r="F1745" t="s">
        <v>3243</v>
      </c>
      <c r="G1745" t="s">
        <v>3842</v>
      </c>
      <c r="H1745">
        <v>78</v>
      </c>
      <c r="I1745">
        <v>72</v>
      </c>
      <c r="K1745" t="s">
        <v>103</v>
      </c>
      <c r="L1745">
        <v>1</v>
      </c>
      <c r="M1745" t="s">
        <v>6151</v>
      </c>
    </row>
    <row r="1746" spans="1:13" x14ac:dyDescent="0.25">
      <c r="A1746">
        <v>3513</v>
      </c>
      <c r="B1746">
        <v>2015</v>
      </c>
      <c r="C1746" t="s">
        <v>3295</v>
      </c>
      <c r="D1746" t="s">
        <v>18</v>
      </c>
      <c r="E1746" t="s">
        <v>3194</v>
      </c>
      <c r="F1746" t="s">
        <v>3319</v>
      </c>
      <c r="G1746" t="s">
        <v>3842</v>
      </c>
      <c r="H1746">
        <v>61</v>
      </c>
      <c r="I1746">
        <v>58</v>
      </c>
      <c r="K1746" t="s">
        <v>415</v>
      </c>
      <c r="L1746">
        <v>1</v>
      </c>
      <c r="M1746" t="s">
        <v>4875</v>
      </c>
    </row>
    <row r="1747" spans="1:13" x14ac:dyDescent="0.25">
      <c r="A1747">
        <v>3515</v>
      </c>
      <c r="B1747">
        <v>2015</v>
      </c>
      <c r="C1747" t="s">
        <v>3295</v>
      </c>
      <c r="D1747" t="s">
        <v>197</v>
      </c>
      <c r="E1747" t="s">
        <v>3194</v>
      </c>
      <c r="F1747" t="s">
        <v>3241</v>
      </c>
      <c r="G1747" t="s">
        <v>3842</v>
      </c>
      <c r="H1747">
        <v>64</v>
      </c>
      <c r="I1747">
        <v>62</v>
      </c>
      <c r="K1747" t="s">
        <v>418</v>
      </c>
      <c r="L1747">
        <v>1</v>
      </c>
      <c r="M1747" t="s">
        <v>4354</v>
      </c>
    </row>
    <row r="1748" spans="1:13" x14ac:dyDescent="0.25">
      <c r="A1748">
        <v>3516</v>
      </c>
      <c r="B1748">
        <v>2015</v>
      </c>
      <c r="C1748" t="s">
        <v>3295</v>
      </c>
      <c r="D1748" t="s">
        <v>78</v>
      </c>
      <c r="E1748" t="s">
        <v>3194</v>
      </c>
      <c r="F1748" t="s">
        <v>3247</v>
      </c>
      <c r="G1748" t="s">
        <v>3842</v>
      </c>
      <c r="H1748">
        <v>64</v>
      </c>
      <c r="I1748">
        <v>51</v>
      </c>
      <c r="K1748" t="s">
        <v>930</v>
      </c>
      <c r="L1748">
        <v>1</v>
      </c>
      <c r="M1748" t="s">
        <v>4433</v>
      </c>
    </row>
    <row r="1749" spans="1:13" x14ac:dyDescent="0.25">
      <c r="A1749">
        <v>3518</v>
      </c>
      <c r="B1749">
        <v>2015</v>
      </c>
      <c r="C1749" t="s">
        <v>3295</v>
      </c>
      <c r="D1749" t="s">
        <v>28</v>
      </c>
      <c r="E1749" t="s">
        <v>3194</v>
      </c>
      <c r="F1749" t="s">
        <v>3225</v>
      </c>
      <c r="G1749" t="s">
        <v>3842</v>
      </c>
      <c r="H1749">
        <v>69</v>
      </c>
      <c r="I1749">
        <v>49</v>
      </c>
      <c r="K1749" t="s">
        <v>716</v>
      </c>
      <c r="L1749">
        <v>1</v>
      </c>
      <c r="M1749" t="s">
        <v>6155</v>
      </c>
    </row>
    <row r="1750" spans="1:13" x14ac:dyDescent="0.25">
      <c r="A1750">
        <v>3521</v>
      </c>
      <c r="B1750">
        <v>2015</v>
      </c>
      <c r="C1750" t="s">
        <v>3295</v>
      </c>
      <c r="D1750" t="s">
        <v>34</v>
      </c>
      <c r="E1750" t="s">
        <v>3194</v>
      </c>
      <c r="F1750" t="s">
        <v>3274</v>
      </c>
      <c r="G1750" t="s">
        <v>3841</v>
      </c>
      <c r="H1750">
        <v>73</v>
      </c>
      <c r="I1750">
        <v>64</v>
      </c>
      <c r="K1750" t="s">
        <v>1410</v>
      </c>
      <c r="L1750">
        <v>1</v>
      </c>
      <c r="M1750" t="s">
        <v>6050</v>
      </c>
    </row>
    <row r="1751" spans="1:13" x14ac:dyDescent="0.25">
      <c r="A1751">
        <v>3523</v>
      </c>
      <c r="B1751">
        <v>2015</v>
      </c>
      <c r="C1751" t="s">
        <v>3295</v>
      </c>
      <c r="D1751" t="s">
        <v>85</v>
      </c>
      <c r="E1751" t="s">
        <v>3194</v>
      </c>
      <c r="F1751" t="s">
        <v>3327</v>
      </c>
      <c r="G1751" t="s">
        <v>3841</v>
      </c>
      <c r="H1751">
        <v>84</v>
      </c>
      <c r="I1751">
        <v>77</v>
      </c>
      <c r="J1751" t="s">
        <v>3843</v>
      </c>
      <c r="K1751" t="s">
        <v>1411</v>
      </c>
      <c r="L1751">
        <v>1</v>
      </c>
      <c r="M1751" t="s">
        <v>6158</v>
      </c>
    </row>
    <row r="1752" spans="1:13" x14ac:dyDescent="0.25">
      <c r="A1752">
        <v>3525</v>
      </c>
      <c r="B1752">
        <v>2015</v>
      </c>
      <c r="C1752" t="s">
        <v>3295</v>
      </c>
      <c r="D1752" t="s">
        <v>317</v>
      </c>
      <c r="E1752" t="s">
        <v>3194</v>
      </c>
      <c r="F1752" t="s">
        <v>3229</v>
      </c>
      <c r="G1752" t="s">
        <v>3842</v>
      </c>
      <c r="H1752">
        <v>79</v>
      </c>
      <c r="I1752">
        <v>51</v>
      </c>
      <c r="K1752" t="s">
        <v>1412</v>
      </c>
      <c r="L1752">
        <v>1</v>
      </c>
      <c r="M1752" t="s">
        <v>6159</v>
      </c>
    </row>
    <row r="1753" spans="1:13" x14ac:dyDescent="0.25">
      <c r="A1753">
        <v>3526</v>
      </c>
      <c r="B1753">
        <v>2015</v>
      </c>
      <c r="C1753" t="s">
        <v>3295</v>
      </c>
      <c r="D1753" t="s">
        <v>43</v>
      </c>
      <c r="E1753" t="s">
        <v>3194</v>
      </c>
      <c r="F1753" t="s">
        <v>3245</v>
      </c>
      <c r="G1753" t="s">
        <v>3842</v>
      </c>
      <c r="H1753">
        <v>63</v>
      </c>
      <c r="I1753">
        <v>58</v>
      </c>
      <c r="K1753" t="s">
        <v>1413</v>
      </c>
      <c r="L1753">
        <v>1</v>
      </c>
      <c r="M1753" t="s">
        <v>6095</v>
      </c>
    </row>
    <row r="1754" spans="1:13" x14ac:dyDescent="0.25">
      <c r="A1754">
        <v>3529</v>
      </c>
      <c r="B1754">
        <v>2015</v>
      </c>
      <c r="C1754" t="s">
        <v>3295</v>
      </c>
      <c r="D1754" t="s">
        <v>47</v>
      </c>
      <c r="E1754" t="s">
        <v>3194</v>
      </c>
      <c r="F1754" t="s">
        <v>3255</v>
      </c>
      <c r="G1754" t="s">
        <v>3842</v>
      </c>
      <c r="H1754">
        <v>56</v>
      </c>
      <c r="I1754">
        <v>43</v>
      </c>
      <c r="K1754" t="s">
        <v>1414</v>
      </c>
      <c r="L1754">
        <v>1</v>
      </c>
      <c r="M1754" t="s">
        <v>6114</v>
      </c>
    </row>
    <row r="1755" spans="1:13" x14ac:dyDescent="0.25">
      <c r="A1755">
        <v>3531</v>
      </c>
      <c r="B1755">
        <v>2015</v>
      </c>
      <c r="C1755" t="s">
        <v>3295</v>
      </c>
      <c r="D1755" t="s">
        <v>92</v>
      </c>
      <c r="E1755" t="s">
        <v>3194</v>
      </c>
      <c r="F1755" t="s">
        <v>3298</v>
      </c>
      <c r="G1755" t="s">
        <v>3841</v>
      </c>
      <c r="H1755">
        <v>76</v>
      </c>
      <c r="I1755">
        <v>73</v>
      </c>
      <c r="K1755" t="s">
        <v>1415</v>
      </c>
      <c r="L1755">
        <v>1</v>
      </c>
      <c r="M1755" t="s">
        <v>6034</v>
      </c>
    </row>
    <row r="1756" spans="1:13" x14ac:dyDescent="0.25">
      <c r="A1756">
        <v>3532</v>
      </c>
      <c r="B1756">
        <v>2015</v>
      </c>
      <c r="C1756" t="s">
        <v>3295</v>
      </c>
      <c r="D1756" t="s">
        <v>93</v>
      </c>
      <c r="E1756" t="s">
        <v>3194</v>
      </c>
      <c r="F1756" t="s">
        <v>3833</v>
      </c>
      <c r="G1756" t="s">
        <v>3841</v>
      </c>
      <c r="H1756">
        <v>55</v>
      </c>
      <c r="I1756">
        <v>47</v>
      </c>
      <c r="K1756" t="s">
        <v>1416</v>
      </c>
      <c r="L1756">
        <v>1</v>
      </c>
      <c r="M1756" t="s">
        <v>6160</v>
      </c>
    </row>
    <row r="1757" spans="1:13" x14ac:dyDescent="0.25">
      <c r="A1757">
        <v>3534</v>
      </c>
      <c r="B1757">
        <v>2015</v>
      </c>
      <c r="C1757" t="s">
        <v>3295</v>
      </c>
      <c r="D1757" t="s">
        <v>56</v>
      </c>
      <c r="E1757" t="s">
        <v>3194</v>
      </c>
      <c r="F1757" t="s">
        <v>3248</v>
      </c>
      <c r="G1757" t="s">
        <v>3841</v>
      </c>
      <c r="H1757">
        <v>81</v>
      </c>
      <c r="I1757">
        <v>77</v>
      </c>
      <c r="J1757" t="s">
        <v>3843</v>
      </c>
      <c r="K1757" t="s">
        <v>1417</v>
      </c>
      <c r="L1757">
        <v>1</v>
      </c>
      <c r="M1757" t="s">
        <v>6016</v>
      </c>
    </row>
    <row r="1758" spans="1:13" x14ac:dyDescent="0.25">
      <c r="A1758">
        <v>3535</v>
      </c>
      <c r="B1758">
        <v>2015</v>
      </c>
      <c r="C1758" t="s">
        <v>3295</v>
      </c>
      <c r="D1758" t="s">
        <v>58</v>
      </c>
      <c r="E1758" t="s">
        <v>3194</v>
      </c>
      <c r="F1758" t="s">
        <v>3445</v>
      </c>
      <c r="G1758" t="s">
        <v>3841</v>
      </c>
      <c r="H1758">
        <v>77</v>
      </c>
      <c r="I1758">
        <v>67</v>
      </c>
      <c r="K1758" t="s">
        <v>1418</v>
      </c>
      <c r="L1758">
        <v>1</v>
      </c>
      <c r="M1758" t="s">
        <v>6145</v>
      </c>
    </row>
    <row r="1759" spans="1:13" x14ac:dyDescent="0.25">
      <c r="A1759">
        <v>3540</v>
      </c>
      <c r="B1759">
        <v>2015</v>
      </c>
      <c r="C1759" t="s">
        <v>3327</v>
      </c>
      <c r="D1759" t="s">
        <v>64</v>
      </c>
      <c r="E1759" t="s">
        <v>3194</v>
      </c>
      <c r="F1759" t="s">
        <v>3339</v>
      </c>
      <c r="G1759" t="s">
        <v>3842</v>
      </c>
      <c r="H1759">
        <v>80</v>
      </c>
      <c r="I1759">
        <v>40</v>
      </c>
      <c r="K1759" t="s">
        <v>176</v>
      </c>
      <c r="L1759">
        <v>1</v>
      </c>
      <c r="M1759" t="s">
        <v>6162</v>
      </c>
    </row>
    <row r="1760" spans="1:13" x14ac:dyDescent="0.25">
      <c r="A1760">
        <v>3541</v>
      </c>
      <c r="B1760">
        <v>2015</v>
      </c>
      <c r="C1760" t="s">
        <v>3327</v>
      </c>
      <c r="D1760" t="s">
        <v>98</v>
      </c>
      <c r="E1760" t="s">
        <v>3194</v>
      </c>
      <c r="F1760" t="s">
        <v>3507</v>
      </c>
      <c r="G1760" t="s">
        <v>3842</v>
      </c>
      <c r="H1760">
        <v>77</v>
      </c>
      <c r="I1760">
        <v>57</v>
      </c>
      <c r="K1760" t="s">
        <v>258</v>
      </c>
      <c r="L1760">
        <v>1</v>
      </c>
      <c r="M1760" t="s">
        <v>6163</v>
      </c>
    </row>
    <row r="1761" spans="1:13" x14ac:dyDescent="0.25">
      <c r="A1761">
        <v>3542</v>
      </c>
      <c r="B1761">
        <v>2015</v>
      </c>
      <c r="C1761" t="s">
        <v>3327</v>
      </c>
      <c r="D1761" t="s">
        <v>149</v>
      </c>
      <c r="E1761" t="s">
        <v>3194</v>
      </c>
      <c r="F1761" t="s">
        <v>3536</v>
      </c>
      <c r="G1761" t="s">
        <v>3842</v>
      </c>
      <c r="H1761">
        <v>82</v>
      </c>
      <c r="I1761">
        <v>30</v>
      </c>
      <c r="K1761" t="s">
        <v>259</v>
      </c>
      <c r="L1761">
        <v>1</v>
      </c>
      <c r="M1761" t="s">
        <v>6164</v>
      </c>
    </row>
    <row r="1762" spans="1:13" x14ac:dyDescent="0.25">
      <c r="A1762">
        <v>3546</v>
      </c>
      <c r="B1762">
        <v>2015</v>
      </c>
      <c r="C1762" t="s">
        <v>3327</v>
      </c>
      <c r="D1762" t="s">
        <v>132</v>
      </c>
      <c r="E1762" t="s">
        <v>3194</v>
      </c>
      <c r="F1762" t="s">
        <v>3256</v>
      </c>
      <c r="G1762" t="s">
        <v>3842</v>
      </c>
      <c r="H1762">
        <v>66</v>
      </c>
      <c r="I1762">
        <v>61</v>
      </c>
      <c r="K1762" t="s">
        <v>262</v>
      </c>
      <c r="L1762">
        <v>1</v>
      </c>
      <c r="M1762" t="s">
        <v>4773</v>
      </c>
    </row>
    <row r="1763" spans="1:13" x14ac:dyDescent="0.25">
      <c r="A1763">
        <v>3547</v>
      </c>
      <c r="B1763">
        <v>2015</v>
      </c>
      <c r="C1763" t="s">
        <v>3327</v>
      </c>
      <c r="D1763" t="s">
        <v>20</v>
      </c>
      <c r="E1763" t="s">
        <v>3194</v>
      </c>
      <c r="F1763" t="s">
        <v>3332</v>
      </c>
      <c r="G1763" t="s">
        <v>3841</v>
      </c>
      <c r="H1763">
        <v>73</v>
      </c>
      <c r="I1763">
        <v>70</v>
      </c>
      <c r="K1763" t="s">
        <v>196</v>
      </c>
      <c r="L1763">
        <v>1</v>
      </c>
      <c r="M1763" t="s">
        <v>5012</v>
      </c>
    </row>
    <row r="1764" spans="1:13" x14ac:dyDescent="0.25">
      <c r="A1764">
        <v>3548</v>
      </c>
      <c r="B1764">
        <v>2015</v>
      </c>
      <c r="C1764" t="s">
        <v>3327</v>
      </c>
      <c r="D1764" t="s">
        <v>22</v>
      </c>
      <c r="E1764" t="s">
        <v>3194</v>
      </c>
      <c r="F1764" t="s">
        <v>3338</v>
      </c>
      <c r="G1764" t="s">
        <v>3842</v>
      </c>
      <c r="H1764">
        <v>63</v>
      </c>
      <c r="I1764">
        <v>43</v>
      </c>
      <c r="K1764" t="s">
        <v>264</v>
      </c>
      <c r="L1764">
        <v>1</v>
      </c>
      <c r="M1764" t="s">
        <v>6167</v>
      </c>
    </row>
    <row r="1765" spans="1:13" x14ac:dyDescent="0.25">
      <c r="A1765">
        <v>3549</v>
      </c>
      <c r="B1765">
        <v>2015</v>
      </c>
      <c r="C1765" t="s">
        <v>3327</v>
      </c>
      <c r="D1765" t="s">
        <v>197</v>
      </c>
      <c r="E1765" t="s">
        <v>3194</v>
      </c>
      <c r="F1765" t="s">
        <v>3480</v>
      </c>
      <c r="G1765" t="s">
        <v>3842</v>
      </c>
      <c r="H1765">
        <v>87</v>
      </c>
      <c r="I1765">
        <v>46</v>
      </c>
      <c r="K1765" t="s">
        <v>464</v>
      </c>
      <c r="L1765">
        <v>1</v>
      </c>
      <c r="M1765" t="s">
        <v>6168</v>
      </c>
    </row>
    <row r="1766" spans="1:13" x14ac:dyDescent="0.25">
      <c r="A1766">
        <v>3552</v>
      </c>
      <c r="B1766">
        <v>2015</v>
      </c>
      <c r="C1766" t="s">
        <v>3327</v>
      </c>
      <c r="D1766" t="s">
        <v>28</v>
      </c>
      <c r="E1766" t="s">
        <v>3194</v>
      </c>
      <c r="F1766" t="s">
        <v>3427</v>
      </c>
      <c r="G1766" t="s">
        <v>3841</v>
      </c>
      <c r="H1766">
        <v>89</v>
      </c>
      <c r="I1766">
        <v>84</v>
      </c>
      <c r="K1766" t="s">
        <v>548</v>
      </c>
      <c r="L1766">
        <v>1</v>
      </c>
      <c r="M1766" t="s">
        <v>5814</v>
      </c>
    </row>
    <row r="1767" spans="1:13" x14ac:dyDescent="0.25">
      <c r="A1767">
        <v>3553</v>
      </c>
      <c r="B1767">
        <v>2015</v>
      </c>
      <c r="C1767" t="s">
        <v>3327</v>
      </c>
      <c r="D1767" t="s">
        <v>292</v>
      </c>
      <c r="E1767" t="s">
        <v>3194</v>
      </c>
      <c r="F1767" t="s">
        <v>3245</v>
      </c>
      <c r="G1767" t="s">
        <v>3842</v>
      </c>
      <c r="H1767">
        <v>72</v>
      </c>
      <c r="I1767">
        <v>68</v>
      </c>
      <c r="K1767" t="s">
        <v>1275</v>
      </c>
      <c r="L1767">
        <v>1</v>
      </c>
      <c r="M1767" t="s">
        <v>6091</v>
      </c>
    </row>
    <row r="1768" spans="1:13" x14ac:dyDescent="0.25">
      <c r="A1768">
        <v>3554</v>
      </c>
      <c r="B1768">
        <v>2015</v>
      </c>
      <c r="C1768" t="s">
        <v>3327</v>
      </c>
      <c r="D1768" t="s">
        <v>32</v>
      </c>
      <c r="E1768" t="s">
        <v>3194</v>
      </c>
      <c r="F1768" t="s">
        <v>3274</v>
      </c>
      <c r="G1768" t="s">
        <v>3842</v>
      </c>
      <c r="H1768">
        <v>64</v>
      </c>
      <c r="I1768">
        <v>51</v>
      </c>
      <c r="K1768" t="s">
        <v>1420</v>
      </c>
      <c r="L1768">
        <v>1</v>
      </c>
      <c r="M1768" t="s">
        <v>6049</v>
      </c>
    </row>
    <row r="1769" spans="1:13" x14ac:dyDescent="0.25">
      <c r="A1769">
        <v>3556</v>
      </c>
      <c r="B1769">
        <v>2015</v>
      </c>
      <c r="C1769" t="s">
        <v>3327</v>
      </c>
      <c r="D1769" t="s">
        <v>36</v>
      </c>
      <c r="E1769" t="s">
        <v>3194</v>
      </c>
      <c r="F1769" t="s">
        <v>3298</v>
      </c>
      <c r="G1769" t="s">
        <v>3841</v>
      </c>
      <c r="H1769">
        <v>69</v>
      </c>
      <c r="I1769">
        <v>60</v>
      </c>
      <c r="K1769" t="s">
        <v>1421</v>
      </c>
      <c r="L1769">
        <v>1</v>
      </c>
      <c r="M1769" t="s">
        <v>6028</v>
      </c>
    </row>
    <row r="1770" spans="1:13" x14ac:dyDescent="0.25">
      <c r="A1770">
        <v>3559</v>
      </c>
      <c r="B1770">
        <v>2015</v>
      </c>
      <c r="C1770" t="s">
        <v>3327</v>
      </c>
      <c r="D1770" t="s">
        <v>317</v>
      </c>
      <c r="E1770" t="s">
        <v>3194</v>
      </c>
      <c r="F1770" t="s">
        <v>3248</v>
      </c>
      <c r="G1770" t="s">
        <v>3842</v>
      </c>
      <c r="H1770">
        <v>67</v>
      </c>
      <c r="I1770">
        <v>63</v>
      </c>
      <c r="K1770" t="s">
        <v>1423</v>
      </c>
      <c r="L1770">
        <v>1</v>
      </c>
      <c r="M1770" t="s">
        <v>6008</v>
      </c>
    </row>
    <row r="1771" spans="1:13" x14ac:dyDescent="0.25">
      <c r="A1771">
        <v>3560</v>
      </c>
      <c r="B1771">
        <v>2015</v>
      </c>
      <c r="C1771" t="s">
        <v>3327</v>
      </c>
      <c r="D1771" t="s">
        <v>43</v>
      </c>
      <c r="E1771" t="s">
        <v>3194</v>
      </c>
      <c r="F1771" t="s">
        <v>3273</v>
      </c>
      <c r="G1771" t="s">
        <v>3842</v>
      </c>
      <c r="H1771">
        <v>83</v>
      </c>
      <c r="I1771">
        <v>67</v>
      </c>
      <c r="K1771" t="s">
        <v>1281</v>
      </c>
      <c r="L1771">
        <v>1</v>
      </c>
      <c r="M1771" t="s">
        <v>5983</v>
      </c>
    </row>
    <row r="1772" spans="1:13" x14ac:dyDescent="0.25">
      <c r="A1772">
        <v>3562</v>
      </c>
      <c r="B1772">
        <v>2015</v>
      </c>
      <c r="C1772" t="s">
        <v>3327</v>
      </c>
      <c r="D1772" t="s">
        <v>45</v>
      </c>
      <c r="E1772" t="s">
        <v>3194</v>
      </c>
      <c r="F1772" t="s">
        <v>3445</v>
      </c>
      <c r="G1772" t="s">
        <v>3842</v>
      </c>
      <c r="H1772">
        <v>60</v>
      </c>
      <c r="I1772">
        <v>58</v>
      </c>
      <c r="K1772" t="s">
        <v>1424</v>
      </c>
      <c r="L1772">
        <v>1</v>
      </c>
      <c r="M1772" t="s">
        <v>6141</v>
      </c>
    </row>
    <row r="1773" spans="1:13" x14ac:dyDescent="0.25">
      <c r="A1773">
        <v>3565</v>
      </c>
      <c r="B1773">
        <v>2015</v>
      </c>
      <c r="C1773" t="s">
        <v>3327</v>
      </c>
      <c r="D1773" t="s">
        <v>342</v>
      </c>
      <c r="E1773" t="s">
        <v>3194</v>
      </c>
      <c r="F1773" t="s">
        <v>3255</v>
      </c>
      <c r="G1773" t="s">
        <v>3842</v>
      </c>
      <c r="H1773">
        <v>66</v>
      </c>
      <c r="I1773">
        <v>54</v>
      </c>
      <c r="K1773" t="s">
        <v>1425</v>
      </c>
      <c r="L1773">
        <v>1</v>
      </c>
      <c r="M1773" t="s">
        <v>6116</v>
      </c>
    </row>
    <row r="1774" spans="1:13" x14ac:dyDescent="0.25">
      <c r="A1774">
        <v>3567</v>
      </c>
      <c r="B1774">
        <v>2015</v>
      </c>
      <c r="C1774" t="s">
        <v>3327</v>
      </c>
      <c r="D1774" t="s">
        <v>345</v>
      </c>
      <c r="E1774" t="s">
        <v>3194</v>
      </c>
      <c r="F1774" t="s">
        <v>3229</v>
      </c>
      <c r="G1774" t="s">
        <v>3842</v>
      </c>
      <c r="H1774">
        <v>92</v>
      </c>
      <c r="I1774">
        <v>85</v>
      </c>
      <c r="K1774" t="s">
        <v>1426</v>
      </c>
      <c r="L1774">
        <v>1</v>
      </c>
      <c r="M1774" t="s">
        <v>6172</v>
      </c>
    </row>
    <row r="1775" spans="1:13" x14ac:dyDescent="0.25">
      <c r="A1775">
        <v>3570</v>
      </c>
      <c r="B1775">
        <v>2015</v>
      </c>
      <c r="C1775" t="s">
        <v>3327</v>
      </c>
      <c r="D1775" t="s">
        <v>310</v>
      </c>
      <c r="E1775" t="s">
        <v>3194</v>
      </c>
      <c r="F1775" t="s">
        <v>3348</v>
      </c>
      <c r="G1775" t="s">
        <v>3842</v>
      </c>
      <c r="H1775">
        <v>63</v>
      </c>
      <c r="I1775">
        <v>58</v>
      </c>
      <c r="K1775" t="s">
        <v>1428</v>
      </c>
      <c r="L1775">
        <v>1</v>
      </c>
      <c r="M1775" t="s">
        <v>5968</v>
      </c>
    </row>
    <row r="1776" spans="1:13" x14ac:dyDescent="0.25">
      <c r="A1776">
        <v>3572</v>
      </c>
      <c r="B1776">
        <v>2015</v>
      </c>
      <c r="C1776" t="s">
        <v>3229</v>
      </c>
      <c r="D1776" t="s">
        <v>98</v>
      </c>
      <c r="E1776" t="s">
        <v>3194</v>
      </c>
      <c r="F1776" t="s">
        <v>3247</v>
      </c>
      <c r="G1776" t="s">
        <v>3841</v>
      </c>
      <c r="H1776">
        <v>70</v>
      </c>
      <c r="I1776">
        <v>53</v>
      </c>
      <c r="K1776" t="s">
        <v>9</v>
      </c>
      <c r="L1776">
        <v>1</v>
      </c>
      <c r="M1776" t="s">
        <v>4427</v>
      </c>
    </row>
    <row r="1777" spans="1:13" x14ac:dyDescent="0.25">
      <c r="A1777">
        <v>3573</v>
      </c>
      <c r="B1777">
        <v>2015</v>
      </c>
      <c r="C1777" t="s">
        <v>3229</v>
      </c>
      <c r="D1777" t="s">
        <v>10</v>
      </c>
      <c r="E1777" t="s">
        <v>3194</v>
      </c>
      <c r="F1777" t="s">
        <v>3468</v>
      </c>
      <c r="G1777" t="s">
        <v>3842</v>
      </c>
      <c r="H1777">
        <v>61</v>
      </c>
      <c r="I1777">
        <v>44</v>
      </c>
      <c r="K1777" t="s">
        <v>11</v>
      </c>
      <c r="L1777">
        <v>1</v>
      </c>
      <c r="M1777" t="s">
        <v>6173</v>
      </c>
    </row>
    <row r="1778" spans="1:13" x14ac:dyDescent="0.25">
      <c r="A1778">
        <v>3574</v>
      </c>
      <c r="B1778">
        <v>2015</v>
      </c>
      <c r="C1778" t="s">
        <v>3229</v>
      </c>
      <c r="D1778" t="s">
        <v>68</v>
      </c>
      <c r="E1778" t="s">
        <v>3194</v>
      </c>
      <c r="F1778" t="s">
        <v>3475</v>
      </c>
      <c r="G1778" t="s">
        <v>3842</v>
      </c>
      <c r="H1778">
        <v>76</v>
      </c>
      <c r="I1778">
        <v>73</v>
      </c>
      <c r="K1778" t="s">
        <v>99</v>
      </c>
      <c r="L1778">
        <v>1</v>
      </c>
      <c r="M1778" t="s">
        <v>6174</v>
      </c>
    </row>
    <row r="1779" spans="1:13" x14ac:dyDescent="0.25">
      <c r="A1779">
        <v>3575</v>
      </c>
      <c r="B1779">
        <v>2015</v>
      </c>
      <c r="C1779" t="s">
        <v>3229</v>
      </c>
      <c r="D1779" t="s">
        <v>70</v>
      </c>
      <c r="E1779" t="s">
        <v>3194</v>
      </c>
      <c r="F1779" t="s">
        <v>3502</v>
      </c>
      <c r="G1779" t="s">
        <v>3841</v>
      </c>
      <c r="H1779">
        <v>68</v>
      </c>
      <c r="I1779">
        <v>50</v>
      </c>
      <c r="K1779" t="s">
        <v>15</v>
      </c>
      <c r="L1779">
        <v>1</v>
      </c>
      <c r="M1779" t="s">
        <v>6175</v>
      </c>
    </row>
    <row r="1780" spans="1:13" x14ac:dyDescent="0.25">
      <c r="A1780">
        <v>3580</v>
      </c>
      <c r="B1780">
        <v>2015</v>
      </c>
      <c r="C1780" t="s">
        <v>3229</v>
      </c>
      <c r="D1780" t="s">
        <v>107</v>
      </c>
      <c r="E1780" t="s">
        <v>3194</v>
      </c>
      <c r="F1780" t="s">
        <v>3204</v>
      </c>
      <c r="G1780" t="s">
        <v>3842</v>
      </c>
      <c r="H1780">
        <v>60</v>
      </c>
      <c r="I1780">
        <v>56</v>
      </c>
      <c r="K1780" t="s">
        <v>178</v>
      </c>
      <c r="L1780">
        <v>1</v>
      </c>
      <c r="M1780" t="s">
        <v>3967</v>
      </c>
    </row>
    <row r="1781" spans="1:13" x14ac:dyDescent="0.25">
      <c r="A1781">
        <v>3582</v>
      </c>
      <c r="B1781">
        <v>2015</v>
      </c>
      <c r="C1781" t="s">
        <v>3229</v>
      </c>
      <c r="D1781" t="s">
        <v>26</v>
      </c>
      <c r="E1781" t="s">
        <v>3194</v>
      </c>
      <c r="F1781" t="s">
        <v>3199</v>
      </c>
      <c r="G1781" t="s">
        <v>3841</v>
      </c>
      <c r="H1781">
        <v>73</v>
      </c>
      <c r="I1781">
        <v>68</v>
      </c>
      <c r="K1781" t="s">
        <v>155</v>
      </c>
      <c r="L1781">
        <v>1</v>
      </c>
      <c r="M1781" t="s">
        <v>6178</v>
      </c>
    </row>
    <row r="1782" spans="1:13" x14ac:dyDescent="0.25">
      <c r="A1782">
        <v>3583</v>
      </c>
      <c r="B1782">
        <v>2015</v>
      </c>
      <c r="C1782" t="s">
        <v>3229</v>
      </c>
      <c r="D1782" t="s">
        <v>181</v>
      </c>
      <c r="E1782" t="s">
        <v>3194</v>
      </c>
      <c r="F1782" t="s">
        <v>3230</v>
      </c>
      <c r="G1782" t="s">
        <v>3842</v>
      </c>
      <c r="H1782">
        <v>79</v>
      </c>
      <c r="I1782">
        <v>54</v>
      </c>
      <c r="K1782" t="s">
        <v>429</v>
      </c>
      <c r="L1782">
        <v>1</v>
      </c>
      <c r="M1782" t="s">
        <v>6179</v>
      </c>
    </row>
    <row r="1783" spans="1:13" x14ac:dyDescent="0.25">
      <c r="A1783">
        <v>3585</v>
      </c>
      <c r="B1783">
        <v>2015</v>
      </c>
      <c r="C1783" t="s">
        <v>3229</v>
      </c>
      <c r="D1783" t="s">
        <v>30</v>
      </c>
      <c r="E1783" t="s">
        <v>3194</v>
      </c>
      <c r="F1783" t="s">
        <v>3324</v>
      </c>
      <c r="G1783" t="s">
        <v>3841</v>
      </c>
      <c r="H1783">
        <v>51</v>
      </c>
      <c r="I1783">
        <v>47</v>
      </c>
      <c r="K1783" t="s">
        <v>549</v>
      </c>
      <c r="L1783">
        <v>1</v>
      </c>
      <c r="M1783" t="s">
        <v>6128</v>
      </c>
    </row>
    <row r="1784" spans="1:13" x14ac:dyDescent="0.25">
      <c r="A1784">
        <v>3586</v>
      </c>
      <c r="B1784">
        <v>2015</v>
      </c>
      <c r="C1784" t="s">
        <v>3229</v>
      </c>
      <c r="D1784" t="s">
        <v>32</v>
      </c>
      <c r="E1784" t="s">
        <v>3194</v>
      </c>
      <c r="F1784" t="s">
        <v>3295</v>
      </c>
      <c r="G1784" t="s">
        <v>3842</v>
      </c>
      <c r="H1784">
        <v>50</v>
      </c>
      <c r="I1784">
        <v>46</v>
      </c>
      <c r="K1784" t="s">
        <v>694</v>
      </c>
      <c r="L1784">
        <v>1</v>
      </c>
      <c r="M1784" t="s">
        <v>6157</v>
      </c>
    </row>
    <row r="1785" spans="1:13" x14ac:dyDescent="0.25">
      <c r="A1785">
        <v>3588</v>
      </c>
      <c r="B1785">
        <v>2015</v>
      </c>
      <c r="C1785" t="s">
        <v>3229</v>
      </c>
      <c r="D1785" t="s">
        <v>161</v>
      </c>
      <c r="E1785" t="s">
        <v>3194</v>
      </c>
      <c r="F1785" t="s">
        <v>3833</v>
      </c>
      <c r="G1785" t="s">
        <v>3842</v>
      </c>
      <c r="H1785">
        <v>67</v>
      </c>
      <c r="I1785">
        <v>62</v>
      </c>
      <c r="K1785" t="s">
        <v>1421</v>
      </c>
      <c r="L1785">
        <v>1</v>
      </c>
      <c r="M1785" t="s">
        <v>6181</v>
      </c>
    </row>
    <row r="1786" spans="1:13" x14ac:dyDescent="0.25">
      <c r="A1786">
        <v>3591</v>
      </c>
      <c r="B1786">
        <v>2015</v>
      </c>
      <c r="C1786" t="s">
        <v>3229</v>
      </c>
      <c r="D1786" t="s">
        <v>455</v>
      </c>
      <c r="E1786" t="s">
        <v>3194</v>
      </c>
      <c r="F1786" t="s">
        <v>3274</v>
      </c>
      <c r="G1786" t="s">
        <v>3841</v>
      </c>
      <c r="H1786">
        <v>54</v>
      </c>
      <c r="I1786">
        <v>50</v>
      </c>
      <c r="K1786" t="s">
        <v>695</v>
      </c>
      <c r="L1786">
        <v>1</v>
      </c>
      <c r="M1786" t="s">
        <v>6054</v>
      </c>
    </row>
    <row r="1787" spans="1:13" x14ac:dyDescent="0.25">
      <c r="A1787">
        <v>3593</v>
      </c>
      <c r="B1787">
        <v>2015</v>
      </c>
      <c r="C1787" t="s">
        <v>3229</v>
      </c>
      <c r="D1787" t="s">
        <v>422</v>
      </c>
      <c r="E1787" t="s">
        <v>3194</v>
      </c>
      <c r="F1787" t="s">
        <v>3444</v>
      </c>
      <c r="G1787" t="s">
        <v>3191</v>
      </c>
      <c r="K1787" t="s">
        <v>3191</v>
      </c>
      <c r="L1787">
        <v>0</v>
      </c>
      <c r="M1787" t="s">
        <v>6075</v>
      </c>
    </row>
    <row r="1788" spans="1:13" x14ac:dyDescent="0.25">
      <c r="A1788">
        <v>3594</v>
      </c>
      <c r="B1788">
        <v>2015</v>
      </c>
      <c r="C1788" t="s">
        <v>3229</v>
      </c>
      <c r="D1788" t="s">
        <v>277</v>
      </c>
      <c r="E1788" t="s">
        <v>3194</v>
      </c>
      <c r="F1788" t="s">
        <v>3444</v>
      </c>
      <c r="G1788" t="s">
        <v>3841</v>
      </c>
      <c r="H1788">
        <v>71</v>
      </c>
      <c r="I1788">
        <v>51</v>
      </c>
      <c r="K1788" t="s">
        <v>616</v>
      </c>
      <c r="L1788">
        <v>1</v>
      </c>
      <c r="M1788" t="s">
        <v>6076</v>
      </c>
    </row>
    <row r="1789" spans="1:13" x14ac:dyDescent="0.25">
      <c r="A1789">
        <v>3597</v>
      </c>
      <c r="B1789">
        <v>2015</v>
      </c>
      <c r="C1789" t="s">
        <v>3229</v>
      </c>
      <c r="D1789" t="s">
        <v>557</v>
      </c>
      <c r="E1789" t="s">
        <v>3194</v>
      </c>
      <c r="F1789" t="s">
        <v>3445</v>
      </c>
      <c r="G1789" t="s">
        <v>3841</v>
      </c>
      <c r="H1789">
        <v>79</v>
      </c>
      <c r="I1789">
        <v>60</v>
      </c>
      <c r="K1789" t="s">
        <v>618</v>
      </c>
      <c r="L1789">
        <v>1</v>
      </c>
      <c r="M1789" t="s">
        <v>6142</v>
      </c>
    </row>
    <row r="1790" spans="1:13" x14ac:dyDescent="0.25">
      <c r="A1790">
        <v>3598</v>
      </c>
      <c r="B1790">
        <v>2015</v>
      </c>
      <c r="C1790" t="s">
        <v>3229</v>
      </c>
      <c r="D1790" t="s">
        <v>300</v>
      </c>
      <c r="E1790" t="s">
        <v>3194</v>
      </c>
      <c r="F1790" t="s">
        <v>3327</v>
      </c>
      <c r="G1790" t="s">
        <v>3841</v>
      </c>
      <c r="H1790">
        <v>61</v>
      </c>
      <c r="I1790">
        <v>51</v>
      </c>
      <c r="K1790" t="s">
        <v>619</v>
      </c>
      <c r="L1790">
        <v>1</v>
      </c>
      <c r="M1790" t="s">
        <v>6171</v>
      </c>
    </row>
    <row r="1791" spans="1:13" x14ac:dyDescent="0.25">
      <c r="A1791">
        <v>3600</v>
      </c>
      <c r="B1791">
        <v>2015</v>
      </c>
      <c r="C1791" t="s">
        <v>3229</v>
      </c>
      <c r="D1791" t="s">
        <v>304</v>
      </c>
      <c r="E1791" t="s">
        <v>3194</v>
      </c>
      <c r="F1791" t="s">
        <v>3273</v>
      </c>
      <c r="G1791" t="s">
        <v>3841</v>
      </c>
      <c r="H1791">
        <v>84</v>
      </c>
      <c r="I1791">
        <v>54</v>
      </c>
      <c r="K1791" t="s">
        <v>815</v>
      </c>
      <c r="L1791">
        <v>1</v>
      </c>
      <c r="M1791" t="s">
        <v>5990</v>
      </c>
    </row>
    <row r="1792" spans="1:13" x14ac:dyDescent="0.25">
      <c r="A1792">
        <v>3602</v>
      </c>
      <c r="B1792">
        <v>2015</v>
      </c>
      <c r="C1792" t="s">
        <v>3229</v>
      </c>
      <c r="D1792" t="s">
        <v>481</v>
      </c>
      <c r="E1792" t="s">
        <v>3194</v>
      </c>
      <c r="F1792" t="s">
        <v>3298</v>
      </c>
      <c r="G1792" t="s">
        <v>3841</v>
      </c>
      <c r="H1792">
        <v>60</v>
      </c>
      <c r="I1792">
        <v>50</v>
      </c>
      <c r="K1792" t="s">
        <v>816</v>
      </c>
      <c r="L1792">
        <v>1</v>
      </c>
      <c r="M1792" t="s">
        <v>6038</v>
      </c>
    </row>
    <row r="1793" spans="1:13" x14ac:dyDescent="0.25">
      <c r="A1793">
        <v>3605</v>
      </c>
      <c r="B1793">
        <v>2015</v>
      </c>
      <c r="C1793" t="s">
        <v>3833</v>
      </c>
      <c r="D1793" t="s">
        <v>64</v>
      </c>
      <c r="E1793" t="s">
        <v>3194</v>
      </c>
      <c r="F1793" t="s">
        <v>3335</v>
      </c>
      <c r="G1793" t="s">
        <v>3842</v>
      </c>
      <c r="H1793">
        <v>62</v>
      </c>
      <c r="I1793">
        <v>31</v>
      </c>
      <c r="K1793" t="s">
        <v>176</v>
      </c>
      <c r="L1793">
        <v>1</v>
      </c>
      <c r="M1793" t="s">
        <v>5028</v>
      </c>
    </row>
    <row r="1794" spans="1:13" x14ac:dyDescent="0.25">
      <c r="A1794">
        <v>3606</v>
      </c>
      <c r="B1794">
        <v>2015</v>
      </c>
      <c r="C1794" t="s">
        <v>3833</v>
      </c>
      <c r="D1794" t="s">
        <v>98</v>
      </c>
      <c r="E1794" t="s">
        <v>3194</v>
      </c>
      <c r="F1794" t="s">
        <v>3355</v>
      </c>
      <c r="G1794" t="s">
        <v>3842</v>
      </c>
      <c r="H1794">
        <v>89</v>
      </c>
      <c r="I1794">
        <v>45</v>
      </c>
      <c r="K1794" t="s">
        <v>258</v>
      </c>
      <c r="L1794">
        <v>1</v>
      </c>
      <c r="M1794" t="s">
        <v>6182</v>
      </c>
    </row>
    <row r="1795" spans="1:13" x14ac:dyDescent="0.25">
      <c r="A1795">
        <v>3607</v>
      </c>
      <c r="B1795">
        <v>2015</v>
      </c>
      <c r="C1795" t="s">
        <v>3833</v>
      </c>
      <c r="D1795" t="s">
        <v>10</v>
      </c>
      <c r="E1795" t="s">
        <v>3194</v>
      </c>
      <c r="F1795" t="s">
        <v>3492</v>
      </c>
      <c r="G1795" t="s">
        <v>3842</v>
      </c>
      <c r="H1795">
        <v>84</v>
      </c>
      <c r="I1795">
        <v>60</v>
      </c>
      <c r="K1795" t="s">
        <v>259</v>
      </c>
      <c r="L1795">
        <v>1</v>
      </c>
      <c r="M1795" t="s">
        <v>6183</v>
      </c>
    </row>
    <row r="1796" spans="1:13" x14ac:dyDescent="0.25">
      <c r="A1796">
        <v>3608</v>
      </c>
      <c r="B1796">
        <v>2015</v>
      </c>
      <c r="C1796" t="s">
        <v>3833</v>
      </c>
      <c r="D1796" t="s">
        <v>12</v>
      </c>
      <c r="E1796" t="s">
        <v>3194</v>
      </c>
      <c r="F1796" t="s">
        <v>3401</v>
      </c>
      <c r="G1796" t="s">
        <v>3842</v>
      </c>
      <c r="H1796">
        <v>78</v>
      </c>
      <c r="I1796">
        <v>54</v>
      </c>
      <c r="K1796" t="s">
        <v>260</v>
      </c>
      <c r="L1796">
        <v>1</v>
      </c>
      <c r="M1796" t="s">
        <v>6184</v>
      </c>
    </row>
    <row r="1797" spans="1:13" x14ac:dyDescent="0.25">
      <c r="A1797">
        <v>3612</v>
      </c>
      <c r="B1797">
        <v>2015</v>
      </c>
      <c r="C1797" t="s">
        <v>3833</v>
      </c>
      <c r="D1797" t="s">
        <v>18</v>
      </c>
      <c r="E1797" t="s">
        <v>3194</v>
      </c>
      <c r="F1797" t="s">
        <v>3825</v>
      </c>
      <c r="G1797" t="s">
        <v>3841</v>
      </c>
      <c r="H1797">
        <v>80</v>
      </c>
      <c r="I1797">
        <v>70</v>
      </c>
      <c r="K1797" t="s">
        <v>415</v>
      </c>
      <c r="L1797">
        <v>1</v>
      </c>
      <c r="M1797" t="s">
        <v>4647</v>
      </c>
    </row>
    <row r="1798" spans="1:13" x14ac:dyDescent="0.25">
      <c r="A1798">
        <v>3615</v>
      </c>
      <c r="B1798">
        <v>2015</v>
      </c>
      <c r="C1798" t="s">
        <v>3833</v>
      </c>
      <c r="D1798" t="s">
        <v>24</v>
      </c>
      <c r="E1798" t="s">
        <v>3194</v>
      </c>
      <c r="F1798" t="s">
        <v>3528</v>
      </c>
      <c r="G1798" t="s">
        <v>3842</v>
      </c>
      <c r="H1798">
        <v>86</v>
      </c>
      <c r="I1798">
        <v>43</v>
      </c>
      <c r="K1798" t="s">
        <v>930</v>
      </c>
      <c r="L1798">
        <v>1</v>
      </c>
      <c r="M1798" t="s">
        <v>6187</v>
      </c>
    </row>
    <row r="1799" spans="1:13" x14ac:dyDescent="0.25">
      <c r="A1799">
        <v>3617</v>
      </c>
      <c r="B1799">
        <v>2015</v>
      </c>
      <c r="C1799" t="s">
        <v>3833</v>
      </c>
      <c r="D1799" t="s">
        <v>183</v>
      </c>
      <c r="E1799" t="s">
        <v>3194</v>
      </c>
      <c r="F1799" t="s">
        <v>3405</v>
      </c>
      <c r="G1799" t="s">
        <v>3842</v>
      </c>
      <c r="H1799">
        <v>68</v>
      </c>
      <c r="I1799">
        <v>56</v>
      </c>
      <c r="K1799" t="s">
        <v>716</v>
      </c>
      <c r="L1799">
        <v>1</v>
      </c>
      <c r="M1799" t="s">
        <v>6189</v>
      </c>
    </row>
    <row r="1800" spans="1:13" x14ac:dyDescent="0.25">
      <c r="A1800">
        <v>3618</v>
      </c>
      <c r="B1800">
        <v>2015</v>
      </c>
      <c r="C1800" t="s">
        <v>3833</v>
      </c>
      <c r="D1800" t="s">
        <v>292</v>
      </c>
      <c r="E1800" t="s">
        <v>3194</v>
      </c>
      <c r="F1800" t="s">
        <v>3295</v>
      </c>
      <c r="G1800" t="s">
        <v>3842</v>
      </c>
      <c r="H1800">
        <v>89</v>
      </c>
      <c r="I1800">
        <v>72</v>
      </c>
      <c r="K1800" t="s">
        <v>717</v>
      </c>
      <c r="L1800">
        <v>1</v>
      </c>
      <c r="M1800" t="s">
        <v>6156</v>
      </c>
    </row>
    <row r="1801" spans="1:13" x14ac:dyDescent="0.25">
      <c r="A1801">
        <v>3620</v>
      </c>
      <c r="B1801">
        <v>2015</v>
      </c>
      <c r="C1801" t="s">
        <v>3833</v>
      </c>
      <c r="D1801" t="s">
        <v>83</v>
      </c>
      <c r="E1801" t="s">
        <v>3194</v>
      </c>
      <c r="F1801" t="s">
        <v>3327</v>
      </c>
      <c r="G1801" t="s">
        <v>3842</v>
      </c>
      <c r="H1801">
        <v>62</v>
      </c>
      <c r="I1801">
        <v>55</v>
      </c>
      <c r="K1801" t="s">
        <v>772</v>
      </c>
      <c r="L1801">
        <v>1</v>
      </c>
      <c r="M1801" t="s">
        <v>6170</v>
      </c>
    </row>
    <row r="1802" spans="1:13" x14ac:dyDescent="0.25">
      <c r="A1802">
        <v>3622</v>
      </c>
      <c r="B1802">
        <v>2015</v>
      </c>
      <c r="C1802" t="s">
        <v>3833</v>
      </c>
      <c r="D1802" t="s">
        <v>271</v>
      </c>
      <c r="E1802" t="s">
        <v>3194</v>
      </c>
      <c r="F1802" t="s">
        <v>3255</v>
      </c>
      <c r="G1802" t="s">
        <v>3842</v>
      </c>
      <c r="H1802">
        <v>70</v>
      </c>
      <c r="I1802">
        <v>55</v>
      </c>
      <c r="K1802" t="s">
        <v>773</v>
      </c>
      <c r="L1802">
        <v>1</v>
      </c>
      <c r="M1802" t="s">
        <v>6112</v>
      </c>
    </row>
    <row r="1803" spans="1:13" x14ac:dyDescent="0.25">
      <c r="A1803">
        <v>3623</v>
      </c>
      <c r="B1803">
        <v>2015</v>
      </c>
      <c r="C1803" t="s">
        <v>3833</v>
      </c>
      <c r="D1803" t="s">
        <v>455</v>
      </c>
      <c r="E1803" t="s">
        <v>3194</v>
      </c>
      <c r="F1803" t="s">
        <v>3248</v>
      </c>
      <c r="G1803" t="s">
        <v>3842</v>
      </c>
      <c r="H1803">
        <v>82</v>
      </c>
      <c r="I1803">
        <v>50</v>
      </c>
      <c r="K1803" t="s">
        <v>774</v>
      </c>
      <c r="L1803">
        <v>1</v>
      </c>
      <c r="M1803" t="s">
        <v>6007</v>
      </c>
    </row>
    <row r="1804" spans="1:13" x14ac:dyDescent="0.25">
      <c r="A1804">
        <v>3626</v>
      </c>
      <c r="B1804">
        <v>2015</v>
      </c>
      <c r="C1804" t="s">
        <v>3833</v>
      </c>
      <c r="D1804" t="s">
        <v>89</v>
      </c>
      <c r="E1804" t="s">
        <v>3194</v>
      </c>
      <c r="F1804" t="s">
        <v>3273</v>
      </c>
      <c r="G1804" t="s">
        <v>3842</v>
      </c>
      <c r="H1804">
        <v>92</v>
      </c>
      <c r="I1804">
        <v>78</v>
      </c>
      <c r="K1804" t="s">
        <v>776</v>
      </c>
      <c r="L1804">
        <v>1</v>
      </c>
      <c r="M1804" t="s">
        <v>5985</v>
      </c>
    </row>
    <row r="1805" spans="1:13" x14ac:dyDescent="0.25">
      <c r="A1805">
        <v>3627</v>
      </c>
      <c r="B1805">
        <v>2015</v>
      </c>
      <c r="C1805" t="s">
        <v>3833</v>
      </c>
      <c r="D1805" t="s">
        <v>47</v>
      </c>
      <c r="E1805" t="s">
        <v>3194</v>
      </c>
      <c r="F1805" t="s">
        <v>3324</v>
      </c>
      <c r="G1805" t="s">
        <v>3842</v>
      </c>
      <c r="H1805">
        <v>65</v>
      </c>
      <c r="I1805">
        <v>50</v>
      </c>
      <c r="K1805" t="s">
        <v>1432</v>
      </c>
      <c r="L1805">
        <v>1</v>
      </c>
      <c r="M1805" t="s">
        <v>6132</v>
      </c>
    </row>
    <row r="1806" spans="1:13" x14ac:dyDescent="0.25">
      <c r="A1806">
        <v>3629</v>
      </c>
      <c r="B1806">
        <v>2015</v>
      </c>
      <c r="C1806" t="s">
        <v>3833</v>
      </c>
      <c r="D1806" t="s">
        <v>342</v>
      </c>
      <c r="E1806" t="s">
        <v>3194</v>
      </c>
      <c r="F1806" t="s">
        <v>3348</v>
      </c>
      <c r="G1806" t="s">
        <v>3842</v>
      </c>
      <c r="H1806">
        <v>68</v>
      </c>
      <c r="I1806">
        <v>49</v>
      </c>
      <c r="K1806" t="s">
        <v>1433</v>
      </c>
      <c r="L1806">
        <v>1</v>
      </c>
      <c r="M1806" t="s">
        <v>5963</v>
      </c>
    </row>
    <row r="1807" spans="1:13" x14ac:dyDescent="0.25">
      <c r="A1807">
        <v>3631</v>
      </c>
      <c r="B1807">
        <v>2015</v>
      </c>
      <c r="C1807" t="s">
        <v>3833</v>
      </c>
      <c r="D1807" t="s">
        <v>95</v>
      </c>
      <c r="E1807" t="s">
        <v>3194</v>
      </c>
      <c r="F1807" t="s">
        <v>3245</v>
      </c>
      <c r="G1807" t="s">
        <v>3842</v>
      </c>
      <c r="H1807">
        <v>63</v>
      </c>
      <c r="I1807">
        <v>53</v>
      </c>
      <c r="K1807" t="s">
        <v>1434</v>
      </c>
      <c r="L1807">
        <v>1</v>
      </c>
      <c r="M1807" t="s">
        <v>6099</v>
      </c>
    </row>
    <row r="1808" spans="1:13" x14ac:dyDescent="0.25">
      <c r="A1808">
        <v>3633</v>
      </c>
      <c r="B1808">
        <v>2015</v>
      </c>
      <c r="C1808" t="s">
        <v>3833</v>
      </c>
      <c r="D1808" t="s">
        <v>306</v>
      </c>
      <c r="E1808" t="s">
        <v>3194</v>
      </c>
      <c r="F1808" t="s">
        <v>3444</v>
      </c>
      <c r="G1808" t="s">
        <v>3842</v>
      </c>
      <c r="H1808">
        <v>68</v>
      </c>
      <c r="I1808">
        <v>61</v>
      </c>
      <c r="K1808" t="s">
        <v>1435</v>
      </c>
      <c r="L1808">
        <v>1</v>
      </c>
      <c r="M1808" t="s">
        <v>6080</v>
      </c>
    </row>
    <row r="1809" spans="1:13" x14ac:dyDescent="0.25">
      <c r="A1809">
        <v>3639</v>
      </c>
      <c r="B1809">
        <v>2015</v>
      </c>
      <c r="C1809" t="s">
        <v>3454</v>
      </c>
      <c r="D1809" t="s">
        <v>148</v>
      </c>
      <c r="E1809" t="s">
        <v>3194</v>
      </c>
      <c r="F1809" t="s">
        <v>3839</v>
      </c>
      <c r="G1809" t="s">
        <v>3842</v>
      </c>
      <c r="H1809">
        <v>65</v>
      </c>
      <c r="I1809">
        <v>44</v>
      </c>
      <c r="K1809" t="s">
        <v>11</v>
      </c>
      <c r="L1809">
        <v>1</v>
      </c>
      <c r="M1809" t="s">
        <v>6192</v>
      </c>
    </row>
    <row r="1810" spans="1:13" x14ac:dyDescent="0.25">
      <c r="A1810">
        <v>3640</v>
      </c>
      <c r="B1810">
        <v>2015</v>
      </c>
      <c r="C1810" t="s">
        <v>3454</v>
      </c>
      <c r="D1810" t="s">
        <v>128</v>
      </c>
      <c r="E1810" t="s">
        <v>3194</v>
      </c>
      <c r="F1810" t="s">
        <v>3278</v>
      </c>
      <c r="G1810" t="s">
        <v>3842</v>
      </c>
      <c r="H1810">
        <v>78</v>
      </c>
      <c r="I1810">
        <v>60</v>
      </c>
      <c r="K1810" t="s">
        <v>99</v>
      </c>
      <c r="L1810">
        <v>1</v>
      </c>
      <c r="M1810" t="s">
        <v>6193</v>
      </c>
    </row>
    <row r="1811" spans="1:13" x14ac:dyDescent="0.25">
      <c r="A1811">
        <v>3643</v>
      </c>
      <c r="B1811">
        <v>2015</v>
      </c>
      <c r="C1811" t="s">
        <v>3454</v>
      </c>
      <c r="D1811" t="s">
        <v>20</v>
      </c>
      <c r="E1811" t="s">
        <v>3194</v>
      </c>
      <c r="F1811" t="s">
        <v>3839</v>
      </c>
      <c r="G1811" t="s">
        <v>3842</v>
      </c>
      <c r="H1811">
        <v>72</v>
      </c>
      <c r="I1811">
        <v>35</v>
      </c>
      <c r="K1811" t="s">
        <v>235</v>
      </c>
      <c r="L1811">
        <v>1</v>
      </c>
      <c r="M1811" t="s">
        <v>6196</v>
      </c>
    </row>
    <row r="1812" spans="1:13" x14ac:dyDescent="0.25">
      <c r="A1812">
        <v>3651</v>
      </c>
      <c r="B1812">
        <v>2015</v>
      </c>
      <c r="C1812" t="s">
        <v>3454</v>
      </c>
      <c r="D1812" t="s">
        <v>36</v>
      </c>
      <c r="E1812" t="s">
        <v>3194</v>
      </c>
      <c r="F1812" t="s">
        <v>3254</v>
      </c>
      <c r="G1812" t="s">
        <v>3841</v>
      </c>
      <c r="H1812">
        <v>50</v>
      </c>
      <c r="I1812">
        <v>45</v>
      </c>
      <c r="K1812" t="s">
        <v>1362</v>
      </c>
      <c r="L1812">
        <v>1</v>
      </c>
      <c r="M1812" t="s">
        <v>6204</v>
      </c>
    </row>
    <row r="1813" spans="1:13" x14ac:dyDescent="0.25">
      <c r="A1813">
        <v>3654</v>
      </c>
      <c r="B1813">
        <v>2015</v>
      </c>
      <c r="C1813" t="s">
        <v>3454</v>
      </c>
      <c r="D1813" t="s">
        <v>40</v>
      </c>
      <c r="E1813" t="s">
        <v>3194</v>
      </c>
      <c r="F1813" t="s">
        <v>3453</v>
      </c>
      <c r="G1813" t="s">
        <v>3842</v>
      </c>
      <c r="H1813">
        <v>66</v>
      </c>
      <c r="I1813">
        <v>55</v>
      </c>
      <c r="K1813" t="s">
        <v>1439</v>
      </c>
      <c r="L1813">
        <v>1</v>
      </c>
      <c r="M1813" t="s">
        <v>6207</v>
      </c>
    </row>
    <row r="1814" spans="1:13" x14ac:dyDescent="0.25">
      <c r="A1814">
        <v>3655</v>
      </c>
      <c r="B1814">
        <v>2015</v>
      </c>
      <c r="C1814" t="s">
        <v>3454</v>
      </c>
      <c r="D1814" t="s">
        <v>317</v>
      </c>
      <c r="E1814" t="s">
        <v>3194</v>
      </c>
      <c r="F1814" t="s">
        <v>3417</v>
      </c>
      <c r="G1814" t="s">
        <v>3842</v>
      </c>
      <c r="H1814">
        <v>68</v>
      </c>
      <c r="I1814">
        <v>49</v>
      </c>
      <c r="K1814" t="s">
        <v>1440</v>
      </c>
      <c r="L1814">
        <v>1</v>
      </c>
      <c r="M1814" t="s">
        <v>6208</v>
      </c>
    </row>
    <row r="1815" spans="1:13" x14ac:dyDescent="0.25">
      <c r="A1815">
        <v>3658</v>
      </c>
      <c r="B1815">
        <v>2015</v>
      </c>
      <c r="C1815" t="s">
        <v>3454</v>
      </c>
      <c r="D1815" t="s">
        <v>208</v>
      </c>
      <c r="E1815" t="s">
        <v>3194</v>
      </c>
      <c r="F1815" t="s">
        <v>3329</v>
      </c>
      <c r="G1815" t="s">
        <v>3841</v>
      </c>
      <c r="H1815">
        <v>59</v>
      </c>
      <c r="I1815">
        <v>56</v>
      </c>
      <c r="K1815" t="s">
        <v>1442</v>
      </c>
      <c r="L1815">
        <v>1</v>
      </c>
      <c r="M1815" t="s">
        <v>6211</v>
      </c>
    </row>
    <row r="1816" spans="1:13" x14ac:dyDescent="0.25">
      <c r="A1816">
        <v>3659</v>
      </c>
      <c r="B1816">
        <v>2015</v>
      </c>
      <c r="C1816" t="s">
        <v>3454</v>
      </c>
      <c r="D1816" t="s">
        <v>300</v>
      </c>
      <c r="E1816" t="s">
        <v>3194</v>
      </c>
      <c r="F1816" t="s">
        <v>3404</v>
      </c>
      <c r="G1816" t="s">
        <v>3842</v>
      </c>
      <c r="H1816">
        <v>70</v>
      </c>
      <c r="I1816">
        <v>63</v>
      </c>
      <c r="K1816" t="s">
        <v>1443</v>
      </c>
      <c r="L1816">
        <v>1</v>
      </c>
      <c r="M1816" t="s">
        <v>6212</v>
      </c>
    </row>
    <row r="1817" spans="1:13" x14ac:dyDescent="0.25">
      <c r="A1817">
        <v>3660</v>
      </c>
      <c r="B1817">
        <v>2015</v>
      </c>
      <c r="C1817" t="s">
        <v>3454</v>
      </c>
      <c r="D1817" t="s">
        <v>92</v>
      </c>
      <c r="E1817" t="s">
        <v>3194</v>
      </c>
      <c r="F1817" t="s">
        <v>3371</v>
      </c>
      <c r="G1817" t="s">
        <v>3842</v>
      </c>
      <c r="H1817">
        <v>71</v>
      </c>
      <c r="I1817">
        <v>58</v>
      </c>
      <c r="K1817" t="s">
        <v>1444</v>
      </c>
      <c r="L1817">
        <v>1</v>
      </c>
      <c r="M1817" t="s">
        <v>6213</v>
      </c>
    </row>
    <row r="1818" spans="1:13" x14ac:dyDescent="0.25">
      <c r="A1818">
        <v>3663</v>
      </c>
      <c r="B1818">
        <v>2015</v>
      </c>
      <c r="C1818" t="s">
        <v>3454</v>
      </c>
      <c r="D1818" t="s">
        <v>345</v>
      </c>
      <c r="E1818" t="s">
        <v>3194</v>
      </c>
      <c r="F1818" t="s">
        <v>3418</v>
      </c>
      <c r="G1818" t="s">
        <v>3841</v>
      </c>
      <c r="H1818">
        <v>63</v>
      </c>
      <c r="I1818">
        <v>56</v>
      </c>
      <c r="K1818" t="s">
        <v>1366</v>
      </c>
      <c r="L1818">
        <v>1</v>
      </c>
      <c r="M1818" t="s">
        <v>6216</v>
      </c>
    </row>
    <row r="1819" spans="1:13" x14ac:dyDescent="0.25">
      <c r="A1819">
        <v>3664</v>
      </c>
      <c r="B1819">
        <v>2015</v>
      </c>
      <c r="C1819" t="s">
        <v>3454</v>
      </c>
      <c r="D1819" t="s">
        <v>56</v>
      </c>
      <c r="E1819" t="s">
        <v>3194</v>
      </c>
      <c r="F1819" t="s">
        <v>3452</v>
      </c>
      <c r="G1819" t="s">
        <v>3841</v>
      </c>
      <c r="H1819">
        <v>66</v>
      </c>
      <c r="I1819">
        <v>56</v>
      </c>
      <c r="K1819" t="s">
        <v>1445</v>
      </c>
      <c r="L1819">
        <v>1</v>
      </c>
      <c r="M1819" t="s">
        <v>6217</v>
      </c>
    </row>
    <row r="1820" spans="1:13" x14ac:dyDescent="0.25">
      <c r="A1820">
        <v>3669</v>
      </c>
      <c r="B1820">
        <v>2015</v>
      </c>
      <c r="C1820" t="s">
        <v>3453</v>
      </c>
      <c r="D1820" t="s">
        <v>12</v>
      </c>
      <c r="E1820" t="s">
        <v>3194</v>
      </c>
      <c r="F1820" t="s">
        <v>3838</v>
      </c>
      <c r="G1820" t="s">
        <v>3842</v>
      </c>
      <c r="H1820">
        <v>70</v>
      </c>
      <c r="I1820">
        <v>66</v>
      </c>
      <c r="K1820" t="s">
        <v>13</v>
      </c>
      <c r="L1820">
        <v>1</v>
      </c>
      <c r="M1820" t="s">
        <v>6222</v>
      </c>
    </row>
    <row r="1821" spans="1:13" x14ac:dyDescent="0.25">
      <c r="A1821">
        <v>3675</v>
      </c>
      <c r="B1821">
        <v>2015</v>
      </c>
      <c r="C1821" t="s">
        <v>3453</v>
      </c>
      <c r="D1821" t="s">
        <v>20</v>
      </c>
      <c r="E1821" t="s">
        <v>3194</v>
      </c>
      <c r="F1821" t="s">
        <v>3455</v>
      </c>
      <c r="G1821" t="s">
        <v>3841</v>
      </c>
      <c r="H1821">
        <v>74</v>
      </c>
      <c r="I1821">
        <v>62</v>
      </c>
      <c r="K1821" t="s">
        <v>25</v>
      </c>
      <c r="L1821">
        <v>1</v>
      </c>
      <c r="M1821" t="s">
        <v>6227</v>
      </c>
    </row>
    <row r="1822" spans="1:13" x14ac:dyDescent="0.25">
      <c r="A1822">
        <v>3678</v>
      </c>
      <c r="B1822">
        <v>2015</v>
      </c>
      <c r="C1822" t="s">
        <v>3453</v>
      </c>
      <c r="D1822" t="s">
        <v>180</v>
      </c>
      <c r="E1822" t="s">
        <v>3194</v>
      </c>
      <c r="F1822" t="s">
        <v>3839</v>
      </c>
      <c r="G1822" t="s">
        <v>3842</v>
      </c>
      <c r="H1822">
        <v>72</v>
      </c>
      <c r="I1822">
        <v>50</v>
      </c>
      <c r="K1822" t="s">
        <v>31</v>
      </c>
      <c r="L1822">
        <v>1</v>
      </c>
      <c r="M1822" t="s">
        <v>6229</v>
      </c>
    </row>
    <row r="1823" spans="1:13" x14ac:dyDescent="0.25">
      <c r="A1823">
        <v>3679</v>
      </c>
      <c r="B1823">
        <v>2015</v>
      </c>
      <c r="C1823" t="s">
        <v>3453</v>
      </c>
      <c r="D1823" t="s">
        <v>28</v>
      </c>
      <c r="E1823" t="s">
        <v>3194</v>
      </c>
      <c r="F1823" t="s">
        <v>3485</v>
      </c>
      <c r="G1823" t="s">
        <v>3842</v>
      </c>
      <c r="H1823">
        <v>82</v>
      </c>
      <c r="I1823">
        <v>77</v>
      </c>
      <c r="K1823" t="s">
        <v>381</v>
      </c>
      <c r="L1823">
        <v>1</v>
      </c>
      <c r="M1823" t="s">
        <v>6230</v>
      </c>
    </row>
    <row r="1824" spans="1:13" x14ac:dyDescent="0.25">
      <c r="A1824">
        <v>3680</v>
      </c>
      <c r="B1824">
        <v>2015</v>
      </c>
      <c r="C1824" t="s">
        <v>3453</v>
      </c>
      <c r="D1824" t="s">
        <v>30</v>
      </c>
      <c r="E1824" t="s">
        <v>3194</v>
      </c>
      <c r="F1824" t="s">
        <v>3839</v>
      </c>
      <c r="G1824" t="s">
        <v>3842</v>
      </c>
      <c r="H1824">
        <v>77</v>
      </c>
      <c r="I1824">
        <v>45</v>
      </c>
      <c r="K1824" t="s">
        <v>881</v>
      </c>
      <c r="L1824">
        <v>1</v>
      </c>
      <c r="M1824" t="s">
        <v>6231</v>
      </c>
    </row>
    <row r="1825" spans="1:13" x14ac:dyDescent="0.25">
      <c r="A1825">
        <v>3681</v>
      </c>
      <c r="B1825">
        <v>2015</v>
      </c>
      <c r="C1825" t="s">
        <v>3453</v>
      </c>
      <c r="D1825" t="s">
        <v>32</v>
      </c>
      <c r="E1825" t="s">
        <v>3194</v>
      </c>
      <c r="F1825" t="s">
        <v>3382</v>
      </c>
      <c r="G1825" t="s">
        <v>3842</v>
      </c>
      <c r="H1825">
        <v>67</v>
      </c>
      <c r="I1825">
        <v>55</v>
      </c>
      <c r="K1825" t="s">
        <v>1448</v>
      </c>
      <c r="L1825">
        <v>1</v>
      </c>
      <c r="M1825" t="s">
        <v>6232</v>
      </c>
    </row>
    <row r="1826" spans="1:13" x14ac:dyDescent="0.25">
      <c r="A1826">
        <v>3683</v>
      </c>
      <c r="B1826">
        <v>2015</v>
      </c>
      <c r="C1826" t="s">
        <v>3453</v>
      </c>
      <c r="D1826" t="s">
        <v>271</v>
      </c>
      <c r="E1826" t="s">
        <v>3194</v>
      </c>
      <c r="F1826" t="s">
        <v>3418</v>
      </c>
      <c r="G1826" t="s">
        <v>3841</v>
      </c>
      <c r="H1826">
        <v>63</v>
      </c>
      <c r="I1826">
        <v>58</v>
      </c>
      <c r="K1826" t="s">
        <v>1449</v>
      </c>
      <c r="L1826">
        <v>1</v>
      </c>
      <c r="M1826" t="s">
        <v>6234</v>
      </c>
    </row>
    <row r="1827" spans="1:13" x14ac:dyDescent="0.25">
      <c r="A1827">
        <v>3684</v>
      </c>
      <c r="B1827">
        <v>2015</v>
      </c>
      <c r="C1827" t="s">
        <v>3453</v>
      </c>
      <c r="D1827" t="s">
        <v>85</v>
      </c>
      <c r="E1827" t="s">
        <v>3194</v>
      </c>
      <c r="F1827" t="s">
        <v>3452</v>
      </c>
      <c r="G1827" t="s">
        <v>3841</v>
      </c>
      <c r="H1827">
        <v>79</v>
      </c>
      <c r="I1827">
        <v>68</v>
      </c>
      <c r="K1827" t="s">
        <v>1450</v>
      </c>
      <c r="L1827">
        <v>1</v>
      </c>
      <c r="M1827" t="s">
        <v>6235</v>
      </c>
    </row>
    <row r="1828" spans="1:13" x14ac:dyDescent="0.25">
      <c r="A1828">
        <v>3687</v>
      </c>
      <c r="B1828">
        <v>2015</v>
      </c>
      <c r="C1828" t="s">
        <v>3453</v>
      </c>
      <c r="D1828" t="s">
        <v>277</v>
      </c>
      <c r="E1828" t="s">
        <v>3194</v>
      </c>
      <c r="F1828" t="s">
        <v>3371</v>
      </c>
      <c r="G1828" t="s">
        <v>3841</v>
      </c>
      <c r="H1828">
        <v>91</v>
      </c>
      <c r="I1828">
        <v>85</v>
      </c>
      <c r="J1828" t="s">
        <v>3843</v>
      </c>
      <c r="K1828" t="s">
        <v>1451</v>
      </c>
      <c r="L1828">
        <v>1</v>
      </c>
      <c r="M1828" t="s">
        <v>6237</v>
      </c>
    </row>
    <row r="1829" spans="1:13" x14ac:dyDescent="0.25">
      <c r="A1829">
        <v>3688</v>
      </c>
      <c r="B1829">
        <v>2015</v>
      </c>
      <c r="C1829" t="s">
        <v>3453</v>
      </c>
      <c r="D1829" t="s">
        <v>208</v>
      </c>
      <c r="E1829" t="s">
        <v>3194</v>
      </c>
      <c r="F1829" t="s">
        <v>3404</v>
      </c>
      <c r="G1829" t="s">
        <v>3842</v>
      </c>
      <c r="H1829">
        <v>69</v>
      </c>
      <c r="I1829">
        <v>53</v>
      </c>
      <c r="K1829" t="s">
        <v>1452</v>
      </c>
      <c r="L1829">
        <v>1</v>
      </c>
      <c r="M1829" t="s">
        <v>6238</v>
      </c>
    </row>
    <row r="1830" spans="1:13" x14ac:dyDescent="0.25">
      <c r="A1830">
        <v>3689</v>
      </c>
      <c r="B1830">
        <v>2015</v>
      </c>
      <c r="C1830" t="s">
        <v>3453</v>
      </c>
      <c r="D1830" t="s">
        <v>47</v>
      </c>
      <c r="E1830" t="s">
        <v>3194</v>
      </c>
      <c r="F1830" t="s">
        <v>3417</v>
      </c>
      <c r="G1830" t="s">
        <v>3841</v>
      </c>
      <c r="H1830">
        <v>71</v>
      </c>
      <c r="I1830">
        <v>66</v>
      </c>
      <c r="J1830" t="s">
        <v>3843</v>
      </c>
      <c r="K1830" t="s">
        <v>1453</v>
      </c>
      <c r="L1830">
        <v>1</v>
      </c>
      <c r="M1830" t="s">
        <v>6239</v>
      </c>
    </row>
    <row r="1831" spans="1:13" x14ac:dyDescent="0.25">
      <c r="A1831">
        <v>3692</v>
      </c>
      <c r="B1831">
        <v>2015</v>
      </c>
      <c r="C1831" t="s">
        <v>3453</v>
      </c>
      <c r="D1831" t="s">
        <v>303</v>
      </c>
      <c r="E1831" t="s">
        <v>3194</v>
      </c>
      <c r="F1831" t="s">
        <v>3454</v>
      </c>
      <c r="G1831" t="s">
        <v>3841</v>
      </c>
      <c r="H1831">
        <v>65</v>
      </c>
      <c r="I1831">
        <v>54</v>
      </c>
      <c r="K1831" t="s">
        <v>1454</v>
      </c>
      <c r="L1831">
        <v>1</v>
      </c>
      <c r="M1831" t="s">
        <v>6214</v>
      </c>
    </row>
    <row r="1832" spans="1:13" x14ac:dyDescent="0.25">
      <c r="A1832">
        <v>3693</v>
      </c>
      <c r="B1832">
        <v>2015</v>
      </c>
      <c r="C1832" t="s">
        <v>3453</v>
      </c>
      <c r="D1832" t="s">
        <v>95</v>
      </c>
      <c r="E1832" t="s">
        <v>3194</v>
      </c>
      <c r="F1832" t="s">
        <v>3254</v>
      </c>
      <c r="G1832" t="s">
        <v>3841</v>
      </c>
      <c r="H1832">
        <v>69</v>
      </c>
      <c r="I1832">
        <v>54</v>
      </c>
      <c r="K1832" t="s">
        <v>1455</v>
      </c>
      <c r="L1832">
        <v>1</v>
      </c>
      <c r="M1832" t="s">
        <v>6242</v>
      </c>
    </row>
    <row r="1833" spans="1:13" x14ac:dyDescent="0.25">
      <c r="A1833">
        <v>3697</v>
      </c>
      <c r="B1833">
        <v>2015</v>
      </c>
      <c r="C1833" t="s">
        <v>3453</v>
      </c>
      <c r="D1833" t="s">
        <v>310</v>
      </c>
      <c r="E1833" t="s">
        <v>3194</v>
      </c>
      <c r="F1833" t="s">
        <v>3329</v>
      </c>
      <c r="G1833" t="s">
        <v>3841</v>
      </c>
      <c r="H1833">
        <v>91</v>
      </c>
      <c r="I1833">
        <v>70</v>
      </c>
      <c r="K1833" t="s">
        <v>1456</v>
      </c>
      <c r="L1833">
        <v>1</v>
      </c>
      <c r="M1833" t="s">
        <v>6246</v>
      </c>
    </row>
    <row r="1834" spans="1:13" x14ac:dyDescent="0.25">
      <c r="A1834">
        <v>3700</v>
      </c>
      <c r="B1834">
        <v>2015</v>
      </c>
      <c r="C1834" t="s">
        <v>3404</v>
      </c>
      <c r="D1834" t="s">
        <v>10</v>
      </c>
      <c r="E1834" t="s">
        <v>3194</v>
      </c>
      <c r="F1834" t="s">
        <v>3387</v>
      </c>
      <c r="G1834" t="s">
        <v>3842</v>
      </c>
      <c r="H1834">
        <v>72</v>
      </c>
      <c r="I1834">
        <v>65</v>
      </c>
      <c r="K1834" t="s">
        <v>13</v>
      </c>
      <c r="L1834">
        <v>1</v>
      </c>
      <c r="M1834" t="s">
        <v>5584</v>
      </c>
    </row>
    <row r="1835" spans="1:13" x14ac:dyDescent="0.25">
      <c r="A1835">
        <v>3703</v>
      </c>
      <c r="B1835">
        <v>2015</v>
      </c>
      <c r="C1835" t="s">
        <v>3404</v>
      </c>
      <c r="D1835" t="s">
        <v>14</v>
      </c>
      <c r="E1835" t="s">
        <v>3194</v>
      </c>
      <c r="F1835" t="s">
        <v>3385</v>
      </c>
      <c r="G1835" t="s">
        <v>3841</v>
      </c>
      <c r="H1835">
        <v>63</v>
      </c>
      <c r="I1835">
        <v>55</v>
      </c>
      <c r="K1835" t="s">
        <v>19</v>
      </c>
      <c r="L1835">
        <v>1</v>
      </c>
      <c r="M1835" t="s">
        <v>5670</v>
      </c>
    </row>
    <row r="1836" spans="1:13" x14ac:dyDescent="0.25">
      <c r="A1836">
        <v>3705</v>
      </c>
      <c r="B1836">
        <v>2015</v>
      </c>
      <c r="C1836" t="s">
        <v>3404</v>
      </c>
      <c r="D1836" t="s">
        <v>132</v>
      </c>
      <c r="E1836" t="s">
        <v>3194</v>
      </c>
      <c r="F1836" t="s">
        <v>3406</v>
      </c>
      <c r="G1836" t="s">
        <v>3841</v>
      </c>
      <c r="H1836">
        <v>68</v>
      </c>
      <c r="I1836">
        <v>65</v>
      </c>
      <c r="K1836" t="s">
        <v>23</v>
      </c>
      <c r="L1836">
        <v>1</v>
      </c>
      <c r="M1836" t="s">
        <v>6252</v>
      </c>
    </row>
    <row r="1837" spans="1:13" x14ac:dyDescent="0.25">
      <c r="A1837">
        <v>3707</v>
      </c>
      <c r="B1837">
        <v>2015</v>
      </c>
      <c r="C1837" t="s">
        <v>3404</v>
      </c>
      <c r="D1837" t="s">
        <v>20</v>
      </c>
      <c r="E1837" t="s">
        <v>3194</v>
      </c>
      <c r="F1837" t="s">
        <v>3839</v>
      </c>
      <c r="G1837" t="s">
        <v>3842</v>
      </c>
      <c r="H1837">
        <v>70</v>
      </c>
      <c r="I1837">
        <v>58</v>
      </c>
      <c r="K1837" t="s">
        <v>856</v>
      </c>
      <c r="L1837">
        <v>1</v>
      </c>
      <c r="M1837" t="s">
        <v>6254</v>
      </c>
    </row>
    <row r="1838" spans="1:13" x14ac:dyDescent="0.25">
      <c r="A1838">
        <v>3709</v>
      </c>
      <c r="B1838">
        <v>2015</v>
      </c>
      <c r="C1838" t="s">
        <v>3404</v>
      </c>
      <c r="D1838" t="s">
        <v>26</v>
      </c>
      <c r="E1838" t="s">
        <v>3194</v>
      </c>
      <c r="F1838" t="s">
        <v>3485</v>
      </c>
      <c r="G1838" t="s">
        <v>3841</v>
      </c>
      <c r="H1838">
        <v>75</v>
      </c>
      <c r="I1838">
        <v>68</v>
      </c>
      <c r="K1838" t="s">
        <v>843</v>
      </c>
      <c r="L1838">
        <v>1</v>
      </c>
      <c r="M1838" t="s">
        <v>6256</v>
      </c>
    </row>
    <row r="1839" spans="1:13" x14ac:dyDescent="0.25">
      <c r="A1839">
        <v>3711</v>
      </c>
      <c r="B1839">
        <v>2015</v>
      </c>
      <c r="C1839" t="s">
        <v>3404</v>
      </c>
      <c r="D1839" t="s">
        <v>134</v>
      </c>
      <c r="E1839" t="s">
        <v>3194</v>
      </c>
      <c r="F1839" t="s">
        <v>3457</v>
      </c>
      <c r="G1839" t="s">
        <v>3841</v>
      </c>
      <c r="H1839">
        <v>61</v>
      </c>
      <c r="I1839">
        <v>57</v>
      </c>
      <c r="K1839" t="s">
        <v>1458</v>
      </c>
      <c r="L1839">
        <v>1</v>
      </c>
      <c r="M1839" t="s">
        <v>6257</v>
      </c>
    </row>
    <row r="1840" spans="1:13" x14ac:dyDescent="0.25">
      <c r="A1840">
        <v>3712</v>
      </c>
      <c r="B1840">
        <v>2015</v>
      </c>
      <c r="C1840" t="s">
        <v>3404</v>
      </c>
      <c r="D1840" t="s">
        <v>82</v>
      </c>
      <c r="E1840" t="s">
        <v>3194</v>
      </c>
      <c r="F1840" t="s">
        <v>3462</v>
      </c>
      <c r="G1840" t="s">
        <v>3842</v>
      </c>
      <c r="H1840">
        <v>78</v>
      </c>
      <c r="I1840">
        <v>62</v>
      </c>
      <c r="K1840" t="s">
        <v>859</v>
      </c>
      <c r="L1840">
        <v>1</v>
      </c>
      <c r="M1840" t="s">
        <v>6258</v>
      </c>
    </row>
    <row r="1841" spans="1:13" x14ac:dyDescent="0.25">
      <c r="A1841">
        <v>3716</v>
      </c>
      <c r="B1841">
        <v>2015</v>
      </c>
      <c r="C1841" t="s">
        <v>3404</v>
      </c>
      <c r="D1841" t="s">
        <v>85</v>
      </c>
      <c r="E1841" t="s">
        <v>3194</v>
      </c>
      <c r="F1841" t="s">
        <v>3454</v>
      </c>
      <c r="G1841" t="s">
        <v>3842</v>
      </c>
      <c r="H1841">
        <v>55</v>
      </c>
      <c r="I1841">
        <v>48</v>
      </c>
      <c r="K1841" t="s">
        <v>1461</v>
      </c>
      <c r="L1841">
        <v>1</v>
      </c>
      <c r="M1841" t="s">
        <v>6206</v>
      </c>
    </row>
    <row r="1842" spans="1:13" x14ac:dyDescent="0.25">
      <c r="A1842">
        <v>3717</v>
      </c>
      <c r="B1842">
        <v>2015</v>
      </c>
      <c r="C1842" t="s">
        <v>3404</v>
      </c>
      <c r="D1842" t="s">
        <v>40</v>
      </c>
      <c r="E1842" t="s">
        <v>3194</v>
      </c>
      <c r="F1842" t="s">
        <v>3418</v>
      </c>
      <c r="G1842" t="s">
        <v>3841</v>
      </c>
      <c r="H1842">
        <v>80</v>
      </c>
      <c r="I1842">
        <v>49</v>
      </c>
      <c r="K1842" t="s">
        <v>1462</v>
      </c>
      <c r="L1842">
        <v>1</v>
      </c>
      <c r="M1842" t="s">
        <v>6262</v>
      </c>
    </row>
    <row r="1843" spans="1:13" x14ac:dyDescent="0.25">
      <c r="A1843">
        <v>3718</v>
      </c>
      <c r="B1843">
        <v>2015</v>
      </c>
      <c r="C1843" t="s">
        <v>3404</v>
      </c>
      <c r="D1843" t="s">
        <v>317</v>
      </c>
      <c r="E1843" t="s">
        <v>3194</v>
      </c>
      <c r="F1843" t="s">
        <v>3371</v>
      </c>
      <c r="G1843" t="s">
        <v>3841</v>
      </c>
      <c r="H1843">
        <v>64</v>
      </c>
      <c r="I1843">
        <v>58</v>
      </c>
      <c r="K1843" t="s">
        <v>1463</v>
      </c>
      <c r="L1843">
        <v>1</v>
      </c>
      <c r="M1843" t="s">
        <v>6263</v>
      </c>
    </row>
    <row r="1844" spans="1:13" x14ac:dyDescent="0.25">
      <c r="A1844">
        <v>3719</v>
      </c>
      <c r="B1844">
        <v>2015</v>
      </c>
      <c r="C1844" t="s">
        <v>3404</v>
      </c>
      <c r="D1844" t="s">
        <v>277</v>
      </c>
      <c r="E1844" t="s">
        <v>3194</v>
      </c>
      <c r="F1844" t="s">
        <v>3329</v>
      </c>
      <c r="G1844" t="s">
        <v>3841</v>
      </c>
      <c r="H1844">
        <v>84</v>
      </c>
      <c r="I1844">
        <v>73</v>
      </c>
      <c r="K1844" t="s">
        <v>1464</v>
      </c>
      <c r="L1844">
        <v>1</v>
      </c>
      <c r="M1844" t="s">
        <v>6264</v>
      </c>
    </row>
    <row r="1845" spans="1:13" x14ac:dyDescent="0.25">
      <c r="A1845">
        <v>3722</v>
      </c>
      <c r="B1845">
        <v>2015</v>
      </c>
      <c r="C1845" t="s">
        <v>3404</v>
      </c>
      <c r="D1845" t="s">
        <v>47</v>
      </c>
      <c r="E1845" t="s">
        <v>3194</v>
      </c>
      <c r="F1845" t="s">
        <v>3452</v>
      </c>
      <c r="G1845" t="s">
        <v>3841</v>
      </c>
      <c r="H1845">
        <v>68</v>
      </c>
      <c r="I1845">
        <v>55</v>
      </c>
      <c r="K1845" t="s">
        <v>1465</v>
      </c>
      <c r="L1845">
        <v>1</v>
      </c>
      <c r="M1845" t="s">
        <v>6266</v>
      </c>
    </row>
    <row r="1846" spans="1:13" x14ac:dyDescent="0.25">
      <c r="A1846">
        <v>3724</v>
      </c>
      <c r="B1846">
        <v>2015</v>
      </c>
      <c r="C1846" t="s">
        <v>3404</v>
      </c>
      <c r="D1846" t="s">
        <v>92</v>
      </c>
      <c r="E1846" t="s">
        <v>3194</v>
      </c>
      <c r="F1846" t="s">
        <v>3254</v>
      </c>
      <c r="G1846" t="s">
        <v>3841</v>
      </c>
      <c r="H1846">
        <v>65</v>
      </c>
      <c r="I1846">
        <v>57</v>
      </c>
      <c r="K1846" t="s">
        <v>1466</v>
      </c>
      <c r="L1846">
        <v>1</v>
      </c>
      <c r="M1846" t="s">
        <v>6267</v>
      </c>
    </row>
    <row r="1847" spans="1:13" x14ac:dyDescent="0.25">
      <c r="A1847">
        <v>3725</v>
      </c>
      <c r="B1847">
        <v>2015</v>
      </c>
      <c r="C1847" t="s">
        <v>3404</v>
      </c>
      <c r="D1847" t="s">
        <v>51</v>
      </c>
      <c r="E1847" t="s">
        <v>3194</v>
      </c>
      <c r="F1847" t="s">
        <v>3839</v>
      </c>
      <c r="G1847" t="s">
        <v>3842</v>
      </c>
      <c r="H1847">
        <v>89</v>
      </c>
      <c r="I1847">
        <v>61</v>
      </c>
      <c r="K1847" t="s">
        <v>1467</v>
      </c>
      <c r="L1847">
        <v>1</v>
      </c>
      <c r="M1847" t="s">
        <v>6268</v>
      </c>
    </row>
    <row r="1848" spans="1:13" x14ac:dyDescent="0.25">
      <c r="A1848">
        <v>3727</v>
      </c>
      <c r="B1848">
        <v>2015</v>
      </c>
      <c r="C1848" t="s">
        <v>3404</v>
      </c>
      <c r="D1848" t="s">
        <v>345</v>
      </c>
      <c r="E1848" t="s">
        <v>3194</v>
      </c>
      <c r="F1848" t="s">
        <v>3453</v>
      </c>
      <c r="G1848" t="s">
        <v>3842</v>
      </c>
      <c r="H1848">
        <v>82</v>
      </c>
      <c r="I1848">
        <v>72</v>
      </c>
      <c r="K1848" t="s">
        <v>1468</v>
      </c>
      <c r="L1848">
        <v>1</v>
      </c>
      <c r="M1848" t="s">
        <v>6243</v>
      </c>
    </row>
    <row r="1849" spans="1:13" x14ac:dyDescent="0.25">
      <c r="A1849">
        <v>3728</v>
      </c>
      <c r="B1849">
        <v>2015</v>
      </c>
      <c r="C1849" t="s">
        <v>3404</v>
      </c>
      <c r="D1849" t="s">
        <v>56</v>
      </c>
      <c r="E1849" t="s">
        <v>3194</v>
      </c>
      <c r="F1849" t="s">
        <v>3417</v>
      </c>
      <c r="G1849" t="s">
        <v>3842</v>
      </c>
      <c r="H1849">
        <v>83</v>
      </c>
      <c r="I1849">
        <v>76</v>
      </c>
      <c r="K1849" t="s">
        <v>1469</v>
      </c>
      <c r="L1849">
        <v>1</v>
      </c>
      <c r="M1849" t="s">
        <v>6270</v>
      </c>
    </row>
    <row r="1850" spans="1:13" x14ac:dyDescent="0.25">
      <c r="A1850">
        <v>3731</v>
      </c>
      <c r="B1850">
        <v>2015</v>
      </c>
      <c r="C1850" t="s">
        <v>3329</v>
      </c>
      <c r="D1850" t="s">
        <v>8</v>
      </c>
      <c r="E1850" t="s">
        <v>3194</v>
      </c>
      <c r="F1850" t="s">
        <v>3533</v>
      </c>
      <c r="G1850" t="s">
        <v>3842</v>
      </c>
      <c r="H1850">
        <v>85</v>
      </c>
      <c r="I1850">
        <v>57</v>
      </c>
      <c r="K1850" t="s">
        <v>176</v>
      </c>
      <c r="L1850">
        <v>1</v>
      </c>
      <c r="M1850" t="s">
        <v>6273</v>
      </c>
    </row>
    <row r="1851" spans="1:13" x14ac:dyDescent="0.25">
      <c r="A1851">
        <v>3732</v>
      </c>
      <c r="B1851">
        <v>2015</v>
      </c>
      <c r="C1851" t="s">
        <v>3329</v>
      </c>
      <c r="D1851" t="s">
        <v>98</v>
      </c>
      <c r="E1851" t="s">
        <v>3194</v>
      </c>
      <c r="F1851" t="s">
        <v>3463</v>
      </c>
      <c r="G1851" t="s">
        <v>3842</v>
      </c>
      <c r="H1851">
        <v>72</v>
      </c>
      <c r="I1851">
        <v>65</v>
      </c>
      <c r="K1851" t="s">
        <v>258</v>
      </c>
      <c r="L1851">
        <v>1</v>
      </c>
      <c r="M1851" t="s">
        <v>6274</v>
      </c>
    </row>
    <row r="1852" spans="1:13" x14ac:dyDescent="0.25">
      <c r="A1852">
        <v>3733</v>
      </c>
      <c r="B1852">
        <v>2015</v>
      </c>
      <c r="C1852" t="s">
        <v>3329</v>
      </c>
      <c r="D1852" t="s">
        <v>148</v>
      </c>
      <c r="E1852" t="s">
        <v>3194</v>
      </c>
      <c r="F1852" t="s">
        <v>3423</v>
      </c>
      <c r="G1852" t="s">
        <v>3841</v>
      </c>
      <c r="H1852">
        <v>62</v>
      </c>
      <c r="I1852">
        <v>54</v>
      </c>
      <c r="K1852" t="s">
        <v>99</v>
      </c>
      <c r="L1852">
        <v>1</v>
      </c>
      <c r="M1852" t="s">
        <v>5830</v>
      </c>
    </row>
    <row r="1853" spans="1:13" x14ac:dyDescent="0.25">
      <c r="A1853">
        <v>3734</v>
      </c>
      <c r="B1853">
        <v>2015</v>
      </c>
      <c r="C1853" t="s">
        <v>3329</v>
      </c>
      <c r="D1853" t="s">
        <v>10</v>
      </c>
      <c r="E1853" t="s">
        <v>3194</v>
      </c>
      <c r="F1853" t="s">
        <v>3839</v>
      </c>
      <c r="G1853" t="s">
        <v>3842</v>
      </c>
      <c r="H1853">
        <v>89</v>
      </c>
      <c r="I1853">
        <v>71</v>
      </c>
      <c r="K1853" t="s">
        <v>100</v>
      </c>
      <c r="L1853">
        <v>1</v>
      </c>
      <c r="M1853" t="s">
        <v>6275</v>
      </c>
    </row>
    <row r="1854" spans="1:13" x14ac:dyDescent="0.25">
      <c r="A1854">
        <v>3735</v>
      </c>
      <c r="B1854">
        <v>2015</v>
      </c>
      <c r="C1854" t="s">
        <v>3329</v>
      </c>
      <c r="D1854" t="s">
        <v>128</v>
      </c>
      <c r="E1854" t="s">
        <v>3194</v>
      </c>
      <c r="F1854" t="s">
        <v>3313</v>
      </c>
      <c r="G1854" t="s">
        <v>3842</v>
      </c>
      <c r="H1854">
        <v>74</v>
      </c>
      <c r="I1854">
        <v>70</v>
      </c>
      <c r="K1854" t="s">
        <v>101</v>
      </c>
      <c r="L1854">
        <v>1</v>
      </c>
      <c r="M1854" t="s">
        <v>4825</v>
      </c>
    </row>
    <row r="1855" spans="1:13" x14ac:dyDescent="0.25">
      <c r="A1855">
        <v>3739</v>
      </c>
      <c r="B1855">
        <v>2015</v>
      </c>
      <c r="C1855" t="s">
        <v>3329</v>
      </c>
      <c r="D1855" t="s">
        <v>132</v>
      </c>
      <c r="E1855" t="s">
        <v>3194</v>
      </c>
      <c r="F1855" t="s">
        <v>3421</v>
      </c>
      <c r="G1855" t="s">
        <v>3842</v>
      </c>
      <c r="H1855">
        <v>75</v>
      </c>
      <c r="I1855">
        <v>60</v>
      </c>
      <c r="K1855" t="s">
        <v>264</v>
      </c>
      <c r="L1855">
        <v>1</v>
      </c>
      <c r="M1855" t="s">
        <v>6278</v>
      </c>
    </row>
    <row r="1856" spans="1:13" x14ac:dyDescent="0.25">
      <c r="A1856">
        <v>3742</v>
      </c>
      <c r="B1856">
        <v>2015</v>
      </c>
      <c r="C1856" t="s">
        <v>3329</v>
      </c>
      <c r="D1856" t="s">
        <v>181</v>
      </c>
      <c r="E1856" t="s">
        <v>3194</v>
      </c>
      <c r="F1856" t="s">
        <v>3255</v>
      </c>
      <c r="G1856" t="s">
        <v>3842</v>
      </c>
      <c r="H1856">
        <v>66</v>
      </c>
      <c r="I1856">
        <v>58</v>
      </c>
      <c r="K1856" t="s">
        <v>267</v>
      </c>
      <c r="L1856">
        <v>1</v>
      </c>
      <c r="M1856" t="s">
        <v>6108</v>
      </c>
    </row>
    <row r="1857" spans="1:13" x14ac:dyDescent="0.25">
      <c r="A1857">
        <v>3743</v>
      </c>
      <c r="B1857">
        <v>2015</v>
      </c>
      <c r="C1857" t="s">
        <v>3329</v>
      </c>
      <c r="D1857" t="s">
        <v>181</v>
      </c>
      <c r="E1857" t="s">
        <v>3194</v>
      </c>
      <c r="F1857" t="s">
        <v>3827</v>
      </c>
      <c r="G1857" t="s">
        <v>3841</v>
      </c>
      <c r="H1857">
        <v>80</v>
      </c>
      <c r="I1857">
        <v>79</v>
      </c>
      <c r="J1857" t="s">
        <v>3843</v>
      </c>
      <c r="K1857" t="s">
        <v>399</v>
      </c>
      <c r="L1857">
        <v>1</v>
      </c>
      <c r="M1857" t="s">
        <v>6281</v>
      </c>
    </row>
    <row r="1858" spans="1:13" x14ac:dyDescent="0.25">
      <c r="A1858">
        <v>3744</v>
      </c>
      <c r="B1858">
        <v>2015</v>
      </c>
      <c r="C1858" t="s">
        <v>3329</v>
      </c>
      <c r="D1858" t="s">
        <v>527</v>
      </c>
      <c r="E1858" t="s">
        <v>3194</v>
      </c>
      <c r="F1858" t="s">
        <v>3352</v>
      </c>
      <c r="G1858" t="s">
        <v>3842</v>
      </c>
      <c r="H1858">
        <v>69</v>
      </c>
      <c r="I1858">
        <v>66</v>
      </c>
      <c r="K1858" t="s">
        <v>904</v>
      </c>
      <c r="L1858">
        <v>1</v>
      </c>
      <c r="M1858" t="s">
        <v>6282</v>
      </c>
    </row>
    <row r="1859" spans="1:13" x14ac:dyDescent="0.25">
      <c r="A1859">
        <v>3745</v>
      </c>
      <c r="B1859">
        <v>2015</v>
      </c>
      <c r="C1859" t="s">
        <v>3329</v>
      </c>
      <c r="D1859" t="s">
        <v>134</v>
      </c>
      <c r="E1859" t="s">
        <v>3194</v>
      </c>
      <c r="F1859" t="s">
        <v>3477</v>
      </c>
      <c r="G1859" t="s">
        <v>3842</v>
      </c>
      <c r="H1859">
        <v>71</v>
      </c>
      <c r="I1859">
        <v>57</v>
      </c>
      <c r="K1859" t="s">
        <v>905</v>
      </c>
      <c r="L1859">
        <v>1</v>
      </c>
      <c r="M1859" t="s">
        <v>6283</v>
      </c>
    </row>
    <row r="1860" spans="1:13" x14ac:dyDescent="0.25">
      <c r="A1860">
        <v>3746</v>
      </c>
      <c r="B1860">
        <v>2015</v>
      </c>
      <c r="C1860" t="s">
        <v>3329</v>
      </c>
      <c r="D1860" t="s">
        <v>30</v>
      </c>
      <c r="E1860" t="s">
        <v>3194</v>
      </c>
      <c r="F1860" t="s">
        <v>3534</v>
      </c>
      <c r="G1860" t="s">
        <v>3842</v>
      </c>
      <c r="H1860">
        <v>76</v>
      </c>
      <c r="I1860">
        <v>68</v>
      </c>
      <c r="K1860" t="s">
        <v>906</v>
      </c>
      <c r="L1860">
        <v>1</v>
      </c>
      <c r="M1860" t="s">
        <v>6284</v>
      </c>
    </row>
    <row r="1861" spans="1:13" x14ac:dyDescent="0.25">
      <c r="A1861">
        <v>3747</v>
      </c>
      <c r="B1861">
        <v>2015</v>
      </c>
      <c r="C1861" t="s">
        <v>3329</v>
      </c>
      <c r="D1861" t="s">
        <v>83</v>
      </c>
      <c r="E1861" t="s">
        <v>3194</v>
      </c>
      <c r="F1861" t="s">
        <v>3454</v>
      </c>
      <c r="G1861" t="s">
        <v>3841</v>
      </c>
      <c r="H1861">
        <v>61</v>
      </c>
      <c r="I1861">
        <v>57</v>
      </c>
      <c r="J1861" t="s">
        <v>3843</v>
      </c>
      <c r="K1861" t="s">
        <v>1472</v>
      </c>
      <c r="L1861">
        <v>1</v>
      </c>
      <c r="M1861" t="s">
        <v>6203</v>
      </c>
    </row>
    <row r="1862" spans="1:13" x14ac:dyDescent="0.25">
      <c r="A1862">
        <v>3748</v>
      </c>
      <c r="B1862">
        <v>2015</v>
      </c>
      <c r="C1862" t="s">
        <v>3329</v>
      </c>
      <c r="D1862" t="s">
        <v>36</v>
      </c>
      <c r="E1862" t="s">
        <v>3194</v>
      </c>
      <c r="F1862" t="s">
        <v>3404</v>
      </c>
      <c r="G1862" t="s">
        <v>3842</v>
      </c>
      <c r="H1862">
        <v>83</v>
      </c>
      <c r="I1862">
        <v>68</v>
      </c>
      <c r="K1862" t="s">
        <v>908</v>
      </c>
      <c r="L1862">
        <v>1</v>
      </c>
      <c r="M1862" t="s">
        <v>6260</v>
      </c>
    </row>
    <row r="1863" spans="1:13" x14ac:dyDescent="0.25">
      <c r="A1863">
        <v>3750</v>
      </c>
      <c r="B1863">
        <v>2015</v>
      </c>
      <c r="C1863" t="s">
        <v>3329</v>
      </c>
      <c r="D1863" t="s">
        <v>40</v>
      </c>
      <c r="E1863" t="s">
        <v>3194</v>
      </c>
      <c r="F1863" t="s">
        <v>3452</v>
      </c>
      <c r="G1863" t="s">
        <v>3842</v>
      </c>
      <c r="H1863">
        <v>84</v>
      </c>
      <c r="I1863">
        <v>76</v>
      </c>
      <c r="K1863" t="s">
        <v>1473</v>
      </c>
      <c r="L1863">
        <v>1</v>
      </c>
      <c r="M1863" t="s">
        <v>6286</v>
      </c>
    </row>
    <row r="1864" spans="1:13" x14ac:dyDescent="0.25">
      <c r="A1864">
        <v>3751</v>
      </c>
      <c r="B1864">
        <v>2015</v>
      </c>
      <c r="C1864" t="s">
        <v>3329</v>
      </c>
      <c r="D1864" t="s">
        <v>317</v>
      </c>
      <c r="E1864" t="s">
        <v>3194</v>
      </c>
      <c r="F1864" t="s">
        <v>3418</v>
      </c>
      <c r="G1864" t="s">
        <v>3841</v>
      </c>
      <c r="H1864">
        <v>78</v>
      </c>
      <c r="I1864">
        <v>72</v>
      </c>
      <c r="K1864" t="s">
        <v>911</v>
      </c>
      <c r="L1864">
        <v>1</v>
      </c>
      <c r="M1864" t="s">
        <v>6287</v>
      </c>
    </row>
    <row r="1865" spans="1:13" x14ac:dyDescent="0.25">
      <c r="A1865">
        <v>3756</v>
      </c>
      <c r="B1865">
        <v>2015</v>
      </c>
      <c r="C1865" t="s">
        <v>3329</v>
      </c>
      <c r="D1865" t="s">
        <v>300</v>
      </c>
      <c r="E1865" t="s">
        <v>3194</v>
      </c>
      <c r="F1865" t="s">
        <v>3417</v>
      </c>
      <c r="G1865" t="s">
        <v>3842</v>
      </c>
      <c r="H1865">
        <v>73</v>
      </c>
      <c r="I1865">
        <v>52</v>
      </c>
      <c r="K1865" t="s">
        <v>1474</v>
      </c>
      <c r="L1865">
        <v>1</v>
      </c>
      <c r="M1865" t="s">
        <v>6290</v>
      </c>
    </row>
    <row r="1866" spans="1:13" x14ac:dyDescent="0.25">
      <c r="A1866">
        <v>3757</v>
      </c>
      <c r="B1866">
        <v>2015</v>
      </c>
      <c r="C1866" t="s">
        <v>3329</v>
      </c>
      <c r="D1866" t="s">
        <v>92</v>
      </c>
      <c r="E1866" t="s">
        <v>3194</v>
      </c>
      <c r="F1866" t="s">
        <v>3453</v>
      </c>
      <c r="G1866" t="s">
        <v>3842</v>
      </c>
      <c r="H1866">
        <v>81</v>
      </c>
      <c r="I1866">
        <v>61</v>
      </c>
      <c r="K1866" t="s">
        <v>1475</v>
      </c>
      <c r="L1866">
        <v>1</v>
      </c>
      <c r="M1866" t="s">
        <v>6241</v>
      </c>
    </row>
    <row r="1867" spans="1:13" x14ac:dyDescent="0.25">
      <c r="A1867">
        <v>3760</v>
      </c>
      <c r="B1867">
        <v>2015</v>
      </c>
      <c r="C1867" t="s">
        <v>3329</v>
      </c>
      <c r="D1867" t="s">
        <v>345</v>
      </c>
      <c r="E1867" t="s">
        <v>3194</v>
      </c>
      <c r="F1867" t="s">
        <v>3371</v>
      </c>
      <c r="G1867" t="s">
        <v>3842</v>
      </c>
      <c r="H1867">
        <v>78</v>
      </c>
      <c r="I1867">
        <v>59</v>
      </c>
      <c r="K1867" t="s">
        <v>1476</v>
      </c>
      <c r="L1867">
        <v>1</v>
      </c>
      <c r="M1867" t="s">
        <v>6293</v>
      </c>
    </row>
    <row r="1868" spans="1:13" x14ac:dyDescent="0.25">
      <c r="A1868">
        <v>3761</v>
      </c>
      <c r="B1868">
        <v>2015</v>
      </c>
      <c r="C1868" t="s">
        <v>3329</v>
      </c>
      <c r="D1868" t="s">
        <v>58</v>
      </c>
      <c r="E1868" t="s">
        <v>3194</v>
      </c>
      <c r="F1868" t="s">
        <v>3254</v>
      </c>
      <c r="G1868" t="s">
        <v>3841</v>
      </c>
      <c r="H1868">
        <v>98</v>
      </c>
      <c r="I1868">
        <v>90</v>
      </c>
      <c r="K1868" t="s">
        <v>1477</v>
      </c>
      <c r="L1868">
        <v>1</v>
      </c>
      <c r="M1868" t="s">
        <v>6294</v>
      </c>
    </row>
    <row r="1869" spans="1:13" x14ac:dyDescent="0.25">
      <c r="A1869">
        <v>3766</v>
      </c>
      <c r="B1869">
        <v>2015</v>
      </c>
      <c r="C1869" t="s">
        <v>3371</v>
      </c>
      <c r="D1869" t="s">
        <v>8</v>
      </c>
      <c r="E1869" t="s">
        <v>3194</v>
      </c>
      <c r="F1869" t="s">
        <v>3839</v>
      </c>
      <c r="G1869" t="s">
        <v>3842</v>
      </c>
      <c r="H1869">
        <v>74</v>
      </c>
      <c r="I1869">
        <v>64</v>
      </c>
      <c r="K1869" t="s">
        <v>11</v>
      </c>
      <c r="L1869">
        <v>1</v>
      </c>
      <c r="M1869" t="s">
        <v>6298</v>
      </c>
    </row>
    <row r="1870" spans="1:13" x14ac:dyDescent="0.25">
      <c r="A1870">
        <v>3768</v>
      </c>
      <c r="B1870">
        <v>2015</v>
      </c>
      <c r="C1870" t="s">
        <v>3371</v>
      </c>
      <c r="D1870" t="s">
        <v>128</v>
      </c>
      <c r="E1870" t="s">
        <v>3194</v>
      </c>
      <c r="F1870" t="s">
        <v>3366</v>
      </c>
      <c r="G1870" t="s">
        <v>3842</v>
      </c>
      <c r="H1870">
        <v>69</v>
      </c>
      <c r="I1870">
        <v>60</v>
      </c>
      <c r="K1870" t="s">
        <v>15</v>
      </c>
      <c r="L1870">
        <v>1</v>
      </c>
      <c r="M1870" t="s">
        <v>5166</v>
      </c>
    </row>
    <row r="1871" spans="1:13" x14ac:dyDescent="0.25">
      <c r="A1871">
        <v>3773</v>
      </c>
      <c r="B1871">
        <v>2015</v>
      </c>
      <c r="C1871" t="s">
        <v>3371</v>
      </c>
      <c r="D1871" t="s">
        <v>18</v>
      </c>
      <c r="E1871" t="s">
        <v>3194</v>
      </c>
      <c r="F1871" t="s">
        <v>3449</v>
      </c>
      <c r="G1871" t="s">
        <v>3842</v>
      </c>
      <c r="H1871">
        <v>68</v>
      </c>
      <c r="I1871">
        <v>57</v>
      </c>
      <c r="K1871" t="s">
        <v>178</v>
      </c>
      <c r="L1871">
        <v>1</v>
      </c>
      <c r="M1871" t="s">
        <v>6302</v>
      </c>
    </row>
    <row r="1872" spans="1:13" x14ac:dyDescent="0.25">
      <c r="A1872">
        <v>3780</v>
      </c>
      <c r="B1872">
        <v>2015</v>
      </c>
      <c r="C1872" t="s">
        <v>3371</v>
      </c>
      <c r="D1872" t="s">
        <v>32</v>
      </c>
      <c r="E1872" t="s">
        <v>3194</v>
      </c>
      <c r="F1872" t="s">
        <v>3839</v>
      </c>
      <c r="G1872" t="s">
        <v>3842</v>
      </c>
      <c r="H1872">
        <v>81</v>
      </c>
      <c r="I1872">
        <v>46</v>
      </c>
      <c r="K1872" t="s">
        <v>1479</v>
      </c>
      <c r="L1872">
        <v>1</v>
      </c>
      <c r="M1872" t="s">
        <v>6305</v>
      </c>
    </row>
    <row r="1873" spans="1:13" x14ac:dyDescent="0.25">
      <c r="A1873">
        <v>3783</v>
      </c>
      <c r="B1873">
        <v>2015</v>
      </c>
      <c r="C1873" t="s">
        <v>3371</v>
      </c>
      <c r="D1873" t="s">
        <v>271</v>
      </c>
      <c r="E1873" t="s">
        <v>3194</v>
      </c>
      <c r="F1873" t="s">
        <v>3454</v>
      </c>
      <c r="G1873" t="s">
        <v>3842</v>
      </c>
      <c r="H1873">
        <v>50</v>
      </c>
      <c r="I1873">
        <v>48</v>
      </c>
      <c r="K1873" t="s">
        <v>1481</v>
      </c>
      <c r="L1873">
        <v>1</v>
      </c>
      <c r="M1873" t="s">
        <v>6205</v>
      </c>
    </row>
    <row r="1874" spans="1:13" x14ac:dyDescent="0.25">
      <c r="A1874">
        <v>3784</v>
      </c>
      <c r="B1874">
        <v>2015</v>
      </c>
      <c r="C1874" t="s">
        <v>3371</v>
      </c>
      <c r="D1874" t="s">
        <v>85</v>
      </c>
      <c r="E1874" t="s">
        <v>3194</v>
      </c>
      <c r="F1874" t="s">
        <v>3254</v>
      </c>
      <c r="G1874" t="s">
        <v>3842</v>
      </c>
      <c r="H1874">
        <v>69</v>
      </c>
      <c r="I1874">
        <v>53</v>
      </c>
      <c r="K1874" t="s">
        <v>1482</v>
      </c>
      <c r="L1874">
        <v>1</v>
      </c>
      <c r="M1874" t="s">
        <v>6308</v>
      </c>
    </row>
    <row r="1875" spans="1:13" x14ac:dyDescent="0.25">
      <c r="A1875">
        <v>3787</v>
      </c>
      <c r="B1875">
        <v>2015</v>
      </c>
      <c r="C1875" t="s">
        <v>3371</v>
      </c>
      <c r="D1875" t="s">
        <v>44</v>
      </c>
      <c r="E1875" t="s">
        <v>3194</v>
      </c>
      <c r="F1875" t="s">
        <v>3329</v>
      </c>
      <c r="G1875" t="s">
        <v>3842</v>
      </c>
      <c r="H1875">
        <v>65</v>
      </c>
      <c r="I1875">
        <v>50</v>
      </c>
      <c r="K1875" t="s">
        <v>1483</v>
      </c>
      <c r="L1875">
        <v>1</v>
      </c>
      <c r="M1875" t="s">
        <v>6288</v>
      </c>
    </row>
    <row r="1876" spans="1:13" x14ac:dyDescent="0.25">
      <c r="A1876">
        <v>3788</v>
      </c>
      <c r="B1876">
        <v>2015</v>
      </c>
      <c r="C1876" t="s">
        <v>3371</v>
      </c>
      <c r="D1876" t="s">
        <v>208</v>
      </c>
      <c r="E1876" t="s">
        <v>3194</v>
      </c>
      <c r="F1876" t="s">
        <v>3417</v>
      </c>
      <c r="G1876" t="s">
        <v>3842</v>
      </c>
      <c r="H1876">
        <v>68</v>
      </c>
      <c r="I1876">
        <v>63</v>
      </c>
      <c r="K1876" t="s">
        <v>1484</v>
      </c>
      <c r="L1876">
        <v>1</v>
      </c>
      <c r="M1876" t="s">
        <v>6309</v>
      </c>
    </row>
    <row r="1877" spans="1:13" x14ac:dyDescent="0.25">
      <c r="A1877">
        <v>3789</v>
      </c>
      <c r="B1877">
        <v>2015</v>
      </c>
      <c r="C1877" t="s">
        <v>3371</v>
      </c>
      <c r="D1877" t="s">
        <v>47</v>
      </c>
      <c r="E1877" t="s">
        <v>3194</v>
      </c>
      <c r="F1877" t="s">
        <v>3418</v>
      </c>
      <c r="G1877" t="s">
        <v>3841</v>
      </c>
      <c r="H1877">
        <v>56</v>
      </c>
      <c r="I1877">
        <v>55</v>
      </c>
      <c r="K1877" t="s">
        <v>1485</v>
      </c>
      <c r="L1877">
        <v>1</v>
      </c>
      <c r="M1877" t="s">
        <v>6310</v>
      </c>
    </row>
    <row r="1878" spans="1:13" x14ac:dyDescent="0.25">
      <c r="A1878">
        <v>3792</v>
      </c>
      <c r="B1878">
        <v>2015</v>
      </c>
      <c r="C1878" t="s">
        <v>3371</v>
      </c>
      <c r="D1878" t="s">
        <v>303</v>
      </c>
      <c r="E1878" t="s">
        <v>3194</v>
      </c>
      <c r="F1878" t="s">
        <v>3452</v>
      </c>
      <c r="G1878" t="s">
        <v>3841</v>
      </c>
      <c r="H1878">
        <v>65</v>
      </c>
      <c r="I1878">
        <v>58</v>
      </c>
      <c r="K1878" t="s">
        <v>1486</v>
      </c>
      <c r="L1878">
        <v>1</v>
      </c>
      <c r="M1878" t="s">
        <v>6312</v>
      </c>
    </row>
    <row r="1879" spans="1:13" x14ac:dyDescent="0.25">
      <c r="A1879">
        <v>3794</v>
      </c>
      <c r="B1879">
        <v>2015</v>
      </c>
      <c r="C1879" t="s">
        <v>3371</v>
      </c>
      <c r="D1879" t="s">
        <v>56</v>
      </c>
      <c r="E1879" t="s">
        <v>3194</v>
      </c>
      <c r="F1879" t="s">
        <v>3453</v>
      </c>
      <c r="G1879" t="s">
        <v>3842</v>
      </c>
      <c r="H1879">
        <v>70</v>
      </c>
      <c r="I1879">
        <v>47</v>
      </c>
      <c r="K1879" t="s">
        <v>1487</v>
      </c>
      <c r="L1879">
        <v>1</v>
      </c>
      <c r="M1879" t="s">
        <v>6244</v>
      </c>
    </row>
    <row r="1880" spans="1:13" x14ac:dyDescent="0.25">
      <c r="A1880">
        <v>3795</v>
      </c>
      <c r="B1880">
        <v>2015</v>
      </c>
      <c r="C1880" t="s">
        <v>3371</v>
      </c>
      <c r="D1880" t="s">
        <v>308</v>
      </c>
      <c r="E1880" t="s">
        <v>3194</v>
      </c>
      <c r="F1880" t="s">
        <v>3404</v>
      </c>
      <c r="G1880" t="s">
        <v>3842</v>
      </c>
      <c r="H1880">
        <v>69</v>
      </c>
      <c r="I1880">
        <v>58</v>
      </c>
      <c r="K1880" t="s">
        <v>1488</v>
      </c>
      <c r="L1880">
        <v>1</v>
      </c>
      <c r="M1880" t="s">
        <v>6271</v>
      </c>
    </row>
    <row r="1881" spans="1:13" x14ac:dyDescent="0.25">
      <c r="A1881">
        <v>3798</v>
      </c>
      <c r="B1881">
        <v>2015</v>
      </c>
      <c r="C1881" t="s">
        <v>3452</v>
      </c>
      <c r="D1881" t="s">
        <v>98</v>
      </c>
      <c r="E1881" t="s">
        <v>3194</v>
      </c>
      <c r="F1881" t="s">
        <v>3839</v>
      </c>
      <c r="G1881" t="s">
        <v>3842</v>
      </c>
      <c r="H1881">
        <v>57</v>
      </c>
      <c r="I1881">
        <v>42</v>
      </c>
      <c r="K1881" t="s">
        <v>176</v>
      </c>
      <c r="L1881">
        <v>1</v>
      </c>
      <c r="M1881" t="s">
        <v>6314</v>
      </c>
    </row>
    <row r="1882" spans="1:13" x14ac:dyDescent="0.25">
      <c r="A1882">
        <v>3801</v>
      </c>
      <c r="B1882">
        <v>2015</v>
      </c>
      <c r="C1882" t="s">
        <v>3452</v>
      </c>
      <c r="D1882" t="s">
        <v>14</v>
      </c>
      <c r="E1882" t="s">
        <v>3194</v>
      </c>
      <c r="F1882" t="s">
        <v>3397</v>
      </c>
      <c r="G1882" t="s">
        <v>3842</v>
      </c>
      <c r="H1882">
        <v>77</v>
      </c>
      <c r="I1882">
        <v>70</v>
      </c>
      <c r="J1882" t="s">
        <v>3843</v>
      </c>
      <c r="K1882" t="s">
        <v>260</v>
      </c>
      <c r="L1882">
        <v>1</v>
      </c>
      <c r="M1882" t="s">
        <v>6317</v>
      </c>
    </row>
    <row r="1883" spans="1:13" x14ac:dyDescent="0.25">
      <c r="A1883">
        <v>3802</v>
      </c>
      <c r="B1883">
        <v>2015</v>
      </c>
      <c r="C1883" t="s">
        <v>3452</v>
      </c>
      <c r="D1883" t="s">
        <v>16</v>
      </c>
      <c r="E1883" t="s">
        <v>3194</v>
      </c>
      <c r="F1883" t="s">
        <v>3398</v>
      </c>
      <c r="G1883" t="s">
        <v>3842</v>
      </c>
      <c r="H1883">
        <v>64</v>
      </c>
      <c r="I1883">
        <v>43</v>
      </c>
      <c r="K1883" t="s">
        <v>261</v>
      </c>
      <c r="L1883">
        <v>1</v>
      </c>
      <c r="M1883" t="s">
        <v>6318</v>
      </c>
    </row>
    <row r="1884" spans="1:13" x14ac:dyDescent="0.25">
      <c r="A1884">
        <v>3803</v>
      </c>
      <c r="B1884">
        <v>2015</v>
      </c>
      <c r="C1884" t="s">
        <v>3452</v>
      </c>
      <c r="D1884" t="s">
        <v>18</v>
      </c>
      <c r="E1884" t="s">
        <v>3194</v>
      </c>
      <c r="F1884" t="s">
        <v>3838</v>
      </c>
      <c r="G1884" t="s">
        <v>3842</v>
      </c>
      <c r="H1884">
        <v>70</v>
      </c>
      <c r="I1884">
        <v>56</v>
      </c>
      <c r="K1884" t="s">
        <v>673</v>
      </c>
      <c r="L1884">
        <v>1</v>
      </c>
      <c r="M1884" t="s">
        <v>6319</v>
      </c>
    </row>
    <row r="1885" spans="1:13" x14ac:dyDescent="0.25">
      <c r="A1885">
        <v>3805</v>
      </c>
      <c r="B1885">
        <v>2015</v>
      </c>
      <c r="C1885" t="s">
        <v>3452</v>
      </c>
      <c r="D1885" t="s">
        <v>107</v>
      </c>
      <c r="E1885" t="s">
        <v>3194</v>
      </c>
      <c r="F1885" t="s">
        <v>3458</v>
      </c>
      <c r="G1885" t="s">
        <v>3842</v>
      </c>
      <c r="H1885">
        <v>80</v>
      </c>
      <c r="I1885">
        <v>70</v>
      </c>
      <c r="K1885" t="s">
        <v>415</v>
      </c>
      <c r="L1885">
        <v>1</v>
      </c>
      <c r="M1885" t="s">
        <v>6320</v>
      </c>
    </row>
    <row r="1886" spans="1:13" x14ac:dyDescent="0.25">
      <c r="A1886">
        <v>3810</v>
      </c>
      <c r="B1886">
        <v>2015</v>
      </c>
      <c r="C1886" t="s">
        <v>3452</v>
      </c>
      <c r="D1886" t="s">
        <v>32</v>
      </c>
      <c r="E1886" t="s">
        <v>3194</v>
      </c>
      <c r="F1886" t="s">
        <v>3839</v>
      </c>
      <c r="G1886" t="s">
        <v>3842</v>
      </c>
      <c r="H1886">
        <v>78</v>
      </c>
      <c r="I1886">
        <v>41</v>
      </c>
      <c r="K1886" t="s">
        <v>528</v>
      </c>
      <c r="L1886">
        <v>1</v>
      </c>
      <c r="M1886" t="s">
        <v>6324</v>
      </c>
    </row>
    <row r="1887" spans="1:13" x14ac:dyDescent="0.25">
      <c r="A1887">
        <v>3811</v>
      </c>
      <c r="B1887">
        <v>2015</v>
      </c>
      <c r="C1887" t="s">
        <v>3452</v>
      </c>
      <c r="D1887" t="s">
        <v>83</v>
      </c>
      <c r="E1887" t="s">
        <v>3194</v>
      </c>
      <c r="F1887" t="s">
        <v>3404</v>
      </c>
      <c r="G1887" t="s">
        <v>3842</v>
      </c>
      <c r="H1887">
        <v>71</v>
      </c>
      <c r="I1887">
        <v>61</v>
      </c>
      <c r="K1887" t="s">
        <v>529</v>
      </c>
      <c r="L1887">
        <v>1</v>
      </c>
      <c r="M1887" t="s">
        <v>6259</v>
      </c>
    </row>
    <row r="1888" spans="1:13" x14ac:dyDescent="0.25">
      <c r="A1888">
        <v>3812</v>
      </c>
      <c r="B1888">
        <v>2015</v>
      </c>
      <c r="C1888" t="s">
        <v>3452</v>
      </c>
      <c r="D1888" t="s">
        <v>36</v>
      </c>
      <c r="E1888" t="s">
        <v>3194</v>
      </c>
      <c r="F1888" t="s">
        <v>3371</v>
      </c>
      <c r="G1888" t="s">
        <v>3842</v>
      </c>
      <c r="H1888">
        <v>73</v>
      </c>
      <c r="I1888">
        <v>67</v>
      </c>
      <c r="J1888" t="s">
        <v>3843</v>
      </c>
      <c r="K1888" t="s">
        <v>530</v>
      </c>
      <c r="L1888">
        <v>1</v>
      </c>
      <c r="M1888" t="s">
        <v>6307</v>
      </c>
    </row>
    <row r="1889" spans="1:13" x14ac:dyDescent="0.25">
      <c r="A1889">
        <v>3816</v>
      </c>
      <c r="B1889">
        <v>2015</v>
      </c>
      <c r="C1889" t="s">
        <v>3452</v>
      </c>
      <c r="D1889" t="s">
        <v>277</v>
      </c>
      <c r="E1889" t="s">
        <v>3194</v>
      </c>
      <c r="F1889" t="s">
        <v>3254</v>
      </c>
      <c r="G1889" t="s">
        <v>3842</v>
      </c>
      <c r="H1889">
        <v>70</v>
      </c>
      <c r="I1889">
        <v>64</v>
      </c>
      <c r="K1889" t="s">
        <v>534</v>
      </c>
      <c r="L1889">
        <v>1</v>
      </c>
      <c r="M1889" t="s">
        <v>6326</v>
      </c>
    </row>
    <row r="1890" spans="1:13" x14ac:dyDescent="0.25">
      <c r="A1890">
        <v>3817</v>
      </c>
      <c r="B1890">
        <v>2015</v>
      </c>
      <c r="C1890" t="s">
        <v>3452</v>
      </c>
      <c r="D1890" t="s">
        <v>44</v>
      </c>
      <c r="E1890" t="s">
        <v>3194</v>
      </c>
      <c r="F1890" t="s">
        <v>3454</v>
      </c>
      <c r="G1890" t="s">
        <v>3842</v>
      </c>
      <c r="H1890">
        <v>81</v>
      </c>
      <c r="I1890">
        <v>78</v>
      </c>
      <c r="J1890" t="s">
        <v>3843</v>
      </c>
      <c r="K1890" t="s">
        <v>535</v>
      </c>
      <c r="L1890">
        <v>1</v>
      </c>
      <c r="M1890" t="s">
        <v>6210</v>
      </c>
    </row>
    <row r="1891" spans="1:13" x14ac:dyDescent="0.25">
      <c r="A1891">
        <v>3820</v>
      </c>
      <c r="B1891">
        <v>2015</v>
      </c>
      <c r="C1891" t="s">
        <v>3452</v>
      </c>
      <c r="D1891" t="s">
        <v>300</v>
      </c>
      <c r="E1891" t="s">
        <v>3194</v>
      </c>
      <c r="F1891" t="s">
        <v>3453</v>
      </c>
      <c r="G1891" t="s">
        <v>3842</v>
      </c>
      <c r="H1891">
        <v>75</v>
      </c>
      <c r="I1891">
        <v>69</v>
      </c>
      <c r="K1891" t="s">
        <v>1491</v>
      </c>
      <c r="L1891">
        <v>1</v>
      </c>
      <c r="M1891" t="s">
        <v>6240</v>
      </c>
    </row>
    <row r="1892" spans="1:13" x14ac:dyDescent="0.25">
      <c r="A1892">
        <v>3822</v>
      </c>
      <c r="B1892">
        <v>2015</v>
      </c>
      <c r="C1892" t="s">
        <v>3452</v>
      </c>
      <c r="D1892" t="s">
        <v>95</v>
      </c>
      <c r="E1892" t="s">
        <v>3194</v>
      </c>
      <c r="F1892" t="s">
        <v>3329</v>
      </c>
      <c r="G1892" t="s">
        <v>3842</v>
      </c>
      <c r="H1892">
        <v>74</v>
      </c>
      <c r="I1892">
        <v>67</v>
      </c>
      <c r="K1892" t="s">
        <v>1492</v>
      </c>
      <c r="L1892">
        <v>1</v>
      </c>
      <c r="M1892" t="s">
        <v>6292</v>
      </c>
    </row>
    <row r="1893" spans="1:13" x14ac:dyDescent="0.25">
      <c r="A1893">
        <v>3825</v>
      </c>
      <c r="B1893">
        <v>2015</v>
      </c>
      <c r="C1893" t="s">
        <v>3452</v>
      </c>
      <c r="D1893" t="s">
        <v>308</v>
      </c>
      <c r="E1893" t="s">
        <v>3194</v>
      </c>
      <c r="F1893" t="s">
        <v>3417</v>
      </c>
      <c r="G1893" t="s">
        <v>3842</v>
      </c>
      <c r="H1893">
        <v>61</v>
      </c>
      <c r="I1893">
        <v>59</v>
      </c>
      <c r="K1893" t="s">
        <v>1493</v>
      </c>
      <c r="L1893">
        <v>1</v>
      </c>
      <c r="M1893" t="s">
        <v>6329</v>
      </c>
    </row>
    <row r="1894" spans="1:13" x14ac:dyDescent="0.25">
      <c r="A1894">
        <v>3826</v>
      </c>
      <c r="B1894">
        <v>2015</v>
      </c>
      <c r="C1894" t="s">
        <v>3452</v>
      </c>
      <c r="D1894" t="s">
        <v>310</v>
      </c>
      <c r="E1894" t="s">
        <v>3194</v>
      </c>
      <c r="F1894" t="s">
        <v>3418</v>
      </c>
      <c r="G1894" t="s">
        <v>3842</v>
      </c>
      <c r="H1894">
        <v>80</v>
      </c>
      <c r="I1894">
        <v>61</v>
      </c>
      <c r="K1894" t="s">
        <v>1494</v>
      </c>
      <c r="L1894">
        <v>1</v>
      </c>
      <c r="M1894" t="s">
        <v>6330</v>
      </c>
    </row>
    <row r="1895" spans="1:13" x14ac:dyDescent="0.25">
      <c r="A1895">
        <v>3829</v>
      </c>
      <c r="B1895">
        <v>2015</v>
      </c>
      <c r="C1895" t="s">
        <v>3418</v>
      </c>
      <c r="D1895" t="s">
        <v>64</v>
      </c>
      <c r="E1895" t="s">
        <v>3194</v>
      </c>
      <c r="F1895" t="s">
        <v>3839</v>
      </c>
      <c r="G1895" t="s">
        <v>3842</v>
      </c>
      <c r="H1895">
        <v>87</v>
      </c>
      <c r="I1895">
        <v>36</v>
      </c>
      <c r="K1895" t="s">
        <v>176</v>
      </c>
      <c r="L1895">
        <v>1</v>
      </c>
      <c r="M1895" t="s">
        <v>6331</v>
      </c>
    </row>
    <row r="1896" spans="1:13" x14ac:dyDescent="0.25">
      <c r="A1896">
        <v>3830</v>
      </c>
      <c r="B1896">
        <v>2015</v>
      </c>
      <c r="C1896" t="s">
        <v>3418</v>
      </c>
      <c r="D1896" t="s">
        <v>98</v>
      </c>
      <c r="E1896" t="s">
        <v>3194</v>
      </c>
      <c r="F1896" t="s">
        <v>3511</v>
      </c>
      <c r="G1896" t="s">
        <v>3842</v>
      </c>
      <c r="H1896">
        <v>68</v>
      </c>
      <c r="I1896">
        <v>50</v>
      </c>
      <c r="K1896" t="s">
        <v>258</v>
      </c>
      <c r="L1896">
        <v>1</v>
      </c>
      <c r="M1896" t="s">
        <v>6332</v>
      </c>
    </row>
    <row r="1897" spans="1:13" x14ac:dyDescent="0.25">
      <c r="A1897">
        <v>3835</v>
      </c>
      <c r="B1897">
        <v>2015</v>
      </c>
      <c r="C1897" t="s">
        <v>3418</v>
      </c>
      <c r="D1897" t="s">
        <v>20</v>
      </c>
      <c r="E1897" t="s">
        <v>3194</v>
      </c>
      <c r="F1897" t="s">
        <v>3386</v>
      </c>
      <c r="G1897" t="s">
        <v>3842</v>
      </c>
      <c r="H1897">
        <v>74</v>
      </c>
      <c r="I1897">
        <v>62</v>
      </c>
      <c r="K1897" t="s">
        <v>290</v>
      </c>
      <c r="L1897">
        <v>1</v>
      </c>
      <c r="M1897" t="s">
        <v>5689</v>
      </c>
    </row>
    <row r="1898" spans="1:13" x14ac:dyDescent="0.25">
      <c r="A1898">
        <v>3836</v>
      </c>
      <c r="B1898">
        <v>2015</v>
      </c>
      <c r="C1898" t="s">
        <v>3418</v>
      </c>
      <c r="D1898" t="s">
        <v>24</v>
      </c>
      <c r="E1898" t="s">
        <v>3194</v>
      </c>
      <c r="F1898" t="s">
        <v>3420</v>
      </c>
      <c r="G1898" t="s">
        <v>3841</v>
      </c>
      <c r="H1898">
        <v>70</v>
      </c>
      <c r="I1898">
        <v>62</v>
      </c>
      <c r="K1898" t="s">
        <v>291</v>
      </c>
      <c r="L1898">
        <v>1</v>
      </c>
      <c r="M1898" t="s">
        <v>6337</v>
      </c>
    </row>
    <row r="1899" spans="1:13" x14ac:dyDescent="0.25">
      <c r="A1899">
        <v>3841</v>
      </c>
      <c r="B1899">
        <v>2015</v>
      </c>
      <c r="C1899" t="s">
        <v>3418</v>
      </c>
      <c r="D1899" t="s">
        <v>292</v>
      </c>
      <c r="E1899" t="s">
        <v>3194</v>
      </c>
      <c r="F1899" t="s">
        <v>3839</v>
      </c>
      <c r="G1899" t="s">
        <v>3842</v>
      </c>
      <c r="H1899">
        <v>82</v>
      </c>
      <c r="I1899">
        <v>53</v>
      </c>
      <c r="K1899" t="s">
        <v>182</v>
      </c>
      <c r="L1899">
        <v>1</v>
      </c>
      <c r="M1899" t="s">
        <v>6342</v>
      </c>
    </row>
    <row r="1900" spans="1:13" x14ac:dyDescent="0.25">
      <c r="A1900">
        <v>3843</v>
      </c>
      <c r="B1900">
        <v>2015</v>
      </c>
      <c r="C1900" t="s">
        <v>3418</v>
      </c>
      <c r="D1900" t="s">
        <v>159</v>
      </c>
      <c r="E1900" t="s">
        <v>3194</v>
      </c>
      <c r="F1900" t="s">
        <v>3371</v>
      </c>
      <c r="G1900" t="s">
        <v>3841</v>
      </c>
      <c r="H1900">
        <v>88</v>
      </c>
      <c r="I1900">
        <v>82</v>
      </c>
      <c r="K1900" t="s">
        <v>1496</v>
      </c>
      <c r="L1900">
        <v>1</v>
      </c>
      <c r="M1900" t="s">
        <v>6306</v>
      </c>
    </row>
    <row r="1901" spans="1:13" x14ac:dyDescent="0.25">
      <c r="A1901">
        <v>3844</v>
      </c>
      <c r="B1901">
        <v>2015</v>
      </c>
      <c r="C1901" t="s">
        <v>3418</v>
      </c>
      <c r="D1901" t="s">
        <v>36</v>
      </c>
      <c r="E1901" t="s">
        <v>3194</v>
      </c>
      <c r="F1901" t="s">
        <v>3417</v>
      </c>
      <c r="G1901" t="s">
        <v>3842</v>
      </c>
      <c r="H1901">
        <v>69</v>
      </c>
      <c r="I1901">
        <v>55</v>
      </c>
      <c r="K1901" t="s">
        <v>1497</v>
      </c>
      <c r="L1901">
        <v>1</v>
      </c>
      <c r="M1901" t="s">
        <v>6344</v>
      </c>
    </row>
    <row r="1902" spans="1:13" x14ac:dyDescent="0.25">
      <c r="A1902">
        <v>3848</v>
      </c>
      <c r="B1902">
        <v>2015</v>
      </c>
      <c r="C1902" t="s">
        <v>3418</v>
      </c>
      <c r="D1902" t="s">
        <v>277</v>
      </c>
      <c r="E1902" t="s">
        <v>3194</v>
      </c>
      <c r="F1902" t="s">
        <v>3454</v>
      </c>
      <c r="G1902" t="s">
        <v>3842</v>
      </c>
      <c r="H1902">
        <v>67</v>
      </c>
      <c r="I1902">
        <v>57</v>
      </c>
      <c r="K1902" t="s">
        <v>1499</v>
      </c>
      <c r="L1902">
        <v>1</v>
      </c>
      <c r="M1902" t="s">
        <v>6209</v>
      </c>
    </row>
    <row r="1903" spans="1:13" x14ac:dyDescent="0.25">
      <c r="A1903">
        <v>3849</v>
      </c>
      <c r="B1903">
        <v>2015</v>
      </c>
      <c r="C1903" t="s">
        <v>3418</v>
      </c>
      <c r="D1903" t="s">
        <v>44</v>
      </c>
      <c r="E1903" t="s">
        <v>3194</v>
      </c>
      <c r="F1903" t="s">
        <v>3254</v>
      </c>
      <c r="G1903" t="s">
        <v>3842</v>
      </c>
      <c r="H1903">
        <v>77</v>
      </c>
      <c r="I1903">
        <v>55</v>
      </c>
      <c r="K1903" t="s">
        <v>1500</v>
      </c>
      <c r="L1903">
        <v>1</v>
      </c>
      <c r="M1903" t="s">
        <v>6345</v>
      </c>
    </row>
    <row r="1904" spans="1:13" x14ac:dyDescent="0.25">
      <c r="A1904">
        <v>3850</v>
      </c>
      <c r="B1904">
        <v>2015</v>
      </c>
      <c r="C1904" t="s">
        <v>3418</v>
      </c>
      <c r="D1904" t="s">
        <v>208</v>
      </c>
      <c r="E1904" t="s">
        <v>3194</v>
      </c>
      <c r="F1904" t="s">
        <v>3452</v>
      </c>
      <c r="G1904" t="s">
        <v>3841</v>
      </c>
      <c r="H1904">
        <v>75</v>
      </c>
      <c r="I1904">
        <v>56</v>
      </c>
      <c r="K1904" t="s">
        <v>1501</v>
      </c>
      <c r="L1904">
        <v>1</v>
      </c>
      <c r="M1904" t="s">
        <v>6327</v>
      </c>
    </row>
    <row r="1905" spans="1:13" x14ac:dyDescent="0.25">
      <c r="A1905">
        <v>3853</v>
      </c>
      <c r="B1905">
        <v>2015</v>
      </c>
      <c r="C1905" t="s">
        <v>3418</v>
      </c>
      <c r="D1905" t="s">
        <v>303</v>
      </c>
      <c r="E1905" t="s">
        <v>3194</v>
      </c>
      <c r="F1905" t="s">
        <v>3329</v>
      </c>
      <c r="G1905" t="s">
        <v>3842</v>
      </c>
      <c r="H1905">
        <v>75</v>
      </c>
      <c r="I1905">
        <v>60</v>
      </c>
      <c r="K1905" t="s">
        <v>1502</v>
      </c>
      <c r="L1905">
        <v>1</v>
      </c>
      <c r="M1905" t="s">
        <v>6291</v>
      </c>
    </row>
    <row r="1906" spans="1:13" x14ac:dyDescent="0.25">
      <c r="A1906">
        <v>3854</v>
      </c>
      <c r="B1906">
        <v>2015</v>
      </c>
      <c r="C1906" t="s">
        <v>3418</v>
      </c>
      <c r="D1906" t="s">
        <v>95</v>
      </c>
      <c r="E1906" t="s">
        <v>3194</v>
      </c>
      <c r="F1906" t="s">
        <v>3404</v>
      </c>
      <c r="G1906" t="s">
        <v>3842</v>
      </c>
      <c r="H1906">
        <v>67</v>
      </c>
      <c r="I1906">
        <v>58</v>
      </c>
      <c r="K1906" t="s">
        <v>1503</v>
      </c>
      <c r="L1906">
        <v>1</v>
      </c>
      <c r="M1906" t="s">
        <v>6269</v>
      </c>
    </row>
    <row r="1907" spans="1:13" x14ac:dyDescent="0.25">
      <c r="A1907">
        <v>3857</v>
      </c>
      <c r="B1907">
        <v>2015</v>
      </c>
      <c r="C1907" t="s">
        <v>3418</v>
      </c>
      <c r="D1907" t="s">
        <v>308</v>
      </c>
      <c r="E1907" t="s">
        <v>3194</v>
      </c>
      <c r="F1907" t="s">
        <v>3453</v>
      </c>
      <c r="G1907" t="s">
        <v>3842</v>
      </c>
      <c r="H1907">
        <v>68</v>
      </c>
      <c r="I1907">
        <v>62</v>
      </c>
      <c r="K1907" t="s">
        <v>1504</v>
      </c>
      <c r="L1907">
        <v>1</v>
      </c>
      <c r="M1907" t="s">
        <v>6245</v>
      </c>
    </row>
    <row r="1908" spans="1:13" x14ac:dyDescent="0.25">
      <c r="A1908">
        <v>3861</v>
      </c>
      <c r="B1908">
        <v>2015</v>
      </c>
      <c r="C1908" t="s">
        <v>3417</v>
      </c>
      <c r="D1908" t="s">
        <v>8</v>
      </c>
      <c r="E1908" t="s">
        <v>3194</v>
      </c>
      <c r="F1908" t="s">
        <v>3839</v>
      </c>
      <c r="G1908" t="s">
        <v>3842</v>
      </c>
      <c r="H1908">
        <v>75</v>
      </c>
      <c r="I1908">
        <v>52</v>
      </c>
      <c r="K1908" t="s">
        <v>176</v>
      </c>
      <c r="L1908">
        <v>1</v>
      </c>
      <c r="M1908" t="s">
        <v>6350</v>
      </c>
    </row>
    <row r="1909" spans="1:13" x14ac:dyDescent="0.25">
      <c r="A1909">
        <v>3862</v>
      </c>
      <c r="B1909">
        <v>2015</v>
      </c>
      <c r="C1909" t="s">
        <v>3417</v>
      </c>
      <c r="D1909" t="s">
        <v>65</v>
      </c>
      <c r="E1909" t="s">
        <v>3194</v>
      </c>
      <c r="F1909" t="s">
        <v>3386</v>
      </c>
      <c r="G1909" t="s">
        <v>3841</v>
      </c>
      <c r="H1909">
        <v>70</v>
      </c>
      <c r="I1909">
        <v>69</v>
      </c>
      <c r="K1909" t="s">
        <v>11</v>
      </c>
      <c r="L1909">
        <v>1</v>
      </c>
      <c r="M1909" t="s">
        <v>5684</v>
      </c>
    </row>
    <row r="1910" spans="1:13" x14ac:dyDescent="0.25">
      <c r="A1910">
        <v>3864</v>
      </c>
      <c r="B1910">
        <v>2015</v>
      </c>
      <c r="C1910" t="s">
        <v>3417</v>
      </c>
      <c r="D1910" t="s">
        <v>68</v>
      </c>
      <c r="E1910" t="s">
        <v>3194</v>
      </c>
      <c r="F1910" t="s">
        <v>3839</v>
      </c>
      <c r="G1910" t="s">
        <v>3842</v>
      </c>
      <c r="H1910">
        <v>102</v>
      </c>
      <c r="I1910">
        <v>49</v>
      </c>
      <c r="K1910" t="s">
        <v>15</v>
      </c>
      <c r="L1910">
        <v>1</v>
      </c>
      <c r="M1910" t="s">
        <v>6352</v>
      </c>
    </row>
    <row r="1911" spans="1:13" x14ac:dyDescent="0.25">
      <c r="A1911">
        <v>3866</v>
      </c>
      <c r="B1911">
        <v>2015</v>
      </c>
      <c r="C1911" t="s">
        <v>3417</v>
      </c>
      <c r="D1911" t="s">
        <v>16</v>
      </c>
      <c r="E1911" t="s">
        <v>3194</v>
      </c>
      <c r="F1911" t="s">
        <v>3294</v>
      </c>
      <c r="G1911" t="s">
        <v>3842</v>
      </c>
      <c r="H1911">
        <v>76</v>
      </c>
      <c r="I1911">
        <v>56</v>
      </c>
      <c r="K1911" t="s">
        <v>235</v>
      </c>
      <c r="L1911">
        <v>1</v>
      </c>
      <c r="M1911" t="s">
        <v>6354</v>
      </c>
    </row>
    <row r="1912" spans="1:13" x14ac:dyDescent="0.25">
      <c r="A1912">
        <v>3868</v>
      </c>
      <c r="B1912">
        <v>2015</v>
      </c>
      <c r="C1912" t="s">
        <v>3417</v>
      </c>
      <c r="D1912" t="s">
        <v>20</v>
      </c>
      <c r="E1912" t="s">
        <v>3194</v>
      </c>
      <c r="F1912" t="s">
        <v>3385</v>
      </c>
      <c r="G1912" t="s">
        <v>3842</v>
      </c>
      <c r="H1912">
        <v>88</v>
      </c>
      <c r="I1912">
        <v>62</v>
      </c>
      <c r="K1912" t="s">
        <v>152</v>
      </c>
      <c r="L1912">
        <v>1</v>
      </c>
      <c r="M1912" t="s">
        <v>5673</v>
      </c>
    </row>
    <row r="1913" spans="1:13" x14ac:dyDescent="0.25">
      <c r="A1913">
        <v>3870</v>
      </c>
      <c r="B1913">
        <v>2015</v>
      </c>
      <c r="C1913" t="s">
        <v>3417</v>
      </c>
      <c r="D1913" t="s">
        <v>26</v>
      </c>
      <c r="E1913" t="s">
        <v>3194</v>
      </c>
      <c r="F1913" t="s">
        <v>3525</v>
      </c>
      <c r="G1913" t="s">
        <v>3842</v>
      </c>
      <c r="H1913">
        <v>78</v>
      </c>
      <c r="I1913">
        <v>67</v>
      </c>
      <c r="K1913" t="s">
        <v>154</v>
      </c>
      <c r="L1913">
        <v>1</v>
      </c>
      <c r="M1913" t="s">
        <v>6357</v>
      </c>
    </row>
    <row r="1914" spans="1:13" x14ac:dyDescent="0.25">
      <c r="A1914">
        <v>3872</v>
      </c>
      <c r="B1914">
        <v>2015</v>
      </c>
      <c r="C1914" t="s">
        <v>3417</v>
      </c>
      <c r="D1914" t="s">
        <v>30</v>
      </c>
      <c r="E1914" t="s">
        <v>3194</v>
      </c>
      <c r="F1914" t="s">
        <v>3462</v>
      </c>
      <c r="G1914" t="s">
        <v>3842</v>
      </c>
      <c r="H1914">
        <v>68</v>
      </c>
      <c r="I1914">
        <v>63</v>
      </c>
      <c r="K1914" t="s">
        <v>429</v>
      </c>
      <c r="L1914">
        <v>1</v>
      </c>
      <c r="M1914" t="s">
        <v>6359</v>
      </c>
    </row>
    <row r="1915" spans="1:13" x14ac:dyDescent="0.25">
      <c r="A1915">
        <v>3875</v>
      </c>
      <c r="B1915">
        <v>2015</v>
      </c>
      <c r="C1915" t="s">
        <v>3417</v>
      </c>
      <c r="D1915" t="s">
        <v>159</v>
      </c>
      <c r="E1915" t="s">
        <v>3194</v>
      </c>
      <c r="F1915" t="s">
        <v>3453</v>
      </c>
      <c r="G1915" t="s">
        <v>3842</v>
      </c>
      <c r="H1915">
        <v>84</v>
      </c>
      <c r="I1915">
        <v>78</v>
      </c>
      <c r="J1915" t="s">
        <v>3843</v>
      </c>
      <c r="K1915" t="s">
        <v>1507</v>
      </c>
      <c r="L1915">
        <v>1</v>
      </c>
      <c r="M1915" t="s">
        <v>6233</v>
      </c>
    </row>
    <row r="1916" spans="1:13" x14ac:dyDescent="0.25">
      <c r="A1916">
        <v>3877</v>
      </c>
      <c r="B1916">
        <v>2015</v>
      </c>
      <c r="C1916" t="s">
        <v>3417</v>
      </c>
      <c r="D1916" t="s">
        <v>271</v>
      </c>
      <c r="E1916" t="s">
        <v>3194</v>
      </c>
      <c r="F1916" t="s">
        <v>3452</v>
      </c>
      <c r="G1916" t="s">
        <v>3841</v>
      </c>
      <c r="H1916">
        <v>74</v>
      </c>
      <c r="I1916">
        <v>61</v>
      </c>
      <c r="K1916" t="s">
        <v>1508</v>
      </c>
      <c r="L1916">
        <v>1</v>
      </c>
      <c r="M1916" t="s">
        <v>6325</v>
      </c>
    </row>
    <row r="1917" spans="1:13" x14ac:dyDescent="0.25">
      <c r="A1917">
        <v>3878</v>
      </c>
      <c r="B1917">
        <v>2015</v>
      </c>
      <c r="C1917" t="s">
        <v>3417</v>
      </c>
      <c r="D1917" t="s">
        <v>85</v>
      </c>
      <c r="E1917" t="s">
        <v>3194</v>
      </c>
      <c r="F1917" t="s">
        <v>3329</v>
      </c>
      <c r="G1917" t="s">
        <v>3842</v>
      </c>
      <c r="H1917">
        <v>66</v>
      </c>
      <c r="I1917">
        <v>62</v>
      </c>
      <c r="K1917" t="s">
        <v>1509</v>
      </c>
      <c r="L1917">
        <v>1</v>
      </c>
      <c r="M1917" t="s">
        <v>6285</v>
      </c>
    </row>
    <row r="1918" spans="1:13" x14ac:dyDescent="0.25">
      <c r="A1918">
        <v>3881</v>
      </c>
      <c r="B1918">
        <v>2015</v>
      </c>
      <c r="C1918" t="s">
        <v>3417</v>
      </c>
      <c r="D1918" t="s">
        <v>44</v>
      </c>
      <c r="E1918" t="s">
        <v>3194</v>
      </c>
      <c r="F1918" t="s">
        <v>3404</v>
      </c>
      <c r="G1918" t="s">
        <v>3842</v>
      </c>
      <c r="H1918">
        <v>66</v>
      </c>
      <c r="I1918">
        <v>62</v>
      </c>
      <c r="K1918" t="s">
        <v>1510</v>
      </c>
      <c r="L1918">
        <v>1</v>
      </c>
      <c r="M1918" t="s">
        <v>6265</v>
      </c>
    </row>
    <row r="1919" spans="1:13" x14ac:dyDescent="0.25">
      <c r="A1919">
        <v>3885</v>
      </c>
      <c r="B1919">
        <v>2015</v>
      </c>
      <c r="C1919" t="s">
        <v>3417</v>
      </c>
      <c r="D1919" t="s">
        <v>92</v>
      </c>
      <c r="E1919" t="s">
        <v>3194</v>
      </c>
      <c r="F1919" t="s">
        <v>3418</v>
      </c>
      <c r="G1919" t="s">
        <v>3842</v>
      </c>
      <c r="H1919">
        <v>70</v>
      </c>
      <c r="I1919">
        <v>63</v>
      </c>
      <c r="K1919" t="s">
        <v>1511</v>
      </c>
      <c r="L1919">
        <v>1</v>
      </c>
      <c r="M1919" t="s">
        <v>6346</v>
      </c>
    </row>
    <row r="1920" spans="1:13" x14ac:dyDescent="0.25">
      <c r="A1920">
        <v>3886</v>
      </c>
      <c r="B1920">
        <v>2015</v>
      </c>
      <c r="C1920" t="s">
        <v>3417</v>
      </c>
      <c r="D1920" t="s">
        <v>303</v>
      </c>
      <c r="E1920" t="s">
        <v>3194</v>
      </c>
      <c r="F1920" t="s">
        <v>3254</v>
      </c>
      <c r="G1920" t="s">
        <v>3842</v>
      </c>
      <c r="H1920">
        <v>64</v>
      </c>
      <c r="I1920">
        <v>62</v>
      </c>
      <c r="K1920" t="s">
        <v>1512</v>
      </c>
      <c r="L1920">
        <v>1</v>
      </c>
      <c r="M1920" t="s">
        <v>6363</v>
      </c>
    </row>
    <row r="1921" spans="1:13" x14ac:dyDescent="0.25">
      <c r="A1921">
        <v>3887</v>
      </c>
      <c r="B1921">
        <v>2015</v>
      </c>
      <c r="C1921" t="s">
        <v>3417</v>
      </c>
      <c r="D1921" t="s">
        <v>95</v>
      </c>
      <c r="E1921" t="s">
        <v>3194</v>
      </c>
      <c r="F1921" t="s">
        <v>3454</v>
      </c>
      <c r="G1921" t="s">
        <v>3842</v>
      </c>
      <c r="H1921">
        <v>48</v>
      </c>
      <c r="I1921">
        <v>44</v>
      </c>
      <c r="K1921" t="s">
        <v>1513</v>
      </c>
      <c r="L1921">
        <v>1</v>
      </c>
      <c r="M1921" t="s">
        <v>6215</v>
      </c>
    </row>
    <row r="1922" spans="1:13" x14ac:dyDescent="0.25">
      <c r="A1922">
        <v>3890</v>
      </c>
      <c r="B1922">
        <v>2015</v>
      </c>
      <c r="C1922" t="s">
        <v>3417</v>
      </c>
      <c r="D1922" t="s">
        <v>310</v>
      </c>
      <c r="E1922" t="s">
        <v>3194</v>
      </c>
      <c r="F1922" t="s">
        <v>3371</v>
      </c>
      <c r="G1922" t="s">
        <v>3841</v>
      </c>
      <c r="H1922">
        <v>59</v>
      </c>
      <c r="I1922">
        <v>58</v>
      </c>
      <c r="K1922" t="s">
        <v>126</v>
      </c>
      <c r="L1922">
        <v>1</v>
      </c>
      <c r="M1922" t="s">
        <v>6313</v>
      </c>
    </row>
    <row r="1923" spans="1:13" x14ac:dyDescent="0.25">
      <c r="A1923">
        <v>3894</v>
      </c>
      <c r="B1923">
        <v>2015</v>
      </c>
      <c r="C1923" t="s">
        <v>3254</v>
      </c>
      <c r="D1923" t="s">
        <v>12</v>
      </c>
      <c r="E1923" t="s">
        <v>3194</v>
      </c>
      <c r="F1923" t="s">
        <v>3839</v>
      </c>
      <c r="G1923" t="s">
        <v>3842</v>
      </c>
      <c r="H1923">
        <v>91</v>
      </c>
      <c r="I1923">
        <v>45</v>
      </c>
      <c r="K1923" t="s">
        <v>13</v>
      </c>
      <c r="L1923">
        <v>1</v>
      </c>
      <c r="M1923" t="s">
        <v>6364</v>
      </c>
    </row>
    <row r="1924" spans="1:13" x14ac:dyDescent="0.25">
      <c r="A1924">
        <v>3898</v>
      </c>
      <c r="B1924">
        <v>2015</v>
      </c>
      <c r="C1924" t="s">
        <v>3254</v>
      </c>
      <c r="D1924" t="s">
        <v>218</v>
      </c>
      <c r="E1924" t="s">
        <v>3194</v>
      </c>
      <c r="F1924" t="s">
        <v>3382</v>
      </c>
      <c r="G1924" t="s">
        <v>3842</v>
      </c>
      <c r="H1924">
        <v>87</v>
      </c>
      <c r="I1924">
        <v>46</v>
      </c>
      <c r="K1924" t="s">
        <v>290</v>
      </c>
      <c r="L1924">
        <v>1</v>
      </c>
      <c r="M1924" t="s">
        <v>6368</v>
      </c>
    </row>
    <row r="1925" spans="1:13" x14ac:dyDescent="0.25">
      <c r="A1925">
        <v>3900</v>
      </c>
      <c r="B1925">
        <v>2015</v>
      </c>
      <c r="C1925" t="s">
        <v>3254</v>
      </c>
      <c r="D1925" t="s">
        <v>76</v>
      </c>
      <c r="E1925" t="s">
        <v>3194</v>
      </c>
      <c r="F1925" t="s">
        <v>3510</v>
      </c>
      <c r="G1925" t="s">
        <v>3841</v>
      </c>
      <c r="H1925">
        <v>79</v>
      </c>
      <c r="I1925">
        <v>65</v>
      </c>
      <c r="K1925" t="s">
        <v>315</v>
      </c>
      <c r="L1925">
        <v>1</v>
      </c>
      <c r="M1925" t="s">
        <v>6369</v>
      </c>
    </row>
    <row r="1926" spans="1:13" x14ac:dyDescent="0.25">
      <c r="A1926">
        <v>3901</v>
      </c>
      <c r="B1926">
        <v>2015</v>
      </c>
      <c r="C1926" t="s">
        <v>3254</v>
      </c>
      <c r="D1926" t="s">
        <v>417</v>
      </c>
      <c r="E1926" t="s">
        <v>3194</v>
      </c>
      <c r="F1926" t="s">
        <v>3839</v>
      </c>
      <c r="G1926" t="s">
        <v>3842</v>
      </c>
      <c r="H1926">
        <v>69</v>
      </c>
      <c r="I1926">
        <v>46</v>
      </c>
      <c r="K1926" t="s">
        <v>179</v>
      </c>
      <c r="L1926">
        <v>1</v>
      </c>
      <c r="M1926" t="s">
        <v>6370</v>
      </c>
    </row>
    <row r="1927" spans="1:13" x14ac:dyDescent="0.25">
      <c r="A1927">
        <v>3904</v>
      </c>
      <c r="B1927">
        <v>2015</v>
      </c>
      <c r="C1927" t="s">
        <v>3254</v>
      </c>
      <c r="D1927" t="s">
        <v>82</v>
      </c>
      <c r="E1927" t="s">
        <v>3194</v>
      </c>
      <c r="F1927" t="s">
        <v>3208</v>
      </c>
      <c r="G1927" t="s">
        <v>3842</v>
      </c>
      <c r="H1927">
        <v>64</v>
      </c>
      <c r="I1927">
        <v>57</v>
      </c>
      <c r="K1927" t="s">
        <v>381</v>
      </c>
      <c r="L1927">
        <v>1</v>
      </c>
      <c r="M1927" t="s">
        <v>4047</v>
      </c>
    </row>
    <row r="1928" spans="1:13" x14ac:dyDescent="0.25">
      <c r="A1928">
        <v>3905</v>
      </c>
      <c r="B1928">
        <v>2015</v>
      </c>
      <c r="C1928" t="s">
        <v>3254</v>
      </c>
      <c r="D1928" t="s">
        <v>199</v>
      </c>
      <c r="E1928" t="s">
        <v>3194</v>
      </c>
      <c r="F1928" t="s">
        <v>3342</v>
      </c>
      <c r="G1928" t="s">
        <v>3842</v>
      </c>
      <c r="H1928">
        <v>63</v>
      </c>
      <c r="I1928">
        <v>50</v>
      </c>
      <c r="K1928" t="s">
        <v>881</v>
      </c>
      <c r="L1928">
        <v>1</v>
      </c>
      <c r="M1928" t="s">
        <v>4908</v>
      </c>
    </row>
    <row r="1929" spans="1:13" x14ac:dyDescent="0.25">
      <c r="A1929">
        <v>3907</v>
      </c>
      <c r="B1929">
        <v>2015</v>
      </c>
      <c r="C1929" t="s">
        <v>3254</v>
      </c>
      <c r="D1929" t="s">
        <v>271</v>
      </c>
      <c r="E1929" t="s">
        <v>3194</v>
      </c>
      <c r="F1929" t="s">
        <v>3404</v>
      </c>
      <c r="G1929" t="s">
        <v>3841</v>
      </c>
      <c r="H1929">
        <v>74</v>
      </c>
      <c r="I1929">
        <v>63</v>
      </c>
      <c r="K1929" t="s">
        <v>1497</v>
      </c>
      <c r="L1929">
        <v>1</v>
      </c>
      <c r="M1929" t="s">
        <v>6261</v>
      </c>
    </row>
    <row r="1930" spans="1:13" x14ac:dyDescent="0.25">
      <c r="A1930">
        <v>3909</v>
      </c>
      <c r="B1930">
        <v>2015</v>
      </c>
      <c r="C1930" t="s">
        <v>3254</v>
      </c>
      <c r="D1930" t="s">
        <v>40</v>
      </c>
      <c r="E1930" t="s">
        <v>3194</v>
      </c>
      <c r="F1930" t="s">
        <v>3417</v>
      </c>
      <c r="G1930" t="s">
        <v>3842</v>
      </c>
      <c r="H1930">
        <v>83</v>
      </c>
      <c r="I1930">
        <v>75</v>
      </c>
      <c r="K1930" t="s">
        <v>1509</v>
      </c>
      <c r="L1930">
        <v>1</v>
      </c>
      <c r="M1930" t="s">
        <v>6362</v>
      </c>
    </row>
    <row r="1931" spans="1:13" x14ac:dyDescent="0.25">
      <c r="A1931">
        <v>3910</v>
      </c>
      <c r="B1931">
        <v>2015</v>
      </c>
      <c r="C1931" t="s">
        <v>3254</v>
      </c>
      <c r="D1931" t="s">
        <v>317</v>
      </c>
      <c r="E1931" t="s">
        <v>3194</v>
      </c>
      <c r="F1931" t="s">
        <v>3453</v>
      </c>
      <c r="G1931" t="s">
        <v>3842</v>
      </c>
      <c r="H1931">
        <v>68</v>
      </c>
      <c r="I1931">
        <v>49</v>
      </c>
      <c r="K1931" t="s">
        <v>1516</v>
      </c>
      <c r="L1931">
        <v>1</v>
      </c>
      <c r="M1931" t="s">
        <v>6236</v>
      </c>
    </row>
    <row r="1932" spans="1:13" x14ac:dyDescent="0.25">
      <c r="A1932">
        <v>3913</v>
      </c>
      <c r="B1932">
        <v>2015</v>
      </c>
      <c r="C1932" t="s">
        <v>3254</v>
      </c>
      <c r="D1932" t="s">
        <v>47</v>
      </c>
      <c r="E1932" t="s">
        <v>3194</v>
      </c>
      <c r="F1932" t="s">
        <v>3329</v>
      </c>
      <c r="G1932" t="s">
        <v>3842</v>
      </c>
      <c r="H1932">
        <v>75</v>
      </c>
      <c r="I1932">
        <v>74</v>
      </c>
      <c r="K1932" t="s">
        <v>1517</v>
      </c>
      <c r="L1932">
        <v>1</v>
      </c>
      <c r="M1932" t="s">
        <v>6289</v>
      </c>
    </row>
    <row r="1933" spans="1:13" x14ac:dyDescent="0.25">
      <c r="A1933">
        <v>3914</v>
      </c>
      <c r="B1933">
        <v>2015</v>
      </c>
      <c r="C1933" t="s">
        <v>3254</v>
      </c>
      <c r="D1933" t="s">
        <v>300</v>
      </c>
      <c r="E1933" t="s">
        <v>3194</v>
      </c>
      <c r="F1933" t="s">
        <v>3371</v>
      </c>
      <c r="G1933" t="s">
        <v>3842</v>
      </c>
      <c r="H1933">
        <v>70</v>
      </c>
      <c r="I1933">
        <v>55</v>
      </c>
      <c r="K1933" t="s">
        <v>1518</v>
      </c>
      <c r="L1933">
        <v>1</v>
      </c>
      <c r="M1933" t="s">
        <v>6311</v>
      </c>
    </row>
    <row r="1934" spans="1:13" x14ac:dyDescent="0.25">
      <c r="A1934">
        <v>3918</v>
      </c>
      <c r="B1934">
        <v>2015</v>
      </c>
      <c r="C1934" t="s">
        <v>3254</v>
      </c>
      <c r="D1934" t="s">
        <v>345</v>
      </c>
      <c r="E1934" t="s">
        <v>3194</v>
      </c>
      <c r="F1934" t="s">
        <v>3452</v>
      </c>
      <c r="G1934" t="s">
        <v>3842</v>
      </c>
      <c r="H1934">
        <v>74</v>
      </c>
      <c r="I1934">
        <v>60</v>
      </c>
      <c r="K1934" t="s">
        <v>1520</v>
      </c>
      <c r="L1934">
        <v>1</v>
      </c>
      <c r="M1934" t="s">
        <v>6328</v>
      </c>
    </row>
    <row r="1935" spans="1:13" x14ac:dyDescent="0.25">
      <c r="A1935">
        <v>3919</v>
      </c>
      <c r="B1935">
        <v>2015</v>
      </c>
      <c r="C1935" t="s">
        <v>3254</v>
      </c>
      <c r="D1935" t="s">
        <v>306</v>
      </c>
      <c r="E1935" t="s">
        <v>3194</v>
      </c>
      <c r="F1935" t="s">
        <v>3418</v>
      </c>
      <c r="G1935" t="s">
        <v>3842</v>
      </c>
      <c r="H1935">
        <v>54</v>
      </c>
      <c r="I1935">
        <v>51</v>
      </c>
      <c r="K1935" t="s">
        <v>1521</v>
      </c>
      <c r="L1935">
        <v>1</v>
      </c>
      <c r="M1935" t="s">
        <v>6347</v>
      </c>
    </row>
    <row r="1936" spans="1:13" x14ac:dyDescent="0.25">
      <c r="A1936">
        <v>3921</v>
      </c>
      <c r="B1936">
        <v>2015</v>
      </c>
      <c r="C1936" t="s">
        <v>3254</v>
      </c>
      <c r="D1936" t="s">
        <v>310</v>
      </c>
      <c r="E1936" t="s">
        <v>3194</v>
      </c>
      <c r="F1936" t="s">
        <v>3454</v>
      </c>
      <c r="G1936" t="s">
        <v>3842</v>
      </c>
      <c r="H1936">
        <v>64</v>
      </c>
      <c r="I1936">
        <v>56</v>
      </c>
      <c r="K1936" t="s">
        <v>1505</v>
      </c>
      <c r="L1936">
        <v>1</v>
      </c>
      <c r="M1936" t="s">
        <v>6218</v>
      </c>
    </row>
    <row r="1937" spans="1:13" x14ac:dyDescent="0.25">
      <c r="A1937">
        <v>3925</v>
      </c>
      <c r="B1937">
        <v>2015</v>
      </c>
      <c r="C1937" t="s">
        <v>3285</v>
      </c>
      <c r="D1937" t="s">
        <v>65</v>
      </c>
      <c r="E1937" t="s">
        <v>3194</v>
      </c>
      <c r="F1937" t="s">
        <v>3427</v>
      </c>
      <c r="G1937" t="s">
        <v>3841</v>
      </c>
      <c r="H1937">
        <v>80</v>
      </c>
      <c r="I1937">
        <v>67</v>
      </c>
      <c r="K1937" t="s">
        <v>11</v>
      </c>
      <c r="L1937">
        <v>1</v>
      </c>
      <c r="M1937" t="s">
        <v>5806</v>
      </c>
    </row>
    <row r="1938" spans="1:13" x14ac:dyDescent="0.25">
      <c r="A1938">
        <v>3930</v>
      </c>
      <c r="B1938">
        <v>2015</v>
      </c>
      <c r="C1938" t="s">
        <v>3285</v>
      </c>
      <c r="D1938" t="s">
        <v>132</v>
      </c>
      <c r="E1938" t="s">
        <v>3194</v>
      </c>
      <c r="F1938" t="s">
        <v>3512</v>
      </c>
      <c r="G1938" t="s">
        <v>3842</v>
      </c>
      <c r="H1938">
        <v>59</v>
      </c>
      <c r="I1938">
        <v>55</v>
      </c>
      <c r="K1938" t="s">
        <v>350</v>
      </c>
      <c r="L1938">
        <v>1</v>
      </c>
      <c r="M1938" t="s">
        <v>6375</v>
      </c>
    </row>
    <row r="1939" spans="1:13" x14ac:dyDescent="0.25">
      <c r="A1939">
        <v>3931</v>
      </c>
      <c r="B1939">
        <v>2015</v>
      </c>
      <c r="C1939" t="s">
        <v>3285</v>
      </c>
      <c r="D1939" t="s">
        <v>76</v>
      </c>
      <c r="E1939" t="s">
        <v>3194</v>
      </c>
      <c r="F1939" t="s">
        <v>3434</v>
      </c>
      <c r="G1939" t="s">
        <v>3842</v>
      </c>
      <c r="H1939">
        <v>50</v>
      </c>
      <c r="I1939">
        <v>47</v>
      </c>
      <c r="K1939" t="s">
        <v>291</v>
      </c>
      <c r="L1939">
        <v>1</v>
      </c>
      <c r="M1939" t="s">
        <v>6376</v>
      </c>
    </row>
    <row r="1940" spans="1:13" x14ac:dyDescent="0.25">
      <c r="A1940">
        <v>3932</v>
      </c>
      <c r="B1940">
        <v>2015</v>
      </c>
      <c r="C1940" t="s">
        <v>3285</v>
      </c>
      <c r="D1940" t="s">
        <v>78</v>
      </c>
      <c r="E1940" t="s">
        <v>3194</v>
      </c>
      <c r="F1940" t="s">
        <v>3433</v>
      </c>
      <c r="G1940" t="s">
        <v>3842</v>
      </c>
      <c r="H1940">
        <v>58</v>
      </c>
      <c r="I1940">
        <v>47</v>
      </c>
      <c r="K1940" t="s">
        <v>178</v>
      </c>
      <c r="L1940">
        <v>1</v>
      </c>
      <c r="M1940" t="s">
        <v>5726</v>
      </c>
    </row>
    <row r="1941" spans="1:13" x14ac:dyDescent="0.25">
      <c r="A1941">
        <v>3934</v>
      </c>
      <c r="B1941">
        <v>2015</v>
      </c>
      <c r="C1941" t="s">
        <v>3285</v>
      </c>
      <c r="D1941" t="s">
        <v>26</v>
      </c>
      <c r="E1941" t="s">
        <v>3194</v>
      </c>
      <c r="F1941" t="s">
        <v>3293</v>
      </c>
      <c r="G1941" t="s">
        <v>3841</v>
      </c>
      <c r="H1941">
        <v>80</v>
      </c>
      <c r="I1941">
        <v>68</v>
      </c>
      <c r="K1941" t="s">
        <v>29</v>
      </c>
      <c r="L1941">
        <v>1</v>
      </c>
      <c r="M1941" t="s">
        <v>4299</v>
      </c>
    </row>
    <row r="1942" spans="1:13" x14ac:dyDescent="0.25">
      <c r="A1942">
        <v>3938</v>
      </c>
      <c r="B1942">
        <v>2015</v>
      </c>
      <c r="C1942" t="s">
        <v>3285</v>
      </c>
      <c r="D1942" t="s">
        <v>199</v>
      </c>
      <c r="E1942" t="s">
        <v>3194</v>
      </c>
      <c r="F1942" t="s">
        <v>3308</v>
      </c>
      <c r="G1942" t="s">
        <v>3841</v>
      </c>
      <c r="H1942">
        <v>61</v>
      </c>
      <c r="I1942">
        <v>50</v>
      </c>
      <c r="K1942" t="s">
        <v>1523</v>
      </c>
      <c r="L1942">
        <v>1</v>
      </c>
      <c r="M1942" t="s">
        <v>6380</v>
      </c>
    </row>
    <row r="1943" spans="1:13" x14ac:dyDescent="0.25">
      <c r="A1943">
        <v>3939</v>
      </c>
      <c r="B1943">
        <v>2015</v>
      </c>
      <c r="C1943" t="s">
        <v>3285</v>
      </c>
      <c r="D1943" t="s">
        <v>159</v>
      </c>
      <c r="E1943" t="s">
        <v>3194</v>
      </c>
      <c r="F1943" t="s">
        <v>3233</v>
      </c>
      <c r="G1943" t="s">
        <v>3841</v>
      </c>
      <c r="H1943">
        <v>71</v>
      </c>
      <c r="I1943">
        <v>66</v>
      </c>
      <c r="K1943" t="s">
        <v>1524</v>
      </c>
      <c r="L1943">
        <v>1</v>
      </c>
      <c r="M1943" t="s">
        <v>6381</v>
      </c>
    </row>
    <row r="1944" spans="1:13" x14ac:dyDescent="0.25">
      <c r="A1944">
        <v>3940</v>
      </c>
      <c r="B1944">
        <v>2015</v>
      </c>
      <c r="C1944" t="s">
        <v>3285</v>
      </c>
      <c r="D1944" t="s">
        <v>36</v>
      </c>
      <c r="E1944" t="s">
        <v>3194</v>
      </c>
      <c r="F1944" t="s">
        <v>3278</v>
      </c>
      <c r="G1944" t="s">
        <v>3841</v>
      </c>
      <c r="H1944">
        <v>64</v>
      </c>
      <c r="I1944">
        <v>58</v>
      </c>
      <c r="K1944" t="s">
        <v>1525</v>
      </c>
      <c r="L1944">
        <v>1</v>
      </c>
      <c r="M1944" t="s">
        <v>6382</v>
      </c>
    </row>
    <row r="1945" spans="1:13" x14ac:dyDescent="0.25">
      <c r="A1945">
        <v>3943</v>
      </c>
      <c r="B1945">
        <v>2015</v>
      </c>
      <c r="C1945" t="s">
        <v>3285</v>
      </c>
      <c r="D1945" t="s">
        <v>274</v>
      </c>
      <c r="E1945" t="s">
        <v>3194</v>
      </c>
      <c r="F1945" t="s">
        <v>3269</v>
      </c>
      <c r="G1945" t="s">
        <v>3841</v>
      </c>
      <c r="H1945">
        <v>58</v>
      </c>
      <c r="I1945">
        <v>56</v>
      </c>
      <c r="J1945" t="s">
        <v>3843</v>
      </c>
      <c r="K1945" t="s">
        <v>1527</v>
      </c>
      <c r="L1945">
        <v>1</v>
      </c>
      <c r="M1945" t="s">
        <v>6385</v>
      </c>
    </row>
    <row r="1946" spans="1:13" x14ac:dyDescent="0.25">
      <c r="A1946">
        <v>3947</v>
      </c>
      <c r="B1946">
        <v>2015</v>
      </c>
      <c r="C1946" t="s">
        <v>3285</v>
      </c>
      <c r="D1946" t="s">
        <v>208</v>
      </c>
      <c r="E1946" t="s">
        <v>3194</v>
      </c>
      <c r="F1946" t="s">
        <v>3465</v>
      </c>
      <c r="G1946" t="s">
        <v>3842</v>
      </c>
      <c r="H1946">
        <v>80</v>
      </c>
      <c r="I1946">
        <v>72</v>
      </c>
      <c r="K1946" t="s">
        <v>1528</v>
      </c>
      <c r="L1946">
        <v>1</v>
      </c>
      <c r="M1946" t="s">
        <v>6389</v>
      </c>
    </row>
    <row r="1947" spans="1:13" x14ac:dyDescent="0.25">
      <c r="A1947">
        <v>3948</v>
      </c>
      <c r="B1947">
        <v>2015</v>
      </c>
      <c r="C1947" t="s">
        <v>3285</v>
      </c>
      <c r="D1947" t="s">
        <v>47</v>
      </c>
      <c r="E1947" t="s">
        <v>3194</v>
      </c>
      <c r="F1947" t="s">
        <v>3302</v>
      </c>
      <c r="G1947" t="s">
        <v>3841</v>
      </c>
      <c r="H1947">
        <v>59</v>
      </c>
      <c r="I1947">
        <v>45</v>
      </c>
      <c r="K1947" t="s">
        <v>1529</v>
      </c>
      <c r="L1947">
        <v>1</v>
      </c>
      <c r="M1947" t="s">
        <v>6390</v>
      </c>
    </row>
    <row r="1948" spans="1:13" x14ac:dyDescent="0.25">
      <c r="A1948">
        <v>3950</v>
      </c>
      <c r="B1948">
        <v>2015</v>
      </c>
      <c r="C1948" t="s">
        <v>3285</v>
      </c>
      <c r="D1948" t="s">
        <v>342</v>
      </c>
      <c r="E1948" t="s">
        <v>3194</v>
      </c>
      <c r="F1948" t="s">
        <v>3303</v>
      </c>
      <c r="G1948" t="s">
        <v>3841</v>
      </c>
      <c r="H1948">
        <v>53</v>
      </c>
      <c r="I1948">
        <v>50</v>
      </c>
      <c r="K1948" t="s">
        <v>1530</v>
      </c>
      <c r="L1948">
        <v>1</v>
      </c>
      <c r="M1948" t="s">
        <v>6392</v>
      </c>
    </row>
    <row r="1949" spans="1:13" x14ac:dyDescent="0.25">
      <c r="A1949">
        <v>3951</v>
      </c>
      <c r="B1949">
        <v>2015</v>
      </c>
      <c r="C1949" t="s">
        <v>3285</v>
      </c>
      <c r="D1949" t="s">
        <v>93</v>
      </c>
      <c r="E1949" t="s">
        <v>3194</v>
      </c>
      <c r="F1949" t="s">
        <v>3466</v>
      </c>
      <c r="G1949" t="s">
        <v>3842</v>
      </c>
      <c r="H1949">
        <v>77</v>
      </c>
      <c r="I1949">
        <v>63</v>
      </c>
      <c r="K1949" t="s">
        <v>1531</v>
      </c>
      <c r="L1949">
        <v>1</v>
      </c>
      <c r="M1949" t="s">
        <v>6393</v>
      </c>
    </row>
    <row r="1950" spans="1:13" x14ac:dyDescent="0.25">
      <c r="A1950">
        <v>3955</v>
      </c>
      <c r="B1950">
        <v>2015</v>
      </c>
      <c r="C1950" t="s">
        <v>3285</v>
      </c>
      <c r="D1950" t="s">
        <v>56</v>
      </c>
      <c r="E1950" t="s">
        <v>3194</v>
      </c>
      <c r="F1950" t="s">
        <v>3467</v>
      </c>
      <c r="G1950" t="s">
        <v>3841</v>
      </c>
      <c r="H1950">
        <v>65</v>
      </c>
      <c r="I1950">
        <v>56</v>
      </c>
      <c r="K1950" t="s">
        <v>1532</v>
      </c>
      <c r="L1950">
        <v>1</v>
      </c>
      <c r="M1950" t="s">
        <v>6397</v>
      </c>
    </row>
    <row r="1951" spans="1:13" x14ac:dyDescent="0.25">
      <c r="A1951">
        <v>3963</v>
      </c>
      <c r="B1951">
        <v>2015</v>
      </c>
      <c r="C1951" t="s">
        <v>3278</v>
      </c>
      <c r="D1951" t="s">
        <v>18</v>
      </c>
      <c r="E1951" t="s">
        <v>3194</v>
      </c>
      <c r="F1951" t="s">
        <v>3214</v>
      </c>
      <c r="G1951" t="s">
        <v>3841</v>
      </c>
      <c r="H1951">
        <v>73</v>
      </c>
      <c r="I1951">
        <v>69</v>
      </c>
      <c r="K1951" t="s">
        <v>217</v>
      </c>
      <c r="L1951">
        <v>1</v>
      </c>
      <c r="M1951" t="s">
        <v>6402</v>
      </c>
    </row>
    <row r="1952" spans="1:13" x14ac:dyDescent="0.25">
      <c r="A1952">
        <v>3964</v>
      </c>
      <c r="B1952">
        <v>2015</v>
      </c>
      <c r="C1952" t="s">
        <v>3278</v>
      </c>
      <c r="D1952" t="s">
        <v>314</v>
      </c>
      <c r="E1952" t="s">
        <v>3194</v>
      </c>
      <c r="F1952" t="s">
        <v>3421</v>
      </c>
      <c r="G1952" t="s">
        <v>3841</v>
      </c>
      <c r="H1952">
        <v>66</v>
      </c>
      <c r="I1952">
        <v>53</v>
      </c>
      <c r="K1952" t="s">
        <v>219</v>
      </c>
      <c r="L1952">
        <v>1</v>
      </c>
      <c r="M1952" t="s">
        <v>6403</v>
      </c>
    </row>
    <row r="1953" spans="1:13" x14ac:dyDescent="0.25">
      <c r="A1953">
        <v>3965</v>
      </c>
      <c r="B1953">
        <v>2015</v>
      </c>
      <c r="C1953" t="s">
        <v>3278</v>
      </c>
      <c r="D1953" t="s">
        <v>180</v>
      </c>
      <c r="E1953" t="s">
        <v>3194</v>
      </c>
      <c r="F1953" t="s">
        <v>3261</v>
      </c>
      <c r="G1953" t="s">
        <v>3841</v>
      </c>
      <c r="H1953">
        <v>82</v>
      </c>
      <c r="I1953">
        <v>62</v>
      </c>
      <c r="K1953" t="s">
        <v>220</v>
      </c>
      <c r="L1953">
        <v>1</v>
      </c>
      <c r="M1953" t="s">
        <v>4242</v>
      </c>
    </row>
    <row r="1954" spans="1:13" x14ac:dyDescent="0.25">
      <c r="A1954">
        <v>3968</v>
      </c>
      <c r="B1954">
        <v>2015</v>
      </c>
      <c r="C1954" t="s">
        <v>3278</v>
      </c>
      <c r="D1954" t="s">
        <v>30</v>
      </c>
      <c r="E1954" t="s">
        <v>3194</v>
      </c>
      <c r="F1954" t="s">
        <v>3292</v>
      </c>
      <c r="G1954" t="s">
        <v>3842</v>
      </c>
      <c r="H1954">
        <v>82</v>
      </c>
      <c r="I1954">
        <v>77</v>
      </c>
      <c r="K1954" t="s">
        <v>77</v>
      </c>
      <c r="L1954">
        <v>1</v>
      </c>
      <c r="M1954" t="s">
        <v>4570</v>
      </c>
    </row>
    <row r="1955" spans="1:13" x14ac:dyDescent="0.25">
      <c r="A1955">
        <v>3969</v>
      </c>
      <c r="B1955">
        <v>2015</v>
      </c>
      <c r="C1955" t="s">
        <v>3278</v>
      </c>
      <c r="D1955" t="s">
        <v>32</v>
      </c>
      <c r="E1955" t="s">
        <v>3194</v>
      </c>
      <c r="F1955" t="s">
        <v>3467</v>
      </c>
      <c r="G1955" t="s">
        <v>3841</v>
      </c>
      <c r="H1955">
        <v>72</v>
      </c>
      <c r="I1955">
        <v>53</v>
      </c>
      <c r="K1955" t="s">
        <v>1537</v>
      </c>
      <c r="L1955">
        <v>1</v>
      </c>
      <c r="M1955" t="s">
        <v>6406</v>
      </c>
    </row>
    <row r="1956" spans="1:13" x14ac:dyDescent="0.25">
      <c r="A1956">
        <v>3973</v>
      </c>
      <c r="B1956">
        <v>2015</v>
      </c>
      <c r="C1956" t="s">
        <v>3278</v>
      </c>
      <c r="D1956" t="s">
        <v>37</v>
      </c>
      <c r="E1956" t="s">
        <v>3194</v>
      </c>
      <c r="F1956" t="s">
        <v>3303</v>
      </c>
      <c r="G1956" t="s">
        <v>3842</v>
      </c>
      <c r="H1956">
        <v>67</v>
      </c>
      <c r="I1956">
        <v>64</v>
      </c>
      <c r="J1956" t="s">
        <v>3843</v>
      </c>
      <c r="K1956" t="s">
        <v>1538</v>
      </c>
      <c r="L1956">
        <v>1</v>
      </c>
      <c r="M1956" t="s">
        <v>6409</v>
      </c>
    </row>
    <row r="1957" spans="1:13" x14ac:dyDescent="0.25">
      <c r="A1957">
        <v>3974</v>
      </c>
      <c r="B1957">
        <v>2015</v>
      </c>
      <c r="C1957" t="s">
        <v>3278</v>
      </c>
      <c r="D1957" t="s">
        <v>85</v>
      </c>
      <c r="E1957" t="s">
        <v>3194</v>
      </c>
      <c r="F1957" t="s">
        <v>3302</v>
      </c>
      <c r="G1957" t="s">
        <v>3841</v>
      </c>
      <c r="H1957">
        <v>66</v>
      </c>
      <c r="I1957">
        <v>62</v>
      </c>
      <c r="K1957" t="s">
        <v>1539</v>
      </c>
      <c r="L1957">
        <v>1</v>
      </c>
      <c r="M1957" t="s">
        <v>6410</v>
      </c>
    </row>
    <row r="1958" spans="1:13" x14ac:dyDescent="0.25">
      <c r="A1958">
        <v>3975</v>
      </c>
      <c r="B1958">
        <v>2015</v>
      </c>
      <c r="C1958" t="s">
        <v>3278</v>
      </c>
      <c r="D1958" t="s">
        <v>274</v>
      </c>
      <c r="E1958" t="s">
        <v>3194</v>
      </c>
      <c r="F1958" t="s">
        <v>3465</v>
      </c>
      <c r="G1958" t="s">
        <v>3842</v>
      </c>
      <c r="H1958">
        <v>84</v>
      </c>
      <c r="I1958">
        <v>80</v>
      </c>
      <c r="K1958" t="s">
        <v>1540</v>
      </c>
      <c r="L1958">
        <v>1</v>
      </c>
      <c r="M1958" t="s">
        <v>6411</v>
      </c>
    </row>
    <row r="1959" spans="1:13" x14ac:dyDescent="0.25">
      <c r="A1959">
        <v>3978</v>
      </c>
      <c r="B1959">
        <v>2015</v>
      </c>
      <c r="C1959" t="s">
        <v>3278</v>
      </c>
      <c r="D1959" t="s">
        <v>44</v>
      </c>
      <c r="E1959" t="s">
        <v>3194</v>
      </c>
      <c r="F1959" t="s">
        <v>3285</v>
      </c>
      <c r="G1959" t="s">
        <v>3842</v>
      </c>
      <c r="H1959">
        <v>71</v>
      </c>
      <c r="I1959">
        <v>68</v>
      </c>
      <c r="K1959" t="s">
        <v>1541</v>
      </c>
      <c r="L1959">
        <v>1</v>
      </c>
      <c r="M1959" t="s">
        <v>6388</v>
      </c>
    </row>
    <row r="1960" spans="1:13" x14ac:dyDescent="0.25">
      <c r="A1960">
        <v>3979</v>
      </c>
      <c r="B1960">
        <v>2015</v>
      </c>
      <c r="C1960" t="s">
        <v>3278</v>
      </c>
      <c r="D1960" t="s">
        <v>45</v>
      </c>
      <c r="E1960" t="s">
        <v>3194</v>
      </c>
      <c r="F1960" t="s">
        <v>3233</v>
      </c>
      <c r="G1960" t="s">
        <v>3841</v>
      </c>
      <c r="H1960">
        <v>79</v>
      </c>
      <c r="I1960">
        <v>69</v>
      </c>
      <c r="K1960" t="s">
        <v>1542</v>
      </c>
      <c r="L1960">
        <v>1</v>
      </c>
      <c r="M1960" t="s">
        <v>6414</v>
      </c>
    </row>
    <row r="1961" spans="1:13" x14ac:dyDescent="0.25">
      <c r="A1961">
        <v>3981</v>
      </c>
      <c r="B1961">
        <v>2015</v>
      </c>
      <c r="C1961" t="s">
        <v>3278</v>
      </c>
      <c r="D1961" t="s">
        <v>49</v>
      </c>
      <c r="E1961" t="s">
        <v>3194</v>
      </c>
      <c r="F1961" t="s">
        <v>3308</v>
      </c>
      <c r="G1961" t="s">
        <v>3841</v>
      </c>
      <c r="H1961">
        <v>67</v>
      </c>
      <c r="I1961">
        <v>54</v>
      </c>
      <c r="K1961" t="s">
        <v>1543</v>
      </c>
      <c r="L1961">
        <v>1</v>
      </c>
      <c r="M1961" t="s">
        <v>6416</v>
      </c>
    </row>
    <row r="1962" spans="1:13" x14ac:dyDescent="0.25">
      <c r="A1962">
        <v>3983</v>
      </c>
      <c r="B1962">
        <v>2015</v>
      </c>
      <c r="C1962" t="s">
        <v>3278</v>
      </c>
      <c r="D1962" t="s">
        <v>303</v>
      </c>
      <c r="E1962" t="s">
        <v>3194</v>
      </c>
      <c r="F1962" t="s">
        <v>3269</v>
      </c>
      <c r="G1962" t="s">
        <v>3842</v>
      </c>
      <c r="H1962">
        <v>70</v>
      </c>
      <c r="I1962">
        <v>59</v>
      </c>
      <c r="K1962" t="s">
        <v>1544</v>
      </c>
      <c r="L1962">
        <v>1</v>
      </c>
      <c r="M1962" t="s">
        <v>6418</v>
      </c>
    </row>
    <row r="1963" spans="1:13" x14ac:dyDescent="0.25">
      <c r="A1963">
        <v>3984</v>
      </c>
      <c r="B1963">
        <v>2015</v>
      </c>
      <c r="C1963" t="s">
        <v>3278</v>
      </c>
      <c r="D1963" t="s">
        <v>95</v>
      </c>
      <c r="E1963" t="s">
        <v>3194</v>
      </c>
      <c r="F1963" t="s">
        <v>3466</v>
      </c>
      <c r="G1963" t="s">
        <v>3841</v>
      </c>
      <c r="H1963">
        <v>83</v>
      </c>
      <c r="I1963">
        <v>75</v>
      </c>
      <c r="J1963" t="s">
        <v>3843</v>
      </c>
      <c r="K1963" t="s">
        <v>1545</v>
      </c>
      <c r="L1963">
        <v>1</v>
      </c>
      <c r="M1963" t="s">
        <v>6419</v>
      </c>
    </row>
    <row r="1964" spans="1:13" x14ac:dyDescent="0.25">
      <c r="A1964">
        <v>3989</v>
      </c>
      <c r="B1964">
        <v>2015</v>
      </c>
      <c r="C1964" t="s">
        <v>3302</v>
      </c>
      <c r="D1964" t="s">
        <v>65</v>
      </c>
      <c r="E1964" t="s">
        <v>3194</v>
      </c>
      <c r="F1964" t="s">
        <v>3251</v>
      </c>
      <c r="G1964" t="s">
        <v>3841</v>
      </c>
      <c r="H1964">
        <v>52</v>
      </c>
      <c r="I1964">
        <v>49</v>
      </c>
      <c r="K1964" t="s">
        <v>66</v>
      </c>
      <c r="L1964">
        <v>1</v>
      </c>
      <c r="M1964" t="s">
        <v>4532</v>
      </c>
    </row>
    <row r="1965" spans="1:13" x14ac:dyDescent="0.25">
      <c r="A1965">
        <v>3993</v>
      </c>
      <c r="B1965">
        <v>2015</v>
      </c>
      <c r="C1965" t="s">
        <v>3302</v>
      </c>
      <c r="D1965" t="s">
        <v>104</v>
      </c>
      <c r="E1965" t="s">
        <v>3194</v>
      </c>
      <c r="F1965" t="s">
        <v>3306</v>
      </c>
      <c r="G1965" t="s">
        <v>3842</v>
      </c>
      <c r="H1965">
        <v>59</v>
      </c>
      <c r="I1965">
        <v>36</v>
      </c>
      <c r="K1965" t="s">
        <v>19</v>
      </c>
      <c r="L1965">
        <v>1</v>
      </c>
      <c r="M1965" t="s">
        <v>6426</v>
      </c>
    </row>
    <row r="1966" spans="1:13" x14ac:dyDescent="0.25">
      <c r="A1966">
        <v>3994</v>
      </c>
      <c r="B1966">
        <v>2015</v>
      </c>
      <c r="C1966" t="s">
        <v>3302</v>
      </c>
      <c r="D1966" t="s">
        <v>218</v>
      </c>
      <c r="E1966" t="s">
        <v>3194</v>
      </c>
      <c r="F1966" t="s">
        <v>3839</v>
      </c>
      <c r="G1966" t="s">
        <v>3841</v>
      </c>
      <c r="H1966">
        <v>54</v>
      </c>
      <c r="I1966">
        <v>52</v>
      </c>
      <c r="K1966" t="s">
        <v>21</v>
      </c>
      <c r="L1966">
        <v>1</v>
      </c>
      <c r="M1966" t="s">
        <v>6427</v>
      </c>
    </row>
    <row r="1967" spans="1:13" x14ac:dyDescent="0.25">
      <c r="A1967">
        <v>3995</v>
      </c>
      <c r="B1967">
        <v>2015</v>
      </c>
      <c r="C1967" t="s">
        <v>3302</v>
      </c>
      <c r="D1967" t="s">
        <v>24</v>
      </c>
      <c r="E1967" t="s">
        <v>3194</v>
      </c>
      <c r="F1967" t="s">
        <v>3289</v>
      </c>
      <c r="G1967" t="s">
        <v>3841</v>
      </c>
      <c r="H1967">
        <v>65</v>
      </c>
      <c r="I1967">
        <v>55</v>
      </c>
      <c r="K1967" t="s">
        <v>23</v>
      </c>
      <c r="L1967">
        <v>1</v>
      </c>
      <c r="M1967" t="s">
        <v>4456</v>
      </c>
    </row>
    <row r="1968" spans="1:13" x14ac:dyDescent="0.25">
      <c r="A1968">
        <v>3998</v>
      </c>
      <c r="B1968">
        <v>2015</v>
      </c>
      <c r="C1968" t="s">
        <v>3302</v>
      </c>
      <c r="D1968" t="s">
        <v>183</v>
      </c>
      <c r="E1968" t="s">
        <v>3194</v>
      </c>
      <c r="F1968" t="s">
        <v>3330</v>
      </c>
      <c r="G1968" t="s">
        <v>3841</v>
      </c>
      <c r="H1968">
        <v>81</v>
      </c>
      <c r="I1968">
        <v>62</v>
      </c>
      <c r="K1968" t="s">
        <v>221</v>
      </c>
      <c r="L1968">
        <v>1</v>
      </c>
      <c r="M1968" t="s">
        <v>6429</v>
      </c>
    </row>
    <row r="1969" spans="1:13" x14ac:dyDescent="0.25">
      <c r="A1969">
        <v>3999</v>
      </c>
      <c r="B1969">
        <v>2015</v>
      </c>
      <c r="C1969" t="s">
        <v>3302</v>
      </c>
      <c r="D1969" t="s">
        <v>32</v>
      </c>
      <c r="E1969" t="s">
        <v>3194</v>
      </c>
      <c r="F1969" t="s">
        <v>3466</v>
      </c>
      <c r="G1969" t="s">
        <v>3841</v>
      </c>
      <c r="H1969">
        <v>77</v>
      </c>
      <c r="I1969">
        <v>67</v>
      </c>
      <c r="K1969" t="s">
        <v>1548</v>
      </c>
      <c r="L1969">
        <v>1</v>
      </c>
      <c r="M1969" t="s">
        <v>6430</v>
      </c>
    </row>
    <row r="1970" spans="1:13" x14ac:dyDescent="0.25">
      <c r="A1970">
        <v>4000</v>
      </c>
      <c r="B1970">
        <v>2015</v>
      </c>
      <c r="C1970" t="s">
        <v>3302</v>
      </c>
      <c r="D1970" t="s">
        <v>199</v>
      </c>
      <c r="E1970" t="s">
        <v>3194</v>
      </c>
      <c r="F1970" t="s">
        <v>3465</v>
      </c>
      <c r="G1970" t="s">
        <v>3841</v>
      </c>
      <c r="H1970">
        <v>73</v>
      </c>
      <c r="I1970">
        <v>47</v>
      </c>
      <c r="K1970" t="s">
        <v>1549</v>
      </c>
      <c r="L1970">
        <v>1</v>
      </c>
      <c r="M1970" t="s">
        <v>6431</v>
      </c>
    </row>
    <row r="1971" spans="1:13" x14ac:dyDescent="0.25">
      <c r="A1971">
        <v>4003</v>
      </c>
      <c r="B1971">
        <v>2015</v>
      </c>
      <c r="C1971" t="s">
        <v>3302</v>
      </c>
      <c r="D1971" t="s">
        <v>271</v>
      </c>
      <c r="E1971" t="s">
        <v>3194</v>
      </c>
      <c r="F1971" t="s">
        <v>3308</v>
      </c>
      <c r="G1971" t="s">
        <v>3841</v>
      </c>
      <c r="H1971">
        <v>54</v>
      </c>
      <c r="I1971">
        <v>35</v>
      </c>
      <c r="K1971" t="s">
        <v>1551</v>
      </c>
      <c r="L1971">
        <v>1</v>
      </c>
      <c r="M1971" t="s">
        <v>6434</v>
      </c>
    </row>
    <row r="1972" spans="1:13" x14ac:dyDescent="0.25">
      <c r="A1972">
        <v>4006</v>
      </c>
      <c r="B1972">
        <v>2015</v>
      </c>
      <c r="C1972" t="s">
        <v>3302</v>
      </c>
      <c r="D1972" t="s">
        <v>317</v>
      </c>
      <c r="E1972" t="s">
        <v>3194</v>
      </c>
      <c r="F1972" t="s">
        <v>3285</v>
      </c>
      <c r="G1972" t="s">
        <v>3842</v>
      </c>
      <c r="H1972">
        <v>53</v>
      </c>
      <c r="I1972">
        <v>51</v>
      </c>
      <c r="K1972" t="s">
        <v>1552</v>
      </c>
      <c r="L1972">
        <v>1</v>
      </c>
      <c r="M1972" t="s">
        <v>6386</v>
      </c>
    </row>
    <row r="1973" spans="1:13" x14ac:dyDescent="0.25">
      <c r="A1973">
        <v>4007</v>
      </c>
      <c r="B1973">
        <v>2015</v>
      </c>
      <c r="C1973" t="s">
        <v>3302</v>
      </c>
      <c r="D1973" t="s">
        <v>43</v>
      </c>
      <c r="E1973" t="s">
        <v>3194</v>
      </c>
      <c r="F1973" t="s">
        <v>3467</v>
      </c>
      <c r="G1973" t="s">
        <v>3842</v>
      </c>
      <c r="H1973">
        <v>65</v>
      </c>
      <c r="I1973">
        <v>60</v>
      </c>
      <c r="K1973" t="s">
        <v>1553</v>
      </c>
      <c r="L1973">
        <v>1</v>
      </c>
      <c r="M1973" t="s">
        <v>6436</v>
      </c>
    </row>
    <row r="1974" spans="1:13" x14ac:dyDescent="0.25">
      <c r="A1974">
        <v>4008</v>
      </c>
      <c r="B1974">
        <v>2015</v>
      </c>
      <c r="C1974" t="s">
        <v>3302</v>
      </c>
      <c r="D1974" t="s">
        <v>44</v>
      </c>
      <c r="E1974" t="s">
        <v>3194</v>
      </c>
      <c r="F1974" t="s">
        <v>3269</v>
      </c>
      <c r="G1974" t="s">
        <v>3842</v>
      </c>
      <c r="H1974">
        <v>85</v>
      </c>
      <c r="I1974">
        <v>76</v>
      </c>
      <c r="K1974" t="s">
        <v>1554</v>
      </c>
      <c r="L1974">
        <v>1</v>
      </c>
      <c r="M1974" t="s">
        <v>6437</v>
      </c>
    </row>
    <row r="1975" spans="1:13" x14ac:dyDescent="0.25">
      <c r="A1975">
        <v>4011</v>
      </c>
      <c r="B1975">
        <v>2015</v>
      </c>
      <c r="C1975" t="s">
        <v>3302</v>
      </c>
      <c r="D1975" t="s">
        <v>49</v>
      </c>
      <c r="E1975" t="s">
        <v>3194</v>
      </c>
      <c r="F1975" t="s">
        <v>3303</v>
      </c>
      <c r="G1975" t="s">
        <v>3842</v>
      </c>
      <c r="H1975">
        <v>53</v>
      </c>
      <c r="I1975">
        <v>49</v>
      </c>
      <c r="K1975" t="s">
        <v>1555</v>
      </c>
      <c r="L1975">
        <v>1</v>
      </c>
      <c r="M1975" t="s">
        <v>6439</v>
      </c>
    </row>
    <row r="1976" spans="1:13" x14ac:dyDescent="0.25">
      <c r="A1976">
        <v>4012</v>
      </c>
      <c r="B1976">
        <v>2015</v>
      </c>
      <c r="C1976" t="s">
        <v>3302</v>
      </c>
      <c r="D1976" t="s">
        <v>342</v>
      </c>
      <c r="E1976" t="s">
        <v>3194</v>
      </c>
      <c r="F1976" t="s">
        <v>3233</v>
      </c>
      <c r="G1976" t="s">
        <v>3841</v>
      </c>
      <c r="H1976">
        <v>81</v>
      </c>
      <c r="I1976">
        <v>57</v>
      </c>
      <c r="K1976" t="s">
        <v>1556</v>
      </c>
      <c r="L1976">
        <v>1</v>
      </c>
      <c r="M1976" t="s">
        <v>6440</v>
      </c>
    </row>
    <row r="1977" spans="1:13" x14ac:dyDescent="0.25">
      <c r="A1977">
        <v>4015</v>
      </c>
      <c r="B1977">
        <v>2015</v>
      </c>
      <c r="C1977" t="s">
        <v>3302</v>
      </c>
      <c r="D1977" t="s">
        <v>345</v>
      </c>
      <c r="E1977" t="s">
        <v>3194</v>
      </c>
      <c r="F1977" t="s">
        <v>3278</v>
      </c>
      <c r="G1977" t="s">
        <v>3841</v>
      </c>
      <c r="H1977">
        <v>58</v>
      </c>
      <c r="I1977">
        <v>44</v>
      </c>
      <c r="K1977" t="s">
        <v>1557</v>
      </c>
      <c r="L1977">
        <v>1</v>
      </c>
      <c r="M1977" t="s">
        <v>6420</v>
      </c>
    </row>
    <row r="1978" spans="1:13" x14ac:dyDescent="0.25">
      <c r="A1978">
        <v>4018</v>
      </c>
      <c r="B1978">
        <v>2015</v>
      </c>
      <c r="C1978" t="s">
        <v>3466</v>
      </c>
      <c r="D1978" t="s">
        <v>64</v>
      </c>
      <c r="E1978" t="s">
        <v>3194</v>
      </c>
      <c r="F1978" t="s">
        <v>3268</v>
      </c>
      <c r="G1978" t="s">
        <v>3842</v>
      </c>
      <c r="H1978">
        <v>64</v>
      </c>
      <c r="I1978">
        <v>58</v>
      </c>
      <c r="K1978" t="s">
        <v>176</v>
      </c>
      <c r="L1978">
        <v>1</v>
      </c>
      <c r="M1978" t="s">
        <v>6444</v>
      </c>
    </row>
    <row r="1979" spans="1:13" x14ac:dyDescent="0.25">
      <c r="A1979">
        <v>4019</v>
      </c>
      <c r="B1979">
        <v>2015</v>
      </c>
      <c r="C1979" t="s">
        <v>3466</v>
      </c>
      <c r="D1979" t="s">
        <v>98</v>
      </c>
      <c r="E1979" t="s">
        <v>3194</v>
      </c>
      <c r="F1979" t="s">
        <v>3326</v>
      </c>
      <c r="G1979" t="s">
        <v>3841</v>
      </c>
      <c r="H1979">
        <v>73</v>
      </c>
      <c r="I1979">
        <v>60</v>
      </c>
      <c r="K1979" t="s">
        <v>11</v>
      </c>
      <c r="L1979">
        <v>1</v>
      </c>
      <c r="M1979" t="s">
        <v>6445</v>
      </c>
    </row>
    <row r="1980" spans="1:13" x14ac:dyDescent="0.25">
      <c r="A1980">
        <v>4024</v>
      </c>
      <c r="B1980">
        <v>2015</v>
      </c>
      <c r="C1980" t="s">
        <v>3466</v>
      </c>
      <c r="D1980" t="s">
        <v>132</v>
      </c>
      <c r="E1980" t="s">
        <v>3194</v>
      </c>
      <c r="F1980" t="s">
        <v>3839</v>
      </c>
      <c r="G1980" t="s">
        <v>3842</v>
      </c>
      <c r="H1980">
        <v>111</v>
      </c>
      <c r="I1980">
        <v>55</v>
      </c>
      <c r="K1980" t="s">
        <v>290</v>
      </c>
      <c r="L1980">
        <v>1</v>
      </c>
      <c r="M1980" t="s">
        <v>6448</v>
      </c>
    </row>
    <row r="1981" spans="1:13" x14ac:dyDescent="0.25">
      <c r="A1981">
        <v>4025</v>
      </c>
      <c r="B1981">
        <v>2015</v>
      </c>
      <c r="C1981" t="s">
        <v>3466</v>
      </c>
      <c r="D1981" t="s">
        <v>314</v>
      </c>
      <c r="E1981" t="s">
        <v>3194</v>
      </c>
      <c r="F1981" t="s">
        <v>3839</v>
      </c>
      <c r="G1981" t="s">
        <v>3842</v>
      </c>
      <c r="H1981">
        <v>117</v>
      </c>
      <c r="I1981">
        <v>73</v>
      </c>
      <c r="K1981" t="s">
        <v>152</v>
      </c>
      <c r="L1981">
        <v>1</v>
      </c>
      <c r="M1981" t="s">
        <v>6449</v>
      </c>
    </row>
    <row r="1982" spans="1:13" x14ac:dyDescent="0.25">
      <c r="A1982">
        <v>4030</v>
      </c>
      <c r="B1982">
        <v>2015</v>
      </c>
      <c r="C1982" t="s">
        <v>3466</v>
      </c>
      <c r="D1982" t="s">
        <v>183</v>
      </c>
      <c r="E1982" t="s">
        <v>3194</v>
      </c>
      <c r="F1982" t="s">
        <v>3309</v>
      </c>
      <c r="G1982" t="s">
        <v>3842</v>
      </c>
      <c r="H1982">
        <v>69</v>
      </c>
      <c r="I1982">
        <v>64</v>
      </c>
      <c r="K1982" t="s">
        <v>548</v>
      </c>
      <c r="L1982">
        <v>1</v>
      </c>
      <c r="M1982" t="s">
        <v>6452</v>
      </c>
    </row>
    <row r="1983" spans="1:13" x14ac:dyDescent="0.25">
      <c r="A1983">
        <v>4033</v>
      </c>
      <c r="B1983">
        <v>2015</v>
      </c>
      <c r="C1983" t="s">
        <v>3466</v>
      </c>
      <c r="D1983" t="s">
        <v>159</v>
      </c>
      <c r="E1983" t="s">
        <v>3194</v>
      </c>
      <c r="F1983" t="s">
        <v>3465</v>
      </c>
      <c r="G1983" t="s">
        <v>3842</v>
      </c>
      <c r="H1983">
        <v>85</v>
      </c>
      <c r="I1983">
        <v>79</v>
      </c>
      <c r="K1983" t="s">
        <v>1276</v>
      </c>
      <c r="L1983">
        <v>1</v>
      </c>
      <c r="M1983" t="s">
        <v>6454</v>
      </c>
    </row>
    <row r="1984" spans="1:13" x14ac:dyDescent="0.25">
      <c r="A1984">
        <v>4034</v>
      </c>
      <c r="B1984">
        <v>2015</v>
      </c>
      <c r="C1984" t="s">
        <v>3466</v>
      </c>
      <c r="D1984" t="s">
        <v>36</v>
      </c>
      <c r="E1984" t="s">
        <v>3194</v>
      </c>
      <c r="F1984" t="s">
        <v>3233</v>
      </c>
      <c r="G1984" t="s">
        <v>3841</v>
      </c>
      <c r="H1984">
        <v>79</v>
      </c>
      <c r="I1984">
        <v>61</v>
      </c>
      <c r="K1984" t="s">
        <v>1421</v>
      </c>
      <c r="L1984">
        <v>1</v>
      </c>
      <c r="M1984" t="s">
        <v>6455</v>
      </c>
    </row>
    <row r="1985" spans="1:13" x14ac:dyDescent="0.25">
      <c r="A1985">
        <v>4035</v>
      </c>
      <c r="B1985">
        <v>2015</v>
      </c>
      <c r="C1985" t="s">
        <v>3466</v>
      </c>
      <c r="D1985" t="s">
        <v>37</v>
      </c>
      <c r="E1985" t="s">
        <v>3194</v>
      </c>
      <c r="F1985" t="s">
        <v>3285</v>
      </c>
      <c r="G1985" t="s">
        <v>3841</v>
      </c>
      <c r="H1985">
        <v>66</v>
      </c>
      <c r="I1985">
        <v>50</v>
      </c>
      <c r="K1985" t="s">
        <v>553</v>
      </c>
      <c r="L1985">
        <v>1</v>
      </c>
      <c r="M1985" t="s">
        <v>6383</v>
      </c>
    </row>
    <row r="1986" spans="1:13" x14ac:dyDescent="0.25">
      <c r="A1986">
        <v>4037</v>
      </c>
      <c r="B1986">
        <v>2015</v>
      </c>
      <c r="C1986" t="s">
        <v>3466</v>
      </c>
      <c r="D1986" t="s">
        <v>40</v>
      </c>
      <c r="E1986" t="s">
        <v>3194</v>
      </c>
      <c r="F1986" t="s">
        <v>3303</v>
      </c>
      <c r="G1986" t="s">
        <v>3841</v>
      </c>
      <c r="H1986">
        <v>53</v>
      </c>
      <c r="I1986">
        <v>51</v>
      </c>
      <c r="K1986" t="s">
        <v>695</v>
      </c>
      <c r="L1986">
        <v>1</v>
      </c>
      <c r="M1986" t="s">
        <v>6457</v>
      </c>
    </row>
    <row r="1987" spans="1:13" x14ac:dyDescent="0.25">
      <c r="A1987">
        <v>4038</v>
      </c>
      <c r="B1987">
        <v>2015</v>
      </c>
      <c r="C1987" t="s">
        <v>3466</v>
      </c>
      <c r="D1987" t="s">
        <v>317</v>
      </c>
      <c r="E1987" t="s">
        <v>3194</v>
      </c>
      <c r="F1987" t="s">
        <v>3278</v>
      </c>
      <c r="G1987" t="s">
        <v>3842</v>
      </c>
      <c r="H1987">
        <v>94</v>
      </c>
      <c r="I1987">
        <v>82</v>
      </c>
      <c r="K1987" t="s">
        <v>696</v>
      </c>
      <c r="L1987">
        <v>1</v>
      </c>
      <c r="M1987" t="s">
        <v>6412</v>
      </c>
    </row>
    <row r="1988" spans="1:13" x14ac:dyDescent="0.25">
      <c r="A1988">
        <v>4041</v>
      </c>
      <c r="B1988">
        <v>2015</v>
      </c>
      <c r="C1988" t="s">
        <v>3466</v>
      </c>
      <c r="D1988" t="s">
        <v>208</v>
      </c>
      <c r="E1988" t="s">
        <v>3194</v>
      </c>
      <c r="F1988" t="s">
        <v>3302</v>
      </c>
      <c r="G1988" t="s">
        <v>3841</v>
      </c>
      <c r="H1988">
        <v>67</v>
      </c>
      <c r="I1988">
        <v>63</v>
      </c>
      <c r="K1988" t="s">
        <v>822</v>
      </c>
      <c r="L1988">
        <v>1</v>
      </c>
      <c r="M1988" t="s">
        <v>6438</v>
      </c>
    </row>
    <row r="1989" spans="1:13" x14ac:dyDescent="0.25">
      <c r="A1989">
        <v>4044</v>
      </c>
      <c r="B1989">
        <v>2015</v>
      </c>
      <c r="C1989" t="s">
        <v>3466</v>
      </c>
      <c r="D1989" t="s">
        <v>92</v>
      </c>
      <c r="E1989" t="s">
        <v>3194</v>
      </c>
      <c r="F1989" t="s">
        <v>3308</v>
      </c>
      <c r="G1989" t="s">
        <v>3841</v>
      </c>
      <c r="H1989">
        <v>86</v>
      </c>
      <c r="I1989">
        <v>75</v>
      </c>
      <c r="K1989" t="s">
        <v>620</v>
      </c>
      <c r="L1989">
        <v>1</v>
      </c>
      <c r="M1989" t="s">
        <v>6462</v>
      </c>
    </row>
    <row r="1990" spans="1:13" x14ac:dyDescent="0.25">
      <c r="A1990">
        <v>4047</v>
      </c>
      <c r="B1990">
        <v>2015</v>
      </c>
      <c r="C1990" t="s">
        <v>3466</v>
      </c>
      <c r="D1990" t="s">
        <v>345</v>
      </c>
      <c r="E1990" t="s">
        <v>3194</v>
      </c>
      <c r="F1990" t="s">
        <v>3467</v>
      </c>
      <c r="G1990" t="s">
        <v>3842</v>
      </c>
      <c r="H1990">
        <v>72</v>
      </c>
      <c r="I1990">
        <v>65</v>
      </c>
      <c r="K1990" t="s">
        <v>827</v>
      </c>
      <c r="L1990">
        <v>1</v>
      </c>
      <c r="M1990" t="s">
        <v>6463</v>
      </c>
    </row>
    <row r="1991" spans="1:13" x14ac:dyDescent="0.25">
      <c r="A1991">
        <v>4048</v>
      </c>
      <c r="B1991">
        <v>2015</v>
      </c>
      <c r="C1991" t="s">
        <v>3466</v>
      </c>
      <c r="D1991" t="s">
        <v>56</v>
      </c>
      <c r="E1991" t="s">
        <v>3194</v>
      </c>
      <c r="F1991" t="s">
        <v>3269</v>
      </c>
      <c r="G1991" t="s">
        <v>3842</v>
      </c>
      <c r="H1991">
        <v>74</v>
      </c>
      <c r="I1991">
        <v>55</v>
      </c>
      <c r="K1991" t="s">
        <v>1560</v>
      </c>
      <c r="L1991">
        <v>1</v>
      </c>
      <c r="M1991" t="s">
        <v>6464</v>
      </c>
    </row>
    <row r="1992" spans="1:13" x14ac:dyDescent="0.25">
      <c r="A1992">
        <v>4051</v>
      </c>
      <c r="B1992">
        <v>2015</v>
      </c>
      <c r="C1992" t="s">
        <v>3233</v>
      </c>
      <c r="D1992" t="s">
        <v>64</v>
      </c>
      <c r="E1992" t="s">
        <v>3194</v>
      </c>
      <c r="F1992" t="s">
        <v>3337</v>
      </c>
      <c r="G1992" t="s">
        <v>3842</v>
      </c>
      <c r="H1992">
        <v>94</v>
      </c>
      <c r="I1992">
        <v>61</v>
      </c>
      <c r="K1992" t="s">
        <v>176</v>
      </c>
      <c r="L1992">
        <v>1</v>
      </c>
      <c r="M1992" t="s">
        <v>4925</v>
      </c>
    </row>
    <row r="1993" spans="1:13" x14ac:dyDescent="0.25">
      <c r="A1993">
        <v>4053</v>
      </c>
      <c r="B1993">
        <v>2015</v>
      </c>
      <c r="C1993" t="s">
        <v>3233</v>
      </c>
      <c r="D1993" t="s">
        <v>128</v>
      </c>
      <c r="E1993" t="s">
        <v>3194</v>
      </c>
      <c r="F1993" t="s">
        <v>3206</v>
      </c>
      <c r="G1993" t="s">
        <v>3842</v>
      </c>
      <c r="H1993">
        <v>66</v>
      </c>
      <c r="I1993">
        <v>65</v>
      </c>
      <c r="K1993" t="s">
        <v>99</v>
      </c>
      <c r="L1993">
        <v>1</v>
      </c>
      <c r="M1993" t="s">
        <v>3983</v>
      </c>
    </row>
    <row r="1994" spans="1:13" x14ac:dyDescent="0.25">
      <c r="A1994">
        <v>4054</v>
      </c>
      <c r="B1994">
        <v>2015</v>
      </c>
      <c r="C1994" t="s">
        <v>3233</v>
      </c>
      <c r="D1994" t="s">
        <v>68</v>
      </c>
      <c r="E1994" t="s">
        <v>3194</v>
      </c>
      <c r="F1994" t="s">
        <v>3501</v>
      </c>
      <c r="G1994" t="s">
        <v>3842</v>
      </c>
      <c r="H1994">
        <v>93</v>
      </c>
      <c r="I1994">
        <v>71</v>
      </c>
      <c r="K1994" t="s">
        <v>100</v>
      </c>
      <c r="L1994">
        <v>1</v>
      </c>
      <c r="M1994" t="s">
        <v>6467</v>
      </c>
    </row>
    <row r="1995" spans="1:13" x14ac:dyDescent="0.25">
      <c r="A1995">
        <v>4057</v>
      </c>
      <c r="B1995">
        <v>2015</v>
      </c>
      <c r="C1995" t="s">
        <v>3233</v>
      </c>
      <c r="D1995" t="s">
        <v>132</v>
      </c>
      <c r="E1995" t="s">
        <v>3194</v>
      </c>
      <c r="F1995" t="s">
        <v>3413</v>
      </c>
      <c r="G1995" t="s">
        <v>3842</v>
      </c>
      <c r="H1995">
        <v>88</v>
      </c>
      <c r="I1995">
        <v>74</v>
      </c>
      <c r="K1995" t="s">
        <v>105</v>
      </c>
      <c r="L1995">
        <v>1</v>
      </c>
      <c r="M1995" t="s">
        <v>6469</v>
      </c>
    </row>
    <row r="1996" spans="1:13" x14ac:dyDescent="0.25">
      <c r="A1996">
        <v>4061</v>
      </c>
      <c r="B1996">
        <v>2015</v>
      </c>
      <c r="C1996" t="s">
        <v>3233</v>
      </c>
      <c r="D1996" t="s">
        <v>181</v>
      </c>
      <c r="E1996" t="s">
        <v>3194</v>
      </c>
      <c r="F1996" t="s">
        <v>3289</v>
      </c>
      <c r="G1996" t="s">
        <v>3841</v>
      </c>
      <c r="H1996">
        <v>83</v>
      </c>
      <c r="I1996">
        <v>74</v>
      </c>
      <c r="K1996" t="s">
        <v>332</v>
      </c>
      <c r="L1996">
        <v>1</v>
      </c>
      <c r="M1996" t="s">
        <v>4459</v>
      </c>
    </row>
    <row r="1997" spans="1:13" x14ac:dyDescent="0.25">
      <c r="A1997">
        <v>4065</v>
      </c>
      <c r="B1997">
        <v>2015</v>
      </c>
      <c r="C1997" t="s">
        <v>3233</v>
      </c>
      <c r="D1997" t="s">
        <v>199</v>
      </c>
      <c r="E1997" t="s">
        <v>3194</v>
      </c>
      <c r="F1997" t="s">
        <v>3278</v>
      </c>
      <c r="G1997" t="s">
        <v>3842</v>
      </c>
      <c r="H1997">
        <v>71</v>
      </c>
      <c r="I1997">
        <v>58</v>
      </c>
      <c r="K1997" t="s">
        <v>401</v>
      </c>
      <c r="L1997">
        <v>1</v>
      </c>
      <c r="M1997" t="s">
        <v>6407</v>
      </c>
    </row>
    <row r="1998" spans="1:13" x14ac:dyDescent="0.25">
      <c r="A1998">
        <v>4069</v>
      </c>
      <c r="B1998">
        <v>2015</v>
      </c>
      <c r="C1998" t="s">
        <v>3233</v>
      </c>
      <c r="D1998" t="s">
        <v>85</v>
      </c>
      <c r="E1998" t="s">
        <v>3194</v>
      </c>
      <c r="F1998" t="s">
        <v>3269</v>
      </c>
      <c r="G1998" t="s">
        <v>3841</v>
      </c>
      <c r="H1998">
        <v>79</v>
      </c>
      <c r="I1998">
        <v>74</v>
      </c>
      <c r="K1998" t="s">
        <v>749</v>
      </c>
      <c r="L1998">
        <v>1</v>
      </c>
      <c r="M1998" t="s">
        <v>6477</v>
      </c>
    </row>
    <row r="1999" spans="1:13" x14ac:dyDescent="0.25">
      <c r="A1999">
        <v>4070</v>
      </c>
      <c r="B1999">
        <v>2015</v>
      </c>
      <c r="C1999" t="s">
        <v>3233</v>
      </c>
      <c r="D1999" t="s">
        <v>274</v>
      </c>
      <c r="E1999" t="s">
        <v>3194</v>
      </c>
      <c r="F1999" t="s">
        <v>3302</v>
      </c>
      <c r="G1999" t="s">
        <v>3842</v>
      </c>
      <c r="H1999">
        <v>86</v>
      </c>
      <c r="I1999">
        <v>58</v>
      </c>
      <c r="K1999" t="s">
        <v>795</v>
      </c>
      <c r="L1999">
        <v>1</v>
      </c>
      <c r="M1999" t="s">
        <v>6435</v>
      </c>
    </row>
    <row r="2000" spans="1:13" x14ac:dyDescent="0.25">
      <c r="A2000">
        <v>4071</v>
      </c>
      <c r="B2000">
        <v>2015</v>
      </c>
      <c r="C2000" t="s">
        <v>3233</v>
      </c>
      <c r="D2000" t="s">
        <v>317</v>
      </c>
      <c r="E2000" t="s">
        <v>3194</v>
      </c>
      <c r="F2000" t="s">
        <v>3308</v>
      </c>
      <c r="G2000" t="s">
        <v>3841</v>
      </c>
      <c r="H2000">
        <v>69</v>
      </c>
      <c r="I2000">
        <v>63</v>
      </c>
      <c r="K2000" t="s">
        <v>407</v>
      </c>
      <c r="L2000">
        <v>1</v>
      </c>
      <c r="M2000" t="s">
        <v>6478</v>
      </c>
    </row>
    <row r="2001" spans="1:13" x14ac:dyDescent="0.25">
      <c r="A2001">
        <v>4073</v>
      </c>
      <c r="B2001">
        <v>2015</v>
      </c>
      <c r="C2001" t="s">
        <v>3233</v>
      </c>
      <c r="D2001" t="s">
        <v>44</v>
      </c>
      <c r="E2001" t="s">
        <v>3194</v>
      </c>
      <c r="F2001" t="s">
        <v>3303</v>
      </c>
      <c r="G2001" t="s">
        <v>3841</v>
      </c>
      <c r="H2001">
        <v>86</v>
      </c>
      <c r="I2001">
        <v>72</v>
      </c>
      <c r="K2001" t="s">
        <v>752</v>
      </c>
      <c r="L2001">
        <v>1</v>
      </c>
      <c r="M2001" t="s">
        <v>6480</v>
      </c>
    </row>
    <row r="2002" spans="1:13" x14ac:dyDescent="0.25">
      <c r="A2002">
        <v>4075</v>
      </c>
      <c r="B2002">
        <v>2015</v>
      </c>
      <c r="C2002" t="s">
        <v>3233</v>
      </c>
      <c r="D2002" t="s">
        <v>47</v>
      </c>
      <c r="E2002" t="s">
        <v>3194</v>
      </c>
      <c r="F2002" t="s">
        <v>3466</v>
      </c>
      <c r="G2002" t="s">
        <v>3842</v>
      </c>
      <c r="H2002">
        <v>80</v>
      </c>
      <c r="I2002">
        <v>69</v>
      </c>
      <c r="K2002" t="s">
        <v>797</v>
      </c>
      <c r="L2002">
        <v>1</v>
      </c>
      <c r="M2002" t="s">
        <v>6460</v>
      </c>
    </row>
    <row r="2003" spans="1:13" x14ac:dyDescent="0.25">
      <c r="A2003">
        <v>4076</v>
      </c>
      <c r="B2003">
        <v>2015</v>
      </c>
      <c r="C2003" t="s">
        <v>3233</v>
      </c>
      <c r="D2003" t="s">
        <v>300</v>
      </c>
      <c r="E2003" t="s">
        <v>3194</v>
      </c>
      <c r="F2003" t="s">
        <v>3467</v>
      </c>
      <c r="G2003" t="s">
        <v>3841</v>
      </c>
      <c r="H2003">
        <v>79</v>
      </c>
      <c r="I2003">
        <v>68</v>
      </c>
      <c r="K2003" t="s">
        <v>1356</v>
      </c>
      <c r="L2003">
        <v>1</v>
      </c>
      <c r="M2003" t="s">
        <v>6481</v>
      </c>
    </row>
    <row r="2004" spans="1:13" x14ac:dyDescent="0.25">
      <c r="A2004">
        <v>4079</v>
      </c>
      <c r="B2004">
        <v>2015</v>
      </c>
      <c r="C2004" t="s">
        <v>3233</v>
      </c>
      <c r="D2004" t="s">
        <v>304</v>
      </c>
      <c r="E2004" t="s">
        <v>3194</v>
      </c>
      <c r="F2004" t="s">
        <v>3465</v>
      </c>
      <c r="G2004" t="s">
        <v>3841</v>
      </c>
      <c r="H2004">
        <v>80</v>
      </c>
      <c r="I2004">
        <v>78</v>
      </c>
      <c r="K2004" t="s">
        <v>800</v>
      </c>
      <c r="L2004">
        <v>1</v>
      </c>
      <c r="M2004" t="s">
        <v>6483</v>
      </c>
    </row>
    <row r="2005" spans="1:13" x14ac:dyDescent="0.25">
      <c r="A2005">
        <v>4080</v>
      </c>
      <c r="B2005">
        <v>2015</v>
      </c>
      <c r="C2005" t="s">
        <v>3233</v>
      </c>
      <c r="D2005" t="s">
        <v>55</v>
      </c>
      <c r="E2005" t="s">
        <v>3194</v>
      </c>
      <c r="F2005" t="s">
        <v>3285</v>
      </c>
      <c r="G2005" t="s">
        <v>3842</v>
      </c>
      <c r="H2005">
        <v>73</v>
      </c>
      <c r="I2005">
        <v>40</v>
      </c>
      <c r="K2005" t="s">
        <v>1564</v>
      </c>
      <c r="L2005">
        <v>1</v>
      </c>
      <c r="M2005" t="s">
        <v>6396</v>
      </c>
    </row>
    <row r="2006" spans="1:13" x14ac:dyDescent="0.25">
      <c r="A2006">
        <v>4084</v>
      </c>
      <c r="B2006">
        <v>2015</v>
      </c>
      <c r="C2006" t="s">
        <v>3308</v>
      </c>
      <c r="D2006" t="s">
        <v>64</v>
      </c>
      <c r="E2006" t="s">
        <v>3194</v>
      </c>
      <c r="F2006" t="s">
        <v>3831</v>
      </c>
      <c r="G2006" t="s">
        <v>3841</v>
      </c>
      <c r="H2006">
        <v>79</v>
      </c>
      <c r="I2006">
        <v>51</v>
      </c>
      <c r="K2006" t="s">
        <v>9</v>
      </c>
      <c r="L2006">
        <v>1</v>
      </c>
      <c r="M2006" t="s">
        <v>4857</v>
      </c>
    </row>
    <row r="2007" spans="1:13" x14ac:dyDescent="0.25">
      <c r="A2007">
        <v>4085</v>
      </c>
      <c r="B2007">
        <v>2015</v>
      </c>
      <c r="C2007" t="s">
        <v>3308</v>
      </c>
      <c r="D2007" t="s">
        <v>65</v>
      </c>
      <c r="E2007" t="s">
        <v>3194</v>
      </c>
      <c r="F2007" t="s">
        <v>3432</v>
      </c>
      <c r="G2007" t="s">
        <v>3842</v>
      </c>
      <c r="H2007">
        <v>74</v>
      </c>
      <c r="I2007">
        <v>71</v>
      </c>
      <c r="K2007" t="s">
        <v>11</v>
      </c>
      <c r="L2007">
        <v>1</v>
      </c>
      <c r="M2007" t="s">
        <v>5907</v>
      </c>
    </row>
    <row r="2008" spans="1:13" x14ac:dyDescent="0.25">
      <c r="A2008">
        <v>4086</v>
      </c>
      <c r="B2008">
        <v>2015</v>
      </c>
      <c r="C2008" t="s">
        <v>3308</v>
      </c>
      <c r="D2008" t="s">
        <v>10</v>
      </c>
      <c r="E2008" t="s">
        <v>3194</v>
      </c>
      <c r="F2008" t="s">
        <v>3430</v>
      </c>
      <c r="G2008" t="s">
        <v>3842</v>
      </c>
      <c r="H2008">
        <v>82</v>
      </c>
      <c r="I2008">
        <v>60</v>
      </c>
      <c r="K2008" t="s">
        <v>99</v>
      </c>
      <c r="L2008">
        <v>1</v>
      </c>
      <c r="M2008" t="s">
        <v>5871</v>
      </c>
    </row>
    <row r="2009" spans="1:13" x14ac:dyDescent="0.25">
      <c r="A2009">
        <v>4087</v>
      </c>
      <c r="B2009">
        <v>2015</v>
      </c>
      <c r="C2009" t="s">
        <v>3308</v>
      </c>
      <c r="D2009" t="s">
        <v>313</v>
      </c>
      <c r="E2009" t="s">
        <v>3194</v>
      </c>
      <c r="F2009" t="s">
        <v>3197</v>
      </c>
      <c r="G2009" t="s">
        <v>3842</v>
      </c>
      <c r="H2009">
        <v>77</v>
      </c>
      <c r="I2009">
        <v>71</v>
      </c>
      <c r="K2009" t="s">
        <v>100</v>
      </c>
      <c r="L2009">
        <v>1</v>
      </c>
      <c r="M2009" t="s">
        <v>6487</v>
      </c>
    </row>
    <row r="2010" spans="1:13" x14ac:dyDescent="0.25">
      <c r="A2010">
        <v>4088</v>
      </c>
      <c r="B2010">
        <v>2015</v>
      </c>
      <c r="C2010" t="s">
        <v>3308</v>
      </c>
      <c r="D2010" t="s">
        <v>14</v>
      </c>
      <c r="E2010" t="s">
        <v>3194</v>
      </c>
      <c r="F2010" t="s">
        <v>3230</v>
      </c>
      <c r="G2010" t="s">
        <v>3842</v>
      </c>
      <c r="H2010">
        <v>79</v>
      </c>
      <c r="I2010">
        <v>72</v>
      </c>
      <c r="K2010" t="s">
        <v>101</v>
      </c>
      <c r="L2010">
        <v>1</v>
      </c>
      <c r="M2010" t="s">
        <v>6488</v>
      </c>
    </row>
    <row r="2011" spans="1:13" x14ac:dyDescent="0.25">
      <c r="A2011">
        <v>4090</v>
      </c>
      <c r="B2011">
        <v>2015</v>
      </c>
      <c r="C2011" t="s">
        <v>3308</v>
      </c>
      <c r="D2011" t="s">
        <v>132</v>
      </c>
      <c r="E2011" t="s">
        <v>3194</v>
      </c>
      <c r="F2011" t="s">
        <v>3433</v>
      </c>
      <c r="G2011" t="s">
        <v>3842</v>
      </c>
      <c r="H2011">
        <v>63</v>
      </c>
      <c r="I2011">
        <v>61</v>
      </c>
      <c r="K2011" t="s">
        <v>105</v>
      </c>
      <c r="L2011">
        <v>1</v>
      </c>
      <c r="M2011" t="s">
        <v>5723</v>
      </c>
    </row>
    <row r="2012" spans="1:13" x14ac:dyDescent="0.25">
      <c r="A2012">
        <v>4091</v>
      </c>
      <c r="B2012">
        <v>2015</v>
      </c>
      <c r="C2012" t="s">
        <v>3308</v>
      </c>
      <c r="D2012" t="s">
        <v>314</v>
      </c>
      <c r="E2012" t="s">
        <v>3194</v>
      </c>
      <c r="F2012" t="s">
        <v>3287</v>
      </c>
      <c r="G2012" t="s">
        <v>3842</v>
      </c>
      <c r="H2012">
        <v>51</v>
      </c>
      <c r="I2012">
        <v>46</v>
      </c>
      <c r="K2012" t="s">
        <v>196</v>
      </c>
      <c r="L2012">
        <v>1</v>
      </c>
      <c r="M2012" t="s">
        <v>4517</v>
      </c>
    </row>
    <row r="2013" spans="1:13" x14ac:dyDescent="0.25">
      <c r="A2013">
        <v>4094</v>
      </c>
      <c r="B2013">
        <v>2015</v>
      </c>
      <c r="C2013" t="s">
        <v>3308</v>
      </c>
      <c r="D2013" t="s">
        <v>26</v>
      </c>
      <c r="E2013" t="s">
        <v>3194</v>
      </c>
      <c r="F2013" t="s">
        <v>3423</v>
      </c>
      <c r="G2013" t="s">
        <v>3841</v>
      </c>
      <c r="H2013">
        <v>80</v>
      </c>
      <c r="I2013">
        <v>71</v>
      </c>
      <c r="K2013" t="s">
        <v>332</v>
      </c>
      <c r="L2013">
        <v>1</v>
      </c>
      <c r="M2013" t="s">
        <v>5836</v>
      </c>
    </row>
    <row r="2014" spans="1:13" x14ac:dyDescent="0.25">
      <c r="A2014">
        <v>4095</v>
      </c>
      <c r="B2014">
        <v>2015</v>
      </c>
      <c r="C2014" t="s">
        <v>3308</v>
      </c>
      <c r="D2014" t="s">
        <v>28</v>
      </c>
      <c r="E2014" t="s">
        <v>3194</v>
      </c>
      <c r="F2014" t="s">
        <v>3413</v>
      </c>
      <c r="G2014" t="s">
        <v>3841</v>
      </c>
      <c r="H2014">
        <v>74</v>
      </c>
      <c r="I2014">
        <v>71</v>
      </c>
      <c r="J2014" t="s">
        <v>3843</v>
      </c>
      <c r="K2014" t="s">
        <v>429</v>
      </c>
      <c r="L2014">
        <v>1</v>
      </c>
      <c r="M2014" t="s">
        <v>6490</v>
      </c>
    </row>
    <row r="2015" spans="1:13" x14ac:dyDescent="0.25">
      <c r="A2015">
        <v>4096</v>
      </c>
      <c r="B2015">
        <v>2015</v>
      </c>
      <c r="C2015" t="s">
        <v>3308</v>
      </c>
      <c r="D2015" t="s">
        <v>134</v>
      </c>
      <c r="E2015" t="s">
        <v>3194</v>
      </c>
      <c r="F2015" t="s">
        <v>3489</v>
      </c>
      <c r="G2015" t="s">
        <v>3841</v>
      </c>
      <c r="H2015">
        <v>79</v>
      </c>
      <c r="I2015">
        <v>52</v>
      </c>
      <c r="K2015" t="s">
        <v>182</v>
      </c>
      <c r="L2015">
        <v>1</v>
      </c>
      <c r="M2015" t="s">
        <v>6491</v>
      </c>
    </row>
    <row r="2016" spans="1:13" x14ac:dyDescent="0.25">
      <c r="A2016">
        <v>4097</v>
      </c>
      <c r="B2016">
        <v>2015</v>
      </c>
      <c r="C2016" t="s">
        <v>3308</v>
      </c>
      <c r="D2016" t="s">
        <v>32</v>
      </c>
      <c r="E2016" t="s">
        <v>3194</v>
      </c>
      <c r="F2016" t="s">
        <v>3303</v>
      </c>
      <c r="G2016" t="s">
        <v>3842</v>
      </c>
      <c r="H2016">
        <v>61</v>
      </c>
      <c r="I2016">
        <v>52</v>
      </c>
      <c r="K2016" t="s">
        <v>1567</v>
      </c>
      <c r="L2016">
        <v>1</v>
      </c>
      <c r="M2016" t="s">
        <v>6492</v>
      </c>
    </row>
    <row r="2017" spans="1:13" x14ac:dyDescent="0.25">
      <c r="A2017">
        <v>4099</v>
      </c>
      <c r="B2017">
        <v>2015</v>
      </c>
      <c r="C2017" t="s">
        <v>3308</v>
      </c>
      <c r="D2017" t="s">
        <v>159</v>
      </c>
      <c r="E2017" t="s">
        <v>3194</v>
      </c>
      <c r="F2017" t="s">
        <v>3467</v>
      </c>
      <c r="G2017" t="s">
        <v>3841</v>
      </c>
      <c r="H2017">
        <v>65</v>
      </c>
      <c r="I2017">
        <v>59</v>
      </c>
      <c r="K2017" t="s">
        <v>114</v>
      </c>
      <c r="L2017">
        <v>1</v>
      </c>
      <c r="M2017" t="s">
        <v>6493</v>
      </c>
    </row>
    <row r="2018" spans="1:13" x14ac:dyDescent="0.25">
      <c r="A2018">
        <v>4102</v>
      </c>
      <c r="B2018">
        <v>2015</v>
      </c>
      <c r="C2018" t="s">
        <v>3308</v>
      </c>
      <c r="D2018" t="s">
        <v>85</v>
      </c>
      <c r="E2018" t="s">
        <v>3194</v>
      </c>
      <c r="F2018" t="s">
        <v>3466</v>
      </c>
      <c r="G2018" t="s">
        <v>3842</v>
      </c>
      <c r="H2018">
        <v>75</v>
      </c>
      <c r="I2018">
        <v>72</v>
      </c>
      <c r="K2018" t="s">
        <v>117</v>
      </c>
      <c r="L2018">
        <v>1</v>
      </c>
      <c r="M2018" t="s">
        <v>6456</v>
      </c>
    </row>
    <row r="2019" spans="1:13" x14ac:dyDescent="0.25">
      <c r="A2019">
        <v>4105</v>
      </c>
      <c r="B2019">
        <v>2015</v>
      </c>
      <c r="C2019" t="s">
        <v>3308</v>
      </c>
      <c r="D2019" t="s">
        <v>43</v>
      </c>
      <c r="E2019" t="s">
        <v>3194</v>
      </c>
      <c r="F2019" t="s">
        <v>3278</v>
      </c>
      <c r="G2019" t="s">
        <v>3842</v>
      </c>
      <c r="H2019">
        <v>88</v>
      </c>
      <c r="I2019">
        <v>82</v>
      </c>
      <c r="K2019" t="s">
        <v>167</v>
      </c>
      <c r="L2019">
        <v>1</v>
      </c>
      <c r="M2019" t="s">
        <v>6413</v>
      </c>
    </row>
    <row r="2020" spans="1:13" x14ac:dyDescent="0.25">
      <c r="A2020">
        <v>4106</v>
      </c>
      <c r="B2020">
        <v>2015</v>
      </c>
      <c r="C2020" t="s">
        <v>3308</v>
      </c>
      <c r="D2020" t="s">
        <v>44</v>
      </c>
      <c r="E2020" t="s">
        <v>3194</v>
      </c>
      <c r="F2020" t="s">
        <v>3465</v>
      </c>
      <c r="G2020" t="s">
        <v>3841</v>
      </c>
      <c r="H2020">
        <v>84</v>
      </c>
      <c r="I2020">
        <v>65</v>
      </c>
      <c r="K2020" t="s">
        <v>168</v>
      </c>
      <c r="L2020">
        <v>1</v>
      </c>
      <c r="M2020" t="s">
        <v>6496</v>
      </c>
    </row>
    <row r="2021" spans="1:13" x14ac:dyDescent="0.25">
      <c r="A2021">
        <v>4107</v>
      </c>
      <c r="B2021">
        <v>2015</v>
      </c>
      <c r="C2021" t="s">
        <v>3308</v>
      </c>
      <c r="D2021" t="s">
        <v>45</v>
      </c>
      <c r="E2021" t="s">
        <v>3194</v>
      </c>
      <c r="F2021" t="s">
        <v>3269</v>
      </c>
      <c r="G2021" t="s">
        <v>3841</v>
      </c>
      <c r="H2021">
        <v>77</v>
      </c>
      <c r="I2021">
        <v>65</v>
      </c>
      <c r="K2021" t="s">
        <v>587</v>
      </c>
      <c r="L2021">
        <v>1</v>
      </c>
      <c r="M2021" t="s">
        <v>6497</v>
      </c>
    </row>
    <row r="2022" spans="1:13" x14ac:dyDescent="0.25">
      <c r="A2022">
        <v>4111</v>
      </c>
      <c r="B2022">
        <v>2015</v>
      </c>
      <c r="C2022" t="s">
        <v>3308</v>
      </c>
      <c r="D2022" t="s">
        <v>93</v>
      </c>
      <c r="E2022" t="s">
        <v>3194</v>
      </c>
      <c r="F2022" t="s">
        <v>3302</v>
      </c>
      <c r="G2022" t="s">
        <v>3842</v>
      </c>
      <c r="H2022">
        <v>82</v>
      </c>
      <c r="I2022">
        <v>78</v>
      </c>
      <c r="K2022" t="s">
        <v>171</v>
      </c>
      <c r="L2022">
        <v>1</v>
      </c>
      <c r="M2022" t="s">
        <v>6441</v>
      </c>
    </row>
    <row r="2023" spans="1:13" x14ac:dyDescent="0.25">
      <c r="A2023">
        <v>4112</v>
      </c>
      <c r="B2023">
        <v>2015</v>
      </c>
      <c r="C2023" t="s">
        <v>3308</v>
      </c>
      <c r="D2023" t="s">
        <v>95</v>
      </c>
      <c r="E2023" t="s">
        <v>3194</v>
      </c>
      <c r="F2023" t="s">
        <v>3285</v>
      </c>
      <c r="G2023" t="s">
        <v>3191</v>
      </c>
      <c r="K2023" t="s">
        <v>3191</v>
      </c>
      <c r="L2023">
        <v>0</v>
      </c>
      <c r="M2023" t="s">
        <v>6394</v>
      </c>
    </row>
    <row r="2024" spans="1:13" x14ac:dyDescent="0.25">
      <c r="A2024">
        <v>4113</v>
      </c>
      <c r="B2024">
        <v>2015</v>
      </c>
      <c r="C2024" t="s">
        <v>3308</v>
      </c>
      <c r="D2024" t="s">
        <v>304</v>
      </c>
      <c r="E2024" t="s">
        <v>3194</v>
      </c>
      <c r="F2024" t="s">
        <v>3285</v>
      </c>
      <c r="G2024" t="s">
        <v>3842</v>
      </c>
      <c r="H2024">
        <v>68</v>
      </c>
      <c r="I2024">
        <v>61</v>
      </c>
      <c r="K2024" t="s">
        <v>172</v>
      </c>
      <c r="L2024">
        <v>1</v>
      </c>
      <c r="M2024" t="s">
        <v>6395</v>
      </c>
    </row>
    <row r="2025" spans="1:13" x14ac:dyDescent="0.25">
      <c r="A2025">
        <v>4115</v>
      </c>
      <c r="B2025">
        <v>2015</v>
      </c>
      <c r="C2025" t="s">
        <v>3308</v>
      </c>
      <c r="D2025" t="s">
        <v>56</v>
      </c>
      <c r="E2025" t="s">
        <v>3194</v>
      </c>
      <c r="F2025" t="s">
        <v>3233</v>
      </c>
      <c r="G2025" t="s">
        <v>3842</v>
      </c>
      <c r="H2025">
        <v>82</v>
      </c>
      <c r="I2025">
        <v>73</v>
      </c>
      <c r="K2025" t="s">
        <v>589</v>
      </c>
      <c r="L2025">
        <v>1</v>
      </c>
      <c r="M2025" t="s">
        <v>6484</v>
      </c>
    </row>
    <row r="2026" spans="1:13" x14ac:dyDescent="0.25">
      <c r="A2026">
        <v>4122</v>
      </c>
      <c r="B2026">
        <v>2015</v>
      </c>
      <c r="C2026" t="s">
        <v>3467</v>
      </c>
      <c r="D2026" t="s">
        <v>16</v>
      </c>
      <c r="E2026" t="s">
        <v>3194</v>
      </c>
      <c r="F2026" t="s">
        <v>3503</v>
      </c>
      <c r="G2026" t="s">
        <v>3842</v>
      </c>
      <c r="H2026">
        <v>57</v>
      </c>
      <c r="I2026">
        <v>48</v>
      </c>
      <c r="K2026" t="s">
        <v>103</v>
      </c>
      <c r="L2026">
        <v>1</v>
      </c>
      <c r="M2026" t="s">
        <v>6503</v>
      </c>
    </row>
    <row r="2027" spans="1:13" x14ac:dyDescent="0.25">
      <c r="A2027">
        <v>4124</v>
      </c>
      <c r="B2027">
        <v>2015</v>
      </c>
      <c r="C2027" t="s">
        <v>3467</v>
      </c>
      <c r="D2027" t="s">
        <v>20</v>
      </c>
      <c r="E2027" t="s">
        <v>3194</v>
      </c>
      <c r="F2027" t="s">
        <v>3231</v>
      </c>
      <c r="G2027" t="s">
        <v>3842</v>
      </c>
      <c r="H2027">
        <v>81</v>
      </c>
      <c r="I2027">
        <v>69</v>
      </c>
      <c r="K2027" t="s">
        <v>196</v>
      </c>
      <c r="L2027">
        <v>1</v>
      </c>
      <c r="M2027" t="s">
        <v>6505</v>
      </c>
    </row>
    <row r="2028" spans="1:13" x14ac:dyDescent="0.25">
      <c r="A2028">
        <v>4130</v>
      </c>
      <c r="B2028">
        <v>2015</v>
      </c>
      <c r="C2028" t="s">
        <v>3467</v>
      </c>
      <c r="D2028" t="s">
        <v>199</v>
      </c>
      <c r="E2028" t="s">
        <v>3194</v>
      </c>
      <c r="F2028" t="s">
        <v>3269</v>
      </c>
      <c r="G2028" t="s">
        <v>3841</v>
      </c>
      <c r="H2028">
        <v>75</v>
      </c>
      <c r="I2028">
        <v>68</v>
      </c>
      <c r="K2028" t="s">
        <v>1062</v>
      </c>
      <c r="L2028">
        <v>1</v>
      </c>
      <c r="M2028" t="s">
        <v>6508</v>
      </c>
    </row>
    <row r="2029" spans="1:13" x14ac:dyDescent="0.25">
      <c r="A2029">
        <v>4133</v>
      </c>
      <c r="B2029">
        <v>2015</v>
      </c>
      <c r="C2029" t="s">
        <v>3467</v>
      </c>
      <c r="D2029" t="s">
        <v>37</v>
      </c>
      <c r="E2029" t="s">
        <v>3194</v>
      </c>
      <c r="F2029" t="s">
        <v>3233</v>
      </c>
      <c r="G2029" t="s">
        <v>3842</v>
      </c>
      <c r="H2029">
        <v>91</v>
      </c>
      <c r="I2029">
        <v>83</v>
      </c>
      <c r="K2029" t="s">
        <v>1573</v>
      </c>
      <c r="L2029">
        <v>1</v>
      </c>
      <c r="M2029" t="s">
        <v>6476</v>
      </c>
    </row>
    <row r="2030" spans="1:13" x14ac:dyDescent="0.25">
      <c r="A2030">
        <v>4134</v>
      </c>
      <c r="B2030">
        <v>2015</v>
      </c>
      <c r="C2030" t="s">
        <v>3467</v>
      </c>
      <c r="D2030" t="s">
        <v>85</v>
      </c>
      <c r="E2030" t="s">
        <v>3194</v>
      </c>
      <c r="F2030" t="s">
        <v>3285</v>
      </c>
      <c r="G2030" t="s">
        <v>3842</v>
      </c>
      <c r="H2030">
        <v>69</v>
      </c>
      <c r="I2030">
        <v>67</v>
      </c>
      <c r="K2030" t="s">
        <v>1574</v>
      </c>
      <c r="L2030">
        <v>1</v>
      </c>
      <c r="M2030" t="s">
        <v>6384</v>
      </c>
    </row>
    <row r="2031" spans="1:13" x14ac:dyDescent="0.25">
      <c r="A2031">
        <v>4135</v>
      </c>
      <c r="B2031">
        <v>2015</v>
      </c>
      <c r="C2031" t="s">
        <v>3467</v>
      </c>
      <c r="D2031" t="s">
        <v>39</v>
      </c>
      <c r="E2031" t="s">
        <v>3194</v>
      </c>
      <c r="F2031" t="s">
        <v>3277</v>
      </c>
      <c r="G2031" t="s">
        <v>3841</v>
      </c>
      <c r="H2031">
        <v>81</v>
      </c>
      <c r="I2031">
        <v>69</v>
      </c>
      <c r="J2031" t="s">
        <v>3843</v>
      </c>
      <c r="K2031" t="s">
        <v>1575</v>
      </c>
      <c r="L2031">
        <v>1</v>
      </c>
      <c r="M2031" t="s">
        <v>6510</v>
      </c>
    </row>
    <row r="2032" spans="1:13" x14ac:dyDescent="0.25">
      <c r="A2032">
        <v>4136</v>
      </c>
      <c r="B2032">
        <v>2015</v>
      </c>
      <c r="C2032" t="s">
        <v>3467</v>
      </c>
      <c r="D2032" t="s">
        <v>40</v>
      </c>
      <c r="E2032" t="s">
        <v>3194</v>
      </c>
      <c r="F2032" t="s">
        <v>3308</v>
      </c>
      <c r="G2032" t="s">
        <v>3842</v>
      </c>
      <c r="H2032">
        <v>82</v>
      </c>
      <c r="I2032">
        <v>59</v>
      </c>
      <c r="K2032" t="s">
        <v>1576</v>
      </c>
      <c r="L2032">
        <v>1</v>
      </c>
      <c r="M2032" t="s">
        <v>6495</v>
      </c>
    </row>
    <row r="2033" spans="1:13" x14ac:dyDescent="0.25">
      <c r="A2033">
        <v>4139</v>
      </c>
      <c r="B2033">
        <v>2015</v>
      </c>
      <c r="C2033" t="s">
        <v>3467</v>
      </c>
      <c r="D2033" t="s">
        <v>44</v>
      </c>
      <c r="E2033" t="s">
        <v>3194</v>
      </c>
      <c r="F2033" t="s">
        <v>3466</v>
      </c>
      <c r="G2033" t="s">
        <v>3842</v>
      </c>
      <c r="H2033">
        <v>80</v>
      </c>
      <c r="I2033">
        <v>61</v>
      </c>
      <c r="K2033" t="s">
        <v>1424</v>
      </c>
      <c r="L2033">
        <v>1</v>
      </c>
      <c r="M2033" t="s">
        <v>6459</v>
      </c>
    </row>
    <row r="2034" spans="1:13" x14ac:dyDescent="0.25">
      <c r="A2034">
        <v>4140</v>
      </c>
      <c r="B2034">
        <v>2015</v>
      </c>
      <c r="C2034" t="s">
        <v>3467</v>
      </c>
      <c r="D2034" t="s">
        <v>45</v>
      </c>
      <c r="E2034" t="s">
        <v>3194</v>
      </c>
      <c r="F2034" t="s">
        <v>3303</v>
      </c>
      <c r="G2034" t="s">
        <v>3842</v>
      </c>
      <c r="H2034">
        <v>69</v>
      </c>
      <c r="I2034">
        <v>62</v>
      </c>
      <c r="K2034" t="s">
        <v>1578</v>
      </c>
      <c r="L2034">
        <v>1</v>
      </c>
      <c r="M2034" t="s">
        <v>6512</v>
      </c>
    </row>
    <row r="2035" spans="1:13" x14ac:dyDescent="0.25">
      <c r="A2035">
        <v>4141</v>
      </c>
      <c r="B2035">
        <v>2015</v>
      </c>
      <c r="C2035" t="s">
        <v>3467</v>
      </c>
      <c r="D2035" t="s">
        <v>47</v>
      </c>
      <c r="E2035" t="s">
        <v>3194</v>
      </c>
      <c r="F2035" t="s">
        <v>3278</v>
      </c>
      <c r="G2035" t="s">
        <v>3841</v>
      </c>
      <c r="H2035">
        <v>73</v>
      </c>
      <c r="I2035">
        <v>68</v>
      </c>
      <c r="K2035" t="s">
        <v>1283</v>
      </c>
      <c r="L2035">
        <v>1</v>
      </c>
      <c r="M2035" t="s">
        <v>6415</v>
      </c>
    </row>
    <row r="2036" spans="1:13" x14ac:dyDescent="0.25">
      <c r="A2036">
        <v>4144</v>
      </c>
      <c r="B2036">
        <v>2015</v>
      </c>
      <c r="C2036" t="s">
        <v>3467</v>
      </c>
      <c r="D2036" t="s">
        <v>93</v>
      </c>
      <c r="E2036" t="s">
        <v>3194</v>
      </c>
      <c r="F2036" t="s">
        <v>3465</v>
      </c>
      <c r="G2036" t="s">
        <v>3842</v>
      </c>
      <c r="H2036">
        <v>75</v>
      </c>
      <c r="I2036">
        <v>64</v>
      </c>
      <c r="K2036" t="s">
        <v>1579</v>
      </c>
      <c r="L2036">
        <v>1</v>
      </c>
      <c r="M2036" t="s">
        <v>6514</v>
      </c>
    </row>
    <row r="2037" spans="1:13" x14ac:dyDescent="0.25">
      <c r="A2037">
        <v>4145</v>
      </c>
      <c r="B2037">
        <v>2015</v>
      </c>
      <c r="C2037" t="s">
        <v>3467</v>
      </c>
      <c r="D2037" t="s">
        <v>95</v>
      </c>
      <c r="E2037" t="s">
        <v>3194</v>
      </c>
      <c r="F2037" t="s">
        <v>3302</v>
      </c>
      <c r="G2037" t="s">
        <v>3842</v>
      </c>
      <c r="H2037">
        <v>83</v>
      </c>
      <c r="I2037">
        <v>73</v>
      </c>
      <c r="J2037" t="s">
        <v>3843</v>
      </c>
      <c r="K2037" t="s">
        <v>1427</v>
      </c>
      <c r="L2037">
        <v>1</v>
      </c>
      <c r="M2037" t="s">
        <v>6442</v>
      </c>
    </row>
    <row r="2038" spans="1:13" x14ac:dyDescent="0.25">
      <c r="A2038">
        <v>4156</v>
      </c>
      <c r="B2038">
        <v>2015</v>
      </c>
      <c r="C2038" t="s">
        <v>3303</v>
      </c>
      <c r="D2038" t="s">
        <v>14</v>
      </c>
      <c r="E2038" t="s">
        <v>3194</v>
      </c>
      <c r="F2038" t="s">
        <v>3839</v>
      </c>
      <c r="G2038" t="s">
        <v>3842</v>
      </c>
      <c r="H2038">
        <v>97</v>
      </c>
      <c r="I2038">
        <v>43</v>
      </c>
      <c r="K2038" t="s">
        <v>103</v>
      </c>
      <c r="L2038">
        <v>1</v>
      </c>
      <c r="M2038" t="s">
        <v>6522</v>
      </c>
    </row>
    <row r="2039" spans="1:13" x14ac:dyDescent="0.25">
      <c r="A2039">
        <v>4158</v>
      </c>
      <c r="B2039">
        <v>2015</v>
      </c>
      <c r="C2039" t="s">
        <v>3303</v>
      </c>
      <c r="D2039" t="s">
        <v>18</v>
      </c>
      <c r="E2039" t="s">
        <v>3194</v>
      </c>
      <c r="F2039" t="s">
        <v>3471</v>
      </c>
      <c r="G2039" t="s">
        <v>3842</v>
      </c>
      <c r="H2039">
        <v>84</v>
      </c>
      <c r="I2039">
        <v>76</v>
      </c>
      <c r="K2039" t="s">
        <v>415</v>
      </c>
      <c r="L2039">
        <v>1</v>
      </c>
      <c r="M2039" t="s">
        <v>6523</v>
      </c>
    </row>
    <row r="2040" spans="1:13" x14ac:dyDescent="0.25">
      <c r="A2040">
        <v>4161</v>
      </c>
      <c r="B2040">
        <v>2015</v>
      </c>
      <c r="C2040" t="s">
        <v>3303</v>
      </c>
      <c r="D2040" t="s">
        <v>26</v>
      </c>
      <c r="E2040" t="s">
        <v>3194</v>
      </c>
      <c r="F2040" t="s">
        <v>3289</v>
      </c>
      <c r="G2040" t="s">
        <v>3841</v>
      </c>
      <c r="H2040">
        <v>67</v>
      </c>
      <c r="I2040">
        <v>53</v>
      </c>
      <c r="K2040" t="s">
        <v>332</v>
      </c>
      <c r="L2040">
        <v>1</v>
      </c>
      <c r="M2040" t="s">
        <v>4458</v>
      </c>
    </row>
    <row r="2041" spans="1:13" x14ac:dyDescent="0.25">
      <c r="A2041">
        <v>4163</v>
      </c>
      <c r="B2041">
        <v>2015</v>
      </c>
      <c r="C2041" t="s">
        <v>3303</v>
      </c>
      <c r="D2041" t="s">
        <v>134</v>
      </c>
      <c r="E2041" t="s">
        <v>3194</v>
      </c>
      <c r="F2041" t="s">
        <v>3468</v>
      </c>
      <c r="G2041" t="s">
        <v>3841</v>
      </c>
      <c r="H2041">
        <v>85</v>
      </c>
      <c r="I2041">
        <v>84</v>
      </c>
      <c r="J2041" t="s">
        <v>3843</v>
      </c>
      <c r="K2041" t="s">
        <v>182</v>
      </c>
      <c r="L2041">
        <v>1</v>
      </c>
      <c r="M2041" t="s">
        <v>6525</v>
      </c>
    </row>
    <row r="2042" spans="1:13" x14ac:dyDescent="0.25">
      <c r="A2042">
        <v>4165</v>
      </c>
      <c r="B2042">
        <v>2015</v>
      </c>
      <c r="C2042" t="s">
        <v>3303</v>
      </c>
      <c r="D2042" t="s">
        <v>199</v>
      </c>
      <c r="E2042" t="s">
        <v>3194</v>
      </c>
      <c r="F2042" t="s">
        <v>3466</v>
      </c>
      <c r="G2042" t="s">
        <v>3842</v>
      </c>
      <c r="H2042">
        <v>57</v>
      </c>
      <c r="I2042">
        <v>53</v>
      </c>
      <c r="K2042" t="s">
        <v>113</v>
      </c>
      <c r="L2042">
        <v>1</v>
      </c>
      <c r="M2042" t="s">
        <v>6453</v>
      </c>
    </row>
    <row r="2043" spans="1:13" x14ac:dyDescent="0.25">
      <c r="A2043">
        <v>4166</v>
      </c>
      <c r="B2043">
        <v>2015</v>
      </c>
      <c r="C2043" t="s">
        <v>3303</v>
      </c>
      <c r="D2043" t="s">
        <v>159</v>
      </c>
      <c r="E2043" t="s">
        <v>3194</v>
      </c>
      <c r="F2043" t="s">
        <v>3302</v>
      </c>
      <c r="G2043" t="s">
        <v>3841</v>
      </c>
      <c r="H2043">
        <v>55</v>
      </c>
      <c r="I2043">
        <v>41</v>
      </c>
      <c r="K2043" t="s">
        <v>162</v>
      </c>
      <c r="L2043">
        <v>1</v>
      </c>
      <c r="M2043" t="s">
        <v>6432</v>
      </c>
    </row>
    <row r="2044" spans="1:13" x14ac:dyDescent="0.25">
      <c r="A2044">
        <v>4167</v>
      </c>
      <c r="B2044">
        <v>2015</v>
      </c>
      <c r="C2044" t="s">
        <v>3303</v>
      </c>
      <c r="D2044" t="s">
        <v>36</v>
      </c>
      <c r="E2044" t="s">
        <v>3194</v>
      </c>
      <c r="F2044" t="s">
        <v>3467</v>
      </c>
      <c r="G2044" t="s">
        <v>3841</v>
      </c>
      <c r="H2044">
        <v>52</v>
      </c>
      <c r="I2044">
        <v>49</v>
      </c>
      <c r="K2044" t="s">
        <v>163</v>
      </c>
      <c r="L2044">
        <v>1</v>
      </c>
      <c r="M2044" t="s">
        <v>6509</v>
      </c>
    </row>
    <row r="2045" spans="1:13" x14ac:dyDescent="0.25">
      <c r="A2045">
        <v>4169</v>
      </c>
      <c r="B2045">
        <v>2015</v>
      </c>
      <c r="C2045" t="s">
        <v>3303</v>
      </c>
      <c r="D2045" t="s">
        <v>85</v>
      </c>
      <c r="E2045" t="s">
        <v>3194</v>
      </c>
      <c r="F2045" t="s">
        <v>3465</v>
      </c>
      <c r="G2045" t="s">
        <v>3841</v>
      </c>
      <c r="H2045">
        <v>85</v>
      </c>
      <c r="I2045">
        <v>72</v>
      </c>
      <c r="K2045" t="s">
        <v>318</v>
      </c>
      <c r="L2045">
        <v>1</v>
      </c>
      <c r="M2045" t="s">
        <v>6526</v>
      </c>
    </row>
    <row r="2046" spans="1:13" x14ac:dyDescent="0.25">
      <c r="A2046">
        <v>4172</v>
      </c>
      <c r="B2046">
        <v>2015</v>
      </c>
      <c r="C2046" t="s">
        <v>3303</v>
      </c>
      <c r="D2046" t="s">
        <v>277</v>
      </c>
      <c r="E2046" t="s">
        <v>3194</v>
      </c>
      <c r="F2046" t="s">
        <v>3285</v>
      </c>
      <c r="G2046" t="s">
        <v>3842</v>
      </c>
      <c r="H2046">
        <v>74</v>
      </c>
      <c r="I2046">
        <v>70</v>
      </c>
      <c r="K2046" t="s">
        <v>1585</v>
      </c>
      <c r="L2046">
        <v>1</v>
      </c>
      <c r="M2046" t="s">
        <v>6387</v>
      </c>
    </row>
    <row r="2047" spans="1:13" x14ac:dyDescent="0.25">
      <c r="A2047">
        <v>4175</v>
      </c>
      <c r="B2047">
        <v>2015</v>
      </c>
      <c r="C2047" t="s">
        <v>3303</v>
      </c>
      <c r="D2047" t="s">
        <v>47</v>
      </c>
      <c r="E2047" t="s">
        <v>3194</v>
      </c>
      <c r="F2047" t="s">
        <v>3308</v>
      </c>
      <c r="G2047" t="s">
        <v>3841</v>
      </c>
      <c r="H2047">
        <v>63</v>
      </c>
      <c r="I2047">
        <v>61</v>
      </c>
      <c r="K2047" t="s">
        <v>323</v>
      </c>
      <c r="L2047">
        <v>1</v>
      </c>
      <c r="M2047" t="s">
        <v>6498</v>
      </c>
    </row>
    <row r="2048" spans="1:13" x14ac:dyDescent="0.25">
      <c r="A2048">
        <v>4178</v>
      </c>
      <c r="B2048">
        <v>2015</v>
      </c>
      <c r="C2048" t="s">
        <v>3303</v>
      </c>
      <c r="D2048" t="s">
        <v>93</v>
      </c>
      <c r="E2048" t="s">
        <v>3194</v>
      </c>
      <c r="F2048" t="s">
        <v>3233</v>
      </c>
      <c r="G2048" t="s">
        <v>3841</v>
      </c>
      <c r="H2048">
        <v>87</v>
      </c>
      <c r="I2048">
        <v>82</v>
      </c>
      <c r="K2048" t="s">
        <v>326</v>
      </c>
      <c r="L2048">
        <v>1</v>
      </c>
      <c r="M2048" t="s">
        <v>6482</v>
      </c>
    </row>
    <row r="2049" spans="1:13" x14ac:dyDescent="0.25">
      <c r="A2049">
        <v>4179</v>
      </c>
      <c r="B2049">
        <v>2015</v>
      </c>
      <c r="C2049" t="s">
        <v>3303</v>
      </c>
      <c r="D2049" t="s">
        <v>95</v>
      </c>
      <c r="E2049" t="s">
        <v>3194</v>
      </c>
      <c r="F2049" t="s">
        <v>3269</v>
      </c>
      <c r="G2049" t="s">
        <v>3841</v>
      </c>
      <c r="H2049">
        <v>73</v>
      </c>
      <c r="I2049">
        <v>69</v>
      </c>
      <c r="K2049" t="s">
        <v>1587</v>
      </c>
      <c r="L2049">
        <v>1</v>
      </c>
      <c r="M2049" t="s">
        <v>6528</v>
      </c>
    </row>
    <row r="2050" spans="1:13" x14ac:dyDescent="0.25">
      <c r="A2050">
        <v>4181</v>
      </c>
      <c r="B2050">
        <v>2015</v>
      </c>
      <c r="C2050" t="s">
        <v>3303</v>
      </c>
      <c r="D2050" t="s">
        <v>56</v>
      </c>
      <c r="E2050" t="s">
        <v>3194</v>
      </c>
      <c r="F2050" t="s">
        <v>3278</v>
      </c>
      <c r="G2050" t="s">
        <v>3841</v>
      </c>
      <c r="H2050">
        <v>65</v>
      </c>
      <c r="I2050">
        <v>60</v>
      </c>
      <c r="K2050" t="s">
        <v>1588</v>
      </c>
      <c r="L2050">
        <v>1</v>
      </c>
      <c r="M2050" t="s">
        <v>6421</v>
      </c>
    </row>
    <row r="2051" spans="1:13" x14ac:dyDescent="0.25">
      <c r="A2051">
        <v>4187</v>
      </c>
      <c r="B2051">
        <v>2015</v>
      </c>
      <c r="C2051" t="s">
        <v>3269</v>
      </c>
      <c r="D2051" t="s">
        <v>18</v>
      </c>
      <c r="E2051" t="s">
        <v>3194</v>
      </c>
      <c r="F2051" t="s">
        <v>3839</v>
      </c>
      <c r="G2051" t="s">
        <v>3842</v>
      </c>
      <c r="H2051">
        <v>105</v>
      </c>
      <c r="I2051">
        <v>47</v>
      </c>
      <c r="K2051" t="s">
        <v>150</v>
      </c>
      <c r="L2051">
        <v>1</v>
      </c>
      <c r="M2051" t="s">
        <v>6533</v>
      </c>
    </row>
    <row r="2052" spans="1:13" x14ac:dyDescent="0.25">
      <c r="A2052">
        <v>4189</v>
      </c>
      <c r="B2052">
        <v>2015</v>
      </c>
      <c r="C2052" t="s">
        <v>3269</v>
      </c>
      <c r="D2052" t="s">
        <v>263</v>
      </c>
      <c r="E2052" t="s">
        <v>3194</v>
      </c>
      <c r="F2052" t="s">
        <v>3428</v>
      </c>
      <c r="G2052" t="s">
        <v>3842</v>
      </c>
      <c r="H2052">
        <v>73</v>
      </c>
      <c r="I2052">
        <v>70</v>
      </c>
      <c r="J2052" t="s">
        <v>3843</v>
      </c>
      <c r="K2052" t="s">
        <v>290</v>
      </c>
      <c r="L2052">
        <v>1</v>
      </c>
      <c r="M2052" t="s">
        <v>5855</v>
      </c>
    </row>
    <row r="2053" spans="1:13" x14ac:dyDescent="0.25">
      <c r="A2053">
        <v>4190</v>
      </c>
      <c r="B2053">
        <v>2015</v>
      </c>
      <c r="C2053" t="s">
        <v>3269</v>
      </c>
      <c r="D2053" t="s">
        <v>26</v>
      </c>
      <c r="E2053" t="s">
        <v>3194</v>
      </c>
      <c r="F2053" t="s">
        <v>3260</v>
      </c>
      <c r="G2053" t="s">
        <v>3842</v>
      </c>
      <c r="H2053">
        <v>66</v>
      </c>
      <c r="I2053">
        <v>54</v>
      </c>
      <c r="K2053" t="s">
        <v>152</v>
      </c>
      <c r="L2053">
        <v>1</v>
      </c>
      <c r="M2053" t="s">
        <v>4119</v>
      </c>
    </row>
    <row r="2054" spans="1:13" x14ac:dyDescent="0.25">
      <c r="A2054">
        <v>4194</v>
      </c>
      <c r="B2054">
        <v>2015</v>
      </c>
      <c r="C2054" t="s">
        <v>3269</v>
      </c>
      <c r="D2054" t="s">
        <v>32</v>
      </c>
      <c r="E2054" t="s">
        <v>3194</v>
      </c>
      <c r="F2054" t="s">
        <v>3233</v>
      </c>
      <c r="G2054" t="s">
        <v>3841</v>
      </c>
      <c r="H2054">
        <v>68</v>
      </c>
      <c r="I2054">
        <v>56</v>
      </c>
      <c r="K2054" t="s">
        <v>485</v>
      </c>
      <c r="L2054">
        <v>1</v>
      </c>
      <c r="M2054" t="s">
        <v>6475</v>
      </c>
    </row>
    <row r="2055" spans="1:13" x14ac:dyDescent="0.25">
      <c r="A2055">
        <v>4196</v>
      </c>
      <c r="B2055">
        <v>2015</v>
      </c>
      <c r="C2055" t="s">
        <v>3269</v>
      </c>
      <c r="D2055" t="s">
        <v>159</v>
      </c>
      <c r="E2055" t="s">
        <v>3194</v>
      </c>
      <c r="F2055" t="s">
        <v>3278</v>
      </c>
      <c r="G2055" t="s">
        <v>3842</v>
      </c>
      <c r="H2055">
        <v>74</v>
      </c>
      <c r="I2055">
        <v>73</v>
      </c>
      <c r="J2055" t="s">
        <v>3843</v>
      </c>
      <c r="K2055" t="s">
        <v>1122</v>
      </c>
      <c r="L2055">
        <v>1</v>
      </c>
      <c r="M2055" t="s">
        <v>6408</v>
      </c>
    </row>
    <row r="2056" spans="1:13" x14ac:dyDescent="0.25">
      <c r="A2056">
        <v>4197</v>
      </c>
      <c r="B2056">
        <v>2015</v>
      </c>
      <c r="C2056" t="s">
        <v>3269</v>
      </c>
      <c r="D2056" t="s">
        <v>36</v>
      </c>
      <c r="E2056" t="s">
        <v>3194</v>
      </c>
      <c r="F2056" t="s">
        <v>3302</v>
      </c>
      <c r="G2056" t="s">
        <v>3842</v>
      </c>
      <c r="H2056">
        <v>64</v>
      </c>
      <c r="I2056">
        <v>57</v>
      </c>
      <c r="K2056" t="s">
        <v>1195</v>
      </c>
      <c r="L2056">
        <v>1</v>
      </c>
      <c r="M2056" t="s">
        <v>6433</v>
      </c>
    </row>
    <row r="2057" spans="1:13" x14ac:dyDescent="0.25">
      <c r="A2057">
        <v>4201</v>
      </c>
      <c r="B2057">
        <v>2015</v>
      </c>
      <c r="C2057" t="s">
        <v>3269</v>
      </c>
      <c r="D2057" t="s">
        <v>317</v>
      </c>
      <c r="E2057" t="s">
        <v>3194</v>
      </c>
      <c r="F2057" t="s">
        <v>3303</v>
      </c>
      <c r="G2057" t="s">
        <v>3842</v>
      </c>
      <c r="H2057">
        <v>69</v>
      </c>
      <c r="I2057">
        <v>65</v>
      </c>
      <c r="K2057" t="s">
        <v>1590</v>
      </c>
      <c r="L2057">
        <v>1</v>
      </c>
      <c r="M2057" t="s">
        <v>6527</v>
      </c>
    </row>
    <row r="2058" spans="1:13" x14ac:dyDescent="0.25">
      <c r="A2058">
        <v>4202</v>
      </c>
      <c r="B2058">
        <v>2015</v>
      </c>
      <c r="C2058" t="s">
        <v>3269</v>
      </c>
      <c r="D2058" t="s">
        <v>43</v>
      </c>
      <c r="E2058" t="s">
        <v>3194</v>
      </c>
      <c r="F2058" t="s">
        <v>3466</v>
      </c>
      <c r="G2058" t="s">
        <v>3842</v>
      </c>
      <c r="H2058">
        <v>82</v>
      </c>
      <c r="I2058">
        <v>65</v>
      </c>
      <c r="K2058" t="s">
        <v>1591</v>
      </c>
      <c r="L2058">
        <v>1</v>
      </c>
      <c r="M2058" t="s">
        <v>6458</v>
      </c>
    </row>
    <row r="2059" spans="1:13" x14ac:dyDescent="0.25">
      <c r="A2059">
        <v>4205</v>
      </c>
      <c r="B2059">
        <v>2015</v>
      </c>
      <c r="C2059" t="s">
        <v>3269</v>
      </c>
      <c r="D2059" t="s">
        <v>47</v>
      </c>
      <c r="E2059" t="s">
        <v>3194</v>
      </c>
      <c r="F2059" t="s">
        <v>3465</v>
      </c>
      <c r="G2059" t="s">
        <v>3841</v>
      </c>
      <c r="H2059">
        <v>56</v>
      </c>
      <c r="I2059">
        <v>53</v>
      </c>
      <c r="K2059" t="s">
        <v>1341</v>
      </c>
      <c r="L2059">
        <v>1</v>
      </c>
      <c r="M2059" t="s">
        <v>6536</v>
      </c>
    </row>
    <row r="2060" spans="1:13" x14ac:dyDescent="0.25">
      <c r="A2060">
        <v>4206</v>
      </c>
      <c r="B2060">
        <v>2015</v>
      </c>
      <c r="C2060" t="s">
        <v>3269</v>
      </c>
      <c r="D2060" t="s">
        <v>190</v>
      </c>
      <c r="E2060" t="s">
        <v>3194</v>
      </c>
      <c r="F2060" t="s">
        <v>3285</v>
      </c>
      <c r="G2060" t="s">
        <v>3842</v>
      </c>
      <c r="H2060">
        <v>58</v>
      </c>
      <c r="I2060">
        <v>45</v>
      </c>
      <c r="K2060" t="s">
        <v>1592</v>
      </c>
      <c r="L2060">
        <v>1</v>
      </c>
      <c r="M2060" t="s">
        <v>6391</v>
      </c>
    </row>
    <row r="2061" spans="1:13" x14ac:dyDescent="0.25">
      <c r="A2061">
        <v>4207</v>
      </c>
      <c r="B2061">
        <v>2015</v>
      </c>
      <c r="C2061" t="s">
        <v>3269</v>
      </c>
      <c r="D2061" t="s">
        <v>92</v>
      </c>
      <c r="E2061" t="s">
        <v>3194</v>
      </c>
      <c r="F2061" t="s">
        <v>3467</v>
      </c>
      <c r="G2061" t="s">
        <v>3842</v>
      </c>
      <c r="H2061">
        <v>66</v>
      </c>
      <c r="I2061">
        <v>61</v>
      </c>
      <c r="K2061" t="s">
        <v>1593</v>
      </c>
      <c r="L2061">
        <v>1</v>
      </c>
      <c r="M2061" t="s">
        <v>6513</v>
      </c>
    </row>
    <row r="2062" spans="1:13" x14ac:dyDescent="0.25">
      <c r="A2062">
        <v>4210</v>
      </c>
      <c r="B2062">
        <v>2015</v>
      </c>
      <c r="C2062" t="s">
        <v>3269</v>
      </c>
      <c r="D2062" t="s">
        <v>55</v>
      </c>
      <c r="E2062" t="s">
        <v>3194</v>
      </c>
      <c r="F2062" t="s">
        <v>3308</v>
      </c>
      <c r="G2062" t="s">
        <v>3842</v>
      </c>
      <c r="H2062">
        <v>74</v>
      </c>
      <c r="I2062">
        <v>54</v>
      </c>
      <c r="K2062" t="s">
        <v>1594</v>
      </c>
      <c r="L2062">
        <v>1</v>
      </c>
      <c r="M2062" t="s">
        <v>6499</v>
      </c>
    </row>
    <row r="2063" spans="1:13" x14ac:dyDescent="0.25">
      <c r="A2063">
        <v>4215</v>
      </c>
      <c r="B2063">
        <v>2015</v>
      </c>
      <c r="C2063" t="s">
        <v>3465</v>
      </c>
      <c r="D2063" t="s">
        <v>148</v>
      </c>
      <c r="E2063" t="s">
        <v>3194</v>
      </c>
      <c r="F2063" t="s">
        <v>3514</v>
      </c>
      <c r="G2063" t="s">
        <v>3842</v>
      </c>
      <c r="H2063">
        <v>56</v>
      </c>
      <c r="I2063">
        <v>49</v>
      </c>
      <c r="K2063" t="s">
        <v>11</v>
      </c>
      <c r="L2063">
        <v>1</v>
      </c>
      <c r="M2063" t="s">
        <v>6538</v>
      </c>
    </row>
    <row r="2064" spans="1:13" x14ac:dyDescent="0.25">
      <c r="A2064">
        <v>4216</v>
      </c>
      <c r="B2064">
        <v>2015</v>
      </c>
      <c r="C2064" t="s">
        <v>3465</v>
      </c>
      <c r="D2064" t="s">
        <v>149</v>
      </c>
      <c r="E2064" t="s">
        <v>3194</v>
      </c>
      <c r="F2064" t="s">
        <v>3839</v>
      </c>
      <c r="G2064" t="s">
        <v>3842</v>
      </c>
      <c r="H2064">
        <v>100</v>
      </c>
      <c r="I2064">
        <v>57</v>
      </c>
      <c r="K2064" t="s">
        <v>99</v>
      </c>
      <c r="L2064">
        <v>1</v>
      </c>
      <c r="M2064" t="s">
        <v>6539</v>
      </c>
    </row>
    <row r="2065" spans="1:13" x14ac:dyDescent="0.25">
      <c r="A2065">
        <v>4218</v>
      </c>
      <c r="B2065">
        <v>2015</v>
      </c>
      <c r="C2065" t="s">
        <v>3465</v>
      </c>
      <c r="D2065" t="s">
        <v>70</v>
      </c>
      <c r="E2065" t="s">
        <v>3194</v>
      </c>
      <c r="F2065" t="s">
        <v>3393</v>
      </c>
      <c r="G2065" t="s">
        <v>3842</v>
      </c>
      <c r="H2065">
        <v>83</v>
      </c>
      <c r="I2065">
        <v>49</v>
      </c>
      <c r="K2065" t="s">
        <v>101</v>
      </c>
      <c r="L2065">
        <v>1</v>
      </c>
      <c r="M2065" t="s">
        <v>6541</v>
      </c>
    </row>
    <row r="2066" spans="1:13" x14ac:dyDescent="0.25">
      <c r="A2066">
        <v>4219</v>
      </c>
      <c r="B2066">
        <v>2015</v>
      </c>
      <c r="C2066" t="s">
        <v>3465</v>
      </c>
      <c r="D2066" t="s">
        <v>16</v>
      </c>
      <c r="E2066" t="s">
        <v>3194</v>
      </c>
      <c r="F2066" t="s">
        <v>3431</v>
      </c>
      <c r="G2066" t="s">
        <v>3842</v>
      </c>
      <c r="H2066">
        <v>66</v>
      </c>
      <c r="I2066">
        <v>62</v>
      </c>
      <c r="K2066" t="s">
        <v>103</v>
      </c>
      <c r="L2066">
        <v>1</v>
      </c>
      <c r="M2066" t="s">
        <v>6542</v>
      </c>
    </row>
    <row r="2067" spans="1:13" x14ac:dyDescent="0.25">
      <c r="A2067">
        <v>4222</v>
      </c>
      <c r="B2067">
        <v>2015</v>
      </c>
      <c r="C2067" t="s">
        <v>3465</v>
      </c>
      <c r="D2067" t="s">
        <v>417</v>
      </c>
      <c r="E2067" t="s">
        <v>3194</v>
      </c>
      <c r="F2067" t="s">
        <v>3839</v>
      </c>
      <c r="G2067" t="s">
        <v>3842</v>
      </c>
      <c r="H2067">
        <v>86</v>
      </c>
      <c r="I2067">
        <v>46</v>
      </c>
      <c r="K2067" t="s">
        <v>153</v>
      </c>
      <c r="L2067">
        <v>1</v>
      </c>
      <c r="M2067" t="s">
        <v>6543</v>
      </c>
    </row>
    <row r="2068" spans="1:13" x14ac:dyDescent="0.25">
      <c r="A2068">
        <v>4225</v>
      </c>
      <c r="B2068">
        <v>2015</v>
      </c>
      <c r="C2068" t="s">
        <v>3465</v>
      </c>
      <c r="D2068" t="s">
        <v>32</v>
      </c>
      <c r="E2068" t="s">
        <v>3194</v>
      </c>
      <c r="F2068" t="s">
        <v>3285</v>
      </c>
      <c r="G2068" t="s">
        <v>3842</v>
      </c>
      <c r="H2068">
        <v>75</v>
      </c>
      <c r="I2068">
        <v>45</v>
      </c>
      <c r="K2068" t="s">
        <v>1217</v>
      </c>
      <c r="L2068">
        <v>1</v>
      </c>
      <c r="M2068" t="s">
        <v>6379</v>
      </c>
    </row>
    <row r="2069" spans="1:13" x14ac:dyDescent="0.25">
      <c r="A2069">
        <v>4228</v>
      </c>
      <c r="B2069">
        <v>2015</v>
      </c>
      <c r="C2069" t="s">
        <v>3465</v>
      </c>
      <c r="D2069" t="s">
        <v>36</v>
      </c>
      <c r="E2069" t="s">
        <v>3194</v>
      </c>
      <c r="F2069" t="s">
        <v>3308</v>
      </c>
      <c r="G2069" t="s">
        <v>3842</v>
      </c>
      <c r="H2069">
        <v>81</v>
      </c>
      <c r="I2069">
        <v>73</v>
      </c>
      <c r="K2069" t="s">
        <v>1219</v>
      </c>
      <c r="L2069">
        <v>1</v>
      </c>
      <c r="M2069" t="s">
        <v>6494</v>
      </c>
    </row>
    <row r="2070" spans="1:13" x14ac:dyDescent="0.25">
      <c r="A2070">
        <v>4229</v>
      </c>
      <c r="B2070">
        <v>2015</v>
      </c>
      <c r="C2070" t="s">
        <v>3465</v>
      </c>
      <c r="D2070" t="s">
        <v>37</v>
      </c>
      <c r="E2070" t="s">
        <v>3194</v>
      </c>
      <c r="F2070" t="s">
        <v>3269</v>
      </c>
      <c r="G2070" t="s">
        <v>3842</v>
      </c>
      <c r="H2070">
        <v>76</v>
      </c>
      <c r="I2070">
        <v>72</v>
      </c>
      <c r="K2070" t="s">
        <v>1220</v>
      </c>
      <c r="L2070">
        <v>1</v>
      </c>
      <c r="M2070" t="s">
        <v>6535</v>
      </c>
    </row>
    <row r="2071" spans="1:13" x14ac:dyDescent="0.25">
      <c r="A2071">
        <v>4232</v>
      </c>
      <c r="B2071">
        <v>2015</v>
      </c>
      <c r="C2071" t="s">
        <v>3465</v>
      </c>
      <c r="D2071" t="s">
        <v>317</v>
      </c>
      <c r="E2071" t="s">
        <v>3194</v>
      </c>
      <c r="F2071" t="s">
        <v>3467</v>
      </c>
      <c r="G2071" t="s">
        <v>3842</v>
      </c>
      <c r="H2071">
        <v>78</v>
      </c>
      <c r="I2071">
        <v>62</v>
      </c>
      <c r="K2071" t="s">
        <v>1262</v>
      </c>
      <c r="L2071">
        <v>1</v>
      </c>
      <c r="M2071" t="s">
        <v>6511</v>
      </c>
    </row>
    <row r="2072" spans="1:13" x14ac:dyDescent="0.25">
      <c r="A2072">
        <v>4233</v>
      </c>
      <c r="B2072">
        <v>2015</v>
      </c>
      <c r="C2072" t="s">
        <v>3465</v>
      </c>
      <c r="D2072" t="s">
        <v>43</v>
      </c>
      <c r="E2072" t="s">
        <v>3194</v>
      </c>
      <c r="F2072" t="s">
        <v>3233</v>
      </c>
      <c r="G2072" t="s">
        <v>3842</v>
      </c>
      <c r="H2072">
        <v>100</v>
      </c>
      <c r="I2072">
        <v>79</v>
      </c>
      <c r="K2072" t="s">
        <v>1596</v>
      </c>
      <c r="L2072">
        <v>1</v>
      </c>
      <c r="M2072" t="s">
        <v>6479</v>
      </c>
    </row>
    <row r="2073" spans="1:13" x14ac:dyDescent="0.25">
      <c r="A2073">
        <v>4237</v>
      </c>
      <c r="B2073">
        <v>2015</v>
      </c>
      <c r="C2073" t="s">
        <v>3465</v>
      </c>
      <c r="D2073" t="s">
        <v>190</v>
      </c>
      <c r="E2073" t="s">
        <v>3194</v>
      </c>
      <c r="F2073" t="s">
        <v>3466</v>
      </c>
      <c r="G2073" t="s">
        <v>3842</v>
      </c>
      <c r="H2073">
        <v>77</v>
      </c>
      <c r="I2073">
        <v>58</v>
      </c>
      <c r="K2073" t="s">
        <v>1225</v>
      </c>
      <c r="L2073">
        <v>1</v>
      </c>
      <c r="M2073" t="s">
        <v>6461</v>
      </c>
    </row>
    <row r="2074" spans="1:13" x14ac:dyDescent="0.25">
      <c r="A2074">
        <v>4238</v>
      </c>
      <c r="B2074">
        <v>2015</v>
      </c>
      <c r="C2074" t="s">
        <v>3465</v>
      </c>
      <c r="D2074" t="s">
        <v>92</v>
      </c>
      <c r="E2074" t="s">
        <v>3194</v>
      </c>
      <c r="F2074" t="s">
        <v>3278</v>
      </c>
      <c r="G2074" t="s">
        <v>3841</v>
      </c>
      <c r="H2074">
        <v>73</v>
      </c>
      <c r="I2074">
        <v>70</v>
      </c>
      <c r="K2074" t="s">
        <v>1266</v>
      </c>
      <c r="L2074">
        <v>1</v>
      </c>
      <c r="M2074" t="s">
        <v>6417</v>
      </c>
    </row>
    <row r="2075" spans="1:13" x14ac:dyDescent="0.25">
      <c r="A2075">
        <v>4241</v>
      </c>
      <c r="B2075">
        <v>2015</v>
      </c>
      <c r="C2075" t="s">
        <v>3465</v>
      </c>
      <c r="D2075" t="s">
        <v>55</v>
      </c>
      <c r="E2075" t="s">
        <v>3194</v>
      </c>
      <c r="F2075" t="s">
        <v>3303</v>
      </c>
      <c r="G2075" t="s">
        <v>3842</v>
      </c>
      <c r="H2075">
        <v>65</v>
      </c>
      <c r="I2075">
        <v>50</v>
      </c>
      <c r="K2075" t="s">
        <v>1268</v>
      </c>
      <c r="L2075">
        <v>1</v>
      </c>
      <c r="M2075" t="s">
        <v>6529</v>
      </c>
    </row>
    <row r="2076" spans="1:13" x14ac:dyDescent="0.25">
      <c r="A2076">
        <v>4242</v>
      </c>
      <c r="B2076">
        <v>2015</v>
      </c>
      <c r="C2076" t="s">
        <v>3465</v>
      </c>
      <c r="D2076" t="s">
        <v>56</v>
      </c>
      <c r="E2076" t="s">
        <v>3194</v>
      </c>
      <c r="F2076" t="s">
        <v>3302</v>
      </c>
      <c r="G2076" t="s">
        <v>3841</v>
      </c>
      <c r="H2076">
        <v>80</v>
      </c>
      <c r="I2076">
        <v>66</v>
      </c>
      <c r="K2076" t="s">
        <v>1598</v>
      </c>
      <c r="L2076">
        <v>1</v>
      </c>
      <c r="M2076" t="s">
        <v>6443</v>
      </c>
    </row>
    <row r="2077" spans="1:13" x14ac:dyDescent="0.25">
      <c r="A2077">
        <v>4250</v>
      </c>
      <c r="B2077">
        <v>2015</v>
      </c>
      <c r="C2077" t="s">
        <v>3326</v>
      </c>
      <c r="D2077" t="s">
        <v>70</v>
      </c>
      <c r="E2077" t="s">
        <v>3194</v>
      </c>
      <c r="F2077" t="s">
        <v>3315</v>
      </c>
      <c r="G2077" t="s">
        <v>3841</v>
      </c>
      <c r="H2077">
        <v>77</v>
      </c>
      <c r="I2077">
        <v>74</v>
      </c>
      <c r="K2077" t="s">
        <v>150</v>
      </c>
      <c r="L2077">
        <v>1</v>
      </c>
      <c r="M2077" t="s">
        <v>4750</v>
      </c>
    </row>
    <row r="2078" spans="1:13" x14ac:dyDescent="0.25">
      <c r="A2078">
        <v>4254</v>
      </c>
      <c r="B2078">
        <v>2015</v>
      </c>
      <c r="C2078" t="s">
        <v>3326</v>
      </c>
      <c r="D2078" t="s">
        <v>331</v>
      </c>
      <c r="E2078" t="s">
        <v>3194</v>
      </c>
      <c r="F2078" t="s">
        <v>3285</v>
      </c>
      <c r="G2078" t="s">
        <v>3842</v>
      </c>
      <c r="H2078">
        <v>90</v>
      </c>
      <c r="I2078">
        <v>85</v>
      </c>
      <c r="J2078" t="s">
        <v>3843</v>
      </c>
      <c r="K2078" t="s">
        <v>178</v>
      </c>
      <c r="L2078">
        <v>1</v>
      </c>
      <c r="M2078" t="s">
        <v>6377</v>
      </c>
    </row>
    <row r="2079" spans="1:13" x14ac:dyDescent="0.25">
      <c r="A2079">
        <v>4255</v>
      </c>
      <c r="B2079">
        <v>2015</v>
      </c>
      <c r="C2079" t="s">
        <v>3326</v>
      </c>
      <c r="D2079" t="s">
        <v>180</v>
      </c>
      <c r="E2079" t="s">
        <v>3194</v>
      </c>
      <c r="F2079" t="s">
        <v>3470</v>
      </c>
      <c r="G2079" t="s">
        <v>3842</v>
      </c>
      <c r="H2079">
        <v>75</v>
      </c>
      <c r="I2079">
        <v>65</v>
      </c>
      <c r="K2079" t="s">
        <v>154</v>
      </c>
      <c r="L2079">
        <v>1</v>
      </c>
      <c r="M2079" t="s">
        <v>6546</v>
      </c>
    </row>
    <row r="2080" spans="1:13" x14ac:dyDescent="0.25">
      <c r="A2080">
        <v>4258</v>
      </c>
      <c r="B2080">
        <v>2015</v>
      </c>
      <c r="C2080" t="s">
        <v>3326</v>
      </c>
      <c r="D2080" t="s">
        <v>333</v>
      </c>
      <c r="E2080" t="s">
        <v>3194</v>
      </c>
      <c r="F2080" t="s">
        <v>3307</v>
      </c>
      <c r="G2080" t="s">
        <v>3841</v>
      </c>
      <c r="H2080">
        <v>61</v>
      </c>
      <c r="I2080">
        <v>54</v>
      </c>
      <c r="K2080" t="s">
        <v>157</v>
      </c>
      <c r="L2080">
        <v>1</v>
      </c>
      <c r="M2080" t="s">
        <v>6547</v>
      </c>
    </row>
    <row r="2081" spans="1:13" x14ac:dyDescent="0.25">
      <c r="A2081">
        <v>4261</v>
      </c>
      <c r="B2081">
        <v>2015</v>
      </c>
      <c r="C2081" t="s">
        <v>3326</v>
      </c>
      <c r="D2081" t="s">
        <v>271</v>
      </c>
      <c r="E2081" t="s">
        <v>3194</v>
      </c>
      <c r="F2081" t="s">
        <v>3377</v>
      </c>
      <c r="G2081" t="s">
        <v>3842</v>
      </c>
      <c r="H2081">
        <v>73</v>
      </c>
      <c r="I2081">
        <v>57</v>
      </c>
      <c r="K2081" t="s">
        <v>1601</v>
      </c>
      <c r="L2081">
        <v>1</v>
      </c>
      <c r="M2081" t="s">
        <v>6550</v>
      </c>
    </row>
    <row r="2082" spans="1:13" x14ac:dyDescent="0.25">
      <c r="A2082">
        <v>4262</v>
      </c>
      <c r="B2082">
        <v>2015</v>
      </c>
      <c r="C2082" t="s">
        <v>3326</v>
      </c>
      <c r="D2082" t="s">
        <v>85</v>
      </c>
      <c r="E2082" t="s">
        <v>3194</v>
      </c>
      <c r="F2082" t="s">
        <v>3473</v>
      </c>
      <c r="G2082" t="s">
        <v>3841</v>
      </c>
      <c r="H2082">
        <v>73</v>
      </c>
      <c r="I2082">
        <v>68</v>
      </c>
      <c r="J2082" t="s">
        <v>3843</v>
      </c>
      <c r="K2082" t="s">
        <v>1602</v>
      </c>
      <c r="L2082">
        <v>1</v>
      </c>
      <c r="M2082" t="s">
        <v>6551</v>
      </c>
    </row>
    <row r="2083" spans="1:13" x14ac:dyDescent="0.25">
      <c r="A2083">
        <v>4265</v>
      </c>
      <c r="B2083">
        <v>2015</v>
      </c>
      <c r="C2083" t="s">
        <v>3326</v>
      </c>
      <c r="D2083" t="s">
        <v>277</v>
      </c>
      <c r="E2083" t="s">
        <v>3194</v>
      </c>
      <c r="F2083" t="s">
        <v>3268</v>
      </c>
      <c r="G2083" t="s">
        <v>3842</v>
      </c>
      <c r="H2083">
        <v>86</v>
      </c>
      <c r="I2083">
        <v>61</v>
      </c>
      <c r="K2083" t="s">
        <v>599</v>
      </c>
      <c r="L2083">
        <v>1</v>
      </c>
      <c r="M2083" t="s">
        <v>6554</v>
      </c>
    </row>
    <row r="2084" spans="1:13" x14ac:dyDescent="0.25">
      <c r="A2084">
        <v>4266</v>
      </c>
      <c r="B2084">
        <v>2015</v>
      </c>
      <c r="C2084" t="s">
        <v>3326</v>
      </c>
      <c r="D2084" t="s">
        <v>44</v>
      </c>
      <c r="E2084" t="s">
        <v>3194</v>
      </c>
      <c r="F2084" t="s">
        <v>3346</v>
      </c>
      <c r="G2084" t="s">
        <v>3841</v>
      </c>
      <c r="H2084">
        <v>78</v>
      </c>
      <c r="I2084">
        <v>70</v>
      </c>
      <c r="K2084" t="s">
        <v>600</v>
      </c>
      <c r="L2084">
        <v>1</v>
      </c>
      <c r="M2084" t="s">
        <v>6555</v>
      </c>
    </row>
    <row r="2085" spans="1:13" x14ac:dyDescent="0.25">
      <c r="A2085">
        <v>4267</v>
      </c>
      <c r="B2085">
        <v>2015</v>
      </c>
      <c r="C2085" t="s">
        <v>3326</v>
      </c>
      <c r="D2085" t="s">
        <v>45</v>
      </c>
      <c r="E2085" t="s">
        <v>3194</v>
      </c>
      <c r="F2085" t="s">
        <v>3360</v>
      </c>
      <c r="G2085" t="s">
        <v>3842</v>
      </c>
      <c r="H2085">
        <v>77</v>
      </c>
      <c r="I2085">
        <v>61</v>
      </c>
      <c r="K2085" t="s">
        <v>1585</v>
      </c>
      <c r="L2085">
        <v>1</v>
      </c>
      <c r="M2085" t="s">
        <v>6556</v>
      </c>
    </row>
    <row r="2086" spans="1:13" x14ac:dyDescent="0.25">
      <c r="A2086">
        <v>4271</v>
      </c>
      <c r="B2086">
        <v>2015</v>
      </c>
      <c r="C2086" t="s">
        <v>3326</v>
      </c>
      <c r="D2086" t="s">
        <v>303</v>
      </c>
      <c r="E2086" t="s">
        <v>3194</v>
      </c>
      <c r="F2086" t="s">
        <v>3438</v>
      </c>
      <c r="G2086" t="s">
        <v>3841</v>
      </c>
      <c r="H2086">
        <v>83</v>
      </c>
      <c r="I2086">
        <v>82</v>
      </c>
      <c r="J2086" t="s">
        <v>3843</v>
      </c>
      <c r="K2086" t="s">
        <v>324</v>
      </c>
      <c r="L2086">
        <v>1</v>
      </c>
      <c r="M2086" t="s">
        <v>6560</v>
      </c>
    </row>
    <row r="2087" spans="1:13" x14ac:dyDescent="0.25">
      <c r="A2087">
        <v>4272</v>
      </c>
      <c r="B2087">
        <v>2015</v>
      </c>
      <c r="C2087" t="s">
        <v>3326</v>
      </c>
      <c r="D2087" t="s">
        <v>95</v>
      </c>
      <c r="E2087" t="s">
        <v>3194</v>
      </c>
      <c r="F2087" t="s">
        <v>3306</v>
      </c>
      <c r="G2087" t="s">
        <v>3842</v>
      </c>
      <c r="H2087">
        <v>71</v>
      </c>
      <c r="I2087">
        <v>43</v>
      </c>
      <c r="K2087" t="s">
        <v>325</v>
      </c>
      <c r="L2087">
        <v>1</v>
      </c>
      <c r="M2087" t="s">
        <v>6561</v>
      </c>
    </row>
    <row r="2088" spans="1:13" x14ac:dyDescent="0.25">
      <c r="A2088">
        <v>4275</v>
      </c>
      <c r="B2088">
        <v>2015</v>
      </c>
      <c r="C2088" t="s">
        <v>3326</v>
      </c>
      <c r="D2088" t="s">
        <v>308</v>
      </c>
      <c r="E2088" t="s">
        <v>3194</v>
      </c>
      <c r="F2088" t="s">
        <v>3325</v>
      </c>
      <c r="G2088" t="s">
        <v>3841</v>
      </c>
      <c r="H2088">
        <v>88</v>
      </c>
      <c r="I2088">
        <v>84</v>
      </c>
      <c r="J2088" t="s">
        <v>3843</v>
      </c>
      <c r="K2088" t="s">
        <v>328</v>
      </c>
      <c r="L2088">
        <v>1</v>
      </c>
      <c r="M2088" t="s">
        <v>6564</v>
      </c>
    </row>
    <row r="2089" spans="1:13" x14ac:dyDescent="0.25">
      <c r="A2089">
        <v>4276</v>
      </c>
      <c r="B2089">
        <v>2015</v>
      </c>
      <c r="C2089" t="s">
        <v>3326</v>
      </c>
      <c r="D2089" t="s">
        <v>310</v>
      </c>
      <c r="E2089" t="s">
        <v>3194</v>
      </c>
      <c r="F2089" t="s">
        <v>3447</v>
      </c>
      <c r="G2089" t="s">
        <v>3842</v>
      </c>
      <c r="H2089">
        <v>86</v>
      </c>
      <c r="I2089">
        <v>73</v>
      </c>
      <c r="K2089" t="s">
        <v>1604</v>
      </c>
      <c r="L2089">
        <v>1</v>
      </c>
      <c r="M2089" t="s">
        <v>6565</v>
      </c>
    </row>
    <row r="2090" spans="1:13" x14ac:dyDescent="0.25">
      <c r="A2090">
        <v>4279</v>
      </c>
      <c r="B2090">
        <v>2015</v>
      </c>
      <c r="C2090" t="s">
        <v>3268</v>
      </c>
      <c r="D2090" t="s">
        <v>65</v>
      </c>
      <c r="E2090" t="s">
        <v>3194</v>
      </c>
      <c r="F2090" t="s">
        <v>3839</v>
      </c>
      <c r="G2090" t="s">
        <v>3842</v>
      </c>
      <c r="H2090">
        <v>74</v>
      </c>
      <c r="I2090">
        <v>49</v>
      </c>
      <c r="K2090" t="s">
        <v>11</v>
      </c>
      <c r="L2090">
        <v>1</v>
      </c>
      <c r="M2090" t="s">
        <v>6567</v>
      </c>
    </row>
    <row r="2091" spans="1:13" x14ac:dyDescent="0.25">
      <c r="A2091">
        <v>4282</v>
      </c>
      <c r="B2091">
        <v>2015</v>
      </c>
      <c r="C2091" t="s">
        <v>3268</v>
      </c>
      <c r="D2091" t="s">
        <v>104</v>
      </c>
      <c r="E2091" t="s">
        <v>3194</v>
      </c>
      <c r="F2091" t="s">
        <v>3839</v>
      </c>
      <c r="G2091" t="s">
        <v>3842</v>
      </c>
      <c r="H2091">
        <v>54</v>
      </c>
      <c r="I2091">
        <v>43</v>
      </c>
      <c r="K2091" t="s">
        <v>17</v>
      </c>
      <c r="L2091">
        <v>1</v>
      </c>
      <c r="M2091" t="s">
        <v>6570</v>
      </c>
    </row>
    <row r="2092" spans="1:13" x14ac:dyDescent="0.25">
      <c r="A2092">
        <v>4283</v>
      </c>
      <c r="B2092">
        <v>2015</v>
      </c>
      <c r="C2092" t="s">
        <v>3268</v>
      </c>
      <c r="D2092" t="s">
        <v>18</v>
      </c>
      <c r="E2092" t="s">
        <v>3194</v>
      </c>
      <c r="F2092" t="s">
        <v>3260</v>
      </c>
      <c r="G2092" t="s">
        <v>3842</v>
      </c>
      <c r="H2092">
        <v>72</v>
      </c>
      <c r="I2092">
        <v>63</v>
      </c>
      <c r="K2092" t="s">
        <v>235</v>
      </c>
      <c r="L2092">
        <v>1</v>
      </c>
      <c r="M2092" t="s">
        <v>4116</v>
      </c>
    </row>
    <row r="2093" spans="1:13" x14ac:dyDescent="0.25">
      <c r="A2093">
        <v>4285</v>
      </c>
      <c r="B2093">
        <v>2015</v>
      </c>
      <c r="C2093" t="s">
        <v>3268</v>
      </c>
      <c r="D2093" t="s">
        <v>331</v>
      </c>
      <c r="E2093" t="s">
        <v>3194</v>
      </c>
      <c r="F2093" t="s">
        <v>3334</v>
      </c>
      <c r="G2093" t="s">
        <v>3842</v>
      </c>
      <c r="H2093">
        <v>79</v>
      </c>
      <c r="I2093">
        <v>69</v>
      </c>
      <c r="K2093" t="s">
        <v>152</v>
      </c>
      <c r="L2093">
        <v>1</v>
      </c>
      <c r="M2093" t="s">
        <v>5071</v>
      </c>
    </row>
    <row r="2094" spans="1:13" x14ac:dyDescent="0.25">
      <c r="A2094">
        <v>4287</v>
      </c>
      <c r="B2094">
        <v>2015</v>
      </c>
      <c r="C2094" t="s">
        <v>3268</v>
      </c>
      <c r="D2094" t="s">
        <v>28</v>
      </c>
      <c r="E2094" t="s">
        <v>3194</v>
      </c>
      <c r="F2094" t="s">
        <v>3498</v>
      </c>
      <c r="G2094" t="s">
        <v>3842</v>
      </c>
      <c r="H2094">
        <v>69</v>
      </c>
      <c r="I2094">
        <v>66</v>
      </c>
      <c r="K2094" t="s">
        <v>154</v>
      </c>
      <c r="L2094">
        <v>1</v>
      </c>
      <c r="M2094" t="s">
        <v>6572</v>
      </c>
    </row>
    <row r="2095" spans="1:13" x14ac:dyDescent="0.25">
      <c r="A2095">
        <v>4289</v>
      </c>
      <c r="B2095">
        <v>2015</v>
      </c>
      <c r="C2095" t="s">
        <v>3268</v>
      </c>
      <c r="D2095" t="s">
        <v>333</v>
      </c>
      <c r="E2095" t="s">
        <v>3194</v>
      </c>
      <c r="F2095" t="s">
        <v>3346</v>
      </c>
      <c r="G2095" t="s">
        <v>3841</v>
      </c>
      <c r="H2095">
        <v>62</v>
      </c>
      <c r="I2095">
        <v>60</v>
      </c>
      <c r="K2095" t="s">
        <v>110</v>
      </c>
      <c r="L2095">
        <v>1</v>
      </c>
      <c r="M2095" t="s">
        <v>6573</v>
      </c>
    </row>
    <row r="2096" spans="1:13" x14ac:dyDescent="0.25">
      <c r="A2096">
        <v>4292</v>
      </c>
      <c r="B2096">
        <v>2015</v>
      </c>
      <c r="C2096" t="s">
        <v>3268</v>
      </c>
      <c r="D2096" t="s">
        <v>271</v>
      </c>
      <c r="E2096" t="s">
        <v>3194</v>
      </c>
      <c r="F2096" t="s">
        <v>3325</v>
      </c>
      <c r="G2096" t="s">
        <v>3841</v>
      </c>
      <c r="H2096">
        <v>88</v>
      </c>
      <c r="I2096">
        <v>85</v>
      </c>
      <c r="J2096" t="s">
        <v>3843</v>
      </c>
      <c r="K2096" t="s">
        <v>336</v>
      </c>
      <c r="L2096">
        <v>1</v>
      </c>
      <c r="M2096" t="s">
        <v>6576</v>
      </c>
    </row>
    <row r="2097" spans="1:13" x14ac:dyDescent="0.25">
      <c r="A2097">
        <v>4293</v>
      </c>
      <c r="B2097">
        <v>2015</v>
      </c>
      <c r="C2097" t="s">
        <v>3268</v>
      </c>
      <c r="D2097" t="s">
        <v>85</v>
      </c>
      <c r="E2097" t="s">
        <v>3194</v>
      </c>
      <c r="F2097" t="s">
        <v>3447</v>
      </c>
      <c r="G2097" t="s">
        <v>3842</v>
      </c>
      <c r="H2097">
        <v>76</v>
      </c>
      <c r="I2097">
        <v>62</v>
      </c>
      <c r="K2097" t="s">
        <v>1606</v>
      </c>
      <c r="L2097">
        <v>1</v>
      </c>
      <c r="M2097" t="s">
        <v>6577</v>
      </c>
    </row>
    <row r="2098" spans="1:13" x14ac:dyDescent="0.25">
      <c r="A2098">
        <v>4297</v>
      </c>
      <c r="B2098">
        <v>2015</v>
      </c>
      <c r="C2098" t="s">
        <v>3268</v>
      </c>
      <c r="D2098" t="s">
        <v>208</v>
      </c>
      <c r="E2098" t="s">
        <v>3194</v>
      </c>
      <c r="F2098" t="s">
        <v>3474</v>
      </c>
      <c r="G2098" t="s">
        <v>3841</v>
      </c>
      <c r="H2098">
        <v>63</v>
      </c>
      <c r="I2098">
        <v>56</v>
      </c>
      <c r="K2098" t="s">
        <v>1609</v>
      </c>
      <c r="L2098">
        <v>1</v>
      </c>
      <c r="M2098" t="s">
        <v>6580</v>
      </c>
    </row>
    <row r="2099" spans="1:13" x14ac:dyDescent="0.25">
      <c r="A2099">
        <v>4298</v>
      </c>
      <c r="B2099">
        <v>2015</v>
      </c>
      <c r="C2099" t="s">
        <v>3268</v>
      </c>
      <c r="D2099" t="s">
        <v>47</v>
      </c>
      <c r="E2099" t="s">
        <v>3194</v>
      </c>
      <c r="F2099" t="s">
        <v>3419</v>
      </c>
      <c r="G2099" t="s">
        <v>3841</v>
      </c>
      <c r="H2099">
        <v>74</v>
      </c>
      <c r="I2099">
        <v>59</v>
      </c>
      <c r="K2099" t="s">
        <v>1610</v>
      </c>
      <c r="L2099">
        <v>1</v>
      </c>
      <c r="M2099" t="s">
        <v>6581</v>
      </c>
    </row>
    <row r="2100" spans="1:13" x14ac:dyDescent="0.25">
      <c r="A2100">
        <v>4301</v>
      </c>
      <c r="B2100">
        <v>2015</v>
      </c>
      <c r="C2100" t="s">
        <v>3268</v>
      </c>
      <c r="D2100" t="s">
        <v>303</v>
      </c>
      <c r="E2100" t="s">
        <v>3194</v>
      </c>
      <c r="F2100" t="s">
        <v>3377</v>
      </c>
      <c r="G2100" t="s">
        <v>3841</v>
      </c>
      <c r="H2100">
        <v>79</v>
      </c>
      <c r="I2100">
        <v>72</v>
      </c>
      <c r="K2100" t="s">
        <v>1611</v>
      </c>
      <c r="L2100">
        <v>1</v>
      </c>
      <c r="M2100" t="s">
        <v>6584</v>
      </c>
    </row>
    <row r="2101" spans="1:13" x14ac:dyDescent="0.25">
      <c r="A2101">
        <v>4302</v>
      </c>
      <c r="B2101">
        <v>2015</v>
      </c>
      <c r="C2101" t="s">
        <v>3268</v>
      </c>
      <c r="D2101" t="s">
        <v>95</v>
      </c>
      <c r="E2101" t="s">
        <v>3194</v>
      </c>
      <c r="F2101" t="s">
        <v>3473</v>
      </c>
      <c r="G2101" t="s">
        <v>3841</v>
      </c>
      <c r="H2101">
        <v>76</v>
      </c>
      <c r="I2101">
        <v>69</v>
      </c>
      <c r="K2101" t="s">
        <v>1612</v>
      </c>
      <c r="L2101">
        <v>1</v>
      </c>
      <c r="M2101" t="s">
        <v>6585</v>
      </c>
    </row>
    <row r="2102" spans="1:13" x14ac:dyDescent="0.25">
      <c r="A2102">
        <v>4305</v>
      </c>
      <c r="B2102">
        <v>2015</v>
      </c>
      <c r="C2102" t="s">
        <v>3268</v>
      </c>
      <c r="D2102" t="s">
        <v>308</v>
      </c>
      <c r="E2102" t="s">
        <v>3194</v>
      </c>
      <c r="F2102" t="s">
        <v>3275</v>
      </c>
      <c r="G2102" t="s">
        <v>3842</v>
      </c>
      <c r="H2102">
        <v>62</v>
      </c>
      <c r="I2102">
        <v>59</v>
      </c>
      <c r="K2102" t="s">
        <v>1613</v>
      </c>
      <c r="L2102">
        <v>1</v>
      </c>
      <c r="M2102" t="s">
        <v>6588</v>
      </c>
    </row>
    <row r="2103" spans="1:13" x14ac:dyDescent="0.25">
      <c r="A2103">
        <v>4306</v>
      </c>
      <c r="B2103">
        <v>2015</v>
      </c>
      <c r="C2103" t="s">
        <v>3268</v>
      </c>
      <c r="D2103" t="s">
        <v>310</v>
      </c>
      <c r="E2103" t="s">
        <v>3194</v>
      </c>
      <c r="F2103" t="s">
        <v>3411</v>
      </c>
      <c r="G2103" t="s">
        <v>3841</v>
      </c>
      <c r="H2103">
        <v>77</v>
      </c>
      <c r="I2103">
        <v>54</v>
      </c>
      <c r="K2103" t="s">
        <v>1614</v>
      </c>
      <c r="L2103">
        <v>1</v>
      </c>
      <c r="M2103" t="s">
        <v>6589</v>
      </c>
    </row>
    <row r="2104" spans="1:13" x14ac:dyDescent="0.25">
      <c r="A2104">
        <v>4307</v>
      </c>
      <c r="B2104">
        <v>2015</v>
      </c>
      <c r="C2104" t="s">
        <v>3346</v>
      </c>
      <c r="D2104" t="s">
        <v>64</v>
      </c>
      <c r="E2104" t="s">
        <v>3194</v>
      </c>
      <c r="F2104" t="s">
        <v>3839</v>
      </c>
      <c r="G2104" t="s">
        <v>3842</v>
      </c>
      <c r="H2104">
        <v>64</v>
      </c>
      <c r="I2104">
        <v>42</v>
      </c>
      <c r="K2104" t="s">
        <v>176</v>
      </c>
      <c r="L2104">
        <v>1</v>
      </c>
      <c r="M2104" t="s">
        <v>6590</v>
      </c>
    </row>
    <row r="2105" spans="1:13" x14ac:dyDescent="0.25">
      <c r="A2105">
        <v>4309</v>
      </c>
      <c r="B2105">
        <v>2015</v>
      </c>
      <c r="C2105" t="s">
        <v>3346</v>
      </c>
      <c r="D2105" t="s">
        <v>128</v>
      </c>
      <c r="E2105" t="s">
        <v>3194</v>
      </c>
      <c r="F2105" t="s">
        <v>3839</v>
      </c>
      <c r="G2105" t="s">
        <v>3842</v>
      </c>
      <c r="H2105">
        <v>74</v>
      </c>
      <c r="I2105">
        <v>48</v>
      </c>
      <c r="K2105" t="s">
        <v>259</v>
      </c>
      <c r="L2105">
        <v>1</v>
      </c>
      <c r="M2105" t="s">
        <v>6591</v>
      </c>
    </row>
    <row r="2106" spans="1:13" x14ac:dyDescent="0.25">
      <c r="A2106">
        <v>4314</v>
      </c>
      <c r="B2106">
        <v>2015</v>
      </c>
      <c r="C2106" t="s">
        <v>3346</v>
      </c>
      <c r="D2106" t="s">
        <v>132</v>
      </c>
      <c r="E2106" t="s">
        <v>3194</v>
      </c>
      <c r="F2106" t="s">
        <v>3250</v>
      </c>
      <c r="G2106" t="s">
        <v>3842</v>
      </c>
      <c r="H2106">
        <v>59</v>
      </c>
      <c r="I2106">
        <v>38</v>
      </c>
      <c r="K2106" t="s">
        <v>152</v>
      </c>
      <c r="L2106">
        <v>1</v>
      </c>
      <c r="M2106" t="s">
        <v>4958</v>
      </c>
    </row>
    <row r="2107" spans="1:13" x14ac:dyDescent="0.25">
      <c r="A2107">
        <v>4323</v>
      </c>
      <c r="B2107">
        <v>2015</v>
      </c>
      <c r="C2107" t="s">
        <v>3346</v>
      </c>
      <c r="D2107" t="s">
        <v>271</v>
      </c>
      <c r="E2107" t="s">
        <v>3194</v>
      </c>
      <c r="F2107" t="s">
        <v>3447</v>
      </c>
      <c r="G2107" t="s">
        <v>3842</v>
      </c>
      <c r="H2107">
        <v>66</v>
      </c>
      <c r="I2107">
        <v>62</v>
      </c>
      <c r="J2107" t="s">
        <v>3843</v>
      </c>
      <c r="K2107" t="s">
        <v>565</v>
      </c>
      <c r="L2107">
        <v>1</v>
      </c>
      <c r="M2107" t="s">
        <v>6598</v>
      </c>
    </row>
    <row r="2108" spans="1:13" x14ac:dyDescent="0.25">
      <c r="A2108">
        <v>4324</v>
      </c>
      <c r="B2108">
        <v>2015</v>
      </c>
      <c r="C2108" t="s">
        <v>3346</v>
      </c>
      <c r="D2108" t="s">
        <v>85</v>
      </c>
      <c r="E2108" t="s">
        <v>3194</v>
      </c>
      <c r="F2108" t="s">
        <v>3325</v>
      </c>
      <c r="G2108" t="s">
        <v>3841</v>
      </c>
      <c r="H2108">
        <v>65</v>
      </c>
      <c r="I2108">
        <v>58</v>
      </c>
      <c r="K2108" t="s">
        <v>164</v>
      </c>
      <c r="L2108">
        <v>1</v>
      </c>
      <c r="M2108" t="s">
        <v>6599</v>
      </c>
    </row>
    <row r="2109" spans="1:13" x14ac:dyDescent="0.25">
      <c r="A2109">
        <v>4327</v>
      </c>
      <c r="B2109">
        <v>2015</v>
      </c>
      <c r="C2109" t="s">
        <v>3346</v>
      </c>
      <c r="D2109" t="s">
        <v>89</v>
      </c>
      <c r="E2109" t="s">
        <v>3194</v>
      </c>
      <c r="F2109" t="s">
        <v>3268</v>
      </c>
      <c r="G2109" t="s">
        <v>3842</v>
      </c>
      <c r="H2109">
        <v>64</v>
      </c>
      <c r="I2109">
        <v>56</v>
      </c>
      <c r="K2109" t="s">
        <v>119</v>
      </c>
      <c r="L2109">
        <v>1</v>
      </c>
      <c r="M2109" t="s">
        <v>6579</v>
      </c>
    </row>
    <row r="2110" spans="1:13" x14ac:dyDescent="0.25">
      <c r="A2110">
        <v>4328</v>
      </c>
      <c r="B2110">
        <v>2015</v>
      </c>
      <c r="C2110" t="s">
        <v>3346</v>
      </c>
      <c r="D2110" t="s">
        <v>208</v>
      </c>
      <c r="E2110" t="s">
        <v>3194</v>
      </c>
      <c r="F2110" t="s">
        <v>3419</v>
      </c>
      <c r="G2110" t="s">
        <v>3841</v>
      </c>
      <c r="H2110">
        <v>74</v>
      </c>
      <c r="I2110">
        <v>63</v>
      </c>
      <c r="K2110" t="s">
        <v>120</v>
      </c>
      <c r="L2110">
        <v>1</v>
      </c>
      <c r="M2110" t="s">
        <v>6601</v>
      </c>
    </row>
    <row r="2111" spans="1:13" x14ac:dyDescent="0.25">
      <c r="A2111">
        <v>4329</v>
      </c>
      <c r="B2111">
        <v>2015</v>
      </c>
      <c r="C2111" t="s">
        <v>3346</v>
      </c>
      <c r="D2111" t="s">
        <v>47</v>
      </c>
      <c r="E2111" t="s">
        <v>3194</v>
      </c>
      <c r="F2111" t="s">
        <v>3474</v>
      </c>
      <c r="G2111" t="s">
        <v>3841</v>
      </c>
      <c r="H2111">
        <v>67</v>
      </c>
      <c r="I2111">
        <v>64</v>
      </c>
      <c r="K2111" t="s">
        <v>1586</v>
      </c>
      <c r="L2111">
        <v>1</v>
      </c>
      <c r="M2111" t="s">
        <v>6602</v>
      </c>
    </row>
    <row r="2112" spans="1:13" x14ac:dyDescent="0.25">
      <c r="A2112">
        <v>4332</v>
      </c>
      <c r="B2112">
        <v>2015</v>
      </c>
      <c r="C2112" t="s">
        <v>3346</v>
      </c>
      <c r="D2112" t="s">
        <v>303</v>
      </c>
      <c r="E2112" t="s">
        <v>3194</v>
      </c>
      <c r="F2112" t="s">
        <v>3473</v>
      </c>
      <c r="G2112" t="s">
        <v>3842</v>
      </c>
      <c r="H2112">
        <v>60</v>
      </c>
      <c r="I2112">
        <v>56</v>
      </c>
      <c r="K2112" t="s">
        <v>123</v>
      </c>
      <c r="L2112">
        <v>1</v>
      </c>
      <c r="M2112" t="s">
        <v>6605</v>
      </c>
    </row>
    <row r="2113" spans="1:13" x14ac:dyDescent="0.25">
      <c r="A2113">
        <v>4333</v>
      </c>
      <c r="B2113">
        <v>2015</v>
      </c>
      <c r="C2113" t="s">
        <v>3346</v>
      </c>
      <c r="D2113" t="s">
        <v>95</v>
      </c>
      <c r="E2113" t="s">
        <v>3194</v>
      </c>
      <c r="F2113" t="s">
        <v>3377</v>
      </c>
      <c r="G2113" t="s">
        <v>3841</v>
      </c>
      <c r="H2113">
        <v>70</v>
      </c>
      <c r="I2113">
        <v>56</v>
      </c>
      <c r="K2113" t="s">
        <v>124</v>
      </c>
      <c r="L2113">
        <v>1</v>
      </c>
      <c r="M2113" t="s">
        <v>6606</v>
      </c>
    </row>
    <row r="2114" spans="1:13" x14ac:dyDescent="0.25">
      <c r="A2114">
        <v>4336</v>
      </c>
      <c r="B2114">
        <v>2015</v>
      </c>
      <c r="C2114" t="s">
        <v>3346</v>
      </c>
      <c r="D2114" t="s">
        <v>308</v>
      </c>
      <c r="E2114" t="s">
        <v>3194</v>
      </c>
      <c r="F2114" t="s">
        <v>3411</v>
      </c>
      <c r="G2114" t="s">
        <v>3842</v>
      </c>
      <c r="H2114">
        <v>59</v>
      </c>
      <c r="I2114">
        <v>54</v>
      </c>
      <c r="K2114" t="s">
        <v>1617</v>
      </c>
      <c r="L2114">
        <v>1</v>
      </c>
      <c r="M2114" t="s">
        <v>6609</v>
      </c>
    </row>
    <row r="2115" spans="1:13" x14ac:dyDescent="0.25">
      <c r="A2115">
        <v>4337</v>
      </c>
      <c r="B2115">
        <v>2015</v>
      </c>
      <c r="C2115" t="s">
        <v>3346</v>
      </c>
      <c r="D2115" t="s">
        <v>310</v>
      </c>
      <c r="E2115" t="s">
        <v>3194</v>
      </c>
      <c r="F2115" t="s">
        <v>3275</v>
      </c>
      <c r="G2115" t="s">
        <v>3842</v>
      </c>
      <c r="H2115">
        <v>70</v>
      </c>
      <c r="I2115">
        <v>66</v>
      </c>
      <c r="K2115" t="s">
        <v>972</v>
      </c>
      <c r="L2115">
        <v>1</v>
      </c>
      <c r="M2115" t="s">
        <v>6610</v>
      </c>
    </row>
    <row r="2116" spans="1:13" x14ac:dyDescent="0.25">
      <c r="A2116">
        <v>4342</v>
      </c>
      <c r="B2116">
        <v>2015</v>
      </c>
      <c r="C2116" t="s">
        <v>3438</v>
      </c>
      <c r="D2116" t="s">
        <v>128</v>
      </c>
      <c r="E2116" t="s">
        <v>3194</v>
      </c>
      <c r="F2116" t="s">
        <v>3359</v>
      </c>
      <c r="G2116" t="s">
        <v>3842</v>
      </c>
      <c r="H2116">
        <v>73</v>
      </c>
      <c r="I2116">
        <v>64</v>
      </c>
      <c r="K2116" t="s">
        <v>99</v>
      </c>
      <c r="L2116">
        <v>1</v>
      </c>
      <c r="M2116" t="s">
        <v>6614</v>
      </c>
    </row>
    <row r="2117" spans="1:13" x14ac:dyDescent="0.25">
      <c r="A2117">
        <v>4343</v>
      </c>
      <c r="B2117">
        <v>2015</v>
      </c>
      <c r="C2117" t="s">
        <v>3438</v>
      </c>
      <c r="D2117" t="s">
        <v>12</v>
      </c>
      <c r="E2117" t="s">
        <v>3194</v>
      </c>
      <c r="F2117" t="s">
        <v>3520</v>
      </c>
      <c r="G2117" t="s">
        <v>3842</v>
      </c>
      <c r="H2117">
        <v>63</v>
      </c>
      <c r="I2117">
        <v>44</v>
      </c>
      <c r="K2117" t="s">
        <v>100</v>
      </c>
      <c r="L2117">
        <v>1</v>
      </c>
      <c r="M2117" t="s">
        <v>6615</v>
      </c>
    </row>
    <row r="2118" spans="1:13" x14ac:dyDescent="0.25">
      <c r="A2118">
        <v>4344</v>
      </c>
      <c r="B2118">
        <v>2015</v>
      </c>
      <c r="C2118" t="s">
        <v>3438</v>
      </c>
      <c r="D2118" t="s">
        <v>68</v>
      </c>
      <c r="E2118" t="s">
        <v>3194</v>
      </c>
      <c r="F2118" t="s">
        <v>3424</v>
      </c>
      <c r="G2118" t="s">
        <v>3842</v>
      </c>
      <c r="H2118">
        <v>76</v>
      </c>
      <c r="I2118">
        <v>48</v>
      </c>
      <c r="K2118" t="s">
        <v>101</v>
      </c>
      <c r="L2118">
        <v>1</v>
      </c>
      <c r="M2118" t="s">
        <v>5894</v>
      </c>
    </row>
    <row r="2119" spans="1:13" x14ac:dyDescent="0.25">
      <c r="A2119">
        <v>4345</v>
      </c>
      <c r="B2119">
        <v>2015</v>
      </c>
      <c r="C2119" t="s">
        <v>3438</v>
      </c>
      <c r="D2119" t="s">
        <v>102</v>
      </c>
      <c r="E2119" t="s">
        <v>3194</v>
      </c>
      <c r="F2119" t="s">
        <v>3339</v>
      </c>
      <c r="G2119" t="s">
        <v>3842</v>
      </c>
      <c r="H2119">
        <v>77</v>
      </c>
      <c r="I2119">
        <v>64</v>
      </c>
      <c r="K2119" t="s">
        <v>103</v>
      </c>
      <c r="L2119">
        <v>1</v>
      </c>
      <c r="M2119" t="s">
        <v>6616</v>
      </c>
    </row>
    <row r="2120" spans="1:13" x14ac:dyDescent="0.25">
      <c r="A2120">
        <v>4347</v>
      </c>
      <c r="B2120">
        <v>2015</v>
      </c>
      <c r="C2120" t="s">
        <v>3438</v>
      </c>
      <c r="D2120" t="s">
        <v>20</v>
      </c>
      <c r="E2120" t="s">
        <v>3194</v>
      </c>
      <c r="F2120" t="s">
        <v>3469</v>
      </c>
      <c r="G2120" t="s">
        <v>3842</v>
      </c>
      <c r="H2120">
        <v>65</v>
      </c>
      <c r="I2120">
        <v>52</v>
      </c>
      <c r="K2120" t="s">
        <v>415</v>
      </c>
      <c r="L2120">
        <v>1</v>
      </c>
      <c r="M2120" t="s">
        <v>6618</v>
      </c>
    </row>
    <row r="2121" spans="1:13" x14ac:dyDescent="0.25">
      <c r="A2121">
        <v>4350</v>
      </c>
      <c r="B2121">
        <v>2015</v>
      </c>
      <c r="C2121" t="s">
        <v>3438</v>
      </c>
      <c r="D2121" t="s">
        <v>180</v>
      </c>
      <c r="E2121" t="s">
        <v>3194</v>
      </c>
      <c r="F2121" t="s">
        <v>3528</v>
      </c>
      <c r="G2121" t="s">
        <v>3842</v>
      </c>
      <c r="H2121">
        <v>79</v>
      </c>
      <c r="I2121">
        <v>54</v>
      </c>
      <c r="K2121" t="s">
        <v>266</v>
      </c>
      <c r="L2121">
        <v>1</v>
      </c>
      <c r="M2121" t="s">
        <v>6620</v>
      </c>
    </row>
    <row r="2122" spans="1:13" x14ac:dyDescent="0.25">
      <c r="A2122">
        <v>4352</v>
      </c>
      <c r="B2122">
        <v>2015</v>
      </c>
      <c r="C2122" t="s">
        <v>3438</v>
      </c>
      <c r="D2122" t="s">
        <v>134</v>
      </c>
      <c r="E2122" t="s">
        <v>3194</v>
      </c>
      <c r="F2122" t="s">
        <v>3839</v>
      </c>
      <c r="G2122" t="s">
        <v>3842</v>
      </c>
      <c r="H2122">
        <v>74</v>
      </c>
      <c r="I2122">
        <v>52</v>
      </c>
      <c r="K2122" t="s">
        <v>399</v>
      </c>
      <c r="L2122">
        <v>1</v>
      </c>
      <c r="M2122" t="s">
        <v>6621</v>
      </c>
    </row>
    <row r="2123" spans="1:13" x14ac:dyDescent="0.25">
      <c r="A2123">
        <v>4356</v>
      </c>
      <c r="B2123">
        <v>2015</v>
      </c>
      <c r="C2123" t="s">
        <v>3438</v>
      </c>
      <c r="D2123" t="s">
        <v>271</v>
      </c>
      <c r="E2123" t="s">
        <v>3194</v>
      </c>
      <c r="F2123" t="s">
        <v>3275</v>
      </c>
      <c r="G2123" t="s">
        <v>3842</v>
      </c>
      <c r="H2123">
        <v>74</v>
      </c>
      <c r="I2123">
        <v>71</v>
      </c>
      <c r="K2123" t="s">
        <v>792</v>
      </c>
      <c r="L2123">
        <v>1</v>
      </c>
      <c r="M2123" t="s">
        <v>6625</v>
      </c>
    </row>
    <row r="2124" spans="1:13" x14ac:dyDescent="0.25">
      <c r="A2124">
        <v>4357</v>
      </c>
      <c r="B2124">
        <v>2015</v>
      </c>
      <c r="C2124" t="s">
        <v>3438</v>
      </c>
      <c r="D2124" t="s">
        <v>85</v>
      </c>
      <c r="E2124" t="s">
        <v>3194</v>
      </c>
      <c r="F2124" t="s">
        <v>3411</v>
      </c>
      <c r="G2124" t="s">
        <v>3842</v>
      </c>
      <c r="H2124">
        <v>75</v>
      </c>
      <c r="I2124">
        <v>68</v>
      </c>
      <c r="K2124" t="s">
        <v>1620</v>
      </c>
      <c r="L2124">
        <v>1</v>
      </c>
      <c r="M2124" t="s">
        <v>6626</v>
      </c>
    </row>
    <row r="2125" spans="1:13" x14ac:dyDescent="0.25">
      <c r="A2125">
        <v>4360</v>
      </c>
      <c r="B2125">
        <v>2015</v>
      </c>
      <c r="C2125" t="s">
        <v>3438</v>
      </c>
      <c r="D2125" t="s">
        <v>277</v>
      </c>
      <c r="E2125" t="s">
        <v>3194</v>
      </c>
      <c r="F2125" t="s">
        <v>3325</v>
      </c>
      <c r="G2125" t="s">
        <v>3842</v>
      </c>
      <c r="H2125">
        <v>69</v>
      </c>
      <c r="I2125">
        <v>56</v>
      </c>
      <c r="K2125" t="s">
        <v>1111</v>
      </c>
      <c r="L2125">
        <v>1</v>
      </c>
      <c r="M2125" t="s">
        <v>6629</v>
      </c>
    </row>
    <row r="2126" spans="1:13" x14ac:dyDescent="0.25">
      <c r="A2126">
        <v>4361</v>
      </c>
      <c r="B2126">
        <v>2015</v>
      </c>
      <c r="C2126" t="s">
        <v>3438</v>
      </c>
      <c r="D2126" t="s">
        <v>44</v>
      </c>
      <c r="E2126" t="s">
        <v>3194</v>
      </c>
      <c r="F2126" t="s">
        <v>3447</v>
      </c>
      <c r="G2126" t="s">
        <v>3842</v>
      </c>
      <c r="H2126">
        <v>81</v>
      </c>
      <c r="I2126">
        <v>57</v>
      </c>
      <c r="K2126" t="s">
        <v>1112</v>
      </c>
      <c r="L2126">
        <v>1</v>
      </c>
      <c r="M2126" t="s">
        <v>6630</v>
      </c>
    </row>
    <row r="2127" spans="1:13" x14ac:dyDescent="0.25">
      <c r="A2127">
        <v>4364</v>
      </c>
      <c r="B2127">
        <v>2015</v>
      </c>
      <c r="C2127" t="s">
        <v>3438</v>
      </c>
      <c r="D2127" t="s">
        <v>300</v>
      </c>
      <c r="E2127" t="s">
        <v>3194</v>
      </c>
      <c r="F2127" t="s">
        <v>3268</v>
      </c>
      <c r="G2127" t="s">
        <v>3842</v>
      </c>
      <c r="H2127">
        <v>65</v>
      </c>
      <c r="I2127">
        <v>54</v>
      </c>
      <c r="K2127" t="s">
        <v>1115</v>
      </c>
      <c r="L2127">
        <v>1</v>
      </c>
      <c r="M2127" t="s">
        <v>6582</v>
      </c>
    </row>
    <row r="2128" spans="1:13" x14ac:dyDescent="0.25">
      <c r="A2128">
        <v>4365</v>
      </c>
      <c r="B2128">
        <v>2015</v>
      </c>
      <c r="C2128" t="s">
        <v>3438</v>
      </c>
      <c r="D2128" t="s">
        <v>92</v>
      </c>
      <c r="E2128" t="s">
        <v>3194</v>
      </c>
      <c r="F2128" t="s">
        <v>3346</v>
      </c>
      <c r="G2128" t="s">
        <v>3842</v>
      </c>
      <c r="H2128">
        <v>75</v>
      </c>
      <c r="I2128">
        <v>42</v>
      </c>
      <c r="K2128" t="s">
        <v>1116</v>
      </c>
      <c r="L2128">
        <v>1</v>
      </c>
      <c r="M2128" t="s">
        <v>6604</v>
      </c>
    </row>
    <row r="2129" spans="1:13" x14ac:dyDescent="0.25">
      <c r="A2129">
        <v>4368</v>
      </c>
      <c r="B2129">
        <v>2015</v>
      </c>
      <c r="C2129" t="s">
        <v>3438</v>
      </c>
      <c r="D2129" t="s">
        <v>345</v>
      </c>
      <c r="E2129" t="s">
        <v>3194</v>
      </c>
      <c r="F2129" t="s">
        <v>3474</v>
      </c>
      <c r="G2129" t="s">
        <v>3842</v>
      </c>
      <c r="H2129">
        <v>77</v>
      </c>
      <c r="I2129">
        <v>60</v>
      </c>
      <c r="K2129" t="s">
        <v>1621</v>
      </c>
      <c r="L2129">
        <v>1</v>
      </c>
      <c r="M2129" t="s">
        <v>6634</v>
      </c>
    </row>
    <row r="2130" spans="1:13" x14ac:dyDescent="0.25">
      <c r="A2130">
        <v>4369</v>
      </c>
      <c r="B2130">
        <v>2015</v>
      </c>
      <c r="C2130" t="s">
        <v>3438</v>
      </c>
      <c r="D2130" t="s">
        <v>56</v>
      </c>
      <c r="E2130" t="s">
        <v>3194</v>
      </c>
      <c r="F2130" t="s">
        <v>3419</v>
      </c>
      <c r="G2130" t="s">
        <v>3842</v>
      </c>
      <c r="H2130">
        <v>76</v>
      </c>
      <c r="I2130">
        <v>66</v>
      </c>
      <c r="K2130" t="s">
        <v>1622</v>
      </c>
      <c r="L2130">
        <v>1</v>
      </c>
      <c r="M2130" t="s">
        <v>6635</v>
      </c>
    </row>
    <row r="2131" spans="1:13" x14ac:dyDescent="0.25">
      <c r="A2131">
        <v>4370</v>
      </c>
      <c r="B2131">
        <v>2015</v>
      </c>
      <c r="C2131" t="s">
        <v>3438</v>
      </c>
      <c r="D2131" t="s">
        <v>308</v>
      </c>
      <c r="E2131" t="s">
        <v>3194</v>
      </c>
      <c r="F2131" t="s">
        <v>3306</v>
      </c>
      <c r="G2131" t="s">
        <v>3842</v>
      </c>
      <c r="H2131">
        <v>72</v>
      </c>
      <c r="I2131">
        <v>61</v>
      </c>
      <c r="K2131" t="s">
        <v>1623</v>
      </c>
      <c r="L2131">
        <v>1</v>
      </c>
      <c r="M2131" t="s">
        <v>6636</v>
      </c>
    </row>
    <row r="2132" spans="1:13" x14ac:dyDescent="0.25">
      <c r="A2132">
        <v>4373</v>
      </c>
      <c r="B2132">
        <v>2015</v>
      </c>
      <c r="C2132" t="s">
        <v>3447</v>
      </c>
      <c r="D2132" t="s">
        <v>64</v>
      </c>
      <c r="E2132" t="s">
        <v>3194</v>
      </c>
      <c r="F2132" t="s">
        <v>3441</v>
      </c>
      <c r="G2132" t="s">
        <v>3842</v>
      </c>
      <c r="H2132">
        <v>74</v>
      </c>
      <c r="I2132">
        <v>55</v>
      </c>
      <c r="K2132" t="s">
        <v>176</v>
      </c>
      <c r="L2132">
        <v>1</v>
      </c>
      <c r="M2132" t="s">
        <v>6639</v>
      </c>
    </row>
    <row r="2133" spans="1:13" x14ac:dyDescent="0.25">
      <c r="A2133">
        <v>4374</v>
      </c>
      <c r="B2133">
        <v>2015</v>
      </c>
      <c r="C2133" t="s">
        <v>3447</v>
      </c>
      <c r="D2133" t="s">
        <v>98</v>
      </c>
      <c r="E2133" t="s">
        <v>3194</v>
      </c>
      <c r="F2133" t="s">
        <v>3442</v>
      </c>
      <c r="G2133" t="s">
        <v>3842</v>
      </c>
      <c r="H2133">
        <v>66</v>
      </c>
      <c r="I2133">
        <v>47</v>
      </c>
      <c r="K2133" t="s">
        <v>258</v>
      </c>
      <c r="L2133">
        <v>1</v>
      </c>
      <c r="M2133" t="s">
        <v>6640</v>
      </c>
    </row>
    <row r="2134" spans="1:13" x14ac:dyDescent="0.25">
      <c r="A2134">
        <v>4375</v>
      </c>
      <c r="B2134">
        <v>2015</v>
      </c>
      <c r="C2134" t="s">
        <v>3447</v>
      </c>
      <c r="D2134" t="s">
        <v>148</v>
      </c>
      <c r="E2134" t="s">
        <v>3194</v>
      </c>
      <c r="F2134" t="s">
        <v>3839</v>
      </c>
      <c r="G2134" t="s">
        <v>3842</v>
      </c>
      <c r="H2134">
        <v>87</v>
      </c>
      <c r="I2134">
        <v>65</v>
      </c>
      <c r="K2134" t="s">
        <v>259</v>
      </c>
      <c r="L2134">
        <v>1</v>
      </c>
      <c r="M2134" t="s">
        <v>6641</v>
      </c>
    </row>
    <row r="2135" spans="1:13" x14ac:dyDescent="0.25">
      <c r="A2135">
        <v>4377</v>
      </c>
      <c r="B2135">
        <v>2015</v>
      </c>
      <c r="C2135" t="s">
        <v>3447</v>
      </c>
      <c r="D2135" t="s">
        <v>14</v>
      </c>
      <c r="E2135" t="s">
        <v>3194</v>
      </c>
      <c r="F2135" t="s">
        <v>3359</v>
      </c>
      <c r="G2135" t="s">
        <v>3841</v>
      </c>
      <c r="H2135">
        <v>77</v>
      </c>
      <c r="I2135">
        <v>68</v>
      </c>
      <c r="K2135" t="s">
        <v>150</v>
      </c>
      <c r="L2135">
        <v>1</v>
      </c>
      <c r="M2135" t="s">
        <v>6642</v>
      </c>
    </row>
    <row r="2136" spans="1:13" x14ac:dyDescent="0.25">
      <c r="A2136">
        <v>4378</v>
      </c>
      <c r="B2136">
        <v>2015</v>
      </c>
      <c r="C2136" t="s">
        <v>3447</v>
      </c>
      <c r="D2136" t="s">
        <v>102</v>
      </c>
      <c r="E2136" t="s">
        <v>3194</v>
      </c>
      <c r="F2136" t="s">
        <v>3494</v>
      </c>
      <c r="G2136" t="s">
        <v>3841</v>
      </c>
      <c r="H2136">
        <v>68</v>
      </c>
      <c r="I2136">
        <v>59</v>
      </c>
      <c r="K2136" t="s">
        <v>235</v>
      </c>
      <c r="L2136">
        <v>1</v>
      </c>
      <c r="M2136" t="s">
        <v>6643</v>
      </c>
    </row>
    <row r="2137" spans="1:13" x14ac:dyDescent="0.25">
      <c r="A2137">
        <v>4379</v>
      </c>
      <c r="B2137">
        <v>2015</v>
      </c>
      <c r="C2137" t="s">
        <v>3447</v>
      </c>
      <c r="D2137" t="s">
        <v>502</v>
      </c>
      <c r="E2137" t="s">
        <v>3194</v>
      </c>
      <c r="F2137" t="s">
        <v>3320</v>
      </c>
      <c r="G2137" t="s">
        <v>3841</v>
      </c>
      <c r="H2137">
        <v>77</v>
      </c>
      <c r="I2137">
        <v>59</v>
      </c>
      <c r="K2137" t="s">
        <v>350</v>
      </c>
      <c r="L2137">
        <v>1</v>
      </c>
      <c r="M2137" t="s">
        <v>6644</v>
      </c>
    </row>
    <row r="2138" spans="1:13" x14ac:dyDescent="0.25">
      <c r="A2138">
        <v>4380</v>
      </c>
      <c r="B2138">
        <v>2015</v>
      </c>
      <c r="C2138" t="s">
        <v>3447</v>
      </c>
      <c r="D2138" t="s">
        <v>20</v>
      </c>
      <c r="E2138" t="s">
        <v>3194</v>
      </c>
      <c r="F2138" t="s">
        <v>3295</v>
      </c>
      <c r="G2138" t="s">
        <v>3841</v>
      </c>
      <c r="H2138">
        <v>73</v>
      </c>
      <c r="I2138">
        <v>69</v>
      </c>
      <c r="K2138" t="s">
        <v>484</v>
      </c>
      <c r="L2138">
        <v>1</v>
      </c>
      <c r="M2138" t="s">
        <v>6153</v>
      </c>
    </row>
    <row r="2139" spans="1:13" x14ac:dyDescent="0.25">
      <c r="A2139">
        <v>4382</v>
      </c>
      <c r="B2139">
        <v>2015</v>
      </c>
      <c r="C2139" t="s">
        <v>3447</v>
      </c>
      <c r="D2139" t="s">
        <v>331</v>
      </c>
      <c r="E2139" t="s">
        <v>3194</v>
      </c>
      <c r="F2139" t="s">
        <v>3839</v>
      </c>
      <c r="G2139" t="s">
        <v>3842</v>
      </c>
      <c r="H2139">
        <v>90</v>
      </c>
      <c r="I2139">
        <v>76</v>
      </c>
      <c r="K2139" t="s">
        <v>27</v>
      </c>
      <c r="L2139">
        <v>1</v>
      </c>
      <c r="M2139" t="s">
        <v>6645</v>
      </c>
    </row>
    <row r="2140" spans="1:13" x14ac:dyDescent="0.25">
      <c r="A2140">
        <v>4387</v>
      </c>
      <c r="B2140">
        <v>2015</v>
      </c>
      <c r="C2140" t="s">
        <v>3447</v>
      </c>
      <c r="D2140" t="s">
        <v>159</v>
      </c>
      <c r="E2140" t="s">
        <v>3194</v>
      </c>
      <c r="F2140" t="s">
        <v>3307</v>
      </c>
      <c r="G2140" t="s">
        <v>3841</v>
      </c>
      <c r="H2140">
        <v>72</v>
      </c>
      <c r="I2140">
        <v>51</v>
      </c>
      <c r="K2140" t="s">
        <v>1625</v>
      </c>
      <c r="L2140">
        <v>1</v>
      </c>
      <c r="M2140" t="s">
        <v>6650</v>
      </c>
    </row>
    <row r="2141" spans="1:13" x14ac:dyDescent="0.25">
      <c r="A2141">
        <v>4388</v>
      </c>
      <c r="B2141">
        <v>2015</v>
      </c>
      <c r="C2141" t="s">
        <v>3447</v>
      </c>
      <c r="D2141" t="s">
        <v>36</v>
      </c>
      <c r="E2141" t="s">
        <v>3194</v>
      </c>
      <c r="F2141" t="s">
        <v>3326</v>
      </c>
      <c r="G2141" t="s">
        <v>3841</v>
      </c>
      <c r="H2141">
        <v>77</v>
      </c>
      <c r="I2141">
        <v>72</v>
      </c>
      <c r="K2141" t="s">
        <v>1626</v>
      </c>
      <c r="L2141">
        <v>1</v>
      </c>
      <c r="M2141" t="s">
        <v>6549</v>
      </c>
    </row>
    <row r="2142" spans="1:13" x14ac:dyDescent="0.25">
      <c r="A2142">
        <v>4391</v>
      </c>
      <c r="B2142">
        <v>2015</v>
      </c>
      <c r="C2142" t="s">
        <v>3447</v>
      </c>
      <c r="D2142" t="s">
        <v>40</v>
      </c>
      <c r="E2142" t="s">
        <v>3194</v>
      </c>
      <c r="F2142" t="s">
        <v>3419</v>
      </c>
      <c r="G2142" t="s">
        <v>3841</v>
      </c>
      <c r="H2142">
        <v>82</v>
      </c>
      <c r="I2142">
        <v>68</v>
      </c>
      <c r="K2142" t="s">
        <v>1627</v>
      </c>
      <c r="L2142">
        <v>1</v>
      </c>
      <c r="M2142" t="s">
        <v>6651</v>
      </c>
    </row>
    <row r="2143" spans="1:13" x14ac:dyDescent="0.25">
      <c r="A2143">
        <v>4392</v>
      </c>
      <c r="B2143">
        <v>2015</v>
      </c>
      <c r="C2143" t="s">
        <v>3447</v>
      </c>
      <c r="D2143" t="s">
        <v>317</v>
      </c>
      <c r="E2143" t="s">
        <v>3194</v>
      </c>
      <c r="F2143" t="s">
        <v>3474</v>
      </c>
      <c r="G2143" t="s">
        <v>3842</v>
      </c>
      <c r="H2143">
        <v>78</v>
      </c>
      <c r="I2143">
        <v>71</v>
      </c>
      <c r="K2143" t="s">
        <v>1628</v>
      </c>
      <c r="L2143">
        <v>1</v>
      </c>
      <c r="M2143" t="s">
        <v>6652</v>
      </c>
    </row>
    <row r="2144" spans="1:13" x14ac:dyDescent="0.25">
      <c r="A2144">
        <v>4395</v>
      </c>
      <c r="B2144">
        <v>2015</v>
      </c>
      <c r="C2144" t="s">
        <v>3447</v>
      </c>
      <c r="D2144" t="s">
        <v>208</v>
      </c>
      <c r="E2144" t="s">
        <v>3194</v>
      </c>
      <c r="F2144" t="s">
        <v>3473</v>
      </c>
      <c r="G2144" t="s">
        <v>3842</v>
      </c>
      <c r="H2144">
        <v>69</v>
      </c>
      <c r="I2144">
        <v>55</v>
      </c>
      <c r="K2144" t="s">
        <v>1306</v>
      </c>
      <c r="L2144">
        <v>1</v>
      </c>
      <c r="M2144" t="s">
        <v>6654</v>
      </c>
    </row>
    <row r="2145" spans="1:13" x14ac:dyDescent="0.25">
      <c r="A2145">
        <v>4396</v>
      </c>
      <c r="B2145">
        <v>2015</v>
      </c>
      <c r="C2145" t="s">
        <v>3447</v>
      </c>
      <c r="D2145" t="s">
        <v>47</v>
      </c>
      <c r="E2145" t="s">
        <v>3194</v>
      </c>
      <c r="F2145" t="s">
        <v>3377</v>
      </c>
      <c r="G2145" t="s">
        <v>3842</v>
      </c>
      <c r="H2145">
        <v>80</v>
      </c>
      <c r="I2145">
        <v>73</v>
      </c>
      <c r="K2145" t="s">
        <v>1629</v>
      </c>
      <c r="L2145">
        <v>1</v>
      </c>
      <c r="M2145" t="s">
        <v>6655</v>
      </c>
    </row>
    <row r="2146" spans="1:13" x14ac:dyDescent="0.25">
      <c r="A2146">
        <v>4397</v>
      </c>
      <c r="B2146">
        <v>2015</v>
      </c>
      <c r="C2146" t="s">
        <v>3447</v>
      </c>
      <c r="D2146" t="s">
        <v>92</v>
      </c>
      <c r="E2146" t="s">
        <v>3194</v>
      </c>
      <c r="F2146" t="s">
        <v>3325</v>
      </c>
      <c r="G2146" t="s">
        <v>3842</v>
      </c>
      <c r="H2146">
        <v>87</v>
      </c>
      <c r="I2146">
        <v>82</v>
      </c>
      <c r="K2146" t="s">
        <v>1630</v>
      </c>
      <c r="L2146">
        <v>1</v>
      </c>
      <c r="M2146" t="s">
        <v>6656</v>
      </c>
    </row>
    <row r="2147" spans="1:13" x14ac:dyDescent="0.25">
      <c r="A2147">
        <v>4400</v>
      </c>
      <c r="B2147">
        <v>2015</v>
      </c>
      <c r="C2147" t="s">
        <v>3447</v>
      </c>
      <c r="D2147" t="s">
        <v>345</v>
      </c>
      <c r="E2147" t="s">
        <v>3194</v>
      </c>
      <c r="F2147" t="s">
        <v>3346</v>
      </c>
      <c r="G2147" t="s">
        <v>3842</v>
      </c>
      <c r="H2147">
        <v>87</v>
      </c>
      <c r="I2147">
        <v>69</v>
      </c>
      <c r="K2147" t="s">
        <v>1631</v>
      </c>
      <c r="L2147">
        <v>1</v>
      </c>
      <c r="M2147" t="s">
        <v>6607</v>
      </c>
    </row>
    <row r="2148" spans="1:13" x14ac:dyDescent="0.25">
      <c r="A2148">
        <v>4401</v>
      </c>
      <c r="B2148">
        <v>2015</v>
      </c>
      <c r="C2148" t="s">
        <v>3447</v>
      </c>
      <c r="D2148" t="s">
        <v>56</v>
      </c>
      <c r="E2148" t="s">
        <v>3194</v>
      </c>
      <c r="F2148" t="s">
        <v>3268</v>
      </c>
      <c r="G2148" t="s">
        <v>3842</v>
      </c>
      <c r="H2148">
        <v>79</v>
      </c>
      <c r="I2148">
        <v>63</v>
      </c>
      <c r="K2148" t="s">
        <v>1632</v>
      </c>
      <c r="L2148">
        <v>1</v>
      </c>
      <c r="M2148" t="s">
        <v>6587</v>
      </c>
    </row>
    <row r="2149" spans="1:13" x14ac:dyDescent="0.25">
      <c r="A2149">
        <v>4405</v>
      </c>
      <c r="B2149">
        <v>2015</v>
      </c>
      <c r="C2149" t="s">
        <v>3411</v>
      </c>
      <c r="D2149" t="s">
        <v>64</v>
      </c>
      <c r="E2149" t="s">
        <v>3194</v>
      </c>
      <c r="F2149" t="s">
        <v>3839</v>
      </c>
      <c r="G2149" t="s">
        <v>3842</v>
      </c>
      <c r="H2149">
        <v>77</v>
      </c>
      <c r="I2149">
        <v>60</v>
      </c>
      <c r="K2149" t="s">
        <v>176</v>
      </c>
      <c r="L2149">
        <v>1</v>
      </c>
      <c r="M2149" t="s">
        <v>6661</v>
      </c>
    </row>
    <row r="2150" spans="1:13" x14ac:dyDescent="0.25">
      <c r="A2150">
        <v>4406</v>
      </c>
      <c r="B2150">
        <v>2015</v>
      </c>
      <c r="C2150" t="s">
        <v>3411</v>
      </c>
      <c r="D2150" t="s">
        <v>148</v>
      </c>
      <c r="E2150" t="s">
        <v>3194</v>
      </c>
      <c r="F2150" t="s">
        <v>3271</v>
      </c>
      <c r="G2150" t="s">
        <v>3841</v>
      </c>
      <c r="H2150">
        <v>68</v>
      </c>
      <c r="I2150">
        <v>49</v>
      </c>
      <c r="K2150" t="s">
        <v>11</v>
      </c>
      <c r="L2150">
        <v>1</v>
      </c>
      <c r="M2150" t="s">
        <v>6662</v>
      </c>
    </row>
    <row r="2151" spans="1:13" x14ac:dyDescent="0.25">
      <c r="A2151">
        <v>4407</v>
      </c>
      <c r="B2151">
        <v>2015</v>
      </c>
      <c r="C2151" t="s">
        <v>3411</v>
      </c>
      <c r="D2151" t="s">
        <v>12</v>
      </c>
      <c r="E2151" t="s">
        <v>3194</v>
      </c>
      <c r="F2151" t="s">
        <v>3477</v>
      </c>
      <c r="G2151" t="s">
        <v>3842</v>
      </c>
      <c r="H2151">
        <v>66</v>
      </c>
      <c r="I2151">
        <v>48</v>
      </c>
      <c r="K2151" t="s">
        <v>99</v>
      </c>
      <c r="L2151">
        <v>1</v>
      </c>
      <c r="M2151" t="s">
        <v>6663</v>
      </c>
    </row>
    <row r="2152" spans="1:13" x14ac:dyDescent="0.25">
      <c r="A2152">
        <v>4408</v>
      </c>
      <c r="B2152">
        <v>2015</v>
      </c>
      <c r="C2152" t="s">
        <v>3411</v>
      </c>
      <c r="D2152" t="s">
        <v>70</v>
      </c>
      <c r="E2152" t="s">
        <v>3194</v>
      </c>
      <c r="F2152" t="s">
        <v>3389</v>
      </c>
      <c r="G2152" t="s">
        <v>3842</v>
      </c>
      <c r="H2152">
        <v>65</v>
      </c>
      <c r="I2152">
        <v>53</v>
      </c>
      <c r="K2152" t="s">
        <v>100</v>
      </c>
      <c r="L2152">
        <v>1</v>
      </c>
      <c r="M2152" t="s">
        <v>5630</v>
      </c>
    </row>
    <row r="2153" spans="1:13" x14ac:dyDescent="0.25">
      <c r="A2153">
        <v>4415</v>
      </c>
      <c r="B2153">
        <v>2015</v>
      </c>
      <c r="C2153" t="s">
        <v>3411</v>
      </c>
      <c r="D2153" t="s">
        <v>417</v>
      </c>
      <c r="E2153" t="s">
        <v>3194</v>
      </c>
      <c r="F2153" t="s">
        <v>3355</v>
      </c>
      <c r="G2153" t="s">
        <v>3842</v>
      </c>
      <c r="H2153">
        <v>68</v>
      </c>
      <c r="I2153">
        <v>58</v>
      </c>
      <c r="K2153" t="s">
        <v>155</v>
      </c>
      <c r="L2153">
        <v>1</v>
      </c>
      <c r="M2153" t="s">
        <v>6667</v>
      </c>
    </row>
    <row r="2154" spans="1:13" x14ac:dyDescent="0.25">
      <c r="A2154">
        <v>4416</v>
      </c>
      <c r="B2154">
        <v>2015</v>
      </c>
      <c r="C2154" t="s">
        <v>3411</v>
      </c>
      <c r="D2154" t="s">
        <v>109</v>
      </c>
      <c r="E2154" t="s">
        <v>3194</v>
      </c>
      <c r="F2154" t="s">
        <v>3349</v>
      </c>
      <c r="G2154" t="s">
        <v>3842</v>
      </c>
      <c r="H2154">
        <v>65</v>
      </c>
      <c r="I2154">
        <v>47</v>
      </c>
      <c r="K2154" t="s">
        <v>429</v>
      </c>
      <c r="L2154">
        <v>1</v>
      </c>
      <c r="M2154" t="s">
        <v>6668</v>
      </c>
    </row>
    <row r="2155" spans="1:13" x14ac:dyDescent="0.25">
      <c r="A2155">
        <v>4418</v>
      </c>
      <c r="B2155">
        <v>2015</v>
      </c>
      <c r="C2155" t="s">
        <v>3411</v>
      </c>
      <c r="D2155" t="s">
        <v>333</v>
      </c>
      <c r="E2155" t="s">
        <v>3194</v>
      </c>
      <c r="F2155" t="s">
        <v>3275</v>
      </c>
      <c r="G2155" t="s">
        <v>3841</v>
      </c>
      <c r="H2155">
        <v>54</v>
      </c>
      <c r="I2155">
        <v>49</v>
      </c>
      <c r="K2155" t="s">
        <v>112</v>
      </c>
      <c r="L2155">
        <v>1</v>
      </c>
      <c r="M2155" t="s">
        <v>6670</v>
      </c>
    </row>
    <row r="2156" spans="1:13" x14ac:dyDescent="0.25">
      <c r="A2156">
        <v>4419</v>
      </c>
      <c r="B2156">
        <v>2015</v>
      </c>
      <c r="C2156" t="s">
        <v>3411</v>
      </c>
      <c r="D2156" t="s">
        <v>159</v>
      </c>
      <c r="E2156" t="s">
        <v>3194</v>
      </c>
      <c r="F2156" t="s">
        <v>3346</v>
      </c>
      <c r="G2156" t="s">
        <v>3842</v>
      </c>
      <c r="H2156">
        <v>65</v>
      </c>
      <c r="I2156">
        <v>52</v>
      </c>
      <c r="K2156" t="s">
        <v>113</v>
      </c>
      <c r="L2156">
        <v>1</v>
      </c>
      <c r="M2156" t="s">
        <v>6596</v>
      </c>
    </row>
    <row r="2157" spans="1:13" x14ac:dyDescent="0.25">
      <c r="A2157">
        <v>4420</v>
      </c>
      <c r="B2157">
        <v>2015</v>
      </c>
      <c r="C2157" t="s">
        <v>3411</v>
      </c>
      <c r="D2157" t="s">
        <v>36</v>
      </c>
      <c r="E2157" t="s">
        <v>3194</v>
      </c>
      <c r="F2157" t="s">
        <v>3268</v>
      </c>
      <c r="G2157" t="s">
        <v>3842</v>
      </c>
      <c r="H2157">
        <v>82</v>
      </c>
      <c r="I2157">
        <v>58</v>
      </c>
      <c r="K2157" t="s">
        <v>114</v>
      </c>
      <c r="L2157">
        <v>1</v>
      </c>
      <c r="M2157" t="s">
        <v>6575</v>
      </c>
    </row>
    <row r="2158" spans="1:13" x14ac:dyDescent="0.25">
      <c r="A2158">
        <v>4423</v>
      </c>
      <c r="B2158">
        <v>2015</v>
      </c>
      <c r="C2158" t="s">
        <v>3411</v>
      </c>
      <c r="D2158" t="s">
        <v>40</v>
      </c>
      <c r="E2158" t="s">
        <v>3194</v>
      </c>
      <c r="F2158" t="s">
        <v>3307</v>
      </c>
      <c r="G2158" t="s">
        <v>3842</v>
      </c>
      <c r="H2158">
        <v>68</v>
      </c>
      <c r="I2158">
        <v>58</v>
      </c>
      <c r="J2158" t="s">
        <v>3843</v>
      </c>
      <c r="K2158" t="s">
        <v>117</v>
      </c>
      <c r="L2158">
        <v>1</v>
      </c>
      <c r="M2158" t="s">
        <v>6672</v>
      </c>
    </row>
    <row r="2159" spans="1:13" x14ac:dyDescent="0.25">
      <c r="A2159">
        <v>4424</v>
      </c>
      <c r="B2159">
        <v>2015</v>
      </c>
      <c r="C2159" t="s">
        <v>3411</v>
      </c>
      <c r="D2159" t="s">
        <v>317</v>
      </c>
      <c r="E2159" t="s">
        <v>3194</v>
      </c>
      <c r="F2159" t="s">
        <v>3326</v>
      </c>
      <c r="G2159" t="s">
        <v>3842</v>
      </c>
      <c r="H2159">
        <v>72</v>
      </c>
      <c r="I2159">
        <v>69</v>
      </c>
      <c r="K2159" t="s">
        <v>970</v>
      </c>
      <c r="L2159">
        <v>1</v>
      </c>
      <c r="M2159" t="s">
        <v>6553</v>
      </c>
    </row>
    <row r="2160" spans="1:13" x14ac:dyDescent="0.25">
      <c r="A2160">
        <v>4427</v>
      </c>
      <c r="B2160">
        <v>2015</v>
      </c>
      <c r="C2160" t="s">
        <v>3411</v>
      </c>
      <c r="D2160" t="s">
        <v>208</v>
      </c>
      <c r="E2160" t="s">
        <v>3194</v>
      </c>
      <c r="F2160" t="s">
        <v>3306</v>
      </c>
      <c r="G2160" t="s">
        <v>3842</v>
      </c>
      <c r="H2160">
        <v>61</v>
      </c>
      <c r="I2160">
        <v>51</v>
      </c>
      <c r="K2160" t="s">
        <v>168</v>
      </c>
      <c r="L2160">
        <v>1</v>
      </c>
      <c r="M2160" t="s">
        <v>6675</v>
      </c>
    </row>
    <row r="2161" spans="1:13" x14ac:dyDescent="0.25">
      <c r="A2161">
        <v>4428</v>
      </c>
      <c r="B2161">
        <v>2015</v>
      </c>
      <c r="C2161" t="s">
        <v>3411</v>
      </c>
      <c r="D2161" t="s">
        <v>47</v>
      </c>
      <c r="E2161" t="s">
        <v>3194</v>
      </c>
      <c r="F2161" t="s">
        <v>3438</v>
      </c>
      <c r="G2161" t="s">
        <v>3841</v>
      </c>
      <c r="H2161">
        <v>73</v>
      </c>
      <c r="I2161">
        <v>62</v>
      </c>
      <c r="K2161" t="s">
        <v>587</v>
      </c>
      <c r="L2161">
        <v>1</v>
      </c>
      <c r="M2161" t="s">
        <v>6632</v>
      </c>
    </row>
    <row r="2162" spans="1:13" x14ac:dyDescent="0.25">
      <c r="A2162">
        <v>4431</v>
      </c>
      <c r="B2162">
        <v>2015</v>
      </c>
      <c r="C2162" t="s">
        <v>3411</v>
      </c>
      <c r="D2162" t="s">
        <v>303</v>
      </c>
      <c r="E2162" t="s">
        <v>3194</v>
      </c>
      <c r="F2162" t="s">
        <v>3447</v>
      </c>
      <c r="G2162" t="s">
        <v>3842</v>
      </c>
      <c r="H2162">
        <v>90</v>
      </c>
      <c r="I2162">
        <v>51</v>
      </c>
      <c r="K2162" t="s">
        <v>1634</v>
      </c>
      <c r="L2162">
        <v>1</v>
      </c>
      <c r="M2162" t="s">
        <v>6657</v>
      </c>
    </row>
    <row r="2163" spans="1:13" x14ac:dyDescent="0.25">
      <c r="A2163">
        <v>4432</v>
      </c>
      <c r="B2163">
        <v>2015</v>
      </c>
      <c r="C2163" t="s">
        <v>3411</v>
      </c>
      <c r="D2163" t="s">
        <v>304</v>
      </c>
      <c r="E2163" t="s">
        <v>3194</v>
      </c>
      <c r="F2163" t="s">
        <v>3325</v>
      </c>
      <c r="G2163" t="s">
        <v>3842</v>
      </c>
      <c r="H2163">
        <v>68</v>
      </c>
      <c r="I2163">
        <v>66</v>
      </c>
      <c r="K2163" t="s">
        <v>1635</v>
      </c>
      <c r="L2163">
        <v>1</v>
      </c>
      <c r="M2163" t="s">
        <v>6678</v>
      </c>
    </row>
    <row r="2164" spans="1:13" x14ac:dyDescent="0.25">
      <c r="A2164">
        <v>4439</v>
      </c>
      <c r="B2164">
        <v>2015</v>
      </c>
      <c r="C2164" t="s">
        <v>3377</v>
      </c>
      <c r="D2164" t="s">
        <v>64</v>
      </c>
      <c r="E2164" t="s">
        <v>3194</v>
      </c>
      <c r="F2164" t="s">
        <v>3839</v>
      </c>
      <c r="G2164" t="s">
        <v>3842</v>
      </c>
      <c r="H2164">
        <v>84</v>
      </c>
      <c r="I2164">
        <v>62</v>
      </c>
      <c r="K2164" t="s">
        <v>176</v>
      </c>
      <c r="L2164">
        <v>1</v>
      </c>
      <c r="M2164" t="s">
        <v>6682</v>
      </c>
    </row>
    <row r="2165" spans="1:13" x14ac:dyDescent="0.25">
      <c r="A2165">
        <v>4440</v>
      </c>
      <c r="B2165">
        <v>2015</v>
      </c>
      <c r="C2165" t="s">
        <v>3377</v>
      </c>
      <c r="D2165" t="s">
        <v>65</v>
      </c>
      <c r="E2165" t="s">
        <v>3194</v>
      </c>
      <c r="F2165" t="s">
        <v>3528</v>
      </c>
      <c r="G2165" t="s">
        <v>3842</v>
      </c>
      <c r="H2165">
        <v>71</v>
      </c>
      <c r="I2165">
        <v>57</v>
      </c>
      <c r="K2165" t="s">
        <v>258</v>
      </c>
      <c r="L2165">
        <v>1</v>
      </c>
      <c r="M2165" t="s">
        <v>6683</v>
      </c>
    </row>
    <row r="2166" spans="1:13" x14ac:dyDescent="0.25">
      <c r="A2166">
        <v>4441</v>
      </c>
      <c r="B2166">
        <v>2015</v>
      </c>
      <c r="C2166" t="s">
        <v>3377</v>
      </c>
      <c r="D2166" t="s">
        <v>10</v>
      </c>
      <c r="E2166" t="s">
        <v>3194</v>
      </c>
      <c r="F2166" t="s">
        <v>3421</v>
      </c>
      <c r="G2166" t="s">
        <v>3842</v>
      </c>
      <c r="H2166">
        <v>62</v>
      </c>
      <c r="I2166">
        <v>55</v>
      </c>
      <c r="K2166" t="s">
        <v>259</v>
      </c>
      <c r="L2166">
        <v>1</v>
      </c>
      <c r="M2166" t="s">
        <v>6684</v>
      </c>
    </row>
    <row r="2167" spans="1:13" x14ac:dyDescent="0.25">
      <c r="A2167">
        <v>4442</v>
      </c>
      <c r="B2167">
        <v>2015</v>
      </c>
      <c r="C2167" t="s">
        <v>3377</v>
      </c>
      <c r="D2167" t="s">
        <v>68</v>
      </c>
      <c r="E2167" t="s">
        <v>3194</v>
      </c>
      <c r="F2167" t="s">
        <v>3330</v>
      </c>
      <c r="G2167" t="s">
        <v>3841</v>
      </c>
      <c r="H2167">
        <v>78</v>
      </c>
      <c r="I2167">
        <v>58</v>
      </c>
      <c r="K2167" t="s">
        <v>100</v>
      </c>
      <c r="L2167">
        <v>1</v>
      </c>
      <c r="M2167" t="s">
        <v>6685</v>
      </c>
    </row>
    <row r="2168" spans="1:13" x14ac:dyDescent="0.25">
      <c r="A2168">
        <v>4443</v>
      </c>
      <c r="B2168">
        <v>2015</v>
      </c>
      <c r="C2168" t="s">
        <v>3377</v>
      </c>
      <c r="D2168" t="s">
        <v>14</v>
      </c>
      <c r="E2168" t="s">
        <v>3194</v>
      </c>
      <c r="F2168" t="s">
        <v>3515</v>
      </c>
      <c r="G2168" t="s">
        <v>3842</v>
      </c>
      <c r="H2168">
        <v>67</v>
      </c>
      <c r="I2168">
        <v>52</v>
      </c>
      <c r="K2168" t="s">
        <v>101</v>
      </c>
      <c r="L2168">
        <v>1</v>
      </c>
      <c r="M2168" t="s">
        <v>6686</v>
      </c>
    </row>
    <row r="2169" spans="1:13" x14ac:dyDescent="0.25">
      <c r="A2169">
        <v>4447</v>
      </c>
      <c r="B2169">
        <v>2015</v>
      </c>
      <c r="C2169" t="s">
        <v>3377</v>
      </c>
      <c r="D2169" t="s">
        <v>263</v>
      </c>
      <c r="E2169" t="s">
        <v>3194</v>
      </c>
      <c r="F2169" t="s">
        <v>3839</v>
      </c>
      <c r="G2169" t="s">
        <v>3842</v>
      </c>
      <c r="H2169">
        <v>78</v>
      </c>
      <c r="I2169">
        <v>65</v>
      </c>
      <c r="K2169" t="s">
        <v>178</v>
      </c>
      <c r="L2169">
        <v>1</v>
      </c>
      <c r="M2169" t="s">
        <v>6689</v>
      </c>
    </row>
    <row r="2170" spans="1:13" x14ac:dyDescent="0.25">
      <c r="A2170">
        <v>4448</v>
      </c>
      <c r="B2170">
        <v>2015</v>
      </c>
      <c r="C2170" t="s">
        <v>3377</v>
      </c>
      <c r="D2170" t="s">
        <v>109</v>
      </c>
      <c r="E2170" t="s">
        <v>3194</v>
      </c>
      <c r="F2170" t="s">
        <v>3373</v>
      </c>
      <c r="G2170" t="s">
        <v>3842</v>
      </c>
      <c r="H2170">
        <v>62</v>
      </c>
      <c r="I2170">
        <v>58</v>
      </c>
      <c r="K2170" t="s">
        <v>154</v>
      </c>
      <c r="L2170">
        <v>1</v>
      </c>
      <c r="M2170" t="s">
        <v>5322</v>
      </c>
    </row>
    <row r="2171" spans="1:13" x14ac:dyDescent="0.25">
      <c r="A2171">
        <v>4449</v>
      </c>
      <c r="B2171">
        <v>2015</v>
      </c>
      <c r="C2171" t="s">
        <v>3377</v>
      </c>
      <c r="D2171" t="s">
        <v>181</v>
      </c>
      <c r="E2171" t="s">
        <v>3194</v>
      </c>
      <c r="F2171" t="s">
        <v>3534</v>
      </c>
      <c r="G2171" t="s">
        <v>3841</v>
      </c>
      <c r="H2171">
        <v>70</v>
      </c>
      <c r="I2171">
        <v>67</v>
      </c>
      <c r="K2171" t="s">
        <v>155</v>
      </c>
      <c r="L2171">
        <v>1</v>
      </c>
      <c r="M2171" t="s">
        <v>6690</v>
      </c>
    </row>
    <row r="2172" spans="1:13" x14ac:dyDescent="0.25">
      <c r="A2172">
        <v>4451</v>
      </c>
      <c r="B2172">
        <v>2015</v>
      </c>
      <c r="C2172" t="s">
        <v>3377</v>
      </c>
      <c r="D2172" t="s">
        <v>82</v>
      </c>
      <c r="E2172" t="s">
        <v>3194</v>
      </c>
      <c r="F2172" t="s">
        <v>3474</v>
      </c>
      <c r="G2172" t="s">
        <v>3841</v>
      </c>
      <c r="H2172">
        <v>85</v>
      </c>
      <c r="I2172">
        <v>71</v>
      </c>
      <c r="K2172" t="s">
        <v>157</v>
      </c>
      <c r="L2172">
        <v>1</v>
      </c>
      <c r="M2172" t="s">
        <v>6691</v>
      </c>
    </row>
    <row r="2173" spans="1:13" x14ac:dyDescent="0.25">
      <c r="A2173">
        <v>4452</v>
      </c>
      <c r="B2173">
        <v>2015</v>
      </c>
      <c r="C2173" t="s">
        <v>3377</v>
      </c>
      <c r="D2173" t="s">
        <v>333</v>
      </c>
      <c r="E2173" t="s">
        <v>3194</v>
      </c>
      <c r="F2173" t="s">
        <v>3419</v>
      </c>
      <c r="G2173" t="s">
        <v>3841</v>
      </c>
      <c r="H2173">
        <v>71</v>
      </c>
      <c r="I2173">
        <v>61</v>
      </c>
      <c r="K2173" t="s">
        <v>158</v>
      </c>
      <c r="L2173">
        <v>1</v>
      </c>
      <c r="M2173" t="s">
        <v>6692</v>
      </c>
    </row>
    <row r="2174" spans="1:13" x14ac:dyDescent="0.25">
      <c r="A2174">
        <v>4456</v>
      </c>
      <c r="B2174">
        <v>2015</v>
      </c>
      <c r="C2174" t="s">
        <v>3377</v>
      </c>
      <c r="D2174" t="s">
        <v>40</v>
      </c>
      <c r="E2174" t="s">
        <v>3194</v>
      </c>
      <c r="F2174" t="s">
        <v>3438</v>
      </c>
      <c r="G2174" t="s">
        <v>3842</v>
      </c>
      <c r="H2174">
        <v>73</v>
      </c>
      <c r="I2174">
        <v>66</v>
      </c>
      <c r="K2174" t="s">
        <v>597</v>
      </c>
      <c r="L2174">
        <v>1</v>
      </c>
      <c r="M2174" t="s">
        <v>6627</v>
      </c>
    </row>
    <row r="2175" spans="1:13" x14ac:dyDescent="0.25">
      <c r="A2175">
        <v>4457</v>
      </c>
      <c r="B2175">
        <v>2015</v>
      </c>
      <c r="C2175" t="s">
        <v>3377</v>
      </c>
      <c r="D2175" t="s">
        <v>317</v>
      </c>
      <c r="E2175" t="s">
        <v>3194</v>
      </c>
      <c r="F2175" t="s">
        <v>3306</v>
      </c>
      <c r="G2175" t="s">
        <v>3841</v>
      </c>
      <c r="H2175">
        <v>75</v>
      </c>
      <c r="I2175">
        <v>71</v>
      </c>
      <c r="J2175" t="s">
        <v>3843</v>
      </c>
      <c r="K2175" t="s">
        <v>598</v>
      </c>
      <c r="L2175">
        <v>1</v>
      </c>
      <c r="M2175" t="s">
        <v>6695</v>
      </c>
    </row>
    <row r="2176" spans="1:13" x14ac:dyDescent="0.25">
      <c r="A2176">
        <v>4458</v>
      </c>
      <c r="B2176">
        <v>2015</v>
      </c>
      <c r="C2176" t="s">
        <v>3377</v>
      </c>
      <c r="D2176" t="s">
        <v>44</v>
      </c>
      <c r="E2176" t="s">
        <v>3194</v>
      </c>
      <c r="F2176" t="s">
        <v>3473</v>
      </c>
      <c r="G2176" t="s">
        <v>3842</v>
      </c>
      <c r="H2176">
        <v>75</v>
      </c>
      <c r="I2176">
        <v>65</v>
      </c>
      <c r="K2176" t="s">
        <v>599</v>
      </c>
      <c r="L2176">
        <v>1</v>
      </c>
      <c r="M2176" t="s">
        <v>6696</v>
      </c>
    </row>
    <row r="2177" spans="1:13" x14ac:dyDescent="0.25">
      <c r="A2177">
        <v>4461</v>
      </c>
      <c r="B2177">
        <v>2015</v>
      </c>
      <c r="C2177" t="s">
        <v>3377</v>
      </c>
      <c r="D2177" t="s">
        <v>300</v>
      </c>
      <c r="E2177" t="s">
        <v>3194</v>
      </c>
      <c r="F2177" t="s">
        <v>3275</v>
      </c>
      <c r="G2177" t="s">
        <v>3842</v>
      </c>
      <c r="H2177">
        <v>67</v>
      </c>
      <c r="I2177">
        <v>64</v>
      </c>
      <c r="K2177" t="s">
        <v>1639</v>
      </c>
      <c r="L2177">
        <v>1</v>
      </c>
      <c r="M2177" t="s">
        <v>6698</v>
      </c>
    </row>
    <row r="2178" spans="1:13" x14ac:dyDescent="0.25">
      <c r="A2178">
        <v>4462</v>
      </c>
      <c r="B2178">
        <v>2015</v>
      </c>
      <c r="C2178" t="s">
        <v>3377</v>
      </c>
      <c r="D2178" t="s">
        <v>92</v>
      </c>
      <c r="E2178" t="s">
        <v>3194</v>
      </c>
      <c r="F2178" t="s">
        <v>3411</v>
      </c>
      <c r="G2178" t="s">
        <v>3842</v>
      </c>
      <c r="H2178">
        <v>57</v>
      </c>
      <c r="I2178">
        <v>56</v>
      </c>
      <c r="K2178" t="s">
        <v>603</v>
      </c>
      <c r="L2178">
        <v>1</v>
      </c>
      <c r="M2178" t="s">
        <v>6677</v>
      </c>
    </row>
    <row r="2179" spans="1:13" x14ac:dyDescent="0.25">
      <c r="A2179">
        <v>4465</v>
      </c>
      <c r="B2179">
        <v>2015</v>
      </c>
      <c r="C2179" t="s">
        <v>3377</v>
      </c>
      <c r="D2179" t="s">
        <v>345</v>
      </c>
      <c r="E2179" t="s">
        <v>3194</v>
      </c>
      <c r="F2179" t="s">
        <v>3326</v>
      </c>
      <c r="G2179" t="s">
        <v>3842</v>
      </c>
      <c r="H2179">
        <v>81</v>
      </c>
      <c r="I2179">
        <v>65</v>
      </c>
      <c r="K2179" t="s">
        <v>1640</v>
      </c>
      <c r="L2179">
        <v>1</v>
      </c>
      <c r="M2179" t="s">
        <v>6562</v>
      </c>
    </row>
    <row r="2180" spans="1:13" x14ac:dyDescent="0.25">
      <c r="A2180">
        <v>4466</v>
      </c>
      <c r="B2180">
        <v>2015</v>
      </c>
      <c r="C2180" t="s">
        <v>3377</v>
      </c>
      <c r="D2180" t="s">
        <v>56</v>
      </c>
      <c r="E2180" t="s">
        <v>3194</v>
      </c>
      <c r="F2180" t="s">
        <v>3307</v>
      </c>
      <c r="G2180" t="s">
        <v>3841</v>
      </c>
      <c r="H2180">
        <v>70</v>
      </c>
      <c r="I2180">
        <v>57</v>
      </c>
      <c r="K2180" t="s">
        <v>1641</v>
      </c>
      <c r="L2180">
        <v>1</v>
      </c>
      <c r="M2180" t="s">
        <v>6699</v>
      </c>
    </row>
    <row r="2181" spans="1:13" x14ac:dyDescent="0.25">
      <c r="A2181">
        <v>4470</v>
      </c>
      <c r="B2181">
        <v>2015</v>
      </c>
      <c r="C2181" t="s">
        <v>3307</v>
      </c>
      <c r="D2181" t="s">
        <v>8</v>
      </c>
      <c r="E2181" t="s">
        <v>3194</v>
      </c>
      <c r="F2181" t="s">
        <v>3269</v>
      </c>
      <c r="G2181" t="s">
        <v>3842</v>
      </c>
      <c r="H2181">
        <v>76</v>
      </c>
      <c r="I2181">
        <v>56</v>
      </c>
      <c r="K2181" t="s">
        <v>176</v>
      </c>
      <c r="L2181">
        <v>1</v>
      </c>
      <c r="M2181" t="s">
        <v>6530</v>
      </c>
    </row>
    <row r="2182" spans="1:13" x14ac:dyDescent="0.25">
      <c r="A2182">
        <v>4471</v>
      </c>
      <c r="B2182">
        <v>2015</v>
      </c>
      <c r="C2182" t="s">
        <v>3307</v>
      </c>
      <c r="D2182" t="s">
        <v>148</v>
      </c>
      <c r="E2182" t="s">
        <v>3194</v>
      </c>
      <c r="F2182" t="s">
        <v>3287</v>
      </c>
      <c r="G2182" t="s">
        <v>3842</v>
      </c>
      <c r="H2182">
        <v>63</v>
      </c>
      <c r="I2182">
        <v>57</v>
      </c>
      <c r="K2182" t="s">
        <v>258</v>
      </c>
      <c r="L2182">
        <v>1</v>
      </c>
      <c r="M2182" t="s">
        <v>4512</v>
      </c>
    </row>
    <row r="2183" spans="1:13" x14ac:dyDescent="0.25">
      <c r="A2183">
        <v>4475</v>
      </c>
      <c r="B2183">
        <v>2015</v>
      </c>
      <c r="C2183" t="s">
        <v>3307</v>
      </c>
      <c r="D2183" t="s">
        <v>16</v>
      </c>
      <c r="E2183" t="s">
        <v>3194</v>
      </c>
      <c r="F2183" t="s">
        <v>3301</v>
      </c>
      <c r="G2183" t="s">
        <v>3842</v>
      </c>
      <c r="H2183">
        <v>73</v>
      </c>
      <c r="I2183">
        <v>67</v>
      </c>
      <c r="K2183" t="s">
        <v>103</v>
      </c>
      <c r="L2183">
        <v>1</v>
      </c>
      <c r="M2183" t="s">
        <v>4577</v>
      </c>
    </row>
    <row r="2184" spans="1:13" x14ac:dyDescent="0.25">
      <c r="A2184">
        <v>4477</v>
      </c>
      <c r="B2184">
        <v>2015</v>
      </c>
      <c r="C2184" t="s">
        <v>3307</v>
      </c>
      <c r="D2184" t="s">
        <v>78</v>
      </c>
      <c r="E2184" t="s">
        <v>3194</v>
      </c>
      <c r="F2184" t="s">
        <v>3360</v>
      </c>
      <c r="G2184" t="s">
        <v>3842</v>
      </c>
      <c r="H2184">
        <v>85</v>
      </c>
      <c r="I2184">
        <v>48</v>
      </c>
      <c r="K2184" t="s">
        <v>415</v>
      </c>
      <c r="L2184">
        <v>1</v>
      </c>
      <c r="M2184" t="s">
        <v>6705</v>
      </c>
    </row>
    <row r="2185" spans="1:13" x14ac:dyDescent="0.25">
      <c r="A2185">
        <v>4478</v>
      </c>
      <c r="B2185">
        <v>2015</v>
      </c>
      <c r="C2185" t="s">
        <v>3307</v>
      </c>
      <c r="D2185" t="s">
        <v>263</v>
      </c>
      <c r="E2185" t="s">
        <v>3194</v>
      </c>
      <c r="F2185" t="s">
        <v>3484</v>
      </c>
      <c r="G2185" t="s">
        <v>3842</v>
      </c>
      <c r="H2185">
        <v>58</v>
      </c>
      <c r="I2185">
        <v>54</v>
      </c>
      <c r="J2185" t="s">
        <v>3843</v>
      </c>
      <c r="K2185" t="s">
        <v>416</v>
      </c>
      <c r="L2185">
        <v>1</v>
      </c>
      <c r="M2185" t="s">
        <v>6706</v>
      </c>
    </row>
    <row r="2186" spans="1:13" x14ac:dyDescent="0.25">
      <c r="A2186">
        <v>4479</v>
      </c>
      <c r="B2186">
        <v>2015</v>
      </c>
      <c r="C2186" t="s">
        <v>3307</v>
      </c>
      <c r="D2186" t="s">
        <v>417</v>
      </c>
      <c r="E2186" t="s">
        <v>3194</v>
      </c>
      <c r="F2186" t="s">
        <v>3246</v>
      </c>
      <c r="G2186" t="s">
        <v>3842</v>
      </c>
      <c r="H2186">
        <v>60</v>
      </c>
      <c r="I2186">
        <v>43</v>
      </c>
      <c r="K2186" t="s">
        <v>418</v>
      </c>
      <c r="L2186">
        <v>1</v>
      </c>
      <c r="M2186" t="s">
        <v>6707</v>
      </c>
    </row>
    <row r="2187" spans="1:13" x14ac:dyDescent="0.25">
      <c r="A2187">
        <v>4480</v>
      </c>
      <c r="B2187">
        <v>2015</v>
      </c>
      <c r="C2187" t="s">
        <v>3307</v>
      </c>
      <c r="D2187" t="s">
        <v>28</v>
      </c>
      <c r="E2187" t="s">
        <v>3194</v>
      </c>
      <c r="F2187" t="s">
        <v>3465</v>
      </c>
      <c r="G2187" t="s">
        <v>3842</v>
      </c>
      <c r="H2187">
        <v>69</v>
      </c>
      <c r="I2187">
        <v>62</v>
      </c>
      <c r="K2187" t="s">
        <v>930</v>
      </c>
      <c r="L2187">
        <v>1</v>
      </c>
      <c r="M2187" t="s">
        <v>6544</v>
      </c>
    </row>
    <row r="2188" spans="1:13" x14ac:dyDescent="0.25">
      <c r="A2188">
        <v>4481</v>
      </c>
      <c r="B2188">
        <v>2015</v>
      </c>
      <c r="C2188" t="s">
        <v>3307</v>
      </c>
      <c r="D2188" t="s">
        <v>134</v>
      </c>
      <c r="E2188" t="s">
        <v>3194</v>
      </c>
      <c r="F2188" t="s">
        <v>3217</v>
      </c>
      <c r="G2188" t="s">
        <v>3842</v>
      </c>
      <c r="H2188">
        <v>69</v>
      </c>
      <c r="I2188">
        <v>35</v>
      </c>
      <c r="K2188" t="s">
        <v>715</v>
      </c>
      <c r="L2188">
        <v>1</v>
      </c>
      <c r="M2188" t="s">
        <v>6708</v>
      </c>
    </row>
    <row r="2189" spans="1:13" x14ac:dyDescent="0.25">
      <c r="A2189">
        <v>4485</v>
      </c>
      <c r="B2189">
        <v>2015</v>
      </c>
      <c r="C2189" t="s">
        <v>3307</v>
      </c>
      <c r="D2189" t="s">
        <v>271</v>
      </c>
      <c r="E2189" t="s">
        <v>3194</v>
      </c>
      <c r="F2189" t="s">
        <v>3473</v>
      </c>
      <c r="G2189" t="s">
        <v>3842</v>
      </c>
      <c r="H2189">
        <v>63</v>
      </c>
      <c r="I2189">
        <v>53</v>
      </c>
      <c r="K2189" t="s">
        <v>1644</v>
      </c>
      <c r="L2189">
        <v>1</v>
      </c>
      <c r="M2189" t="s">
        <v>6710</v>
      </c>
    </row>
    <row r="2190" spans="1:13" x14ac:dyDescent="0.25">
      <c r="A2190">
        <v>4486</v>
      </c>
      <c r="B2190">
        <v>2015</v>
      </c>
      <c r="C2190" t="s">
        <v>3307</v>
      </c>
      <c r="D2190" t="s">
        <v>85</v>
      </c>
      <c r="E2190" t="s">
        <v>3194</v>
      </c>
      <c r="F2190" t="s">
        <v>3377</v>
      </c>
      <c r="G2190" t="s">
        <v>3842</v>
      </c>
      <c r="H2190">
        <v>61</v>
      </c>
      <c r="I2190">
        <v>50</v>
      </c>
      <c r="K2190" t="s">
        <v>1645</v>
      </c>
      <c r="L2190">
        <v>1</v>
      </c>
      <c r="M2190" t="s">
        <v>6694</v>
      </c>
    </row>
    <row r="2191" spans="1:13" x14ac:dyDescent="0.25">
      <c r="A2191">
        <v>4489</v>
      </c>
      <c r="B2191">
        <v>2015</v>
      </c>
      <c r="C2191" t="s">
        <v>3307</v>
      </c>
      <c r="D2191" t="s">
        <v>277</v>
      </c>
      <c r="E2191" t="s">
        <v>3194</v>
      </c>
      <c r="F2191" t="s">
        <v>3346</v>
      </c>
      <c r="G2191" t="s">
        <v>3842</v>
      </c>
      <c r="H2191">
        <v>71</v>
      </c>
      <c r="I2191">
        <v>56</v>
      </c>
      <c r="K2191" t="s">
        <v>1646</v>
      </c>
      <c r="L2191">
        <v>1</v>
      </c>
      <c r="M2191" t="s">
        <v>6600</v>
      </c>
    </row>
    <row r="2192" spans="1:13" x14ac:dyDescent="0.25">
      <c r="A2192">
        <v>4490</v>
      </c>
      <c r="B2192">
        <v>2015</v>
      </c>
      <c r="C2192" t="s">
        <v>3307</v>
      </c>
      <c r="D2192" t="s">
        <v>44</v>
      </c>
      <c r="E2192" t="s">
        <v>3194</v>
      </c>
      <c r="F2192" t="s">
        <v>3268</v>
      </c>
      <c r="G2192" t="s">
        <v>3842</v>
      </c>
      <c r="H2192">
        <v>68</v>
      </c>
      <c r="I2192">
        <v>57</v>
      </c>
      <c r="K2192" t="s">
        <v>1647</v>
      </c>
      <c r="L2192">
        <v>1</v>
      </c>
      <c r="M2192" t="s">
        <v>6578</v>
      </c>
    </row>
    <row r="2193" spans="1:13" x14ac:dyDescent="0.25">
      <c r="A2193">
        <v>4491</v>
      </c>
      <c r="B2193">
        <v>2015</v>
      </c>
      <c r="C2193" t="s">
        <v>3307</v>
      </c>
      <c r="D2193" t="s">
        <v>47</v>
      </c>
      <c r="E2193" t="s">
        <v>3194</v>
      </c>
      <c r="F2193" t="s">
        <v>3326</v>
      </c>
      <c r="G2193" t="s">
        <v>3842</v>
      </c>
      <c r="H2193">
        <v>61</v>
      </c>
      <c r="I2193">
        <v>57</v>
      </c>
      <c r="K2193" t="s">
        <v>1648</v>
      </c>
      <c r="L2193">
        <v>1</v>
      </c>
      <c r="M2193" t="s">
        <v>6557</v>
      </c>
    </row>
    <row r="2194" spans="1:13" x14ac:dyDescent="0.25">
      <c r="A2194">
        <v>4494</v>
      </c>
      <c r="B2194">
        <v>2015</v>
      </c>
      <c r="C2194" t="s">
        <v>3307</v>
      </c>
      <c r="D2194" t="s">
        <v>303</v>
      </c>
      <c r="E2194" t="s">
        <v>3194</v>
      </c>
      <c r="F2194" t="s">
        <v>3306</v>
      </c>
      <c r="G2194" t="s">
        <v>3842</v>
      </c>
      <c r="H2194">
        <v>64</v>
      </c>
      <c r="I2194">
        <v>38</v>
      </c>
      <c r="K2194" t="s">
        <v>1649</v>
      </c>
      <c r="L2194">
        <v>1</v>
      </c>
      <c r="M2194" t="s">
        <v>6714</v>
      </c>
    </row>
    <row r="2195" spans="1:13" x14ac:dyDescent="0.25">
      <c r="A2195">
        <v>4495</v>
      </c>
      <c r="B2195">
        <v>2015</v>
      </c>
      <c r="C2195" t="s">
        <v>3307</v>
      </c>
      <c r="D2195" t="s">
        <v>95</v>
      </c>
      <c r="E2195" t="s">
        <v>3194</v>
      </c>
      <c r="F2195" t="s">
        <v>3438</v>
      </c>
      <c r="G2195" t="s">
        <v>3842</v>
      </c>
      <c r="H2195">
        <v>72</v>
      </c>
      <c r="I2195">
        <v>53</v>
      </c>
      <c r="K2195" t="s">
        <v>1650</v>
      </c>
      <c r="L2195">
        <v>1</v>
      </c>
      <c r="M2195" t="s">
        <v>6633</v>
      </c>
    </row>
    <row r="2196" spans="1:13" x14ac:dyDescent="0.25">
      <c r="A2196">
        <v>4498</v>
      </c>
      <c r="B2196">
        <v>2015</v>
      </c>
      <c r="C2196" t="s">
        <v>3307</v>
      </c>
      <c r="D2196" t="s">
        <v>308</v>
      </c>
      <c r="E2196" t="s">
        <v>3194</v>
      </c>
      <c r="F2196" t="s">
        <v>3447</v>
      </c>
      <c r="G2196" t="s">
        <v>3842</v>
      </c>
      <c r="H2196">
        <v>67</v>
      </c>
      <c r="I2196">
        <v>50</v>
      </c>
      <c r="K2196" t="s">
        <v>1651</v>
      </c>
      <c r="L2196">
        <v>1</v>
      </c>
      <c r="M2196" t="s">
        <v>6659</v>
      </c>
    </row>
    <row r="2197" spans="1:13" x14ac:dyDescent="0.25">
      <c r="A2197">
        <v>4499</v>
      </c>
      <c r="B2197">
        <v>2015</v>
      </c>
      <c r="C2197" t="s">
        <v>3307</v>
      </c>
      <c r="D2197" t="s">
        <v>310</v>
      </c>
      <c r="E2197" t="s">
        <v>3194</v>
      </c>
      <c r="F2197" t="s">
        <v>3325</v>
      </c>
      <c r="G2197" t="s">
        <v>3842</v>
      </c>
      <c r="H2197">
        <v>75</v>
      </c>
      <c r="I2197">
        <v>52</v>
      </c>
      <c r="K2197" t="s">
        <v>1652</v>
      </c>
      <c r="L2197">
        <v>1</v>
      </c>
      <c r="M2197" t="s">
        <v>6716</v>
      </c>
    </row>
    <row r="2198" spans="1:13" x14ac:dyDescent="0.25">
      <c r="A2198">
        <v>4502</v>
      </c>
      <c r="B2198">
        <v>2015</v>
      </c>
      <c r="C2198" t="s">
        <v>3473</v>
      </c>
      <c r="D2198" t="s">
        <v>10</v>
      </c>
      <c r="E2198" t="s">
        <v>3194</v>
      </c>
      <c r="F2198" t="s">
        <v>3534</v>
      </c>
      <c r="G2198" t="s">
        <v>3842</v>
      </c>
      <c r="H2198">
        <v>68</v>
      </c>
      <c r="I2198">
        <v>64</v>
      </c>
      <c r="K2198" t="s">
        <v>11</v>
      </c>
      <c r="L2198">
        <v>1</v>
      </c>
      <c r="M2198" t="s">
        <v>6718</v>
      </c>
    </row>
    <row r="2199" spans="1:13" x14ac:dyDescent="0.25">
      <c r="A2199">
        <v>4503</v>
      </c>
      <c r="B2199">
        <v>2015</v>
      </c>
      <c r="C2199" t="s">
        <v>3473</v>
      </c>
      <c r="D2199" t="s">
        <v>12</v>
      </c>
      <c r="E2199" t="s">
        <v>3194</v>
      </c>
      <c r="F2199" t="s">
        <v>3465</v>
      </c>
      <c r="G2199" t="s">
        <v>3841</v>
      </c>
      <c r="H2199">
        <v>69</v>
      </c>
      <c r="I2199">
        <v>65</v>
      </c>
      <c r="K2199" t="s">
        <v>13</v>
      </c>
      <c r="L2199">
        <v>1</v>
      </c>
      <c r="M2199" t="s">
        <v>6540</v>
      </c>
    </row>
    <row r="2200" spans="1:13" x14ac:dyDescent="0.25">
      <c r="A2200">
        <v>4507</v>
      </c>
      <c r="B2200">
        <v>2015</v>
      </c>
      <c r="C2200" t="s">
        <v>3473</v>
      </c>
      <c r="D2200" t="s">
        <v>18</v>
      </c>
      <c r="E2200" t="s">
        <v>3194</v>
      </c>
      <c r="F2200" t="s">
        <v>3525</v>
      </c>
      <c r="G2200" t="s">
        <v>3841</v>
      </c>
      <c r="H2200">
        <v>58</v>
      </c>
      <c r="I2200">
        <v>55</v>
      </c>
      <c r="K2200" t="s">
        <v>72</v>
      </c>
      <c r="L2200">
        <v>1</v>
      </c>
      <c r="M2200" t="s">
        <v>6722</v>
      </c>
    </row>
    <row r="2201" spans="1:13" x14ac:dyDescent="0.25">
      <c r="A2201">
        <v>4508</v>
      </c>
      <c r="B2201">
        <v>2015</v>
      </c>
      <c r="C2201" t="s">
        <v>3473</v>
      </c>
      <c r="D2201" t="s">
        <v>20</v>
      </c>
      <c r="E2201" t="s">
        <v>3194</v>
      </c>
      <c r="F2201" t="s">
        <v>3839</v>
      </c>
      <c r="G2201" t="s">
        <v>3842</v>
      </c>
      <c r="H2201">
        <v>54</v>
      </c>
      <c r="I2201">
        <v>49</v>
      </c>
      <c r="K2201" t="s">
        <v>23</v>
      </c>
      <c r="L2201">
        <v>1</v>
      </c>
      <c r="M2201" t="s">
        <v>6723</v>
      </c>
    </row>
    <row r="2202" spans="1:13" x14ac:dyDescent="0.25">
      <c r="A2202">
        <v>4509</v>
      </c>
      <c r="B2202">
        <v>2015</v>
      </c>
      <c r="C2202" t="s">
        <v>3473</v>
      </c>
      <c r="D2202" t="s">
        <v>180</v>
      </c>
      <c r="E2202" t="s">
        <v>3194</v>
      </c>
      <c r="F2202" t="s">
        <v>3839</v>
      </c>
      <c r="G2202" t="s">
        <v>3842</v>
      </c>
      <c r="H2202">
        <v>72</v>
      </c>
      <c r="I2202">
        <v>61</v>
      </c>
      <c r="K2202" t="s">
        <v>25</v>
      </c>
      <c r="L2202">
        <v>1</v>
      </c>
      <c r="M2202" t="s">
        <v>6724</v>
      </c>
    </row>
    <row r="2203" spans="1:13" x14ac:dyDescent="0.25">
      <c r="A2203">
        <v>4512</v>
      </c>
      <c r="B2203">
        <v>2015</v>
      </c>
      <c r="C2203" t="s">
        <v>3473</v>
      </c>
      <c r="D2203" t="s">
        <v>82</v>
      </c>
      <c r="E2203" t="s">
        <v>3194</v>
      </c>
      <c r="F2203" t="s">
        <v>3419</v>
      </c>
      <c r="G2203" t="s">
        <v>3842</v>
      </c>
      <c r="H2203">
        <v>67</v>
      </c>
      <c r="I2203">
        <v>52</v>
      </c>
      <c r="K2203" t="s">
        <v>1654</v>
      </c>
      <c r="L2203">
        <v>1</v>
      </c>
      <c r="M2203" t="s">
        <v>6726</v>
      </c>
    </row>
    <row r="2204" spans="1:13" x14ac:dyDescent="0.25">
      <c r="A2204">
        <v>4513</v>
      </c>
      <c r="B2204">
        <v>2015</v>
      </c>
      <c r="C2204" t="s">
        <v>3473</v>
      </c>
      <c r="D2204" t="s">
        <v>333</v>
      </c>
      <c r="E2204" t="s">
        <v>3194</v>
      </c>
      <c r="F2204" t="s">
        <v>3474</v>
      </c>
      <c r="G2204" t="s">
        <v>3841</v>
      </c>
      <c r="H2204">
        <v>66</v>
      </c>
      <c r="I2204">
        <v>57</v>
      </c>
      <c r="K2204" t="s">
        <v>1655</v>
      </c>
      <c r="L2204">
        <v>1</v>
      </c>
      <c r="M2204" t="s">
        <v>6727</v>
      </c>
    </row>
    <row r="2205" spans="1:13" x14ac:dyDescent="0.25">
      <c r="A2205">
        <v>4514</v>
      </c>
      <c r="B2205">
        <v>2015</v>
      </c>
      <c r="C2205" t="s">
        <v>3473</v>
      </c>
      <c r="D2205" t="s">
        <v>36</v>
      </c>
      <c r="E2205" t="s">
        <v>3194</v>
      </c>
      <c r="F2205" t="s">
        <v>3377</v>
      </c>
      <c r="G2205" t="s">
        <v>3841</v>
      </c>
      <c r="H2205">
        <v>66</v>
      </c>
      <c r="I2205">
        <v>63</v>
      </c>
      <c r="K2205" t="s">
        <v>1656</v>
      </c>
      <c r="L2205">
        <v>1</v>
      </c>
      <c r="M2205" t="s">
        <v>6693</v>
      </c>
    </row>
    <row r="2206" spans="1:13" x14ac:dyDescent="0.25">
      <c r="A2206">
        <v>4517</v>
      </c>
      <c r="B2206">
        <v>2015</v>
      </c>
      <c r="C2206" t="s">
        <v>3473</v>
      </c>
      <c r="D2206" t="s">
        <v>40</v>
      </c>
      <c r="E2206" t="s">
        <v>3194</v>
      </c>
      <c r="F2206" t="s">
        <v>3306</v>
      </c>
      <c r="G2206" t="s">
        <v>3842</v>
      </c>
      <c r="H2206">
        <v>58</v>
      </c>
      <c r="I2206">
        <v>56</v>
      </c>
      <c r="K2206" t="s">
        <v>1657</v>
      </c>
      <c r="L2206">
        <v>1</v>
      </c>
      <c r="M2206" t="s">
        <v>6728</v>
      </c>
    </row>
    <row r="2207" spans="1:13" x14ac:dyDescent="0.25">
      <c r="A2207">
        <v>4518</v>
      </c>
      <c r="B2207">
        <v>2015</v>
      </c>
      <c r="C2207" t="s">
        <v>3473</v>
      </c>
      <c r="D2207" t="s">
        <v>317</v>
      </c>
      <c r="E2207" t="s">
        <v>3194</v>
      </c>
      <c r="F2207" t="s">
        <v>3438</v>
      </c>
      <c r="G2207" t="s">
        <v>3841</v>
      </c>
      <c r="H2207">
        <v>58</v>
      </c>
      <c r="I2207">
        <v>45</v>
      </c>
      <c r="K2207" t="s">
        <v>1658</v>
      </c>
      <c r="L2207">
        <v>1</v>
      </c>
      <c r="M2207" t="s">
        <v>6628</v>
      </c>
    </row>
    <row r="2208" spans="1:13" x14ac:dyDescent="0.25">
      <c r="A2208">
        <v>4523</v>
      </c>
      <c r="B2208">
        <v>2015</v>
      </c>
      <c r="C2208" t="s">
        <v>3473</v>
      </c>
      <c r="D2208" t="s">
        <v>300</v>
      </c>
      <c r="E2208" t="s">
        <v>3194</v>
      </c>
      <c r="F2208" t="s">
        <v>3411</v>
      </c>
      <c r="G2208" t="s">
        <v>3842</v>
      </c>
      <c r="H2208">
        <v>71</v>
      </c>
      <c r="I2208">
        <v>68</v>
      </c>
      <c r="J2208" t="s">
        <v>3844</v>
      </c>
      <c r="K2208" t="s">
        <v>1659</v>
      </c>
      <c r="L2208">
        <v>1</v>
      </c>
      <c r="M2208" t="s">
        <v>6676</v>
      </c>
    </row>
    <row r="2209" spans="1:13" x14ac:dyDescent="0.25">
      <c r="A2209">
        <v>4524</v>
      </c>
      <c r="B2209">
        <v>2015</v>
      </c>
      <c r="C2209" t="s">
        <v>3473</v>
      </c>
      <c r="D2209" t="s">
        <v>92</v>
      </c>
      <c r="E2209" t="s">
        <v>3194</v>
      </c>
      <c r="F2209" t="s">
        <v>3275</v>
      </c>
      <c r="G2209" t="s">
        <v>3842</v>
      </c>
      <c r="H2209">
        <v>82</v>
      </c>
      <c r="I2209">
        <v>73</v>
      </c>
      <c r="J2209" t="s">
        <v>3844</v>
      </c>
      <c r="K2209" t="s">
        <v>1660</v>
      </c>
      <c r="L2209">
        <v>1</v>
      </c>
      <c r="M2209" t="s">
        <v>6730</v>
      </c>
    </row>
    <row r="2210" spans="1:13" x14ac:dyDescent="0.25">
      <c r="A2210">
        <v>4527</v>
      </c>
      <c r="B2210">
        <v>2015</v>
      </c>
      <c r="C2210" t="s">
        <v>3473</v>
      </c>
      <c r="D2210" t="s">
        <v>345</v>
      </c>
      <c r="E2210" t="s">
        <v>3194</v>
      </c>
      <c r="F2210" t="s">
        <v>3307</v>
      </c>
      <c r="G2210" t="s">
        <v>3841</v>
      </c>
      <c r="H2210">
        <v>63</v>
      </c>
      <c r="I2210">
        <v>54</v>
      </c>
      <c r="K2210" t="s">
        <v>1661</v>
      </c>
      <c r="L2210">
        <v>1</v>
      </c>
      <c r="M2210" t="s">
        <v>6715</v>
      </c>
    </row>
    <row r="2211" spans="1:13" x14ac:dyDescent="0.25">
      <c r="A2211">
        <v>4528</v>
      </c>
      <c r="B2211">
        <v>2015</v>
      </c>
      <c r="C2211" t="s">
        <v>3473</v>
      </c>
      <c r="D2211" t="s">
        <v>56</v>
      </c>
      <c r="E2211" t="s">
        <v>3194</v>
      </c>
      <c r="F2211" t="s">
        <v>3326</v>
      </c>
      <c r="G2211" t="s">
        <v>3841</v>
      </c>
      <c r="H2211">
        <v>77</v>
      </c>
      <c r="I2211">
        <v>76</v>
      </c>
      <c r="K2211" t="s">
        <v>1662</v>
      </c>
      <c r="L2211">
        <v>1</v>
      </c>
      <c r="M2211" t="s">
        <v>6563</v>
      </c>
    </row>
    <row r="2212" spans="1:13" x14ac:dyDescent="0.25">
      <c r="A2212">
        <v>4533</v>
      </c>
      <c r="B2212">
        <v>2015</v>
      </c>
      <c r="C2212" t="s">
        <v>3306</v>
      </c>
      <c r="D2212" t="s">
        <v>64</v>
      </c>
      <c r="E2212" t="s">
        <v>3194</v>
      </c>
      <c r="F2212" t="s">
        <v>3839</v>
      </c>
      <c r="G2212" t="s">
        <v>3842</v>
      </c>
      <c r="H2212">
        <v>86</v>
      </c>
      <c r="I2212">
        <v>63</v>
      </c>
      <c r="K2212" t="s">
        <v>176</v>
      </c>
      <c r="L2212">
        <v>1</v>
      </c>
      <c r="M2212" t="s">
        <v>6733</v>
      </c>
    </row>
    <row r="2213" spans="1:13" x14ac:dyDescent="0.25">
      <c r="A2213">
        <v>4534</v>
      </c>
      <c r="B2213">
        <v>2015</v>
      </c>
      <c r="C2213" t="s">
        <v>3306</v>
      </c>
      <c r="D2213" t="s">
        <v>65</v>
      </c>
      <c r="E2213" t="s">
        <v>3194</v>
      </c>
      <c r="F2213" t="s">
        <v>3481</v>
      </c>
      <c r="G2213" t="s">
        <v>3842</v>
      </c>
      <c r="H2213">
        <v>68</v>
      </c>
      <c r="I2213">
        <v>59</v>
      </c>
      <c r="K2213" t="s">
        <v>258</v>
      </c>
      <c r="L2213">
        <v>1</v>
      </c>
      <c r="M2213" t="s">
        <v>6734</v>
      </c>
    </row>
    <row r="2214" spans="1:13" x14ac:dyDescent="0.25">
      <c r="A2214">
        <v>4536</v>
      </c>
      <c r="B2214">
        <v>2015</v>
      </c>
      <c r="C2214" t="s">
        <v>3306</v>
      </c>
      <c r="D2214" t="s">
        <v>70</v>
      </c>
      <c r="E2214" t="s">
        <v>3194</v>
      </c>
      <c r="F2214" t="s">
        <v>3523</v>
      </c>
      <c r="G2214" t="s">
        <v>3842</v>
      </c>
      <c r="H2214">
        <v>72</v>
      </c>
      <c r="I2214">
        <v>70</v>
      </c>
      <c r="K2214" t="s">
        <v>100</v>
      </c>
      <c r="L2214">
        <v>1</v>
      </c>
      <c r="M2214" t="s">
        <v>6736</v>
      </c>
    </row>
    <row r="2215" spans="1:13" x14ac:dyDescent="0.25">
      <c r="A2215">
        <v>4538</v>
      </c>
      <c r="B2215">
        <v>2015</v>
      </c>
      <c r="C2215" t="s">
        <v>3306</v>
      </c>
      <c r="D2215" t="s">
        <v>18</v>
      </c>
      <c r="E2215" t="s">
        <v>3194</v>
      </c>
      <c r="F2215" t="s">
        <v>3345</v>
      </c>
      <c r="G2215" t="s">
        <v>3842</v>
      </c>
      <c r="H2215">
        <v>78</v>
      </c>
      <c r="I2215">
        <v>65</v>
      </c>
      <c r="K2215" t="s">
        <v>151</v>
      </c>
      <c r="L2215">
        <v>1</v>
      </c>
      <c r="M2215" t="s">
        <v>6737</v>
      </c>
    </row>
    <row r="2216" spans="1:13" x14ac:dyDescent="0.25">
      <c r="A2216">
        <v>4539</v>
      </c>
      <c r="B2216">
        <v>2015</v>
      </c>
      <c r="C2216" t="s">
        <v>3306</v>
      </c>
      <c r="D2216" t="s">
        <v>20</v>
      </c>
      <c r="E2216" t="s">
        <v>3194</v>
      </c>
      <c r="F2216" t="s">
        <v>3238</v>
      </c>
      <c r="G2216" t="s">
        <v>3841</v>
      </c>
      <c r="H2216">
        <v>75</v>
      </c>
      <c r="I2216">
        <v>43</v>
      </c>
      <c r="K2216" t="s">
        <v>290</v>
      </c>
      <c r="L2216">
        <v>1</v>
      </c>
      <c r="M2216" t="s">
        <v>4499</v>
      </c>
    </row>
    <row r="2217" spans="1:13" x14ac:dyDescent="0.25">
      <c r="A2217">
        <v>4540</v>
      </c>
      <c r="B2217">
        <v>2015</v>
      </c>
      <c r="C2217" t="s">
        <v>3306</v>
      </c>
      <c r="D2217" t="s">
        <v>24</v>
      </c>
      <c r="E2217" t="s">
        <v>3194</v>
      </c>
      <c r="F2217" t="s">
        <v>3839</v>
      </c>
      <c r="G2217" t="s">
        <v>3842</v>
      </c>
      <c r="H2217">
        <v>66</v>
      </c>
      <c r="I2217">
        <v>56</v>
      </c>
      <c r="K2217" t="s">
        <v>152</v>
      </c>
      <c r="L2217">
        <v>1</v>
      </c>
      <c r="M2217" t="s">
        <v>6738</v>
      </c>
    </row>
    <row r="2218" spans="1:13" x14ac:dyDescent="0.25">
      <c r="A2218">
        <v>4544</v>
      </c>
      <c r="B2218">
        <v>2015</v>
      </c>
      <c r="C2218" t="s">
        <v>3306</v>
      </c>
      <c r="D2218" t="s">
        <v>32</v>
      </c>
      <c r="E2218" t="s">
        <v>3194</v>
      </c>
      <c r="F2218" t="s">
        <v>3438</v>
      </c>
      <c r="G2218" t="s">
        <v>3841</v>
      </c>
      <c r="H2218">
        <v>83</v>
      </c>
      <c r="I2218">
        <v>70</v>
      </c>
      <c r="K2218" t="s">
        <v>485</v>
      </c>
      <c r="L2218">
        <v>1</v>
      </c>
      <c r="M2218" t="s">
        <v>6622</v>
      </c>
    </row>
    <row r="2219" spans="1:13" x14ac:dyDescent="0.25">
      <c r="A2219">
        <v>4547</v>
      </c>
      <c r="B2219">
        <v>2015</v>
      </c>
      <c r="C2219" t="s">
        <v>3306</v>
      </c>
      <c r="D2219" t="s">
        <v>271</v>
      </c>
      <c r="E2219" t="s">
        <v>3194</v>
      </c>
      <c r="F2219" t="s">
        <v>3411</v>
      </c>
      <c r="G2219" t="s">
        <v>3841</v>
      </c>
      <c r="H2219">
        <v>62</v>
      </c>
      <c r="I2219">
        <v>61</v>
      </c>
      <c r="K2219" t="s">
        <v>505</v>
      </c>
      <c r="L2219">
        <v>1</v>
      </c>
      <c r="M2219" t="s">
        <v>6671</v>
      </c>
    </row>
    <row r="2220" spans="1:13" x14ac:dyDescent="0.25">
      <c r="A2220">
        <v>4548</v>
      </c>
      <c r="B2220">
        <v>2015</v>
      </c>
      <c r="C2220" t="s">
        <v>3306</v>
      </c>
      <c r="D2220" t="s">
        <v>85</v>
      </c>
      <c r="E2220" t="s">
        <v>3194</v>
      </c>
      <c r="F2220" t="s">
        <v>3275</v>
      </c>
      <c r="G2220" t="s">
        <v>3841</v>
      </c>
      <c r="H2220">
        <v>63</v>
      </c>
      <c r="I2220">
        <v>56</v>
      </c>
      <c r="K2220" t="s">
        <v>506</v>
      </c>
      <c r="L2220">
        <v>1</v>
      </c>
      <c r="M2220" t="s">
        <v>6744</v>
      </c>
    </row>
    <row r="2221" spans="1:13" x14ac:dyDescent="0.25">
      <c r="A2221">
        <v>4551</v>
      </c>
      <c r="B2221">
        <v>2015</v>
      </c>
      <c r="C2221" t="s">
        <v>3306</v>
      </c>
      <c r="D2221" t="s">
        <v>277</v>
      </c>
      <c r="E2221" t="s">
        <v>3194</v>
      </c>
      <c r="F2221" t="s">
        <v>3447</v>
      </c>
      <c r="G2221" t="s">
        <v>3841</v>
      </c>
      <c r="H2221">
        <v>69</v>
      </c>
      <c r="I2221">
        <v>54</v>
      </c>
      <c r="K2221" t="s">
        <v>490</v>
      </c>
      <c r="L2221">
        <v>1</v>
      </c>
      <c r="M2221" t="s">
        <v>6653</v>
      </c>
    </row>
    <row r="2222" spans="1:13" x14ac:dyDescent="0.25">
      <c r="A2222">
        <v>4552</v>
      </c>
      <c r="B2222">
        <v>2015</v>
      </c>
      <c r="C2222" t="s">
        <v>3306</v>
      </c>
      <c r="D2222" t="s">
        <v>44</v>
      </c>
      <c r="E2222" t="s">
        <v>3194</v>
      </c>
      <c r="F2222" t="s">
        <v>3325</v>
      </c>
      <c r="G2222" t="s">
        <v>3841</v>
      </c>
      <c r="H2222">
        <v>73</v>
      </c>
      <c r="I2222">
        <v>62</v>
      </c>
      <c r="K2222" t="s">
        <v>1664</v>
      </c>
      <c r="L2222">
        <v>1</v>
      </c>
      <c r="M2222" t="s">
        <v>6745</v>
      </c>
    </row>
    <row r="2223" spans="1:13" x14ac:dyDescent="0.25">
      <c r="A2223">
        <v>4555</v>
      </c>
      <c r="B2223">
        <v>2015</v>
      </c>
      <c r="C2223" t="s">
        <v>3306</v>
      </c>
      <c r="D2223" t="s">
        <v>300</v>
      </c>
      <c r="E2223" t="s">
        <v>3194</v>
      </c>
      <c r="F2223" t="s">
        <v>3346</v>
      </c>
      <c r="G2223" t="s">
        <v>3841</v>
      </c>
      <c r="H2223">
        <v>73</v>
      </c>
      <c r="I2223">
        <v>71</v>
      </c>
      <c r="J2223" t="s">
        <v>3843</v>
      </c>
      <c r="K2223" t="s">
        <v>1665</v>
      </c>
      <c r="L2223">
        <v>1</v>
      </c>
      <c r="M2223" t="s">
        <v>6603</v>
      </c>
    </row>
    <row r="2224" spans="1:13" x14ac:dyDescent="0.25">
      <c r="A2224">
        <v>4556</v>
      </c>
      <c r="B2224">
        <v>2015</v>
      </c>
      <c r="C2224" t="s">
        <v>3306</v>
      </c>
      <c r="D2224" t="s">
        <v>92</v>
      </c>
      <c r="E2224" t="s">
        <v>3194</v>
      </c>
      <c r="F2224" t="s">
        <v>3268</v>
      </c>
      <c r="G2224" t="s">
        <v>3842</v>
      </c>
      <c r="H2224">
        <v>62</v>
      </c>
      <c r="I2224">
        <v>54</v>
      </c>
      <c r="K2224" t="s">
        <v>1666</v>
      </c>
      <c r="L2224">
        <v>1</v>
      </c>
      <c r="M2224" t="s">
        <v>6583</v>
      </c>
    </row>
    <row r="2225" spans="1:13" x14ac:dyDescent="0.25">
      <c r="A2225">
        <v>4559</v>
      </c>
      <c r="B2225">
        <v>2015</v>
      </c>
      <c r="C2225" t="s">
        <v>3306</v>
      </c>
      <c r="D2225" t="s">
        <v>345</v>
      </c>
      <c r="E2225" t="s">
        <v>3194</v>
      </c>
      <c r="F2225" t="s">
        <v>3419</v>
      </c>
      <c r="G2225" t="s">
        <v>3842</v>
      </c>
      <c r="H2225">
        <v>70</v>
      </c>
      <c r="I2225">
        <v>66</v>
      </c>
      <c r="K2225" t="s">
        <v>1668</v>
      </c>
      <c r="L2225">
        <v>1</v>
      </c>
      <c r="M2225" t="s">
        <v>6747</v>
      </c>
    </row>
    <row r="2226" spans="1:13" x14ac:dyDescent="0.25">
      <c r="A2226">
        <v>4560</v>
      </c>
      <c r="B2226">
        <v>2015</v>
      </c>
      <c r="C2226" t="s">
        <v>3306</v>
      </c>
      <c r="D2226" t="s">
        <v>56</v>
      </c>
      <c r="E2226" t="s">
        <v>3194</v>
      </c>
      <c r="F2226" t="s">
        <v>3474</v>
      </c>
      <c r="G2226" t="s">
        <v>3842</v>
      </c>
      <c r="H2226">
        <v>63</v>
      </c>
      <c r="I2226">
        <v>60</v>
      </c>
      <c r="K2226" t="s">
        <v>514</v>
      </c>
      <c r="L2226">
        <v>1</v>
      </c>
      <c r="M2226" t="s">
        <v>6748</v>
      </c>
    </row>
    <row r="2227" spans="1:13" x14ac:dyDescent="0.25">
      <c r="A2227">
        <v>4562</v>
      </c>
      <c r="B2227">
        <v>2015</v>
      </c>
      <c r="C2227" t="s">
        <v>3275</v>
      </c>
      <c r="D2227" t="s">
        <v>8</v>
      </c>
      <c r="E2227" t="s">
        <v>3194</v>
      </c>
      <c r="F2227" t="s">
        <v>3532</v>
      </c>
      <c r="G2227" t="s">
        <v>3841</v>
      </c>
      <c r="H2227">
        <v>74</v>
      </c>
      <c r="I2227">
        <v>65</v>
      </c>
      <c r="K2227" t="s">
        <v>9</v>
      </c>
      <c r="L2227">
        <v>1</v>
      </c>
      <c r="M2227" t="s">
        <v>6749</v>
      </c>
    </row>
    <row r="2228" spans="1:13" x14ac:dyDescent="0.25">
      <c r="A2228">
        <v>4563</v>
      </c>
      <c r="B2228">
        <v>2015</v>
      </c>
      <c r="C2228" t="s">
        <v>3275</v>
      </c>
      <c r="D2228" t="s">
        <v>65</v>
      </c>
      <c r="E2228" t="s">
        <v>3194</v>
      </c>
      <c r="F2228" t="s">
        <v>3839</v>
      </c>
      <c r="G2228" t="s">
        <v>3842</v>
      </c>
      <c r="H2228">
        <v>94</v>
      </c>
      <c r="I2228">
        <v>81</v>
      </c>
      <c r="K2228" t="s">
        <v>11</v>
      </c>
      <c r="L2228">
        <v>1</v>
      </c>
      <c r="M2228" t="s">
        <v>6750</v>
      </c>
    </row>
    <row r="2229" spans="1:13" x14ac:dyDescent="0.25">
      <c r="A2229">
        <v>4564</v>
      </c>
      <c r="B2229">
        <v>2015</v>
      </c>
      <c r="C2229" t="s">
        <v>3275</v>
      </c>
      <c r="D2229" t="s">
        <v>149</v>
      </c>
      <c r="E2229" t="s">
        <v>3194</v>
      </c>
      <c r="F2229" t="s">
        <v>3266</v>
      </c>
      <c r="G2229" t="s">
        <v>3841</v>
      </c>
      <c r="H2229">
        <v>73</v>
      </c>
      <c r="I2229">
        <v>71</v>
      </c>
      <c r="J2229" t="s">
        <v>3843</v>
      </c>
      <c r="K2229" t="s">
        <v>13</v>
      </c>
      <c r="L2229">
        <v>1</v>
      </c>
      <c r="M2229" t="s">
        <v>4213</v>
      </c>
    </row>
    <row r="2230" spans="1:13" x14ac:dyDescent="0.25">
      <c r="A2230">
        <v>4565</v>
      </c>
      <c r="B2230">
        <v>2015</v>
      </c>
      <c r="C2230" t="s">
        <v>3275</v>
      </c>
      <c r="D2230" t="s">
        <v>68</v>
      </c>
      <c r="E2230" t="s">
        <v>3194</v>
      </c>
      <c r="F2230" t="s">
        <v>3469</v>
      </c>
      <c r="G2230" t="s">
        <v>3842</v>
      </c>
      <c r="H2230">
        <v>58</v>
      </c>
      <c r="I2230">
        <v>50</v>
      </c>
      <c r="K2230" t="s">
        <v>15</v>
      </c>
      <c r="L2230">
        <v>1</v>
      </c>
      <c r="M2230" t="s">
        <v>6751</v>
      </c>
    </row>
    <row r="2231" spans="1:13" x14ac:dyDescent="0.25">
      <c r="A2231">
        <v>4569</v>
      </c>
      <c r="B2231">
        <v>2015</v>
      </c>
      <c r="C2231" t="s">
        <v>3275</v>
      </c>
      <c r="D2231" t="s">
        <v>218</v>
      </c>
      <c r="E2231" t="s">
        <v>3194</v>
      </c>
      <c r="F2231" t="s">
        <v>3359</v>
      </c>
      <c r="G2231" t="s">
        <v>3842</v>
      </c>
      <c r="H2231">
        <v>58</v>
      </c>
      <c r="I2231">
        <v>48</v>
      </c>
      <c r="K2231" t="s">
        <v>484</v>
      </c>
      <c r="L2231">
        <v>1</v>
      </c>
      <c r="M2231" t="s">
        <v>6754</v>
      </c>
    </row>
    <row r="2232" spans="1:13" x14ac:dyDescent="0.25">
      <c r="A2232">
        <v>4570</v>
      </c>
      <c r="B2232">
        <v>2015</v>
      </c>
      <c r="C2232" t="s">
        <v>3275</v>
      </c>
      <c r="D2232" t="s">
        <v>314</v>
      </c>
      <c r="E2232" t="s">
        <v>3194</v>
      </c>
      <c r="F2232" t="s">
        <v>3314</v>
      </c>
      <c r="G2232" t="s">
        <v>3841</v>
      </c>
      <c r="H2232">
        <v>78</v>
      </c>
      <c r="I2232">
        <v>74</v>
      </c>
      <c r="K2232" t="s">
        <v>25</v>
      </c>
      <c r="L2232">
        <v>1</v>
      </c>
      <c r="M2232" t="s">
        <v>6755</v>
      </c>
    </row>
    <row r="2233" spans="1:13" x14ac:dyDescent="0.25">
      <c r="A2233">
        <v>4571</v>
      </c>
      <c r="B2233">
        <v>2015</v>
      </c>
      <c r="C2233" t="s">
        <v>3275</v>
      </c>
      <c r="D2233" t="s">
        <v>78</v>
      </c>
      <c r="E2233" t="s">
        <v>3194</v>
      </c>
      <c r="F2233" t="s">
        <v>3426</v>
      </c>
      <c r="G2233" t="s">
        <v>3842</v>
      </c>
      <c r="H2233">
        <v>79</v>
      </c>
      <c r="I2233">
        <v>71</v>
      </c>
      <c r="K2233" t="s">
        <v>27</v>
      </c>
      <c r="L2233">
        <v>1</v>
      </c>
      <c r="M2233" t="s">
        <v>5927</v>
      </c>
    </row>
    <row r="2234" spans="1:13" x14ac:dyDescent="0.25">
      <c r="A2234">
        <v>4572</v>
      </c>
      <c r="B2234">
        <v>2015</v>
      </c>
      <c r="C2234" t="s">
        <v>3275</v>
      </c>
      <c r="D2234" t="s">
        <v>180</v>
      </c>
      <c r="E2234" t="s">
        <v>3194</v>
      </c>
      <c r="F2234" t="s">
        <v>3304</v>
      </c>
      <c r="G2234" t="s">
        <v>3841</v>
      </c>
      <c r="H2234">
        <v>79</v>
      </c>
      <c r="I2234">
        <v>70</v>
      </c>
      <c r="K2234" t="s">
        <v>857</v>
      </c>
      <c r="L2234">
        <v>1</v>
      </c>
      <c r="M2234" t="s">
        <v>6756</v>
      </c>
    </row>
    <row r="2235" spans="1:13" x14ac:dyDescent="0.25">
      <c r="A2235">
        <v>4576</v>
      </c>
      <c r="B2235">
        <v>2015</v>
      </c>
      <c r="C2235" t="s">
        <v>3275</v>
      </c>
      <c r="D2235" t="s">
        <v>159</v>
      </c>
      <c r="E2235" t="s">
        <v>3194</v>
      </c>
      <c r="F2235" t="s">
        <v>3268</v>
      </c>
      <c r="G2235" t="s">
        <v>3842</v>
      </c>
      <c r="H2235">
        <v>66</v>
      </c>
      <c r="I2235">
        <v>57</v>
      </c>
      <c r="K2235" t="s">
        <v>1671</v>
      </c>
      <c r="L2235">
        <v>1</v>
      </c>
      <c r="M2235" t="s">
        <v>6574</v>
      </c>
    </row>
    <row r="2236" spans="1:13" x14ac:dyDescent="0.25">
      <c r="A2236">
        <v>4577</v>
      </c>
      <c r="B2236">
        <v>2015</v>
      </c>
      <c r="C2236" t="s">
        <v>3275</v>
      </c>
      <c r="D2236" t="s">
        <v>36</v>
      </c>
      <c r="E2236" t="s">
        <v>3194</v>
      </c>
      <c r="F2236" t="s">
        <v>3346</v>
      </c>
      <c r="G2236" t="s">
        <v>3842</v>
      </c>
      <c r="H2236">
        <v>70</v>
      </c>
      <c r="I2236">
        <v>53</v>
      </c>
      <c r="K2236" t="s">
        <v>1672</v>
      </c>
      <c r="L2236">
        <v>1</v>
      </c>
      <c r="M2236" t="s">
        <v>6597</v>
      </c>
    </row>
    <row r="2237" spans="1:13" x14ac:dyDescent="0.25">
      <c r="A2237">
        <v>4580</v>
      </c>
      <c r="B2237">
        <v>2015</v>
      </c>
      <c r="C2237" t="s">
        <v>3275</v>
      </c>
      <c r="D2237" t="s">
        <v>40</v>
      </c>
      <c r="E2237" t="s">
        <v>3194</v>
      </c>
      <c r="F2237" t="s">
        <v>3326</v>
      </c>
      <c r="G2237" t="s">
        <v>3842</v>
      </c>
      <c r="H2237">
        <v>81</v>
      </c>
      <c r="I2237">
        <v>76</v>
      </c>
      <c r="J2237" t="s">
        <v>3843</v>
      </c>
      <c r="K2237" t="s">
        <v>1673</v>
      </c>
      <c r="L2237">
        <v>1</v>
      </c>
      <c r="M2237" t="s">
        <v>6552</v>
      </c>
    </row>
    <row r="2238" spans="1:13" x14ac:dyDescent="0.25">
      <c r="A2238">
        <v>4581</v>
      </c>
      <c r="B2238">
        <v>2015</v>
      </c>
      <c r="C2238" t="s">
        <v>3275</v>
      </c>
      <c r="D2238" t="s">
        <v>317</v>
      </c>
      <c r="E2238" t="s">
        <v>3194</v>
      </c>
      <c r="F2238" t="s">
        <v>3307</v>
      </c>
      <c r="G2238" t="s">
        <v>3842</v>
      </c>
      <c r="H2238">
        <v>81</v>
      </c>
      <c r="I2238">
        <v>68</v>
      </c>
      <c r="K2238" t="s">
        <v>1674</v>
      </c>
      <c r="L2238">
        <v>1</v>
      </c>
      <c r="M2238" t="s">
        <v>6711</v>
      </c>
    </row>
    <row r="2239" spans="1:13" x14ac:dyDescent="0.25">
      <c r="A2239">
        <v>4584</v>
      </c>
      <c r="B2239">
        <v>2015</v>
      </c>
      <c r="C2239" t="s">
        <v>3275</v>
      </c>
      <c r="D2239" t="s">
        <v>208</v>
      </c>
      <c r="E2239" t="s">
        <v>3194</v>
      </c>
      <c r="F2239" t="s">
        <v>3438</v>
      </c>
      <c r="G2239" t="s">
        <v>3842</v>
      </c>
      <c r="H2239">
        <v>80</v>
      </c>
      <c r="I2239">
        <v>60</v>
      </c>
      <c r="K2239" t="s">
        <v>1675</v>
      </c>
      <c r="L2239">
        <v>1</v>
      </c>
      <c r="M2239" t="s">
        <v>6631</v>
      </c>
    </row>
    <row r="2240" spans="1:13" x14ac:dyDescent="0.25">
      <c r="A2240">
        <v>4585</v>
      </c>
      <c r="B2240">
        <v>2015</v>
      </c>
      <c r="C2240" t="s">
        <v>3275</v>
      </c>
      <c r="D2240" t="s">
        <v>47</v>
      </c>
      <c r="E2240" t="s">
        <v>3194</v>
      </c>
      <c r="F2240" t="s">
        <v>3306</v>
      </c>
      <c r="G2240" t="s">
        <v>3842</v>
      </c>
      <c r="H2240">
        <v>78</v>
      </c>
      <c r="I2240">
        <v>68</v>
      </c>
      <c r="K2240" t="s">
        <v>1676</v>
      </c>
      <c r="L2240">
        <v>1</v>
      </c>
      <c r="M2240" t="s">
        <v>6746</v>
      </c>
    </row>
    <row r="2241" spans="1:13" x14ac:dyDescent="0.25">
      <c r="A2241">
        <v>4588</v>
      </c>
      <c r="B2241">
        <v>2015</v>
      </c>
      <c r="C2241" t="s">
        <v>3275</v>
      </c>
      <c r="D2241" t="s">
        <v>303</v>
      </c>
      <c r="E2241" t="s">
        <v>3194</v>
      </c>
      <c r="F2241" t="s">
        <v>3325</v>
      </c>
      <c r="G2241" t="s">
        <v>3842</v>
      </c>
      <c r="H2241">
        <v>71</v>
      </c>
      <c r="I2241">
        <v>66</v>
      </c>
      <c r="K2241" t="s">
        <v>1677</v>
      </c>
      <c r="L2241">
        <v>1</v>
      </c>
      <c r="M2241" t="s">
        <v>6760</v>
      </c>
    </row>
    <row r="2242" spans="1:13" x14ac:dyDescent="0.25">
      <c r="A2242">
        <v>4589</v>
      </c>
      <c r="B2242">
        <v>2015</v>
      </c>
      <c r="C2242" t="s">
        <v>3275</v>
      </c>
      <c r="D2242" t="s">
        <v>95</v>
      </c>
      <c r="E2242" t="s">
        <v>3194</v>
      </c>
      <c r="F2242" t="s">
        <v>3447</v>
      </c>
      <c r="G2242" t="s">
        <v>3842</v>
      </c>
      <c r="H2242">
        <v>72</v>
      </c>
      <c r="I2242">
        <v>54</v>
      </c>
      <c r="K2242" t="s">
        <v>1678</v>
      </c>
      <c r="L2242">
        <v>1</v>
      </c>
      <c r="M2242" t="s">
        <v>6658</v>
      </c>
    </row>
    <row r="2243" spans="1:13" x14ac:dyDescent="0.25">
      <c r="A2243">
        <v>4590</v>
      </c>
      <c r="B2243">
        <v>2015</v>
      </c>
      <c r="C2243" t="s">
        <v>3275</v>
      </c>
      <c r="D2243" t="s">
        <v>56</v>
      </c>
      <c r="E2243" t="s">
        <v>3194</v>
      </c>
      <c r="F2243" t="s">
        <v>3411</v>
      </c>
      <c r="G2243" t="s">
        <v>3842</v>
      </c>
      <c r="H2243">
        <v>100</v>
      </c>
      <c r="I2243">
        <v>95</v>
      </c>
      <c r="J2243" t="s">
        <v>3845</v>
      </c>
      <c r="K2243" t="s">
        <v>1679</v>
      </c>
      <c r="L2243">
        <v>1</v>
      </c>
      <c r="M2243" t="s">
        <v>6679</v>
      </c>
    </row>
    <row r="2244" spans="1:13" x14ac:dyDescent="0.25">
      <c r="A2244">
        <v>4595</v>
      </c>
      <c r="B2244">
        <v>2015</v>
      </c>
      <c r="C2244" t="s">
        <v>3419</v>
      </c>
      <c r="D2244" t="s">
        <v>64</v>
      </c>
      <c r="E2244" t="s">
        <v>3194</v>
      </c>
      <c r="F2244" t="s">
        <v>3839</v>
      </c>
      <c r="G2244" t="s">
        <v>3842</v>
      </c>
      <c r="H2244">
        <v>92</v>
      </c>
      <c r="I2244">
        <v>74</v>
      </c>
      <c r="K2244" t="s">
        <v>176</v>
      </c>
      <c r="L2244">
        <v>1</v>
      </c>
      <c r="M2244" t="s">
        <v>6762</v>
      </c>
    </row>
    <row r="2245" spans="1:13" x14ac:dyDescent="0.25">
      <c r="A2245">
        <v>4596</v>
      </c>
      <c r="B2245">
        <v>2015</v>
      </c>
      <c r="C2245" t="s">
        <v>3419</v>
      </c>
      <c r="D2245" t="s">
        <v>65</v>
      </c>
      <c r="E2245" t="s">
        <v>3194</v>
      </c>
      <c r="F2245" t="s">
        <v>3486</v>
      </c>
      <c r="G2245" t="s">
        <v>3841</v>
      </c>
      <c r="H2245">
        <v>63</v>
      </c>
      <c r="I2245">
        <v>62</v>
      </c>
      <c r="K2245" t="s">
        <v>11</v>
      </c>
      <c r="L2245">
        <v>1</v>
      </c>
      <c r="M2245" t="s">
        <v>6763</v>
      </c>
    </row>
    <row r="2246" spans="1:13" x14ac:dyDescent="0.25">
      <c r="A2246">
        <v>4597</v>
      </c>
      <c r="B2246">
        <v>2015</v>
      </c>
      <c r="C2246" t="s">
        <v>3419</v>
      </c>
      <c r="D2246" t="s">
        <v>12</v>
      </c>
      <c r="E2246" t="s">
        <v>3194</v>
      </c>
      <c r="F2246" t="s">
        <v>3529</v>
      </c>
      <c r="G2246" t="s">
        <v>3842</v>
      </c>
      <c r="H2246">
        <v>80</v>
      </c>
      <c r="I2246">
        <v>67</v>
      </c>
      <c r="K2246" t="s">
        <v>99</v>
      </c>
      <c r="L2246">
        <v>1</v>
      </c>
      <c r="M2246" t="s">
        <v>6764</v>
      </c>
    </row>
    <row r="2247" spans="1:13" x14ac:dyDescent="0.25">
      <c r="A2247">
        <v>4598</v>
      </c>
      <c r="B2247">
        <v>2015</v>
      </c>
      <c r="C2247" t="s">
        <v>3419</v>
      </c>
      <c r="D2247" t="s">
        <v>70</v>
      </c>
      <c r="E2247" t="s">
        <v>3194</v>
      </c>
      <c r="F2247" t="s">
        <v>3279</v>
      </c>
      <c r="G2247" t="s">
        <v>3841</v>
      </c>
      <c r="H2247">
        <v>71</v>
      </c>
      <c r="I2247">
        <v>57</v>
      </c>
      <c r="K2247" t="s">
        <v>15</v>
      </c>
      <c r="L2247">
        <v>1</v>
      </c>
      <c r="M2247" t="s">
        <v>6765</v>
      </c>
    </row>
    <row r="2248" spans="1:13" x14ac:dyDescent="0.25">
      <c r="A2248">
        <v>4599</v>
      </c>
      <c r="B2248">
        <v>2015</v>
      </c>
      <c r="C2248" t="s">
        <v>3419</v>
      </c>
      <c r="D2248" t="s">
        <v>104</v>
      </c>
      <c r="E2248" t="s">
        <v>3194</v>
      </c>
      <c r="F2248" t="s">
        <v>3388</v>
      </c>
      <c r="G2248" t="s">
        <v>3841</v>
      </c>
      <c r="H2248">
        <v>93</v>
      </c>
      <c r="I2248">
        <v>92</v>
      </c>
      <c r="K2248" t="s">
        <v>17</v>
      </c>
      <c r="L2248">
        <v>1</v>
      </c>
      <c r="M2248" t="s">
        <v>5700</v>
      </c>
    </row>
    <row r="2249" spans="1:13" x14ac:dyDescent="0.25">
      <c r="A2249">
        <v>4604</v>
      </c>
      <c r="B2249">
        <v>2015</v>
      </c>
      <c r="C2249" t="s">
        <v>3419</v>
      </c>
      <c r="D2249" t="s">
        <v>30</v>
      </c>
      <c r="E2249" t="s">
        <v>3194</v>
      </c>
      <c r="F2249" t="s">
        <v>3839</v>
      </c>
      <c r="G2249" t="s">
        <v>3842</v>
      </c>
      <c r="H2249">
        <v>79</v>
      </c>
      <c r="I2249">
        <v>68</v>
      </c>
      <c r="K2249" t="s">
        <v>179</v>
      </c>
      <c r="L2249">
        <v>1</v>
      </c>
      <c r="M2249" t="s">
        <v>6768</v>
      </c>
    </row>
    <row r="2250" spans="1:13" x14ac:dyDescent="0.25">
      <c r="A2250">
        <v>4607</v>
      </c>
      <c r="B2250">
        <v>2015</v>
      </c>
      <c r="C2250" t="s">
        <v>3419</v>
      </c>
      <c r="D2250" t="s">
        <v>159</v>
      </c>
      <c r="E2250" t="s">
        <v>3194</v>
      </c>
      <c r="F2250" t="s">
        <v>3306</v>
      </c>
      <c r="G2250" t="s">
        <v>3842</v>
      </c>
      <c r="H2250">
        <v>77</v>
      </c>
      <c r="I2250">
        <v>57</v>
      </c>
      <c r="K2250" t="s">
        <v>1682</v>
      </c>
      <c r="L2250">
        <v>1</v>
      </c>
      <c r="M2250" t="s">
        <v>6742</v>
      </c>
    </row>
    <row r="2251" spans="1:13" x14ac:dyDescent="0.25">
      <c r="A2251">
        <v>4608</v>
      </c>
      <c r="B2251">
        <v>2015</v>
      </c>
      <c r="C2251" t="s">
        <v>3419</v>
      </c>
      <c r="D2251" t="s">
        <v>36</v>
      </c>
      <c r="E2251" t="s">
        <v>3194</v>
      </c>
      <c r="F2251" t="s">
        <v>3438</v>
      </c>
      <c r="G2251" t="s">
        <v>3841</v>
      </c>
      <c r="H2251">
        <v>84</v>
      </c>
      <c r="I2251">
        <v>72</v>
      </c>
      <c r="K2251" t="s">
        <v>1683</v>
      </c>
      <c r="L2251">
        <v>1</v>
      </c>
      <c r="M2251" t="s">
        <v>6624</v>
      </c>
    </row>
    <row r="2252" spans="1:13" x14ac:dyDescent="0.25">
      <c r="A2252">
        <v>4610</v>
      </c>
      <c r="B2252">
        <v>2015</v>
      </c>
      <c r="C2252" t="s">
        <v>3419</v>
      </c>
      <c r="D2252" t="s">
        <v>85</v>
      </c>
      <c r="E2252" t="s">
        <v>3194</v>
      </c>
      <c r="F2252" t="s">
        <v>3474</v>
      </c>
      <c r="G2252" t="s">
        <v>3841</v>
      </c>
      <c r="H2252">
        <v>73</v>
      </c>
      <c r="I2252">
        <v>55</v>
      </c>
      <c r="K2252" t="s">
        <v>1684</v>
      </c>
      <c r="L2252">
        <v>1</v>
      </c>
      <c r="M2252" t="s">
        <v>6770</v>
      </c>
    </row>
    <row r="2253" spans="1:13" x14ac:dyDescent="0.25">
      <c r="A2253">
        <v>4613</v>
      </c>
      <c r="B2253">
        <v>2015</v>
      </c>
      <c r="C2253" t="s">
        <v>3419</v>
      </c>
      <c r="D2253" t="s">
        <v>277</v>
      </c>
      <c r="E2253" t="s">
        <v>3194</v>
      </c>
      <c r="F2253" t="s">
        <v>3411</v>
      </c>
      <c r="G2253" t="s">
        <v>3842</v>
      </c>
      <c r="H2253">
        <v>69</v>
      </c>
      <c r="I2253">
        <v>58</v>
      </c>
      <c r="K2253" t="s">
        <v>1686</v>
      </c>
      <c r="L2253">
        <v>1</v>
      </c>
      <c r="M2253" t="s">
        <v>6673</v>
      </c>
    </row>
    <row r="2254" spans="1:13" x14ac:dyDescent="0.25">
      <c r="A2254">
        <v>4614</v>
      </c>
      <c r="B2254">
        <v>2015</v>
      </c>
      <c r="C2254" t="s">
        <v>3419</v>
      </c>
      <c r="D2254" t="s">
        <v>44</v>
      </c>
      <c r="E2254" t="s">
        <v>3194</v>
      </c>
      <c r="F2254" t="s">
        <v>3275</v>
      </c>
      <c r="G2254" t="s">
        <v>3841</v>
      </c>
      <c r="H2254">
        <v>65</v>
      </c>
      <c r="I2254">
        <v>57</v>
      </c>
      <c r="K2254" t="s">
        <v>1687</v>
      </c>
      <c r="L2254">
        <v>1</v>
      </c>
      <c r="M2254" t="s">
        <v>6759</v>
      </c>
    </row>
    <row r="2255" spans="1:13" x14ac:dyDescent="0.25">
      <c r="A2255">
        <v>4617</v>
      </c>
      <c r="B2255">
        <v>2015</v>
      </c>
      <c r="C2255" t="s">
        <v>3419</v>
      </c>
      <c r="D2255" t="s">
        <v>300</v>
      </c>
      <c r="E2255" t="s">
        <v>3194</v>
      </c>
      <c r="F2255" t="s">
        <v>3307</v>
      </c>
      <c r="G2255" t="s">
        <v>3842</v>
      </c>
      <c r="H2255">
        <v>72</v>
      </c>
      <c r="I2255">
        <v>67</v>
      </c>
      <c r="K2255" t="s">
        <v>1690</v>
      </c>
      <c r="L2255">
        <v>1</v>
      </c>
      <c r="M2255" t="s">
        <v>6712</v>
      </c>
    </row>
    <row r="2256" spans="1:13" x14ac:dyDescent="0.25">
      <c r="A2256">
        <v>4618</v>
      </c>
      <c r="B2256">
        <v>2015</v>
      </c>
      <c r="C2256" t="s">
        <v>3419</v>
      </c>
      <c r="D2256" t="s">
        <v>92</v>
      </c>
      <c r="E2256" t="s">
        <v>3194</v>
      </c>
      <c r="F2256" t="s">
        <v>3326</v>
      </c>
      <c r="G2256" t="s">
        <v>3841</v>
      </c>
      <c r="H2256">
        <v>89</v>
      </c>
      <c r="I2256">
        <v>81</v>
      </c>
      <c r="K2256" t="s">
        <v>1691</v>
      </c>
      <c r="L2256">
        <v>1</v>
      </c>
      <c r="M2256" t="s">
        <v>6559</v>
      </c>
    </row>
    <row r="2257" spans="1:13" x14ac:dyDescent="0.25">
      <c r="A2257">
        <v>4622</v>
      </c>
      <c r="B2257">
        <v>2015</v>
      </c>
      <c r="C2257" t="s">
        <v>3419</v>
      </c>
      <c r="D2257" t="s">
        <v>308</v>
      </c>
      <c r="E2257" t="s">
        <v>3194</v>
      </c>
      <c r="F2257" t="s">
        <v>3473</v>
      </c>
      <c r="G2257" t="s">
        <v>3841</v>
      </c>
      <c r="H2257">
        <v>76</v>
      </c>
      <c r="I2257">
        <v>74</v>
      </c>
      <c r="K2257" t="s">
        <v>1692</v>
      </c>
      <c r="L2257">
        <v>1</v>
      </c>
      <c r="M2257" t="s">
        <v>6731</v>
      </c>
    </row>
    <row r="2258" spans="1:13" x14ac:dyDescent="0.25">
      <c r="A2258">
        <v>4623</v>
      </c>
      <c r="B2258">
        <v>2015</v>
      </c>
      <c r="C2258" t="s">
        <v>3419</v>
      </c>
      <c r="D2258" t="s">
        <v>310</v>
      </c>
      <c r="E2258" t="s">
        <v>3194</v>
      </c>
      <c r="F2258" t="s">
        <v>3377</v>
      </c>
      <c r="G2258" t="s">
        <v>3842</v>
      </c>
      <c r="H2258">
        <v>69</v>
      </c>
      <c r="I2258">
        <v>68</v>
      </c>
      <c r="K2258" t="s">
        <v>1693</v>
      </c>
      <c r="L2258">
        <v>1</v>
      </c>
      <c r="M2258" t="s">
        <v>6701</v>
      </c>
    </row>
    <row r="2259" spans="1:13" x14ac:dyDescent="0.25">
      <c r="A2259">
        <v>4625</v>
      </c>
      <c r="B2259">
        <v>2015</v>
      </c>
      <c r="C2259" t="s">
        <v>3474</v>
      </c>
      <c r="D2259" t="s">
        <v>64</v>
      </c>
      <c r="E2259" t="s">
        <v>3194</v>
      </c>
      <c r="F2259" t="s">
        <v>3392</v>
      </c>
      <c r="G2259" t="s">
        <v>3842</v>
      </c>
      <c r="H2259">
        <v>65</v>
      </c>
      <c r="I2259">
        <v>52</v>
      </c>
      <c r="K2259" t="s">
        <v>176</v>
      </c>
      <c r="L2259">
        <v>1</v>
      </c>
      <c r="M2259" t="s">
        <v>6773</v>
      </c>
    </row>
    <row r="2260" spans="1:13" x14ac:dyDescent="0.25">
      <c r="A2260">
        <v>4626</v>
      </c>
      <c r="B2260">
        <v>2015</v>
      </c>
      <c r="C2260" t="s">
        <v>3474</v>
      </c>
      <c r="D2260" t="s">
        <v>12</v>
      </c>
      <c r="E2260" t="s">
        <v>3194</v>
      </c>
      <c r="F2260" t="s">
        <v>3362</v>
      </c>
      <c r="G2260" t="s">
        <v>3842</v>
      </c>
      <c r="H2260">
        <v>77</v>
      </c>
      <c r="I2260">
        <v>76</v>
      </c>
      <c r="K2260" t="s">
        <v>258</v>
      </c>
      <c r="L2260">
        <v>1</v>
      </c>
      <c r="M2260" t="s">
        <v>6774</v>
      </c>
    </row>
    <row r="2261" spans="1:13" x14ac:dyDescent="0.25">
      <c r="A2261">
        <v>4632</v>
      </c>
      <c r="B2261">
        <v>2015</v>
      </c>
      <c r="C2261" t="s">
        <v>3474</v>
      </c>
      <c r="D2261" t="s">
        <v>22</v>
      </c>
      <c r="E2261" t="s">
        <v>3194</v>
      </c>
      <c r="F2261" t="s">
        <v>3527</v>
      </c>
      <c r="G2261" t="s">
        <v>3842</v>
      </c>
      <c r="H2261">
        <v>81</v>
      </c>
      <c r="I2261">
        <v>65</v>
      </c>
      <c r="K2261" t="s">
        <v>152</v>
      </c>
      <c r="L2261">
        <v>1</v>
      </c>
      <c r="M2261" t="s">
        <v>6779</v>
      </c>
    </row>
    <row r="2262" spans="1:13" x14ac:dyDescent="0.25">
      <c r="A2262">
        <v>4633</v>
      </c>
      <c r="B2262">
        <v>2015</v>
      </c>
      <c r="C2262" t="s">
        <v>3474</v>
      </c>
      <c r="D2262" t="s">
        <v>331</v>
      </c>
      <c r="E2262" t="s">
        <v>3194</v>
      </c>
      <c r="F2262" t="s">
        <v>3443</v>
      </c>
      <c r="G2262" t="s">
        <v>3842</v>
      </c>
      <c r="H2262">
        <v>80</v>
      </c>
      <c r="I2262">
        <v>62</v>
      </c>
      <c r="K2262" t="s">
        <v>153</v>
      </c>
      <c r="L2262">
        <v>1</v>
      </c>
      <c r="M2262" t="s">
        <v>6780</v>
      </c>
    </row>
    <row r="2263" spans="1:13" x14ac:dyDescent="0.25">
      <c r="A2263">
        <v>4634</v>
      </c>
      <c r="B2263">
        <v>2015</v>
      </c>
      <c r="C2263" t="s">
        <v>3474</v>
      </c>
      <c r="D2263" t="s">
        <v>417</v>
      </c>
      <c r="E2263" t="s">
        <v>3194</v>
      </c>
      <c r="F2263" t="s">
        <v>3836</v>
      </c>
      <c r="G2263" t="s">
        <v>3841</v>
      </c>
      <c r="H2263">
        <v>60</v>
      </c>
      <c r="I2263">
        <v>55</v>
      </c>
      <c r="K2263" t="s">
        <v>154</v>
      </c>
      <c r="L2263">
        <v>1</v>
      </c>
      <c r="M2263" t="s">
        <v>6781</v>
      </c>
    </row>
    <row r="2264" spans="1:13" x14ac:dyDescent="0.25">
      <c r="A2264">
        <v>4635</v>
      </c>
      <c r="B2264">
        <v>2015</v>
      </c>
      <c r="C2264" t="s">
        <v>3474</v>
      </c>
      <c r="D2264" t="s">
        <v>109</v>
      </c>
      <c r="E2264" t="s">
        <v>3194</v>
      </c>
      <c r="F2264" t="s">
        <v>3535</v>
      </c>
      <c r="G2264" t="s">
        <v>3842</v>
      </c>
      <c r="H2264">
        <v>78</v>
      </c>
      <c r="I2264">
        <v>45</v>
      </c>
      <c r="K2264" t="s">
        <v>332</v>
      </c>
      <c r="L2264">
        <v>1</v>
      </c>
      <c r="M2264" t="s">
        <v>6782</v>
      </c>
    </row>
    <row r="2265" spans="1:13" x14ac:dyDescent="0.25">
      <c r="A2265">
        <v>4636</v>
      </c>
      <c r="B2265">
        <v>2015</v>
      </c>
      <c r="C2265" t="s">
        <v>3474</v>
      </c>
      <c r="D2265" t="s">
        <v>28</v>
      </c>
      <c r="E2265" t="s">
        <v>3194</v>
      </c>
      <c r="F2265" t="s">
        <v>3496</v>
      </c>
      <c r="G2265" t="s">
        <v>3842</v>
      </c>
      <c r="H2265">
        <v>78</v>
      </c>
      <c r="I2265">
        <v>75</v>
      </c>
      <c r="K2265" t="s">
        <v>398</v>
      </c>
      <c r="L2265">
        <v>1</v>
      </c>
      <c r="M2265" t="s">
        <v>6783</v>
      </c>
    </row>
    <row r="2266" spans="1:13" x14ac:dyDescent="0.25">
      <c r="A2266">
        <v>4639</v>
      </c>
      <c r="B2266">
        <v>2015</v>
      </c>
      <c r="C2266" t="s">
        <v>3474</v>
      </c>
      <c r="D2266" t="s">
        <v>159</v>
      </c>
      <c r="E2266" t="s">
        <v>3194</v>
      </c>
      <c r="F2266" t="s">
        <v>3438</v>
      </c>
      <c r="G2266" t="s">
        <v>3841</v>
      </c>
      <c r="H2266">
        <v>58</v>
      </c>
      <c r="I2266">
        <v>45</v>
      </c>
      <c r="K2266" t="s">
        <v>1571</v>
      </c>
      <c r="L2266">
        <v>1</v>
      </c>
      <c r="M2266" t="s">
        <v>6623</v>
      </c>
    </row>
    <row r="2267" spans="1:13" x14ac:dyDescent="0.25">
      <c r="A2267">
        <v>4640</v>
      </c>
      <c r="B2267">
        <v>2015</v>
      </c>
      <c r="C2267" t="s">
        <v>3474</v>
      </c>
      <c r="D2267" t="s">
        <v>36</v>
      </c>
      <c r="E2267" t="s">
        <v>3194</v>
      </c>
      <c r="F2267" t="s">
        <v>3306</v>
      </c>
      <c r="G2267" t="s">
        <v>3842</v>
      </c>
      <c r="H2267">
        <v>74</v>
      </c>
      <c r="I2267">
        <v>40</v>
      </c>
      <c r="K2267" t="s">
        <v>1572</v>
      </c>
      <c r="L2267">
        <v>1</v>
      </c>
      <c r="M2267" t="s">
        <v>6743</v>
      </c>
    </row>
    <row r="2268" spans="1:13" x14ac:dyDescent="0.25">
      <c r="A2268">
        <v>4644</v>
      </c>
      <c r="B2268">
        <v>2015</v>
      </c>
      <c r="C2268" t="s">
        <v>3474</v>
      </c>
      <c r="D2268" t="s">
        <v>277</v>
      </c>
      <c r="E2268" t="s">
        <v>3194</v>
      </c>
      <c r="F2268" t="s">
        <v>3275</v>
      </c>
      <c r="G2268" t="s">
        <v>3842</v>
      </c>
      <c r="H2268">
        <v>71</v>
      </c>
      <c r="I2268">
        <v>69</v>
      </c>
      <c r="K2268" t="s">
        <v>1697</v>
      </c>
      <c r="L2268">
        <v>1</v>
      </c>
      <c r="M2268" t="s">
        <v>6758</v>
      </c>
    </row>
    <row r="2269" spans="1:13" x14ac:dyDescent="0.25">
      <c r="A2269">
        <v>4645</v>
      </c>
      <c r="B2269">
        <v>2015</v>
      </c>
      <c r="C2269" t="s">
        <v>3474</v>
      </c>
      <c r="D2269" t="s">
        <v>44</v>
      </c>
      <c r="E2269" t="s">
        <v>3194</v>
      </c>
      <c r="F2269" t="s">
        <v>3411</v>
      </c>
      <c r="G2269" t="s">
        <v>3842</v>
      </c>
      <c r="H2269">
        <v>83</v>
      </c>
      <c r="I2269">
        <v>70</v>
      </c>
      <c r="K2269" t="s">
        <v>1698</v>
      </c>
      <c r="L2269">
        <v>1</v>
      </c>
      <c r="M2269" t="s">
        <v>6674</v>
      </c>
    </row>
    <row r="2270" spans="1:13" x14ac:dyDescent="0.25">
      <c r="A2270">
        <v>4648</v>
      </c>
      <c r="B2270">
        <v>2015</v>
      </c>
      <c r="C2270" t="s">
        <v>3474</v>
      </c>
      <c r="D2270" t="s">
        <v>300</v>
      </c>
      <c r="E2270" t="s">
        <v>3194</v>
      </c>
      <c r="F2270" t="s">
        <v>3326</v>
      </c>
      <c r="G2270" t="s">
        <v>3842</v>
      </c>
      <c r="H2270">
        <v>73</v>
      </c>
      <c r="I2270">
        <v>68</v>
      </c>
      <c r="K2270" t="s">
        <v>1699</v>
      </c>
      <c r="L2270">
        <v>1</v>
      </c>
      <c r="M2270" t="s">
        <v>6558</v>
      </c>
    </row>
    <row r="2271" spans="1:13" x14ac:dyDescent="0.25">
      <c r="A2271">
        <v>4649</v>
      </c>
      <c r="B2271">
        <v>2015</v>
      </c>
      <c r="C2271" t="s">
        <v>3474</v>
      </c>
      <c r="D2271" t="s">
        <v>92</v>
      </c>
      <c r="E2271" t="s">
        <v>3194</v>
      </c>
      <c r="F2271" t="s">
        <v>3307</v>
      </c>
      <c r="G2271" t="s">
        <v>3842</v>
      </c>
      <c r="H2271">
        <v>62</v>
      </c>
      <c r="I2271">
        <v>47</v>
      </c>
      <c r="K2271" t="s">
        <v>1700</v>
      </c>
      <c r="L2271">
        <v>1</v>
      </c>
      <c r="M2271" t="s">
        <v>6713</v>
      </c>
    </row>
    <row r="2272" spans="1:13" x14ac:dyDescent="0.25">
      <c r="A2272">
        <v>4650</v>
      </c>
      <c r="B2272">
        <v>2015</v>
      </c>
      <c r="C2272" t="s">
        <v>3474</v>
      </c>
      <c r="D2272" t="s">
        <v>95</v>
      </c>
      <c r="E2272" t="s">
        <v>3194</v>
      </c>
      <c r="F2272" t="s">
        <v>3419</v>
      </c>
      <c r="G2272" t="s">
        <v>3842</v>
      </c>
      <c r="H2272">
        <v>69</v>
      </c>
      <c r="I2272">
        <v>62</v>
      </c>
      <c r="K2272" t="s">
        <v>1701</v>
      </c>
      <c r="L2272">
        <v>1</v>
      </c>
      <c r="M2272" t="s">
        <v>6772</v>
      </c>
    </row>
    <row r="2273" spans="1:13" x14ac:dyDescent="0.25">
      <c r="A2273">
        <v>4653</v>
      </c>
      <c r="B2273">
        <v>2015</v>
      </c>
      <c r="C2273" t="s">
        <v>3474</v>
      </c>
      <c r="D2273" t="s">
        <v>308</v>
      </c>
      <c r="E2273" t="s">
        <v>3194</v>
      </c>
      <c r="F2273" t="s">
        <v>3377</v>
      </c>
      <c r="G2273" t="s">
        <v>3842</v>
      </c>
      <c r="H2273">
        <v>83</v>
      </c>
      <c r="I2273">
        <v>60</v>
      </c>
      <c r="K2273" t="s">
        <v>1702</v>
      </c>
      <c r="L2273">
        <v>1</v>
      </c>
      <c r="M2273" t="s">
        <v>6700</v>
      </c>
    </row>
    <row r="2274" spans="1:13" x14ac:dyDescent="0.25">
      <c r="A2274">
        <v>4654</v>
      </c>
      <c r="B2274">
        <v>2015</v>
      </c>
      <c r="C2274" t="s">
        <v>3474</v>
      </c>
      <c r="D2274" t="s">
        <v>310</v>
      </c>
      <c r="E2274" t="s">
        <v>3194</v>
      </c>
      <c r="F2274" t="s">
        <v>3473</v>
      </c>
      <c r="G2274" t="s">
        <v>3842</v>
      </c>
      <c r="H2274">
        <v>68</v>
      </c>
      <c r="I2274">
        <v>65</v>
      </c>
      <c r="K2274" t="s">
        <v>1703</v>
      </c>
      <c r="L2274">
        <v>1</v>
      </c>
      <c r="M2274" t="s">
        <v>6732</v>
      </c>
    </row>
    <row r="2275" spans="1:13" x14ac:dyDescent="0.25">
      <c r="A2275">
        <v>4657</v>
      </c>
      <c r="B2275">
        <v>2015</v>
      </c>
      <c r="C2275" t="s">
        <v>3325</v>
      </c>
      <c r="D2275" t="s">
        <v>8</v>
      </c>
      <c r="E2275" t="s">
        <v>3194</v>
      </c>
      <c r="F2275" t="s">
        <v>3354</v>
      </c>
      <c r="G2275" t="s">
        <v>3842</v>
      </c>
      <c r="H2275">
        <v>77</v>
      </c>
      <c r="I2275">
        <v>70</v>
      </c>
      <c r="K2275" t="s">
        <v>176</v>
      </c>
      <c r="L2275">
        <v>1</v>
      </c>
      <c r="M2275" t="s">
        <v>6785</v>
      </c>
    </row>
    <row r="2276" spans="1:13" x14ac:dyDescent="0.25">
      <c r="A2276">
        <v>4659</v>
      </c>
      <c r="B2276">
        <v>2015</v>
      </c>
      <c r="C2276" t="s">
        <v>3325</v>
      </c>
      <c r="D2276" t="s">
        <v>12</v>
      </c>
      <c r="E2276" t="s">
        <v>3194</v>
      </c>
      <c r="F2276" t="s">
        <v>3351</v>
      </c>
      <c r="G2276" t="s">
        <v>3841</v>
      </c>
      <c r="H2276">
        <v>64</v>
      </c>
      <c r="I2276">
        <v>63</v>
      </c>
      <c r="K2276" t="s">
        <v>13</v>
      </c>
      <c r="L2276">
        <v>1</v>
      </c>
      <c r="M2276" t="s">
        <v>6786</v>
      </c>
    </row>
    <row r="2277" spans="1:13" x14ac:dyDescent="0.25">
      <c r="A2277">
        <v>4662</v>
      </c>
      <c r="B2277">
        <v>2015</v>
      </c>
      <c r="C2277" t="s">
        <v>3325</v>
      </c>
      <c r="D2277" t="s">
        <v>18</v>
      </c>
      <c r="E2277" t="s">
        <v>3194</v>
      </c>
      <c r="F2277" t="s">
        <v>3488</v>
      </c>
      <c r="G2277" t="s">
        <v>3842</v>
      </c>
      <c r="H2277">
        <v>62</v>
      </c>
      <c r="I2277">
        <v>52</v>
      </c>
      <c r="K2277" t="s">
        <v>235</v>
      </c>
      <c r="L2277">
        <v>1</v>
      </c>
      <c r="M2277" t="s">
        <v>6787</v>
      </c>
    </row>
    <row r="2278" spans="1:13" x14ac:dyDescent="0.25">
      <c r="A2278">
        <v>4665</v>
      </c>
      <c r="B2278">
        <v>2015</v>
      </c>
      <c r="C2278" t="s">
        <v>3325</v>
      </c>
      <c r="D2278" t="s">
        <v>263</v>
      </c>
      <c r="E2278" t="s">
        <v>3194</v>
      </c>
      <c r="F2278" t="s">
        <v>3378</v>
      </c>
      <c r="G2278" t="s">
        <v>3842</v>
      </c>
      <c r="H2278">
        <v>75</v>
      </c>
      <c r="I2278">
        <v>60</v>
      </c>
      <c r="K2278" t="s">
        <v>178</v>
      </c>
      <c r="L2278">
        <v>1</v>
      </c>
      <c r="M2278" t="s">
        <v>6790</v>
      </c>
    </row>
    <row r="2279" spans="1:13" x14ac:dyDescent="0.25">
      <c r="A2279">
        <v>4666</v>
      </c>
      <c r="B2279">
        <v>2015</v>
      </c>
      <c r="C2279" t="s">
        <v>3325</v>
      </c>
      <c r="D2279" t="s">
        <v>26</v>
      </c>
      <c r="E2279" t="s">
        <v>3194</v>
      </c>
      <c r="F2279" t="s">
        <v>3832</v>
      </c>
      <c r="G2279" t="s">
        <v>3841</v>
      </c>
      <c r="H2279">
        <v>76</v>
      </c>
      <c r="I2279">
        <v>67</v>
      </c>
      <c r="K2279" t="s">
        <v>179</v>
      </c>
      <c r="L2279">
        <v>1</v>
      </c>
      <c r="M2279" t="s">
        <v>4727</v>
      </c>
    </row>
    <row r="2280" spans="1:13" x14ac:dyDescent="0.25">
      <c r="A2280">
        <v>4667</v>
      </c>
      <c r="B2280">
        <v>2015</v>
      </c>
      <c r="C2280" t="s">
        <v>3325</v>
      </c>
      <c r="D2280" t="s">
        <v>133</v>
      </c>
      <c r="E2280" t="s">
        <v>3194</v>
      </c>
      <c r="F2280" t="s">
        <v>3839</v>
      </c>
      <c r="G2280" t="s">
        <v>3842</v>
      </c>
      <c r="H2280">
        <v>89</v>
      </c>
      <c r="I2280">
        <v>42</v>
      </c>
      <c r="K2280" t="s">
        <v>155</v>
      </c>
      <c r="L2280">
        <v>1</v>
      </c>
      <c r="M2280" t="s">
        <v>6791</v>
      </c>
    </row>
    <row r="2281" spans="1:13" x14ac:dyDescent="0.25">
      <c r="A2281">
        <v>4668</v>
      </c>
      <c r="B2281">
        <v>2015</v>
      </c>
      <c r="C2281" t="s">
        <v>3325</v>
      </c>
      <c r="D2281" t="s">
        <v>134</v>
      </c>
      <c r="E2281" t="s">
        <v>3194</v>
      </c>
      <c r="F2281" t="s">
        <v>3839</v>
      </c>
      <c r="G2281" t="s">
        <v>3842</v>
      </c>
      <c r="H2281">
        <v>104</v>
      </c>
      <c r="I2281">
        <v>62</v>
      </c>
      <c r="K2281" t="s">
        <v>429</v>
      </c>
      <c r="L2281">
        <v>1</v>
      </c>
      <c r="M2281" t="s">
        <v>6792</v>
      </c>
    </row>
    <row r="2282" spans="1:13" x14ac:dyDescent="0.25">
      <c r="A2282">
        <v>4669</v>
      </c>
      <c r="B2282">
        <v>2015</v>
      </c>
      <c r="C2282" t="s">
        <v>3325</v>
      </c>
      <c r="D2282" t="s">
        <v>333</v>
      </c>
      <c r="E2282" t="s">
        <v>3194</v>
      </c>
      <c r="F2282" t="s">
        <v>3447</v>
      </c>
      <c r="G2282" t="s">
        <v>3842</v>
      </c>
      <c r="H2282">
        <v>81</v>
      </c>
      <c r="I2282">
        <v>62</v>
      </c>
      <c r="K2282" t="s">
        <v>430</v>
      </c>
      <c r="L2282">
        <v>1</v>
      </c>
      <c r="M2282" t="s">
        <v>6649</v>
      </c>
    </row>
    <row r="2283" spans="1:13" x14ac:dyDescent="0.25">
      <c r="A2283">
        <v>4670</v>
      </c>
      <c r="B2283">
        <v>2015</v>
      </c>
      <c r="C2283" t="s">
        <v>3325</v>
      </c>
      <c r="D2283" t="s">
        <v>159</v>
      </c>
      <c r="E2283" t="s">
        <v>3194</v>
      </c>
      <c r="F2283" t="s">
        <v>3326</v>
      </c>
      <c r="G2283" t="s">
        <v>3842</v>
      </c>
      <c r="H2283">
        <v>74</v>
      </c>
      <c r="I2283">
        <v>66</v>
      </c>
      <c r="K2283" t="s">
        <v>431</v>
      </c>
      <c r="L2283">
        <v>1</v>
      </c>
      <c r="M2283" t="s">
        <v>6548</v>
      </c>
    </row>
    <row r="2284" spans="1:13" x14ac:dyDescent="0.25">
      <c r="A2284">
        <v>4671</v>
      </c>
      <c r="B2284">
        <v>2015</v>
      </c>
      <c r="C2284" t="s">
        <v>3325</v>
      </c>
      <c r="D2284" t="s">
        <v>36</v>
      </c>
      <c r="E2284" t="s">
        <v>3194</v>
      </c>
      <c r="F2284" t="s">
        <v>3307</v>
      </c>
      <c r="G2284" t="s">
        <v>3842</v>
      </c>
      <c r="H2284">
        <v>72</v>
      </c>
      <c r="I2284">
        <v>65</v>
      </c>
      <c r="K2284" t="s">
        <v>432</v>
      </c>
      <c r="L2284">
        <v>1</v>
      </c>
      <c r="M2284" t="s">
        <v>6709</v>
      </c>
    </row>
    <row r="2285" spans="1:13" x14ac:dyDescent="0.25">
      <c r="A2285">
        <v>4674</v>
      </c>
      <c r="B2285">
        <v>2015</v>
      </c>
      <c r="C2285" t="s">
        <v>3325</v>
      </c>
      <c r="D2285" t="s">
        <v>40</v>
      </c>
      <c r="E2285" t="s">
        <v>3194</v>
      </c>
      <c r="F2285" t="s">
        <v>3474</v>
      </c>
      <c r="G2285" t="s">
        <v>3842</v>
      </c>
      <c r="H2285">
        <v>71</v>
      </c>
      <c r="I2285">
        <v>66</v>
      </c>
      <c r="J2285" t="s">
        <v>3843</v>
      </c>
      <c r="K2285" t="s">
        <v>434</v>
      </c>
      <c r="L2285">
        <v>1</v>
      </c>
      <c r="M2285" t="s">
        <v>6784</v>
      </c>
    </row>
    <row r="2286" spans="1:13" x14ac:dyDescent="0.25">
      <c r="A2286">
        <v>4675</v>
      </c>
      <c r="B2286">
        <v>2015</v>
      </c>
      <c r="C2286" t="s">
        <v>3325</v>
      </c>
      <c r="D2286" t="s">
        <v>317</v>
      </c>
      <c r="E2286" t="s">
        <v>3194</v>
      </c>
      <c r="F2286" t="s">
        <v>3419</v>
      </c>
      <c r="G2286" t="s">
        <v>3842</v>
      </c>
      <c r="H2286">
        <v>83</v>
      </c>
      <c r="I2286">
        <v>74</v>
      </c>
      <c r="K2286" t="s">
        <v>435</v>
      </c>
      <c r="L2286">
        <v>1</v>
      </c>
      <c r="M2286" t="s">
        <v>6771</v>
      </c>
    </row>
    <row r="2287" spans="1:13" x14ac:dyDescent="0.25">
      <c r="A2287">
        <v>4678</v>
      </c>
      <c r="B2287">
        <v>2015</v>
      </c>
      <c r="C2287" t="s">
        <v>3325</v>
      </c>
      <c r="D2287" t="s">
        <v>208</v>
      </c>
      <c r="E2287" t="s">
        <v>3194</v>
      </c>
      <c r="F2287" t="s">
        <v>3377</v>
      </c>
      <c r="G2287" t="s">
        <v>3842</v>
      </c>
      <c r="H2287">
        <v>65</v>
      </c>
      <c r="I2287">
        <v>59</v>
      </c>
      <c r="K2287" t="s">
        <v>1705</v>
      </c>
      <c r="L2287">
        <v>1</v>
      </c>
      <c r="M2287" t="s">
        <v>6697</v>
      </c>
    </row>
    <row r="2288" spans="1:13" x14ac:dyDescent="0.25">
      <c r="A2288">
        <v>4679</v>
      </c>
      <c r="B2288">
        <v>2015</v>
      </c>
      <c r="C2288" t="s">
        <v>3325</v>
      </c>
      <c r="D2288" t="s">
        <v>47</v>
      </c>
      <c r="E2288" t="s">
        <v>3194</v>
      </c>
      <c r="F2288" t="s">
        <v>3473</v>
      </c>
      <c r="G2288" t="s">
        <v>3841</v>
      </c>
      <c r="H2288">
        <v>72</v>
      </c>
      <c r="I2288">
        <v>68</v>
      </c>
      <c r="K2288" t="s">
        <v>1706</v>
      </c>
      <c r="L2288">
        <v>1</v>
      </c>
      <c r="M2288" t="s">
        <v>6729</v>
      </c>
    </row>
    <row r="2289" spans="1:13" x14ac:dyDescent="0.25">
      <c r="A2289">
        <v>4683</v>
      </c>
      <c r="B2289">
        <v>2015</v>
      </c>
      <c r="C2289" t="s">
        <v>3325</v>
      </c>
      <c r="D2289" t="s">
        <v>345</v>
      </c>
      <c r="E2289" t="s">
        <v>3194</v>
      </c>
      <c r="F2289" t="s">
        <v>3268</v>
      </c>
      <c r="G2289" t="s">
        <v>3842</v>
      </c>
      <c r="H2289">
        <v>71</v>
      </c>
      <c r="I2289">
        <v>68</v>
      </c>
      <c r="K2289" t="s">
        <v>1708</v>
      </c>
      <c r="L2289">
        <v>1</v>
      </c>
      <c r="M2289" t="s">
        <v>6586</v>
      </c>
    </row>
    <row r="2290" spans="1:13" x14ac:dyDescent="0.25">
      <c r="A2290">
        <v>4684</v>
      </c>
      <c r="B2290">
        <v>2015</v>
      </c>
      <c r="C2290" t="s">
        <v>3325</v>
      </c>
      <c r="D2290" t="s">
        <v>56</v>
      </c>
      <c r="E2290" t="s">
        <v>3194</v>
      </c>
      <c r="F2290" t="s">
        <v>3346</v>
      </c>
      <c r="G2290" t="s">
        <v>3842</v>
      </c>
      <c r="H2290">
        <v>77</v>
      </c>
      <c r="I2290">
        <v>61</v>
      </c>
      <c r="K2290" t="s">
        <v>1709</v>
      </c>
      <c r="L2290">
        <v>1</v>
      </c>
      <c r="M2290" t="s">
        <v>6608</v>
      </c>
    </row>
    <row r="2291" spans="1:13" x14ac:dyDescent="0.25">
      <c r="A2291">
        <v>4690</v>
      </c>
      <c r="B2291">
        <v>2015</v>
      </c>
      <c r="C2291" t="s">
        <v>3211</v>
      </c>
      <c r="D2291" t="s">
        <v>65</v>
      </c>
      <c r="E2291" t="s">
        <v>3194</v>
      </c>
      <c r="F2291" t="s">
        <v>3209</v>
      </c>
      <c r="G2291" t="s">
        <v>3842</v>
      </c>
      <c r="H2291">
        <v>90</v>
      </c>
      <c r="I2291">
        <v>86</v>
      </c>
      <c r="K2291" t="s">
        <v>11</v>
      </c>
      <c r="L2291">
        <v>1</v>
      </c>
      <c r="M2291" t="s">
        <v>3938</v>
      </c>
    </row>
    <row r="2292" spans="1:13" x14ac:dyDescent="0.25">
      <c r="A2292">
        <v>4692</v>
      </c>
      <c r="B2292">
        <v>2015</v>
      </c>
      <c r="C2292" t="s">
        <v>3211</v>
      </c>
      <c r="D2292" t="s">
        <v>12</v>
      </c>
      <c r="E2292" t="s">
        <v>3194</v>
      </c>
      <c r="F2292" t="s">
        <v>3205</v>
      </c>
      <c r="G2292" t="s">
        <v>3841</v>
      </c>
      <c r="H2292">
        <v>63</v>
      </c>
      <c r="I2292">
        <v>61</v>
      </c>
      <c r="K2292" t="s">
        <v>67</v>
      </c>
      <c r="L2292">
        <v>1</v>
      </c>
      <c r="M2292" t="s">
        <v>4006</v>
      </c>
    </row>
    <row r="2293" spans="1:13" x14ac:dyDescent="0.25">
      <c r="A2293">
        <v>4697</v>
      </c>
      <c r="B2293">
        <v>2015</v>
      </c>
      <c r="C2293" t="s">
        <v>3211</v>
      </c>
      <c r="D2293" t="s">
        <v>107</v>
      </c>
      <c r="E2293" t="s">
        <v>3194</v>
      </c>
      <c r="F2293" t="s">
        <v>3475</v>
      </c>
      <c r="G2293" t="s">
        <v>3842</v>
      </c>
      <c r="H2293">
        <v>68</v>
      </c>
      <c r="I2293">
        <v>66</v>
      </c>
      <c r="K2293" t="s">
        <v>315</v>
      </c>
      <c r="L2293">
        <v>1</v>
      </c>
      <c r="M2293" t="s">
        <v>6793</v>
      </c>
    </row>
    <row r="2294" spans="1:13" x14ac:dyDescent="0.25">
      <c r="A2294">
        <v>4703</v>
      </c>
      <c r="B2294">
        <v>2015</v>
      </c>
      <c r="C2294" t="s">
        <v>3211</v>
      </c>
      <c r="D2294" t="s">
        <v>30</v>
      </c>
      <c r="E2294" t="s">
        <v>3194</v>
      </c>
      <c r="F2294" t="s">
        <v>3199</v>
      </c>
      <c r="G2294" t="s">
        <v>3842</v>
      </c>
      <c r="H2294">
        <v>77</v>
      </c>
      <c r="I2294">
        <v>65</v>
      </c>
      <c r="K2294" t="s">
        <v>871</v>
      </c>
      <c r="L2294">
        <v>1</v>
      </c>
      <c r="M2294" t="s">
        <v>6798</v>
      </c>
    </row>
    <row r="2295" spans="1:13" x14ac:dyDescent="0.25">
      <c r="A2295">
        <v>4705</v>
      </c>
      <c r="B2295">
        <v>2015</v>
      </c>
      <c r="C2295" t="s">
        <v>3211</v>
      </c>
      <c r="D2295" t="s">
        <v>83</v>
      </c>
      <c r="E2295" t="s">
        <v>3194</v>
      </c>
      <c r="F2295" t="s">
        <v>3246</v>
      </c>
      <c r="G2295" t="s">
        <v>3842</v>
      </c>
      <c r="H2295">
        <v>69</v>
      </c>
      <c r="I2295">
        <v>60</v>
      </c>
      <c r="K2295" t="s">
        <v>884</v>
      </c>
      <c r="L2295">
        <v>1</v>
      </c>
      <c r="M2295" t="s">
        <v>6799</v>
      </c>
    </row>
    <row r="2296" spans="1:13" x14ac:dyDescent="0.25">
      <c r="A2296">
        <v>4706</v>
      </c>
      <c r="B2296">
        <v>2015</v>
      </c>
      <c r="C2296" t="s">
        <v>3211</v>
      </c>
      <c r="D2296" t="s">
        <v>1711</v>
      </c>
      <c r="E2296" t="s">
        <v>3194</v>
      </c>
      <c r="F2296" t="s">
        <v>3202</v>
      </c>
      <c r="G2296" t="s">
        <v>3842</v>
      </c>
      <c r="H2296">
        <v>78</v>
      </c>
      <c r="I2296">
        <v>71</v>
      </c>
      <c r="K2296" t="s">
        <v>1712</v>
      </c>
      <c r="L2296">
        <v>1</v>
      </c>
      <c r="M2296" t="s">
        <v>6800</v>
      </c>
    </row>
    <row r="2297" spans="1:13" x14ac:dyDescent="0.25">
      <c r="A2297">
        <v>4707</v>
      </c>
      <c r="B2297">
        <v>2015</v>
      </c>
      <c r="C2297" t="s">
        <v>3211</v>
      </c>
      <c r="D2297" t="s">
        <v>37</v>
      </c>
      <c r="E2297" t="s">
        <v>3194</v>
      </c>
      <c r="F2297" t="s">
        <v>3839</v>
      </c>
      <c r="G2297" t="s">
        <v>3842</v>
      </c>
      <c r="H2297">
        <v>79</v>
      </c>
      <c r="I2297">
        <v>60</v>
      </c>
      <c r="K2297" t="s">
        <v>1713</v>
      </c>
      <c r="L2297">
        <v>1</v>
      </c>
      <c r="M2297" t="s">
        <v>6801</v>
      </c>
    </row>
    <row r="2298" spans="1:13" x14ac:dyDescent="0.25">
      <c r="A2298">
        <v>4711</v>
      </c>
      <c r="B2298">
        <v>2015</v>
      </c>
      <c r="C2298" t="s">
        <v>3211</v>
      </c>
      <c r="D2298" t="s">
        <v>761</v>
      </c>
      <c r="E2298" t="s">
        <v>3194</v>
      </c>
      <c r="F2298" t="s">
        <v>3414</v>
      </c>
      <c r="G2298" t="s">
        <v>3842</v>
      </c>
      <c r="H2298">
        <v>86</v>
      </c>
      <c r="I2298">
        <v>67</v>
      </c>
      <c r="K2298" t="s">
        <v>1714</v>
      </c>
      <c r="L2298">
        <v>1</v>
      </c>
      <c r="M2298" t="s">
        <v>6804</v>
      </c>
    </row>
    <row r="2299" spans="1:13" x14ac:dyDescent="0.25">
      <c r="A2299">
        <v>4712</v>
      </c>
      <c r="B2299">
        <v>2015</v>
      </c>
      <c r="C2299" t="s">
        <v>3211</v>
      </c>
      <c r="D2299" t="s">
        <v>89</v>
      </c>
      <c r="E2299" t="s">
        <v>3194</v>
      </c>
      <c r="F2299" t="s">
        <v>3421</v>
      </c>
      <c r="G2299" t="s">
        <v>3842</v>
      </c>
      <c r="H2299">
        <v>69</v>
      </c>
      <c r="I2299">
        <v>51</v>
      </c>
      <c r="K2299" t="s">
        <v>1715</v>
      </c>
      <c r="L2299">
        <v>1</v>
      </c>
      <c r="M2299" t="s">
        <v>6805</v>
      </c>
    </row>
    <row r="2300" spans="1:13" x14ac:dyDescent="0.25">
      <c r="A2300">
        <v>4713</v>
      </c>
      <c r="B2300">
        <v>2015</v>
      </c>
      <c r="C2300" t="s">
        <v>3211</v>
      </c>
      <c r="D2300" t="s">
        <v>47</v>
      </c>
      <c r="E2300" t="s">
        <v>3194</v>
      </c>
      <c r="F2300" t="s">
        <v>3839</v>
      </c>
      <c r="G2300" t="s">
        <v>3842</v>
      </c>
      <c r="H2300">
        <v>96</v>
      </c>
      <c r="I2300">
        <v>70</v>
      </c>
      <c r="K2300" t="s">
        <v>1716</v>
      </c>
      <c r="L2300">
        <v>1</v>
      </c>
      <c r="M2300" t="s">
        <v>6806</v>
      </c>
    </row>
    <row r="2301" spans="1:13" x14ac:dyDescent="0.25">
      <c r="A2301">
        <v>4714</v>
      </c>
      <c r="B2301">
        <v>2015</v>
      </c>
      <c r="C2301" t="s">
        <v>3211</v>
      </c>
      <c r="D2301" t="s">
        <v>50</v>
      </c>
      <c r="E2301" t="s">
        <v>3194</v>
      </c>
      <c r="F2301" t="s">
        <v>3218</v>
      </c>
      <c r="G2301" t="s">
        <v>3841</v>
      </c>
      <c r="H2301">
        <v>65</v>
      </c>
      <c r="I2301">
        <v>59</v>
      </c>
      <c r="K2301" t="s">
        <v>1717</v>
      </c>
      <c r="L2301">
        <v>1</v>
      </c>
      <c r="M2301" t="s">
        <v>3873</v>
      </c>
    </row>
    <row r="2302" spans="1:13" x14ac:dyDescent="0.25">
      <c r="A2302">
        <v>4715</v>
      </c>
      <c r="B2302">
        <v>2015</v>
      </c>
      <c r="C2302" t="s">
        <v>3211</v>
      </c>
      <c r="D2302" t="s">
        <v>650</v>
      </c>
      <c r="E2302" t="s">
        <v>3194</v>
      </c>
      <c r="F2302" t="s">
        <v>3839</v>
      </c>
      <c r="G2302" t="s">
        <v>3842</v>
      </c>
      <c r="H2302">
        <v>89</v>
      </c>
      <c r="I2302">
        <v>55</v>
      </c>
      <c r="K2302" t="s">
        <v>1718</v>
      </c>
      <c r="L2302">
        <v>1</v>
      </c>
      <c r="M2302" t="s">
        <v>6807</v>
      </c>
    </row>
    <row r="2303" spans="1:13" x14ac:dyDescent="0.25">
      <c r="A2303">
        <v>4716</v>
      </c>
      <c r="B2303">
        <v>2015</v>
      </c>
      <c r="C2303" t="s">
        <v>3211</v>
      </c>
      <c r="D2303" t="s">
        <v>56</v>
      </c>
      <c r="E2303" t="s">
        <v>3194</v>
      </c>
      <c r="F2303" t="s">
        <v>3839</v>
      </c>
      <c r="G2303" t="s">
        <v>3842</v>
      </c>
      <c r="H2303">
        <v>90</v>
      </c>
      <c r="I2303">
        <v>55</v>
      </c>
      <c r="K2303" t="s">
        <v>1719</v>
      </c>
      <c r="L2303">
        <v>1</v>
      </c>
      <c r="M2303" t="s">
        <v>6808</v>
      </c>
    </row>
    <row r="2304" spans="1:13" x14ac:dyDescent="0.25">
      <c r="A2304">
        <v>4717</v>
      </c>
      <c r="B2304">
        <v>2015</v>
      </c>
      <c r="C2304" t="s">
        <v>3211</v>
      </c>
      <c r="D2304" t="s">
        <v>58</v>
      </c>
      <c r="E2304" t="s">
        <v>3194</v>
      </c>
      <c r="F2304" t="s">
        <v>3514</v>
      </c>
      <c r="G2304" t="s">
        <v>3842</v>
      </c>
      <c r="H2304">
        <v>71</v>
      </c>
      <c r="I2304">
        <v>62</v>
      </c>
      <c r="K2304" t="s">
        <v>1720</v>
      </c>
      <c r="L2304">
        <v>1</v>
      </c>
      <c r="M2304" t="s">
        <v>6809</v>
      </c>
    </row>
    <row r="2305" spans="1:13" x14ac:dyDescent="0.25">
      <c r="A2305">
        <v>4719</v>
      </c>
      <c r="B2305">
        <v>2015</v>
      </c>
      <c r="C2305" t="s">
        <v>3494</v>
      </c>
      <c r="D2305" t="s">
        <v>65</v>
      </c>
      <c r="E2305" t="s">
        <v>3194</v>
      </c>
      <c r="F2305" t="s">
        <v>3839</v>
      </c>
      <c r="G2305" t="s">
        <v>3842</v>
      </c>
      <c r="H2305">
        <v>85</v>
      </c>
      <c r="I2305">
        <v>56</v>
      </c>
      <c r="K2305" t="s">
        <v>11</v>
      </c>
      <c r="L2305">
        <v>1</v>
      </c>
      <c r="M2305" t="s">
        <v>6811</v>
      </c>
    </row>
    <row r="2306" spans="1:13" x14ac:dyDescent="0.25">
      <c r="A2306">
        <v>4720</v>
      </c>
      <c r="B2306">
        <v>2015</v>
      </c>
      <c r="C2306" t="s">
        <v>3494</v>
      </c>
      <c r="D2306" t="s">
        <v>10</v>
      </c>
      <c r="E2306" t="s">
        <v>3194</v>
      </c>
      <c r="F2306" t="s">
        <v>3441</v>
      </c>
      <c r="G2306" t="s">
        <v>3842</v>
      </c>
      <c r="H2306">
        <v>60</v>
      </c>
      <c r="I2306">
        <v>46</v>
      </c>
      <c r="K2306" t="s">
        <v>99</v>
      </c>
      <c r="L2306">
        <v>1</v>
      </c>
      <c r="M2306" t="s">
        <v>6812</v>
      </c>
    </row>
    <row r="2307" spans="1:13" x14ac:dyDescent="0.25">
      <c r="A2307">
        <v>4724</v>
      </c>
      <c r="B2307">
        <v>2015</v>
      </c>
      <c r="C2307" t="s">
        <v>3494</v>
      </c>
      <c r="D2307" t="s">
        <v>18</v>
      </c>
      <c r="E2307" t="s">
        <v>3194</v>
      </c>
      <c r="F2307" t="s">
        <v>3410</v>
      </c>
      <c r="G2307" t="s">
        <v>3841</v>
      </c>
      <c r="H2307">
        <v>59</v>
      </c>
      <c r="I2307">
        <v>54</v>
      </c>
      <c r="K2307" t="s">
        <v>350</v>
      </c>
      <c r="L2307">
        <v>1</v>
      </c>
      <c r="M2307" t="s">
        <v>6814</v>
      </c>
    </row>
    <row r="2308" spans="1:13" x14ac:dyDescent="0.25">
      <c r="A2308">
        <v>4725</v>
      </c>
      <c r="B2308">
        <v>2015</v>
      </c>
      <c r="C2308" t="s">
        <v>3494</v>
      </c>
      <c r="D2308" t="s">
        <v>314</v>
      </c>
      <c r="E2308" t="s">
        <v>3194</v>
      </c>
      <c r="F2308" t="s">
        <v>3393</v>
      </c>
      <c r="G2308" t="s">
        <v>3842</v>
      </c>
      <c r="H2308">
        <v>76</v>
      </c>
      <c r="I2308">
        <v>54</v>
      </c>
      <c r="K2308" t="s">
        <v>291</v>
      </c>
      <c r="L2308">
        <v>1</v>
      </c>
      <c r="M2308" t="s">
        <v>6815</v>
      </c>
    </row>
    <row r="2309" spans="1:13" x14ac:dyDescent="0.25">
      <c r="A2309">
        <v>4727</v>
      </c>
      <c r="B2309">
        <v>2015</v>
      </c>
      <c r="C2309" t="s">
        <v>3494</v>
      </c>
      <c r="D2309" t="s">
        <v>351</v>
      </c>
      <c r="E2309" t="s">
        <v>3194</v>
      </c>
      <c r="F2309" t="s">
        <v>3839</v>
      </c>
      <c r="G2309" t="s">
        <v>3842</v>
      </c>
      <c r="H2309">
        <v>86</v>
      </c>
      <c r="I2309">
        <v>40</v>
      </c>
      <c r="K2309" t="s">
        <v>179</v>
      </c>
      <c r="L2309">
        <v>1</v>
      </c>
      <c r="M2309" t="s">
        <v>6817</v>
      </c>
    </row>
    <row r="2310" spans="1:13" x14ac:dyDescent="0.25">
      <c r="A2310">
        <v>4729</v>
      </c>
      <c r="B2310">
        <v>2015</v>
      </c>
      <c r="C2310" t="s">
        <v>3494</v>
      </c>
      <c r="D2310" t="s">
        <v>109</v>
      </c>
      <c r="E2310" t="s">
        <v>3194</v>
      </c>
      <c r="F2310" t="s">
        <v>3383</v>
      </c>
      <c r="G2310" t="s">
        <v>3842</v>
      </c>
      <c r="H2310">
        <v>69</v>
      </c>
      <c r="I2310">
        <v>65</v>
      </c>
      <c r="J2310" t="s">
        <v>3843</v>
      </c>
      <c r="K2310" t="s">
        <v>156</v>
      </c>
      <c r="L2310">
        <v>1</v>
      </c>
      <c r="M2310" t="s">
        <v>6818</v>
      </c>
    </row>
    <row r="2311" spans="1:13" x14ac:dyDescent="0.25">
      <c r="A2311">
        <v>4730</v>
      </c>
      <c r="B2311">
        <v>2015</v>
      </c>
      <c r="C2311" t="s">
        <v>3494</v>
      </c>
      <c r="D2311" t="s">
        <v>181</v>
      </c>
      <c r="E2311" t="s">
        <v>3194</v>
      </c>
      <c r="F2311" t="s">
        <v>3458</v>
      </c>
      <c r="G2311" t="s">
        <v>3841</v>
      </c>
      <c r="H2311">
        <v>67</v>
      </c>
      <c r="I2311">
        <v>65</v>
      </c>
      <c r="K2311" t="s">
        <v>381</v>
      </c>
      <c r="L2311">
        <v>1</v>
      </c>
      <c r="M2311" t="s">
        <v>6819</v>
      </c>
    </row>
    <row r="2312" spans="1:13" x14ac:dyDescent="0.25">
      <c r="A2312">
        <v>4732</v>
      </c>
      <c r="B2312">
        <v>2015</v>
      </c>
      <c r="C2312" t="s">
        <v>3494</v>
      </c>
      <c r="D2312" t="s">
        <v>82</v>
      </c>
      <c r="E2312" t="s">
        <v>3194</v>
      </c>
      <c r="F2312" t="s">
        <v>3402</v>
      </c>
      <c r="G2312" t="s">
        <v>3842</v>
      </c>
      <c r="H2312">
        <v>84</v>
      </c>
      <c r="I2312">
        <v>57</v>
      </c>
      <c r="K2312" t="s">
        <v>1722</v>
      </c>
      <c r="L2312">
        <v>1</v>
      </c>
      <c r="M2312" t="s">
        <v>6820</v>
      </c>
    </row>
    <row r="2313" spans="1:13" x14ac:dyDescent="0.25">
      <c r="A2313">
        <v>4734</v>
      </c>
      <c r="B2313">
        <v>2015</v>
      </c>
      <c r="C2313" t="s">
        <v>3494</v>
      </c>
      <c r="D2313" t="s">
        <v>159</v>
      </c>
      <c r="E2313" t="s">
        <v>3194</v>
      </c>
      <c r="F2313" t="s">
        <v>3490</v>
      </c>
      <c r="G2313" t="s">
        <v>3842</v>
      </c>
      <c r="H2313">
        <v>65</v>
      </c>
      <c r="I2313">
        <v>61</v>
      </c>
      <c r="K2313" t="s">
        <v>1723</v>
      </c>
      <c r="L2313">
        <v>1</v>
      </c>
      <c r="M2313" t="s">
        <v>6822</v>
      </c>
    </row>
    <row r="2314" spans="1:13" x14ac:dyDescent="0.25">
      <c r="A2314">
        <v>4738</v>
      </c>
      <c r="B2314">
        <v>2015</v>
      </c>
      <c r="C2314" t="s">
        <v>3494</v>
      </c>
      <c r="D2314" t="s">
        <v>612</v>
      </c>
      <c r="E2314" t="s">
        <v>3194</v>
      </c>
      <c r="F2314" t="s">
        <v>3277</v>
      </c>
      <c r="G2314" t="s">
        <v>3842</v>
      </c>
      <c r="H2314">
        <v>70</v>
      </c>
      <c r="I2314">
        <v>66</v>
      </c>
      <c r="K2314" t="s">
        <v>1725</v>
      </c>
      <c r="L2314">
        <v>1</v>
      </c>
      <c r="M2314" t="s">
        <v>6826</v>
      </c>
    </row>
    <row r="2315" spans="1:13" x14ac:dyDescent="0.25">
      <c r="A2315">
        <v>4740</v>
      </c>
      <c r="B2315">
        <v>2015</v>
      </c>
      <c r="C2315" t="s">
        <v>3494</v>
      </c>
      <c r="D2315" t="s">
        <v>44</v>
      </c>
      <c r="E2315" t="s">
        <v>3194</v>
      </c>
      <c r="F2315" t="s">
        <v>3492</v>
      </c>
      <c r="G2315" t="s">
        <v>3842</v>
      </c>
      <c r="H2315">
        <v>76</v>
      </c>
      <c r="I2315">
        <v>62</v>
      </c>
      <c r="K2315" t="s">
        <v>1727</v>
      </c>
      <c r="L2315">
        <v>1</v>
      </c>
      <c r="M2315" t="s">
        <v>6828</v>
      </c>
    </row>
    <row r="2316" spans="1:13" x14ac:dyDescent="0.25">
      <c r="A2316">
        <v>4741</v>
      </c>
      <c r="B2316">
        <v>2015</v>
      </c>
      <c r="C2316" t="s">
        <v>3494</v>
      </c>
      <c r="D2316" t="s">
        <v>45</v>
      </c>
      <c r="E2316" t="s">
        <v>3194</v>
      </c>
      <c r="F2316" t="s">
        <v>3347</v>
      </c>
      <c r="G2316" t="s">
        <v>3842</v>
      </c>
      <c r="H2316">
        <v>73</v>
      </c>
      <c r="I2316">
        <v>60</v>
      </c>
      <c r="K2316" t="s">
        <v>1728</v>
      </c>
      <c r="L2316">
        <v>1</v>
      </c>
      <c r="M2316" t="s">
        <v>6829</v>
      </c>
    </row>
    <row r="2317" spans="1:13" x14ac:dyDescent="0.25">
      <c r="A2317">
        <v>4742</v>
      </c>
      <c r="B2317">
        <v>2015</v>
      </c>
      <c r="C2317" t="s">
        <v>3494</v>
      </c>
      <c r="D2317" t="s">
        <v>47</v>
      </c>
      <c r="E2317" t="s">
        <v>3194</v>
      </c>
      <c r="F2317" t="s">
        <v>3300</v>
      </c>
      <c r="G2317" t="s">
        <v>3842</v>
      </c>
      <c r="H2317">
        <v>88</v>
      </c>
      <c r="I2317">
        <v>72</v>
      </c>
      <c r="K2317" t="s">
        <v>1729</v>
      </c>
      <c r="L2317">
        <v>1</v>
      </c>
      <c r="M2317" t="s">
        <v>6830</v>
      </c>
    </row>
    <row r="2318" spans="1:13" x14ac:dyDescent="0.25">
      <c r="A2318">
        <v>4744</v>
      </c>
      <c r="B2318">
        <v>2015</v>
      </c>
      <c r="C2318" t="s">
        <v>3494</v>
      </c>
      <c r="D2318" t="s">
        <v>342</v>
      </c>
      <c r="E2318" t="s">
        <v>3194</v>
      </c>
      <c r="F2318" t="s">
        <v>3283</v>
      </c>
      <c r="G2318" t="s">
        <v>3842</v>
      </c>
      <c r="H2318">
        <v>67</v>
      </c>
      <c r="I2318">
        <v>59</v>
      </c>
      <c r="K2318" t="s">
        <v>1730</v>
      </c>
      <c r="L2318">
        <v>1</v>
      </c>
      <c r="M2318" t="s">
        <v>6832</v>
      </c>
    </row>
    <row r="2319" spans="1:13" x14ac:dyDescent="0.25">
      <c r="A2319">
        <v>4748</v>
      </c>
      <c r="B2319">
        <v>2015</v>
      </c>
      <c r="C2319" t="s">
        <v>3494</v>
      </c>
      <c r="D2319" t="s">
        <v>1731</v>
      </c>
      <c r="E2319" t="s">
        <v>3194</v>
      </c>
      <c r="F2319" t="s">
        <v>3489</v>
      </c>
      <c r="G2319" t="s">
        <v>3841</v>
      </c>
      <c r="H2319">
        <v>56</v>
      </c>
      <c r="I2319">
        <v>53</v>
      </c>
      <c r="K2319" t="s">
        <v>1732</v>
      </c>
      <c r="L2319">
        <v>1</v>
      </c>
      <c r="M2319" t="s">
        <v>6836</v>
      </c>
    </row>
    <row r="2320" spans="1:13" x14ac:dyDescent="0.25">
      <c r="A2320">
        <v>4751</v>
      </c>
      <c r="B2320">
        <v>2015</v>
      </c>
      <c r="C2320" t="s">
        <v>3277</v>
      </c>
      <c r="D2320" t="s">
        <v>64</v>
      </c>
      <c r="E2320" t="s">
        <v>3194</v>
      </c>
      <c r="F2320" t="s">
        <v>3839</v>
      </c>
      <c r="G2320" t="s">
        <v>3842</v>
      </c>
      <c r="H2320">
        <v>77</v>
      </c>
      <c r="I2320">
        <v>54</v>
      </c>
      <c r="K2320" t="s">
        <v>176</v>
      </c>
      <c r="L2320">
        <v>1</v>
      </c>
      <c r="M2320" t="s">
        <v>6839</v>
      </c>
    </row>
    <row r="2321" spans="1:13" x14ac:dyDescent="0.25">
      <c r="A2321">
        <v>4754</v>
      </c>
      <c r="B2321">
        <v>2015</v>
      </c>
      <c r="C2321" t="s">
        <v>3277</v>
      </c>
      <c r="D2321" t="s">
        <v>12</v>
      </c>
      <c r="E2321" t="s">
        <v>3194</v>
      </c>
      <c r="F2321" t="s">
        <v>3481</v>
      </c>
      <c r="G2321" t="s">
        <v>3842</v>
      </c>
      <c r="H2321">
        <v>66</v>
      </c>
      <c r="I2321">
        <v>53</v>
      </c>
      <c r="K2321" t="s">
        <v>15</v>
      </c>
      <c r="L2321">
        <v>1</v>
      </c>
      <c r="M2321" t="s">
        <v>6841</v>
      </c>
    </row>
    <row r="2322" spans="1:13" x14ac:dyDescent="0.25">
      <c r="A2322">
        <v>4757</v>
      </c>
      <c r="B2322">
        <v>2015</v>
      </c>
      <c r="C2322" t="s">
        <v>3277</v>
      </c>
      <c r="D2322" t="s">
        <v>104</v>
      </c>
      <c r="E2322" t="s">
        <v>3194</v>
      </c>
      <c r="F2322" t="s">
        <v>3488</v>
      </c>
      <c r="G2322" t="s">
        <v>3841</v>
      </c>
      <c r="H2322">
        <v>64</v>
      </c>
      <c r="I2322">
        <v>63</v>
      </c>
      <c r="K2322" t="s">
        <v>290</v>
      </c>
      <c r="L2322">
        <v>1</v>
      </c>
      <c r="M2322" t="s">
        <v>6844</v>
      </c>
    </row>
    <row r="2323" spans="1:13" x14ac:dyDescent="0.25">
      <c r="A2323">
        <v>4758</v>
      </c>
      <c r="B2323">
        <v>2015</v>
      </c>
      <c r="C2323" t="s">
        <v>3277</v>
      </c>
      <c r="D2323" t="s">
        <v>502</v>
      </c>
      <c r="E2323" t="s">
        <v>3194</v>
      </c>
      <c r="F2323" t="s">
        <v>3839</v>
      </c>
      <c r="G2323" t="s">
        <v>3842</v>
      </c>
      <c r="H2323">
        <v>109</v>
      </c>
      <c r="I2323">
        <v>59</v>
      </c>
      <c r="K2323" t="s">
        <v>152</v>
      </c>
      <c r="L2323">
        <v>1</v>
      </c>
      <c r="M2323" t="s">
        <v>6845</v>
      </c>
    </row>
    <row r="2324" spans="1:13" x14ac:dyDescent="0.25">
      <c r="A2324">
        <v>4759</v>
      </c>
      <c r="B2324">
        <v>2015</v>
      </c>
      <c r="C2324" t="s">
        <v>3277</v>
      </c>
      <c r="D2324" t="s">
        <v>20</v>
      </c>
      <c r="E2324" t="s">
        <v>3194</v>
      </c>
      <c r="F2324" t="s">
        <v>3266</v>
      </c>
      <c r="G2324" t="s">
        <v>3842</v>
      </c>
      <c r="H2324">
        <v>67</v>
      </c>
      <c r="I2324">
        <v>57</v>
      </c>
      <c r="K2324" t="s">
        <v>153</v>
      </c>
      <c r="L2324">
        <v>1</v>
      </c>
      <c r="M2324" t="s">
        <v>4218</v>
      </c>
    </row>
    <row r="2325" spans="1:13" x14ac:dyDescent="0.25">
      <c r="A2325">
        <v>4760</v>
      </c>
      <c r="B2325">
        <v>2015</v>
      </c>
      <c r="C2325" t="s">
        <v>3277</v>
      </c>
      <c r="D2325" t="s">
        <v>24</v>
      </c>
      <c r="E2325" t="s">
        <v>3194</v>
      </c>
      <c r="F2325" t="s">
        <v>3827</v>
      </c>
      <c r="G2325" t="s">
        <v>3841</v>
      </c>
      <c r="H2325">
        <v>77</v>
      </c>
      <c r="I2325">
        <v>68</v>
      </c>
      <c r="K2325" t="s">
        <v>154</v>
      </c>
      <c r="L2325">
        <v>1</v>
      </c>
      <c r="M2325" t="s">
        <v>6846</v>
      </c>
    </row>
    <row r="2326" spans="1:13" x14ac:dyDescent="0.25">
      <c r="A2326">
        <v>4764</v>
      </c>
      <c r="B2326">
        <v>2015</v>
      </c>
      <c r="C2326" t="s">
        <v>3277</v>
      </c>
      <c r="D2326" t="s">
        <v>30</v>
      </c>
      <c r="E2326" t="s">
        <v>3194</v>
      </c>
      <c r="F2326" t="s">
        <v>3280</v>
      </c>
      <c r="G2326" t="s">
        <v>3841</v>
      </c>
      <c r="H2326">
        <v>77</v>
      </c>
      <c r="I2326">
        <v>73</v>
      </c>
      <c r="J2326" t="s">
        <v>3843</v>
      </c>
      <c r="K2326" t="s">
        <v>897</v>
      </c>
      <c r="L2326">
        <v>1</v>
      </c>
      <c r="M2326" t="s">
        <v>6848</v>
      </c>
    </row>
    <row r="2327" spans="1:13" x14ac:dyDescent="0.25">
      <c r="A2327">
        <v>4766</v>
      </c>
      <c r="B2327">
        <v>2015</v>
      </c>
      <c r="C2327" t="s">
        <v>3277</v>
      </c>
      <c r="D2327" t="s">
        <v>333</v>
      </c>
      <c r="E2327" t="s">
        <v>3194</v>
      </c>
      <c r="F2327" t="s">
        <v>3402</v>
      </c>
      <c r="G2327" t="s">
        <v>3842</v>
      </c>
      <c r="H2327">
        <v>83</v>
      </c>
      <c r="I2327">
        <v>67</v>
      </c>
      <c r="K2327" t="s">
        <v>1737</v>
      </c>
      <c r="L2327">
        <v>1</v>
      </c>
      <c r="M2327" t="s">
        <v>6850</v>
      </c>
    </row>
    <row r="2328" spans="1:13" x14ac:dyDescent="0.25">
      <c r="A2328">
        <v>4767</v>
      </c>
      <c r="B2328">
        <v>2015</v>
      </c>
      <c r="C2328" t="s">
        <v>3277</v>
      </c>
      <c r="D2328" t="s">
        <v>36</v>
      </c>
      <c r="E2328" t="s">
        <v>3194</v>
      </c>
      <c r="F2328" t="s">
        <v>3490</v>
      </c>
      <c r="G2328" t="s">
        <v>3842</v>
      </c>
      <c r="H2328">
        <v>74</v>
      </c>
      <c r="I2328">
        <v>54</v>
      </c>
      <c r="K2328" t="s">
        <v>1738</v>
      </c>
      <c r="L2328">
        <v>1</v>
      </c>
      <c r="M2328" t="s">
        <v>6851</v>
      </c>
    </row>
    <row r="2329" spans="1:13" x14ac:dyDescent="0.25">
      <c r="A2329">
        <v>4769</v>
      </c>
      <c r="B2329">
        <v>2015</v>
      </c>
      <c r="C2329" t="s">
        <v>3277</v>
      </c>
      <c r="D2329" t="s">
        <v>85</v>
      </c>
      <c r="E2329" t="s">
        <v>3194</v>
      </c>
      <c r="F2329" t="s">
        <v>3492</v>
      </c>
      <c r="G2329" t="s">
        <v>3841</v>
      </c>
      <c r="H2329">
        <v>70</v>
      </c>
      <c r="I2329">
        <v>64</v>
      </c>
      <c r="K2329" t="s">
        <v>1739</v>
      </c>
      <c r="L2329">
        <v>1</v>
      </c>
      <c r="M2329" t="s">
        <v>6853</v>
      </c>
    </row>
    <row r="2330" spans="1:13" x14ac:dyDescent="0.25">
      <c r="A2330">
        <v>4772</v>
      </c>
      <c r="B2330">
        <v>2015</v>
      </c>
      <c r="C2330" t="s">
        <v>3277</v>
      </c>
      <c r="D2330" t="s">
        <v>759</v>
      </c>
      <c r="E2330" t="s">
        <v>3194</v>
      </c>
      <c r="F2330" t="s">
        <v>3300</v>
      </c>
      <c r="G2330" t="s">
        <v>3841</v>
      </c>
      <c r="H2330">
        <v>64</v>
      </c>
      <c r="I2330">
        <v>53</v>
      </c>
      <c r="K2330" t="s">
        <v>1741</v>
      </c>
      <c r="L2330">
        <v>1</v>
      </c>
      <c r="M2330" t="s">
        <v>6854</v>
      </c>
    </row>
    <row r="2331" spans="1:13" x14ac:dyDescent="0.25">
      <c r="A2331">
        <v>4773</v>
      </c>
      <c r="B2331">
        <v>2015</v>
      </c>
      <c r="C2331" t="s">
        <v>3277</v>
      </c>
      <c r="D2331" t="s">
        <v>277</v>
      </c>
      <c r="E2331" t="s">
        <v>3194</v>
      </c>
      <c r="F2331" t="s">
        <v>3347</v>
      </c>
      <c r="G2331" t="s">
        <v>3842</v>
      </c>
      <c r="H2331">
        <v>93</v>
      </c>
      <c r="I2331">
        <v>87</v>
      </c>
      <c r="J2331" t="s">
        <v>3843</v>
      </c>
      <c r="K2331" t="s">
        <v>1742</v>
      </c>
      <c r="L2331">
        <v>1</v>
      </c>
      <c r="M2331" t="s">
        <v>6855</v>
      </c>
    </row>
    <row r="2332" spans="1:13" x14ac:dyDescent="0.25">
      <c r="A2332">
        <v>4776</v>
      </c>
      <c r="B2332">
        <v>2015</v>
      </c>
      <c r="C2332" t="s">
        <v>3277</v>
      </c>
      <c r="D2332" t="s">
        <v>557</v>
      </c>
      <c r="E2332" t="s">
        <v>3194</v>
      </c>
      <c r="F2332" t="s">
        <v>3283</v>
      </c>
      <c r="G2332" t="s">
        <v>3841</v>
      </c>
      <c r="H2332">
        <v>83</v>
      </c>
      <c r="I2332">
        <v>73</v>
      </c>
      <c r="K2332" t="s">
        <v>1743</v>
      </c>
      <c r="L2332">
        <v>1</v>
      </c>
      <c r="M2332" t="s">
        <v>6858</v>
      </c>
    </row>
    <row r="2333" spans="1:13" x14ac:dyDescent="0.25">
      <c r="A2333">
        <v>4777</v>
      </c>
      <c r="B2333">
        <v>2015</v>
      </c>
      <c r="C2333" t="s">
        <v>3277</v>
      </c>
      <c r="D2333" t="s">
        <v>50</v>
      </c>
      <c r="E2333" t="s">
        <v>3194</v>
      </c>
      <c r="F2333" t="s">
        <v>3494</v>
      </c>
      <c r="G2333" t="s">
        <v>3842</v>
      </c>
      <c r="H2333">
        <v>66</v>
      </c>
      <c r="I2333">
        <v>65</v>
      </c>
      <c r="K2333" t="s">
        <v>1744</v>
      </c>
      <c r="L2333">
        <v>1</v>
      </c>
      <c r="M2333" t="s">
        <v>6831</v>
      </c>
    </row>
    <row r="2334" spans="1:13" x14ac:dyDescent="0.25">
      <c r="A2334">
        <v>4781</v>
      </c>
      <c r="B2334">
        <v>2015</v>
      </c>
      <c r="C2334" t="s">
        <v>3277</v>
      </c>
      <c r="D2334" t="s">
        <v>55</v>
      </c>
      <c r="E2334" t="s">
        <v>3194</v>
      </c>
      <c r="F2334" t="s">
        <v>3489</v>
      </c>
      <c r="G2334" t="s">
        <v>3842</v>
      </c>
      <c r="H2334">
        <v>63</v>
      </c>
      <c r="I2334">
        <v>60</v>
      </c>
      <c r="K2334" t="s">
        <v>1746</v>
      </c>
      <c r="L2334">
        <v>1</v>
      </c>
      <c r="M2334" t="s">
        <v>6862</v>
      </c>
    </row>
    <row r="2335" spans="1:13" x14ac:dyDescent="0.25">
      <c r="A2335">
        <v>4782</v>
      </c>
      <c r="B2335">
        <v>2015</v>
      </c>
      <c r="C2335" t="s">
        <v>3277</v>
      </c>
      <c r="D2335" t="s">
        <v>481</v>
      </c>
      <c r="E2335" t="s">
        <v>3194</v>
      </c>
      <c r="F2335" t="s">
        <v>3347</v>
      </c>
      <c r="G2335" t="s">
        <v>3842</v>
      </c>
      <c r="H2335">
        <v>77</v>
      </c>
      <c r="I2335">
        <v>67</v>
      </c>
      <c r="K2335" t="s">
        <v>1747</v>
      </c>
      <c r="L2335">
        <v>1</v>
      </c>
      <c r="M2335" t="s">
        <v>6863</v>
      </c>
    </row>
    <row r="2336" spans="1:13" x14ac:dyDescent="0.25">
      <c r="A2336">
        <v>4784</v>
      </c>
      <c r="B2336">
        <v>2015</v>
      </c>
      <c r="C2336" t="s">
        <v>3492</v>
      </c>
      <c r="D2336" t="s">
        <v>8</v>
      </c>
      <c r="E2336" t="s">
        <v>3194</v>
      </c>
      <c r="F2336" t="s">
        <v>3839</v>
      </c>
      <c r="G2336" t="s">
        <v>3842</v>
      </c>
      <c r="H2336">
        <v>88</v>
      </c>
      <c r="I2336">
        <v>57</v>
      </c>
      <c r="K2336" t="s">
        <v>176</v>
      </c>
      <c r="L2336">
        <v>1</v>
      </c>
      <c r="M2336" t="s">
        <v>6864</v>
      </c>
    </row>
    <row r="2337" spans="1:13" x14ac:dyDescent="0.25">
      <c r="A2337">
        <v>4789</v>
      </c>
      <c r="B2337">
        <v>2015</v>
      </c>
      <c r="C2337" t="s">
        <v>3492</v>
      </c>
      <c r="D2337" t="s">
        <v>502</v>
      </c>
      <c r="E2337" t="s">
        <v>3194</v>
      </c>
      <c r="F2337" t="s">
        <v>3839</v>
      </c>
      <c r="G2337" t="s">
        <v>3842</v>
      </c>
      <c r="H2337">
        <v>78</v>
      </c>
      <c r="I2337">
        <v>52</v>
      </c>
      <c r="K2337" t="s">
        <v>103</v>
      </c>
      <c r="L2337">
        <v>1</v>
      </c>
      <c r="M2337" t="s">
        <v>6866</v>
      </c>
    </row>
    <row r="2338" spans="1:13" x14ac:dyDescent="0.25">
      <c r="A2338">
        <v>4792</v>
      </c>
      <c r="B2338">
        <v>2015</v>
      </c>
      <c r="C2338" t="s">
        <v>3492</v>
      </c>
      <c r="D2338" t="s">
        <v>24</v>
      </c>
      <c r="E2338" t="s">
        <v>3194</v>
      </c>
      <c r="F2338" t="s">
        <v>3409</v>
      </c>
      <c r="G2338" t="s">
        <v>3842</v>
      </c>
      <c r="H2338">
        <v>64</v>
      </c>
      <c r="I2338">
        <v>48</v>
      </c>
      <c r="K2338" t="s">
        <v>264</v>
      </c>
      <c r="L2338">
        <v>1</v>
      </c>
      <c r="M2338" t="s">
        <v>6868</v>
      </c>
    </row>
    <row r="2339" spans="1:13" x14ac:dyDescent="0.25">
      <c r="A2339">
        <v>4793</v>
      </c>
      <c r="B2339">
        <v>2015</v>
      </c>
      <c r="C2339" t="s">
        <v>3492</v>
      </c>
      <c r="D2339" t="s">
        <v>263</v>
      </c>
      <c r="E2339" t="s">
        <v>3194</v>
      </c>
      <c r="F2339" t="s">
        <v>3359</v>
      </c>
      <c r="G2339" t="s">
        <v>3842</v>
      </c>
      <c r="H2339">
        <v>66</v>
      </c>
      <c r="I2339">
        <v>50</v>
      </c>
      <c r="K2339" t="s">
        <v>464</v>
      </c>
      <c r="L2339">
        <v>1</v>
      </c>
      <c r="M2339" t="s">
        <v>6869</v>
      </c>
    </row>
    <row r="2340" spans="1:13" x14ac:dyDescent="0.25">
      <c r="A2340">
        <v>4796</v>
      </c>
      <c r="B2340">
        <v>2015</v>
      </c>
      <c r="C2340" t="s">
        <v>3492</v>
      </c>
      <c r="D2340" t="s">
        <v>133</v>
      </c>
      <c r="E2340" t="s">
        <v>3194</v>
      </c>
      <c r="F2340" t="s">
        <v>3484</v>
      </c>
      <c r="G2340" t="s">
        <v>3842</v>
      </c>
      <c r="H2340">
        <v>78</v>
      </c>
      <c r="I2340">
        <v>61</v>
      </c>
      <c r="K2340" t="s">
        <v>528</v>
      </c>
      <c r="L2340">
        <v>1</v>
      </c>
      <c r="M2340" t="s">
        <v>6871</v>
      </c>
    </row>
    <row r="2341" spans="1:13" x14ac:dyDescent="0.25">
      <c r="A2341">
        <v>4797</v>
      </c>
      <c r="B2341">
        <v>2015</v>
      </c>
      <c r="C2341" t="s">
        <v>3492</v>
      </c>
      <c r="D2341" t="s">
        <v>292</v>
      </c>
      <c r="E2341" t="s">
        <v>3194</v>
      </c>
      <c r="F2341" t="s">
        <v>3378</v>
      </c>
      <c r="G2341" t="s">
        <v>3842</v>
      </c>
      <c r="H2341">
        <v>54</v>
      </c>
      <c r="I2341">
        <v>50</v>
      </c>
      <c r="K2341" t="s">
        <v>1749</v>
      </c>
      <c r="L2341">
        <v>1</v>
      </c>
      <c r="M2341" t="s">
        <v>6872</v>
      </c>
    </row>
    <row r="2342" spans="1:13" x14ac:dyDescent="0.25">
      <c r="A2342">
        <v>4798</v>
      </c>
      <c r="B2342">
        <v>2015</v>
      </c>
      <c r="C2342" t="s">
        <v>3492</v>
      </c>
      <c r="D2342" t="s">
        <v>199</v>
      </c>
      <c r="E2342" t="s">
        <v>3194</v>
      </c>
      <c r="F2342" t="s">
        <v>3300</v>
      </c>
      <c r="G2342" t="s">
        <v>3842</v>
      </c>
      <c r="H2342">
        <v>79</v>
      </c>
      <c r="I2342">
        <v>55</v>
      </c>
      <c r="K2342" t="s">
        <v>1750</v>
      </c>
      <c r="L2342">
        <v>1</v>
      </c>
      <c r="M2342" t="s">
        <v>6873</v>
      </c>
    </row>
    <row r="2343" spans="1:13" x14ac:dyDescent="0.25">
      <c r="A2343">
        <v>4800</v>
      </c>
      <c r="B2343">
        <v>2015</v>
      </c>
      <c r="C2343" t="s">
        <v>3492</v>
      </c>
      <c r="D2343" t="s">
        <v>161</v>
      </c>
      <c r="E2343" t="s">
        <v>3194</v>
      </c>
      <c r="F2343" t="s">
        <v>3347</v>
      </c>
      <c r="G2343" t="s">
        <v>3842</v>
      </c>
      <c r="H2343">
        <v>82</v>
      </c>
      <c r="I2343">
        <v>67</v>
      </c>
      <c r="K2343" t="s">
        <v>1751</v>
      </c>
      <c r="L2343">
        <v>1</v>
      </c>
      <c r="M2343" t="s">
        <v>6875</v>
      </c>
    </row>
    <row r="2344" spans="1:13" x14ac:dyDescent="0.25">
      <c r="A2344">
        <v>4803</v>
      </c>
      <c r="B2344">
        <v>2015</v>
      </c>
      <c r="C2344" t="s">
        <v>3492</v>
      </c>
      <c r="D2344" t="s">
        <v>455</v>
      </c>
      <c r="E2344" t="s">
        <v>3194</v>
      </c>
      <c r="F2344" t="s">
        <v>3283</v>
      </c>
      <c r="G2344" t="s">
        <v>3842</v>
      </c>
      <c r="H2344">
        <v>78</v>
      </c>
      <c r="I2344">
        <v>55</v>
      </c>
      <c r="K2344" t="s">
        <v>1752</v>
      </c>
      <c r="L2344">
        <v>1</v>
      </c>
      <c r="M2344" t="s">
        <v>6877</v>
      </c>
    </row>
    <row r="2345" spans="1:13" x14ac:dyDescent="0.25">
      <c r="A2345">
        <v>4804</v>
      </c>
      <c r="B2345">
        <v>2015</v>
      </c>
      <c r="C2345" t="s">
        <v>3492</v>
      </c>
      <c r="D2345" t="s">
        <v>612</v>
      </c>
      <c r="E2345" t="s">
        <v>3194</v>
      </c>
      <c r="F2345" t="s">
        <v>3489</v>
      </c>
      <c r="G2345" t="s">
        <v>3842</v>
      </c>
      <c r="H2345">
        <v>51</v>
      </c>
      <c r="I2345">
        <v>50</v>
      </c>
      <c r="K2345" t="s">
        <v>1753</v>
      </c>
      <c r="L2345">
        <v>1</v>
      </c>
      <c r="M2345" t="s">
        <v>6878</v>
      </c>
    </row>
    <row r="2346" spans="1:13" x14ac:dyDescent="0.25">
      <c r="A2346">
        <v>4807</v>
      </c>
      <c r="B2346">
        <v>2015</v>
      </c>
      <c r="C2346" t="s">
        <v>3492</v>
      </c>
      <c r="D2346" t="s">
        <v>208</v>
      </c>
      <c r="E2346" t="s">
        <v>3194</v>
      </c>
      <c r="F2346" t="s">
        <v>3402</v>
      </c>
      <c r="G2346" t="s">
        <v>3842</v>
      </c>
      <c r="H2346">
        <v>81</v>
      </c>
      <c r="I2346">
        <v>70</v>
      </c>
      <c r="K2346" t="s">
        <v>1754</v>
      </c>
      <c r="L2346">
        <v>1</v>
      </c>
      <c r="M2346" t="s">
        <v>6880</v>
      </c>
    </row>
    <row r="2347" spans="1:13" x14ac:dyDescent="0.25">
      <c r="A2347">
        <v>4810</v>
      </c>
      <c r="B2347">
        <v>2015</v>
      </c>
      <c r="C2347" t="s">
        <v>3492</v>
      </c>
      <c r="D2347" t="s">
        <v>93</v>
      </c>
      <c r="E2347" t="s">
        <v>3194</v>
      </c>
      <c r="F2347" t="s">
        <v>3277</v>
      </c>
      <c r="G2347" t="s">
        <v>3842</v>
      </c>
      <c r="H2347">
        <v>96</v>
      </c>
      <c r="I2347">
        <v>76</v>
      </c>
      <c r="K2347" t="s">
        <v>1755</v>
      </c>
      <c r="L2347">
        <v>1</v>
      </c>
      <c r="M2347" t="s">
        <v>6860</v>
      </c>
    </row>
    <row r="2348" spans="1:13" x14ac:dyDescent="0.25">
      <c r="A2348">
        <v>4811</v>
      </c>
      <c r="B2348">
        <v>2015</v>
      </c>
      <c r="C2348" t="s">
        <v>3492</v>
      </c>
      <c r="D2348" t="s">
        <v>53</v>
      </c>
      <c r="E2348" t="s">
        <v>3194</v>
      </c>
      <c r="F2348" t="s">
        <v>3494</v>
      </c>
      <c r="G2348" t="s">
        <v>3841</v>
      </c>
      <c r="H2348">
        <v>66</v>
      </c>
      <c r="I2348">
        <v>61</v>
      </c>
      <c r="J2348" t="s">
        <v>3843</v>
      </c>
      <c r="K2348" t="s">
        <v>1756</v>
      </c>
      <c r="L2348">
        <v>1</v>
      </c>
      <c r="M2348" t="s">
        <v>6834</v>
      </c>
    </row>
    <row r="2349" spans="1:13" x14ac:dyDescent="0.25">
      <c r="A2349">
        <v>4813</v>
      </c>
      <c r="B2349">
        <v>2015</v>
      </c>
      <c r="C2349" t="s">
        <v>3492</v>
      </c>
      <c r="D2349" t="s">
        <v>56</v>
      </c>
      <c r="E2349" t="s">
        <v>3194</v>
      </c>
      <c r="F2349" t="s">
        <v>3490</v>
      </c>
      <c r="G2349" t="s">
        <v>3842</v>
      </c>
      <c r="H2349">
        <v>83</v>
      </c>
      <c r="I2349">
        <v>63</v>
      </c>
      <c r="K2349" t="s">
        <v>1757</v>
      </c>
      <c r="L2349">
        <v>1</v>
      </c>
      <c r="M2349" t="s">
        <v>6884</v>
      </c>
    </row>
    <row r="2350" spans="1:13" x14ac:dyDescent="0.25">
      <c r="A2350">
        <v>4817</v>
      </c>
      <c r="B2350">
        <v>2015</v>
      </c>
      <c r="C2350" t="s">
        <v>3402</v>
      </c>
      <c r="D2350" t="s">
        <v>65</v>
      </c>
      <c r="E2350" t="s">
        <v>3194</v>
      </c>
      <c r="F2350" t="s">
        <v>3839</v>
      </c>
      <c r="G2350" t="s">
        <v>3842</v>
      </c>
      <c r="H2350">
        <v>75</v>
      </c>
      <c r="I2350">
        <v>54</v>
      </c>
      <c r="K2350" t="s">
        <v>11</v>
      </c>
      <c r="L2350">
        <v>1</v>
      </c>
      <c r="M2350" t="s">
        <v>6888</v>
      </c>
    </row>
    <row r="2351" spans="1:13" x14ac:dyDescent="0.25">
      <c r="A2351">
        <v>4818</v>
      </c>
      <c r="B2351">
        <v>2015</v>
      </c>
      <c r="C2351" t="s">
        <v>3402</v>
      </c>
      <c r="D2351" t="s">
        <v>10</v>
      </c>
      <c r="E2351" t="s">
        <v>3194</v>
      </c>
      <c r="F2351" t="s">
        <v>3507</v>
      </c>
      <c r="G2351" t="s">
        <v>3841</v>
      </c>
      <c r="H2351">
        <v>70</v>
      </c>
      <c r="I2351">
        <v>68</v>
      </c>
      <c r="K2351" t="s">
        <v>13</v>
      </c>
      <c r="L2351">
        <v>1</v>
      </c>
      <c r="M2351" t="s">
        <v>6889</v>
      </c>
    </row>
    <row r="2352" spans="1:13" x14ac:dyDescent="0.25">
      <c r="A2352">
        <v>4822</v>
      </c>
      <c r="B2352">
        <v>2015</v>
      </c>
      <c r="C2352" t="s">
        <v>3402</v>
      </c>
      <c r="D2352" t="s">
        <v>16</v>
      </c>
      <c r="E2352" t="s">
        <v>3194</v>
      </c>
      <c r="F2352" t="s">
        <v>3839</v>
      </c>
      <c r="G2352" t="s">
        <v>3842</v>
      </c>
      <c r="H2352">
        <v>64</v>
      </c>
      <c r="I2352">
        <v>59</v>
      </c>
      <c r="K2352" t="s">
        <v>350</v>
      </c>
      <c r="L2352">
        <v>1</v>
      </c>
      <c r="M2352" t="s">
        <v>6892</v>
      </c>
    </row>
    <row r="2353" spans="1:13" x14ac:dyDescent="0.25">
      <c r="A2353">
        <v>4823</v>
      </c>
      <c r="B2353">
        <v>2015</v>
      </c>
      <c r="C2353" t="s">
        <v>3402</v>
      </c>
      <c r="D2353" t="s">
        <v>18</v>
      </c>
      <c r="E2353" t="s">
        <v>3194</v>
      </c>
      <c r="F2353" t="s">
        <v>3361</v>
      </c>
      <c r="G2353" t="s">
        <v>3842</v>
      </c>
      <c r="H2353">
        <v>65</v>
      </c>
      <c r="I2353">
        <v>56</v>
      </c>
      <c r="K2353" t="s">
        <v>291</v>
      </c>
      <c r="L2353">
        <v>1</v>
      </c>
      <c r="M2353" t="s">
        <v>6893</v>
      </c>
    </row>
    <row r="2354" spans="1:13" x14ac:dyDescent="0.25">
      <c r="A2354">
        <v>4825</v>
      </c>
      <c r="B2354">
        <v>2015</v>
      </c>
      <c r="C2354" t="s">
        <v>3402</v>
      </c>
      <c r="D2354" t="s">
        <v>197</v>
      </c>
      <c r="E2354" t="s">
        <v>3194</v>
      </c>
      <c r="F2354" t="s">
        <v>3833</v>
      </c>
      <c r="G2354" t="s">
        <v>3841</v>
      </c>
      <c r="H2354">
        <v>93</v>
      </c>
      <c r="I2354">
        <v>54</v>
      </c>
      <c r="K2354" t="s">
        <v>27</v>
      </c>
      <c r="L2354">
        <v>1</v>
      </c>
      <c r="M2354" t="s">
        <v>6186</v>
      </c>
    </row>
    <row r="2355" spans="1:13" x14ac:dyDescent="0.25">
      <c r="A2355">
        <v>4826</v>
      </c>
      <c r="B2355">
        <v>2015</v>
      </c>
      <c r="C2355" t="s">
        <v>3402</v>
      </c>
      <c r="D2355" t="s">
        <v>78</v>
      </c>
      <c r="E2355" t="s">
        <v>3194</v>
      </c>
      <c r="F2355" t="s">
        <v>3284</v>
      </c>
      <c r="G2355" t="s">
        <v>3842</v>
      </c>
      <c r="H2355">
        <v>73</v>
      </c>
      <c r="I2355">
        <v>58</v>
      </c>
      <c r="K2355" t="s">
        <v>29</v>
      </c>
      <c r="L2355">
        <v>1</v>
      </c>
      <c r="M2355" t="s">
        <v>5565</v>
      </c>
    </row>
    <row r="2356" spans="1:13" x14ac:dyDescent="0.25">
      <c r="A2356">
        <v>4832</v>
      </c>
      <c r="B2356">
        <v>2015</v>
      </c>
      <c r="C2356" t="s">
        <v>3402</v>
      </c>
      <c r="D2356" t="s">
        <v>1711</v>
      </c>
      <c r="E2356" t="s">
        <v>3194</v>
      </c>
      <c r="F2356" t="s">
        <v>3492</v>
      </c>
      <c r="G2356" t="s">
        <v>3841</v>
      </c>
      <c r="H2356">
        <v>79</v>
      </c>
      <c r="I2356">
        <v>63</v>
      </c>
      <c r="K2356" t="s">
        <v>1760</v>
      </c>
      <c r="L2356">
        <v>1</v>
      </c>
      <c r="M2356" t="s">
        <v>6874</v>
      </c>
    </row>
    <row r="2357" spans="1:13" x14ac:dyDescent="0.25">
      <c r="A2357">
        <v>4833</v>
      </c>
      <c r="B2357">
        <v>2015</v>
      </c>
      <c r="C2357" t="s">
        <v>3402</v>
      </c>
      <c r="D2357" t="s">
        <v>37</v>
      </c>
      <c r="E2357" t="s">
        <v>3194</v>
      </c>
      <c r="F2357" t="s">
        <v>3347</v>
      </c>
      <c r="G2357" t="s">
        <v>3842</v>
      </c>
      <c r="H2357">
        <v>77</v>
      </c>
      <c r="I2357">
        <v>62</v>
      </c>
      <c r="K2357" t="s">
        <v>1761</v>
      </c>
      <c r="L2357">
        <v>1</v>
      </c>
      <c r="M2357" t="s">
        <v>6897</v>
      </c>
    </row>
    <row r="2358" spans="1:13" x14ac:dyDescent="0.25">
      <c r="A2358">
        <v>4834</v>
      </c>
      <c r="B2358">
        <v>2015</v>
      </c>
      <c r="C2358" t="s">
        <v>3402</v>
      </c>
      <c r="D2358" t="s">
        <v>455</v>
      </c>
      <c r="E2358" t="s">
        <v>3194</v>
      </c>
      <c r="F2358" t="s">
        <v>3300</v>
      </c>
      <c r="G2358" t="s">
        <v>3842</v>
      </c>
      <c r="H2358">
        <v>67</v>
      </c>
      <c r="I2358">
        <v>41</v>
      </c>
      <c r="K2358" t="s">
        <v>1762</v>
      </c>
      <c r="L2358">
        <v>1</v>
      </c>
      <c r="M2358" t="s">
        <v>6898</v>
      </c>
    </row>
    <row r="2359" spans="1:13" x14ac:dyDescent="0.25">
      <c r="A2359">
        <v>4837</v>
      </c>
      <c r="B2359">
        <v>2015</v>
      </c>
      <c r="C2359" t="s">
        <v>3402</v>
      </c>
      <c r="D2359" t="s">
        <v>277</v>
      </c>
      <c r="E2359" t="s">
        <v>3194</v>
      </c>
      <c r="F2359" t="s">
        <v>3283</v>
      </c>
      <c r="G2359" t="s">
        <v>3842</v>
      </c>
      <c r="H2359">
        <v>71</v>
      </c>
      <c r="I2359">
        <v>65</v>
      </c>
      <c r="K2359" t="s">
        <v>1765</v>
      </c>
      <c r="L2359">
        <v>1</v>
      </c>
      <c r="M2359" t="s">
        <v>6901</v>
      </c>
    </row>
    <row r="2360" spans="1:13" x14ac:dyDescent="0.25">
      <c r="A2360">
        <v>4838</v>
      </c>
      <c r="B2360">
        <v>2015</v>
      </c>
      <c r="C2360" t="s">
        <v>3402</v>
      </c>
      <c r="D2360" t="s">
        <v>44</v>
      </c>
      <c r="E2360" t="s">
        <v>3194</v>
      </c>
      <c r="F2360" t="s">
        <v>3277</v>
      </c>
      <c r="G2360" t="s">
        <v>3842</v>
      </c>
      <c r="H2360">
        <v>78</v>
      </c>
      <c r="I2360">
        <v>74</v>
      </c>
      <c r="K2360" t="s">
        <v>1766</v>
      </c>
      <c r="L2360">
        <v>1</v>
      </c>
      <c r="M2360" t="s">
        <v>6856</v>
      </c>
    </row>
    <row r="2361" spans="1:13" x14ac:dyDescent="0.25">
      <c r="A2361">
        <v>4840</v>
      </c>
      <c r="B2361">
        <v>2015</v>
      </c>
      <c r="C2361" t="s">
        <v>3402</v>
      </c>
      <c r="D2361" t="s">
        <v>49</v>
      </c>
      <c r="E2361" t="s">
        <v>3194</v>
      </c>
      <c r="F2361" t="s">
        <v>3490</v>
      </c>
      <c r="G2361" t="s">
        <v>3842</v>
      </c>
      <c r="H2361">
        <v>84</v>
      </c>
      <c r="I2361">
        <v>67</v>
      </c>
      <c r="K2361" t="s">
        <v>1767</v>
      </c>
      <c r="L2361">
        <v>1</v>
      </c>
      <c r="M2361" t="s">
        <v>6902</v>
      </c>
    </row>
    <row r="2362" spans="1:13" x14ac:dyDescent="0.25">
      <c r="A2362">
        <v>4841</v>
      </c>
      <c r="B2362">
        <v>2015</v>
      </c>
      <c r="C2362" t="s">
        <v>3402</v>
      </c>
      <c r="D2362" t="s">
        <v>342</v>
      </c>
      <c r="E2362" t="s">
        <v>3194</v>
      </c>
      <c r="F2362" t="s">
        <v>3489</v>
      </c>
      <c r="G2362" t="s">
        <v>3841</v>
      </c>
      <c r="H2362">
        <v>62</v>
      </c>
      <c r="I2362">
        <v>55</v>
      </c>
      <c r="K2362" t="s">
        <v>1768</v>
      </c>
      <c r="L2362">
        <v>1</v>
      </c>
      <c r="M2362" t="s">
        <v>6903</v>
      </c>
    </row>
    <row r="2363" spans="1:13" x14ac:dyDescent="0.25">
      <c r="A2363">
        <v>4843</v>
      </c>
      <c r="B2363">
        <v>2015</v>
      </c>
      <c r="C2363" t="s">
        <v>3402</v>
      </c>
      <c r="D2363" t="s">
        <v>304</v>
      </c>
      <c r="E2363" t="s">
        <v>3194</v>
      </c>
      <c r="F2363" t="s">
        <v>3494</v>
      </c>
      <c r="G2363" t="s">
        <v>3842</v>
      </c>
      <c r="H2363">
        <v>66</v>
      </c>
      <c r="I2363">
        <v>60</v>
      </c>
      <c r="K2363" t="s">
        <v>1769</v>
      </c>
      <c r="L2363">
        <v>1</v>
      </c>
      <c r="M2363" t="s">
        <v>6835</v>
      </c>
    </row>
    <row r="2364" spans="1:13" x14ac:dyDescent="0.25">
      <c r="A2364">
        <v>4848</v>
      </c>
      <c r="B2364">
        <v>2015</v>
      </c>
      <c r="C2364" t="s">
        <v>3490</v>
      </c>
      <c r="D2364" t="s">
        <v>10</v>
      </c>
      <c r="E2364" t="s">
        <v>3194</v>
      </c>
      <c r="F2364" t="s">
        <v>3231</v>
      </c>
      <c r="G2364" t="s">
        <v>3841</v>
      </c>
      <c r="H2364">
        <v>82</v>
      </c>
      <c r="I2364">
        <v>71</v>
      </c>
      <c r="K2364" t="s">
        <v>129</v>
      </c>
      <c r="L2364">
        <v>1</v>
      </c>
      <c r="M2364" t="s">
        <v>6908</v>
      </c>
    </row>
    <row r="2365" spans="1:13" x14ac:dyDescent="0.25">
      <c r="A2365">
        <v>4849</v>
      </c>
      <c r="B2365">
        <v>2015</v>
      </c>
      <c r="C2365" t="s">
        <v>3490</v>
      </c>
      <c r="D2365" t="s">
        <v>313</v>
      </c>
      <c r="E2365" t="s">
        <v>3194</v>
      </c>
      <c r="F2365" t="s">
        <v>3491</v>
      </c>
      <c r="G2365" t="s">
        <v>3841</v>
      </c>
      <c r="H2365">
        <v>88</v>
      </c>
      <c r="I2365">
        <v>79</v>
      </c>
      <c r="J2365" t="s">
        <v>3844</v>
      </c>
      <c r="K2365" t="s">
        <v>130</v>
      </c>
      <c r="L2365">
        <v>1</v>
      </c>
      <c r="M2365" t="s">
        <v>6909</v>
      </c>
    </row>
    <row r="2366" spans="1:13" x14ac:dyDescent="0.25">
      <c r="A2366">
        <v>4850</v>
      </c>
      <c r="B2366">
        <v>2015</v>
      </c>
      <c r="C2366" t="s">
        <v>3490</v>
      </c>
      <c r="D2366" t="s">
        <v>70</v>
      </c>
      <c r="E2366" t="s">
        <v>3194</v>
      </c>
      <c r="F2366" t="s">
        <v>3378</v>
      </c>
      <c r="G2366" t="s">
        <v>3842</v>
      </c>
      <c r="H2366">
        <v>70</v>
      </c>
      <c r="I2366">
        <v>57</v>
      </c>
      <c r="K2366" t="s">
        <v>69</v>
      </c>
      <c r="L2366">
        <v>1</v>
      </c>
      <c r="M2366" t="s">
        <v>6910</v>
      </c>
    </row>
    <row r="2367" spans="1:13" x14ac:dyDescent="0.25">
      <c r="A2367">
        <v>4851</v>
      </c>
      <c r="B2367">
        <v>2015</v>
      </c>
      <c r="C2367" t="s">
        <v>3490</v>
      </c>
      <c r="D2367" t="s">
        <v>14</v>
      </c>
      <c r="E2367" t="s">
        <v>3194</v>
      </c>
      <c r="F2367" t="s">
        <v>3484</v>
      </c>
      <c r="G2367" t="s">
        <v>3841</v>
      </c>
      <c r="H2367">
        <v>83</v>
      </c>
      <c r="I2367">
        <v>78</v>
      </c>
      <c r="K2367" t="s">
        <v>71</v>
      </c>
      <c r="L2367">
        <v>1</v>
      </c>
      <c r="M2367" t="s">
        <v>6911</v>
      </c>
    </row>
    <row r="2368" spans="1:13" x14ac:dyDescent="0.25">
      <c r="A2368">
        <v>4852</v>
      </c>
      <c r="B2368">
        <v>2015</v>
      </c>
      <c r="C2368" t="s">
        <v>3490</v>
      </c>
      <c r="D2368" t="s">
        <v>16</v>
      </c>
      <c r="E2368" t="s">
        <v>3194</v>
      </c>
      <c r="F2368" t="s">
        <v>3410</v>
      </c>
      <c r="G2368" t="s">
        <v>3842</v>
      </c>
      <c r="H2368">
        <v>81</v>
      </c>
      <c r="I2368">
        <v>79</v>
      </c>
      <c r="K2368" t="s">
        <v>21</v>
      </c>
      <c r="L2368">
        <v>1</v>
      </c>
      <c r="M2368" t="s">
        <v>6912</v>
      </c>
    </row>
    <row r="2369" spans="1:13" x14ac:dyDescent="0.25">
      <c r="A2369">
        <v>4853</v>
      </c>
      <c r="B2369">
        <v>2015</v>
      </c>
      <c r="C2369" t="s">
        <v>3490</v>
      </c>
      <c r="D2369" t="s">
        <v>18</v>
      </c>
      <c r="E2369" t="s">
        <v>3194</v>
      </c>
      <c r="F2369" t="s">
        <v>3839</v>
      </c>
      <c r="G2369" t="s">
        <v>3842</v>
      </c>
      <c r="H2369">
        <v>84</v>
      </c>
      <c r="I2369">
        <v>52</v>
      </c>
      <c r="K2369" t="s">
        <v>484</v>
      </c>
      <c r="L2369">
        <v>1</v>
      </c>
      <c r="M2369" t="s">
        <v>6913</v>
      </c>
    </row>
    <row r="2370" spans="1:13" x14ac:dyDescent="0.25">
      <c r="A2370">
        <v>4860</v>
      </c>
      <c r="B2370">
        <v>2015</v>
      </c>
      <c r="C2370" t="s">
        <v>3490</v>
      </c>
      <c r="D2370" t="s">
        <v>82</v>
      </c>
      <c r="E2370" t="s">
        <v>3194</v>
      </c>
      <c r="F2370" t="s">
        <v>3489</v>
      </c>
      <c r="G2370" t="s">
        <v>3842</v>
      </c>
      <c r="H2370">
        <v>89</v>
      </c>
      <c r="I2370">
        <v>75</v>
      </c>
      <c r="J2370" t="s">
        <v>3843</v>
      </c>
      <c r="K2370" t="s">
        <v>1771</v>
      </c>
      <c r="L2370">
        <v>1</v>
      </c>
      <c r="M2370" t="s">
        <v>6916</v>
      </c>
    </row>
    <row r="2371" spans="1:13" x14ac:dyDescent="0.25">
      <c r="A2371">
        <v>4863</v>
      </c>
      <c r="B2371">
        <v>2015</v>
      </c>
      <c r="C2371" t="s">
        <v>3490</v>
      </c>
      <c r="D2371" t="s">
        <v>271</v>
      </c>
      <c r="E2371" t="s">
        <v>3194</v>
      </c>
      <c r="F2371" t="s">
        <v>3492</v>
      </c>
      <c r="G2371" t="s">
        <v>3842</v>
      </c>
      <c r="H2371">
        <v>69</v>
      </c>
      <c r="I2371">
        <v>66</v>
      </c>
      <c r="K2371" t="s">
        <v>1772</v>
      </c>
      <c r="L2371">
        <v>1</v>
      </c>
      <c r="M2371" t="s">
        <v>6876</v>
      </c>
    </row>
    <row r="2372" spans="1:13" x14ac:dyDescent="0.25">
      <c r="A2372">
        <v>4864</v>
      </c>
      <c r="B2372">
        <v>2015</v>
      </c>
      <c r="C2372" t="s">
        <v>3490</v>
      </c>
      <c r="D2372" t="s">
        <v>594</v>
      </c>
      <c r="E2372" t="s">
        <v>3194</v>
      </c>
      <c r="F2372" t="s">
        <v>3839</v>
      </c>
      <c r="G2372" t="s">
        <v>3842</v>
      </c>
      <c r="H2372">
        <v>83</v>
      </c>
      <c r="I2372">
        <v>68</v>
      </c>
      <c r="K2372" t="s">
        <v>1773</v>
      </c>
      <c r="L2372">
        <v>1</v>
      </c>
      <c r="M2372" t="s">
        <v>6917</v>
      </c>
    </row>
    <row r="2373" spans="1:13" x14ac:dyDescent="0.25">
      <c r="A2373">
        <v>4865</v>
      </c>
      <c r="B2373">
        <v>2015</v>
      </c>
      <c r="C2373" t="s">
        <v>3490</v>
      </c>
      <c r="D2373" t="s">
        <v>40</v>
      </c>
      <c r="E2373" t="s">
        <v>3194</v>
      </c>
      <c r="F2373" t="s">
        <v>3402</v>
      </c>
      <c r="G2373" t="s">
        <v>3842</v>
      </c>
      <c r="H2373">
        <v>66</v>
      </c>
      <c r="I2373">
        <v>53</v>
      </c>
      <c r="K2373" t="s">
        <v>1774</v>
      </c>
      <c r="L2373">
        <v>1</v>
      </c>
      <c r="M2373" t="s">
        <v>6899</v>
      </c>
    </row>
    <row r="2374" spans="1:13" x14ac:dyDescent="0.25">
      <c r="A2374">
        <v>4866</v>
      </c>
      <c r="B2374">
        <v>2015</v>
      </c>
      <c r="C2374" t="s">
        <v>3490</v>
      </c>
      <c r="D2374" t="s">
        <v>759</v>
      </c>
      <c r="E2374" t="s">
        <v>3194</v>
      </c>
      <c r="F2374" t="s">
        <v>3494</v>
      </c>
      <c r="G2374" t="s">
        <v>3842</v>
      </c>
      <c r="H2374">
        <v>59</v>
      </c>
      <c r="I2374">
        <v>56</v>
      </c>
      <c r="K2374" t="s">
        <v>1775</v>
      </c>
      <c r="L2374">
        <v>1</v>
      </c>
      <c r="M2374" t="s">
        <v>6827</v>
      </c>
    </row>
    <row r="2375" spans="1:13" x14ac:dyDescent="0.25">
      <c r="A2375">
        <v>4867</v>
      </c>
      <c r="B2375">
        <v>2015</v>
      </c>
      <c r="C2375" t="s">
        <v>3490</v>
      </c>
      <c r="D2375" t="s">
        <v>43</v>
      </c>
      <c r="E2375" t="s">
        <v>3194</v>
      </c>
      <c r="F2375" t="s">
        <v>3300</v>
      </c>
      <c r="G2375" t="s">
        <v>3842</v>
      </c>
      <c r="H2375">
        <v>84</v>
      </c>
      <c r="I2375">
        <v>76</v>
      </c>
      <c r="J2375" t="s">
        <v>3843</v>
      </c>
      <c r="K2375" t="s">
        <v>1776</v>
      </c>
      <c r="L2375">
        <v>1</v>
      </c>
      <c r="M2375" t="s">
        <v>6918</v>
      </c>
    </row>
    <row r="2376" spans="1:13" x14ac:dyDescent="0.25">
      <c r="A2376">
        <v>4872</v>
      </c>
      <c r="B2376">
        <v>2015</v>
      </c>
      <c r="C2376" t="s">
        <v>3490</v>
      </c>
      <c r="D2376" t="s">
        <v>342</v>
      </c>
      <c r="E2376" t="s">
        <v>3194</v>
      </c>
      <c r="F2376" t="s">
        <v>3277</v>
      </c>
      <c r="G2376" t="s">
        <v>3842</v>
      </c>
      <c r="H2376">
        <v>83</v>
      </c>
      <c r="I2376">
        <v>78</v>
      </c>
      <c r="K2376" t="s">
        <v>1778</v>
      </c>
      <c r="L2376">
        <v>1</v>
      </c>
      <c r="M2376" t="s">
        <v>6859</v>
      </c>
    </row>
    <row r="2377" spans="1:13" x14ac:dyDescent="0.25">
      <c r="A2377">
        <v>4874</v>
      </c>
      <c r="B2377">
        <v>2015</v>
      </c>
      <c r="C2377" t="s">
        <v>3490</v>
      </c>
      <c r="D2377" t="s">
        <v>304</v>
      </c>
      <c r="E2377" t="s">
        <v>3194</v>
      </c>
      <c r="F2377" t="s">
        <v>3283</v>
      </c>
      <c r="G2377" t="s">
        <v>3842</v>
      </c>
      <c r="H2377">
        <v>81</v>
      </c>
      <c r="I2377">
        <v>56</v>
      </c>
      <c r="K2377" t="s">
        <v>1779</v>
      </c>
      <c r="L2377">
        <v>1</v>
      </c>
      <c r="M2377" t="s">
        <v>6923</v>
      </c>
    </row>
    <row r="2378" spans="1:13" x14ac:dyDescent="0.25">
      <c r="A2378">
        <v>4875</v>
      </c>
      <c r="B2378">
        <v>2015</v>
      </c>
      <c r="C2378" t="s">
        <v>3490</v>
      </c>
      <c r="D2378" t="s">
        <v>55</v>
      </c>
      <c r="E2378" t="s">
        <v>3194</v>
      </c>
      <c r="F2378" t="s">
        <v>3347</v>
      </c>
      <c r="G2378" t="s">
        <v>3842</v>
      </c>
      <c r="H2378">
        <v>82</v>
      </c>
      <c r="I2378">
        <v>71</v>
      </c>
      <c r="K2378" t="s">
        <v>1780</v>
      </c>
      <c r="L2378">
        <v>1</v>
      </c>
      <c r="M2378" t="s">
        <v>6924</v>
      </c>
    </row>
    <row r="2379" spans="1:13" x14ac:dyDescent="0.25">
      <c r="A2379">
        <v>4879</v>
      </c>
      <c r="B2379">
        <v>2015</v>
      </c>
      <c r="C2379" t="s">
        <v>3283</v>
      </c>
      <c r="D2379" t="s">
        <v>65</v>
      </c>
      <c r="E2379" t="s">
        <v>3194</v>
      </c>
      <c r="F2379" t="s">
        <v>3393</v>
      </c>
      <c r="G2379" t="s">
        <v>3842</v>
      </c>
      <c r="H2379">
        <v>67</v>
      </c>
      <c r="I2379">
        <v>64</v>
      </c>
      <c r="K2379" t="s">
        <v>11</v>
      </c>
      <c r="L2379">
        <v>1</v>
      </c>
      <c r="M2379" t="s">
        <v>6926</v>
      </c>
    </row>
    <row r="2380" spans="1:13" x14ac:dyDescent="0.25">
      <c r="A2380">
        <v>4883</v>
      </c>
      <c r="B2380">
        <v>2015</v>
      </c>
      <c r="C2380" t="s">
        <v>3283</v>
      </c>
      <c r="D2380" t="s">
        <v>70</v>
      </c>
      <c r="E2380" t="s">
        <v>3194</v>
      </c>
      <c r="F2380" t="s">
        <v>3839</v>
      </c>
      <c r="G2380" t="s">
        <v>3842</v>
      </c>
      <c r="H2380">
        <v>87</v>
      </c>
      <c r="I2380">
        <v>76</v>
      </c>
      <c r="K2380" t="s">
        <v>19</v>
      </c>
      <c r="L2380">
        <v>1</v>
      </c>
      <c r="M2380" t="s">
        <v>6930</v>
      </c>
    </row>
    <row r="2381" spans="1:13" x14ac:dyDescent="0.25">
      <c r="A2381">
        <v>4885</v>
      </c>
      <c r="B2381">
        <v>2015</v>
      </c>
      <c r="C2381" t="s">
        <v>3283</v>
      </c>
      <c r="D2381" t="s">
        <v>132</v>
      </c>
      <c r="E2381" t="s">
        <v>3194</v>
      </c>
      <c r="F2381" t="s">
        <v>3396</v>
      </c>
      <c r="G2381" t="s">
        <v>3841</v>
      </c>
      <c r="H2381">
        <v>66</v>
      </c>
      <c r="I2381">
        <v>61</v>
      </c>
      <c r="K2381" t="s">
        <v>23</v>
      </c>
      <c r="L2381">
        <v>1</v>
      </c>
      <c r="M2381" t="s">
        <v>6931</v>
      </c>
    </row>
    <row r="2382" spans="1:13" x14ac:dyDescent="0.25">
      <c r="A2382">
        <v>4886</v>
      </c>
      <c r="B2382">
        <v>2015</v>
      </c>
      <c r="C2382" t="s">
        <v>3283</v>
      </c>
      <c r="D2382" t="s">
        <v>20</v>
      </c>
      <c r="E2382" t="s">
        <v>3194</v>
      </c>
      <c r="F2382" t="s">
        <v>3279</v>
      </c>
      <c r="G2382" t="s">
        <v>3841</v>
      </c>
      <c r="H2382">
        <v>77</v>
      </c>
      <c r="I2382">
        <v>67</v>
      </c>
      <c r="K2382" t="s">
        <v>841</v>
      </c>
      <c r="L2382">
        <v>1</v>
      </c>
      <c r="M2382" t="s">
        <v>6932</v>
      </c>
    </row>
    <row r="2383" spans="1:13" x14ac:dyDescent="0.25">
      <c r="A2383">
        <v>4887</v>
      </c>
      <c r="B2383">
        <v>2015</v>
      </c>
      <c r="C2383" t="s">
        <v>3283</v>
      </c>
      <c r="D2383" t="s">
        <v>76</v>
      </c>
      <c r="E2383" t="s">
        <v>3194</v>
      </c>
      <c r="F2383" t="s">
        <v>3259</v>
      </c>
      <c r="G2383" t="s">
        <v>3842</v>
      </c>
      <c r="H2383">
        <v>71</v>
      </c>
      <c r="I2383">
        <v>60</v>
      </c>
      <c r="K2383" t="s">
        <v>856</v>
      </c>
      <c r="L2383">
        <v>1</v>
      </c>
      <c r="M2383" t="s">
        <v>4287</v>
      </c>
    </row>
    <row r="2384" spans="1:13" x14ac:dyDescent="0.25">
      <c r="A2384">
        <v>4888</v>
      </c>
      <c r="B2384">
        <v>2015</v>
      </c>
      <c r="C2384" t="s">
        <v>3283</v>
      </c>
      <c r="D2384" t="s">
        <v>351</v>
      </c>
      <c r="E2384" t="s">
        <v>3194</v>
      </c>
      <c r="F2384" t="s">
        <v>3439</v>
      </c>
      <c r="G2384" t="s">
        <v>3841</v>
      </c>
      <c r="H2384">
        <v>81</v>
      </c>
      <c r="I2384">
        <v>78</v>
      </c>
      <c r="J2384" t="s">
        <v>3843</v>
      </c>
      <c r="K2384" t="s">
        <v>918</v>
      </c>
      <c r="L2384">
        <v>1</v>
      </c>
      <c r="M2384" t="s">
        <v>6933</v>
      </c>
    </row>
    <row r="2385" spans="1:13" x14ac:dyDescent="0.25">
      <c r="A2385">
        <v>4892</v>
      </c>
      <c r="B2385">
        <v>2015</v>
      </c>
      <c r="C2385" t="s">
        <v>3283</v>
      </c>
      <c r="D2385" t="s">
        <v>30</v>
      </c>
      <c r="E2385" t="s">
        <v>3194</v>
      </c>
      <c r="F2385" t="s">
        <v>3839</v>
      </c>
      <c r="G2385" t="s">
        <v>3842</v>
      </c>
      <c r="H2385">
        <v>79</v>
      </c>
      <c r="I2385">
        <v>38</v>
      </c>
      <c r="K2385" t="s">
        <v>859</v>
      </c>
      <c r="L2385">
        <v>1</v>
      </c>
      <c r="M2385" t="s">
        <v>6935</v>
      </c>
    </row>
    <row r="2386" spans="1:13" x14ac:dyDescent="0.25">
      <c r="A2386">
        <v>4893</v>
      </c>
      <c r="B2386">
        <v>2015</v>
      </c>
      <c r="C2386" t="s">
        <v>3283</v>
      </c>
      <c r="D2386" t="s">
        <v>82</v>
      </c>
      <c r="E2386" t="s">
        <v>3194</v>
      </c>
      <c r="F2386" t="s">
        <v>3347</v>
      </c>
      <c r="G2386" t="s">
        <v>3842</v>
      </c>
      <c r="H2386">
        <v>77</v>
      </c>
      <c r="I2386">
        <v>71</v>
      </c>
      <c r="K2386" t="s">
        <v>1783</v>
      </c>
      <c r="L2386">
        <v>1</v>
      </c>
      <c r="M2386" t="s">
        <v>6936</v>
      </c>
    </row>
    <row r="2387" spans="1:13" x14ac:dyDescent="0.25">
      <c r="A2387">
        <v>4894</v>
      </c>
      <c r="B2387">
        <v>2015</v>
      </c>
      <c r="C2387" t="s">
        <v>3283</v>
      </c>
      <c r="D2387" t="s">
        <v>333</v>
      </c>
      <c r="E2387" t="s">
        <v>3194</v>
      </c>
      <c r="F2387" t="s">
        <v>3494</v>
      </c>
      <c r="G2387" t="s">
        <v>3841</v>
      </c>
      <c r="H2387">
        <v>74</v>
      </c>
      <c r="I2387">
        <v>69</v>
      </c>
      <c r="K2387" t="s">
        <v>1784</v>
      </c>
      <c r="L2387">
        <v>1</v>
      </c>
      <c r="M2387" t="s">
        <v>6821</v>
      </c>
    </row>
    <row r="2388" spans="1:13" x14ac:dyDescent="0.25">
      <c r="A2388">
        <v>4896</v>
      </c>
      <c r="B2388">
        <v>2015</v>
      </c>
      <c r="C2388" t="s">
        <v>3283</v>
      </c>
      <c r="D2388" t="s">
        <v>37</v>
      </c>
      <c r="E2388" t="s">
        <v>3194</v>
      </c>
      <c r="F2388" t="s">
        <v>3277</v>
      </c>
      <c r="G2388" t="s">
        <v>3841</v>
      </c>
      <c r="H2388">
        <v>69</v>
      </c>
      <c r="I2388">
        <v>68</v>
      </c>
      <c r="K2388" t="s">
        <v>1785</v>
      </c>
      <c r="L2388">
        <v>1</v>
      </c>
      <c r="M2388" t="s">
        <v>6852</v>
      </c>
    </row>
    <row r="2389" spans="1:13" x14ac:dyDescent="0.25">
      <c r="A2389">
        <v>4900</v>
      </c>
      <c r="B2389">
        <v>2015</v>
      </c>
      <c r="C2389" t="s">
        <v>3283</v>
      </c>
      <c r="D2389" t="s">
        <v>44</v>
      </c>
      <c r="E2389" t="s">
        <v>3194</v>
      </c>
      <c r="F2389" t="s">
        <v>3489</v>
      </c>
      <c r="G2389" t="s">
        <v>3841</v>
      </c>
      <c r="H2389">
        <v>70</v>
      </c>
      <c r="I2389">
        <v>65</v>
      </c>
      <c r="K2389" t="s">
        <v>1786</v>
      </c>
      <c r="L2389">
        <v>1</v>
      </c>
      <c r="M2389" t="s">
        <v>6939</v>
      </c>
    </row>
    <row r="2390" spans="1:13" x14ac:dyDescent="0.25">
      <c r="A2390">
        <v>4901</v>
      </c>
      <c r="B2390">
        <v>2015</v>
      </c>
      <c r="C2390" t="s">
        <v>3283</v>
      </c>
      <c r="D2390" t="s">
        <v>45</v>
      </c>
      <c r="E2390" t="s">
        <v>3194</v>
      </c>
      <c r="F2390" t="s">
        <v>3490</v>
      </c>
      <c r="G2390" t="s">
        <v>3841</v>
      </c>
      <c r="H2390">
        <v>91</v>
      </c>
      <c r="I2390">
        <v>77</v>
      </c>
      <c r="K2390" t="s">
        <v>1787</v>
      </c>
      <c r="L2390">
        <v>1</v>
      </c>
      <c r="M2390" t="s">
        <v>6920</v>
      </c>
    </row>
    <row r="2391" spans="1:13" x14ac:dyDescent="0.25">
      <c r="A2391">
        <v>4905</v>
      </c>
      <c r="B2391">
        <v>2015</v>
      </c>
      <c r="C2391" t="s">
        <v>3283</v>
      </c>
      <c r="D2391" t="s">
        <v>303</v>
      </c>
      <c r="E2391" t="s">
        <v>3194</v>
      </c>
      <c r="F2391" t="s">
        <v>3402</v>
      </c>
      <c r="G2391" t="s">
        <v>3841</v>
      </c>
      <c r="H2391">
        <v>71</v>
      </c>
      <c r="I2391">
        <v>60</v>
      </c>
      <c r="K2391" t="s">
        <v>1788</v>
      </c>
      <c r="L2391">
        <v>1</v>
      </c>
      <c r="M2391" t="s">
        <v>6904</v>
      </c>
    </row>
    <row r="2392" spans="1:13" x14ac:dyDescent="0.25">
      <c r="A2392">
        <v>4907</v>
      </c>
      <c r="B2392">
        <v>2015</v>
      </c>
      <c r="C2392" t="s">
        <v>3283</v>
      </c>
      <c r="D2392" t="s">
        <v>345</v>
      </c>
      <c r="E2392" t="s">
        <v>3194</v>
      </c>
      <c r="F2392" t="s">
        <v>3492</v>
      </c>
      <c r="G2392" t="s">
        <v>3841</v>
      </c>
      <c r="H2392">
        <v>72</v>
      </c>
      <c r="I2392">
        <v>67</v>
      </c>
      <c r="K2392" t="s">
        <v>1789</v>
      </c>
      <c r="L2392">
        <v>1</v>
      </c>
      <c r="M2392" t="s">
        <v>6883</v>
      </c>
    </row>
    <row r="2393" spans="1:13" x14ac:dyDescent="0.25">
      <c r="A2393">
        <v>4908</v>
      </c>
      <c r="B2393">
        <v>2015</v>
      </c>
      <c r="C2393" t="s">
        <v>3283</v>
      </c>
      <c r="D2393" t="s">
        <v>56</v>
      </c>
      <c r="E2393" t="s">
        <v>3194</v>
      </c>
      <c r="F2393" t="s">
        <v>3300</v>
      </c>
      <c r="G2393" t="s">
        <v>3842</v>
      </c>
      <c r="H2393">
        <v>61</v>
      </c>
      <c r="I2393">
        <v>46</v>
      </c>
      <c r="K2393" t="s">
        <v>1790</v>
      </c>
      <c r="L2393">
        <v>1</v>
      </c>
      <c r="M2393" t="s">
        <v>6941</v>
      </c>
    </row>
    <row r="2394" spans="1:13" x14ac:dyDescent="0.25">
      <c r="A2394">
        <v>4909</v>
      </c>
      <c r="B2394">
        <v>2015</v>
      </c>
      <c r="C2394" t="s">
        <v>3283</v>
      </c>
      <c r="D2394" t="s">
        <v>481</v>
      </c>
      <c r="E2394" t="s">
        <v>3194</v>
      </c>
      <c r="F2394" t="s">
        <v>3300</v>
      </c>
      <c r="G2394" t="s">
        <v>3842</v>
      </c>
      <c r="H2394">
        <v>60</v>
      </c>
      <c r="I2394">
        <v>57</v>
      </c>
      <c r="K2394" t="s">
        <v>1470</v>
      </c>
      <c r="L2394">
        <v>1</v>
      </c>
      <c r="M2394" t="s">
        <v>6942</v>
      </c>
    </row>
    <row r="2395" spans="1:13" x14ac:dyDescent="0.25">
      <c r="A2395">
        <v>4912</v>
      </c>
      <c r="B2395">
        <v>2015</v>
      </c>
      <c r="C2395" t="s">
        <v>3489</v>
      </c>
      <c r="D2395" t="s">
        <v>64</v>
      </c>
      <c r="E2395" t="s">
        <v>3194</v>
      </c>
      <c r="F2395" t="s">
        <v>3440</v>
      </c>
      <c r="G2395" t="s">
        <v>3842</v>
      </c>
      <c r="H2395">
        <v>90</v>
      </c>
      <c r="I2395">
        <v>76</v>
      </c>
      <c r="K2395" t="s">
        <v>176</v>
      </c>
      <c r="L2395">
        <v>1</v>
      </c>
      <c r="M2395" t="s">
        <v>6943</v>
      </c>
    </row>
    <row r="2396" spans="1:13" x14ac:dyDescent="0.25">
      <c r="A2396">
        <v>4914</v>
      </c>
      <c r="B2396">
        <v>2015</v>
      </c>
      <c r="C2396" t="s">
        <v>3489</v>
      </c>
      <c r="D2396" t="s">
        <v>10</v>
      </c>
      <c r="E2396" t="s">
        <v>3194</v>
      </c>
      <c r="F2396" t="s">
        <v>3839</v>
      </c>
      <c r="G2396" t="s">
        <v>3842</v>
      </c>
      <c r="H2396">
        <v>91</v>
      </c>
      <c r="I2396">
        <v>55</v>
      </c>
      <c r="K2396" t="s">
        <v>99</v>
      </c>
      <c r="L2396">
        <v>1</v>
      </c>
      <c r="M2396" t="s">
        <v>6945</v>
      </c>
    </row>
    <row r="2397" spans="1:13" x14ac:dyDescent="0.25">
      <c r="A2397">
        <v>4921</v>
      </c>
      <c r="B2397">
        <v>2015</v>
      </c>
      <c r="C2397" t="s">
        <v>3489</v>
      </c>
      <c r="D2397" t="s">
        <v>20</v>
      </c>
      <c r="E2397" t="s">
        <v>3194</v>
      </c>
      <c r="F2397" t="s">
        <v>3395</v>
      </c>
      <c r="G2397" t="s">
        <v>3841</v>
      </c>
      <c r="H2397">
        <v>63</v>
      </c>
      <c r="I2397">
        <v>46</v>
      </c>
      <c r="K2397" t="s">
        <v>464</v>
      </c>
      <c r="L2397">
        <v>1</v>
      </c>
      <c r="M2397" t="s">
        <v>6951</v>
      </c>
    </row>
    <row r="2398" spans="1:13" x14ac:dyDescent="0.25">
      <c r="A2398">
        <v>4922</v>
      </c>
      <c r="B2398">
        <v>2015</v>
      </c>
      <c r="C2398" t="s">
        <v>3489</v>
      </c>
      <c r="D2398" t="s">
        <v>197</v>
      </c>
      <c r="E2398" t="s">
        <v>3194</v>
      </c>
      <c r="F2398" t="s">
        <v>3839</v>
      </c>
      <c r="G2398" t="s">
        <v>3842</v>
      </c>
      <c r="H2398">
        <v>79</v>
      </c>
      <c r="I2398">
        <v>54</v>
      </c>
      <c r="K2398" t="s">
        <v>419</v>
      </c>
      <c r="L2398">
        <v>1</v>
      </c>
      <c r="M2398" t="s">
        <v>6952</v>
      </c>
    </row>
    <row r="2399" spans="1:13" x14ac:dyDescent="0.25">
      <c r="A2399">
        <v>4923</v>
      </c>
      <c r="B2399">
        <v>2015</v>
      </c>
      <c r="C2399" t="s">
        <v>3489</v>
      </c>
      <c r="D2399" t="s">
        <v>24</v>
      </c>
      <c r="E2399" t="s">
        <v>3194</v>
      </c>
      <c r="F2399" t="s">
        <v>3437</v>
      </c>
      <c r="G2399" t="s">
        <v>3842</v>
      </c>
      <c r="H2399">
        <v>65</v>
      </c>
      <c r="I2399">
        <v>62</v>
      </c>
      <c r="K2399" t="s">
        <v>465</v>
      </c>
      <c r="L2399">
        <v>1</v>
      </c>
      <c r="M2399" t="s">
        <v>6953</v>
      </c>
    </row>
    <row r="2400" spans="1:13" x14ac:dyDescent="0.25">
      <c r="A2400">
        <v>4925</v>
      </c>
      <c r="B2400">
        <v>2015</v>
      </c>
      <c r="C2400" t="s">
        <v>3489</v>
      </c>
      <c r="D2400" t="s">
        <v>109</v>
      </c>
      <c r="E2400" t="s">
        <v>3194</v>
      </c>
      <c r="F2400" t="s">
        <v>3839</v>
      </c>
      <c r="G2400" t="s">
        <v>3842</v>
      </c>
      <c r="H2400">
        <v>82</v>
      </c>
      <c r="I2400">
        <v>55</v>
      </c>
      <c r="K2400" t="s">
        <v>1792</v>
      </c>
      <c r="L2400">
        <v>1</v>
      </c>
      <c r="M2400" t="s">
        <v>6955</v>
      </c>
    </row>
    <row r="2401" spans="1:13" x14ac:dyDescent="0.25">
      <c r="A2401">
        <v>4928</v>
      </c>
      <c r="B2401">
        <v>2015</v>
      </c>
      <c r="C2401" t="s">
        <v>3489</v>
      </c>
      <c r="D2401" t="s">
        <v>333</v>
      </c>
      <c r="E2401" t="s">
        <v>3194</v>
      </c>
      <c r="F2401" t="s">
        <v>3347</v>
      </c>
      <c r="G2401" t="s">
        <v>3842</v>
      </c>
      <c r="H2401">
        <v>79</v>
      </c>
      <c r="I2401">
        <v>64</v>
      </c>
      <c r="K2401" t="s">
        <v>1793</v>
      </c>
      <c r="L2401">
        <v>1</v>
      </c>
      <c r="M2401" t="s">
        <v>6956</v>
      </c>
    </row>
    <row r="2402" spans="1:13" x14ac:dyDescent="0.25">
      <c r="A2402">
        <v>4929</v>
      </c>
      <c r="B2402">
        <v>2015</v>
      </c>
      <c r="C2402" t="s">
        <v>3489</v>
      </c>
      <c r="D2402" t="s">
        <v>159</v>
      </c>
      <c r="E2402" t="s">
        <v>3194</v>
      </c>
      <c r="F2402" t="s">
        <v>3283</v>
      </c>
      <c r="G2402" t="s">
        <v>3842</v>
      </c>
      <c r="H2402">
        <v>85</v>
      </c>
      <c r="I2402">
        <v>56</v>
      </c>
      <c r="K2402" t="s">
        <v>1794</v>
      </c>
      <c r="L2402">
        <v>1</v>
      </c>
      <c r="M2402" t="s">
        <v>6937</v>
      </c>
    </row>
    <row r="2403" spans="1:13" x14ac:dyDescent="0.25">
      <c r="A2403">
        <v>4930</v>
      </c>
      <c r="B2403">
        <v>2015</v>
      </c>
      <c r="C2403" t="s">
        <v>3489</v>
      </c>
      <c r="D2403" t="s">
        <v>36</v>
      </c>
      <c r="E2403" t="s">
        <v>3194</v>
      </c>
      <c r="F2403" t="s">
        <v>3494</v>
      </c>
      <c r="G2403" t="s">
        <v>3842</v>
      </c>
      <c r="H2403">
        <v>58</v>
      </c>
      <c r="I2403">
        <v>56</v>
      </c>
      <c r="K2403" t="s">
        <v>1795</v>
      </c>
      <c r="L2403">
        <v>1</v>
      </c>
      <c r="M2403" t="s">
        <v>6823</v>
      </c>
    </row>
    <row r="2404" spans="1:13" x14ac:dyDescent="0.25">
      <c r="A2404">
        <v>4934</v>
      </c>
      <c r="B2404">
        <v>2015</v>
      </c>
      <c r="C2404" t="s">
        <v>3489</v>
      </c>
      <c r="D2404" t="s">
        <v>759</v>
      </c>
      <c r="E2404" t="s">
        <v>3194</v>
      </c>
      <c r="F2404" t="s">
        <v>3402</v>
      </c>
      <c r="G2404" t="s">
        <v>3842</v>
      </c>
      <c r="H2404">
        <v>73</v>
      </c>
      <c r="I2404">
        <v>48</v>
      </c>
      <c r="K2404" t="s">
        <v>1796</v>
      </c>
      <c r="L2404">
        <v>1</v>
      </c>
      <c r="M2404" t="s">
        <v>6900</v>
      </c>
    </row>
    <row r="2405" spans="1:13" x14ac:dyDescent="0.25">
      <c r="A2405">
        <v>4936</v>
      </c>
      <c r="B2405">
        <v>2015</v>
      </c>
      <c r="C2405" t="s">
        <v>3489</v>
      </c>
      <c r="D2405" t="s">
        <v>45</v>
      </c>
      <c r="E2405" t="s">
        <v>3194</v>
      </c>
      <c r="F2405" t="s">
        <v>3277</v>
      </c>
      <c r="G2405" t="s">
        <v>3842</v>
      </c>
      <c r="H2405">
        <v>78</v>
      </c>
      <c r="I2405">
        <v>70</v>
      </c>
      <c r="K2405" t="s">
        <v>1797</v>
      </c>
      <c r="L2405">
        <v>1</v>
      </c>
      <c r="M2405" t="s">
        <v>6857</v>
      </c>
    </row>
    <row r="2406" spans="1:13" x14ac:dyDescent="0.25">
      <c r="A2406">
        <v>4937</v>
      </c>
      <c r="B2406">
        <v>2015</v>
      </c>
      <c r="C2406" t="s">
        <v>3489</v>
      </c>
      <c r="D2406" t="s">
        <v>557</v>
      </c>
      <c r="E2406" t="s">
        <v>3194</v>
      </c>
      <c r="F2406" t="s">
        <v>3490</v>
      </c>
      <c r="G2406" t="s">
        <v>3842</v>
      </c>
      <c r="H2406">
        <v>82</v>
      </c>
      <c r="I2406">
        <v>76</v>
      </c>
      <c r="K2406" t="s">
        <v>1798</v>
      </c>
      <c r="L2406">
        <v>1</v>
      </c>
      <c r="M2406" t="s">
        <v>6921</v>
      </c>
    </row>
    <row r="2407" spans="1:13" x14ac:dyDescent="0.25">
      <c r="A2407">
        <v>4938</v>
      </c>
      <c r="B2407">
        <v>2015</v>
      </c>
      <c r="C2407" t="s">
        <v>3489</v>
      </c>
      <c r="D2407" t="s">
        <v>50</v>
      </c>
      <c r="E2407" t="s">
        <v>3194</v>
      </c>
      <c r="F2407" t="s">
        <v>3492</v>
      </c>
      <c r="G2407" t="s">
        <v>3842</v>
      </c>
      <c r="H2407">
        <v>63</v>
      </c>
      <c r="I2407">
        <v>59</v>
      </c>
      <c r="K2407" t="s">
        <v>1799</v>
      </c>
      <c r="L2407">
        <v>1</v>
      </c>
      <c r="M2407" t="s">
        <v>6882</v>
      </c>
    </row>
    <row r="2408" spans="1:13" x14ac:dyDescent="0.25">
      <c r="A2408">
        <v>4940</v>
      </c>
      <c r="B2408">
        <v>2015</v>
      </c>
      <c r="C2408" t="s">
        <v>3489</v>
      </c>
      <c r="D2408" t="s">
        <v>95</v>
      </c>
      <c r="E2408" t="s">
        <v>3194</v>
      </c>
      <c r="F2408" t="s">
        <v>3300</v>
      </c>
      <c r="G2408" t="s">
        <v>3842</v>
      </c>
      <c r="H2408">
        <v>55</v>
      </c>
      <c r="I2408">
        <v>48</v>
      </c>
      <c r="K2408" t="s">
        <v>1800</v>
      </c>
      <c r="L2408">
        <v>1</v>
      </c>
      <c r="M2408" t="s">
        <v>6959</v>
      </c>
    </row>
    <row r="2409" spans="1:13" x14ac:dyDescent="0.25">
      <c r="A2409">
        <v>4944</v>
      </c>
      <c r="B2409">
        <v>2015</v>
      </c>
      <c r="C2409" t="s">
        <v>3489</v>
      </c>
      <c r="D2409" t="s">
        <v>653</v>
      </c>
      <c r="E2409" t="s">
        <v>3194</v>
      </c>
      <c r="F2409" t="s">
        <v>3492</v>
      </c>
      <c r="G2409" t="s">
        <v>3842</v>
      </c>
      <c r="H2409">
        <v>54</v>
      </c>
      <c r="I2409">
        <v>44</v>
      </c>
      <c r="K2409" t="s">
        <v>1801</v>
      </c>
      <c r="L2409">
        <v>1</v>
      </c>
      <c r="M2409" t="s">
        <v>6886</v>
      </c>
    </row>
    <row r="2410" spans="1:13" x14ac:dyDescent="0.25">
      <c r="A2410">
        <v>4945</v>
      </c>
      <c r="B2410">
        <v>2015</v>
      </c>
      <c r="C2410" t="s">
        <v>3300</v>
      </c>
      <c r="D2410" t="s">
        <v>64</v>
      </c>
      <c r="E2410" t="s">
        <v>3194</v>
      </c>
      <c r="F2410" t="s">
        <v>3351</v>
      </c>
      <c r="G2410" t="s">
        <v>3842</v>
      </c>
      <c r="H2410">
        <v>73</v>
      </c>
      <c r="I2410">
        <v>70</v>
      </c>
      <c r="K2410" t="s">
        <v>176</v>
      </c>
      <c r="L2410">
        <v>1</v>
      </c>
      <c r="M2410" t="s">
        <v>6960</v>
      </c>
    </row>
    <row r="2411" spans="1:13" x14ac:dyDescent="0.25">
      <c r="A2411">
        <v>4946</v>
      </c>
      <c r="B2411">
        <v>2015</v>
      </c>
      <c r="C2411" t="s">
        <v>3300</v>
      </c>
      <c r="D2411" t="s">
        <v>98</v>
      </c>
      <c r="E2411" t="s">
        <v>3194</v>
      </c>
      <c r="F2411" t="s">
        <v>3839</v>
      </c>
      <c r="G2411" t="s">
        <v>3842</v>
      </c>
      <c r="H2411">
        <v>76</v>
      </c>
      <c r="I2411">
        <v>64</v>
      </c>
      <c r="K2411" t="s">
        <v>258</v>
      </c>
      <c r="L2411">
        <v>1</v>
      </c>
      <c r="M2411" t="s">
        <v>6961</v>
      </c>
    </row>
    <row r="2412" spans="1:13" x14ac:dyDescent="0.25">
      <c r="A2412">
        <v>4953</v>
      </c>
      <c r="B2412">
        <v>2015</v>
      </c>
      <c r="C2412" t="s">
        <v>3300</v>
      </c>
      <c r="D2412" t="s">
        <v>314</v>
      </c>
      <c r="E2412" t="s">
        <v>3194</v>
      </c>
      <c r="F2412" t="s">
        <v>3839</v>
      </c>
      <c r="G2412" t="s">
        <v>3842</v>
      </c>
      <c r="H2412">
        <v>81</v>
      </c>
      <c r="I2412">
        <v>58</v>
      </c>
      <c r="K2412" t="s">
        <v>178</v>
      </c>
      <c r="L2412">
        <v>1</v>
      </c>
      <c r="M2412" t="s">
        <v>6964</v>
      </c>
    </row>
    <row r="2413" spans="1:13" x14ac:dyDescent="0.25">
      <c r="A2413">
        <v>4955</v>
      </c>
      <c r="B2413">
        <v>2015</v>
      </c>
      <c r="C2413" t="s">
        <v>3300</v>
      </c>
      <c r="D2413" t="s">
        <v>78</v>
      </c>
      <c r="E2413" t="s">
        <v>3194</v>
      </c>
      <c r="F2413" t="s">
        <v>3290</v>
      </c>
      <c r="G2413" t="s">
        <v>3842</v>
      </c>
      <c r="H2413">
        <v>68</v>
      </c>
      <c r="I2413">
        <v>59</v>
      </c>
      <c r="K2413" t="s">
        <v>332</v>
      </c>
      <c r="L2413">
        <v>1</v>
      </c>
      <c r="M2413" t="s">
        <v>6966</v>
      </c>
    </row>
    <row r="2414" spans="1:13" x14ac:dyDescent="0.25">
      <c r="A2414">
        <v>4957</v>
      </c>
      <c r="B2414">
        <v>2015</v>
      </c>
      <c r="C2414" t="s">
        <v>3300</v>
      </c>
      <c r="D2414" t="s">
        <v>181</v>
      </c>
      <c r="E2414" t="s">
        <v>3194</v>
      </c>
      <c r="F2414" t="s">
        <v>3288</v>
      </c>
      <c r="G2414" t="s">
        <v>3841</v>
      </c>
      <c r="H2414">
        <v>68</v>
      </c>
      <c r="I2414">
        <v>60</v>
      </c>
      <c r="K2414" t="s">
        <v>548</v>
      </c>
      <c r="L2414">
        <v>1</v>
      </c>
      <c r="M2414" t="s">
        <v>4411</v>
      </c>
    </row>
    <row r="2415" spans="1:13" x14ac:dyDescent="0.25">
      <c r="A2415">
        <v>4959</v>
      </c>
      <c r="B2415">
        <v>2015</v>
      </c>
      <c r="C2415" t="s">
        <v>3300</v>
      </c>
      <c r="D2415" t="s">
        <v>82</v>
      </c>
      <c r="E2415" t="s">
        <v>3194</v>
      </c>
      <c r="F2415" t="s">
        <v>3277</v>
      </c>
      <c r="G2415" t="s">
        <v>3842</v>
      </c>
      <c r="H2415">
        <v>70</v>
      </c>
      <c r="I2415">
        <v>57</v>
      </c>
      <c r="K2415" t="s">
        <v>185</v>
      </c>
      <c r="L2415">
        <v>1</v>
      </c>
      <c r="M2415" t="s">
        <v>6849</v>
      </c>
    </row>
    <row r="2416" spans="1:13" x14ac:dyDescent="0.25">
      <c r="A2416">
        <v>4962</v>
      </c>
      <c r="B2416">
        <v>2015</v>
      </c>
      <c r="C2416" t="s">
        <v>3300</v>
      </c>
      <c r="D2416" t="s">
        <v>37</v>
      </c>
      <c r="E2416" t="s">
        <v>3194</v>
      </c>
      <c r="F2416" t="s">
        <v>3494</v>
      </c>
      <c r="G2416" t="s">
        <v>3841</v>
      </c>
      <c r="H2416">
        <v>55</v>
      </c>
      <c r="I2416">
        <v>50</v>
      </c>
      <c r="K2416" t="s">
        <v>1804</v>
      </c>
      <c r="L2416">
        <v>1</v>
      </c>
      <c r="M2416" t="s">
        <v>6824</v>
      </c>
    </row>
    <row r="2417" spans="1:13" x14ac:dyDescent="0.25">
      <c r="A2417">
        <v>4963</v>
      </c>
      <c r="B2417">
        <v>2015</v>
      </c>
      <c r="C2417" t="s">
        <v>3300</v>
      </c>
      <c r="D2417" t="s">
        <v>85</v>
      </c>
      <c r="E2417" t="s">
        <v>3194</v>
      </c>
      <c r="F2417" t="s">
        <v>3489</v>
      </c>
      <c r="G2417" t="s">
        <v>3841</v>
      </c>
      <c r="H2417">
        <v>66</v>
      </c>
      <c r="I2417">
        <v>56</v>
      </c>
      <c r="K2417" t="s">
        <v>1805</v>
      </c>
      <c r="L2417">
        <v>1</v>
      </c>
      <c r="M2417" t="s">
        <v>6957</v>
      </c>
    </row>
    <row r="2418" spans="1:13" x14ac:dyDescent="0.25">
      <c r="A2418">
        <v>4967</v>
      </c>
      <c r="B2418">
        <v>2015</v>
      </c>
      <c r="C2418" t="s">
        <v>3300</v>
      </c>
      <c r="D2418" t="s">
        <v>761</v>
      </c>
      <c r="E2418" t="s">
        <v>3194</v>
      </c>
      <c r="F2418" t="s">
        <v>3492</v>
      </c>
      <c r="G2418" t="s">
        <v>3841</v>
      </c>
      <c r="H2418">
        <v>71</v>
      </c>
      <c r="I2418">
        <v>58</v>
      </c>
      <c r="K2418" t="s">
        <v>1806</v>
      </c>
      <c r="L2418">
        <v>1</v>
      </c>
      <c r="M2418" t="s">
        <v>6879</v>
      </c>
    </row>
    <row r="2419" spans="1:13" x14ac:dyDescent="0.25">
      <c r="A2419">
        <v>4969</v>
      </c>
      <c r="B2419">
        <v>2015</v>
      </c>
      <c r="C2419" t="s">
        <v>3300</v>
      </c>
      <c r="D2419" t="s">
        <v>300</v>
      </c>
      <c r="E2419" t="s">
        <v>3194</v>
      </c>
      <c r="F2419" t="s">
        <v>3283</v>
      </c>
      <c r="G2419" t="s">
        <v>3841</v>
      </c>
      <c r="H2419">
        <v>79</v>
      </c>
      <c r="I2419">
        <v>75</v>
      </c>
      <c r="K2419" t="s">
        <v>1807</v>
      </c>
      <c r="L2419">
        <v>1</v>
      </c>
      <c r="M2419" t="s">
        <v>6940</v>
      </c>
    </row>
    <row r="2420" spans="1:13" x14ac:dyDescent="0.25">
      <c r="A2420">
        <v>4970</v>
      </c>
      <c r="B2420">
        <v>2015</v>
      </c>
      <c r="C2420" t="s">
        <v>3300</v>
      </c>
      <c r="D2420" t="s">
        <v>342</v>
      </c>
      <c r="E2420" t="s">
        <v>3194</v>
      </c>
      <c r="F2420" t="s">
        <v>3347</v>
      </c>
      <c r="G2420" t="s">
        <v>3841</v>
      </c>
      <c r="H2420">
        <v>74</v>
      </c>
      <c r="I2420">
        <v>69</v>
      </c>
      <c r="K2420" t="s">
        <v>1808</v>
      </c>
      <c r="L2420">
        <v>1</v>
      </c>
      <c r="M2420" t="s">
        <v>6969</v>
      </c>
    </row>
    <row r="2421" spans="1:13" x14ac:dyDescent="0.25">
      <c r="A2421">
        <v>4971</v>
      </c>
      <c r="B2421">
        <v>2015</v>
      </c>
      <c r="C2421" t="s">
        <v>3300</v>
      </c>
      <c r="D2421" t="s">
        <v>93</v>
      </c>
      <c r="E2421" t="s">
        <v>3194</v>
      </c>
      <c r="F2421" t="s">
        <v>3490</v>
      </c>
      <c r="G2421" t="s">
        <v>3841</v>
      </c>
      <c r="H2421">
        <v>76</v>
      </c>
      <c r="I2421">
        <v>67</v>
      </c>
      <c r="K2421" t="s">
        <v>1809</v>
      </c>
      <c r="L2421">
        <v>1</v>
      </c>
      <c r="M2421" t="s">
        <v>6922</v>
      </c>
    </row>
    <row r="2422" spans="1:13" x14ac:dyDescent="0.25">
      <c r="A2422">
        <v>4973</v>
      </c>
      <c r="B2422">
        <v>2015</v>
      </c>
      <c r="C2422" t="s">
        <v>3300</v>
      </c>
      <c r="D2422" t="s">
        <v>345</v>
      </c>
      <c r="E2422" t="s">
        <v>3194</v>
      </c>
      <c r="F2422" t="s">
        <v>3402</v>
      </c>
      <c r="G2422" t="s">
        <v>3841</v>
      </c>
      <c r="H2422">
        <v>61</v>
      </c>
      <c r="I2422">
        <v>58</v>
      </c>
      <c r="K2422" t="s">
        <v>1810</v>
      </c>
      <c r="L2422">
        <v>1</v>
      </c>
      <c r="M2422" t="s">
        <v>6905</v>
      </c>
    </row>
    <row r="2423" spans="1:13" x14ac:dyDescent="0.25">
      <c r="A2423">
        <v>4976</v>
      </c>
      <c r="B2423">
        <v>2015</v>
      </c>
      <c r="C2423" t="s">
        <v>3347</v>
      </c>
      <c r="D2423" t="s">
        <v>8</v>
      </c>
      <c r="E2423" t="s">
        <v>3194</v>
      </c>
      <c r="F2423" t="s">
        <v>3496</v>
      </c>
      <c r="G2423" t="s">
        <v>3841</v>
      </c>
      <c r="H2423">
        <v>69</v>
      </c>
      <c r="I2423">
        <v>61</v>
      </c>
      <c r="K2423" t="s">
        <v>9</v>
      </c>
      <c r="L2423">
        <v>1</v>
      </c>
      <c r="M2423" t="s">
        <v>6970</v>
      </c>
    </row>
    <row r="2424" spans="1:13" x14ac:dyDescent="0.25">
      <c r="A2424">
        <v>4977</v>
      </c>
      <c r="B2424">
        <v>2015</v>
      </c>
      <c r="C2424" t="s">
        <v>3347</v>
      </c>
      <c r="D2424" t="s">
        <v>98</v>
      </c>
      <c r="E2424" t="s">
        <v>3194</v>
      </c>
      <c r="F2424" t="s">
        <v>3839</v>
      </c>
      <c r="G2424" t="s">
        <v>3842</v>
      </c>
      <c r="H2424">
        <v>71</v>
      </c>
      <c r="I2424">
        <v>53</v>
      </c>
      <c r="K2424" t="s">
        <v>11</v>
      </c>
      <c r="L2424">
        <v>1</v>
      </c>
      <c r="M2424" t="s">
        <v>6971</v>
      </c>
    </row>
    <row r="2425" spans="1:13" x14ac:dyDescent="0.25">
      <c r="A2425">
        <v>4982</v>
      </c>
      <c r="B2425">
        <v>2015</v>
      </c>
      <c r="C2425" t="s">
        <v>3347</v>
      </c>
      <c r="D2425" t="s">
        <v>14</v>
      </c>
      <c r="E2425" t="s">
        <v>3194</v>
      </c>
      <c r="F2425" t="s">
        <v>3361</v>
      </c>
      <c r="G2425" t="s">
        <v>3842</v>
      </c>
      <c r="H2425">
        <v>66</v>
      </c>
      <c r="I2425">
        <v>63</v>
      </c>
      <c r="K2425" t="s">
        <v>290</v>
      </c>
      <c r="L2425">
        <v>1</v>
      </c>
      <c r="M2425" t="s">
        <v>6975</v>
      </c>
    </row>
    <row r="2426" spans="1:13" x14ac:dyDescent="0.25">
      <c r="A2426">
        <v>4986</v>
      </c>
      <c r="B2426">
        <v>2015</v>
      </c>
      <c r="C2426" t="s">
        <v>3347</v>
      </c>
      <c r="D2426" t="s">
        <v>314</v>
      </c>
      <c r="E2426" t="s">
        <v>3194</v>
      </c>
      <c r="F2426" t="s">
        <v>3839</v>
      </c>
      <c r="G2426" t="s">
        <v>3842</v>
      </c>
      <c r="H2426">
        <v>70</v>
      </c>
      <c r="I2426">
        <v>45</v>
      </c>
      <c r="K2426" t="s">
        <v>332</v>
      </c>
      <c r="L2426">
        <v>1</v>
      </c>
      <c r="M2426" t="s">
        <v>6979</v>
      </c>
    </row>
    <row r="2427" spans="1:13" x14ac:dyDescent="0.25">
      <c r="A2427">
        <v>4988</v>
      </c>
      <c r="B2427">
        <v>2015</v>
      </c>
      <c r="C2427" t="s">
        <v>3347</v>
      </c>
      <c r="D2427" t="s">
        <v>263</v>
      </c>
      <c r="E2427" t="s">
        <v>3194</v>
      </c>
      <c r="F2427" t="s">
        <v>3250</v>
      </c>
      <c r="G2427" t="s">
        <v>3841</v>
      </c>
      <c r="H2427">
        <v>90</v>
      </c>
      <c r="I2427">
        <v>84</v>
      </c>
      <c r="K2427" t="s">
        <v>182</v>
      </c>
      <c r="L2427">
        <v>1</v>
      </c>
      <c r="M2427" t="s">
        <v>4961</v>
      </c>
    </row>
    <row r="2428" spans="1:13" x14ac:dyDescent="0.25">
      <c r="A2428">
        <v>4989</v>
      </c>
      <c r="B2428">
        <v>2015</v>
      </c>
      <c r="C2428" t="s">
        <v>3347</v>
      </c>
      <c r="D2428" t="s">
        <v>417</v>
      </c>
      <c r="E2428" t="s">
        <v>3194</v>
      </c>
      <c r="F2428" t="s">
        <v>3839</v>
      </c>
      <c r="G2428" t="s">
        <v>3842</v>
      </c>
      <c r="H2428">
        <v>92</v>
      </c>
      <c r="I2428">
        <v>71</v>
      </c>
      <c r="K2428" t="s">
        <v>184</v>
      </c>
      <c r="L2428">
        <v>1</v>
      </c>
      <c r="M2428" t="s">
        <v>6981</v>
      </c>
    </row>
    <row r="2429" spans="1:13" x14ac:dyDescent="0.25">
      <c r="A2429">
        <v>4990</v>
      </c>
      <c r="B2429">
        <v>2015</v>
      </c>
      <c r="C2429" t="s">
        <v>3347</v>
      </c>
      <c r="D2429" t="s">
        <v>292</v>
      </c>
      <c r="E2429" t="s">
        <v>3194</v>
      </c>
      <c r="F2429" t="s">
        <v>3335</v>
      </c>
      <c r="G2429" t="s">
        <v>3842</v>
      </c>
      <c r="H2429">
        <v>78</v>
      </c>
      <c r="I2429">
        <v>74</v>
      </c>
      <c r="K2429" t="s">
        <v>1812</v>
      </c>
      <c r="L2429">
        <v>1</v>
      </c>
      <c r="M2429" t="s">
        <v>5041</v>
      </c>
    </row>
    <row r="2430" spans="1:13" x14ac:dyDescent="0.25">
      <c r="A2430">
        <v>4993</v>
      </c>
      <c r="B2430">
        <v>2015</v>
      </c>
      <c r="C2430" t="s">
        <v>3347</v>
      </c>
      <c r="D2430" t="s">
        <v>159</v>
      </c>
      <c r="E2430" t="s">
        <v>3194</v>
      </c>
      <c r="F2430" t="s">
        <v>3300</v>
      </c>
      <c r="G2430" t="s">
        <v>3841</v>
      </c>
      <c r="H2430">
        <v>70</v>
      </c>
      <c r="I2430">
        <v>61</v>
      </c>
      <c r="K2430" t="s">
        <v>1813</v>
      </c>
      <c r="L2430">
        <v>1</v>
      </c>
      <c r="M2430" t="s">
        <v>6968</v>
      </c>
    </row>
    <row r="2431" spans="1:13" x14ac:dyDescent="0.25">
      <c r="A2431">
        <v>4996</v>
      </c>
      <c r="B2431">
        <v>2015</v>
      </c>
      <c r="C2431" t="s">
        <v>3347</v>
      </c>
      <c r="D2431" t="s">
        <v>85</v>
      </c>
      <c r="E2431" t="s">
        <v>3194</v>
      </c>
      <c r="F2431" t="s">
        <v>3494</v>
      </c>
      <c r="G2431" t="s">
        <v>3841</v>
      </c>
      <c r="H2431">
        <v>74</v>
      </c>
      <c r="I2431">
        <v>61</v>
      </c>
      <c r="K2431" t="s">
        <v>1814</v>
      </c>
      <c r="L2431">
        <v>1</v>
      </c>
      <c r="M2431" t="s">
        <v>6825</v>
      </c>
    </row>
    <row r="2432" spans="1:13" x14ac:dyDescent="0.25">
      <c r="A2432">
        <v>4997</v>
      </c>
      <c r="B2432">
        <v>2015</v>
      </c>
      <c r="C2432" t="s">
        <v>3347</v>
      </c>
      <c r="D2432" t="s">
        <v>455</v>
      </c>
      <c r="E2432" t="s">
        <v>3194</v>
      </c>
      <c r="F2432" t="s">
        <v>3489</v>
      </c>
      <c r="G2432" t="s">
        <v>3841</v>
      </c>
      <c r="H2432">
        <v>77</v>
      </c>
      <c r="I2432">
        <v>62</v>
      </c>
      <c r="K2432" t="s">
        <v>1815</v>
      </c>
      <c r="L2432">
        <v>1</v>
      </c>
      <c r="M2432" t="s">
        <v>6958</v>
      </c>
    </row>
    <row r="2433" spans="1:13" x14ac:dyDescent="0.25">
      <c r="A2433">
        <v>4998</v>
      </c>
      <c r="B2433">
        <v>2015</v>
      </c>
      <c r="C2433" t="s">
        <v>3347</v>
      </c>
      <c r="D2433" t="s">
        <v>317</v>
      </c>
      <c r="E2433" t="s">
        <v>3194</v>
      </c>
      <c r="F2433" t="s">
        <v>3283</v>
      </c>
      <c r="G2433" t="s">
        <v>3842</v>
      </c>
      <c r="H2433">
        <v>77</v>
      </c>
      <c r="I2433">
        <v>64</v>
      </c>
      <c r="K2433" t="s">
        <v>1816</v>
      </c>
      <c r="L2433">
        <v>1</v>
      </c>
      <c r="M2433" t="s">
        <v>6938</v>
      </c>
    </row>
    <row r="2434" spans="1:13" x14ac:dyDescent="0.25">
      <c r="A2434">
        <v>5000</v>
      </c>
      <c r="B2434">
        <v>2015</v>
      </c>
      <c r="C2434" t="s">
        <v>3347</v>
      </c>
      <c r="D2434" t="s">
        <v>279</v>
      </c>
      <c r="E2434" t="s">
        <v>3194</v>
      </c>
      <c r="F2434" t="s">
        <v>3490</v>
      </c>
      <c r="G2434" t="s">
        <v>3841</v>
      </c>
      <c r="H2434">
        <v>96</v>
      </c>
      <c r="I2434">
        <v>80</v>
      </c>
      <c r="K2434" t="s">
        <v>1817</v>
      </c>
      <c r="L2434">
        <v>1</v>
      </c>
      <c r="M2434" t="s">
        <v>6919</v>
      </c>
    </row>
    <row r="2435" spans="1:13" x14ac:dyDescent="0.25">
      <c r="A2435">
        <v>5002</v>
      </c>
      <c r="B2435">
        <v>2015</v>
      </c>
      <c r="C2435" t="s">
        <v>3347</v>
      </c>
      <c r="D2435" t="s">
        <v>190</v>
      </c>
      <c r="E2435" t="s">
        <v>3194</v>
      </c>
      <c r="F2435" t="s">
        <v>3492</v>
      </c>
      <c r="G2435" t="s">
        <v>3841</v>
      </c>
      <c r="H2435">
        <v>63</v>
      </c>
      <c r="I2435">
        <v>62</v>
      </c>
      <c r="K2435" t="s">
        <v>1818</v>
      </c>
      <c r="L2435">
        <v>1</v>
      </c>
      <c r="M2435" t="s">
        <v>6881</v>
      </c>
    </row>
    <row r="2436" spans="1:13" x14ac:dyDescent="0.25">
      <c r="A2436">
        <v>5004</v>
      </c>
      <c r="B2436">
        <v>2015</v>
      </c>
      <c r="C2436" t="s">
        <v>3347</v>
      </c>
      <c r="D2436" t="s">
        <v>95</v>
      </c>
      <c r="E2436" t="s">
        <v>3194</v>
      </c>
      <c r="F2436" t="s">
        <v>3277</v>
      </c>
      <c r="G2436" t="s">
        <v>3841</v>
      </c>
      <c r="H2436">
        <v>83</v>
      </c>
      <c r="I2436">
        <v>70</v>
      </c>
      <c r="K2436" t="s">
        <v>1819</v>
      </c>
      <c r="L2436">
        <v>1</v>
      </c>
      <c r="M2436" t="s">
        <v>6861</v>
      </c>
    </row>
    <row r="2437" spans="1:13" x14ac:dyDescent="0.25">
      <c r="A2437">
        <v>5006</v>
      </c>
      <c r="B2437">
        <v>2015</v>
      </c>
      <c r="C2437" t="s">
        <v>3347</v>
      </c>
      <c r="D2437" t="s">
        <v>56</v>
      </c>
      <c r="E2437" t="s">
        <v>3194</v>
      </c>
      <c r="F2437" t="s">
        <v>3402</v>
      </c>
      <c r="G2437" t="s">
        <v>3841</v>
      </c>
      <c r="H2437">
        <v>82</v>
      </c>
      <c r="I2437">
        <v>74</v>
      </c>
      <c r="K2437" t="s">
        <v>1820</v>
      </c>
      <c r="L2437">
        <v>1</v>
      </c>
      <c r="M2437" t="s">
        <v>6906</v>
      </c>
    </row>
    <row r="2438" spans="1:13" x14ac:dyDescent="0.25">
      <c r="A2438">
        <v>5008</v>
      </c>
      <c r="B2438">
        <v>2015</v>
      </c>
      <c r="C2438" t="s">
        <v>3242</v>
      </c>
      <c r="D2438" t="s">
        <v>64</v>
      </c>
      <c r="E2438" t="s">
        <v>3194</v>
      </c>
      <c r="F2438" t="s">
        <v>3502</v>
      </c>
      <c r="G2438" t="s">
        <v>3842</v>
      </c>
      <c r="H2438">
        <v>70</v>
      </c>
      <c r="I2438">
        <v>58</v>
      </c>
      <c r="K2438" t="s">
        <v>176</v>
      </c>
      <c r="L2438">
        <v>1</v>
      </c>
      <c r="M2438" t="s">
        <v>6982</v>
      </c>
    </row>
    <row r="2439" spans="1:13" x14ac:dyDescent="0.25">
      <c r="A2439">
        <v>5009</v>
      </c>
      <c r="B2439">
        <v>2015</v>
      </c>
      <c r="C2439" t="s">
        <v>3242</v>
      </c>
      <c r="D2439" t="s">
        <v>65</v>
      </c>
      <c r="E2439" t="s">
        <v>3194</v>
      </c>
      <c r="F2439" t="s">
        <v>3324</v>
      </c>
      <c r="G2439" t="s">
        <v>3841</v>
      </c>
      <c r="H2439">
        <v>69</v>
      </c>
      <c r="I2439">
        <v>56</v>
      </c>
      <c r="K2439" t="s">
        <v>11</v>
      </c>
      <c r="L2439">
        <v>1</v>
      </c>
      <c r="M2439" t="s">
        <v>6120</v>
      </c>
    </row>
    <row r="2440" spans="1:13" x14ac:dyDescent="0.25">
      <c r="A2440">
        <v>5015</v>
      </c>
      <c r="B2440">
        <v>2015</v>
      </c>
      <c r="C2440" t="s">
        <v>3242</v>
      </c>
      <c r="D2440" t="s">
        <v>104</v>
      </c>
      <c r="E2440" t="s">
        <v>3194</v>
      </c>
      <c r="F2440" t="s">
        <v>3839</v>
      </c>
      <c r="G2440" t="s">
        <v>3842</v>
      </c>
      <c r="H2440">
        <v>75</v>
      </c>
      <c r="I2440">
        <v>65</v>
      </c>
      <c r="K2440" t="s">
        <v>484</v>
      </c>
      <c r="L2440">
        <v>1</v>
      </c>
      <c r="M2440" t="s">
        <v>6987</v>
      </c>
    </row>
    <row r="2441" spans="1:13" x14ac:dyDescent="0.25">
      <c r="A2441">
        <v>5016</v>
      </c>
      <c r="B2441">
        <v>2015</v>
      </c>
      <c r="C2441" t="s">
        <v>3242</v>
      </c>
      <c r="D2441" t="s">
        <v>18</v>
      </c>
      <c r="E2441" t="s">
        <v>3194</v>
      </c>
      <c r="F2441" t="s">
        <v>3520</v>
      </c>
      <c r="G2441" t="s">
        <v>3841</v>
      </c>
      <c r="H2441">
        <v>66</v>
      </c>
      <c r="I2441">
        <v>49</v>
      </c>
      <c r="K2441" t="s">
        <v>25</v>
      </c>
      <c r="L2441">
        <v>1</v>
      </c>
      <c r="M2441" t="s">
        <v>6988</v>
      </c>
    </row>
    <row r="2442" spans="1:13" x14ac:dyDescent="0.25">
      <c r="A2442">
        <v>5017</v>
      </c>
      <c r="B2442">
        <v>2015</v>
      </c>
      <c r="C2442" t="s">
        <v>3242</v>
      </c>
      <c r="D2442" t="s">
        <v>20</v>
      </c>
      <c r="E2442" t="s">
        <v>3194</v>
      </c>
      <c r="F2442" t="s">
        <v>3227</v>
      </c>
      <c r="G2442" t="s">
        <v>3842</v>
      </c>
      <c r="H2442">
        <v>69</v>
      </c>
      <c r="I2442">
        <v>62</v>
      </c>
      <c r="K2442" t="s">
        <v>27</v>
      </c>
      <c r="L2442">
        <v>1</v>
      </c>
      <c r="M2442" t="s">
        <v>6989</v>
      </c>
    </row>
    <row r="2443" spans="1:13" x14ac:dyDescent="0.25">
      <c r="A2443">
        <v>5020</v>
      </c>
      <c r="B2443">
        <v>2015</v>
      </c>
      <c r="C2443" t="s">
        <v>3242</v>
      </c>
      <c r="D2443" t="s">
        <v>183</v>
      </c>
      <c r="E2443" t="s">
        <v>3194</v>
      </c>
      <c r="F2443" t="s">
        <v>3230</v>
      </c>
      <c r="G2443" t="s">
        <v>3842</v>
      </c>
      <c r="H2443">
        <v>79</v>
      </c>
      <c r="I2443">
        <v>76</v>
      </c>
      <c r="K2443" t="s">
        <v>182</v>
      </c>
      <c r="L2443">
        <v>1</v>
      </c>
      <c r="M2443" t="s">
        <v>6991</v>
      </c>
    </row>
    <row r="2444" spans="1:13" x14ac:dyDescent="0.25">
      <c r="A2444">
        <v>5022</v>
      </c>
      <c r="B2444">
        <v>2015</v>
      </c>
      <c r="C2444" t="s">
        <v>3242</v>
      </c>
      <c r="D2444" t="s">
        <v>199</v>
      </c>
      <c r="E2444" t="s">
        <v>3194</v>
      </c>
      <c r="F2444" t="s">
        <v>3205</v>
      </c>
      <c r="G2444" t="s">
        <v>3842</v>
      </c>
      <c r="H2444">
        <v>58</v>
      </c>
      <c r="I2444">
        <v>49</v>
      </c>
      <c r="K2444" t="s">
        <v>1448</v>
      </c>
      <c r="L2444">
        <v>1</v>
      </c>
      <c r="M2444" t="s">
        <v>4015</v>
      </c>
    </row>
    <row r="2445" spans="1:13" x14ac:dyDescent="0.25">
      <c r="A2445">
        <v>5024</v>
      </c>
      <c r="B2445">
        <v>2015</v>
      </c>
      <c r="C2445" t="s">
        <v>3242</v>
      </c>
      <c r="D2445" t="s">
        <v>1248</v>
      </c>
      <c r="E2445" t="s">
        <v>3194</v>
      </c>
      <c r="F2445" t="s">
        <v>3839</v>
      </c>
      <c r="G2445" t="s">
        <v>3842</v>
      </c>
      <c r="H2445">
        <v>88</v>
      </c>
      <c r="I2445">
        <v>42</v>
      </c>
      <c r="K2445" t="s">
        <v>1823</v>
      </c>
      <c r="L2445">
        <v>1</v>
      </c>
      <c r="M2445" t="s">
        <v>6992</v>
      </c>
    </row>
    <row r="2446" spans="1:13" x14ac:dyDescent="0.25">
      <c r="A2446">
        <v>5025</v>
      </c>
      <c r="B2446">
        <v>2015</v>
      </c>
      <c r="C2446" t="s">
        <v>3242</v>
      </c>
      <c r="D2446" t="s">
        <v>85</v>
      </c>
      <c r="E2446" t="s">
        <v>3194</v>
      </c>
      <c r="F2446" t="s">
        <v>3202</v>
      </c>
      <c r="G2446" t="s">
        <v>3841</v>
      </c>
      <c r="H2446">
        <v>80</v>
      </c>
      <c r="I2446">
        <v>62</v>
      </c>
      <c r="K2446" t="s">
        <v>1824</v>
      </c>
      <c r="L2446">
        <v>1</v>
      </c>
      <c r="M2446" t="s">
        <v>6993</v>
      </c>
    </row>
    <row r="2447" spans="1:13" x14ac:dyDescent="0.25">
      <c r="A2447">
        <v>5029</v>
      </c>
      <c r="B2447">
        <v>2015</v>
      </c>
      <c r="C2447" t="s">
        <v>3242</v>
      </c>
      <c r="D2447" t="s">
        <v>475</v>
      </c>
      <c r="E2447" t="s">
        <v>3194</v>
      </c>
      <c r="F2447" t="s">
        <v>3272</v>
      </c>
      <c r="G2447" t="s">
        <v>3841</v>
      </c>
      <c r="H2447">
        <v>76</v>
      </c>
      <c r="I2447">
        <v>74</v>
      </c>
      <c r="J2447" t="s">
        <v>3843</v>
      </c>
      <c r="K2447" t="s">
        <v>1826</v>
      </c>
      <c r="L2447">
        <v>1</v>
      </c>
      <c r="M2447" t="s">
        <v>6997</v>
      </c>
    </row>
    <row r="2448" spans="1:13" x14ac:dyDescent="0.25">
      <c r="A2448">
        <v>5030</v>
      </c>
      <c r="B2448">
        <v>2015</v>
      </c>
      <c r="C2448" t="s">
        <v>3242</v>
      </c>
      <c r="D2448" t="s">
        <v>47</v>
      </c>
      <c r="E2448" t="s">
        <v>3194</v>
      </c>
      <c r="F2448" t="s">
        <v>3225</v>
      </c>
      <c r="G2448" t="s">
        <v>3842</v>
      </c>
      <c r="H2448">
        <v>67</v>
      </c>
      <c r="I2448">
        <v>64</v>
      </c>
      <c r="K2448" t="s">
        <v>1827</v>
      </c>
      <c r="L2448">
        <v>1</v>
      </c>
      <c r="M2448" t="s">
        <v>6998</v>
      </c>
    </row>
    <row r="2449" spans="1:13" x14ac:dyDescent="0.25">
      <c r="A2449">
        <v>5033</v>
      </c>
      <c r="B2449">
        <v>2015</v>
      </c>
      <c r="C2449" t="s">
        <v>3242</v>
      </c>
      <c r="D2449" t="s">
        <v>53</v>
      </c>
      <c r="E2449" t="s">
        <v>3194</v>
      </c>
      <c r="F2449" t="s">
        <v>3237</v>
      </c>
      <c r="G2449" t="s">
        <v>3841</v>
      </c>
      <c r="H2449">
        <v>76</v>
      </c>
      <c r="I2449">
        <v>59</v>
      </c>
      <c r="K2449" t="s">
        <v>1828</v>
      </c>
      <c r="L2449">
        <v>1</v>
      </c>
      <c r="M2449" t="s">
        <v>7001</v>
      </c>
    </row>
    <row r="2450" spans="1:13" x14ac:dyDescent="0.25">
      <c r="A2450">
        <v>5034</v>
      </c>
      <c r="B2450">
        <v>2015</v>
      </c>
      <c r="C2450" t="s">
        <v>3242</v>
      </c>
      <c r="D2450" t="s">
        <v>95</v>
      </c>
      <c r="E2450" t="s">
        <v>3194</v>
      </c>
      <c r="F2450" t="s">
        <v>3240</v>
      </c>
      <c r="G2450" t="s">
        <v>3842</v>
      </c>
      <c r="H2450">
        <v>57</v>
      </c>
      <c r="I2450">
        <v>56</v>
      </c>
      <c r="K2450" t="s">
        <v>1829</v>
      </c>
      <c r="L2450">
        <v>1</v>
      </c>
      <c r="M2450" t="s">
        <v>7002</v>
      </c>
    </row>
    <row r="2451" spans="1:13" x14ac:dyDescent="0.25">
      <c r="A2451">
        <v>5035</v>
      </c>
      <c r="B2451">
        <v>2015</v>
      </c>
      <c r="C2451" t="s">
        <v>3242</v>
      </c>
      <c r="D2451" t="s">
        <v>1731</v>
      </c>
      <c r="E2451" t="s">
        <v>3194</v>
      </c>
      <c r="F2451" t="s">
        <v>3380</v>
      </c>
      <c r="G2451" t="s">
        <v>3842</v>
      </c>
      <c r="H2451">
        <v>75</v>
      </c>
      <c r="I2451">
        <v>69</v>
      </c>
      <c r="K2451" t="s">
        <v>1830</v>
      </c>
      <c r="L2451">
        <v>1</v>
      </c>
      <c r="M2451" t="s">
        <v>7003</v>
      </c>
    </row>
    <row r="2452" spans="1:13" x14ac:dyDescent="0.25">
      <c r="A2452">
        <v>5036</v>
      </c>
      <c r="B2452">
        <v>2015</v>
      </c>
      <c r="C2452" t="s">
        <v>3242</v>
      </c>
      <c r="D2452" t="s">
        <v>56</v>
      </c>
      <c r="E2452" t="s">
        <v>3194</v>
      </c>
      <c r="F2452" t="s">
        <v>3235</v>
      </c>
      <c r="G2452" t="s">
        <v>3841</v>
      </c>
      <c r="H2452">
        <v>80</v>
      </c>
      <c r="I2452">
        <v>62</v>
      </c>
      <c r="K2452" t="s">
        <v>1831</v>
      </c>
      <c r="L2452">
        <v>1</v>
      </c>
      <c r="M2452" t="s">
        <v>7004</v>
      </c>
    </row>
    <row r="2453" spans="1:13" x14ac:dyDescent="0.25">
      <c r="A2453">
        <v>5040</v>
      </c>
      <c r="B2453">
        <v>2015</v>
      </c>
      <c r="C2453" t="s">
        <v>3237</v>
      </c>
      <c r="D2453" t="s">
        <v>148</v>
      </c>
      <c r="E2453" t="s">
        <v>3194</v>
      </c>
      <c r="F2453" t="s">
        <v>3501</v>
      </c>
      <c r="G2453" t="s">
        <v>3842</v>
      </c>
      <c r="H2453">
        <v>70</v>
      </c>
      <c r="I2453">
        <v>56</v>
      </c>
      <c r="K2453" t="s">
        <v>11</v>
      </c>
      <c r="L2453">
        <v>1</v>
      </c>
      <c r="M2453" t="s">
        <v>7007</v>
      </c>
    </row>
    <row r="2454" spans="1:13" x14ac:dyDescent="0.25">
      <c r="A2454">
        <v>5042</v>
      </c>
      <c r="B2454">
        <v>2015</v>
      </c>
      <c r="C2454" t="s">
        <v>3237</v>
      </c>
      <c r="D2454" t="s">
        <v>70</v>
      </c>
      <c r="E2454" t="s">
        <v>3194</v>
      </c>
      <c r="F2454" t="s">
        <v>3468</v>
      </c>
      <c r="G2454" t="s">
        <v>3842</v>
      </c>
      <c r="H2454">
        <v>57</v>
      </c>
      <c r="I2454">
        <v>47</v>
      </c>
      <c r="K2454" t="s">
        <v>100</v>
      </c>
      <c r="L2454">
        <v>1</v>
      </c>
      <c r="M2454" t="s">
        <v>7009</v>
      </c>
    </row>
    <row r="2455" spans="1:13" x14ac:dyDescent="0.25">
      <c r="A2455">
        <v>5043</v>
      </c>
      <c r="B2455">
        <v>2015</v>
      </c>
      <c r="C2455" t="s">
        <v>3237</v>
      </c>
      <c r="D2455" t="s">
        <v>16</v>
      </c>
      <c r="E2455" t="s">
        <v>3194</v>
      </c>
      <c r="F2455" t="s">
        <v>3520</v>
      </c>
      <c r="G2455" t="s">
        <v>3842</v>
      </c>
      <c r="H2455">
        <v>52</v>
      </c>
      <c r="I2455">
        <v>43</v>
      </c>
      <c r="K2455" t="s">
        <v>101</v>
      </c>
      <c r="L2455">
        <v>1</v>
      </c>
      <c r="M2455" t="s">
        <v>7010</v>
      </c>
    </row>
    <row r="2456" spans="1:13" x14ac:dyDescent="0.25">
      <c r="A2456">
        <v>5044</v>
      </c>
      <c r="B2456">
        <v>2015</v>
      </c>
      <c r="C2456" t="s">
        <v>3237</v>
      </c>
      <c r="D2456" t="s">
        <v>132</v>
      </c>
      <c r="E2456" t="s">
        <v>3194</v>
      </c>
      <c r="F2456" t="s">
        <v>3244</v>
      </c>
      <c r="G2456" t="s">
        <v>3841</v>
      </c>
      <c r="H2456">
        <v>64</v>
      </c>
      <c r="I2456">
        <v>62</v>
      </c>
      <c r="K2456" t="s">
        <v>151</v>
      </c>
      <c r="L2456">
        <v>1</v>
      </c>
      <c r="M2456" t="s">
        <v>7011</v>
      </c>
    </row>
    <row r="2457" spans="1:13" x14ac:dyDescent="0.25">
      <c r="A2457">
        <v>5045</v>
      </c>
      <c r="B2457">
        <v>2015</v>
      </c>
      <c r="C2457" t="s">
        <v>3237</v>
      </c>
      <c r="D2457" t="s">
        <v>20</v>
      </c>
      <c r="E2457" t="s">
        <v>3194</v>
      </c>
      <c r="F2457" t="s">
        <v>3200</v>
      </c>
      <c r="G2457" t="s">
        <v>3842</v>
      </c>
      <c r="H2457">
        <v>62</v>
      </c>
      <c r="I2457">
        <v>39</v>
      </c>
      <c r="K2457" t="s">
        <v>105</v>
      </c>
      <c r="L2457">
        <v>1</v>
      </c>
      <c r="M2457" t="s">
        <v>7012</v>
      </c>
    </row>
    <row r="2458" spans="1:13" x14ac:dyDescent="0.25">
      <c r="A2458">
        <v>5047</v>
      </c>
      <c r="B2458">
        <v>2015</v>
      </c>
      <c r="C2458" t="s">
        <v>3237</v>
      </c>
      <c r="D2458" t="s">
        <v>26</v>
      </c>
      <c r="E2458" t="s">
        <v>3194</v>
      </c>
      <c r="F2458" t="s">
        <v>3233</v>
      </c>
      <c r="G2458" t="s">
        <v>3842</v>
      </c>
      <c r="H2458">
        <v>82</v>
      </c>
      <c r="I2458">
        <v>77</v>
      </c>
      <c r="K2458" t="s">
        <v>153</v>
      </c>
      <c r="L2458">
        <v>1</v>
      </c>
      <c r="M2458" t="s">
        <v>6472</v>
      </c>
    </row>
    <row r="2459" spans="1:13" x14ac:dyDescent="0.25">
      <c r="A2459">
        <v>5049</v>
      </c>
      <c r="B2459">
        <v>2015</v>
      </c>
      <c r="C2459" t="s">
        <v>3237</v>
      </c>
      <c r="D2459" t="s">
        <v>183</v>
      </c>
      <c r="E2459" t="s">
        <v>3194</v>
      </c>
      <c r="F2459" t="s">
        <v>3197</v>
      </c>
      <c r="G2459" t="s">
        <v>3842</v>
      </c>
      <c r="H2459">
        <v>69</v>
      </c>
      <c r="I2459">
        <v>64</v>
      </c>
      <c r="K2459" t="s">
        <v>332</v>
      </c>
      <c r="L2459">
        <v>1</v>
      </c>
      <c r="M2459" t="s">
        <v>7014</v>
      </c>
    </row>
    <row r="2460" spans="1:13" x14ac:dyDescent="0.25">
      <c r="A2460">
        <v>5051</v>
      </c>
      <c r="B2460">
        <v>2015</v>
      </c>
      <c r="C2460" t="s">
        <v>3237</v>
      </c>
      <c r="D2460" t="s">
        <v>34</v>
      </c>
      <c r="E2460" t="s">
        <v>3194</v>
      </c>
      <c r="F2460" t="s">
        <v>3206</v>
      </c>
      <c r="G2460" t="s">
        <v>3841</v>
      </c>
      <c r="H2460">
        <v>70</v>
      </c>
      <c r="I2460">
        <v>61</v>
      </c>
      <c r="K2460" t="s">
        <v>182</v>
      </c>
      <c r="L2460">
        <v>1</v>
      </c>
      <c r="M2460" t="s">
        <v>3995</v>
      </c>
    </row>
    <row r="2461" spans="1:13" x14ac:dyDescent="0.25">
      <c r="A2461">
        <v>5052</v>
      </c>
      <c r="B2461">
        <v>2015</v>
      </c>
      <c r="C2461" t="s">
        <v>3237</v>
      </c>
      <c r="D2461" t="s">
        <v>36</v>
      </c>
      <c r="E2461" t="s">
        <v>3194</v>
      </c>
      <c r="F2461" t="s">
        <v>3839</v>
      </c>
      <c r="G2461" t="s">
        <v>3842</v>
      </c>
      <c r="H2461">
        <v>112</v>
      </c>
      <c r="I2461">
        <v>63</v>
      </c>
      <c r="K2461" t="s">
        <v>184</v>
      </c>
      <c r="L2461">
        <v>1</v>
      </c>
      <c r="M2461" t="s">
        <v>7016</v>
      </c>
    </row>
    <row r="2462" spans="1:13" x14ac:dyDescent="0.25">
      <c r="A2462">
        <v>5054</v>
      </c>
      <c r="B2462">
        <v>2015</v>
      </c>
      <c r="C2462" t="s">
        <v>3237</v>
      </c>
      <c r="D2462" t="s">
        <v>317</v>
      </c>
      <c r="E2462" t="s">
        <v>3194</v>
      </c>
      <c r="F2462" t="s">
        <v>3240</v>
      </c>
      <c r="G2462" t="s">
        <v>3841</v>
      </c>
      <c r="H2462">
        <v>57</v>
      </c>
      <c r="I2462">
        <v>47</v>
      </c>
      <c r="K2462" t="s">
        <v>1803</v>
      </c>
      <c r="L2462">
        <v>1</v>
      </c>
      <c r="M2462" t="s">
        <v>7018</v>
      </c>
    </row>
    <row r="2463" spans="1:13" x14ac:dyDescent="0.25">
      <c r="A2463">
        <v>5055</v>
      </c>
      <c r="B2463">
        <v>2015</v>
      </c>
      <c r="C2463" t="s">
        <v>3237</v>
      </c>
      <c r="D2463" t="s">
        <v>1825</v>
      </c>
      <c r="E2463" t="s">
        <v>3194</v>
      </c>
      <c r="F2463" t="s">
        <v>3202</v>
      </c>
      <c r="G2463" t="s">
        <v>3841</v>
      </c>
      <c r="H2463">
        <v>63</v>
      </c>
      <c r="I2463">
        <v>59</v>
      </c>
      <c r="K2463" t="s">
        <v>1833</v>
      </c>
      <c r="L2463">
        <v>1</v>
      </c>
      <c r="M2463" t="s">
        <v>7019</v>
      </c>
    </row>
    <row r="2464" spans="1:13" x14ac:dyDescent="0.25">
      <c r="A2464">
        <v>5056</v>
      </c>
      <c r="B2464">
        <v>2015</v>
      </c>
      <c r="C2464" t="s">
        <v>3237</v>
      </c>
      <c r="D2464" t="s">
        <v>44</v>
      </c>
      <c r="E2464" t="s">
        <v>3194</v>
      </c>
      <c r="F2464" t="s">
        <v>3242</v>
      </c>
      <c r="G2464" t="s">
        <v>3842</v>
      </c>
      <c r="H2464">
        <v>86</v>
      </c>
      <c r="I2464">
        <v>65</v>
      </c>
      <c r="K2464" t="s">
        <v>1804</v>
      </c>
      <c r="L2464">
        <v>1</v>
      </c>
      <c r="M2464" t="s">
        <v>6996</v>
      </c>
    </row>
    <row r="2465" spans="1:13" x14ac:dyDescent="0.25">
      <c r="A2465">
        <v>5057</v>
      </c>
      <c r="B2465">
        <v>2015</v>
      </c>
      <c r="C2465" t="s">
        <v>3237</v>
      </c>
      <c r="D2465" t="s">
        <v>475</v>
      </c>
      <c r="E2465" t="s">
        <v>3194</v>
      </c>
      <c r="F2465" t="s">
        <v>3235</v>
      </c>
      <c r="G2465" t="s">
        <v>3841</v>
      </c>
      <c r="H2465">
        <v>74</v>
      </c>
      <c r="I2465">
        <v>62</v>
      </c>
      <c r="K2465" t="s">
        <v>1805</v>
      </c>
      <c r="L2465">
        <v>1</v>
      </c>
      <c r="M2465" t="s">
        <v>7020</v>
      </c>
    </row>
    <row r="2466" spans="1:13" x14ac:dyDescent="0.25">
      <c r="A2466">
        <v>5058</v>
      </c>
      <c r="B2466">
        <v>2015</v>
      </c>
      <c r="C2466" t="s">
        <v>3237</v>
      </c>
      <c r="D2466" t="s">
        <v>47</v>
      </c>
      <c r="E2466" t="s">
        <v>3194</v>
      </c>
      <c r="F2466" t="s">
        <v>3380</v>
      </c>
      <c r="G2466" t="s">
        <v>3842</v>
      </c>
      <c r="H2466">
        <v>83</v>
      </c>
      <c r="I2466">
        <v>56</v>
      </c>
      <c r="K2466" t="s">
        <v>1834</v>
      </c>
      <c r="L2466">
        <v>1</v>
      </c>
      <c r="M2466" t="s">
        <v>7021</v>
      </c>
    </row>
    <row r="2467" spans="1:13" x14ac:dyDescent="0.25">
      <c r="A2467">
        <v>5063</v>
      </c>
      <c r="B2467">
        <v>2015</v>
      </c>
      <c r="C2467" t="s">
        <v>3237</v>
      </c>
      <c r="D2467" t="s">
        <v>1731</v>
      </c>
      <c r="E2467" t="s">
        <v>3194</v>
      </c>
      <c r="F2467" t="s">
        <v>3225</v>
      </c>
      <c r="G2467" t="s">
        <v>3841</v>
      </c>
      <c r="H2467">
        <v>84</v>
      </c>
      <c r="I2467">
        <v>71</v>
      </c>
      <c r="K2467" t="s">
        <v>1835</v>
      </c>
      <c r="L2467">
        <v>1</v>
      </c>
      <c r="M2467" t="s">
        <v>7025</v>
      </c>
    </row>
    <row r="2468" spans="1:13" x14ac:dyDescent="0.25">
      <c r="A2468">
        <v>5064</v>
      </c>
      <c r="B2468">
        <v>2015</v>
      </c>
      <c r="C2468" t="s">
        <v>3237</v>
      </c>
      <c r="D2468" t="s">
        <v>56</v>
      </c>
      <c r="E2468" t="s">
        <v>3194</v>
      </c>
      <c r="F2468" t="s">
        <v>3272</v>
      </c>
      <c r="G2468" t="s">
        <v>3841</v>
      </c>
      <c r="H2468">
        <v>80</v>
      </c>
      <c r="I2468">
        <v>70</v>
      </c>
      <c r="K2468" t="s">
        <v>1836</v>
      </c>
      <c r="L2468">
        <v>1</v>
      </c>
      <c r="M2468" t="s">
        <v>7026</v>
      </c>
    </row>
    <row r="2469" spans="1:13" x14ac:dyDescent="0.25">
      <c r="A2469">
        <v>5069</v>
      </c>
      <c r="B2469">
        <v>2015</v>
      </c>
      <c r="C2469" t="s">
        <v>3240</v>
      </c>
      <c r="D2469" t="s">
        <v>148</v>
      </c>
      <c r="E2469" t="s">
        <v>3194</v>
      </c>
      <c r="F2469" t="s">
        <v>3197</v>
      </c>
      <c r="G2469" t="s">
        <v>3842</v>
      </c>
      <c r="H2469">
        <v>58</v>
      </c>
      <c r="I2469">
        <v>52</v>
      </c>
      <c r="K2469" t="s">
        <v>99</v>
      </c>
      <c r="L2469">
        <v>1</v>
      </c>
      <c r="M2469" t="s">
        <v>7030</v>
      </c>
    </row>
    <row r="2470" spans="1:13" x14ac:dyDescent="0.25">
      <c r="A2470">
        <v>5073</v>
      </c>
      <c r="B2470">
        <v>2015</v>
      </c>
      <c r="C2470" t="s">
        <v>3240</v>
      </c>
      <c r="D2470" t="s">
        <v>14</v>
      </c>
      <c r="E2470" t="s">
        <v>3194</v>
      </c>
      <c r="F2470" t="s">
        <v>3236</v>
      </c>
      <c r="G2470" t="s">
        <v>3842</v>
      </c>
      <c r="H2470">
        <v>67</v>
      </c>
      <c r="I2470">
        <v>60</v>
      </c>
      <c r="K2470" t="s">
        <v>350</v>
      </c>
      <c r="L2470">
        <v>1</v>
      </c>
      <c r="M2470" t="s">
        <v>7032</v>
      </c>
    </row>
    <row r="2471" spans="1:13" x14ac:dyDescent="0.25">
      <c r="A2471">
        <v>5075</v>
      </c>
      <c r="B2471">
        <v>2015</v>
      </c>
      <c r="C2471" t="s">
        <v>3240</v>
      </c>
      <c r="D2471" t="s">
        <v>20</v>
      </c>
      <c r="E2471" t="s">
        <v>3194</v>
      </c>
      <c r="F2471" t="s">
        <v>3205</v>
      </c>
      <c r="G2471" t="s">
        <v>3842</v>
      </c>
      <c r="H2471">
        <v>71</v>
      </c>
      <c r="I2471">
        <v>60</v>
      </c>
      <c r="K2471" t="s">
        <v>178</v>
      </c>
      <c r="L2471">
        <v>1</v>
      </c>
      <c r="M2471" t="s">
        <v>4011</v>
      </c>
    </row>
    <row r="2472" spans="1:13" x14ac:dyDescent="0.25">
      <c r="A2472">
        <v>5078</v>
      </c>
      <c r="B2472">
        <v>2015</v>
      </c>
      <c r="C2472" t="s">
        <v>3240</v>
      </c>
      <c r="D2472" t="s">
        <v>183</v>
      </c>
      <c r="E2472" t="s">
        <v>3194</v>
      </c>
      <c r="F2472" t="s">
        <v>3502</v>
      </c>
      <c r="G2472" t="s">
        <v>3841</v>
      </c>
      <c r="H2472">
        <v>59</v>
      </c>
      <c r="I2472">
        <v>52</v>
      </c>
      <c r="J2472" t="s">
        <v>3843</v>
      </c>
      <c r="K2472" t="s">
        <v>156</v>
      </c>
      <c r="L2472">
        <v>1</v>
      </c>
      <c r="M2472" t="s">
        <v>7034</v>
      </c>
    </row>
    <row r="2473" spans="1:13" x14ac:dyDescent="0.25">
      <c r="A2473">
        <v>5081</v>
      </c>
      <c r="B2473">
        <v>2015</v>
      </c>
      <c r="C2473" t="s">
        <v>3240</v>
      </c>
      <c r="D2473" t="s">
        <v>159</v>
      </c>
      <c r="E2473" t="s">
        <v>3194</v>
      </c>
      <c r="F2473" t="s">
        <v>3514</v>
      </c>
      <c r="G2473" t="s">
        <v>3842</v>
      </c>
      <c r="H2473">
        <v>70</v>
      </c>
      <c r="I2473">
        <v>60</v>
      </c>
      <c r="K2473" t="s">
        <v>882</v>
      </c>
      <c r="L2473">
        <v>1</v>
      </c>
      <c r="M2473" t="s">
        <v>7036</v>
      </c>
    </row>
    <row r="2474" spans="1:13" x14ac:dyDescent="0.25">
      <c r="A2474">
        <v>5082</v>
      </c>
      <c r="B2474">
        <v>2015</v>
      </c>
      <c r="C2474" t="s">
        <v>3240</v>
      </c>
      <c r="D2474" t="s">
        <v>36</v>
      </c>
      <c r="E2474" t="s">
        <v>3194</v>
      </c>
      <c r="F2474" t="s">
        <v>3839</v>
      </c>
      <c r="G2474" t="s">
        <v>3842</v>
      </c>
      <c r="H2474">
        <v>107</v>
      </c>
      <c r="I2474">
        <v>29</v>
      </c>
      <c r="K2474" t="s">
        <v>1822</v>
      </c>
      <c r="L2474">
        <v>1</v>
      </c>
      <c r="M2474" t="s">
        <v>7037</v>
      </c>
    </row>
    <row r="2475" spans="1:13" x14ac:dyDescent="0.25">
      <c r="A2475">
        <v>5083</v>
      </c>
      <c r="B2475">
        <v>2015</v>
      </c>
      <c r="C2475" t="s">
        <v>3240</v>
      </c>
      <c r="D2475" t="s">
        <v>85</v>
      </c>
      <c r="E2475" t="s">
        <v>3194</v>
      </c>
      <c r="F2475" t="s">
        <v>3237</v>
      </c>
      <c r="G2475" t="s">
        <v>3841</v>
      </c>
      <c r="H2475">
        <v>48</v>
      </c>
      <c r="I2475">
        <v>45</v>
      </c>
      <c r="K2475" t="s">
        <v>1838</v>
      </c>
      <c r="L2475">
        <v>1</v>
      </c>
      <c r="M2475" t="s">
        <v>7017</v>
      </c>
    </row>
    <row r="2476" spans="1:13" x14ac:dyDescent="0.25">
      <c r="A2476">
        <v>5085</v>
      </c>
      <c r="B2476">
        <v>2015</v>
      </c>
      <c r="C2476" t="s">
        <v>3240</v>
      </c>
      <c r="D2476" t="s">
        <v>1825</v>
      </c>
      <c r="E2476" t="s">
        <v>3194</v>
      </c>
      <c r="F2476" t="s">
        <v>3242</v>
      </c>
      <c r="G2476" t="s">
        <v>3842</v>
      </c>
      <c r="H2476">
        <v>57</v>
      </c>
      <c r="I2476">
        <v>49</v>
      </c>
      <c r="K2476" t="s">
        <v>1839</v>
      </c>
      <c r="L2476">
        <v>1</v>
      </c>
      <c r="M2476" t="s">
        <v>6995</v>
      </c>
    </row>
    <row r="2477" spans="1:13" x14ac:dyDescent="0.25">
      <c r="A2477">
        <v>5086</v>
      </c>
      <c r="B2477">
        <v>2015</v>
      </c>
      <c r="C2477" t="s">
        <v>3240</v>
      </c>
      <c r="D2477" t="s">
        <v>44</v>
      </c>
      <c r="E2477" t="s">
        <v>3194</v>
      </c>
      <c r="F2477" t="s">
        <v>3202</v>
      </c>
      <c r="G2477" t="s">
        <v>3841</v>
      </c>
      <c r="H2477">
        <v>65</v>
      </c>
      <c r="I2477">
        <v>57</v>
      </c>
      <c r="K2477" t="s">
        <v>1840</v>
      </c>
      <c r="L2477">
        <v>1</v>
      </c>
      <c r="M2477" t="s">
        <v>7038</v>
      </c>
    </row>
    <row r="2478" spans="1:13" x14ac:dyDescent="0.25">
      <c r="A2478">
        <v>5087</v>
      </c>
      <c r="B2478">
        <v>2015</v>
      </c>
      <c r="C2478" t="s">
        <v>3240</v>
      </c>
      <c r="D2478" t="s">
        <v>475</v>
      </c>
      <c r="E2478" t="s">
        <v>3194</v>
      </c>
      <c r="F2478" t="s">
        <v>3380</v>
      </c>
      <c r="G2478" t="s">
        <v>3841</v>
      </c>
      <c r="H2478">
        <v>71</v>
      </c>
      <c r="I2478">
        <v>69</v>
      </c>
      <c r="K2478" t="s">
        <v>1841</v>
      </c>
      <c r="L2478">
        <v>1</v>
      </c>
      <c r="M2478" t="s">
        <v>7039</v>
      </c>
    </row>
    <row r="2479" spans="1:13" x14ac:dyDescent="0.25">
      <c r="A2479">
        <v>5088</v>
      </c>
      <c r="B2479">
        <v>2015</v>
      </c>
      <c r="C2479" t="s">
        <v>3240</v>
      </c>
      <c r="D2479" t="s">
        <v>47</v>
      </c>
      <c r="E2479" t="s">
        <v>3194</v>
      </c>
      <c r="F2479" t="s">
        <v>3235</v>
      </c>
      <c r="G2479" t="s">
        <v>3842</v>
      </c>
      <c r="H2479">
        <v>68</v>
      </c>
      <c r="I2479">
        <v>60</v>
      </c>
      <c r="K2479" t="s">
        <v>1842</v>
      </c>
      <c r="L2479">
        <v>1</v>
      </c>
      <c r="M2479" t="s">
        <v>7040</v>
      </c>
    </row>
    <row r="2480" spans="1:13" x14ac:dyDescent="0.25">
      <c r="A2480">
        <v>5093</v>
      </c>
      <c r="B2480">
        <v>2015</v>
      </c>
      <c r="C2480" t="s">
        <v>3240</v>
      </c>
      <c r="D2480" t="s">
        <v>1731</v>
      </c>
      <c r="E2480" t="s">
        <v>3194</v>
      </c>
      <c r="F2480" t="s">
        <v>3272</v>
      </c>
      <c r="G2480" t="s">
        <v>3842</v>
      </c>
      <c r="H2480">
        <v>57</v>
      </c>
      <c r="I2480">
        <v>49</v>
      </c>
      <c r="K2480" t="s">
        <v>1843</v>
      </c>
      <c r="L2480">
        <v>1</v>
      </c>
      <c r="M2480" t="s">
        <v>7044</v>
      </c>
    </row>
    <row r="2481" spans="1:13" x14ac:dyDescent="0.25">
      <c r="A2481">
        <v>5094</v>
      </c>
      <c r="B2481">
        <v>2015</v>
      </c>
      <c r="C2481" t="s">
        <v>3240</v>
      </c>
      <c r="D2481" t="s">
        <v>56</v>
      </c>
      <c r="E2481" t="s">
        <v>3194</v>
      </c>
      <c r="F2481" t="s">
        <v>3225</v>
      </c>
      <c r="G2481" t="s">
        <v>3841</v>
      </c>
      <c r="H2481">
        <v>56</v>
      </c>
      <c r="I2481">
        <v>45</v>
      </c>
      <c r="K2481" t="s">
        <v>1844</v>
      </c>
      <c r="L2481">
        <v>1</v>
      </c>
      <c r="M2481" t="s">
        <v>7045</v>
      </c>
    </row>
    <row r="2482" spans="1:13" x14ac:dyDescent="0.25">
      <c r="A2482">
        <v>5099</v>
      </c>
      <c r="B2482">
        <v>2015</v>
      </c>
      <c r="C2482" t="s">
        <v>3225</v>
      </c>
      <c r="D2482" t="s">
        <v>102</v>
      </c>
      <c r="E2482" t="s">
        <v>3194</v>
      </c>
      <c r="F2482" t="s">
        <v>3338</v>
      </c>
      <c r="G2482" t="s">
        <v>3842</v>
      </c>
      <c r="H2482">
        <v>68</v>
      </c>
      <c r="I2482">
        <v>67</v>
      </c>
      <c r="K2482" t="s">
        <v>13</v>
      </c>
      <c r="L2482">
        <v>1</v>
      </c>
      <c r="M2482" t="s">
        <v>7048</v>
      </c>
    </row>
    <row r="2483" spans="1:13" x14ac:dyDescent="0.25">
      <c r="A2483">
        <v>5100</v>
      </c>
      <c r="B2483">
        <v>2015</v>
      </c>
      <c r="C2483" t="s">
        <v>3225</v>
      </c>
      <c r="D2483" t="s">
        <v>104</v>
      </c>
      <c r="E2483" t="s">
        <v>3194</v>
      </c>
      <c r="F2483" t="s">
        <v>3204</v>
      </c>
      <c r="G2483" t="s">
        <v>3841</v>
      </c>
      <c r="H2483">
        <v>65</v>
      </c>
      <c r="I2483">
        <v>63</v>
      </c>
      <c r="K2483" t="s">
        <v>67</v>
      </c>
      <c r="L2483">
        <v>1</v>
      </c>
      <c r="M2483" t="s">
        <v>3964</v>
      </c>
    </row>
    <row r="2484" spans="1:13" x14ac:dyDescent="0.25">
      <c r="A2484">
        <v>5102</v>
      </c>
      <c r="B2484">
        <v>2015</v>
      </c>
      <c r="C2484" t="s">
        <v>3225</v>
      </c>
      <c r="D2484" t="s">
        <v>20</v>
      </c>
      <c r="E2484" t="s">
        <v>3194</v>
      </c>
      <c r="F2484" t="s">
        <v>3209</v>
      </c>
      <c r="G2484" t="s">
        <v>3842</v>
      </c>
      <c r="H2484">
        <v>74</v>
      </c>
      <c r="I2484">
        <v>51</v>
      </c>
      <c r="K2484" t="s">
        <v>19</v>
      </c>
      <c r="L2484">
        <v>1</v>
      </c>
      <c r="M2484" t="s">
        <v>3943</v>
      </c>
    </row>
    <row r="2485" spans="1:13" x14ac:dyDescent="0.25">
      <c r="A2485">
        <v>5106</v>
      </c>
      <c r="B2485">
        <v>2015</v>
      </c>
      <c r="C2485" t="s">
        <v>3225</v>
      </c>
      <c r="D2485" t="s">
        <v>417</v>
      </c>
      <c r="E2485" t="s">
        <v>3194</v>
      </c>
      <c r="F2485" t="s">
        <v>3224</v>
      </c>
      <c r="G2485" t="s">
        <v>3842</v>
      </c>
      <c r="H2485">
        <v>58</v>
      </c>
      <c r="I2485">
        <v>55</v>
      </c>
      <c r="J2485" t="s">
        <v>3843</v>
      </c>
      <c r="K2485" t="s">
        <v>179</v>
      </c>
      <c r="L2485">
        <v>1</v>
      </c>
      <c r="M2485" t="s">
        <v>7051</v>
      </c>
    </row>
    <row r="2486" spans="1:13" x14ac:dyDescent="0.25">
      <c r="A2486">
        <v>5109</v>
      </c>
      <c r="B2486">
        <v>2015</v>
      </c>
      <c r="C2486" t="s">
        <v>3225</v>
      </c>
      <c r="D2486" t="s">
        <v>36</v>
      </c>
      <c r="E2486" t="s">
        <v>3194</v>
      </c>
      <c r="F2486" t="s">
        <v>3272</v>
      </c>
      <c r="G2486" t="s">
        <v>3841</v>
      </c>
      <c r="H2486">
        <v>57</v>
      </c>
      <c r="I2486">
        <v>46</v>
      </c>
      <c r="K2486" t="s">
        <v>157</v>
      </c>
      <c r="L2486">
        <v>1</v>
      </c>
      <c r="M2486" t="s">
        <v>7053</v>
      </c>
    </row>
    <row r="2487" spans="1:13" x14ac:dyDescent="0.25">
      <c r="A2487">
        <v>5111</v>
      </c>
      <c r="B2487">
        <v>2015</v>
      </c>
      <c r="C2487" t="s">
        <v>3225</v>
      </c>
      <c r="D2487" t="s">
        <v>85</v>
      </c>
      <c r="E2487" t="s">
        <v>3194</v>
      </c>
      <c r="F2487" t="s">
        <v>3211</v>
      </c>
      <c r="G2487" t="s">
        <v>3842</v>
      </c>
      <c r="H2487">
        <v>62</v>
      </c>
      <c r="I2487">
        <v>53</v>
      </c>
      <c r="K2487" t="s">
        <v>1496</v>
      </c>
      <c r="L2487">
        <v>1</v>
      </c>
      <c r="M2487" t="s">
        <v>6802</v>
      </c>
    </row>
    <row r="2488" spans="1:13" x14ac:dyDescent="0.25">
      <c r="A2488">
        <v>5117</v>
      </c>
      <c r="B2488">
        <v>2015</v>
      </c>
      <c r="C2488" t="s">
        <v>3225</v>
      </c>
      <c r="D2488" t="s">
        <v>50</v>
      </c>
      <c r="E2488" t="s">
        <v>3194</v>
      </c>
      <c r="F2488" t="s">
        <v>3240</v>
      </c>
      <c r="G2488" t="s">
        <v>3841</v>
      </c>
      <c r="H2488">
        <v>81</v>
      </c>
      <c r="I2488">
        <v>72</v>
      </c>
      <c r="J2488" t="s">
        <v>3843</v>
      </c>
      <c r="K2488" t="s">
        <v>1848</v>
      </c>
      <c r="L2488">
        <v>1</v>
      </c>
      <c r="M2488" t="s">
        <v>7041</v>
      </c>
    </row>
    <row r="2489" spans="1:13" x14ac:dyDescent="0.25">
      <c r="A2489">
        <v>5118</v>
      </c>
      <c r="B2489">
        <v>2015</v>
      </c>
      <c r="C2489" t="s">
        <v>3225</v>
      </c>
      <c r="D2489" t="s">
        <v>92</v>
      </c>
      <c r="E2489" t="s">
        <v>3194</v>
      </c>
      <c r="F2489" t="s">
        <v>3237</v>
      </c>
      <c r="G2489" t="s">
        <v>3842</v>
      </c>
      <c r="H2489">
        <v>61</v>
      </c>
      <c r="I2489">
        <v>49</v>
      </c>
      <c r="K2489" t="s">
        <v>1849</v>
      </c>
      <c r="L2489">
        <v>1</v>
      </c>
      <c r="M2489" t="s">
        <v>7023</v>
      </c>
    </row>
    <row r="2490" spans="1:13" x14ac:dyDescent="0.25">
      <c r="A2490">
        <v>5119</v>
      </c>
      <c r="B2490">
        <v>2015</v>
      </c>
      <c r="C2490" t="s">
        <v>3225</v>
      </c>
      <c r="D2490" t="s">
        <v>53</v>
      </c>
      <c r="E2490" t="s">
        <v>3194</v>
      </c>
      <c r="F2490" t="s">
        <v>3235</v>
      </c>
      <c r="G2490" t="s">
        <v>3841</v>
      </c>
      <c r="H2490">
        <v>63</v>
      </c>
      <c r="I2490">
        <v>56</v>
      </c>
      <c r="K2490" t="s">
        <v>1850</v>
      </c>
      <c r="L2490">
        <v>1</v>
      </c>
      <c r="M2490" t="s">
        <v>7058</v>
      </c>
    </row>
    <row r="2491" spans="1:13" x14ac:dyDescent="0.25">
      <c r="A2491">
        <v>5120</v>
      </c>
      <c r="B2491">
        <v>2015</v>
      </c>
      <c r="C2491" t="s">
        <v>3225</v>
      </c>
      <c r="D2491" t="s">
        <v>95</v>
      </c>
      <c r="E2491" t="s">
        <v>3194</v>
      </c>
      <c r="F2491" t="s">
        <v>3380</v>
      </c>
      <c r="G2491" t="s">
        <v>3842</v>
      </c>
      <c r="H2491">
        <v>67</v>
      </c>
      <c r="I2491">
        <v>62</v>
      </c>
      <c r="K2491" t="s">
        <v>1851</v>
      </c>
      <c r="L2491">
        <v>1</v>
      </c>
      <c r="M2491" t="s">
        <v>7059</v>
      </c>
    </row>
    <row r="2492" spans="1:13" x14ac:dyDescent="0.25">
      <c r="A2492">
        <v>5123</v>
      </c>
      <c r="B2492">
        <v>2015</v>
      </c>
      <c r="C2492" t="s">
        <v>3225</v>
      </c>
      <c r="D2492" t="s">
        <v>942</v>
      </c>
      <c r="E2492" t="s">
        <v>3194</v>
      </c>
      <c r="F2492" t="s">
        <v>3242</v>
      </c>
      <c r="G2492" t="s">
        <v>3842</v>
      </c>
      <c r="H2492">
        <v>75</v>
      </c>
      <c r="I2492">
        <v>69</v>
      </c>
      <c r="K2492" t="s">
        <v>1852</v>
      </c>
      <c r="L2492">
        <v>1</v>
      </c>
      <c r="M2492" t="s">
        <v>7005</v>
      </c>
    </row>
    <row r="2493" spans="1:13" x14ac:dyDescent="0.25">
      <c r="A2493">
        <v>5124</v>
      </c>
      <c r="B2493">
        <v>2015</v>
      </c>
      <c r="C2493" t="s">
        <v>3225</v>
      </c>
      <c r="D2493" t="s">
        <v>310</v>
      </c>
      <c r="E2493" t="s">
        <v>3194</v>
      </c>
      <c r="F2493" t="s">
        <v>3202</v>
      </c>
      <c r="G2493" t="s">
        <v>3842</v>
      </c>
      <c r="H2493">
        <v>59</v>
      </c>
      <c r="I2493">
        <v>58</v>
      </c>
      <c r="K2493" t="s">
        <v>1514</v>
      </c>
      <c r="L2493">
        <v>1</v>
      </c>
      <c r="M2493" t="s">
        <v>7060</v>
      </c>
    </row>
    <row r="2494" spans="1:13" x14ac:dyDescent="0.25">
      <c r="A2494">
        <v>5125</v>
      </c>
      <c r="B2494">
        <v>2015</v>
      </c>
      <c r="C2494" t="s">
        <v>3272</v>
      </c>
      <c r="D2494" t="s">
        <v>64</v>
      </c>
      <c r="E2494" t="s">
        <v>3194</v>
      </c>
      <c r="F2494" t="s">
        <v>3839</v>
      </c>
      <c r="G2494" t="s">
        <v>3842</v>
      </c>
      <c r="H2494">
        <v>73</v>
      </c>
      <c r="I2494">
        <v>52</v>
      </c>
      <c r="K2494" t="s">
        <v>176</v>
      </c>
      <c r="L2494">
        <v>1</v>
      </c>
      <c r="M2494" t="s">
        <v>7061</v>
      </c>
    </row>
    <row r="2495" spans="1:13" x14ac:dyDescent="0.25">
      <c r="A2495">
        <v>5127</v>
      </c>
      <c r="B2495">
        <v>2015</v>
      </c>
      <c r="C2495" t="s">
        <v>3272</v>
      </c>
      <c r="D2495" t="s">
        <v>149</v>
      </c>
      <c r="E2495" t="s">
        <v>3194</v>
      </c>
      <c r="F2495" t="s">
        <v>3268</v>
      </c>
      <c r="G2495" t="s">
        <v>3842</v>
      </c>
      <c r="H2495">
        <v>71</v>
      </c>
      <c r="I2495">
        <v>49</v>
      </c>
      <c r="K2495" t="s">
        <v>99</v>
      </c>
      <c r="L2495">
        <v>1</v>
      </c>
      <c r="M2495" t="s">
        <v>6568</v>
      </c>
    </row>
    <row r="2496" spans="1:13" x14ac:dyDescent="0.25">
      <c r="A2496">
        <v>5128</v>
      </c>
      <c r="B2496">
        <v>2015</v>
      </c>
      <c r="C2496" t="s">
        <v>3272</v>
      </c>
      <c r="D2496" t="s">
        <v>70</v>
      </c>
      <c r="E2496" t="s">
        <v>3194</v>
      </c>
      <c r="F2496" t="s">
        <v>3262</v>
      </c>
      <c r="G2496" t="s">
        <v>3842</v>
      </c>
      <c r="H2496">
        <v>84</v>
      </c>
      <c r="I2496">
        <v>63</v>
      </c>
      <c r="K2496" t="s">
        <v>100</v>
      </c>
      <c r="L2496">
        <v>1</v>
      </c>
      <c r="M2496" t="s">
        <v>4140</v>
      </c>
    </row>
    <row r="2497" spans="1:13" x14ac:dyDescent="0.25">
      <c r="A2497">
        <v>5129</v>
      </c>
      <c r="B2497">
        <v>2015</v>
      </c>
      <c r="C2497" t="s">
        <v>3272</v>
      </c>
      <c r="D2497" t="s">
        <v>16</v>
      </c>
      <c r="E2497" t="s">
        <v>3194</v>
      </c>
      <c r="F2497" t="s">
        <v>3286</v>
      </c>
      <c r="G2497" t="s">
        <v>3842</v>
      </c>
      <c r="H2497">
        <v>75</v>
      </c>
      <c r="I2497">
        <v>73</v>
      </c>
      <c r="K2497" t="s">
        <v>101</v>
      </c>
      <c r="L2497">
        <v>1</v>
      </c>
      <c r="M2497" t="s">
        <v>4478</v>
      </c>
    </row>
    <row r="2498" spans="1:13" x14ac:dyDescent="0.25">
      <c r="A2498">
        <v>5130</v>
      </c>
      <c r="B2498">
        <v>2015</v>
      </c>
      <c r="C2498" t="s">
        <v>3272</v>
      </c>
      <c r="D2498" t="s">
        <v>18</v>
      </c>
      <c r="E2498" t="s">
        <v>3194</v>
      </c>
      <c r="F2498" t="s">
        <v>3467</v>
      </c>
      <c r="G2498" t="s">
        <v>3842</v>
      </c>
      <c r="H2498">
        <v>60</v>
      </c>
      <c r="I2498">
        <v>46</v>
      </c>
      <c r="K2498" t="s">
        <v>103</v>
      </c>
      <c r="L2498">
        <v>1</v>
      </c>
      <c r="M2498" t="s">
        <v>6504</v>
      </c>
    </row>
    <row r="2499" spans="1:13" x14ac:dyDescent="0.25">
      <c r="A2499">
        <v>5132</v>
      </c>
      <c r="B2499">
        <v>2015</v>
      </c>
      <c r="C2499" t="s">
        <v>3272</v>
      </c>
      <c r="D2499" t="s">
        <v>22</v>
      </c>
      <c r="E2499" t="s">
        <v>3194</v>
      </c>
      <c r="F2499" t="s">
        <v>3215</v>
      </c>
      <c r="G2499" t="s">
        <v>3842</v>
      </c>
      <c r="H2499">
        <v>70</v>
      </c>
      <c r="I2499">
        <v>56</v>
      </c>
      <c r="K2499" t="s">
        <v>415</v>
      </c>
      <c r="L2499">
        <v>1</v>
      </c>
      <c r="M2499" t="s">
        <v>7063</v>
      </c>
    </row>
    <row r="2500" spans="1:13" x14ac:dyDescent="0.25">
      <c r="A2500">
        <v>5136</v>
      </c>
      <c r="B2500">
        <v>2015</v>
      </c>
      <c r="C2500" t="s">
        <v>3272</v>
      </c>
      <c r="D2500" t="s">
        <v>199</v>
      </c>
      <c r="E2500" t="s">
        <v>3194</v>
      </c>
      <c r="F2500" t="s">
        <v>3839</v>
      </c>
      <c r="G2500" t="s">
        <v>3842</v>
      </c>
      <c r="H2500">
        <v>84</v>
      </c>
      <c r="I2500">
        <v>38</v>
      </c>
      <c r="K2500" t="s">
        <v>267</v>
      </c>
      <c r="L2500">
        <v>1</v>
      </c>
      <c r="M2500" t="s">
        <v>7066</v>
      </c>
    </row>
    <row r="2501" spans="1:13" x14ac:dyDescent="0.25">
      <c r="A2501">
        <v>5140</v>
      </c>
      <c r="B2501">
        <v>2015</v>
      </c>
      <c r="C2501" t="s">
        <v>3272</v>
      </c>
      <c r="D2501" t="s">
        <v>317</v>
      </c>
      <c r="E2501" t="s">
        <v>3194</v>
      </c>
      <c r="F2501" t="s">
        <v>3225</v>
      </c>
      <c r="G2501" t="s">
        <v>3841</v>
      </c>
      <c r="H2501">
        <v>70</v>
      </c>
      <c r="I2501">
        <v>61</v>
      </c>
      <c r="K2501" t="s">
        <v>1854</v>
      </c>
      <c r="L2501">
        <v>1</v>
      </c>
      <c r="M2501" t="s">
        <v>7054</v>
      </c>
    </row>
    <row r="2502" spans="1:13" x14ac:dyDescent="0.25">
      <c r="A2502">
        <v>5145</v>
      </c>
      <c r="B2502">
        <v>2015</v>
      </c>
      <c r="C2502" t="s">
        <v>3272</v>
      </c>
      <c r="D2502" t="s">
        <v>50</v>
      </c>
      <c r="E2502" t="s">
        <v>3194</v>
      </c>
      <c r="F2502" t="s">
        <v>3237</v>
      </c>
      <c r="G2502" t="s">
        <v>3842</v>
      </c>
      <c r="H2502">
        <v>72</v>
      </c>
      <c r="I2502">
        <v>68</v>
      </c>
      <c r="K2502" t="s">
        <v>1855</v>
      </c>
      <c r="L2502">
        <v>1</v>
      </c>
      <c r="M2502" t="s">
        <v>7022</v>
      </c>
    </row>
    <row r="2503" spans="1:13" x14ac:dyDescent="0.25">
      <c r="A2503">
        <v>5146</v>
      </c>
      <c r="B2503">
        <v>2015</v>
      </c>
      <c r="C2503" t="s">
        <v>3272</v>
      </c>
      <c r="D2503" t="s">
        <v>92</v>
      </c>
      <c r="E2503" t="s">
        <v>3194</v>
      </c>
      <c r="F2503" t="s">
        <v>3240</v>
      </c>
      <c r="G2503" t="s">
        <v>3842</v>
      </c>
      <c r="H2503">
        <v>61</v>
      </c>
      <c r="I2503">
        <v>40</v>
      </c>
      <c r="K2503" t="s">
        <v>1856</v>
      </c>
      <c r="L2503">
        <v>1</v>
      </c>
      <c r="M2503" t="s">
        <v>7042</v>
      </c>
    </row>
    <row r="2504" spans="1:13" x14ac:dyDescent="0.25">
      <c r="A2504">
        <v>5147</v>
      </c>
      <c r="B2504">
        <v>2015</v>
      </c>
      <c r="C2504" t="s">
        <v>3272</v>
      </c>
      <c r="D2504" t="s">
        <v>53</v>
      </c>
      <c r="E2504" t="s">
        <v>3194</v>
      </c>
      <c r="F2504" t="s">
        <v>3380</v>
      </c>
      <c r="G2504" t="s">
        <v>3842</v>
      </c>
      <c r="H2504">
        <v>69</v>
      </c>
      <c r="I2504">
        <v>46</v>
      </c>
      <c r="K2504" t="s">
        <v>1857</v>
      </c>
      <c r="L2504">
        <v>1</v>
      </c>
      <c r="M2504" t="s">
        <v>7071</v>
      </c>
    </row>
    <row r="2505" spans="1:13" x14ac:dyDescent="0.25">
      <c r="A2505">
        <v>5148</v>
      </c>
      <c r="B2505">
        <v>2015</v>
      </c>
      <c r="C2505" t="s">
        <v>3272</v>
      </c>
      <c r="D2505" t="s">
        <v>95</v>
      </c>
      <c r="E2505" t="s">
        <v>3194</v>
      </c>
      <c r="F2505" t="s">
        <v>3235</v>
      </c>
      <c r="G2505" t="s">
        <v>3842</v>
      </c>
      <c r="H2505">
        <v>63</v>
      </c>
      <c r="I2505">
        <v>55</v>
      </c>
      <c r="K2505" t="s">
        <v>1858</v>
      </c>
      <c r="L2505">
        <v>1</v>
      </c>
      <c r="M2505" t="s">
        <v>7072</v>
      </c>
    </row>
    <row r="2506" spans="1:13" x14ac:dyDescent="0.25">
      <c r="A2506">
        <v>5151</v>
      </c>
      <c r="B2506">
        <v>2015</v>
      </c>
      <c r="C2506" t="s">
        <v>3272</v>
      </c>
      <c r="D2506" t="s">
        <v>942</v>
      </c>
      <c r="E2506" t="s">
        <v>3194</v>
      </c>
      <c r="F2506" t="s">
        <v>3202</v>
      </c>
      <c r="G2506" t="s">
        <v>3841</v>
      </c>
      <c r="H2506">
        <v>62</v>
      </c>
      <c r="I2506">
        <v>52</v>
      </c>
      <c r="K2506" t="s">
        <v>1859</v>
      </c>
      <c r="L2506">
        <v>1</v>
      </c>
      <c r="M2506" t="s">
        <v>7073</v>
      </c>
    </row>
    <row r="2507" spans="1:13" x14ac:dyDescent="0.25">
      <c r="A2507">
        <v>5152</v>
      </c>
      <c r="B2507">
        <v>2015</v>
      </c>
      <c r="C2507" t="s">
        <v>3272</v>
      </c>
      <c r="D2507" t="s">
        <v>310</v>
      </c>
      <c r="E2507" t="s">
        <v>3194</v>
      </c>
      <c r="F2507" t="s">
        <v>3242</v>
      </c>
      <c r="G2507" t="s">
        <v>3842</v>
      </c>
      <c r="H2507">
        <v>72</v>
      </c>
      <c r="I2507">
        <v>62</v>
      </c>
      <c r="K2507" t="s">
        <v>1860</v>
      </c>
      <c r="L2507">
        <v>1</v>
      </c>
      <c r="M2507" t="s">
        <v>7006</v>
      </c>
    </row>
    <row r="2508" spans="1:13" x14ac:dyDescent="0.25">
      <c r="A2508">
        <v>5154</v>
      </c>
      <c r="B2508">
        <v>2015</v>
      </c>
      <c r="C2508" t="s">
        <v>3380</v>
      </c>
      <c r="D2508" t="s">
        <v>8</v>
      </c>
      <c r="E2508" t="s">
        <v>3194</v>
      </c>
      <c r="F2508" t="s">
        <v>3421</v>
      </c>
      <c r="G2508" t="s">
        <v>3841</v>
      </c>
      <c r="H2508">
        <v>77</v>
      </c>
      <c r="I2508">
        <v>75</v>
      </c>
      <c r="J2508" t="s">
        <v>3843</v>
      </c>
      <c r="K2508" t="s">
        <v>9</v>
      </c>
      <c r="L2508">
        <v>1</v>
      </c>
      <c r="M2508" t="s">
        <v>7075</v>
      </c>
    </row>
    <row r="2509" spans="1:13" x14ac:dyDescent="0.25">
      <c r="A2509">
        <v>5155</v>
      </c>
      <c r="B2509">
        <v>2015</v>
      </c>
      <c r="C2509" t="s">
        <v>3380</v>
      </c>
      <c r="D2509" t="s">
        <v>148</v>
      </c>
      <c r="E2509" t="s">
        <v>3194</v>
      </c>
      <c r="F2509" t="s">
        <v>3504</v>
      </c>
      <c r="G2509" t="s">
        <v>3841</v>
      </c>
      <c r="H2509">
        <v>73</v>
      </c>
      <c r="I2509">
        <v>57</v>
      </c>
      <c r="K2509" t="s">
        <v>66</v>
      </c>
      <c r="L2509">
        <v>1</v>
      </c>
      <c r="M2509" t="s">
        <v>7076</v>
      </c>
    </row>
    <row r="2510" spans="1:13" x14ac:dyDescent="0.25">
      <c r="A2510">
        <v>5156</v>
      </c>
      <c r="B2510">
        <v>2015</v>
      </c>
      <c r="C2510" t="s">
        <v>3380</v>
      </c>
      <c r="D2510" t="s">
        <v>12</v>
      </c>
      <c r="E2510" t="s">
        <v>3194</v>
      </c>
      <c r="F2510" t="s">
        <v>3487</v>
      </c>
      <c r="G2510" t="s">
        <v>3841</v>
      </c>
      <c r="H2510">
        <v>83</v>
      </c>
      <c r="I2510">
        <v>77</v>
      </c>
      <c r="K2510" t="s">
        <v>129</v>
      </c>
      <c r="L2510">
        <v>1</v>
      </c>
      <c r="M2510" t="s">
        <v>7077</v>
      </c>
    </row>
    <row r="2511" spans="1:13" x14ac:dyDescent="0.25">
      <c r="A2511">
        <v>5161</v>
      </c>
      <c r="B2511">
        <v>2015</v>
      </c>
      <c r="C2511" t="s">
        <v>3380</v>
      </c>
      <c r="D2511" t="s">
        <v>107</v>
      </c>
      <c r="E2511" t="s">
        <v>3194</v>
      </c>
      <c r="F2511" t="s">
        <v>3309</v>
      </c>
      <c r="G2511" t="s">
        <v>3842</v>
      </c>
      <c r="H2511">
        <v>59</v>
      </c>
      <c r="I2511">
        <v>42</v>
      </c>
      <c r="K2511" t="s">
        <v>484</v>
      </c>
      <c r="L2511">
        <v>1</v>
      </c>
      <c r="M2511" t="s">
        <v>7080</v>
      </c>
    </row>
    <row r="2512" spans="1:13" x14ac:dyDescent="0.25">
      <c r="A2512">
        <v>5166</v>
      </c>
      <c r="B2512">
        <v>2015</v>
      </c>
      <c r="C2512" t="s">
        <v>3380</v>
      </c>
      <c r="D2512" t="s">
        <v>85</v>
      </c>
      <c r="E2512" t="s">
        <v>3194</v>
      </c>
      <c r="F2512" t="s">
        <v>3829</v>
      </c>
      <c r="G2512" t="s">
        <v>3841</v>
      </c>
      <c r="H2512">
        <v>62</v>
      </c>
      <c r="I2512">
        <v>47</v>
      </c>
      <c r="K2512" t="s">
        <v>1864</v>
      </c>
      <c r="L2512">
        <v>1</v>
      </c>
      <c r="M2512" t="s">
        <v>5463</v>
      </c>
    </row>
    <row r="2513" spans="1:13" x14ac:dyDescent="0.25">
      <c r="A2513">
        <v>5167</v>
      </c>
      <c r="B2513">
        <v>2015</v>
      </c>
      <c r="C2513" t="s">
        <v>3380</v>
      </c>
      <c r="D2513" t="s">
        <v>274</v>
      </c>
      <c r="E2513" t="s">
        <v>3194</v>
      </c>
      <c r="F2513" t="s">
        <v>3448</v>
      </c>
      <c r="G2513" t="s">
        <v>3841</v>
      </c>
      <c r="H2513">
        <v>71</v>
      </c>
      <c r="I2513">
        <v>56</v>
      </c>
      <c r="K2513" t="s">
        <v>1300</v>
      </c>
      <c r="L2513">
        <v>1</v>
      </c>
      <c r="M2513" t="s">
        <v>7084</v>
      </c>
    </row>
    <row r="2514" spans="1:13" x14ac:dyDescent="0.25">
      <c r="A2514">
        <v>5169</v>
      </c>
      <c r="B2514">
        <v>2015</v>
      </c>
      <c r="C2514" t="s">
        <v>3380</v>
      </c>
      <c r="D2514" t="s">
        <v>1825</v>
      </c>
      <c r="E2514" t="s">
        <v>3194</v>
      </c>
      <c r="F2514" t="s">
        <v>3225</v>
      </c>
      <c r="G2514" t="s">
        <v>3842</v>
      </c>
      <c r="H2514">
        <v>58</v>
      </c>
      <c r="I2514">
        <v>51</v>
      </c>
      <c r="K2514" t="s">
        <v>1865</v>
      </c>
      <c r="L2514">
        <v>1</v>
      </c>
      <c r="M2514" t="s">
        <v>7055</v>
      </c>
    </row>
    <row r="2515" spans="1:13" x14ac:dyDescent="0.25">
      <c r="A2515">
        <v>5170</v>
      </c>
      <c r="B2515">
        <v>2015</v>
      </c>
      <c r="C2515" t="s">
        <v>3380</v>
      </c>
      <c r="D2515" t="s">
        <v>44</v>
      </c>
      <c r="E2515" t="s">
        <v>3194</v>
      </c>
      <c r="F2515" t="s">
        <v>3272</v>
      </c>
      <c r="G2515" t="s">
        <v>3841</v>
      </c>
      <c r="H2515">
        <v>63</v>
      </c>
      <c r="I2515">
        <v>38</v>
      </c>
      <c r="K2515" t="s">
        <v>1866</v>
      </c>
      <c r="L2515">
        <v>1</v>
      </c>
      <c r="M2515" t="s">
        <v>7069</v>
      </c>
    </row>
    <row r="2516" spans="1:13" x14ac:dyDescent="0.25">
      <c r="A2516">
        <v>5173</v>
      </c>
      <c r="B2516">
        <v>2015</v>
      </c>
      <c r="C2516" t="s">
        <v>3380</v>
      </c>
      <c r="D2516" t="s">
        <v>50</v>
      </c>
      <c r="E2516" t="s">
        <v>3194</v>
      </c>
      <c r="F2516" t="s">
        <v>3202</v>
      </c>
      <c r="G2516" t="s">
        <v>3841</v>
      </c>
      <c r="H2516">
        <v>75</v>
      </c>
      <c r="I2516">
        <v>48</v>
      </c>
      <c r="K2516" t="s">
        <v>1763</v>
      </c>
      <c r="L2516">
        <v>1</v>
      </c>
      <c r="M2516" t="s">
        <v>7085</v>
      </c>
    </row>
    <row r="2517" spans="1:13" x14ac:dyDescent="0.25">
      <c r="A2517">
        <v>5174</v>
      </c>
      <c r="B2517">
        <v>2015</v>
      </c>
      <c r="C2517" t="s">
        <v>3380</v>
      </c>
      <c r="D2517" t="s">
        <v>92</v>
      </c>
      <c r="E2517" t="s">
        <v>3194</v>
      </c>
      <c r="F2517" t="s">
        <v>3242</v>
      </c>
      <c r="G2517" t="s">
        <v>3841</v>
      </c>
      <c r="H2517">
        <v>71</v>
      </c>
      <c r="I2517">
        <v>55</v>
      </c>
      <c r="K2517" t="s">
        <v>1764</v>
      </c>
      <c r="L2517">
        <v>1</v>
      </c>
      <c r="M2517" t="s">
        <v>7000</v>
      </c>
    </row>
    <row r="2518" spans="1:13" x14ac:dyDescent="0.25">
      <c r="A2518">
        <v>5179</v>
      </c>
      <c r="B2518">
        <v>2015</v>
      </c>
      <c r="C2518" t="s">
        <v>3380</v>
      </c>
      <c r="D2518" t="s">
        <v>942</v>
      </c>
      <c r="E2518" t="s">
        <v>3194</v>
      </c>
      <c r="F2518" t="s">
        <v>3237</v>
      </c>
      <c r="G2518" t="s">
        <v>3842</v>
      </c>
      <c r="H2518">
        <v>54</v>
      </c>
      <c r="I2518">
        <v>46</v>
      </c>
      <c r="K2518" t="s">
        <v>1871</v>
      </c>
      <c r="L2518">
        <v>1</v>
      </c>
      <c r="M2518" t="s">
        <v>7027</v>
      </c>
    </row>
    <row r="2519" spans="1:13" x14ac:dyDescent="0.25">
      <c r="A2519">
        <v>5180</v>
      </c>
      <c r="B2519">
        <v>2015</v>
      </c>
      <c r="C2519" t="s">
        <v>3380</v>
      </c>
      <c r="D2519" t="s">
        <v>310</v>
      </c>
      <c r="E2519" t="s">
        <v>3194</v>
      </c>
      <c r="F2519" t="s">
        <v>3240</v>
      </c>
      <c r="G2519" t="s">
        <v>3842</v>
      </c>
      <c r="H2519">
        <v>79</v>
      </c>
      <c r="I2519">
        <v>72</v>
      </c>
      <c r="K2519" t="s">
        <v>1872</v>
      </c>
      <c r="L2519">
        <v>1</v>
      </c>
      <c r="M2519" t="s">
        <v>7047</v>
      </c>
    </row>
    <row r="2520" spans="1:13" x14ac:dyDescent="0.25">
      <c r="A2520">
        <v>5181</v>
      </c>
      <c r="B2520">
        <v>2015</v>
      </c>
      <c r="C2520" t="s">
        <v>3380</v>
      </c>
      <c r="D2520" t="s">
        <v>653</v>
      </c>
      <c r="E2520" t="s">
        <v>3194</v>
      </c>
      <c r="F2520" t="s">
        <v>3235</v>
      </c>
      <c r="G2520" t="s">
        <v>3841</v>
      </c>
      <c r="H2520">
        <v>73</v>
      </c>
      <c r="I2520">
        <v>52</v>
      </c>
      <c r="K2520" t="s">
        <v>1873</v>
      </c>
      <c r="L2520">
        <v>1</v>
      </c>
      <c r="M2520" t="s">
        <v>7087</v>
      </c>
    </row>
    <row r="2521" spans="1:13" x14ac:dyDescent="0.25">
      <c r="A2521">
        <v>5182</v>
      </c>
      <c r="B2521">
        <v>2015</v>
      </c>
      <c r="C2521" t="s">
        <v>3235</v>
      </c>
      <c r="D2521" t="s">
        <v>64</v>
      </c>
      <c r="E2521" t="s">
        <v>3194</v>
      </c>
      <c r="F2521" t="s">
        <v>3504</v>
      </c>
      <c r="G2521" t="s">
        <v>3842</v>
      </c>
      <c r="H2521">
        <v>64</v>
      </c>
      <c r="I2521">
        <v>58</v>
      </c>
      <c r="K2521" t="s">
        <v>176</v>
      </c>
      <c r="L2521">
        <v>1</v>
      </c>
      <c r="M2521" t="s">
        <v>7088</v>
      </c>
    </row>
    <row r="2522" spans="1:13" x14ac:dyDescent="0.25">
      <c r="A2522">
        <v>5185</v>
      </c>
      <c r="B2522">
        <v>2015</v>
      </c>
      <c r="C2522" t="s">
        <v>3235</v>
      </c>
      <c r="D2522" t="s">
        <v>12</v>
      </c>
      <c r="E2522" t="s">
        <v>3194</v>
      </c>
      <c r="F2522" t="s">
        <v>3527</v>
      </c>
      <c r="G2522" t="s">
        <v>3841</v>
      </c>
      <c r="H2522">
        <v>79</v>
      </c>
      <c r="I2522">
        <v>68</v>
      </c>
      <c r="K2522" t="s">
        <v>67</v>
      </c>
      <c r="L2522">
        <v>1</v>
      </c>
      <c r="M2522" t="s">
        <v>7090</v>
      </c>
    </row>
    <row r="2523" spans="1:13" x14ac:dyDescent="0.25">
      <c r="A2523">
        <v>5190</v>
      </c>
      <c r="B2523">
        <v>2015</v>
      </c>
      <c r="C2523" t="s">
        <v>3235</v>
      </c>
      <c r="D2523" t="s">
        <v>20</v>
      </c>
      <c r="E2523" t="s">
        <v>3194</v>
      </c>
      <c r="F2523" t="s">
        <v>3206</v>
      </c>
      <c r="G2523" t="s">
        <v>3842</v>
      </c>
      <c r="H2523">
        <v>77</v>
      </c>
      <c r="I2523">
        <v>64</v>
      </c>
      <c r="K2523" t="s">
        <v>25</v>
      </c>
      <c r="L2523">
        <v>1</v>
      </c>
      <c r="M2523" t="s">
        <v>3989</v>
      </c>
    </row>
    <row r="2524" spans="1:13" x14ac:dyDescent="0.25">
      <c r="A2524">
        <v>5193</v>
      </c>
      <c r="B2524">
        <v>2015</v>
      </c>
      <c r="C2524" t="s">
        <v>3235</v>
      </c>
      <c r="D2524" t="s">
        <v>417</v>
      </c>
      <c r="E2524" t="s">
        <v>3194</v>
      </c>
      <c r="F2524" t="s">
        <v>3336</v>
      </c>
      <c r="G2524" t="s">
        <v>3842</v>
      </c>
      <c r="H2524">
        <v>77</v>
      </c>
      <c r="I2524">
        <v>55</v>
      </c>
      <c r="K2524" t="s">
        <v>858</v>
      </c>
      <c r="L2524">
        <v>1</v>
      </c>
      <c r="M2524" t="s">
        <v>4989</v>
      </c>
    </row>
    <row r="2525" spans="1:13" x14ac:dyDescent="0.25">
      <c r="A2525">
        <v>5194</v>
      </c>
      <c r="B2525">
        <v>2015</v>
      </c>
      <c r="C2525" t="s">
        <v>3235</v>
      </c>
      <c r="D2525" t="s">
        <v>28</v>
      </c>
      <c r="E2525" t="s">
        <v>3194</v>
      </c>
      <c r="F2525" t="s">
        <v>3428</v>
      </c>
      <c r="G2525" t="s">
        <v>3842</v>
      </c>
      <c r="H2525">
        <v>65</v>
      </c>
      <c r="I2525">
        <v>47</v>
      </c>
      <c r="K2525" t="s">
        <v>869</v>
      </c>
      <c r="L2525">
        <v>1</v>
      </c>
      <c r="M2525" t="s">
        <v>5857</v>
      </c>
    </row>
    <row r="2526" spans="1:13" x14ac:dyDescent="0.25">
      <c r="A2526">
        <v>5196</v>
      </c>
      <c r="B2526">
        <v>2015</v>
      </c>
      <c r="C2526" t="s">
        <v>3235</v>
      </c>
      <c r="D2526" t="s">
        <v>34</v>
      </c>
      <c r="E2526" t="s">
        <v>3194</v>
      </c>
      <c r="F2526" t="s">
        <v>3413</v>
      </c>
      <c r="G2526" t="s">
        <v>3842</v>
      </c>
      <c r="H2526">
        <v>71</v>
      </c>
      <c r="I2526">
        <v>61</v>
      </c>
      <c r="K2526" t="s">
        <v>871</v>
      </c>
      <c r="L2526">
        <v>1</v>
      </c>
      <c r="M2526" t="s">
        <v>7096</v>
      </c>
    </row>
    <row r="2527" spans="1:13" x14ac:dyDescent="0.25">
      <c r="A2527">
        <v>5197</v>
      </c>
      <c r="B2527">
        <v>2015</v>
      </c>
      <c r="C2527" t="s">
        <v>3235</v>
      </c>
      <c r="D2527" t="s">
        <v>36</v>
      </c>
      <c r="E2527" t="s">
        <v>3194</v>
      </c>
      <c r="F2527" t="s">
        <v>3380</v>
      </c>
      <c r="G2527" t="s">
        <v>3842</v>
      </c>
      <c r="H2527">
        <v>78</v>
      </c>
      <c r="I2527">
        <v>74</v>
      </c>
      <c r="K2527" t="s">
        <v>872</v>
      </c>
      <c r="L2527">
        <v>1</v>
      </c>
      <c r="M2527" t="s">
        <v>7082</v>
      </c>
    </row>
    <row r="2528" spans="1:13" x14ac:dyDescent="0.25">
      <c r="A2528">
        <v>5198</v>
      </c>
      <c r="B2528">
        <v>2015</v>
      </c>
      <c r="C2528" t="s">
        <v>3235</v>
      </c>
      <c r="D2528" t="s">
        <v>41</v>
      </c>
      <c r="E2528" t="s">
        <v>3194</v>
      </c>
      <c r="F2528" t="s">
        <v>3839</v>
      </c>
      <c r="G2528" t="s">
        <v>3842</v>
      </c>
      <c r="H2528">
        <v>96</v>
      </c>
      <c r="I2528">
        <v>48</v>
      </c>
      <c r="K2528" t="s">
        <v>1875</v>
      </c>
      <c r="L2528">
        <v>1</v>
      </c>
      <c r="M2528" t="s">
        <v>7097</v>
      </c>
    </row>
    <row r="2529" spans="1:13" x14ac:dyDescent="0.25">
      <c r="A2529">
        <v>5199</v>
      </c>
      <c r="B2529">
        <v>2015</v>
      </c>
      <c r="C2529" t="s">
        <v>3235</v>
      </c>
      <c r="D2529" t="s">
        <v>1825</v>
      </c>
      <c r="E2529" t="s">
        <v>3194</v>
      </c>
      <c r="F2529" t="s">
        <v>3272</v>
      </c>
      <c r="G2529" t="s">
        <v>3841</v>
      </c>
      <c r="H2529">
        <v>75</v>
      </c>
      <c r="I2529">
        <v>72</v>
      </c>
      <c r="K2529" t="s">
        <v>1876</v>
      </c>
      <c r="L2529">
        <v>1</v>
      </c>
      <c r="M2529" t="s">
        <v>7068</v>
      </c>
    </row>
    <row r="2530" spans="1:13" x14ac:dyDescent="0.25">
      <c r="A2530">
        <v>5200</v>
      </c>
      <c r="B2530">
        <v>2015</v>
      </c>
      <c r="C2530" t="s">
        <v>3235</v>
      </c>
      <c r="D2530" t="s">
        <v>44</v>
      </c>
      <c r="E2530" t="s">
        <v>3194</v>
      </c>
      <c r="F2530" t="s">
        <v>3225</v>
      </c>
      <c r="G2530" t="s">
        <v>3842</v>
      </c>
      <c r="H2530">
        <v>64</v>
      </c>
      <c r="I2530">
        <v>53</v>
      </c>
      <c r="K2530" t="s">
        <v>1877</v>
      </c>
      <c r="L2530">
        <v>1</v>
      </c>
      <c r="M2530" t="s">
        <v>7056</v>
      </c>
    </row>
    <row r="2531" spans="1:13" x14ac:dyDescent="0.25">
      <c r="A2531">
        <v>5203</v>
      </c>
      <c r="B2531">
        <v>2015</v>
      </c>
      <c r="C2531" t="s">
        <v>3235</v>
      </c>
      <c r="D2531" t="s">
        <v>50</v>
      </c>
      <c r="E2531" t="s">
        <v>3194</v>
      </c>
      <c r="F2531" t="s">
        <v>3242</v>
      </c>
      <c r="G2531" t="s">
        <v>3842</v>
      </c>
      <c r="H2531">
        <v>75</v>
      </c>
      <c r="I2531">
        <v>64</v>
      </c>
      <c r="K2531" t="s">
        <v>1878</v>
      </c>
      <c r="L2531">
        <v>1</v>
      </c>
      <c r="M2531" t="s">
        <v>6999</v>
      </c>
    </row>
    <row r="2532" spans="1:13" x14ac:dyDescent="0.25">
      <c r="A2532">
        <v>5204</v>
      </c>
      <c r="B2532">
        <v>2015</v>
      </c>
      <c r="C2532" t="s">
        <v>3235</v>
      </c>
      <c r="D2532" t="s">
        <v>92</v>
      </c>
      <c r="E2532" t="s">
        <v>3194</v>
      </c>
      <c r="F2532" t="s">
        <v>3202</v>
      </c>
      <c r="G2532" t="s">
        <v>3841</v>
      </c>
      <c r="H2532">
        <v>81</v>
      </c>
      <c r="I2532">
        <v>73</v>
      </c>
      <c r="K2532" t="s">
        <v>1879</v>
      </c>
      <c r="L2532">
        <v>1</v>
      </c>
      <c r="M2532" t="s">
        <v>7098</v>
      </c>
    </row>
    <row r="2533" spans="1:13" x14ac:dyDescent="0.25">
      <c r="A2533">
        <v>5209</v>
      </c>
      <c r="B2533">
        <v>2015</v>
      </c>
      <c r="C2533" t="s">
        <v>3235</v>
      </c>
      <c r="D2533" t="s">
        <v>942</v>
      </c>
      <c r="E2533" t="s">
        <v>3194</v>
      </c>
      <c r="F2533" t="s">
        <v>3240</v>
      </c>
      <c r="G2533" t="s">
        <v>3842</v>
      </c>
      <c r="H2533">
        <v>66</v>
      </c>
      <c r="I2533">
        <v>53</v>
      </c>
      <c r="K2533" t="s">
        <v>1880</v>
      </c>
      <c r="L2533">
        <v>1</v>
      </c>
      <c r="M2533" t="s">
        <v>7046</v>
      </c>
    </row>
    <row r="2534" spans="1:13" x14ac:dyDescent="0.25">
      <c r="A2534">
        <v>5210</v>
      </c>
      <c r="B2534">
        <v>2015</v>
      </c>
      <c r="C2534" t="s">
        <v>3235</v>
      </c>
      <c r="D2534" t="s">
        <v>310</v>
      </c>
      <c r="E2534" t="s">
        <v>3194</v>
      </c>
      <c r="F2534" t="s">
        <v>3237</v>
      </c>
      <c r="G2534" t="s">
        <v>3842</v>
      </c>
      <c r="H2534">
        <v>85</v>
      </c>
      <c r="I2534">
        <v>83</v>
      </c>
      <c r="K2534" t="s">
        <v>1881</v>
      </c>
      <c r="L2534">
        <v>1</v>
      </c>
      <c r="M2534" t="s">
        <v>7028</v>
      </c>
    </row>
    <row r="2535" spans="1:13" x14ac:dyDescent="0.25">
      <c r="A2535">
        <v>5213</v>
      </c>
      <c r="B2535">
        <v>2015</v>
      </c>
      <c r="C2535" t="s">
        <v>3202</v>
      </c>
      <c r="D2535" t="s">
        <v>65</v>
      </c>
      <c r="E2535" t="s">
        <v>3194</v>
      </c>
      <c r="F2535" t="s">
        <v>3839</v>
      </c>
      <c r="G2535" t="s">
        <v>3842</v>
      </c>
      <c r="H2535">
        <v>97</v>
      </c>
      <c r="I2535">
        <v>51</v>
      </c>
      <c r="K2535" t="s">
        <v>11</v>
      </c>
      <c r="L2535">
        <v>1</v>
      </c>
      <c r="M2535" t="s">
        <v>7101</v>
      </c>
    </row>
    <row r="2536" spans="1:13" x14ac:dyDescent="0.25">
      <c r="A2536">
        <v>5217</v>
      </c>
      <c r="B2536">
        <v>2015</v>
      </c>
      <c r="C2536" t="s">
        <v>3202</v>
      </c>
      <c r="D2536" t="s">
        <v>14</v>
      </c>
      <c r="E2536" t="s">
        <v>3194</v>
      </c>
      <c r="F2536" t="s">
        <v>3487</v>
      </c>
      <c r="G2536" t="s">
        <v>3842</v>
      </c>
      <c r="H2536">
        <v>82</v>
      </c>
      <c r="I2536">
        <v>60</v>
      </c>
      <c r="K2536" t="s">
        <v>103</v>
      </c>
      <c r="L2536">
        <v>1</v>
      </c>
      <c r="M2536" t="s">
        <v>7104</v>
      </c>
    </row>
    <row r="2537" spans="1:13" x14ac:dyDescent="0.25">
      <c r="A2537">
        <v>5219</v>
      </c>
      <c r="B2537">
        <v>2015</v>
      </c>
      <c r="C2537" t="s">
        <v>3202</v>
      </c>
      <c r="D2537" t="s">
        <v>104</v>
      </c>
      <c r="E2537" t="s">
        <v>3194</v>
      </c>
      <c r="F2537" t="s">
        <v>3207</v>
      </c>
      <c r="G2537" t="s">
        <v>3842</v>
      </c>
      <c r="H2537">
        <v>69</v>
      </c>
      <c r="I2537">
        <v>57</v>
      </c>
      <c r="K2537" t="s">
        <v>196</v>
      </c>
      <c r="L2537">
        <v>1</v>
      </c>
      <c r="M2537" t="s">
        <v>3917</v>
      </c>
    </row>
    <row r="2538" spans="1:13" x14ac:dyDescent="0.25">
      <c r="A2538">
        <v>5224</v>
      </c>
      <c r="B2538">
        <v>2015</v>
      </c>
      <c r="C2538" t="s">
        <v>3202</v>
      </c>
      <c r="D2538" t="s">
        <v>26</v>
      </c>
      <c r="E2538" t="s">
        <v>3194</v>
      </c>
      <c r="F2538" t="s">
        <v>3218</v>
      </c>
      <c r="G2538" t="s">
        <v>3841</v>
      </c>
      <c r="H2538">
        <v>64</v>
      </c>
      <c r="I2538">
        <v>60</v>
      </c>
      <c r="K2538" t="s">
        <v>399</v>
      </c>
      <c r="L2538">
        <v>1</v>
      </c>
      <c r="M2538" t="s">
        <v>3858</v>
      </c>
    </row>
    <row r="2539" spans="1:13" x14ac:dyDescent="0.25">
      <c r="A2539">
        <v>5228</v>
      </c>
      <c r="B2539">
        <v>2015</v>
      </c>
      <c r="C2539" t="s">
        <v>3202</v>
      </c>
      <c r="D2539" t="s">
        <v>36</v>
      </c>
      <c r="E2539" t="s">
        <v>3194</v>
      </c>
      <c r="F2539" t="s">
        <v>3839</v>
      </c>
      <c r="G2539" t="s">
        <v>3842</v>
      </c>
      <c r="H2539">
        <v>102</v>
      </c>
      <c r="I2539">
        <v>47</v>
      </c>
      <c r="K2539" t="s">
        <v>1883</v>
      </c>
      <c r="L2539">
        <v>1</v>
      </c>
      <c r="M2539" t="s">
        <v>7109</v>
      </c>
    </row>
    <row r="2540" spans="1:13" x14ac:dyDescent="0.25">
      <c r="A2540">
        <v>5230</v>
      </c>
      <c r="B2540">
        <v>2015</v>
      </c>
      <c r="C2540" t="s">
        <v>3202</v>
      </c>
      <c r="D2540" t="s">
        <v>317</v>
      </c>
      <c r="E2540" t="s">
        <v>3194</v>
      </c>
      <c r="F2540" t="s">
        <v>3242</v>
      </c>
      <c r="G2540" t="s">
        <v>3842</v>
      </c>
      <c r="H2540">
        <v>69</v>
      </c>
      <c r="I2540">
        <v>65</v>
      </c>
      <c r="K2540" t="s">
        <v>1884</v>
      </c>
      <c r="L2540">
        <v>1</v>
      </c>
      <c r="M2540" t="s">
        <v>6994</v>
      </c>
    </row>
    <row r="2541" spans="1:13" x14ac:dyDescent="0.25">
      <c r="A2541">
        <v>5233</v>
      </c>
      <c r="B2541">
        <v>2015</v>
      </c>
      <c r="C2541" t="s">
        <v>3202</v>
      </c>
      <c r="D2541" t="s">
        <v>475</v>
      </c>
      <c r="E2541" t="s">
        <v>3194</v>
      </c>
      <c r="F2541" t="s">
        <v>3225</v>
      </c>
      <c r="G2541" t="s">
        <v>3842</v>
      </c>
      <c r="H2541">
        <v>81</v>
      </c>
      <c r="I2541">
        <v>66</v>
      </c>
      <c r="K2541" t="s">
        <v>1885</v>
      </c>
      <c r="L2541">
        <v>1</v>
      </c>
      <c r="M2541" t="s">
        <v>7057</v>
      </c>
    </row>
    <row r="2542" spans="1:13" x14ac:dyDescent="0.25">
      <c r="A2542">
        <v>5234</v>
      </c>
      <c r="B2542">
        <v>2015</v>
      </c>
      <c r="C2542" t="s">
        <v>3202</v>
      </c>
      <c r="D2542" t="s">
        <v>47</v>
      </c>
      <c r="E2542" t="s">
        <v>3194</v>
      </c>
      <c r="F2542" t="s">
        <v>3272</v>
      </c>
      <c r="G2542" t="s">
        <v>3841</v>
      </c>
      <c r="H2542">
        <v>52</v>
      </c>
      <c r="I2542">
        <v>50</v>
      </c>
      <c r="K2542" t="s">
        <v>1886</v>
      </c>
      <c r="L2542">
        <v>1</v>
      </c>
      <c r="M2542" t="s">
        <v>7070</v>
      </c>
    </row>
    <row r="2543" spans="1:13" x14ac:dyDescent="0.25">
      <c r="A2543">
        <v>5237</v>
      </c>
      <c r="B2543">
        <v>2015</v>
      </c>
      <c r="C2543" t="s">
        <v>3202</v>
      </c>
      <c r="D2543" t="s">
        <v>53</v>
      </c>
      <c r="E2543" t="s">
        <v>3194</v>
      </c>
      <c r="F2543" t="s">
        <v>3240</v>
      </c>
      <c r="G2543" t="s">
        <v>3842</v>
      </c>
      <c r="H2543">
        <v>62</v>
      </c>
      <c r="I2543">
        <v>51</v>
      </c>
      <c r="K2543" t="s">
        <v>1887</v>
      </c>
      <c r="L2543">
        <v>1</v>
      </c>
      <c r="M2543" t="s">
        <v>7043</v>
      </c>
    </row>
    <row r="2544" spans="1:13" x14ac:dyDescent="0.25">
      <c r="A2544">
        <v>5238</v>
      </c>
      <c r="B2544">
        <v>2015</v>
      </c>
      <c r="C2544" t="s">
        <v>3202</v>
      </c>
      <c r="D2544" t="s">
        <v>95</v>
      </c>
      <c r="E2544" t="s">
        <v>3194</v>
      </c>
      <c r="F2544" t="s">
        <v>3237</v>
      </c>
      <c r="G2544" t="s">
        <v>3841</v>
      </c>
      <c r="H2544">
        <v>56</v>
      </c>
      <c r="I2544">
        <v>50</v>
      </c>
      <c r="K2544" t="s">
        <v>1888</v>
      </c>
      <c r="L2544">
        <v>1</v>
      </c>
      <c r="M2544" t="s">
        <v>7024</v>
      </c>
    </row>
    <row r="2545" spans="1:13" x14ac:dyDescent="0.25">
      <c r="A2545">
        <v>5239</v>
      </c>
      <c r="B2545">
        <v>2015</v>
      </c>
      <c r="C2545" t="s">
        <v>3202</v>
      </c>
      <c r="D2545" t="s">
        <v>1731</v>
      </c>
      <c r="E2545" t="s">
        <v>3194</v>
      </c>
      <c r="F2545" t="s">
        <v>3235</v>
      </c>
      <c r="G2545" t="s">
        <v>3842</v>
      </c>
      <c r="H2545">
        <v>81</v>
      </c>
      <c r="I2545">
        <v>60</v>
      </c>
      <c r="K2545" t="s">
        <v>1889</v>
      </c>
      <c r="L2545">
        <v>1</v>
      </c>
      <c r="M2545" t="s">
        <v>7099</v>
      </c>
    </row>
    <row r="2546" spans="1:13" x14ac:dyDescent="0.25">
      <c r="A2546">
        <v>5240</v>
      </c>
      <c r="B2546">
        <v>2015</v>
      </c>
      <c r="C2546" t="s">
        <v>3202</v>
      </c>
      <c r="D2546" t="s">
        <v>56</v>
      </c>
      <c r="E2546" t="s">
        <v>3194</v>
      </c>
      <c r="F2546" t="s">
        <v>3380</v>
      </c>
      <c r="G2546" t="s">
        <v>3842</v>
      </c>
      <c r="H2546">
        <v>55</v>
      </c>
      <c r="I2546">
        <v>50</v>
      </c>
      <c r="K2546" t="s">
        <v>1890</v>
      </c>
      <c r="L2546">
        <v>1</v>
      </c>
      <c r="M2546" t="s">
        <v>7086</v>
      </c>
    </row>
    <row r="2547" spans="1:13" x14ac:dyDescent="0.25">
      <c r="A2547">
        <v>5244</v>
      </c>
      <c r="B2547">
        <v>2015</v>
      </c>
      <c r="C2547" t="s">
        <v>3236</v>
      </c>
      <c r="D2547" t="s">
        <v>8</v>
      </c>
      <c r="E2547" t="s">
        <v>3194</v>
      </c>
      <c r="F2547" t="s">
        <v>3208</v>
      </c>
      <c r="G2547" t="s">
        <v>3842</v>
      </c>
      <c r="H2547">
        <v>64</v>
      </c>
      <c r="I2547">
        <v>60</v>
      </c>
      <c r="K2547" t="s">
        <v>176</v>
      </c>
      <c r="L2547">
        <v>1</v>
      </c>
      <c r="M2547" t="s">
        <v>4036</v>
      </c>
    </row>
    <row r="2548" spans="1:13" x14ac:dyDescent="0.25">
      <c r="A2548">
        <v>5252</v>
      </c>
      <c r="B2548">
        <v>2015</v>
      </c>
      <c r="C2548" t="s">
        <v>3236</v>
      </c>
      <c r="D2548" t="s">
        <v>180</v>
      </c>
      <c r="E2548" t="s">
        <v>3194</v>
      </c>
      <c r="F2548" t="s">
        <v>3206</v>
      </c>
      <c r="G2548" t="s">
        <v>3842</v>
      </c>
      <c r="H2548">
        <v>60</v>
      </c>
      <c r="I2548">
        <v>59</v>
      </c>
      <c r="J2548" t="s">
        <v>3843</v>
      </c>
      <c r="K2548" t="s">
        <v>1894</v>
      </c>
      <c r="L2548">
        <v>1</v>
      </c>
      <c r="M2548" t="s">
        <v>3991</v>
      </c>
    </row>
    <row r="2549" spans="1:13" x14ac:dyDescent="0.25">
      <c r="A2549">
        <v>5253</v>
      </c>
      <c r="B2549">
        <v>2015</v>
      </c>
      <c r="C2549" t="s">
        <v>3236</v>
      </c>
      <c r="D2549" t="s">
        <v>109</v>
      </c>
      <c r="E2549" t="s">
        <v>3194</v>
      </c>
      <c r="F2549" t="s">
        <v>3220</v>
      </c>
      <c r="G2549" t="s">
        <v>3842</v>
      </c>
      <c r="H2549">
        <v>67</v>
      </c>
      <c r="I2549">
        <v>48</v>
      </c>
      <c r="K2549" t="s">
        <v>1895</v>
      </c>
      <c r="L2549">
        <v>1</v>
      </c>
      <c r="M2549" t="s">
        <v>7114</v>
      </c>
    </row>
    <row r="2550" spans="1:13" x14ac:dyDescent="0.25">
      <c r="A2550">
        <v>5254</v>
      </c>
      <c r="B2550">
        <v>2015</v>
      </c>
      <c r="C2550" t="s">
        <v>3236</v>
      </c>
      <c r="D2550" t="s">
        <v>30</v>
      </c>
      <c r="E2550" t="s">
        <v>3194</v>
      </c>
      <c r="F2550" t="s">
        <v>3361</v>
      </c>
      <c r="G2550" t="s">
        <v>3842</v>
      </c>
      <c r="H2550">
        <v>67</v>
      </c>
      <c r="I2550">
        <v>55</v>
      </c>
      <c r="K2550" t="s">
        <v>1896</v>
      </c>
      <c r="L2550">
        <v>1</v>
      </c>
      <c r="M2550" t="s">
        <v>7115</v>
      </c>
    </row>
    <row r="2551" spans="1:13" x14ac:dyDescent="0.25">
      <c r="A2551">
        <v>5255</v>
      </c>
      <c r="B2551">
        <v>2015</v>
      </c>
      <c r="C2551" t="s">
        <v>3236</v>
      </c>
      <c r="D2551" t="s">
        <v>82</v>
      </c>
      <c r="E2551" t="s">
        <v>3194</v>
      </c>
      <c r="F2551" t="s">
        <v>3448</v>
      </c>
      <c r="G2551" t="s">
        <v>3841</v>
      </c>
      <c r="H2551">
        <v>73</v>
      </c>
      <c r="I2551">
        <v>68</v>
      </c>
      <c r="K2551" t="s">
        <v>1897</v>
      </c>
      <c r="L2551">
        <v>1</v>
      </c>
      <c r="M2551" t="s">
        <v>7116</v>
      </c>
    </row>
    <row r="2552" spans="1:13" x14ac:dyDescent="0.25">
      <c r="A2552">
        <v>5256</v>
      </c>
      <c r="B2552">
        <v>2015</v>
      </c>
      <c r="C2552" t="s">
        <v>3236</v>
      </c>
      <c r="D2552" t="s">
        <v>333</v>
      </c>
      <c r="E2552" t="s">
        <v>3194</v>
      </c>
      <c r="F2552" t="s">
        <v>3505</v>
      </c>
      <c r="G2552" t="s">
        <v>3841</v>
      </c>
      <c r="H2552">
        <v>63</v>
      </c>
      <c r="I2552">
        <v>60</v>
      </c>
      <c r="K2552" t="s">
        <v>1898</v>
      </c>
      <c r="L2552">
        <v>1</v>
      </c>
      <c r="M2552" t="s">
        <v>7117</v>
      </c>
    </row>
    <row r="2553" spans="1:13" x14ac:dyDescent="0.25">
      <c r="A2553">
        <v>5259</v>
      </c>
      <c r="B2553">
        <v>2015</v>
      </c>
      <c r="C2553" t="s">
        <v>3236</v>
      </c>
      <c r="D2553" t="s">
        <v>1899</v>
      </c>
      <c r="E2553" t="s">
        <v>3194</v>
      </c>
      <c r="F2553" t="s">
        <v>3201</v>
      </c>
      <c r="G2553" t="s">
        <v>3842</v>
      </c>
      <c r="H2553">
        <v>83</v>
      </c>
      <c r="I2553">
        <v>49</v>
      </c>
      <c r="K2553" t="s">
        <v>1900</v>
      </c>
      <c r="L2553">
        <v>1</v>
      </c>
      <c r="M2553" t="s">
        <v>7120</v>
      </c>
    </row>
    <row r="2554" spans="1:13" x14ac:dyDescent="0.25">
      <c r="A2554">
        <v>5260</v>
      </c>
      <c r="B2554">
        <v>2015</v>
      </c>
      <c r="C2554" t="s">
        <v>3236</v>
      </c>
      <c r="D2554" t="s">
        <v>594</v>
      </c>
      <c r="E2554" t="s">
        <v>3194</v>
      </c>
      <c r="F2554" t="s">
        <v>3330</v>
      </c>
      <c r="G2554" t="s">
        <v>3842</v>
      </c>
      <c r="H2554">
        <v>78</v>
      </c>
      <c r="I2554">
        <v>74</v>
      </c>
      <c r="K2554" t="s">
        <v>1901</v>
      </c>
      <c r="L2554">
        <v>1</v>
      </c>
      <c r="M2554" t="s">
        <v>7121</v>
      </c>
    </row>
    <row r="2555" spans="1:13" x14ac:dyDescent="0.25">
      <c r="A2555">
        <v>5263</v>
      </c>
      <c r="B2555">
        <v>2015</v>
      </c>
      <c r="C2555" t="s">
        <v>3236</v>
      </c>
      <c r="D2555" t="s">
        <v>1825</v>
      </c>
      <c r="E2555" t="s">
        <v>3194</v>
      </c>
      <c r="F2555" t="s">
        <v>3219</v>
      </c>
      <c r="G2555" t="s">
        <v>3842</v>
      </c>
      <c r="H2555">
        <v>63</v>
      </c>
      <c r="I2555">
        <v>57</v>
      </c>
      <c r="K2555" t="s">
        <v>1902</v>
      </c>
      <c r="L2555">
        <v>1</v>
      </c>
      <c r="M2555" t="s">
        <v>7124</v>
      </c>
    </row>
    <row r="2556" spans="1:13" x14ac:dyDescent="0.25">
      <c r="A2556">
        <v>5264</v>
      </c>
      <c r="B2556">
        <v>2015</v>
      </c>
      <c r="C2556" t="s">
        <v>3236</v>
      </c>
      <c r="D2556" t="s">
        <v>279</v>
      </c>
      <c r="E2556" t="s">
        <v>3194</v>
      </c>
      <c r="F2556" t="s">
        <v>3309</v>
      </c>
      <c r="G2556" t="s">
        <v>3841</v>
      </c>
      <c r="H2556">
        <v>75</v>
      </c>
      <c r="I2556">
        <v>67</v>
      </c>
      <c r="K2556" t="s">
        <v>1903</v>
      </c>
      <c r="L2556">
        <v>1</v>
      </c>
      <c r="M2556" t="s">
        <v>7125</v>
      </c>
    </row>
    <row r="2557" spans="1:13" x14ac:dyDescent="0.25">
      <c r="A2557">
        <v>5267</v>
      </c>
      <c r="B2557">
        <v>2015</v>
      </c>
      <c r="C2557" t="s">
        <v>3236</v>
      </c>
      <c r="D2557" t="s">
        <v>50</v>
      </c>
      <c r="E2557" t="s">
        <v>3194</v>
      </c>
      <c r="F2557" t="s">
        <v>3504</v>
      </c>
      <c r="G2557" t="s">
        <v>3841</v>
      </c>
      <c r="H2557">
        <v>60</v>
      </c>
      <c r="I2557">
        <v>59</v>
      </c>
      <c r="K2557" t="s">
        <v>1904</v>
      </c>
      <c r="L2557">
        <v>1</v>
      </c>
      <c r="M2557" t="s">
        <v>7128</v>
      </c>
    </row>
    <row r="2558" spans="1:13" x14ac:dyDescent="0.25">
      <c r="A2558">
        <v>5268</v>
      </c>
      <c r="B2558">
        <v>2015</v>
      </c>
      <c r="C2558" t="s">
        <v>3236</v>
      </c>
      <c r="D2558" t="s">
        <v>342</v>
      </c>
      <c r="E2558" t="s">
        <v>3194</v>
      </c>
      <c r="F2558" t="s">
        <v>3502</v>
      </c>
      <c r="G2558" t="s">
        <v>3842</v>
      </c>
      <c r="H2558">
        <v>69</v>
      </c>
      <c r="I2558">
        <v>55</v>
      </c>
      <c r="K2558" t="s">
        <v>1905</v>
      </c>
      <c r="L2558">
        <v>1</v>
      </c>
      <c r="M2558" t="s">
        <v>7129</v>
      </c>
    </row>
    <row r="2559" spans="1:13" x14ac:dyDescent="0.25">
      <c r="A2559">
        <v>5271</v>
      </c>
      <c r="B2559">
        <v>2015</v>
      </c>
      <c r="C2559" t="s">
        <v>3236</v>
      </c>
      <c r="D2559" t="s">
        <v>651</v>
      </c>
      <c r="E2559" t="s">
        <v>3194</v>
      </c>
      <c r="F2559" t="s">
        <v>3203</v>
      </c>
      <c r="G2559" t="s">
        <v>3841</v>
      </c>
      <c r="H2559">
        <v>82</v>
      </c>
      <c r="I2559">
        <v>71</v>
      </c>
      <c r="K2559" t="s">
        <v>1906</v>
      </c>
      <c r="L2559">
        <v>1</v>
      </c>
      <c r="M2559" t="s">
        <v>7132</v>
      </c>
    </row>
    <row r="2560" spans="1:13" x14ac:dyDescent="0.25">
      <c r="A2560">
        <v>5272</v>
      </c>
      <c r="B2560">
        <v>2015</v>
      </c>
      <c r="C2560" t="s">
        <v>3236</v>
      </c>
      <c r="D2560" t="s">
        <v>1731</v>
      </c>
      <c r="E2560" t="s">
        <v>3194</v>
      </c>
      <c r="F2560" t="s">
        <v>3503</v>
      </c>
      <c r="G2560" t="s">
        <v>3842</v>
      </c>
      <c r="H2560">
        <v>72</v>
      </c>
      <c r="I2560">
        <v>65</v>
      </c>
      <c r="K2560" t="s">
        <v>1907</v>
      </c>
      <c r="L2560">
        <v>1</v>
      </c>
      <c r="M2560" t="s">
        <v>7133</v>
      </c>
    </row>
    <row r="2561" spans="1:13" x14ac:dyDescent="0.25">
      <c r="A2561">
        <v>5276</v>
      </c>
      <c r="B2561">
        <v>2015</v>
      </c>
      <c r="C2561" t="s">
        <v>3503</v>
      </c>
      <c r="D2561" t="s">
        <v>128</v>
      </c>
      <c r="E2561" t="s">
        <v>3194</v>
      </c>
      <c r="F2561" t="s">
        <v>3431</v>
      </c>
      <c r="G2561" t="s">
        <v>3841</v>
      </c>
      <c r="H2561">
        <v>54</v>
      </c>
      <c r="I2561">
        <v>36</v>
      </c>
      <c r="K2561" t="s">
        <v>13</v>
      </c>
      <c r="L2561">
        <v>1</v>
      </c>
      <c r="M2561" t="s">
        <v>7136</v>
      </c>
    </row>
    <row r="2562" spans="1:13" x14ac:dyDescent="0.25">
      <c r="A2562">
        <v>5277</v>
      </c>
      <c r="B2562">
        <v>2015</v>
      </c>
      <c r="C2562" t="s">
        <v>3503</v>
      </c>
      <c r="D2562" t="s">
        <v>12</v>
      </c>
      <c r="E2562" t="s">
        <v>3194</v>
      </c>
      <c r="F2562" t="s">
        <v>3384</v>
      </c>
      <c r="G2562" t="s">
        <v>3841</v>
      </c>
      <c r="H2562">
        <v>74</v>
      </c>
      <c r="I2562">
        <v>60</v>
      </c>
      <c r="K2562" t="s">
        <v>67</v>
      </c>
      <c r="L2562">
        <v>1</v>
      </c>
      <c r="M2562" t="s">
        <v>7137</v>
      </c>
    </row>
    <row r="2563" spans="1:13" x14ac:dyDescent="0.25">
      <c r="A2563">
        <v>5278</v>
      </c>
      <c r="B2563">
        <v>2015</v>
      </c>
      <c r="C2563" t="s">
        <v>3503</v>
      </c>
      <c r="D2563" t="s">
        <v>68</v>
      </c>
      <c r="E2563" t="s">
        <v>3194</v>
      </c>
      <c r="F2563" t="s">
        <v>3406</v>
      </c>
      <c r="G2563" t="s">
        <v>3842</v>
      </c>
      <c r="H2563">
        <v>80</v>
      </c>
      <c r="I2563">
        <v>72</v>
      </c>
      <c r="J2563" t="s">
        <v>3843</v>
      </c>
      <c r="K2563" t="s">
        <v>17</v>
      </c>
      <c r="L2563">
        <v>1</v>
      </c>
      <c r="M2563" t="s">
        <v>7138</v>
      </c>
    </row>
    <row r="2564" spans="1:13" x14ac:dyDescent="0.25">
      <c r="A2564">
        <v>5280</v>
      </c>
      <c r="B2564">
        <v>2015</v>
      </c>
      <c r="C2564" t="s">
        <v>3503</v>
      </c>
      <c r="D2564" t="s">
        <v>502</v>
      </c>
      <c r="E2564" t="s">
        <v>3194</v>
      </c>
      <c r="F2564" t="s">
        <v>3200</v>
      </c>
      <c r="G2564" t="s">
        <v>3841</v>
      </c>
      <c r="H2564">
        <v>72</v>
      </c>
      <c r="I2564">
        <v>66</v>
      </c>
      <c r="J2564" t="s">
        <v>3843</v>
      </c>
      <c r="K2564" t="s">
        <v>21</v>
      </c>
      <c r="L2564">
        <v>1</v>
      </c>
      <c r="M2564" t="s">
        <v>7139</v>
      </c>
    </row>
    <row r="2565" spans="1:13" x14ac:dyDescent="0.25">
      <c r="A2565">
        <v>5281</v>
      </c>
      <c r="B2565">
        <v>2015</v>
      </c>
      <c r="C2565" t="s">
        <v>3503</v>
      </c>
      <c r="D2565" t="s">
        <v>289</v>
      </c>
      <c r="E2565" t="s">
        <v>3194</v>
      </c>
      <c r="F2565" t="s">
        <v>3505</v>
      </c>
      <c r="G2565" t="s">
        <v>3842</v>
      </c>
      <c r="H2565">
        <v>67</v>
      </c>
      <c r="I2565">
        <v>54</v>
      </c>
      <c r="K2565" t="s">
        <v>1910</v>
      </c>
      <c r="L2565">
        <v>1</v>
      </c>
      <c r="M2565" t="s">
        <v>7140</v>
      </c>
    </row>
    <row r="2566" spans="1:13" x14ac:dyDescent="0.25">
      <c r="A2566">
        <v>5283</v>
      </c>
      <c r="B2566">
        <v>2015</v>
      </c>
      <c r="C2566" t="s">
        <v>3503</v>
      </c>
      <c r="D2566" t="s">
        <v>26</v>
      </c>
      <c r="E2566" t="s">
        <v>3194</v>
      </c>
      <c r="F2566" t="s">
        <v>3351</v>
      </c>
      <c r="G2566" t="s">
        <v>3841</v>
      </c>
      <c r="H2566">
        <v>73</v>
      </c>
      <c r="I2566">
        <v>61</v>
      </c>
      <c r="K2566" t="s">
        <v>1911</v>
      </c>
      <c r="L2566">
        <v>1</v>
      </c>
      <c r="M2566" t="s">
        <v>7142</v>
      </c>
    </row>
    <row r="2567" spans="1:13" x14ac:dyDescent="0.25">
      <c r="A2567">
        <v>5286</v>
      </c>
      <c r="B2567">
        <v>2015</v>
      </c>
      <c r="C2567" t="s">
        <v>3503</v>
      </c>
      <c r="D2567" t="s">
        <v>82</v>
      </c>
      <c r="E2567" t="s">
        <v>3194</v>
      </c>
      <c r="F2567" t="s">
        <v>3201</v>
      </c>
      <c r="G2567" t="s">
        <v>3841</v>
      </c>
      <c r="H2567">
        <v>68</v>
      </c>
      <c r="I2567">
        <v>67</v>
      </c>
      <c r="K2567" t="s">
        <v>1913</v>
      </c>
      <c r="L2567">
        <v>1</v>
      </c>
      <c r="M2567" t="s">
        <v>7144</v>
      </c>
    </row>
    <row r="2568" spans="1:13" x14ac:dyDescent="0.25">
      <c r="A2568">
        <v>5287</v>
      </c>
      <c r="B2568">
        <v>2015</v>
      </c>
      <c r="C2568" t="s">
        <v>3503</v>
      </c>
      <c r="D2568" t="s">
        <v>199</v>
      </c>
      <c r="E2568" t="s">
        <v>3194</v>
      </c>
      <c r="F2568" t="s">
        <v>3504</v>
      </c>
      <c r="G2568" t="s">
        <v>3841</v>
      </c>
      <c r="H2568">
        <v>62</v>
      </c>
      <c r="I2568">
        <v>46</v>
      </c>
      <c r="K2568" t="s">
        <v>1914</v>
      </c>
      <c r="L2568">
        <v>1</v>
      </c>
      <c r="M2568" t="s">
        <v>7145</v>
      </c>
    </row>
    <row r="2569" spans="1:13" x14ac:dyDescent="0.25">
      <c r="A2569">
        <v>5290</v>
      </c>
      <c r="B2569">
        <v>2015</v>
      </c>
      <c r="C2569" t="s">
        <v>3503</v>
      </c>
      <c r="D2569" t="s">
        <v>1899</v>
      </c>
      <c r="E2569" t="s">
        <v>3194</v>
      </c>
      <c r="F2569" t="s">
        <v>3309</v>
      </c>
      <c r="G2569" t="s">
        <v>3842</v>
      </c>
      <c r="H2569">
        <v>60</v>
      </c>
      <c r="I2569">
        <v>54</v>
      </c>
      <c r="K2569" t="s">
        <v>1915</v>
      </c>
      <c r="L2569">
        <v>1</v>
      </c>
      <c r="M2569" t="s">
        <v>7148</v>
      </c>
    </row>
    <row r="2570" spans="1:13" x14ac:dyDescent="0.25">
      <c r="A2570">
        <v>5292</v>
      </c>
      <c r="B2570">
        <v>2015</v>
      </c>
      <c r="C2570" t="s">
        <v>3503</v>
      </c>
      <c r="D2570" t="s">
        <v>40</v>
      </c>
      <c r="E2570" t="s">
        <v>3194</v>
      </c>
      <c r="F2570" t="s">
        <v>3236</v>
      </c>
      <c r="G2570" t="s">
        <v>3841</v>
      </c>
      <c r="H2570">
        <v>64</v>
      </c>
      <c r="I2570">
        <v>50</v>
      </c>
      <c r="K2570" t="s">
        <v>1917</v>
      </c>
      <c r="L2570">
        <v>1</v>
      </c>
      <c r="M2570" t="s">
        <v>7122</v>
      </c>
    </row>
    <row r="2571" spans="1:13" x14ac:dyDescent="0.25">
      <c r="A2571">
        <v>5294</v>
      </c>
      <c r="B2571">
        <v>2015</v>
      </c>
      <c r="C2571" t="s">
        <v>3503</v>
      </c>
      <c r="D2571" t="s">
        <v>1825</v>
      </c>
      <c r="E2571" t="s">
        <v>3194</v>
      </c>
      <c r="F2571" t="s">
        <v>3448</v>
      </c>
      <c r="G2571" t="s">
        <v>3841</v>
      </c>
      <c r="H2571">
        <v>60</v>
      </c>
      <c r="I2571">
        <v>59</v>
      </c>
      <c r="K2571" t="s">
        <v>1918</v>
      </c>
      <c r="L2571">
        <v>1</v>
      </c>
      <c r="M2571" t="s">
        <v>7151</v>
      </c>
    </row>
    <row r="2572" spans="1:13" x14ac:dyDescent="0.25">
      <c r="A2572">
        <v>5295</v>
      </c>
      <c r="B2572">
        <v>2015</v>
      </c>
      <c r="C2572" t="s">
        <v>3503</v>
      </c>
      <c r="D2572" t="s">
        <v>761</v>
      </c>
      <c r="E2572" t="s">
        <v>3194</v>
      </c>
      <c r="F2572" t="s">
        <v>3330</v>
      </c>
      <c r="G2572" t="s">
        <v>3191</v>
      </c>
      <c r="K2572" t="s">
        <v>3191</v>
      </c>
      <c r="L2572">
        <v>0</v>
      </c>
      <c r="M2572" t="s">
        <v>7152</v>
      </c>
    </row>
    <row r="2573" spans="1:13" x14ac:dyDescent="0.25">
      <c r="A2573">
        <v>5298</v>
      </c>
      <c r="B2573">
        <v>2015</v>
      </c>
      <c r="C2573" t="s">
        <v>3503</v>
      </c>
      <c r="D2573" t="s">
        <v>49</v>
      </c>
      <c r="E2573" t="s">
        <v>3194</v>
      </c>
      <c r="F2573" t="s">
        <v>3330</v>
      </c>
      <c r="G2573" t="s">
        <v>3841</v>
      </c>
      <c r="H2573">
        <v>72</v>
      </c>
      <c r="I2573">
        <v>57</v>
      </c>
      <c r="K2573" t="s">
        <v>1919</v>
      </c>
      <c r="L2573">
        <v>1</v>
      </c>
      <c r="M2573" t="s">
        <v>7155</v>
      </c>
    </row>
    <row r="2574" spans="1:13" x14ac:dyDescent="0.25">
      <c r="A2574">
        <v>5299</v>
      </c>
      <c r="B2574">
        <v>2015</v>
      </c>
      <c r="C2574" t="s">
        <v>3503</v>
      </c>
      <c r="D2574" t="s">
        <v>50</v>
      </c>
      <c r="E2574" t="s">
        <v>3194</v>
      </c>
      <c r="F2574" t="s">
        <v>3219</v>
      </c>
      <c r="G2574" t="s">
        <v>3841</v>
      </c>
      <c r="H2574">
        <v>60</v>
      </c>
      <c r="I2574">
        <v>59</v>
      </c>
      <c r="K2574" t="s">
        <v>1920</v>
      </c>
      <c r="L2574">
        <v>1</v>
      </c>
      <c r="M2574" t="s">
        <v>7156</v>
      </c>
    </row>
    <row r="2575" spans="1:13" x14ac:dyDescent="0.25">
      <c r="A2575">
        <v>5301</v>
      </c>
      <c r="B2575">
        <v>2015</v>
      </c>
      <c r="C2575" t="s">
        <v>3503</v>
      </c>
      <c r="D2575" t="s">
        <v>303</v>
      </c>
      <c r="E2575" t="s">
        <v>3194</v>
      </c>
      <c r="F2575" t="s">
        <v>3203</v>
      </c>
      <c r="G2575" t="s">
        <v>3841</v>
      </c>
      <c r="H2575">
        <v>55</v>
      </c>
      <c r="I2575">
        <v>53</v>
      </c>
      <c r="K2575" t="s">
        <v>1921</v>
      </c>
      <c r="L2575">
        <v>1</v>
      </c>
      <c r="M2575" t="s">
        <v>7158</v>
      </c>
    </row>
    <row r="2576" spans="1:13" x14ac:dyDescent="0.25">
      <c r="A2576">
        <v>5302</v>
      </c>
      <c r="B2576">
        <v>2015</v>
      </c>
      <c r="C2576" t="s">
        <v>3503</v>
      </c>
      <c r="D2576" t="s">
        <v>95</v>
      </c>
      <c r="E2576" t="s">
        <v>3194</v>
      </c>
      <c r="F2576" t="s">
        <v>3502</v>
      </c>
      <c r="G2576" t="s">
        <v>3842</v>
      </c>
      <c r="H2576">
        <v>57</v>
      </c>
      <c r="I2576">
        <v>43</v>
      </c>
      <c r="K2576" t="s">
        <v>1922</v>
      </c>
      <c r="L2576">
        <v>1</v>
      </c>
      <c r="M2576" t="s">
        <v>7159</v>
      </c>
    </row>
    <row r="2577" spans="1:13" x14ac:dyDescent="0.25">
      <c r="A2577">
        <v>5306</v>
      </c>
      <c r="B2577">
        <v>2015</v>
      </c>
      <c r="C2577" t="s">
        <v>3330</v>
      </c>
      <c r="D2577" t="s">
        <v>64</v>
      </c>
      <c r="E2577" t="s">
        <v>3194</v>
      </c>
      <c r="F2577" t="s">
        <v>3494</v>
      </c>
      <c r="G2577" t="s">
        <v>3842</v>
      </c>
      <c r="H2577">
        <v>78</v>
      </c>
      <c r="I2577">
        <v>73</v>
      </c>
      <c r="K2577" t="s">
        <v>176</v>
      </c>
      <c r="L2577">
        <v>1</v>
      </c>
      <c r="M2577" t="s">
        <v>6810</v>
      </c>
    </row>
    <row r="2578" spans="1:13" x14ac:dyDescent="0.25">
      <c r="A2578">
        <v>5310</v>
      </c>
      <c r="B2578">
        <v>2015</v>
      </c>
      <c r="C2578" t="s">
        <v>3330</v>
      </c>
      <c r="D2578" t="s">
        <v>14</v>
      </c>
      <c r="E2578" t="s">
        <v>3194</v>
      </c>
      <c r="F2578" t="s">
        <v>3421</v>
      </c>
      <c r="G2578" t="s">
        <v>3842</v>
      </c>
      <c r="H2578">
        <v>126</v>
      </c>
      <c r="I2578">
        <v>76</v>
      </c>
      <c r="K2578" t="s">
        <v>101</v>
      </c>
      <c r="L2578">
        <v>1</v>
      </c>
      <c r="M2578" t="s">
        <v>7163</v>
      </c>
    </row>
    <row r="2579" spans="1:13" x14ac:dyDescent="0.25">
      <c r="A2579">
        <v>5313</v>
      </c>
      <c r="B2579">
        <v>2015</v>
      </c>
      <c r="C2579" t="s">
        <v>3330</v>
      </c>
      <c r="D2579" t="s">
        <v>197</v>
      </c>
      <c r="E2579" t="s">
        <v>3194</v>
      </c>
      <c r="F2579" t="s">
        <v>3504</v>
      </c>
      <c r="G2579" t="s">
        <v>3842</v>
      </c>
      <c r="H2579">
        <v>77</v>
      </c>
      <c r="I2579">
        <v>64</v>
      </c>
      <c r="K2579" t="s">
        <v>1925</v>
      </c>
      <c r="L2579">
        <v>1</v>
      </c>
      <c r="M2579" t="s">
        <v>7166</v>
      </c>
    </row>
    <row r="2580" spans="1:13" x14ac:dyDescent="0.25">
      <c r="A2580">
        <v>5314</v>
      </c>
      <c r="B2580">
        <v>2015</v>
      </c>
      <c r="C2580" t="s">
        <v>3330</v>
      </c>
      <c r="D2580" t="s">
        <v>24</v>
      </c>
      <c r="E2580" t="s">
        <v>3194</v>
      </c>
      <c r="F2580" t="s">
        <v>3311</v>
      </c>
      <c r="G2580" t="s">
        <v>3842</v>
      </c>
      <c r="H2580">
        <v>91</v>
      </c>
      <c r="I2580">
        <v>84</v>
      </c>
      <c r="K2580" t="s">
        <v>1926</v>
      </c>
      <c r="L2580">
        <v>1</v>
      </c>
      <c r="M2580" t="s">
        <v>7167</v>
      </c>
    </row>
    <row r="2581" spans="1:13" x14ac:dyDescent="0.25">
      <c r="A2581">
        <v>5316</v>
      </c>
      <c r="B2581">
        <v>2015</v>
      </c>
      <c r="C2581" t="s">
        <v>3330</v>
      </c>
      <c r="D2581" t="s">
        <v>181</v>
      </c>
      <c r="E2581" t="s">
        <v>3194</v>
      </c>
      <c r="F2581" t="s">
        <v>3342</v>
      </c>
      <c r="G2581" t="s">
        <v>3842</v>
      </c>
      <c r="H2581">
        <v>86</v>
      </c>
      <c r="I2581">
        <v>67</v>
      </c>
      <c r="K2581" t="s">
        <v>1927</v>
      </c>
      <c r="L2581">
        <v>1</v>
      </c>
      <c r="M2581" t="s">
        <v>4905</v>
      </c>
    </row>
    <row r="2582" spans="1:13" x14ac:dyDescent="0.25">
      <c r="A2582">
        <v>5320</v>
      </c>
      <c r="B2582">
        <v>2015</v>
      </c>
      <c r="C2582" t="s">
        <v>3330</v>
      </c>
      <c r="D2582" t="s">
        <v>34</v>
      </c>
      <c r="E2582" t="s">
        <v>3194</v>
      </c>
      <c r="F2582" t="s">
        <v>3219</v>
      </c>
      <c r="G2582" t="s">
        <v>3842</v>
      </c>
      <c r="H2582">
        <v>81</v>
      </c>
      <c r="I2582">
        <v>73</v>
      </c>
      <c r="K2582" t="s">
        <v>1928</v>
      </c>
      <c r="L2582">
        <v>1</v>
      </c>
      <c r="M2582" t="s">
        <v>7169</v>
      </c>
    </row>
    <row r="2583" spans="1:13" x14ac:dyDescent="0.25">
      <c r="A2583">
        <v>5321</v>
      </c>
      <c r="B2583">
        <v>2015</v>
      </c>
      <c r="C2583" t="s">
        <v>3330</v>
      </c>
      <c r="D2583" t="s">
        <v>36</v>
      </c>
      <c r="E2583" t="s">
        <v>3194</v>
      </c>
      <c r="F2583" t="s">
        <v>3236</v>
      </c>
      <c r="G2583" t="s">
        <v>3842</v>
      </c>
      <c r="H2583">
        <v>79</v>
      </c>
      <c r="I2583">
        <v>76</v>
      </c>
      <c r="K2583" t="s">
        <v>1929</v>
      </c>
      <c r="L2583">
        <v>1</v>
      </c>
      <c r="M2583" t="s">
        <v>7119</v>
      </c>
    </row>
    <row r="2584" spans="1:13" x14ac:dyDescent="0.25">
      <c r="A2584">
        <v>5322</v>
      </c>
      <c r="B2584">
        <v>2015</v>
      </c>
      <c r="C2584" t="s">
        <v>3330</v>
      </c>
      <c r="D2584" t="s">
        <v>137</v>
      </c>
      <c r="E2584" t="s">
        <v>3194</v>
      </c>
      <c r="F2584" t="s">
        <v>3503</v>
      </c>
      <c r="G2584" t="s">
        <v>3842</v>
      </c>
      <c r="H2584">
        <v>74</v>
      </c>
      <c r="I2584">
        <v>58</v>
      </c>
      <c r="K2584" t="s">
        <v>1930</v>
      </c>
      <c r="L2584">
        <v>1</v>
      </c>
      <c r="M2584" t="s">
        <v>7147</v>
      </c>
    </row>
    <row r="2585" spans="1:13" x14ac:dyDescent="0.25">
      <c r="A2585">
        <v>5327</v>
      </c>
      <c r="B2585">
        <v>2015</v>
      </c>
      <c r="C2585" t="s">
        <v>3330</v>
      </c>
      <c r="D2585" t="s">
        <v>44</v>
      </c>
      <c r="E2585" t="s">
        <v>3194</v>
      </c>
      <c r="F2585" t="s">
        <v>3502</v>
      </c>
      <c r="G2585" t="s">
        <v>3842</v>
      </c>
      <c r="H2585">
        <v>68</v>
      </c>
      <c r="I2585">
        <v>61</v>
      </c>
      <c r="J2585" t="s">
        <v>3843</v>
      </c>
      <c r="K2585" t="s">
        <v>1932</v>
      </c>
      <c r="L2585">
        <v>1</v>
      </c>
      <c r="M2585" t="s">
        <v>7173</v>
      </c>
    </row>
    <row r="2586" spans="1:13" x14ac:dyDescent="0.25">
      <c r="A2586">
        <v>5329</v>
      </c>
      <c r="B2586">
        <v>2015</v>
      </c>
      <c r="C2586" t="s">
        <v>3330</v>
      </c>
      <c r="D2586" t="s">
        <v>475</v>
      </c>
      <c r="E2586" t="s">
        <v>3194</v>
      </c>
      <c r="F2586" t="s">
        <v>3201</v>
      </c>
      <c r="G2586" t="s">
        <v>3842</v>
      </c>
      <c r="H2586">
        <v>87</v>
      </c>
      <c r="I2586">
        <v>83</v>
      </c>
      <c r="K2586" t="s">
        <v>1933</v>
      </c>
      <c r="L2586">
        <v>1</v>
      </c>
      <c r="M2586" t="s">
        <v>7174</v>
      </c>
    </row>
    <row r="2587" spans="1:13" x14ac:dyDescent="0.25">
      <c r="A2587">
        <v>5330</v>
      </c>
      <c r="B2587">
        <v>2015</v>
      </c>
      <c r="C2587" t="s">
        <v>3330</v>
      </c>
      <c r="D2587" t="s">
        <v>557</v>
      </c>
      <c r="E2587" t="s">
        <v>3194</v>
      </c>
      <c r="F2587" t="s">
        <v>3309</v>
      </c>
      <c r="G2587" t="s">
        <v>3842</v>
      </c>
      <c r="H2587">
        <v>89</v>
      </c>
      <c r="I2587">
        <v>67</v>
      </c>
      <c r="K2587" t="s">
        <v>1934</v>
      </c>
      <c r="L2587">
        <v>1</v>
      </c>
      <c r="M2587" t="s">
        <v>7175</v>
      </c>
    </row>
    <row r="2588" spans="1:13" x14ac:dyDescent="0.25">
      <c r="A2588">
        <v>5335</v>
      </c>
      <c r="B2588">
        <v>2015</v>
      </c>
      <c r="C2588" t="s">
        <v>3330</v>
      </c>
      <c r="D2588" t="s">
        <v>304</v>
      </c>
      <c r="E2588" t="s">
        <v>3194</v>
      </c>
      <c r="F2588" t="s">
        <v>3448</v>
      </c>
      <c r="G2588" t="s">
        <v>3842</v>
      </c>
      <c r="H2588">
        <v>69</v>
      </c>
      <c r="I2588">
        <v>68</v>
      </c>
      <c r="K2588" t="s">
        <v>1935</v>
      </c>
      <c r="L2588">
        <v>1</v>
      </c>
      <c r="M2588" t="s">
        <v>7179</v>
      </c>
    </row>
    <row r="2589" spans="1:13" x14ac:dyDescent="0.25">
      <c r="A2589">
        <v>5336</v>
      </c>
      <c r="B2589">
        <v>2015</v>
      </c>
      <c r="C2589" t="s">
        <v>3330</v>
      </c>
      <c r="D2589" t="s">
        <v>1731</v>
      </c>
      <c r="E2589" t="s">
        <v>3194</v>
      </c>
      <c r="F2589" t="s">
        <v>3505</v>
      </c>
      <c r="G2589" t="s">
        <v>3842</v>
      </c>
      <c r="H2589">
        <v>79</v>
      </c>
      <c r="I2589">
        <v>75</v>
      </c>
      <c r="K2589" t="s">
        <v>1936</v>
      </c>
      <c r="L2589">
        <v>1</v>
      </c>
      <c r="M2589" t="s">
        <v>7180</v>
      </c>
    </row>
    <row r="2590" spans="1:13" x14ac:dyDescent="0.25">
      <c r="A2590">
        <v>5347</v>
      </c>
      <c r="B2590">
        <v>2015</v>
      </c>
      <c r="C2590" t="s">
        <v>3505</v>
      </c>
      <c r="D2590" t="s">
        <v>314</v>
      </c>
      <c r="E2590" t="s">
        <v>3194</v>
      </c>
      <c r="F2590" t="s">
        <v>3309</v>
      </c>
      <c r="G2590" t="s">
        <v>3191</v>
      </c>
      <c r="K2590" t="s">
        <v>3191</v>
      </c>
      <c r="L2590">
        <v>0</v>
      </c>
      <c r="M2590" t="s">
        <v>7185</v>
      </c>
    </row>
    <row r="2591" spans="1:13" x14ac:dyDescent="0.25">
      <c r="A2591">
        <v>5350</v>
      </c>
      <c r="B2591">
        <v>2015</v>
      </c>
      <c r="C2591" t="s">
        <v>3505</v>
      </c>
      <c r="D2591" t="s">
        <v>26</v>
      </c>
      <c r="E2591" t="s">
        <v>3194</v>
      </c>
      <c r="F2591" t="s">
        <v>3462</v>
      </c>
      <c r="G2591" t="s">
        <v>3842</v>
      </c>
      <c r="H2591">
        <v>73</v>
      </c>
      <c r="I2591">
        <v>69</v>
      </c>
      <c r="K2591" t="s">
        <v>1941</v>
      </c>
      <c r="L2591">
        <v>1</v>
      </c>
      <c r="M2591" t="s">
        <v>7186</v>
      </c>
    </row>
    <row r="2592" spans="1:13" x14ac:dyDescent="0.25">
      <c r="A2592">
        <v>5354</v>
      </c>
      <c r="B2592">
        <v>2015</v>
      </c>
      <c r="C2592" t="s">
        <v>3505</v>
      </c>
      <c r="D2592" t="s">
        <v>83</v>
      </c>
      <c r="E2592" t="s">
        <v>3194</v>
      </c>
      <c r="F2592" t="s">
        <v>3502</v>
      </c>
      <c r="G2592" t="s">
        <v>3842</v>
      </c>
      <c r="H2592">
        <v>68</v>
      </c>
      <c r="I2592">
        <v>63</v>
      </c>
      <c r="K2592" t="s">
        <v>1944</v>
      </c>
      <c r="L2592">
        <v>1</v>
      </c>
      <c r="M2592" t="s">
        <v>7188</v>
      </c>
    </row>
    <row r="2593" spans="1:13" x14ac:dyDescent="0.25">
      <c r="A2593">
        <v>5355</v>
      </c>
      <c r="B2593">
        <v>2015</v>
      </c>
      <c r="C2593" t="s">
        <v>3505</v>
      </c>
      <c r="D2593" t="s">
        <v>36</v>
      </c>
      <c r="E2593" t="s">
        <v>3194</v>
      </c>
      <c r="F2593" t="s">
        <v>3203</v>
      </c>
      <c r="G2593" t="s">
        <v>3842</v>
      </c>
      <c r="H2593">
        <v>84</v>
      </c>
      <c r="I2593">
        <v>75</v>
      </c>
      <c r="K2593" t="s">
        <v>1945</v>
      </c>
      <c r="L2593">
        <v>1</v>
      </c>
      <c r="M2593" t="s">
        <v>7189</v>
      </c>
    </row>
    <row r="2594" spans="1:13" x14ac:dyDescent="0.25">
      <c r="A2594">
        <v>5357</v>
      </c>
      <c r="B2594">
        <v>2015</v>
      </c>
      <c r="C2594" t="s">
        <v>3505</v>
      </c>
      <c r="D2594" t="s">
        <v>594</v>
      </c>
      <c r="E2594" t="s">
        <v>3194</v>
      </c>
      <c r="F2594" t="s">
        <v>3504</v>
      </c>
      <c r="G2594" t="s">
        <v>3841</v>
      </c>
      <c r="H2594">
        <v>82</v>
      </c>
      <c r="I2594">
        <v>79</v>
      </c>
      <c r="J2594" t="s">
        <v>3843</v>
      </c>
      <c r="K2594" t="s">
        <v>1946</v>
      </c>
      <c r="L2594">
        <v>1</v>
      </c>
      <c r="M2594" t="s">
        <v>7191</v>
      </c>
    </row>
    <row r="2595" spans="1:13" x14ac:dyDescent="0.25">
      <c r="A2595">
        <v>5359</v>
      </c>
      <c r="B2595">
        <v>2015</v>
      </c>
      <c r="C2595" t="s">
        <v>3505</v>
      </c>
      <c r="D2595" t="s">
        <v>41</v>
      </c>
      <c r="E2595" t="s">
        <v>3194</v>
      </c>
      <c r="F2595" t="s">
        <v>3448</v>
      </c>
      <c r="G2595" t="s">
        <v>3842</v>
      </c>
      <c r="H2595">
        <v>71</v>
      </c>
      <c r="I2595">
        <v>64</v>
      </c>
      <c r="K2595" t="s">
        <v>1948</v>
      </c>
      <c r="L2595">
        <v>1</v>
      </c>
      <c r="M2595" t="s">
        <v>7193</v>
      </c>
    </row>
    <row r="2596" spans="1:13" x14ac:dyDescent="0.25">
      <c r="A2596">
        <v>5360</v>
      </c>
      <c r="B2596">
        <v>2015</v>
      </c>
      <c r="C2596" t="s">
        <v>3505</v>
      </c>
      <c r="D2596" t="s">
        <v>1825</v>
      </c>
      <c r="E2596" t="s">
        <v>3194</v>
      </c>
      <c r="F2596" t="s">
        <v>3201</v>
      </c>
      <c r="G2596" t="s">
        <v>3842</v>
      </c>
      <c r="H2596">
        <v>87</v>
      </c>
      <c r="I2596">
        <v>79</v>
      </c>
      <c r="K2596" t="s">
        <v>1949</v>
      </c>
      <c r="L2596">
        <v>1</v>
      </c>
      <c r="M2596" t="s">
        <v>7194</v>
      </c>
    </row>
    <row r="2597" spans="1:13" x14ac:dyDescent="0.25">
      <c r="A2597">
        <v>5362</v>
      </c>
      <c r="B2597">
        <v>2015</v>
      </c>
      <c r="C2597" t="s">
        <v>3505</v>
      </c>
      <c r="D2597" t="s">
        <v>475</v>
      </c>
      <c r="E2597" t="s">
        <v>3194</v>
      </c>
      <c r="F2597" t="s">
        <v>3236</v>
      </c>
      <c r="G2597" t="s">
        <v>3842</v>
      </c>
      <c r="H2597">
        <v>78</v>
      </c>
      <c r="I2597">
        <v>69</v>
      </c>
      <c r="K2597" t="s">
        <v>1950</v>
      </c>
      <c r="L2597">
        <v>1</v>
      </c>
      <c r="M2597" t="s">
        <v>7126</v>
      </c>
    </row>
    <row r="2598" spans="1:13" x14ac:dyDescent="0.25">
      <c r="A2598">
        <v>5364</v>
      </c>
      <c r="B2598">
        <v>2015</v>
      </c>
      <c r="C2598" t="s">
        <v>3505</v>
      </c>
      <c r="D2598" t="s">
        <v>50</v>
      </c>
      <c r="E2598" t="s">
        <v>3194</v>
      </c>
      <c r="F2598" t="s">
        <v>3330</v>
      </c>
      <c r="G2598" t="s">
        <v>3841</v>
      </c>
      <c r="H2598">
        <v>70</v>
      </c>
      <c r="I2598">
        <v>67</v>
      </c>
      <c r="K2598" t="s">
        <v>1951</v>
      </c>
      <c r="L2598">
        <v>1</v>
      </c>
      <c r="M2598" t="s">
        <v>7176</v>
      </c>
    </row>
    <row r="2599" spans="1:13" x14ac:dyDescent="0.25">
      <c r="A2599">
        <v>5365</v>
      </c>
      <c r="B2599">
        <v>2015</v>
      </c>
      <c r="C2599" t="s">
        <v>3505</v>
      </c>
      <c r="D2599" t="s">
        <v>342</v>
      </c>
      <c r="E2599" t="s">
        <v>3194</v>
      </c>
      <c r="F2599" t="s">
        <v>3503</v>
      </c>
      <c r="G2599" t="s">
        <v>3842</v>
      </c>
      <c r="H2599">
        <v>79</v>
      </c>
      <c r="I2599">
        <v>70</v>
      </c>
      <c r="K2599" t="s">
        <v>1952</v>
      </c>
      <c r="L2599">
        <v>1</v>
      </c>
      <c r="M2599" t="s">
        <v>7157</v>
      </c>
    </row>
    <row r="2600" spans="1:13" x14ac:dyDescent="0.25">
      <c r="A2600">
        <v>5369</v>
      </c>
      <c r="B2600">
        <v>2015</v>
      </c>
      <c r="C2600" t="s">
        <v>3505</v>
      </c>
      <c r="D2600" t="s">
        <v>306</v>
      </c>
      <c r="E2600" t="s">
        <v>3194</v>
      </c>
      <c r="F2600" t="s">
        <v>3219</v>
      </c>
      <c r="G2600" t="s">
        <v>3842</v>
      </c>
      <c r="H2600">
        <v>69</v>
      </c>
      <c r="I2600">
        <v>65</v>
      </c>
      <c r="K2600" t="s">
        <v>1953</v>
      </c>
      <c r="L2600">
        <v>1</v>
      </c>
      <c r="M2600" t="s">
        <v>7199</v>
      </c>
    </row>
    <row r="2601" spans="1:13" x14ac:dyDescent="0.25">
      <c r="A2601">
        <v>5374</v>
      </c>
      <c r="B2601">
        <v>2015</v>
      </c>
      <c r="C2601" t="s">
        <v>3309</v>
      </c>
      <c r="D2601" t="s">
        <v>12</v>
      </c>
      <c r="E2601" t="s">
        <v>3194</v>
      </c>
      <c r="F2601" t="s">
        <v>3214</v>
      </c>
      <c r="G2601" t="s">
        <v>3841</v>
      </c>
      <c r="H2601">
        <v>76</v>
      </c>
      <c r="I2601">
        <v>62</v>
      </c>
      <c r="K2601" t="s">
        <v>66</v>
      </c>
      <c r="L2601">
        <v>1</v>
      </c>
      <c r="M2601" t="s">
        <v>7203</v>
      </c>
    </row>
    <row r="2602" spans="1:13" x14ac:dyDescent="0.25">
      <c r="A2602">
        <v>5379</v>
      </c>
      <c r="B2602">
        <v>2015</v>
      </c>
      <c r="C2602" t="s">
        <v>3309</v>
      </c>
      <c r="D2602" t="s">
        <v>218</v>
      </c>
      <c r="E2602" t="s">
        <v>3194</v>
      </c>
      <c r="F2602" t="s">
        <v>3448</v>
      </c>
      <c r="G2602" t="s">
        <v>3841</v>
      </c>
      <c r="H2602">
        <v>57</v>
      </c>
      <c r="I2602">
        <v>50</v>
      </c>
      <c r="K2602" t="s">
        <v>1957</v>
      </c>
      <c r="L2602">
        <v>1</v>
      </c>
      <c r="M2602" t="s">
        <v>7205</v>
      </c>
    </row>
    <row r="2603" spans="1:13" x14ac:dyDescent="0.25">
      <c r="A2603">
        <v>5383</v>
      </c>
      <c r="B2603">
        <v>2015</v>
      </c>
      <c r="C2603" t="s">
        <v>3309</v>
      </c>
      <c r="D2603" t="s">
        <v>26</v>
      </c>
      <c r="E2603" t="s">
        <v>3194</v>
      </c>
      <c r="F2603" t="s">
        <v>3251</v>
      </c>
      <c r="G2603" t="s">
        <v>3841</v>
      </c>
      <c r="H2603">
        <v>75</v>
      </c>
      <c r="I2603">
        <v>58</v>
      </c>
      <c r="K2603" t="s">
        <v>1959</v>
      </c>
      <c r="L2603">
        <v>1</v>
      </c>
      <c r="M2603" t="s">
        <v>4538</v>
      </c>
    </row>
    <row r="2604" spans="1:13" x14ac:dyDescent="0.25">
      <c r="A2604">
        <v>5385</v>
      </c>
      <c r="B2604">
        <v>2015</v>
      </c>
      <c r="C2604" t="s">
        <v>3309</v>
      </c>
      <c r="D2604" t="s">
        <v>82</v>
      </c>
      <c r="E2604" t="s">
        <v>3194</v>
      </c>
      <c r="F2604" t="s">
        <v>3504</v>
      </c>
      <c r="G2604" t="s">
        <v>3841</v>
      </c>
      <c r="H2604">
        <v>69</v>
      </c>
      <c r="I2604">
        <v>59</v>
      </c>
      <c r="K2604" t="s">
        <v>1960</v>
      </c>
      <c r="L2604">
        <v>1</v>
      </c>
      <c r="M2604" t="s">
        <v>7207</v>
      </c>
    </row>
    <row r="2605" spans="1:13" x14ac:dyDescent="0.25">
      <c r="A2605">
        <v>5387</v>
      </c>
      <c r="B2605">
        <v>2015</v>
      </c>
      <c r="C2605" t="s">
        <v>3309</v>
      </c>
      <c r="D2605" t="s">
        <v>159</v>
      </c>
      <c r="E2605" t="s">
        <v>3194</v>
      </c>
      <c r="F2605" t="s">
        <v>3236</v>
      </c>
      <c r="G2605" t="s">
        <v>3841</v>
      </c>
      <c r="H2605">
        <v>67</v>
      </c>
      <c r="I2605">
        <v>52</v>
      </c>
      <c r="K2605" t="s">
        <v>1961</v>
      </c>
      <c r="L2605">
        <v>1</v>
      </c>
      <c r="M2605" t="s">
        <v>7118</v>
      </c>
    </row>
    <row r="2606" spans="1:13" x14ac:dyDescent="0.25">
      <c r="A2606">
        <v>5390</v>
      </c>
      <c r="B2606">
        <v>2015</v>
      </c>
      <c r="C2606" t="s">
        <v>3309</v>
      </c>
      <c r="D2606" t="s">
        <v>594</v>
      </c>
      <c r="E2606" t="s">
        <v>3194</v>
      </c>
      <c r="F2606" t="s">
        <v>3219</v>
      </c>
      <c r="G2606" t="s">
        <v>3841</v>
      </c>
      <c r="H2606">
        <v>72</v>
      </c>
      <c r="I2606">
        <v>71</v>
      </c>
      <c r="K2606" t="s">
        <v>1962</v>
      </c>
      <c r="L2606">
        <v>1</v>
      </c>
      <c r="M2606" t="s">
        <v>7210</v>
      </c>
    </row>
    <row r="2607" spans="1:13" x14ac:dyDescent="0.25">
      <c r="A2607">
        <v>5392</v>
      </c>
      <c r="B2607">
        <v>2015</v>
      </c>
      <c r="C2607" t="s">
        <v>3309</v>
      </c>
      <c r="D2607" t="s">
        <v>41</v>
      </c>
      <c r="E2607" t="s">
        <v>3194</v>
      </c>
      <c r="F2607" t="s">
        <v>3503</v>
      </c>
      <c r="G2607" t="s">
        <v>3842</v>
      </c>
      <c r="H2607">
        <v>73</v>
      </c>
      <c r="I2607">
        <v>67</v>
      </c>
      <c r="K2607" t="s">
        <v>1963</v>
      </c>
      <c r="L2607">
        <v>1</v>
      </c>
      <c r="M2607" t="s">
        <v>7150</v>
      </c>
    </row>
    <row r="2608" spans="1:13" x14ac:dyDescent="0.25">
      <c r="A2608">
        <v>5395</v>
      </c>
      <c r="B2608">
        <v>2015</v>
      </c>
      <c r="C2608" t="s">
        <v>3309</v>
      </c>
      <c r="D2608" t="s">
        <v>475</v>
      </c>
      <c r="E2608" t="s">
        <v>3194</v>
      </c>
      <c r="F2608" t="s">
        <v>3203</v>
      </c>
      <c r="G2608" t="s">
        <v>3842</v>
      </c>
      <c r="H2608">
        <v>63</v>
      </c>
      <c r="I2608">
        <v>61</v>
      </c>
      <c r="K2608" t="s">
        <v>1964</v>
      </c>
      <c r="L2608">
        <v>1</v>
      </c>
      <c r="M2608" t="s">
        <v>7213</v>
      </c>
    </row>
    <row r="2609" spans="1:13" x14ac:dyDescent="0.25">
      <c r="A2609">
        <v>5397</v>
      </c>
      <c r="B2609">
        <v>2015</v>
      </c>
      <c r="C2609" t="s">
        <v>3309</v>
      </c>
      <c r="D2609" t="s">
        <v>300</v>
      </c>
      <c r="E2609" t="s">
        <v>3194</v>
      </c>
      <c r="F2609" t="s">
        <v>3201</v>
      </c>
      <c r="G2609" t="s">
        <v>3841</v>
      </c>
      <c r="H2609">
        <v>66</v>
      </c>
      <c r="I2609">
        <v>64</v>
      </c>
      <c r="K2609" t="s">
        <v>1965</v>
      </c>
      <c r="L2609">
        <v>1</v>
      </c>
      <c r="M2609" t="s">
        <v>7214</v>
      </c>
    </row>
    <row r="2610" spans="1:13" x14ac:dyDescent="0.25">
      <c r="A2610">
        <v>5399</v>
      </c>
      <c r="B2610">
        <v>2015</v>
      </c>
      <c r="C2610" t="s">
        <v>3309</v>
      </c>
      <c r="D2610" t="s">
        <v>53</v>
      </c>
      <c r="E2610" t="s">
        <v>3194</v>
      </c>
      <c r="F2610" t="s">
        <v>3330</v>
      </c>
      <c r="G2610" t="s">
        <v>3841</v>
      </c>
      <c r="H2610">
        <v>72</v>
      </c>
      <c r="I2610">
        <v>68</v>
      </c>
      <c r="K2610" t="s">
        <v>1966</v>
      </c>
      <c r="L2610">
        <v>1</v>
      </c>
      <c r="M2610" t="s">
        <v>7178</v>
      </c>
    </row>
    <row r="2611" spans="1:13" x14ac:dyDescent="0.25">
      <c r="A2611">
        <v>5400</v>
      </c>
      <c r="B2611">
        <v>2015</v>
      </c>
      <c r="C2611" t="s">
        <v>3309</v>
      </c>
      <c r="D2611" t="s">
        <v>711</v>
      </c>
      <c r="E2611" t="s">
        <v>3194</v>
      </c>
      <c r="F2611" t="s">
        <v>3505</v>
      </c>
      <c r="G2611" t="s">
        <v>3841</v>
      </c>
      <c r="H2611">
        <v>67</v>
      </c>
      <c r="I2611">
        <v>54</v>
      </c>
      <c r="K2611" t="s">
        <v>1967</v>
      </c>
      <c r="L2611">
        <v>1</v>
      </c>
      <c r="M2611" t="s">
        <v>7198</v>
      </c>
    </row>
    <row r="2612" spans="1:13" x14ac:dyDescent="0.25">
      <c r="A2612">
        <v>5401</v>
      </c>
      <c r="B2612">
        <v>2015</v>
      </c>
      <c r="C2612" t="s">
        <v>3309</v>
      </c>
      <c r="D2612" t="s">
        <v>1731</v>
      </c>
      <c r="E2612" t="s">
        <v>3194</v>
      </c>
      <c r="F2612" t="s">
        <v>3502</v>
      </c>
      <c r="G2612" t="s">
        <v>3842</v>
      </c>
      <c r="H2612">
        <v>69</v>
      </c>
      <c r="I2612">
        <v>67</v>
      </c>
      <c r="K2612" t="s">
        <v>1968</v>
      </c>
      <c r="L2612">
        <v>1</v>
      </c>
      <c r="M2612" t="s">
        <v>7216</v>
      </c>
    </row>
    <row r="2613" spans="1:13" x14ac:dyDescent="0.25">
      <c r="A2613">
        <v>5406</v>
      </c>
      <c r="B2613">
        <v>2015</v>
      </c>
      <c r="C2613" t="s">
        <v>3448</v>
      </c>
      <c r="D2613" t="s">
        <v>128</v>
      </c>
      <c r="E2613" t="s">
        <v>3194</v>
      </c>
      <c r="F2613" t="s">
        <v>3340</v>
      </c>
      <c r="G2613" t="s">
        <v>3842</v>
      </c>
      <c r="H2613">
        <v>73</v>
      </c>
      <c r="I2613">
        <v>50</v>
      </c>
      <c r="K2613" t="s">
        <v>11</v>
      </c>
      <c r="L2613">
        <v>1</v>
      </c>
      <c r="M2613" t="s">
        <v>7219</v>
      </c>
    </row>
    <row r="2614" spans="1:13" x14ac:dyDescent="0.25">
      <c r="A2614">
        <v>5407</v>
      </c>
      <c r="B2614">
        <v>2015</v>
      </c>
      <c r="C2614" t="s">
        <v>3448</v>
      </c>
      <c r="D2614" t="s">
        <v>12</v>
      </c>
      <c r="E2614" t="s">
        <v>3194</v>
      </c>
      <c r="F2614" t="s">
        <v>3249</v>
      </c>
      <c r="G2614" t="s">
        <v>3842</v>
      </c>
      <c r="H2614">
        <v>65</v>
      </c>
      <c r="I2614">
        <v>50</v>
      </c>
      <c r="K2614" t="s">
        <v>99</v>
      </c>
      <c r="L2614">
        <v>1</v>
      </c>
      <c r="M2614" t="s">
        <v>7220</v>
      </c>
    </row>
    <row r="2615" spans="1:13" x14ac:dyDescent="0.25">
      <c r="A2615">
        <v>5408</v>
      </c>
      <c r="B2615">
        <v>2015</v>
      </c>
      <c r="C2615" t="s">
        <v>3448</v>
      </c>
      <c r="D2615" t="s">
        <v>68</v>
      </c>
      <c r="E2615" t="s">
        <v>3194</v>
      </c>
      <c r="F2615" t="s">
        <v>3303</v>
      </c>
      <c r="G2615" t="s">
        <v>3841</v>
      </c>
      <c r="H2615">
        <v>79</v>
      </c>
      <c r="I2615">
        <v>75</v>
      </c>
      <c r="J2615" t="s">
        <v>3843</v>
      </c>
      <c r="K2615" t="s">
        <v>15</v>
      </c>
      <c r="L2615">
        <v>1</v>
      </c>
      <c r="M2615" t="s">
        <v>6521</v>
      </c>
    </row>
    <row r="2616" spans="1:13" x14ac:dyDescent="0.25">
      <c r="A2616">
        <v>5412</v>
      </c>
      <c r="B2616">
        <v>2015</v>
      </c>
      <c r="C2616" t="s">
        <v>3448</v>
      </c>
      <c r="D2616" t="s">
        <v>314</v>
      </c>
      <c r="E2616" t="s">
        <v>3194</v>
      </c>
      <c r="F2616" t="s">
        <v>3330</v>
      </c>
      <c r="G2616" t="s">
        <v>3842</v>
      </c>
      <c r="H2616">
        <v>92</v>
      </c>
      <c r="I2616">
        <v>89</v>
      </c>
      <c r="K2616" t="s">
        <v>1893</v>
      </c>
      <c r="L2616">
        <v>1</v>
      </c>
      <c r="M2616" t="s">
        <v>7165</v>
      </c>
    </row>
    <row r="2617" spans="1:13" x14ac:dyDescent="0.25">
      <c r="A2617">
        <v>5415</v>
      </c>
      <c r="B2617">
        <v>2015</v>
      </c>
      <c r="C2617" t="s">
        <v>3448</v>
      </c>
      <c r="D2617" t="s">
        <v>181</v>
      </c>
      <c r="E2617" t="s">
        <v>3194</v>
      </c>
      <c r="F2617" t="s">
        <v>3475</v>
      </c>
      <c r="G2617" t="s">
        <v>3841</v>
      </c>
      <c r="H2617">
        <v>71</v>
      </c>
      <c r="I2617">
        <v>46</v>
      </c>
      <c r="K2617" t="s">
        <v>1970</v>
      </c>
      <c r="L2617">
        <v>1</v>
      </c>
      <c r="M2617" t="s">
        <v>7222</v>
      </c>
    </row>
    <row r="2618" spans="1:13" x14ac:dyDescent="0.25">
      <c r="A2618">
        <v>5416</v>
      </c>
      <c r="B2618">
        <v>2015</v>
      </c>
      <c r="C2618" t="s">
        <v>3448</v>
      </c>
      <c r="D2618" t="s">
        <v>183</v>
      </c>
      <c r="E2618" t="s">
        <v>3194</v>
      </c>
      <c r="F2618" t="s">
        <v>3229</v>
      </c>
      <c r="G2618" t="s">
        <v>3841</v>
      </c>
      <c r="H2618">
        <v>59</v>
      </c>
      <c r="I2618">
        <v>58</v>
      </c>
      <c r="K2618" t="s">
        <v>1151</v>
      </c>
      <c r="L2618">
        <v>1</v>
      </c>
      <c r="M2618" t="s">
        <v>6180</v>
      </c>
    </row>
    <row r="2619" spans="1:13" x14ac:dyDescent="0.25">
      <c r="A2619">
        <v>5419</v>
      </c>
      <c r="B2619">
        <v>2015</v>
      </c>
      <c r="C2619" t="s">
        <v>3448</v>
      </c>
      <c r="D2619" t="s">
        <v>1711</v>
      </c>
      <c r="E2619" t="s">
        <v>3194</v>
      </c>
      <c r="F2619" t="s">
        <v>3219</v>
      </c>
      <c r="G2619" t="s">
        <v>3841</v>
      </c>
      <c r="H2619">
        <v>68</v>
      </c>
      <c r="I2619">
        <v>64</v>
      </c>
      <c r="K2619" t="s">
        <v>1971</v>
      </c>
      <c r="L2619">
        <v>1</v>
      </c>
      <c r="M2619" t="s">
        <v>7224</v>
      </c>
    </row>
    <row r="2620" spans="1:13" x14ac:dyDescent="0.25">
      <c r="A2620">
        <v>5421</v>
      </c>
      <c r="B2620">
        <v>2015</v>
      </c>
      <c r="C2620" t="s">
        <v>3448</v>
      </c>
      <c r="D2620" t="s">
        <v>37</v>
      </c>
      <c r="E2620" t="s">
        <v>3194</v>
      </c>
      <c r="F2620" t="s">
        <v>3502</v>
      </c>
      <c r="G2620" t="s">
        <v>3841</v>
      </c>
      <c r="H2620">
        <v>62</v>
      </c>
      <c r="I2620">
        <v>61</v>
      </c>
      <c r="J2620" t="s">
        <v>3843</v>
      </c>
      <c r="K2620" t="s">
        <v>1973</v>
      </c>
      <c r="L2620">
        <v>1</v>
      </c>
      <c r="M2620" t="s">
        <v>7226</v>
      </c>
    </row>
    <row r="2621" spans="1:13" x14ac:dyDescent="0.25">
      <c r="A2621">
        <v>5422</v>
      </c>
      <c r="B2621">
        <v>2015</v>
      </c>
      <c r="C2621" t="s">
        <v>3448</v>
      </c>
      <c r="D2621" t="s">
        <v>594</v>
      </c>
      <c r="E2621" t="s">
        <v>3194</v>
      </c>
      <c r="F2621" t="s">
        <v>3503</v>
      </c>
      <c r="G2621" t="s">
        <v>3842</v>
      </c>
      <c r="H2621">
        <v>77</v>
      </c>
      <c r="I2621">
        <v>70</v>
      </c>
      <c r="K2621" t="s">
        <v>1974</v>
      </c>
      <c r="L2621">
        <v>1</v>
      </c>
      <c r="M2621" t="s">
        <v>7149</v>
      </c>
    </row>
    <row r="2622" spans="1:13" x14ac:dyDescent="0.25">
      <c r="A2622">
        <v>5424</v>
      </c>
      <c r="B2622">
        <v>2015</v>
      </c>
      <c r="C2622" t="s">
        <v>3448</v>
      </c>
      <c r="D2622" t="s">
        <v>612</v>
      </c>
      <c r="E2622" t="s">
        <v>3194</v>
      </c>
      <c r="F2622" t="s">
        <v>3203</v>
      </c>
      <c r="G2622" t="s">
        <v>3842</v>
      </c>
      <c r="H2622">
        <v>69</v>
      </c>
      <c r="I2622">
        <v>58</v>
      </c>
      <c r="K2622" t="s">
        <v>1156</v>
      </c>
      <c r="L2622">
        <v>1</v>
      </c>
      <c r="M2622" t="s">
        <v>7227</v>
      </c>
    </row>
    <row r="2623" spans="1:13" x14ac:dyDescent="0.25">
      <c r="A2623">
        <v>5427</v>
      </c>
      <c r="B2623">
        <v>2015</v>
      </c>
      <c r="C2623" t="s">
        <v>3448</v>
      </c>
      <c r="D2623" t="s">
        <v>279</v>
      </c>
      <c r="E2623" t="s">
        <v>3194</v>
      </c>
      <c r="F2623" t="s">
        <v>3505</v>
      </c>
      <c r="G2623" t="s">
        <v>3841</v>
      </c>
      <c r="H2623">
        <v>87</v>
      </c>
      <c r="I2623">
        <v>76</v>
      </c>
      <c r="K2623" t="s">
        <v>1335</v>
      </c>
      <c r="L2623">
        <v>1</v>
      </c>
      <c r="M2623" t="s">
        <v>7195</v>
      </c>
    </row>
    <row r="2624" spans="1:13" x14ac:dyDescent="0.25">
      <c r="A2624">
        <v>5429</v>
      </c>
      <c r="B2624">
        <v>2015</v>
      </c>
      <c r="C2624" t="s">
        <v>3448</v>
      </c>
      <c r="D2624" t="s">
        <v>557</v>
      </c>
      <c r="E2624" t="s">
        <v>3194</v>
      </c>
      <c r="F2624" t="s">
        <v>3236</v>
      </c>
      <c r="G2624" t="s">
        <v>3842</v>
      </c>
      <c r="H2624">
        <v>44</v>
      </c>
      <c r="I2624">
        <v>40</v>
      </c>
      <c r="K2624" t="s">
        <v>1336</v>
      </c>
      <c r="L2624">
        <v>1</v>
      </c>
      <c r="M2624" t="s">
        <v>7127</v>
      </c>
    </row>
    <row r="2625" spans="1:13" x14ac:dyDescent="0.25">
      <c r="A2625">
        <v>5431</v>
      </c>
      <c r="B2625">
        <v>2015</v>
      </c>
      <c r="C2625" t="s">
        <v>3448</v>
      </c>
      <c r="D2625" t="s">
        <v>650</v>
      </c>
      <c r="E2625" t="s">
        <v>3194</v>
      </c>
      <c r="F2625" t="s">
        <v>3309</v>
      </c>
      <c r="G2625" t="s">
        <v>3842</v>
      </c>
      <c r="H2625">
        <v>69</v>
      </c>
      <c r="I2625">
        <v>65</v>
      </c>
      <c r="K2625" t="s">
        <v>1975</v>
      </c>
      <c r="L2625">
        <v>1</v>
      </c>
      <c r="M2625" t="s">
        <v>7215</v>
      </c>
    </row>
    <row r="2626" spans="1:13" x14ac:dyDescent="0.25">
      <c r="A2626">
        <v>5434</v>
      </c>
      <c r="B2626">
        <v>2015</v>
      </c>
      <c r="C2626" t="s">
        <v>3448</v>
      </c>
      <c r="D2626" t="s">
        <v>345</v>
      </c>
      <c r="E2626" t="s">
        <v>3194</v>
      </c>
      <c r="F2626" t="s">
        <v>3504</v>
      </c>
      <c r="G2626" t="s">
        <v>3841</v>
      </c>
      <c r="H2626">
        <v>63</v>
      </c>
      <c r="I2626">
        <v>60</v>
      </c>
      <c r="K2626" t="s">
        <v>1976</v>
      </c>
      <c r="L2626">
        <v>1</v>
      </c>
      <c r="M2626" t="s">
        <v>7231</v>
      </c>
    </row>
    <row r="2627" spans="1:13" x14ac:dyDescent="0.25">
      <c r="A2627">
        <v>5435</v>
      </c>
      <c r="B2627">
        <v>2015</v>
      </c>
      <c r="C2627" t="s">
        <v>3448</v>
      </c>
      <c r="D2627" t="s">
        <v>306</v>
      </c>
      <c r="E2627" t="s">
        <v>3194</v>
      </c>
      <c r="F2627" t="s">
        <v>3201</v>
      </c>
      <c r="G2627" t="s">
        <v>3842</v>
      </c>
      <c r="H2627">
        <v>63</v>
      </c>
      <c r="I2627">
        <v>57</v>
      </c>
      <c r="K2627" t="s">
        <v>1977</v>
      </c>
      <c r="L2627">
        <v>1</v>
      </c>
      <c r="M2627" t="s">
        <v>7232</v>
      </c>
    </row>
    <row r="2628" spans="1:13" x14ac:dyDescent="0.25">
      <c r="A2628">
        <v>5440</v>
      </c>
      <c r="B2628">
        <v>2015</v>
      </c>
      <c r="C2628" t="s">
        <v>3203</v>
      </c>
      <c r="D2628" t="s">
        <v>12</v>
      </c>
      <c r="E2628" t="s">
        <v>3194</v>
      </c>
      <c r="F2628" t="s">
        <v>3207</v>
      </c>
      <c r="G2628" t="s">
        <v>3841</v>
      </c>
      <c r="H2628">
        <v>65</v>
      </c>
      <c r="I2628">
        <v>62</v>
      </c>
      <c r="K2628" t="s">
        <v>1979</v>
      </c>
      <c r="L2628">
        <v>1</v>
      </c>
      <c r="M2628" t="s">
        <v>3914</v>
      </c>
    </row>
    <row r="2629" spans="1:13" x14ac:dyDescent="0.25">
      <c r="A2629">
        <v>5443</v>
      </c>
      <c r="B2629">
        <v>2015</v>
      </c>
      <c r="C2629" t="s">
        <v>3203</v>
      </c>
      <c r="D2629" t="s">
        <v>20</v>
      </c>
      <c r="E2629" t="s">
        <v>3194</v>
      </c>
      <c r="F2629" t="s">
        <v>3236</v>
      </c>
      <c r="G2629" t="s">
        <v>3841</v>
      </c>
      <c r="H2629">
        <v>77</v>
      </c>
      <c r="I2629">
        <v>64</v>
      </c>
      <c r="K2629" t="s">
        <v>1980</v>
      </c>
      <c r="L2629">
        <v>1</v>
      </c>
      <c r="M2629" t="s">
        <v>7113</v>
      </c>
    </row>
    <row r="2630" spans="1:13" x14ac:dyDescent="0.25">
      <c r="A2630">
        <v>5446</v>
      </c>
      <c r="B2630">
        <v>2015</v>
      </c>
      <c r="C2630" t="s">
        <v>3203</v>
      </c>
      <c r="D2630" t="s">
        <v>181</v>
      </c>
      <c r="E2630" t="s">
        <v>3194</v>
      </c>
      <c r="F2630" t="s">
        <v>3480</v>
      </c>
      <c r="G2630" t="s">
        <v>3841</v>
      </c>
      <c r="H2630">
        <v>74</v>
      </c>
      <c r="I2630">
        <v>69</v>
      </c>
      <c r="K2630" t="s">
        <v>1981</v>
      </c>
      <c r="L2630">
        <v>1</v>
      </c>
      <c r="M2630" t="s">
        <v>7235</v>
      </c>
    </row>
    <row r="2631" spans="1:13" x14ac:dyDescent="0.25">
      <c r="A2631">
        <v>5447</v>
      </c>
      <c r="B2631">
        <v>2015</v>
      </c>
      <c r="C2631" t="s">
        <v>3203</v>
      </c>
      <c r="D2631" t="s">
        <v>30</v>
      </c>
      <c r="E2631" t="s">
        <v>3194</v>
      </c>
      <c r="F2631" t="s">
        <v>3218</v>
      </c>
      <c r="G2631" t="s">
        <v>3842</v>
      </c>
      <c r="H2631">
        <v>65</v>
      </c>
      <c r="I2631">
        <v>47</v>
      </c>
      <c r="K2631" t="s">
        <v>1982</v>
      </c>
      <c r="L2631">
        <v>1</v>
      </c>
      <c r="M2631" t="s">
        <v>3860</v>
      </c>
    </row>
    <row r="2632" spans="1:13" x14ac:dyDescent="0.25">
      <c r="A2632">
        <v>5448</v>
      </c>
      <c r="B2632">
        <v>2015</v>
      </c>
      <c r="C2632" t="s">
        <v>3203</v>
      </c>
      <c r="D2632" t="s">
        <v>82</v>
      </c>
      <c r="E2632" t="s">
        <v>3194</v>
      </c>
      <c r="F2632" t="s">
        <v>3505</v>
      </c>
      <c r="G2632" t="s">
        <v>3842</v>
      </c>
      <c r="H2632">
        <v>73</v>
      </c>
      <c r="I2632">
        <v>61</v>
      </c>
      <c r="K2632" t="s">
        <v>1983</v>
      </c>
      <c r="L2632">
        <v>1</v>
      </c>
      <c r="M2632" t="s">
        <v>7187</v>
      </c>
    </row>
    <row r="2633" spans="1:13" x14ac:dyDescent="0.25">
      <c r="A2633">
        <v>5449</v>
      </c>
      <c r="B2633">
        <v>2015</v>
      </c>
      <c r="C2633" t="s">
        <v>3203</v>
      </c>
      <c r="D2633" t="s">
        <v>333</v>
      </c>
      <c r="E2633" t="s">
        <v>3194</v>
      </c>
      <c r="F2633" t="s">
        <v>3448</v>
      </c>
      <c r="G2633" t="s">
        <v>3841</v>
      </c>
      <c r="H2633">
        <v>66</v>
      </c>
      <c r="I2633">
        <v>50</v>
      </c>
      <c r="K2633" t="s">
        <v>1984</v>
      </c>
      <c r="L2633">
        <v>1</v>
      </c>
      <c r="M2633" t="s">
        <v>7223</v>
      </c>
    </row>
    <row r="2634" spans="1:13" x14ac:dyDescent="0.25">
      <c r="A2634">
        <v>5452</v>
      </c>
      <c r="B2634">
        <v>2015</v>
      </c>
      <c r="C2634" t="s">
        <v>3203</v>
      </c>
      <c r="D2634" t="s">
        <v>137</v>
      </c>
      <c r="E2634" t="s">
        <v>3194</v>
      </c>
      <c r="F2634" t="s">
        <v>3380</v>
      </c>
      <c r="G2634" t="s">
        <v>3841</v>
      </c>
      <c r="H2634">
        <v>67</v>
      </c>
      <c r="I2634">
        <v>56</v>
      </c>
      <c r="K2634" t="s">
        <v>1985</v>
      </c>
      <c r="L2634">
        <v>1</v>
      </c>
      <c r="M2634" t="s">
        <v>7083</v>
      </c>
    </row>
    <row r="2635" spans="1:13" x14ac:dyDescent="0.25">
      <c r="A2635">
        <v>5453</v>
      </c>
      <c r="B2635">
        <v>2015</v>
      </c>
      <c r="C2635" t="s">
        <v>3203</v>
      </c>
      <c r="D2635" t="s">
        <v>1899</v>
      </c>
      <c r="E2635" t="s">
        <v>3194</v>
      </c>
      <c r="F2635" t="s">
        <v>3330</v>
      </c>
      <c r="G2635" t="s">
        <v>3841</v>
      </c>
      <c r="H2635">
        <v>80</v>
      </c>
      <c r="I2635">
        <v>79</v>
      </c>
      <c r="K2635" t="s">
        <v>1986</v>
      </c>
      <c r="L2635">
        <v>1</v>
      </c>
      <c r="M2635" t="s">
        <v>7170</v>
      </c>
    </row>
    <row r="2636" spans="1:13" x14ac:dyDescent="0.25">
      <c r="A2636">
        <v>5454</v>
      </c>
      <c r="B2636">
        <v>2015</v>
      </c>
      <c r="C2636" t="s">
        <v>3203</v>
      </c>
      <c r="D2636" t="s">
        <v>594</v>
      </c>
      <c r="E2636" t="s">
        <v>3194</v>
      </c>
      <c r="F2636" t="s">
        <v>3201</v>
      </c>
      <c r="G2636" t="s">
        <v>3841</v>
      </c>
      <c r="H2636">
        <v>74</v>
      </c>
      <c r="I2636">
        <v>70</v>
      </c>
      <c r="K2636" t="s">
        <v>1987</v>
      </c>
      <c r="L2636">
        <v>1</v>
      </c>
      <c r="M2636" t="s">
        <v>7237</v>
      </c>
    </row>
    <row r="2637" spans="1:13" x14ac:dyDescent="0.25">
      <c r="A2637">
        <v>5457</v>
      </c>
      <c r="B2637">
        <v>2015</v>
      </c>
      <c r="C2637" t="s">
        <v>3203</v>
      </c>
      <c r="D2637" t="s">
        <v>1825</v>
      </c>
      <c r="E2637" t="s">
        <v>3194</v>
      </c>
      <c r="F2637" t="s">
        <v>3309</v>
      </c>
      <c r="G2637" t="s">
        <v>3841</v>
      </c>
      <c r="H2637">
        <v>65</v>
      </c>
      <c r="I2637">
        <v>61</v>
      </c>
      <c r="K2637" t="s">
        <v>1988</v>
      </c>
      <c r="L2637">
        <v>1</v>
      </c>
      <c r="M2637" t="s">
        <v>7212</v>
      </c>
    </row>
    <row r="2638" spans="1:13" x14ac:dyDescent="0.25">
      <c r="A2638">
        <v>5458</v>
      </c>
      <c r="B2638">
        <v>2015</v>
      </c>
      <c r="C2638" t="s">
        <v>3203</v>
      </c>
      <c r="D2638" t="s">
        <v>279</v>
      </c>
      <c r="E2638" t="s">
        <v>3194</v>
      </c>
      <c r="F2638" t="s">
        <v>3219</v>
      </c>
      <c r="G2638" t="s">
        <v>3842</v>
      </c>
      <c r="H2638">
        <v>105</v>
      </c>
      <c r="I2638">
        <v>100</v>
      </c>
      <c r="J2638" t="s">
        <v>3844</v>
      </c>
      <c r="K2638" t="s">
        <v>1989</v>
      </c>
      <c r="L2638">
        <v>1</v>
      </c>
      <c r="M2638" t="s">
        <v>7238</v>
      </c>
    </row>
    <row r="2639" spans="1:13" x14ac:dyDescent="0.25">
      <c r="A2639">
        <v>5461</v>
      </c>
      <c r="B2639">
        <v>2015</v>
      </c>
      <c r="C2639" t="s">
        <v>3203</v>
      </c>
      <c r="D2639" t="s">
        <v>50</v>
      </c>
      <c r="E2639" t="s">
        <v>3194</v>
      </c>
      <c r="F2639" t="s">
        <v>3502</v>
      </c>
      <c r="G2639" t="s">
        <v>3841</v>
      </c>
      <c r="H2639">
        <v>77</v>
      </c>
      <c r="I2639">
        <v>65</v>
      </c>
      <c r="K2639" t="s">
        <v>1990</v>
      </c>
      <c r="L2639">
        <v>1</v>
      </c>
      <c r="M2639" t="s">
        <v>7240</v>
      </c>
    </row>
    <row r="2640" spans="1:13" x14ac:dyDescent="0.25">
      <c r="A2640">
        <v>5462</v>
      </c>
      <c r="B2640">
        <v>2015</v>
      </c>
      <c r="C2640" t="s">
        <v>3203</v>
      </c>
      <c r="D2640" t="s">
        <v>342</v>
      </c>
      <c r="E2640" t="s">
        <v>3194</v>
      </c>
      <c r="F2640" t="s">
        <v>3504</v>
      </c>
      <c r="G2640" t="s">
        <v>3841</v>
      </c>
      <c r="H2640">
        <v>69</v>
      </c>
      <c r="I2640">
        <v>60</v>
      </c>
      <c r="K2640" t="s">
        <v>1991</v>
      </c>
      <c r="L2640">
        <v>1</v>
      </c>
      <c r="M2640" t="s">
        <v>7241</v>
      </c>
    </row>
    <row r="2641" spans="1:13" x14ac:dyDescent="0.25">
      <c r="A2641">
        <v>5466</v>
      </c>
      <c r="B2641">
        <v>2015</v>
      </c>
      <c r="C2641" t="s">
        <v>3203</v>
      </c>
      <c r="D2641" t="s">
        <v>306</v>
      </c>
      <c r="E2641" t="s">
        <v>3194</v>
      </c>
      <c r="F2641" t="s">
        <v>3503</v>
      </c>
      <c r="G2641" t="s">
        <v>3842</v>
      </c>
      <c r="H2641">
        <v>57</v>
      </c>
      <c r="I2641">
        <v>56</v>
      </c>
      <c r="K2641" t="s">
        <v>1992</v>
      </c>
      <c r="L2641">
        <v>1</v>
      </c>
      <c r="M2641" t="s">
        <v>7160</v>
      </c>
    </row>
    <row r="2642" spans="1:13" x14ac:dyDescent="0.25">
      <c r="A2642">
        <v>5468</v>
      </c>
      <c r="B2642">
        <v>2015</v>
      </c>
      <c r="C2642" t="s">
        <v>3219</v>
      </c>
      <c r="D2642" t="s">
        <v>64</v>
      </c>
      <c r="E2642" t="s">
        <v>3194</v>
      </c>
      <c r="F2642" t="s">
        <v>3202</v>
      </c>
      <c r="G2642" t="s">
        <v>3842</v>
      </c>
      <c r="H2642">
        <v>88</v>
      </c>
      <c r="I2642">
        <v>85</v>
      </c>
      <c r="J2642" t="s">
        <v>3844</v>
      </c>
      <c r="K2642" t="s">
        <v>176</v>
      </c>
      <c r="L2642">
        <v>1</v>
      </c>
      <c r="M2642" t="s">
        <v>7100</v>
      </c>
    </row>
    <row r="2643" spans="1:13" x14ac:dyDescent="0.25">
      <c r="A2643">
        <v>5469</v>
      </c>
      <c r="B2643">
        <v>2015</v>
      </c>
      <c r="C2643" t="s">
        <v>3219</v>
      </c>
      <c r="D2643" t="s">
        <v>148</v>
      </c>
      <c r="E2643" t="s">
        <v>3194</v>
      </c>
      <c r="F2643" t="s">
        <v>3289</v>
      </c>
      <c r="G2643" t="s">
        <v>3841</v>
      </c>
      <c r="H2643">
        <v>60</v>
      </c>
      <c r="I2643">
        <v>58</v>
      </c>
      <c r="K2643" t="s">
        <v>11</v>
      </c>
      <c r="L2643">
        <v>1</v>
      </c>
      <c r="M2643" t="s">
        <v>4450</v>
      </c>
    </row>
    <row r="2644" spans="1:13" x14ac:dyDescent="0.25">
      <c r="A2644">
        <v>5471</v>
      </c>
      <c r="B2644">
        <v>2015</v>
      </c>
      <c r="C2644" t="s">
        <v>3219</v>
      </c>
      <c r="D2644" t="s">
        <v>70</v>
      </c>
      <c r="E2644" t="s">
        <v>3194</v>
      </c>
      <c r="F2644" t="s">
        <v>3207</v>
      </c>
      <c r="G2644" t="s">
        <v>3841</v>
      </c>
      <c r="H2644">
        <v>54</v>
      </c>
      <c r="I2644">
        <v>50</v>
      </c>
      <c r="K2644" t="s">
        <v>15</v>
      </c>
      <c r="L2644">
        <v>1</v>
      </c>
      <c r="M2644" t="s">
        <v>3915</v>
      </c>
    </row>
    <row r="2645" spans="1:13" x14ac:dyDescent="0.25">
      <c r="A2645">
        <v>5472</v>
      </c>
      <c r="B2645">
        <v>2015</v>
      </c>
      <c r="C2645" t="s">
        <v>3219</v>
      </c>
      <c r="D2645" t="s">
        <v>104</v>
      </c>
      <c r="E2645" t="s">
        <v>3194</v>
      </c>
      <c r="F2645" t="s">
        <v>3208</v>
      </c>
      <c r="G2645" t="s">
        <v>3842</v>
      </c>
      <c r="H2645">
        <v>89</v>
      </c>
      <c r="I2645">
        <v>73</v>
      </c>
      <c r="K2645" t="s">
        <v>150</v>
      </c>
      <c r="L2645">
        <v>1</v>
      </c>
      <c r="M2645" t="s">
        <v>4041</v>
      </c>
    </row>
    <row r="2646" spans="1:13" x14ac:dyDescent="0.25">
      <c r="A2646">
        <v>5474</v>
      </c>
      <c r="B2646">
        <v>2015</v>
      </c>
      <c r="C2646" t="s">
        <v>3219</v>
      </c>
      <c r="D2646" t="s">
        <v>314</v>
      </c>
      <c r="E2646" t="s">
        <v>3194</v>
      </c>
      <c r="F2646" t="s">
        <v>3503</v>
      </c>
      <c r="G2646" t="s">
        <v>3841</v>
      </c>
      <c r="H2646">
        <v>56</v>
      </c>
      <c r="I2646">
        <v>52</v>
      </c>
      <c r="J2646" t="s">
        <v>3843</v>
      </c>
      <c r="K2646" t="s">
        <v>1995</v>
      </c>
      <c r="L2646">
        <v>1</v>
      </c>
      <c r="M2646" t="s">
        <v>7141</v>
      </c>
    </row>
    <row r="2647" spans="1:13" x14ac:dyDescent="0.25">
      <c r="A2647">
        <v>5476</v>
      </c>
      <c r="B2647">
        <v>2015</v>
      </c>
      <c r="C2647" t="s">
        <v>3219</v>
      </c>
      <c r="D2647" t="s">
        <v>180</v>
      </c>
      <c r="E2647" t="s">
        <v>3194</v>
      </c>
      <c r="F2647" t="s">
        <v>3500</v>
      </c>
      <c r="G2647" t="s">
        <v>3842</v>
      </c>
      <c r="H2647">
        <v>80</v>
      </c>
      <c r="I2647">
        <v>65</v>
      </c>
      <c r="K2647" t="s">
        <v>1996</v>
      </c>
      <c r="L2647">
        <v>1</v>
      </c>
      <c r="M2647" t="s">
        <v>7246</v>
      </c>
    </row>
    <row r="2648" spans="1:13" x14ac:dyDescent="0.25">
      <c r="A2648">
        <v>5477</v>
      </c>
      <c r="B2648">
        <v>2015</v>
      </c>
      <c r="C2648" t="s">
        <v>3219</v>
      </c>
      <c r="D2648" t="s">
        <v>109</v>
      </c>
      <c r="E2648" t="s">
        <v>3194</v>
      </c>
      <c r="F2648" t="s">
        <v>3379</v>
      </c>
      <c r="G2648" t="s">
        <v>3842</v>
      </c>
      <c r="H2648">
        <v>60</v>
      </c>
      <c r="I2648">
        <v>52</v>
      </c>
      <c r="K2648" t="s">
        <v>1997</v>
      </c>
      <c r="L2648">
        <v>1</v>
      </c>
      <c r="M2648" t="s">
        <v>7247</v>
      </c>
    </row>
    <row r="2649" spans="1:13" x14ac:dyDescent="0.25">
      <c r="A2649">
        <v>5478</v>
      </c>
      <c r="B2649">
        <v>2015</v>
      </c>
      <c r="C2649" t="s">
        <v>3219</v>
      </c>
      <c r="D2649" t="s">
        <v>134</v>
      </c>
      <c r="E2649" t="s">
        <v>3194</v>
      </c>
      <c r="F2649" t="s">
        <v>3209</v>
      </c>
      <c r="G2649" t="s">
        <v>3842</v>
      </c>
      <c r="H2649">
        <v>81</v>
      </c>
      <c r="I2649">
        <v>64</v>
      </c>
      <c r="K2649" t="s">
        <v>1998</v>
      </c>
      <c r="L2649">
        <v>1</v>
      </c>
      <c r="M2649" t="s">
        <v>3948</v>
      </c>
    </row>
    <row r="2650" spans="1:13" x14ac:dyDescent="0.25">
      <c r="A2650">
        <v>5479</v>
      </c>
      <c r="B2650">
        <v>2015</v>
      </c>
      <c r="C2650" t="s">
        <v>3219</v>
      </c>
      <c r="D2650" t="s">
        <v>82</v>
      </c>
      <c r="E2650" t="s">
        <v>3194</v>
      </c>
      <c r="F2650" t="s">
        <v>3502</v>
      </c>
      <c r="G2650" t="s">
        <v>3841</v>
      </c>
      <c r="H2650">
        <v>66</v>
      </c>
      <c r="I2650">
        <v>60</v>
      </c>
      <c r="K2650" t="s">
        <v>1999</v>
      </c>
      <c r="L2650">
        <v>1</v>
      </c>
      <c r="M2650" t="s">
        <v>7248</v>
      </c>
    </row>
    <row r="2651" spans="1:13" x14ac:dyDescent="0.25">
      <c r="A2651">
        <v>5482</v>
      </c>
      <c r="B2651">
        <v>2015</v>
      </c>
      <c r="C2651" t="s">
        <v>3219</v>
      </c>
      <c r="D2651" t="s">
        <v>161</v>
      </c>
      <c r="E2651" t="s">
        <v>3194</v>
      </c>
      <c r="F2651" t="s">
        <v>3309</v>
      </c>
      <c r="G2651" t="s">
        <v>3842</v>
      </c>
      <c r="H2651">
        <v>66</v>
      </c>
      <c r="I2651">
        <v>54</v>
      </c>
      <c r="K2651" t="s">
        <v>2000</v>
      </c>
      <c r="L2651">
        <v>1</v>
      </c>
      <c r="M2651" t="s">
        <v>7209</v>
      </c>
    </row>
    <row r="2652" spans="1:13" x14ac:dyDescent="0.25">
      <c r="A2652">
        <v>5483</v>
      </c>
      <c r="B2652">
        <v>2015</v>
      </c>
      <c r="C2652" t="s">
        <v>3219</v>
      </c>
      <c r="D2652" t="s">
        <v>271</v>
      </c>
      <c r="E2652" t="s">
        <v>3194</v>
      </c>
      <c r="F2652" t="s">
        <v>3504</v>
      </c>
      <c r="G2652" t="s">
        <v>3841</v>
      </c>
      <c r="H2652">
        <v>56</v>
      </c>
      <c r="I2652">
        <v>53</v>
      </c>
      <c r="K2652" t="s">
        <v>2001</v>
      </c>
      <c r="L2652">
        <v>1</v>
      </c>
      <c r="M2652" t="s">
        <v>7249</v>
      </c>
    </row>
    <row r="2653" spans="1:13" x14ac:dyDescent="0.25">
      <c r="A2653">
        <v>5486</v>
      </c>
      <c r="B2653">
        <v>2015</v>
      </c>
      <c r="C2653" t="s">
        <v>3219</v>
      </c>
      <c r="D2653" t="s">
        <v>612</v>
      </c>
      <c r="E2653" t="s">
        <v>3194</v>
      </c>
      <c r="F2653" t="s">
        <v>3505</v>
      </c>
      <c r="G2653" t="s">
        <v>3842</v>
      </c>
      <c r="H2653">
        <v>73</v>
      </c>
      <c r="I2653">
        <v>59</v>
      </c>
      <c r="K2653" t="s">
        <v>2003</v>
      </c>
      <c r="L2653">
        <v>1</v>
      </c>
      <c r="M2653" t="s">
        <v>7192</v>
      </c>
    </row>
    <row r="2654" spans="1:13" x14ac:dyDescent="0.25">
      <c r="A2654">
        <v>5489</v>
      </c>
      <c r="B2654">
        <v>2015</v>
      </c>
      <c r="C2654" t="s">
        <v>3219</v>
      </c>
      <c r="D2654" t="s">
        <v>208</v>
      </c>
      <c r="E2654" t="s">
        <v>3194</v>
      </c>
      <c r="F2654" t="s">
        <v>3448</v>
      </c>
      <c r="G2654" t="s">
        <v>3842</v>
      </c>
      <c r="H2654">
        <v>72</v>
      </c>
      <c r="I2654">
        <v>52</v>
      </c>
      <c r="K2654" t="s">
        <v>2004</v>
      </c>
      <c r="L2654">
        <v>1</v>
      </c>
      <c r="M2654" t="s">
        <v>7228</v>
      </c>
    </row>
    <row r="2655" spans="1:13" x14ac:dyDescent="0.25">
      <c r="A2655">
        <v>5490</v>
      </c>
      <c r="B2655">
        <v>2015</v>
      </c>
      <c r="C2655" t="s">
        <v>3219</v>
      </c>
      <c r="D2655" t="s">
        <v>557</v>
      </c>
      <c r="E2655" t="s">
        <v>3194</v>
      </c>
      <c r="F2655" t="s">
        <v>3203</v>
      </c>
      <c r="G2655" t="s">
        <v>3842</v>
      </c>
      <c r="H2655">
        <v>91</v>
      </c>
      <c r="I2655">
        <v>69</v>
      </c>
      <c r="K2655" t="s">
        <v>2005</v>
      </c>
      <c r="L2655">
        <v>1</v>
      </c>
      <c r="M2655" t="s">
        <v>7239</v>
      </c>
    </row>
    <row r="2656" spans="1:13" x14ac:dyDescent="0.25">
      <c r="A2656">
        <v>5492</v>
      </c>
      <c r="B2656">
        <v>2015</v>
      </c>
      <c r="C2656" t="s">
        <v>3219</v>
      </c>
      <c r="D2656" t="s">
        <v>342</v>
      </c>
      <c r="E2656" t="s">
        <v>3194</v>
      </c>
      <c r="F2656" t="s">
        <v>3330</v>
      </c>
      <c r="G2656" t="s">
        <v>3841</v>
      </c>
      <c r="H2656">
        <v>60</v>
      </c>
      <c r="I2656">
        <v>57</v>
      </c>
      <c r="K2656" t="s">
        <v>2006</v>
      </c>
      <c r="L2656">
        <v>1</v>
      </c>
      <c r="M2656" t="s">
        <v>7177</v>
      </c>
    </row>
    <row r="2657" spans="1:13" x14ac:dyDescent="0.25">
      <c r="A2657">
        <v>5494</v>
      </c>
      <c r="B2657">
        <v>2015</v>
      </c>
      <c r="C2657" t="s">
        <v>3219</v>
      </c>
      <c r="D2657" t="s">
        <v>95</v>
      </c>
      <c r="E2657" t="s">
        <v>3194</v>
      </c>
      <c r="F2657" t="s">
        <v>3236</v>
      </c>
      <c r="G2657" t="s">
        <v>3841</v>
      </c>
      <c r="H2657">
        <v>65</v>
      </c>
      <c r="I2657">
        <v>63</v>
      </c>
      <c r="K2657" t="s">
        <v>2007</v>
      </c>
      <c r="L2657">
        <v>1</v>
      </c>
      <c r="M2657" t="s">
        <v>7131</v>
      </c>
    </row>
    <row r="2658" spans="1:13" x14ac:dyDescent="0.25">
      <c r="A2658">
        <v>5495</v>
      </c>
      <c r="B2658">
        <v>2015</v>
      </c>
      <c r="C2658" t="s">
        <v>3219</v>
      </c>
      <c r="D2658" t="s">
        <v>1731</v>
      </c>
      <c r="E2658" t="s">
        <v>3194</v>
      </c>
      <c r="F2658" t="s">
        <v>3201</v>
      </c>
      <c r="G2658" t="s">
        <v>3842</v>
      </c>
      <c r="H2658">
        <v>73</v>
      </c>
      <c r="I2658">
        <v>63</v>
      </c>
      <c r="K2658" t="s">
        <v>2008</v>
      </c>
      <c r="L2658">
        <v>1</v>
      </c>
      <c r="M2658" t="s">
        <v>7252</v>
      </c>
    </row>
    <row r="2659" spans="1:13" x14ac:dyDescent="0.25">
      <c r="A2659">
        <v>5500</v>
      </c>
      <c r="B2659">
        <v>2015</v>
      </c>
      <c r="C2659" t="s">
        <v>3504</v>
      </c>
      <c r="D2659" t="s">
        <v>128</v>
      </c>
      <c r="E2659" t="s">
        <v>3194</v>
      </c>
      <c r="F2659" t="s">
        <v>3500</v>
      </c>
      <c r="G2659" t="s">
        <v>3842</v>
      </c>
      <c r="H2659">
        <v>78</v>
      </c>
      <c r="I2659">
        <v>74</v>
      </c>
      <c r="K2659" t="s">
        <v>99</v>
      </c>
      <c r="L2659">
        <v>1</v>
      </c>
      <c r="M2659" t="s">
        <v>7253</v>
      </c>
    </row>
    <row r="2660" spans="1:13" x14ac:dyDescent="0.25">
      <c r="A2660">
        <v>5505</v>
      </c>
      <c r="B2660">
        <v>2015</v>
      </c>
      <c r="C2660" t="s">
        <v>3504</v>
      </c>
      <c r="D2660" t="s">
        <v>18</v>
      </c>
      <c r="E2660" t="s">
        <v>3194</v>
      </c>
      <c r="F2660" t="s">
        <v>3249</v>
      </c>
      <c r="G2660" t="s">
        <v>3842</v>
      </c>
      <c r="H2660">
        <v>69</v>
      </c>
      <c r="I2660">
        <v>56</v>
      </c>
      <c r="K2660" t="s">
        <v>484</v>
      </c>
      <c r="L2660">
        <v>1</v>
      </c>
      <c r="M2660" t="s">
        <v>7255</v>
      </c>
    </row>
    <row r="2661" spans="1:13" x14ac:dyDescent="0.25">
      <c r="A2661">
        <v>5506</v>
      </c>
      <c r="B2661">
        <v>2015</v>
      </c>
      <c r="C2661" t="s">
        <v>3504</v>
      </c>
      <c r="D2661" t="s">
        <v>314</v>
      </c>
      <c r="E2661" t="s">
        <v>3194</v>
      </c>
      <c r="F2661" t="s">
        <v>3201</v>
      </c>
      <c r="G2661" t="s">
        <v>3842</v>
      </c>
      <c r="H2661">
        <v>80</v>
      </c>
      <c r="I2661">
        <v>68</v>
      </c>
      <c r="K2661" t="s">
        <v>2010</v>
      </c>
      <c r="L2661">
        <v>1</v>
      </c>
      <c r="M2661" t="s">
        <v>7256</v>
      </c>
    </row>
    <row r="2662" spans="1:13" x14ac:dyDescent="0.25">
      <c r="A2662">
        <v>5509</v>
      </c>
      <c r="B2662">
        <v>2015</v>
      </c>
      <c r="C2662" t="s">
        <v>3504</v>
      </c>
      <c r="D2662" t="s">
        <v>180</v>
      </c>
      <c r="E2662" t="s">
        <v>3194</v>
      </c>
      <c r="F2662" t="s">
        <v>3462</v>
      </c>
      <c r="G2662" t="s">
        <v>3842</v>
      </c>
      <c r="H2662">
        <v>62</v>
      </c>
      <c r="I2662">
        <v>48</v>
      </c>
      <c r="K2662" t="s">
        <v>1681</v>
      </c>
      <c r="L2662">
        <v>1</v>
      </c>
      <c r="M2662" t="s">
        <v>7257</v>
      </c>
    </row>
    <row r="2663" spans="1:13" x14ac:dyDescent="0.25">
      <c r="A2663">
        <v>5513</v>
      </c>
      <c r="B2663">
        <v>2015</v>
      </c>
      <c r="C2663" t="s">
        <v>3504</v>
      </c>
      <c r="D2663" t="s">
        <v>36</v>
      </c>
      <c r="E2663" t="s">
        <v>3194</v>
      </c>
      <c r="F2663" t="s">
        <v>3502</v>
      </c>
      <c r="G2663" t="s">
        <v>3842</v>
      </c>
      <c r="H2663">
        <v>68</v>
      </c>
      <c r="I2663">
        <v>55</v>
      </c>
      <c r="K2663" t="s">
        <v>1220</v>
      </c>
      <c r="L2663">
        <v>1</v>
      </c>
      <c r="M2663" t="s">
        <v>7259</v>
      </c>
    </row>
    <row r="2664" spans="1:13" x14ac:dyDescent="0.25">
      <c r="A2664">
        <v>5514</v>
      </c>
      <c r="B2664">
        <v>2015</v>
      </c>
      <c r="C2664" t="s">
        <v>3504</v>
      </c>
      <c r="D2664" t="s">
        <v>1248</v>
      </c>
      <c r="E2664" t="s">
        <v>3194</v>
      </c>
      <c r="F2664" t="s">
        <v>3448</v>
      </c>
      <c r="G2664" t="s">
        <v>3841</v>
      </c>
      <c r="H2664">
        <v>55</v>
      </c>
      <c r="I2664">
        <v>54</v>
      </c>
      <c r="K2664" t="s">
        <v>1260</v>
      </c>
      <c r="L2664">
        <v>1</v>
      </c>
      <c r="M2664" t="s">
        <v>7225</v>
      </c>
    </row>
    <row r="2665" spans="1:13" x14ac:dyDescent="0.25">
      <c r="A2665">
        <v>5517</v>
      </c>
      <c r="B2665">
        <v>2015</v>
      </c>
      <c r="C2665" t="s">
        <v>3504</v>
      </c>
      <c r="D2665" t="s">
        <v>40</v>
      </c>
      <c r="E2665" t="s">
        <v>3194</v>
      </c>
      <c r="F2665" t="s">
        <v>3330</v>
      </c>
      <c r="G2665" t="s">
        <v>3841</v>
      </c>
      <c r="H2665">
        <v>78</v>
      </c>
      <c r="I2665">
        <v>68</v>
      </c>
      <c r="K2665" t="s">
        <v>1263</v>
      </c>
      <c r="L2665">
        <v>1</v>
      </c>
      <c r="M2665" t="s">
        <v>7171</v>
      </c>
    </row>
    <row r="2666" spans="1:13" x14ac:dyDescent="0.25">
      <c r="A2666">
        <v>5518</v>
      </c>
      <c r="B2666">
        <v>2015</v>
      </c>
      <c r="C2666" t="s">
        <v>3504</v>
      </c>
      <c r="D2666" t="s">
        <v>317</v>
      </c>
      <c r="E2666" t="s">
        <v>3194</v>
      </c>
      <c r="F2666" t="s">
        <v>3236</v>
      </c>
      <c r="G2666" t="s">
        <v>3842</v>
      </c>
      <c r="H2666">
        <v>59</v>
      </c>
      <c r="I2666">
        <v>46</v>
      </c>
      <c r="K2666" t="s">
        <v>1264</v>
      </c>
      <c r="L2666">
        <v>1</v>
      </c>
      <c r="M2666" t="s">
        <v>7123</v>
      </c>
    </row>
    <row r="2667" spans="1:13" x14ac:dyDescent="0.25">
      <c r="A2667">
        <v>5521</v>
      </c>
      <c r="B2667">
        <v>2015</v>
      </c>
      <c r="C2667" t="s">
        <v>3504</v>
      </c>
      <c r="D2667" t="s">
        <v>208</v>
      </c>
      <c r="E2667" t="s">
        <v>3194</v>
      </c>
      <c r="F2667" t="s">
        <v>3503</v>
      </c>
      <c r="G2667" t="s">
        <v>3842</v>
      </c>
      <c r="H2667">
        <v>54</v>
      </c>
      <c r="I2667">
        <v>52</v>
      </c>
      <c r="J2667" t="s">
        <v>3843</v>
      </c>
      <c r="K2667" t="s">
        <v>1265</v>
      </c>
      <c r="L2667">
        <v>1</v>
      </c>
      <c r="M2667" t="s">
        <v>7153</v>
      </c>
    </row>
    <row r="2668" spans="1:13" x14ac:dyDescent="0.25">
      <c r="A2668">
        <v>5522</v>
      </c>
      <c r="B2668">
        <v>2015</v>
      </c>
      <c r="C2668" t="s">
        <v>3504</v>
      </c>
      <c r="D2668" t="s">
        <v>557</v>
      </c>
      <c r="E2668" t="s">
        <v>3194</v>
      </c>
      <c r="F2668" t="s">
        <v>3505</v>
      </c>
      <c r="G2668" t="s">
        <v>3842</v>
      </c>
      <c r="H2668">
        <v>85</v>
      </c>
      <c r="I2668">
        <v>77</v>
      </c>
      <c r="J2668" t="s">
        <v>3843</v>
      </c>
      <c r="K2668" t="s">
        <v>1266</v>
      </c>
      <c r="L2668">
        <v>1</v>
      </c>
      <c r="M2668" t="s">
        <v>7196</v>
      </c>
    </row>
    <row r="2669" spans="1:13" x14ac:dyDescent="0.25">
      <c r="A2669">
        <v>5525</v>
      </c>
      <c r="B2669">
        <v>2015</v>
      </c>
      <c r="C2669" t="s">
        <v>3504</v>
      </c>
      <c r="D2669" t="s">
        <v>303</v>
      </c>
      <c r="E2669" t="s">
        <v>3194</v>
      </c>
      <c r="F2669" t="s">
        <v>3219</v>
      </c>
      <c r="G2669" t="s">
        <v>3842</v>
      </c>
      <c r="H2669">
        <v>94</v>
      </c>
      <c r="I2669">
        <v>83</v>
      </c>
      <c r="K2669" t="s">
        <v>1228</v>
      </c>
      <c r="L2669">
        <v>1</v>
      </c>
      <c r="M2669" t="s">
        <v>7251</v>
      </c>
    </row>
    <row r="2670" spans="1:13" x14ac:dyDescent="0.25">
      <c r="A2670">
        <v>5526</v>
      </c>
      <c r="B2670">
        <v>2015</v>
      </c>
      <c r="C2670" t="s">
        <v>3504</v>
      </c>
      <c r="D2670" t="s">
        <v>95</v>
      </c>
      <c r="E2670" t="s">
        <v>3194</v>
      </c>
      <c r="F2670" t="s">
        <v>3203</v>
      </c>
      <c r="G2670" t="s">
        <v>3841</v>
      </c>
      <c r="H2670">
        <v>65</v>
      </c>
      <c r="I2670">
        <v>61</v>
      </c>
      <c r="K2670" t="s">
        <v>1229</v>
      </c>
      <c r="L2670">
        <v>1</v>
      </c>
      <c r="M2670" t="s">
        <v>7242</v>
      </c>
    </row>
    <row r="2671" spans="1:13" x14ac:dyDescent="0.25">
      <c r="A2671">
        <v>5528</v>
      </c>
      <c r="B2671">
        <v>2015</v>
      </c>
      <c r="C2671" t="s">
        <v>3504</v>
      </c>
      <c r="D2671" t="s">
        <v>306</v>
      </c>
      <c r="E2671" t="s">
        <v>3194</v>
      </c>
      <c r="F2671" t="s">
        <v>3309</v>
      </c>
      <c r="G2671" t="s">
        <v>3842</v>
      </c>
      <c r="H2671">
        <v>59</v>
      </c>
      <c r="I2671">
        <v>49</v>
      </c>
      <c r="K2671" t="s">
        <v>2012</v>
      </c>
      <c r="L2671">
        <v>1</v>
      </c>
      <c r="M2671" t="s">
        <v>7217</v>
      </c>
    </row>
    <row r="2672" spans="1:13" x14ac:dyDescent="0.25">
      <c r="A2672">
        <v>5532</v>
      </c>
      <c r="B2672">
        <v>2015</v>
      </c>
      <c r="C2672" t="s">
        <v>3502</v>
      </c>
      <c r="D2672" t="s">
        <v>149</v>
      </c>
      <c r="E2672" t="s">
        <v>3194</v>
      </c>
      <c r="F2672" t="s">
        <v>3203</v>
      </c>
      <c r="G2672" t="s">
        <v>3841</v>
      </c>
      <c r="H2672">
        <v>61</v>
      </c>
      <c r="I2672">
        <v>59</v>
      </c>
      <c r="K2672" t="s">
        <v>2015</v>
      </c>
      <c r="L2672">
        <v>1</v>
      </c>
      <c r="M2672" t="s">
        <v>7233</v>
      </c>
    </row>
    <row r="2673" spans="1:13" x14ac:dyDescent="0.25">
      <c r="A2673">
        <v>5535</v>
      </c>
      <c r="B2673">
        <v>2015</v>
      </c>
      <c r="C2673" t="s">
        <v>3502</v>
      </c>
      <c r="D2673" t="s">
        <v>102</v>
      </c>
      <c r="E2673" t="s">
        <v>3194</v>
      </c>
      <c r="F2673" t="s">
        <v>3349</v>
      </c>
      <c r="G2673" t="s">
        <v>3842</v>
      </c>
      <c r="H2673">
        <v>66</v>
      </c>
      <c r="I2673">
        <v>58</v>
      </c>
      <c r="K2673" t="s">
        <v>2016</v>
      </c>
      <c r="L2673">
        <v>1</v>
      </c>
      <c r="M2673" t="s">
        <v>7263</v>
      </c>
    </row>
    <row r="2674" spans="1:13" x14ac:dyDescent="0.25">
      <c r="A2674">
        <v>5536</v>
      </c>
      <c r="B2674">
        <v>2015</v>
      </c>
      <c r="C2674" t="s">
        <v>3502</v>
      </c>
      <c r="D2674" t="s">
        <v>16</v>
      </c>
      <c r="E2674" t="s">
        <v>3194</v>
      </c>
      <c r="F2674" t="s">
        <v>3413</v>
      </c>
      <c r="G2674" t="s">
        <v>3841</v>
      </c>
      <c r="H2674">
        <v>60</v>
      </c>
      <c r="I2674">
        <v>58</v>
      </c>
      <c r="K2674" t="s">
        <v>2017</v>
      </c>
      <c r="L2674">
        <v>1</v>
      </c>
      <c r="M2674" t="s">
        <v>7264</v>
      </c>
    </row>
    <row r="2675" spans="1:13" x14ac:dyDescent="0.25">
      <c r="A2675">
        <v>5537</v>
      </c>
      <c r="B2675">
        <v>2015</v>
      </c>
      <c r="C2675" t="s">
        <v>3502</v>
      </c>
      <c r="D2675" t="s">
        <v>18</v>
      </c>
      <c r="E2675" t="s">
        <v>3194</v>
      </c>
      <c r="F2675" t="s">
        <v>3236</v>
      </c>
      <c r="G2675" t="s">
        <v>3841</v>
      </c>
      <c r="H2675">
        <v>60</v>
      </c>
      <c r="I2675">
        <v>57</v>
      </c>
      <c r="K2675" t="s">
        <v>2018</v>
      </c>
      <c r="L2675">
        <v>1</v>
      </c>
      <c r="M2675" t="s">
        <v>7112</v>
      </c>
    </row>
    <row r="2676" spans="1:13" x14ac:dyDescent="0.25">
      <c r="A2676">
        <v>5539</v>
      </c>
      <c r="B2676">
        <v>2015</v>
      </c>
      <c r="C2676" t="s">
        <v>3502</v>
      </c>
      <c r="D2676" t="s">
        <v>197</v>
      </c>
      <c r="E2676" t="s">
        <v>3194</v>
      </c>
      <c r="F2676" t="s">
        <v>3235</v>
      </c>
      <c r="G2676" t="s">
        <v>3842</v>
      </c>
      <c r="H2676">
        <v>60</v>
      </c>
      <c r="I2676">
        <v>46</v>
      </c>
      <c r="K2676" t="s">
        <v>2019</v>
      </c>
      <c r="L2676">
        <v>1</v>
      </c>
      <c r="M2676" t="s">
        <v>7094</v>
      </c>
    </row>
    <row r="2677" spans="1:13" x14ac:dyDescent="0.25">
      <c r="A2677">
        <v>5541</v>
      </c>
      <c r="B2677">
        <v>2015</v>
      </c>
      <c r="C2677" t="s">
        <v>3502</v>
      </c>
      <c r="D2677" t="s">
        <v>181</v>
      </c>
      <c r="E2677" t="s">
        <v>3194</v>
      </c>
      <c r="F2677" t="s">
        <v>3468</v>
      </c>
      <c r="G2677" t="s">
        <v>3842</v>
      </c>
      <c r="H2677">
        <v>69</v>
      </c>
      <c r="I2677">
        <v>60</v>
      </c>
      <c r="K2677" t="s">
        <v>2020</v>
      </c>
      <c r="L2677">
        <v>1</v>
      </c>
      <c r="M2677" t="s">
        <v>7266</v>
      </c>
    </row>
    <row r="2678" spans="1:13" x14ac:dyDescent="0.25">
      <c r="A2678">
        <v>5544</v>
      </c>
      <c r="B2678">
        <v>2015</v>
      </c>
      <c r="C2678" t="s">
        <v>3502</v>
      </c>
      <c r="D2678" t="s">
        <v>333</v>
      </c>
      <c r="E2678" t="s">
        <v>3194</v>
      </c>
      <c r="F2678" t="s">
        <v>3309</v>
      </c>
      <c r="G2678" t="s">
        <v>3842</v>
      </c>
      <c r="H2678">
        <v>79</v>
      </c>
      <c r="I2678">
        <v>67</v>
      </c>
      <c r="K2678" t="s">
        <v>1258</v>
      </c>
      <c r="L2678">
        <v>1</v>
      </c>
      <c r="M2678" t="s">
        <v>7208</v>
      </c>
    </row>
    <row r="2679" spans="1:13" x14ac:dyDescent="0.25">
      <c r="A2679">
        <v>5548</v>
      </c>
      <c r="B2679">
        <v>2015</v>
      </c>
      <c r="C2679" t="s">
        <v>3502</v>
      </c>
      <c r="D2679" t="s">
        <v>1899</v>
      </c>
      <c r="E2679" t="s">
        <v>3194</v>
      </c>
      <c r="F2679" t="s">
        <v>3505</v>
      </c>
      <c r="G2679" t="s">
        <v>3841</v>
      </c>
      <c r="H2679">
        <v>72</v>
      </c>
      <c r="I2679">
        <v>65</v>
      </c>
      <c r="J2679" t="s">
        <v>3843</v>
      </c>
      <c r="K2679" t="s">
        <v>2021</v>
      </c>
      <c r="L2679">
        <v>1</v>
      </c>
      <c r="M2679" t="s">
        <v>7190</v>
      </c>
    </row>
    <row r="2680" spans="1:13" x14ac:dyDescent="0.25">
      <c r="A2680">
        <v>5549</v>
      </c>
      <c r="B2680">
        <v>2015</v>
      </c>
      <c r="C2680" t="s">
        <v>3502</v>
      </c>
      <c r="D2680" t="s">
        <v>274</v>
      </c>
      <c r="E2680" t="s">
        <v>3194</v>
      </c>
      <c r="F2680" t="s">
        <v>3219</v>
      </c>
      <c r="G2680" t="s">
        <v>3841</v>
      </c>
      <c r="H2680">
        <v>63</v>
      </c>
      <c r="I2680">
        <v>55</v>
      </c>
      <c r="K2680" t="s">
        <v>2022</v>
      </c>
      <c r="L2680">
        <v>1</v>
      </c>
      <c r="M2680" t="s">
        <v>7250</v>
      </c>
    </row>
    <row r="2681" spans="1:13" x14ac:dyDescent="0.25">
      <c r="A2681">
        <v>5551</v>
      </c>
      <c r="B2681">
        <v>2015</v>
      </c>
      <c r="C2681" t="s">
        <v>3502</v>
      </c>
      <c r="D2681" t="s">
        <v>277</v>
      </c>
      <c r="E2681" t="s">
        <v>3194</v>
      </c>
      <c r="F2681" t="s">
        <v>3504</v>
      </c>
      <c r="G2681" t="s">
        <v>3841</v>
      </c>
      <c r="H2681">
        <v>58</v>
      </c>
      <c r="I2681">
        <v>49</v>
      </c>
      <c r="K2681" t="s">
        <v>2023</v>
      </c>
      <c r="L2681">
        <v>1</v>
      </c>
      <c r="M2681" t="s">
        <v>7260</v>
      </c>
    </row>
    <row r="2682" spans="1:13" x14ac:dyDescent="0.25">
      <c r="A2682">
        <v>5553</v>
      </c>
      <c r="B2682">
        <v>2015</v>
      </c>
      <c r="C2682" t="s">
        <v>3502</v>
      </c>
      <c r="D2682" t="s">
        <v>47</v>
      </c>
      <c r="E2682" t="s">
        <v>3194</v>
      </c>
      <c r="F2682" t="s">
        <v>3503</v>
      </c>
      <c r="G2682" t="s">
        <v>3842</v>
      </c>
      <c r="H2682">
        <v>69</v>
      </c>
      <c r="I2682">
        <v>58</v>
      </c>
      <c r="K2682" t="s">
        <v>2024</v>
      </c>
      <c r="L2682">
        <v>1</v>
      </c>
      <c r="M2682" t="s">
        <v>7154</v>
      </c>
    </row>
    <row r="2683" spans="1:13" x14ac:dyDescent="0.25">
      <c r="A2683">
        <v>5554</v>
      </c>
      <c r="B2683">
        <v>2015</v>
      </c>
      <c r="C2683" t="s">
        <v>3502</v>
      </c>
      <c r="D2683" t="s">
        <v>686</v>
      </c>
      <c r="E2683" t="s">
        <v>3194</v>
      </c>
      <c r="F2683" t="s">
        <v>3201</v>
      </c>
      <c r="G2683" t="s">
        <v>3842</v>
      </c>
      <c r="H2683">
        <v>65</v>
      </c>
      <c r="I2683">
        <v>57</v>
      </c>
      <c r="K2683" t="s">
        <v>2025</v>
      </c>
      <c r="L2683">
        <v>1</v>
      </c>
      <c r="M2683" t="s">
        <v>7268</v>
      </c>
    </row>
    <row r="2684" spans="1:13" x14ac:dyDescent="0.25">
      <c r="A2684">
        <v>5557</v>
      </c>
      <c r="B2684">
        <v>2015</v>
      </c>
      <c r="C2684" t="s">
        <v>3502</v>
      </c>
      <c r="D2684" t="s">
        <v>303</v>
      </c>
      <c r="E2684" t="s">
        <v>3194</v>
      </c>
      <c r="F2684" t="s">
        <v>3448</v>
      </c>
      <c r="G2684" t="s">
        <v>3841</v>
      </c>
      <c r="H2684">
        <v>63</v>
      </c>
      <c r="I2684">
        <v>58</v>
      </c>
      <c r="K2684" t="s">
        <v>1692</v>
      </c>
      <c r="L2684">
        <v>1</v>
      </c>
      <c r="M2684" t="s">
        <v>7230</v>
      </c>
    </row>
    <row r="2685" spans="1:13" x14ac:dyDescent="0.25">
      <c r="A2685">
        <v>5560</v>
      </c>
      <c r="B2685">
        <v>2015</v>
      </c>
      <c r="C2685" t="s">
        <v>3502</v>
      </c>
      <c r="D2685" t="s">
        <v>306</v>
      </c>
      <c r="E2685" t="s">
        <v>3194</v>
      </c>
      <c r="F2685" t="s">
        <v>3330</v>
      </c>
      <c r="G2685" t="s">
        <v>3842</v>
      </c>
      <c r="H2685">
        <v>68</v>
      </c>
      <c r="I2685">
        <v>60</v>
      </c>
      <c r="K2685" t="s">
        <v>2026</v>
      </c>
      <c r="L2685">
        <v>1</v>
      </c>
      <c r="M2685" t="s">
        <v>7181</v>
      </c>
    </row>
    <row r="2686" spans="1:13" x14ac:dyDescent="0.25">
      <c r="A2686">
        <v>5565</v>
      </c>
      <c r="B2686">
        <v>2015</v>
      </c>
      <c r="C2686" t="s">
        <v>3201</v>
      </c>
      <c r="D2686" t="s">
        <v>65</v>
      </c>
      <c r="E2686" t="s">
        <v>3194</v>
      </c>
      <c r="F2686" t="s">
        <v>3208</v>
      </c>
      <c r="G2686" t="s">
        <v>3841</v>
      </c>
      <c r="H2686">
        <v>84</v>
      </c>
      <c r="I2686">
        <v>76</v>
      </c>
      <c r="K2686" t="s">
        <v>66</v>
      </c>
      <c r="L2686">
        <v>1</v>
      </c>
      <c r="M2686" t="s">
        <v>4037</v>
      </c>
    </row>
    <row r="2687" spans="1:13" x14ac:dyDescent="0.25">
      <c r="A2687">
        <v>5569</v>
      </c>
      <c r="B2687">
        <v>2015</v>
      </c>
      <c r="C2687" t="s">
        <v>3201</v>
      </c>
      <c r="D2687" t="s">
        <v>289</v>
      </c>
      <c r="E2687" t="s">
        <v>3194</v>
      </c>
      <c r="F2687" t="s">
        <v>3219</v>
      </c>
      <c r="G2687" t="s">
        <v>3842</v>
      </c>
      <c r="H2687">
        <v>88</v>
      </c>
      <c r="I2687">
        <v>67</v>
      </c>
      <c r="K2687" t="s">
        <v>1892</v>
      </c>
      <c r="L2687">
        <v>1</v>
      </c>
      <c r="M2687" t="s">
        <v>7244</v>
      </c>
    </row>
    <row r="2688" spans="1:13" x14ac:dyDescent="0.25">
      <c r="A2688">
        <v>5571</v>
      </c>
      <c r="B2688">
        <v>2015</v>
      </c>
      <c r="C2688" t="s">
        <v>3201</v>
      </c>
      <c r="D2688" t="s">
        <v>24</v>
      </c>
      <c r="E2688" t="s">
        <v>3194</v>
      </c>
      <c r="F2688" t="s">
        <v>3218</v>
      </c>
      <c r="G2688" t="s">
        <v>3841</v>
      </c>
      <c r="H2688">
        <v>77</v>
      </c>
      <c r="I2688">
        <v>68</v>
      </c>
      <c r="K2688" t="s">
        <v>2028</v>
      </c>
      <c r="L2688">
        <v>1</v>
      </c>
      <c r="M2688" t="s">
        <v>3857</v>
      </c>
    </row>
    <row r="2689" spans="1:13" x14ac:dyDescent="0.25">
      <c r="A2689">
        <v>5573</v>
      </c>
      <c r="B2689">
        <v>2015</v>
      </c>
      <c r="C2689" t="s">
        <v>3201</v>
      </c>
      <c r="D2689" t="s">
        <v>181</v>
      </c>
      <c r="E2689" t="s">
        <v>3194</v>
      </c>
      <c r="F2689" t="s">
        <v>3240</v>
      </c>
      <c r="G2689" t="s">
        <v>3841</v>
      </c>
      <c r="H2689">
        <v>75</v>
      </c>
      <c r="I2689">
        <v>57</v>
      </c>
      <c r="K2689" t="s">
        <v>1941</v>
      </c>
      <c r="L2689">
        <v>1</v>
      </c>
      <c r="M2689" t="s">
        <v>7033</v>
      </c>
    </row>
    <row r="2690" spans="1:13" x14ac:dyDescent="0.25">
      <c r="A2690">
        <v>5574</v>
      </c>
      <c r="B2690">
        <v>2015</v>
      </c>
      <c r="C2690" t="s">
        <v>3201</v>
      </c>
      <c r="D2690" t="s">
        <v>183</v>
      </c>
      <c r="E2690" t="s">
        <v>3194</v>
      </c>
      <c r="F2690" t="s">
        <v>3200</v>
      </c>
      <c r="G2690" t="s">
        <v>3842</v>
      </c>
      <c r="H2690">
        <v>73</v>
      </c>
      <c r="I2690">
        <v>71</v>
      </c>
      <c r="K2690" t="s">
        <v>1942</v>
      </c>
      <c r="L2690">
        <v>1</v>
      </c>
      <c r="M2690" t="s">
        <v>7270</v>
      </c>
    </row>
    <row r="2691" spans="1:13" x14ac:dyDescent="0.25">
      <c r="A2691">
        <v>5576</v>
      </c>
      <c r="B2691">
        <v>2015</v>
      </c>
      <c r="C2691" t="s">
        <v>3201</v>
      </c>
      <c r="D2691" t="s">
        <v>333</v>
      </c>
      <c r="E2691" t="s">
        <v>3194</v>
      </c>
      <c r="F2691" t="s">
        <v>3330</v>
      </c>
      <c r="G2691" t="s">
        <v>3841</v>
      </c>
      <c r="H2691">
        <v>86</v>
      </c>
      <c r="I2691">
        <v>72</v>
      </c>
      <c r="K2691" t="s">
        <v>1943</v>
      </c>
      <c r="L2691">
        <v>1</v>
      </c>
      <c r="M2691" t="s">
        <v>7168</v>
      </c>
    </row>
    <row r="2692" spans="1:13" x14ac:dyDescent="0.25">
      <c r="A2692">
        <v>5577</v>
      </c>
      <c r="B2692">
        <v>2015</v>
      </c>
      <c r="C2692" t="s">
        <v>3201</v>
      </c>
      <c r="D2692" t="s">
        <v>159</v>
      </c>
      <c r="E2692" t="s">
        <v>3194</v>
      </c>
      <c r="F2692" t="s">
        <v>3203</v>
      </c>
      <c r="G2692" t="s">
        <v>3842</v>
      </c>
      <c r="H2692">
        <v>79</v>
      </c>
      <c r="I2692">
        <v>69</v>
      </c>
      <c r="K2692" t="s">
        <v>1944</v>
      </c>
      <c r="L2692">
        <v>1</v>
      </c>
      <c r="M2692" t="s">
        <v>7236</v>
      </c>
    </row>
    <row r="2693" spans="1:13" x14ac:dyDescent="0.25">
      <c r="A2693">
        <v>5578</v>
      </c>
      <c r="B2693">
        <v>2015</v>
      </c>
      <c r="C2693" t="s">
        <v>3201</v>
      </c>
      <c r="D2693" t="s">
        <v>161</v>
      </c>
      <c r="E2693" t="s">
        <v>3194</v>
      </c>
      <c r="F2693" t="s">
        <v>3503</v>
      </c>
      <c r="G2693" t="s">
        <v>3841</v>
      </c>
      <c r="H2693">
        <v>79</v>
      </c>
      <c r="I2693">
        <v>67</v>
      </c>
      <c r="K2693" t="s">
        <v>2030</v>
      </c>
      <c r="L2693">
        <v>1</v>
      </c>
      <c r="M2693" t="s">
        <v>7146</v>
      </c>
    </row>
    <row r="2694" spans="1:13" x14ac:dyDescent="0.25">
      <c r="A2694">
        <v>5581</v>
      </c>
      <c r="B2694">
        <v>2015</v>
      </c>
      <c r="C2694" t="s">
        <v>3201</v>
      </c>
      <c r="D2694" t="s">
        <v>612</v>
      </c>
      <c r="E2694" t="s">
        <v>3194</v>
      </c>
      <c r="F2694" t="s">
        <v>3309</v>
      </c>
      <c r="G2694" t="s">
        <v>3842</v>
      </c>
      <c r="H2694">
        <v>69</v>
      </c>
      <c r="I2694">
        <v>60</v>
      </c>
      <c r="K2694" t="s">
        <v>1947</v>
      </c>
      <c r="L2694">
        <v>1</v>
      </c>
      <c r="M2694" t="s">
        <v>7211</v>
      </c>
    </row>
    <row r="2695" spans="1:13" x14ac:dyDescent="0.25">
      <c r="A2695">
        <v>5582</v>
      </c>
      <c r="B2695">
        <v>2015</v>
      </c>
      <c r="C2695" t="s">
        <v>3201</v>
      </c>
      <c r="D2695" t="s">
        <v>41</v>
      </c>
      <c r="E2695" t="s">
        <v>3194</v>
      </c>
      <c r="F2695" t="s">
        <v>3502</v>
      </c>
      <c r="G2695" t="s">
        <v>3841</v>
      </c>
      <c r="H2695">
        <v>69</v>
      </c>
      <c r="I2695">
        <v>55</v>
      </c>
      <c r="K2695" t="s">
        <v>2032</v>
      </c>
      <c r="L2695">
        <v>1</v>
      </c>
      <c r="M2695" t="s">
        <v>7267</v>
      </c>
    </row>
    <row r="2696" spans="1:13" x14ac:dyDescent="0.25">
      <c r="A2696">
        <v>5584</v>
      </c>
      <c r="B2696">
        <v>2015</v>
      </c>
      <c r="C2696" t="s">
        <v>3201</v>
      </c>
      <c r="D2696" t="s">
        <v>761</v>
      </c>
      <c r="E2696" t="s">
        <v>3194</v>
      </c>
      <c r="F2696" t="s">
        <v>3504</v>
      </c>
      <c r="G2696" t="s">
        <v>3842</v>
      </c>
      <c r="H2696">
        <v>79</v>
      </c>
      <c r="I2696">
        <v>72</v>
      </c>
      <c r="K2696" t="s">
        <v>2033</v>
      </c>
      <c r="L2696">
        <v>1</v>
      </c>
      <c r="M2696" t="s">
        <v>7261</v>
      </c>
    </row>
    <row r="2697" spans="1:13" x14ac:dyDescent="0.25">
      <c r="A2697">
        <v>5588</v>
      </c>
      <c r="B2697">
        <v>2015</v>
      </c>
      <c r="C2697" t="s">
        <v>3201</v>
      </c>
      <c r="D2697" t="s">
        <v>92</v>
      </c>
      <c r="E2697" t="s">
        <v>3194</v>
      </c>
      <c r="F2697" t="s">
        <v>3448</v>
      </c>
      <c r="G2697" t="s">
        <v>3841</v>
      </c>
      <c r="H2697">
        <v>83</v>
      </c>
      <c r="I2697">
        <v>64</v>
      </c>
      <c r="K2697" t="s">
        <v>2035</v>
      </c>
      <c r="L2697">
        <v>1</v>
      </c>
      <c r="M2697" t="s">
        <v>7229</v>
      </c>
    </row>
    <row r="2698" spans="1:13" x14ac:dyDescent="0.25">
      <c r="A2698">
        <v>5589</v>
      </c>
      <c r="B2698">
        <v>2015</v>
      </c>
      <c r="C2698" t="s">
        <v>3201</v>
      </c>
      <c r="D2698" t="s">
        <v>303</v>
      </c>
      <c r="E2698" t="s">
        <v>3194</v>
      </c>
      <c r="F2698" t="s">
        <v>3236</v>
      </c>
      <c r="G2698" t="s">
        <v>3841</v>
      </c>
      <c r="H2698">
        <v>69</v>
      </c>
      <c r="I2698">
        <v>63</v>
      </c>
      <c r="J2698" t="s">
        <v>3843</v>
      </c>
      <c r="K2698" t="s">
        <v>2036</v>
      </c>
      <c r="L2698">
        <v>1</v>
      </c>
      <c r="M2698" t="s">
        <v>7130</v>
      </c>
    </row>
    <row r="2699" spans="1:13" x14ac:dyDescent="0.25">
      <c r="A2699">
        <v>5590</v>
      </c>
      <c r="B2699">
        <v>2015</v>
      </c>
      <c r="C2699" t="s">
        <v>3201</v>
      </c>
      <c r="D2699" t="s">
        <v>95</v>
      </c>
      <c r="E2699" t="s">
        <v>3194</v>
      </c>
      <c r="F2699" t="s">
        <v>3505</v>
      </c>
      <c r="G2699" t="s">
        <v>3841</v>
      </c>
      <c r="H2699">
        <v>80</v>
      </c>
      <c r="I2699">
        <v>74</v>
      </c>
      <c r="K2699" t="s">
        <v>2037</v>
      </c>
      <c r="L2699">
        <v>1</v>
      </c>
      <c r="M2699" t="s">
        <v>7197</v>
      </c>
    </row>
    <row r="2700" spans="1:13" x14ac:dyDescent="0.25">
      <c r="A2700">
        <v>5595</v>
      </c>
      <c r="B2700">
        <v>2015</v>
      </c>
      <c r="C2700" t="s">
        <v>3243</v>
      </c>
      <c r="D2700" t="s">
        <v>64</v>
      </c>
      <c r="E2700" t="s">
        <v>3194</v>
      </c>
      <c r="F2700" t="s">
        <v>3212</v>
      </c>
      <c r="G2700" t="s">
        <v>3842</v>
      </c>
      <c r="H2700">
        <v>74</v>
      </c>
      <c r="I2700">
        <v>57</v>
      </c>
      <c r="K2700" t="s">
        <v>176</v>
      </c>
      <c r="L2700">
        <v>1</v>
      </c>
      <c r="M2700" t="s">
        <v>4020</v>
      </c>
    </row>
    <row r="2701" spans="1:13" x14ac:dyDescent="0.25">
      <c r="A2701">
        <v>5600</v>
      </c>
      <c r="B2701">
        <v>2015</v>
      </c>
      <c r="C2701" t="s">
        <v>3243</v>
      </c>
      <c r="D2701" t="s">
        <v>104</v>
      </c>
      <c r="E2701" t="s">
        <v>3194</v>
      </c>
      <c r="F2701" t="s">
        <v>3227</v>
      </c>
      <c r="G2701" t="s">
        <v>3842</v>
      </c>
      <c r="H2701">
        <v>72</v>
      </c>
      <c r="I2701">
        <v>66</v>
      </c>
      <c r="K2701" t="s">
        <v>151</v>
      </c>
      <c r="L2701">
        <v>1</v>
      </c>
      <c r="M2701" t="s">
        <v>7273</v>
      </c>
    </row>
    <row r="2702" spans="1:13" x14ac:dyDescent="0.25">
      <c r="A2702">
        <v>5601</v>
      </c>
      <c r="B2702">
        <v>2015</v>
      </c>
      <c r="C2702" t="s">
        <v>3243</v>
      </c>
      <c r="D2702" t="s">
        <v>132</v>
      </c>
      <c r="E2702" t="s">
        <v>3194</v>
      </c>
      <c r="F2702" t="s">
        <v>3533</v>
      </c>
      <c r="G2702" t="s">
        <v>3842</v>
      </c>
      <c r="H2702">
        <v>81</v>
      </c>
      <c r="I2702">
        <v>60</v>
      </c>
      <c r="K2702" t="s">
        <v>105</v>
      </c>
      <c r="L2702">
        <v>1</v>
      </c>
      <c r="M2702" t="s">
        <v>7274</v>
      </c>
    </row>
    <row r="2703" spans="1:13" x14ac:dyDescent="0.25">
      <c r="A2703">
        <v>5602</v>
      </c>
      <c r="B2703">
        <v>2015</v>
      </c>
      <c r="C2703" t="s">
        <v>3243</v>
      </c>
      <c r="D2703" t="s">
        <v>218</v>
      </c>
      <c r="E2703" t="s">
        <v>3194</v>
      </c>
      <c r="F2703" t="s">
        <v>3393</v>
      </c>
      <c r="G2703" t="s">
        <v>3842</v>
      </c>
      <c r="H2703">
        <v>73</v>
      </c>
      <c r="I2703">
        <v>49</v>
      </c>
      <c r="K2703" t="s">
        <v>196</v>
      </c>
      <c r="L2703">
        <v>1</v>
      </c>
      <c r="M2703" t="s">
        <v>7275</v>
      </c>
    </row>
    <row r="2704" spans="1:13" x14ac:dyDescent="0.25">
      <c r="A2704">
        <v>5603</v>
      </c>
      <c r="B2704">
        <v>2015</v>
      </c>
      <c r="C2704" t="s">
        <v>3243</v>
      </c>
      <c r="D2704" t="s">
        <v>24</v>
      </c>
      <c r="E2704" t="s">
        <v>3194</v>
      </c>
      <c r="F2704" t="s">
        <v>3411</v>
      </c>
      <c r="G2704" t="s">
        <v>3841</v>
      </c>
      <c r="H2704">
        <v>62</v>
      </c>
      <c r="I2704">
        <v>61</v>
      </c>
      <c r="K2704" t="s">
        <v>153</v>
      </c>
      <c r="L2704">
        <v>1</v>
      </c>
      <c r="M2704" t="s">
        <v>6666</v>
      </c>
    </row>
    <row r="2705" spans="1:13" x14ac:dyDescent="0.25">
      <c r="A2705">
        <v>5605</v>
      </c>
      <c r="B2705">
        <v>2015</v>
      </c>
      <c r="C2705" t="s">
        <v>3243</v>
      </c>
      <c r="D2705" t="s">
        <v>26</v>
      </c>
      <c r="E2705" t="s">
        <v>3194</v>
      </c>
      <c r="F2705" t="s">
        <v>3839</v>
      </c>
      <c r="G2705" t="s">
        <v>3842</v>
      </c>
      <c r="H2705">
        <v>92</v>
      </c>
      <c r="I2705">
        <v>53</v>
      </c>
      <c r="K2705" t="s">
        <v>332</v>
      </c>
      <c r="L2705">
        <v>1</v>
      </c>
      <c r="M2705" t="s">
        <v>7277</v>
      </c>
    </row>
    <row r="2706" spans="1:13" x14ac:dyDescent="0.25">
      <c r="A2706">
        <v>5606</v>
      </c>
      <c r="B2706">
        <v>2015</v>
      </c>
      <c r="C2706" t="s">
        <v>3243</v>
      </c>
      <c r="D2706" t="s">
        <v>30</v>
      </c>
      <c r="E2706" t="s">
        <v>3194</v>
      </c>
      <c r="F2706" t="s">
        <v>3447</v>
      </c>
      <c r="G2706" t="s">
        <v>3842</v>
      </c>
      <c r="H2706">
        <v>70</v>
      </c>
      <c r="I2706">
        <v>63</v>
      </c>
      <c r="K2706" t="s">
        <v>398</v>
      </c>
      <c r="L2706">
        <v>1</v>
      </c>
      <c r="M2706" t="s">
        <v>6648</v>
      </c>
    </row>
    <row r="2707" spans="1:13" x14ac:dyDescent="0.25">
      <c r="A2707">
        <v>5607</v>
      </c>
      <c r="B2707">
        <v>2015</v>
      </c>
      <c r="C2707" t="s">
        <v>3243</v>
      </c>
      <c r="D2707" t="s">
        <v>32</v>
      </c>
      <c r="E2707" t="s">
        <v>3194</v>
      </c>
      <c r="F2707" t="s">
        <v>3471</v>
      </c>
      <c r="G2707" t="s">
        <v>3842</v>
      </c>
      <c r="H2707">
        <v>79</v>
      </c>
      <c r="I2707">
        <v>62</v>
      </c>
      <c r="K2707" t="s">
        <v>399</v>
      </c>
      <c r="L2707">
        <v>1</v>
      </c>
      <c r="M2707" t="s">
        <v>7278</v>
      </c>
    </row>
    <row r="2708" spans="1:13" x14ac:dyDescent="0.25">
      <c r="A2708">
        <v>5608</v>
      </c>
      <c r="B2708">
        <v>2015</v>
      </c>
      <c r="C2708" t="s">
        <v>3243</v>
      </c>
      <c r="D2708" t="s">
        <v>34</v>
      </c>
      <c r="E2708" t="s">
        <v>3194</v>
      </c>
      <c r="F2708" t="s">
        <v>3231</v>
      </c>
      <c r="G2708" t="s">
        <v>3842</v>
      </c>
      <c r="H2708">
        <v>72</v>
      </c>
      <c r="I2708">
        <v>52</v>
      </c>
      <c r="K2708" t="s">
        <v>400</v>
      </c>
      <c r="L2708">
        <v>1</v>
      </c>
      <c r="M2708" t="s">
        <v>7279</v>
      </c>
    </row>
    <row r="2709" spans="1:13" x14ac:dyDescent="0.25">
      <c r="A2709">
        <v>5610</v>
      </c>
      <c r="B2709">
        <v>2015</v>
      </c>
      <c r="C2709" t="s">
        <v>3243</v>
      </c>
      <c r="D2709" t="s">
        <v>37</v>
      </c>
      <c r="E2709" t="s">
        <v>3194</v>
      </c>
      <c r="F2709" t="s">
        <v>3488</v>
      </c>
      <c r="G2709" t="s">
        <v>3842</v>
      </c>
      <c r="H2709">
        <v>67</v>
      </c>
      <c r="I2709">
        <v>50</v>
      </c>
      <c r="K2709" t="s">
        <v>748</v>
      </c>
      <c r="L2709">
        <v>1</v>
      </c>
      <c r="M2709" t="s">
        <v>7281</v>
      </c>
    </row>
    <row r="2710" spans="1:13" x14ac:dyDescent="0.25">
      <c r="A2710">
        <v>5611</v>
      </c>
      <c r="B2710">
        <v>2015</v>
      </c>
      <c r="C2710" t="s">
        <v>3243</v>
      </c>
      <c r="D2710" t="s">
        <v>85</v>
      </c>
      <c r="E2710" t="s">
        <v>3194</v>
      </c>
      <c r="F2710" t="s">
        <v>3223</v>
      </c>
      <c r="G2710" t="s">
        <v>3842</v>
      </c>
      <c r="H2710">
        <v>82</v>
      </c>
      <c r="I2710">
        <v>76</v>
      </c>
      <c r="K2710" t="s">
        <v>403</v>
      </c>
      <c r="L2710">
        <v>1</v>
      </c>
      <c r="M2710" t="s">
        <v>7282</v>
      </c>
    </row>
    <row r="2711" spans="1:13" x14ac:dyDescent="0.25">
      <c r="A2711">
        <v>5614</v>
      </c>
      <c r="B2711">
        <v>2015</v>
      </c>
      <c r="C2711" t="s">
        <v>3243</v>
      </c>
      <c r="D2711" t="s">
        <v>422</v>
      </c>
      <c r="E2711" t="s">
        <v>3194</v>
      </c>
      <c r="F2711" t="s">
        <v>3437</v>
      </c>
      <c r="G2711" t="s">
        <v>3842</v>
      </c>
      <c r="H2711">
        <v>59</v>
      </c>
      <c r="I2711">
        <v>47</v>
      </c>
      <c r="K2711" t="s">
        <v>795</v>
      </c>
      <c r="L2711">
        <v>1</v>
      </c>
      <c r="M2711" t="s">
        <v>7285</v>
      </c>
    </row>
    <row r="2712" spans="1:13" x14ac:dyDescent="0.25">
      <c r="A2712">
        <v>5617</v>
      </c>
      <c r="B2712">
        <v>2015</v>
      </c>
      <c r="C2712" t="s">
        <v>3243</v>
      </c>
      <c r="D2712" t="s">
        <v>47</v>
      </c>
      <c r="E2712" t="s">
        <v>3194</v>
      </c>
      <c r="F2712" t="s">
        <v>3405</v>
      </c>
      <c r="G2712" t="s">
        <v>3842</v>
      </c>
      <c r="H2712">
        <v>75</v>
      </c>
      <c r="I2712">
        <v>72</v>
      </c>
      <c r="K2712" t="s">
        <v>409</v>
      </c>
      <c r="L2712">
        <v>1</v>
      </c>
      <c r="M2712" t="s">
        <v>7288</v>
      </c>
    </row>
    <row r="2713" spans="1:13" x14ac:dyDescent="0.25">
      <c r="A2713">
        <v>5618</v>
      </c>
      <c r="B2713">
        <v>2015</v>
      </c>
      <c r="C2713" t="s">
        <v>3243</v>
      </c>
      <c r="D2713" t="s">
        <v>49</v>
      </c>
      <c r="E2713" t="s">
        <v>3194</v>
      </c>
      <c r="F2713" t="s">
        <v>3496</v>
      </c>
      <c r="G2713" t="s">
        <v>3842</v>
      </c>
      <c r="H2713">
        <v>61</v>
      </c>
      <c r="I2713">
        <v>52</v>
      </c>
      <c r="K2713" t="s">
        <v>410</v>
      </c>
      <c r="L2713">
        <v>1</v>
      </c>
      <c r="M2713" t="s">
        <v>7289</v>
      </c>
    </row>
    <row r="2714" spans="1:13" x14ac:dyDescent="0.25">
      <c r="A2714">
        <v>5620</v>
      </c>
      <c r="B2714">
        <v>2015</v>
      </c>
      <c r="C2714" t="s">
        <v>3243</v>
      </c>
      <c r="D2714" t="s">
        <v>93</v>
      </c>
      <c r="E2714" t="s">
        <v>3194</v>
      </c>
      <c r="F2714" t="s">
        <v>3410</v>
      </c>
      <c r="G2714" t="s">
        <v>3841</v>
      </c>
      <c r="H2714">
        <v>68</v>
      </c>
      <c r="I2714">
        <v>66</v>
      </c>
      <c r="K2714" t="s">
        <v>284</v>
      </c>
      <c r="L2714">
        <v>1</v>
      </c>
      <c r="M2714" t="s">
        <v>7291</v>
      </c>
    </row>
    <row r="2715" spans="1:13" x14ac:dyDescent="0.25">
      <c r="A2715">
        <v>5621</v>
      </c>
      <c r="B2715">
        <v>2015</v>
      </c>
      <c r="C2715" t="s">
        <v>3243</v>
      </c>
      <c r="D2715" t="s">
        <v>95</v>
      </c>
      <c r="E2715" t="s">
        <v>3194</v>
      </c>
      <c r="F2715" t="s">
        <v>3290</v>
      </c>
      <c r="G2715" t="s">
        <v>3841</v>
      </c>
      <c r="H2715">
        <v>57</v>
      </c>
      <c r="I2715">
        <v>52</v>
      </c>
      <c r="J2715" t="s">
        <v>3843</v>
      </c>
      <c r="K2715" t="s">
        <v>798</v>
      </c>
      <c r="L2715">
        <v>1</v>
      </c>
      <c r="M2715" t="s">
        <v>7292</v>
      </c>
    </row>
    <row r="2716" spans="1:13" x14ac:dyDescent="0.25">
      <c r="A2716">
        <v>5623</v>
      </c>
      <c r="B2716">
        <v>2015</v>
      </c>
      <c r="C2716" t="s">
        <v>3243</v>
      </c>
      <c r="D2716" t="s">
        <v>1731</v>
      </c>
      <c r="E2716" t="s">
        <v>3194</v>
      </c>
      <c r="F2716" t="s">
        <v>3312</v>
      </c>
      <c r="G2716" t="s">
        <v>3842</v>
      </c>
      <c r="H2716">
        <v>70</v>
      </c>
      <c r="I2716">
        <v>58</v>
      </c>
      <c r="K2716" t="s">
        <v>800</v>
      </c>
      <c r="L2716">
        <v>1</v>
      </c>
      <c r="M2716" t="s">
        <v>7294</v>
      </c>
    </row>
    <row r="2717" spans="1:13" x14ac:dyDescent="0.25">
      <c r="A2717">
        <v>5626</v>
      </c>
      <c r="B2717">
        <v>2015</v>
      </c>
      <c r="C2717" t="s">
        <v>3243</v>
      </c>
      <c r="D2717" t="s">
        <v>1581</v>
      </c>
      <c r="E2717" t="s">
        <v>3194</v>
      </c>
      <c r="F2717" t="s">
        <v>3224</v>
      </c>
      <c r="G2717" t="s">
        <v>3842</v>
      </c>
      <c r="H2717">
        <v>76</v>
      </c>
      <c r="I2717">
        <v>52</v>
      </c>
      <c r="K2717" t="s">
        <v>2039</v>
      </c>
      <c r="L2717">
        <v>1</v>
      </c>
      <c r="M2717" t="s">
        <v>7297</v>
      </c>
    </row>
    <row r="2718" spans="1:13" x14ac:dyDescent="0.25">
      <c r="A2718">
        <v>5631</v>
      </c>
      <c r="B2718">
        <v>2015</v>
      </c>
      <c r="C2718" t="s">
        <v>3437</v>
      </c>
      <c r="D2718" t="s">
        <v>65</v>
      </c>
      <c r="E2718" t="s">
        <v>3194</v>
      </c>
      <c r="F2718" t="s">
        <v>3839</v>
      </c>
      <c r="G2718" t="s">
        <v>3842</v>
      </c>
      <c r="H2718">
        <v>101</v>
      </c>
      <c r="I2718">
        <v>62</v>
      </c>
      <c r="K2718" t="s">
        <v>11</v>
      </c>
      <c r="L2718">
        <v>1</v>
      </c>
      <c r="M2718" t="s">
        <v>7302</v>
      </c>
    </row>
    <row r="2719" spans="1:13" x14ac:dyDescent="0.25">
      <c r="A2719">
        <v>5633</v>
      </c>
      <c r="B2719">
        <v>2015</v>
      </c>
      <c r="C2719" t="s">
        <v>3437</v>
      </c>
      <c r="D2719" t="s">
        <v>313</v>
      </c>
      <c r="E2719" t="s">
        <v>3194</v>
      </c>
      <c r="F2719" t="s">
        <v>3536</v>
      </c>
      <c r="G2719" t="s">
        <v>3842</v>
      </c>
      <c r="H2719">
        <v>88</v>
      </c>
      <c r="I2719">
        <v>46</v>
      </c>
      <c r="K2719" t="s">
        <v>15</v>
      </c>
      <c r="L2719">
        <v>1</v>
      </c>
      <c r="M2719" t="s">
        <v>7304</v>
      </c>
    </row>
    <row r="2720" spans="1:13" x14ac:dyDescent="0.25">
      <c r="A2720">
        <v>5635</v>
      </c>
      <c r="B2720">
        <v>2015</v>
      </c>
      <c r="C2720" t="s">
        <v>3437</v>
      </c>
      <c r="D2720" t="s">
        <v>20</v>
      </c>
      <c r="E2720" t="s">
        <v>3194</v>
      </c>
      <c r="F2720" t="s">
        <v>3311</v>
      </c>
      <c r="G2720" t="s">
        <v>3842</v>
      </c>
      <c r="H2720">
        <v>70</v>
      </c>
      <c r="I2720">
        <v>63</v>
      </c>
      <c r="K2720" t="s">
        <v>235</v>
      </c>
      <c r="L2720">
        <v>1</v>
      </c>
      <c r="M2720" t="s">
        <v>7306</v>
      </c>
    </row>
    <row r="2721" spans="1:13" x14ac:dyDescent="0.25">
      <c r="A2721">
        <v>5637</v>
      </c>
      <c r="B2721">
        <v>2015</v>
      </c>
      <c r="C2721" t="s">
        <v>3437</v>
      </c>
      <c r="D2721" t="s">
        <v>263</v>
      </c>
      <c r="E2721" t="s">
        <v>3194</v>
      </c>
      <c r="F2721" t="s">
        <v>3308</v>
      </c>
      <c r="G2721" t="s">
        <v>3841</v>
      </c>
      <c r="H2721">
        <v>72</v>
      </c>
      <c r="I2721">
        <v>52</v>
      </c>
      <c r="K2721" t="s">
        <v>484</v>
      </c>
      <c r="L2721">
        <v>1</v>
      </c>
      <c r="M2721" t="s">
        <v>6489</v>
      </c>
    </row>
    <row r="2722" spans="1:13" x14ac:dyDescent="0.25">
      <c r="A2722">
        <v>5639</v>
      </c>
      <c r="B2722">
        <v>2015</v>
      </c>
      <c r="C2722" t="s">
        <v>3437</v>
      </c>
      <c r="D2722" t="s">
        <v>183</v>
      </c>
      <c r="E2722" t="s">
        <v>3194</v>
      </c>
      <c r="F2722" t="s">
        <v>3430</v>
      </c>
      <c r="G2722" t="s">
        <v>3842</v>
      </c>
      <c r="H2722">
        <v>69</v>
      </c>
      <c r="I2722">
        <v>64</v>
      </c>
      <c r="K2722" t="s">
        <v>27</v>
      </c>
      <c r="L2722">
        <v>1</v>
      </c>
      <c r="M2722" t="s">
        <v>5880</v>
      </c>
    </row>
    <row r="2723" spans="1:13" x14ac:dyDescent="0.25">
      <c r="A2723">
        <v>5640</v>
      </c>
      <c r="B2723">
        <v>2015</v>
      </c>
      <c r="C2723" t="s">
        <v>3437</v>
      </c>
      <c r="D2723" t="s">
        <v>32</v>
      </c>
      <c r="E2723" t="s">
        <v>3194</v>
      </c>
      <c r="F2723" t="s">
        <v>3340</v>
      </c>
      <c r="G2723" t="s">
        <v>3842</v>
      </c>
      <c r="H2723">
        <v>51</v>
      </c>
      <c r="I2723">
        <v>48</v>
      </c>
      <c r="K2723" t="s">
        <v>29</v>
      </c>
      <c r="L2723">
        <v>1</v>
      </c>
      <c r="M2723" t="s">
        <v>7308</v>
      </c>
    </row>
    <row r="2724" spans="1:13" x14ac:dyDescent="0.25">
      <c r="A2724">
        <v>5642</v>
      </c>
      <c r="B2724">
        <v>2015</v>
      </c>
      <c r="C2724" t="s">
        <v>3437</v>
      </c>
      <c r="D2724" t="s">
        <v>36</v>
      </c>
      <c r="E2724" t="s">
        <v>3194</v>
      </c>
      <c r="F2724" t="s">
        <v>3223</v>
      </c>
      <c r="G2724" t="s">
        <v>3842</v>
      </c>
      <c r="H2724">
        <v>83</v>
      </c>
      <c r="I2724">
        <v>65</v>
      </c>
      <c r="K2724" t="s">
        <v>1121</v>
      </c>
      <c r="L2724">
        <v>1</v>
      </c>
      <c r="M2724" t="s">
        <v>7310</v>
      </c>
    </row>
    <row r="2725" spans="1:13" x14ac:dyDescent="0.25">
      <c r="A2725">
        <v>5645</v>
      </c>
      <c r="B2725">
        <v>2015</v>
      </c>
      <c r="C2725" t="s">
        <v>3437</v>
      </c>
      <c r="D2725" t="s">
        <v>274</v>
      </c>
      <c r="E2725" t="s">
        <v>3194</v>
      </c>
      <c r="F2725" t="s">
        <v>3312</v>
      </c>
      <c r="G2725" t="s">
        <v>3841</v>
      </c>
      <c r="H2725">
        <v>82</v>
      </c>
      <c r="I2725">
        <v>73</v>
      </c>
      <c r="K2725" t="s">
        <v>1124</v>
      </c>
      <c r="L2725">
        <v>1</v>
      </c>
      <c r="M2725" t="s">
        <v>7313</v>
      </c>
    </row>
    <row r="2726" spans="1:13" x14ac:dyDescent="0.25">
      <c r="A2726">
        <v>5646</v>
      </c>
      <c r="B2726">
        <v>2015</v>
      </c>
      <c r="C2726" t="s">
        <v>3437</v>
      </c>
      <c r="D2726" t="s">
        <v>317</v>
      </c>
      <c r="E2726" t="s">
        <v>3194</v>
      </c>
      <c r="F2726" t="s">
        <v>3496</v>
      </c>
      <c r="G2726" t="s">
        <v>3841</v>
      </c>
      <c r="H2726">
        <v>63</v>
      </c>
      <c r="I2726">
        <v>52</v>
      </c>
      <c r="K2726" t="s">
        <v>1125</v>
      </c>
      <c r="L2726">
        <v>1</v>
      </c>
      <c r="M2726" t="s">
        <v>7314</v>
      </c>
    </row>
    <row r="2727" spans="1:13" x14ac:dyDescent="0.25">
      <c r="A2727">
        <v>5649</v>
      </c>
      <c r="B2727">
        <v>2015</v>
      </c>
      <c r="C2727" t="s">
        <v>3437</v>
      </c>
      <c r="D2727" t="s">
        <v>45</v>
      </c>
      <c r="E2727" t="s">
        <v>3194</v>
      </c>
      <c r="F2727" t="s">
        <v>3405</v>
      </c>
      <c r="G2727" t="s">
        <v>3841</v>
      </c>
      <c r="H2727">
        <v>82</v>
      </c>
      <c r="I2727">
        <v>78</v>
      </c>
      <c r="K2727" t="s">
        <v>491</v>
      </c>
      <c r="L2727">
        <v>1</v>
      </c>
      <c r="M2727" t="s">
        <v>7316</v>
      </c>
    </row>
    <row r="2728" spans="1:13" x14ac:dyDescent="0.25">
      <c r="A2728">
        <v>5650</v>
      </c>
      <c r="B2728">
        <v>2015</v>
      </c>
      <c r="C2728" t="s">
        <v>3437</v>
      </c>
      <c r="D2728" t="s">
        <v>47</v>
      </c>
      <c r="E2728" t="s">
        <v>3194</v>
      </c>
      <c r="F2728" t="s">
        <v>3410</v>
      </c>
      <c r="G2728" t="s">
        <v>3841</v>
      </c>
      <c r="H2728">
        <v>72</v>
      </c>
      <c r="I2728">
        <v>61</v>
      </c>
      <c r="K2728" t="s">
        <v>492</v>
      </c>
      <c r="L2728">
        <v>1</v>
      </c>
      <c r="M2728" t="s">
        <v>7317</v>
      </c>
    </row>
    <row r="2729" spans="1:13" x14ac:dyDescent="0.25">
      <c r="A2729">
        <v>5652</v>
      </c>
      <c r="B2729">
        <v>2015</v>
      </c>
      <c r="C2729" t="s">
        <v>3437</v>
      </c>
      <c r="D2729" t="s">
        <v>92</v>
      </c>
      <c r="E2729" t="s">
        <v>3194</v>
      </c>
      <c r="F2729" t="s">
        <v>3488</v>
      </c>
      <c r="G2729" t="s">
        <v>3841</v>
      </c>
      <c r="H2729">
        <v>79</v>
      </c>
      <c r="I2729">
        <v>65</v>
      </c>
      <c r="K2729" t="s">
        <v>511</v>
      </c>
      <c r="L2729">
        <v>1</v>
      </c>
      <c r="M2729" t="s">
        <v>7319</v>
      </c>
    </row>
    <row r="2730" spans="1:13" x14ac:dyDescent="0.25">
      <c r="A2730">
        <v>5655</v>
      </c>
      <c r="B2730">
        <v>2015</v>
      </c>
      <c r="C2730" t="s">
        <v>3437</v>
      </c>
      <c r="D2730" t="s">
        <v>651</v>
      </c>
      <c r="E2730" t="s">
        <v>3194</v>
      </c>
      <c r="F2730" t="s">
        <v>3231</v>
      </c>
      <c r="G2730" t="s">
        <v>3841</v>
      </c>
      <c r="H2730">
        <v>53</v>
      </c>
      <c r="I2730">
        <v>48</v>
      </c>
      <c r="K2730" t="s">
        <v>1667</v>
      </c>
      <c r="L2730">
        <v>1</v>
      </c>
      <c r="M2730" t="s">
        <v>7322</v>
      </c>
    </row>
    <row r="2731" spans="1:13" x14ac:dyDescent="0.25">
      <c r="A2731">
        <v>5657</v>
      </c>
      <c r="B2731">
        <v>2015</v>
      </c>
      <c r="C2731" t="s">
        <v>3437</v>
      </c>
      <c r="D2731" t="s">
        <v>481</v>
      </c>
      <c r="E2731" t="s">
        <v>3194</v>
      </c>
      <c r="F2731" t="s">
        <v>3436</v>
      </c>
      <c r="G2731" t="s">
        <v>3841</v>
      </c>
      <c r="H2731">
        <v>67</v>
      </c>
      <c r="I2731">
        <v>60</v>
      </c>
      <c r="K2731" t="s">
        <v>2044</v>
      </c>
      <c r="L2731">
        <v>1</v>
      </c>
      <c r="M2731" t="s">
        <v>7324</v>
      </c>
    </row>
    <row r="2732" spans="1:13" x14ac:dyDescent="0.25">
      <c r="A2732">
        <v>5658</v>
      </c>
      <c r="B2732">
        <v>2015</v>
      </c>
      <c r="C2732" t="s">
        <v>3437</v>
      </c>
      <c r="D2732" t="s">
        <v>942</v>
      </c>
      <c r="E2732" t="s">
        <v>3194</v>
      </c>
      <c r="F2732" t="s">
        <v>3224</v>
      </c>
      <c r="G2732" t="s">
        <v>3841</v>
      </c>
      <c r="H2732">
        <v>71</v>
      </c>
      <c r="I2732">
        <v>67</v>
      </c>
      <c r="J2732" t="s">
        <v>3843</v>
      </c>
      <c r="K2732" t="s">
        <v>2045</v>
      </c>
      <c r="L2732">
        <v>1</v>
      </c>
      <c r="M2732" t="s">
        <v>7325</v>
      </c>
    </row>
    <row r="2733" spans="1:13" x14ac:dyDescent="0.25">
      <c r="A2733">
        <v>5661</v>
      </c>
      <c r="B2733">
        <v>2015</v>
      </c>
      <c r="C2733" t="s">
        <v>3488</v>
      </c>
      <c r="D2733" t="s">
        <v>10</v>
      </c>
      <c r="E2733" t="s">
        <v>3194</v>
      </c>
      <c r="F2733" t="s">
        <v>3300</v>
      </c>
      <c r="G2733" t="s">
        <v>3842</v>
      </c>
      <c r="H2733">
        <v>70</v>
      </c>
      <c r="I2733">
        <v>55</v>
      </c>
      <c r="K2733" t="s">
        <v>258</v>
      </c>
      <c r="L2733">
        <v>1</v>
      </c>
      <c r="M2733" t="s">
        <v>6962</v>
      </c>
    </row>
    <row r="2734" spans="1:13" x14ac:dyDescent="0.25">
      <c r="A2734">
        <v>5662</v>
      </c>
      <c r="B2734">
        <v>2015</v>
      </c>
      <c r="C2734" t="s">
        <v>3488</v>
      </c>
      <c r="D2734" t="s">
        <v>70</v>
      </c>
      <c r="E2734" t="s">
        <v>3194</v>
      </c>
      <c r="F2734" t="s">
        <v>3518</v>
      </c>
      <c r="G2734" t="s">
        <v>3842</v>
      </c>
      <c r="H2734">
        <v>62</v>
      </c>
      <c r="I2734">
        <v>54</v>
      </c>
      <c r="K2734" t="s">
        <v>259</v>
      </c>
      <c r="L2734">
        <v>1</v>
      </c>
      <c r="M2734" t="s">
        <v>7328</v>
      </c>
    </row>
    <row r="2735" spans="1:13" x14ac:dyDescent="0.25">
      <c r="A2735">
        <v>5665</v>
      </c>
      <c r="B2735">
        <v>2015</v>
      </c>
      <c r="C2735" t="s">
        <v>3488</v>
      </c>
      <c r="D2735" t="s">
        <v>20</v>
      </c>
      <c r="E2735" t="s">
        <v>3194</v>
      </c>
      <c r="F2735" t="s">
        <v>3521</v>
      </c>
      <c r="G2735" t="s">
        <v>3842</v>
      </c>
      <c r="H2735">
        <v>64</v>
      </c>
      <c r="I2735">
        <v>47</v>
      </c>
      <c r="K2735" t="s">
        <v>103</v>
      </c>
      <c r="L2735">
        <v>1</v>
      </c>
      <c r="M2735" t="s">
        <v>7329</v>
      </c>
    </row>
    <row r="2736" spans="1:13" x14ac:dyDescent="0.25">
      <c r="A2736">
        <v>5667</v>
      </c>
      <c r="B2736">
        <v>2015</v>
      </c>
      <c r="C2736" t="s">
        <v>3488</v>
      </c>
      <c r="D2736" t="s">
        <v>24</v>
      </c>
      <c r="E2736" t="s">
        <v>3194</v>
      </c>
      <c r="F2736" t="s">
        <v>3494</v>
      </c>
      <c r="G2736" t="s">
        <v>3842</v>
      </c>
      <c r="H2736">
        <v>67</v>
      </c>
      <c r="I2736">
        <v>57</v>
      </c>
      <c r="K2736" t="s">
        <v>196</v>
      </c>
      <c r="L2736">
        <v>1</v>
      </c>
      <c r="M2736" t="s">
        <v>6816</v>
      </c>
    </row>
    <row r="2737" spans="1:13" x14ac:dyDescent="0.25">
      <c r="A2737">
        <v>5668</v>
      </c>
      <c r="B2737">
        <v>2015</v>
      </c>
      <c r="C2737" t="s">
        <v>3488</v>
      </c>
      <c r="D2737" t="s">
        <v>109</v>
      </c>
      <c r="E2737" t="s">
        <v>3194</v>
      </c>
      <c r="F2737" t="s">
        <v>3839</v>
      </c>
      <c r="G2737" t="s">
        <v>3841</v>
      </c>
      <c r="H2737">
        <v>82</v>
      </c>
      <c r="I2737">
        <v>68</v>
      </c>
      <c r="K2737" t="s">
        <v>153</v>
      </c>
      <c r="L2737">
        <v>1</v>
      </c>
      <c r="M2737" t="s">
        <v>7330</v>
      </c>
    </row>
    <row r="2738" spans="1:13" x14ac:dyDescent="0.25">
      <c r="A2738">
        <v>5670</v>
      </c>
      <c r="B2738">
        <v>2015</v>
      </c>
      <c r="C2738" t="s">
        <v>3488</v>
      </c>
      <c r="D2738" t="s">
        <v>32</v>
      </c>
      <c r="E2738" t="s">
        <v>3194</v>
      </c>
      <c r="F2738" t="s">
        <v>3378</v>
      </c>
      <c r="G2738" t="s">
        <v>3842</v>
      </c>
      <c r="H2738">
        <v>58</v>
      </c>
      <c r="I2738">
        <v>35</v>
      </c>
      <c r="K2738" t="s">
        <v>266</v>
      </c>
      <c r="L2738">
        <v>1</v>
      </c>
      <c r="M2738" t="s">
        <v>7331</v>
      </c>
    </row>
    <row r="2739" spans="1:13" x14ac:dyDescent="0.25">
      <c r="A2739">
        <v>5672</v>
      </c>
      <c r="B2739">
        <v>2015</v>
      </c>
      <c r="C2739" t="s">
        <v>3488</v>
      </c>
      <c r="D2739" t="s">
        <v>36</v>
      </c>
      <c r="E2739" t="s">
        <v>3194</v>
      </c>
      <c r="F2739" t="s">
        <v>3312</v>
      </c>
      <c r="G2739" t="s">
        <v>3842</v>
      </c>
      <c r="H2739">
        <v>69</v>
      </c>
      <c r="I2739">
        <v>54</v>
      </c>
      <c r="K2739" t="s">
        <v>574</v>
      </c>
      <c r="L2739">
        <v>1</v>
      </c>
      <c r="M2739" t="s">
        <v>7333</v>
      </c>
    </row>
    <row r="2740" spans="1:13" x14ac:dyDescent="0.25">
      <c r="A2740">
        <v>5674</v>
      </c>
      <c r="B2740">
        <v>2015</v>
      </c>
      <c r="C2740" t="s">
        <v>3488</v>
      </c>
      <c r="D2740" t="s">
        <v>85</v>
      </c>
      <c r="E2740" t="s">
        <v>3194</v>
      </c>
      <c r="F2740" t="s">
        <v>3437</v>
      </c>
      <c r="G2740" t="s">
        <v>3842</v>
      </c>
      <c r="H2740">
        <v>58</v>
      </c>
      <c r="I2740">
        <v>46</v>
      </c>
      <c r="K2740" t="s">
        <v>575</v>
      </c>
      <c r="L2740">
        <v>1</v>
      </c>
      <c r="M2740" t="s">
        <v>7312</v>
      </c>
    </row>
    <row r="2741" spans="1:13" x14ac:dyDescent="0.25">
      <c r="A2741">
        <v>5675</v>
      </c>
      <c r="B2741">
        <v>2015</v>
      </c>
      <c r="C2741" t="s">
        <v>3488</v>
      </c>
      <c r="D2741" t="s">
        <v>274</v>
      </c>
      <c r="E2741" t="s">
        <v>3194</v>
      </c>
      <c r="F2741" t="s">
        <v>3436</v>
      </c>
      <c r="G2741" t="s">
        <v>3842</v>
      </c>
      <c r="H2741">
        <v>74</v>
      </c>
      <c r="I2741">
        <v>58</v>
      </c>
      <c r="K2741" t="s">
        <v>2047</v>
      </c>
      <c r="L2741">
        <v>1</v>
      </c>
      <c r="M2741" t="s">
        <v>7334</v>
      </c>
    </row>
    <row r="2742" spans="1:13" x14ac:dyDescent="0.25">
      <c r="A2742">
        <v>5677</v>
      </c>
      <c r="B2742">
        <v>2015</v>
      </c>
      <c r="C2742" t="s">
        <v>3488</v>
      </c>
      <c r="D2742" t="s">
        <v>422</v>
      </c>
      <c r="E2742" t="s">
        <v>3194</v>
      </c>
      <c r="F2742" t="s">
        <v>3224</v>
      </c>
      <c r="G2742" t="s">
        <v>3842</v>
      </c>
      <c r="H2742">
        <v>56</v>
      </c>
      <c r="I2742">
        <v>46</v>
      </c>
      <c r="K2742" t="s">
        <v>578</v>
      </c>
      <c r="L2742">
        <v>1</v>
      </c>
      <c r="M2742" t="s">
        <v>7336</v>
      </c>
    </row>
    <row r="2743" spans="1:13" x14ac:dyDescent="0.25">
      <c r="A2743">
        <v>5678</v>
      </c>
      <c r="B2743">
        <v>2015</v>
      </c>
      <c r="C2743" t="s">
        <v>3488</v>
      </c>
      <c r="D2743" t="s">
        <v>44</v>
      </c>
      <c r="E2743" t="s">
        <v>3194</v>
      </c>
      <c r="F2743" t="s">
        <v>3243</v>
      </c>
      <c r="G2743" t="s">
        <v>3841</v>
      </c>
      <c r="H2743">
        <v>69</v>
      </c>
      <c r="I2743">
        <v>68</v>
      </c>
      <c r="K2743" t="s">
        <v>2048</v>
      </c>
      <c r="L2743">
        <v>1</v>
      </c>
      <c r="M2743" t="s">
        <v>7286</v>
      </c>
    </row>
    <row r="2744" spans="1:13" x14ac:dyDescent="0.25">
      <c r="A2744">
        <v>5681</v>
      </c>
      <c r="B2744">
        <v>2015</v>
      </c>
      <c r="C2744" t="s">
        <v>3488</v>
      </c>
      <c r="D2744" t="s">
        <v>49</v>
      </c>
      <c r="E2744" t="s">
        <v>3194</v>
      </c>
      <c r="F2744" t="s">
        <v>3231</v>
      </c>
      <c r="G2744" t="s">
        <v>3842</v>
      </c>
      <c r="H2744">
        <v>65</v>
      </c>
      <c r="I2744">
        <v>49</v>
      </c>
      <c r="K2744" t="s">
        <v>580</v>
      </c>
      <c r="L2744">
        <v>1</v>
      </c>
      <c r="M2744" t="s">
        <v>7339</v>
      </c>
    </row>
    <row r="2745" spans="1:13" x14ac:dyDescent="0.25">
      <c r="A2745">
        <v>5683</v>
      </c>
      <c r="B2745">
        <v>2015</v>
      </c>
      <c r="C2745" t="s">
        <v>3488</v>
      </c>
      <c r="D2745" t="s">
        <v>93</v>
      </c>
      <c r="E2745" t="s">
        <v>3194</v>
      </c>
      <c r="F2745" t="s">
        <v>3290</v>
      </c>
      <c r="G2745" t="s">
        <v>3841</v>
      </c>
      <c r="H2745">
        <v>67</v>
      </c>
      <c r="I2745">
        <v>56</v>
      </c>
      <c r="K2745" t="s">
        <v>2049</v>
      </c>
      <c r="L2745">
        <v>1</v>
      </c>
      <c r="M2745" t="s">
        <v>7340</v>
      </c>
    </row>
    <row r="2746" spans="1:13" x14ac:dyDescent="0.25">
      <c r="A2746">
        <v>5684</v>
      </c>
      <c r="B2746">
        <v>2015</v>
      </c>
      <c r="C2746" t="s">
        <v>3488</v>
      </c>
      <c r="D2746" t="s">
        <v>95</v>
      </c>
      <c r="E2746" t="s">
        <v>3194</v>
      </c>
      <c r="F2746" t="s">
        <v>3405</v>
      </c>
      <c r="G2746" t="s">
        <v>3841</v>
      </c>
      <c r="H2746">
        <v>68</v>
      </c>
      <c r="I2746">
        <v>56</v>
      </c>
      <c r="K2746" t="s">
        <v>1057</v>
      </c>
      <c r="L2746">
        <v>1</v>
      </c>
      <c r="M2746" t="s">
        <v>7341</v>
      </c>
    </row>
    <row r="2747" spans="1:13" x14ac:dyDescent="0.25">
      <c r="A2747">
        <v>5687</v>
      </c>
      <c r="B2747">
        <v>2015</v>
      </c>
      <c r="C2747" t="s">
        <v>3488</v>
      </c>
      <c r="D2747" t="s">
        <v>481</v>
      </c>
      <c r="E2747" t="s">
        <v>3194</v>
      </c>
      <c r="F2747" t="s">
        <v>3496</v>
      </c>
      <c r="G2747" t="s">
        <v>3841</v>
      </c>
      <c r="H2747">
        <v>81</v>
      </c>
      <c r="I2747">
        <v>80</v>
      </c>
      <c r="K2747" t="s">
        <v>1059</v>
      </c>
      <c r="L2747">
        <v>1</v>
      </c>
      <c r="M2747" t="s">
        <v>7344</v>
      </c>
    </row>
    <row r="2748" spans="1:13" x14ac:dyDescent="0.25">
      <c r="A2748">
        <v>5689</v>
      </c>
      <c r="B2748">
        <v>2015</v>
      </c>
      <c r="C2748" t="s">
        <v>3488</v>
      </c>
      <c r="D2748" t="s">
        <v>1581</v>
      </c>
      <c r="E2748" t="s">
        <v>3194</v>
      </c>
      <c r="F2748" t="s">
        <v>3437</v>
      </c>
      <c r="G2748" t="s">
        <v>3842</v>
      </c>
      <c r="H2748">
        <v>88</v>
      </c>
      <c r="I2748">
        <v>75</v>
      </c>
      <c r="K2748" t="s">
        <v>2050</v>
      </c>
      <c r="L2748">
        <v>1</v>
      </c>
      <c r="M2748" t="s">
        <v>7326</v>
      </c>
    </row>
    <row r="2749" spans="1:13" x14ac:dyDescent="0.25">
      <c r="A2749">
        <v>5691</v>
      </c>
      <c r="B2749">
        <v>2015</v>
      </c>
      <c r="C2749" t="s">
        <v>3405</v>
      </c>
      <c r="D2749" t="s">
        <v>64</v>
      </c>
      <c r="E2749" t="s">
        <v>3194</v>
      </c>
      <c r="F2749" t="s">
        <v>3394</v>
      </c>
      <c r="G2749" t="s">
        <v>3842</v>
      </c>
      <c r="H2749">
        <v>69</v>
      </c>
      <c r="I2749">
        <v>67</v>
      </c>
      <c r="K2749" t="s">
        <v>176</v>
      </c>
      <c r="L2749">
        <v>1</v>
      </c>
      <c r="M2749" t="s">
        <v>7347</v>
      </c>
    </row>
    <row r="2750" spans="1:13" x14ac:dyDescent="0.25">
      <c r="A2750">
        <v>5694</v>
      </c>
      <c r="B2750">
        <v>2015</v>
      </c>
      <c r="C2750" t="s">
        <v>3405</v>
      </c>
      <c r="D2750" t="s">
        <v>128</v>
      </c>
      <c r="E2750" t="s">
        <v>3194</v>
      </c>
      <c r="F2750" t="s">
        <v>3387</v>
      </c>
      <c r="G2750" t="s">
        <v>3191</v>
      </c>
      <c r="K2750" t="s">
        <v>3191</v>
      </c>
      <c r="L2750">
        <v>0</v>
      </c>
      <c r="M2750" t="s">
        <v>5585</v>
      </c>
    </row>
    <row r="2751" spans="1:13" x14ac:dyDescent="0.25">
      <c r="A2751">
        <v>5699</v>
      </c>
      <c r="B2751">
        <v>2015</v>
      </c>
      <c r="C2751" t="s">
        <v>3405</v>
      </c>
      <c r="D2751" t="s">
        <v>331</v>
      </c>
      <c r="E2751" t="s">
        <v>3194</v>
      </c>
      <c r="F2751" t="s">
        <v>3302</v>
      </c>
      <c r="G2751" t="s">
        <v>3842</v>
      </c>
      <c r="H2751">
        <v>80</v>
      </c>
      <c r="I2751">
        <v>70</v>
      </c>
      <c r="K2751" t="s">
        <v>196</v>
      </c>
      <c r="L2751">
        <v>1</v>
      </c>
      <c r="M2751" t="s">
        <v>6428</v>
      </c>
    </row>
    <row r="2752" spans="1:13" x14ac:dyDescent="0.25">
      <c r="A2752">
        <v>5700</v>
      </c>
      <c r="B2752">
        <v>2015</v>
      </c>
      <c r="C2752" t="s">
        <v>3405</v>
      </c>
      <c r="D2752" t="s">
        <v>417</v>
      </c>
      <c r="E2752" t="s">
        <v>3194</v>
      </c>
      <c r="F2752" t="s">
        <v>3203</v>
      </c>
      <c r="G2752" t="s">
        <v>3842</v>
      </c>
      <c r="H2752">
        <v>88</v>
      </c>
      <c r="I2752">
        <v>62</v>
      </c>
      <c r="K2752" t="s">
        <v>264</v>
      </c>
      <c r="L2752">
        <v>1</v>
      </c>
      <c r="M2752" t="s">
        <v>7234</v>
      </c>
    </row>
    <row r="2753" spans="1:13" x14ac:dyDescent="0.25">
      <c r="A2753">
        <v>5703</v>
      </c>
      <c r="B2753">
        <v>2015</v>
      </c>
      <c r="C2753" t="s">
        <v>3405</v>
      </c>
      <c r="D2753" t="s">
        <v>32</v>
      </c>
      <c r="E2753" t="s">
        <v>3194</v>
      </c>
      <c r="F2753" t="s">
        <v>3240</v>
      </c>
      <c r="G2753" t="s">
        <v>3842</v>
      </c>
      <c r="H2753">
        <v>92</v>
      </c>
      <c r="I2753">
        <v>73</v>
      </c>
      <c r="K2753" t="s">
        <v>267</v>
      </c>
      <c r="L2753">
        <v>1</v>
      </c>
      <c r="M2753" t="s">
        <v>7035</v>
      </c>
    </row>
    <row r="2754" spans="1:13" x14ac:dyDescent="0.25">
      <c r="A2754">
        <v>5706</v>
      </c>
      <c r="B2754">
        <v>2015</v>
      </c>
      <c r="C2754" t="s">
        <v>3405</v>
      </c>
      <c r="D2754" t="s">
        <v>37</v>
      </c>
      <c r="E2754" t="s">
        <v>3194</v>
      </c>
      <c r="F2754" t="s">
        <v>3224</v>
      </c>
      <c r="G2754" t="s">
        <v>3842</v>
      </c>
      <c r="H2754">
        <v>82</v>
      </c>
      <c r="I2754">
        <v>63</v>
      </c>
      <c r="K2754" t="s">
        <v>270</v>
      </c>
      <c r="L2754">
        <v>1</v>
      </c>
      <c r="M2754" t="s">
        <v>7354</v>
      </c>
    </row>
    <row r="2755" spans="1:13" x14ac:dyDescent="0.25">
      <c r="A2755">
        <v>5707</v>
      </c>
      <c r="B2755">
        <v>2015</v>
      </c>
      <c r="C2755" t="s">
        <v>3405</v>
      </c>
      <c r="D2755" t="s">
        <v>85</v>
      </c>
      <c r="E2755" t="s">
        <v>3194</v>
      </c>
      <c r="F2755" t="s">
        <v>3290</v>
      </c>
      <c r="G2755" t="s">
        <v>3842</v>
      </c>
      <c r="H2755">
        <v>77</v>
      </c>
      <c r="I2755">
        <v>68</v>
      </c>
      <c r="K2755" t="s">
        <v>371</v>
      </c>
      <c r="L2755">
        <v>1</v>
      </c>
      <c r="M2755" t="s">
        <v>7355</v>
      </c>
    </row>
    <row r="2756" spans="1:13" x14ac:dyDescent="0.25">
      <c r="A2756">
        <v>5710</v>
      </c>
      <c r="B2756">
        <v>2015</v>
      </c>
      <c r="C2756" t="s">
        <v>3405</v>
      </c>
      <c r="D2756" t="s">
        <v>422</v>
      </c>
      <c r="E2756" t="s">
        <v>3194</v>
      </c>
      <c r="F2756" t="s">
        <v>3231</v>
      </c>
      <c r="G2756" t="s">
        <v>3842</v>
      </c>
      <c r="H2756">
        <v>77</v>
      </c>
      <c r="I2756">
        <v>71</v>
      </c>
      <c r="K2756" t="s">
        <v>420</v>
      </c>
      <c r="L2756">
        <v>1</v>
      </c>
      <c r="M2756" t="s">
        <v>7358</v>
      </c>
    </row>
    <row r="2757" spans="1:13" x14ac:dyDescent="0.25">
      <c r="A2757">
        <v>5711</v>
      </c>
      <c r="B2757">
        <v>2015</v>
      </c>
      <c r="C2757" t="s">
        <v>3405</v>
      </c>
      <c r="D2757" t="s">
        <v>1825</v>
      </c>
      <c r="E2757" t="s">
        <v>3194</v>
      </c>
      <c r="F2757" t="s">
        <v>3496</v>
      </c>
      <c r="G2757" t="s">
        <v>3842</v>
      </c>
      <c r="H2757">
        <v>80</v>
      </c>
      <c r="I2757">
        <v>55</v>
      </c>
      <c r="K2757" t="s">
        <v>2052</v>
      </c>
      <c r="L2757">
        <v>1</v>
      </c>
      <c r="M2757" t="s">
        <v>7359</v>
      </c>
    </row>
    <row r="2758" spans="1:13" x14ac:dyDescent="0.25">
      <c r="A2758">
        <v>5714</v>
      </c>
      <c r="B2758">
        <v>2015</v>
      </c>
      <c r="C2758" t="s">
        <v>3405</v>
      </c>
      <c r="D2758" t="s">
        <v>49</v>
      </c>
      <c r="E2758" t="s">
        <v>3194</v>
      </c>
      <c r="F2758" t="s">
        <v>3410</v>
      </c>
      <c r="G2758" t="s">
        <v>3841</v>
      </c>
      <c r="H2758">
        <v>92</v>
      </c>
      <c r="I2758">
        <v>88</v>
      </c>
      <c r="K2758" t="s">
        <v>2053</v>
      </c>
      <c r="L2758">
        <v>1</v>
      </c>
      <c r="M2758" t="s">
        <v>7360</v>
      </c>
    </row>
    <row r="2759" spans="1:13" x14ac:dyDescent="0.25">
      <c r="A2759">
        <v>5715</v>
      </c>
      <c r="B2759">
        <v>2015</v>
      </c>
      <c r="C2759" t="s">
        <v>3405</v>
      </c>
      <c r="D2759" t="s">
        <v>92</v>
      </c>
      <c r="E2759" t="s">
        <v>3194</v>
      </c>
      <c r="F2759" t="s">
        <v>3223</v>
      </c>
      <c r="G2759" t="s">
        <v>3841</v>
      </c>
      <c r="H2759">
        <v>75</v>
      </c>
      <c r="I2759">
        <v>74</v>
      </c>
      <c r="K2759" t="s">
        <v>1103</v>
      </c>
      <c r="L2759">
        <v>1</v>
      </c>
      <c r="M2759" t="s">
        <v>7361</v>
      </c>
    </row>
    <row r="2760" spans="1:13" x14ac:dyDescent="0.25">
      <c r="A2760">
        <v>5718</v>
      </c>
      <c r="B2760">
        <v>2015</v>
      </c>
      <c r="C2760" t="s">
        <v>3405</v>
      </c>
      <c r="D2760" t="s">
        <v>651</v>
      </c>
      <c r="E2760" t="s">
        <v>3194</v>
      </c>
      <c r="F2760" t="s">
        <v>3243</v>
      </c>
      <c r="G2760" t="s">
        <v>3842</v>
      </c>
      <c r="H2760">
        <v>67</v>
      </c>
      <c r="I2760">
        <v>62</v>
      </c>
      <c r="K2760" t="s">
        <v>2055</v>
      </c>
      <c r="L2760">
        <v>1</v>
      </c>
      <c r="M2760" t="s">
        <v>7293</v>
      </c>
    </row>
    <row r="2761" spans="1:13" x14ac:dyDescent="0.25">
      <c r="A2761">
        <v>5720</v>
      </c>
      <c r="B2761">
        <v>2015</v>
      </c>
      <c r="C2761" t="s">
        <v>3405</v>
      </c>
      <c r="D2761" t="s">
        <v>481</v>
      </c>
      <c r="E2761" t="s">
        <v>3194</v>
      </c>
      <c r="F2761" t="s">
        <v>3312</v>
      </c>
      <c r="G2761" t="s">
        <v>3842</v>
      </c>
      <c r="H2761">
        <v>93</v>
      </c>
      <c r="I2761">
        <v>66</v>
      </c>
      <c r="K2761" t="s">
        <v>979</v>
      </c>
      <c r="L2761">
        <v>1</v>
      </c>
      <c r="M2761" t="s">
        <v>7364</v>
      </c>
    </row>
    <row r="2762" spans="1:13" x14ac:dyDescent="0.25">
      <c r="A2762">
        <v>5721</v>
      </c>
      <c r="B2762">
        <v>2015</v>
      </c>
      <c r="C2762" t="s">
        <v>3405</v>
      </c>
      <c r="D2762" t="s">
        <v>942</v>
      </c>
      <c r="E2762" t="s">
        <v>3194</v>
      </c>
      <c r="F2762" t="s">
        <v>3488</v>
      </c>
      <c r="G2762" t="s">
        <v>3842</v>
      </c>
      <c r="H2762">
        <v>77</v>
      </c>
      <c r="I2762">
        <v>75</v>
      </c>
      <c r="K2762" t="s">
        <v>980</v>
      </c>
      <c r="L2762">
        <v>1</v>
      </c>
      <c r="M2762" t="s">
        <v>7345</v>
      </c>
    </row>
    <row r="2763" spans="1:13" x14ac:dyDescent="0.25">
      <c r="A2763">
        <v>5723</v>
      </c>
      <c r="B2763">
        <v>2015</v>
      </c>
      <c r="C2763" t="s">
        <v>3223</v>
      </c>
      <c r="D2763" t="s">
        <v>64</v>
      </c>
      <c r="E2763" t="s">
        <v>3194</v>
      </c>
      <c r="F2763" t="s">
        <v>3839</v>
      </c>
      <c r="G2763" t="s">
        <v>3842</v>
      </c>
      <c r="H2763">
        <v>106</v>
      </c>
      <c r="I2763">
        <v>64</v>
      </c>
      <c r="K2763" t="s">
        <v>176</v>
      </c>
      <c r="L2763">
        <v>1</v>
      </c>
      <c r="M2763" t="s">
        <v>7365</v>
      </c>
    </row>
    <row r="2764" spans="1:13" x14ac:dyDescent="0.25">
      <c r="A2764">
        <v>5724</v>
      </c>
      <c r="B2764">
        <v>2015</v>
      </c>
      <c r="C2764" t="s">
        <v>3223</v>
      </c>
      <c r="D2764" t="s">
        <v>148</v>
      </c>
      <c r="E2764" t="s">
        <v>3194</v>
      </c>
      <c r="F2764" t="s">
        <v>3347</v>
      </c>
      <c r="G2764" t="s">
        <v>3842</v>
      </c>
      <c r="H2764">
        <v>75</v>
      </c>
      <c r="I2764">
        <v>63</v>
      </c>
      <c r="K2764" t="s">
        <v>258</v>
      </c>
      <c r="L2764">
        <v>1</v>
      </c>
      <c r="M2764" t="s">
        <v>6972</v>
      </c>
    </row>
    <row r="2765" spans="1:13" x14ac:dyDescent="0.25">
      <c r="A2765">
        <v>5725</v>
      </c>
      <c r="B2765">
        <v>2015</v>
      </c>
      <c r="C2765" t="s">
        <v>3223</v>
      </c>
      <c r="D2765" t="s">
        <v>128</v>
      </c>
      <c r="E2765" t="s">
        <v>3194</v>
      </c>
      <c r="F2765" t="s">
        <v>3209</v>
      </c>
      <c r="G2765" t="s">
        <v>3842</v>
      </c>
      <c r="H2765">
        <v>76</v>
      </c>
      <c r="I2765">
        <v>48</v>
      </c>
      <c r="K2765" t="s">
        <v>259</v>
      </c>
      <c r="L2765">
        <v>1</v>
      </c>
      <c r="M2765" t="s">
        <v>3939</v>
      </c>
    </row>
    <row r="2766" spans="1:13" x14ac:dyDescent="0.25">
      <c r="A2766">
        <v>5726</v>
      </c>
      <c r="B2766">
        <v>2015</v>
      </c>
      <c r="C2766" t="s">
        <v>3223</v>
      </c>
      <c r="D2766" t="s">
        <v>68</v>
      </c>
      <c r="E2766" t="s">
        <v>3194</v>
      </c>
      <c r="F2766" t="s">
        <v>3533</v>
      </c>
      <c r="G2766" t="s">
        <v>3842</v>
      </c>
      <c r="H2766">
        <v>75</v>
      </c>
      <c r="I2766">
        <v>43</v>
      </c>
      <c r="K2766" t="s">
        <v>260</v>
      </c>
      <c r="L2766">
        <v>1</v>
      </c>
      <c r="M2766" t="s">
        <v>7366</v>
      </c>
    </row>
    <row r="2767" spans="1:13" x14ac:dyDescent="0.25">
      <c r="A2767">
        <v>5727</v>
      </c>
      <c r="B2767">
        <v>2015</v>
      </c>
      <c r="C2767" t="s">
        <v>3223</v>
      </c>
      <c r="D2767" t="s">
        <v>16</v>
      </c>
      <c r="E2767" t="s">
        <v>3194</v>
      </c>
      <c r="F2767" t="s">
        <v>3396</v>
      </c>
      <c r="G2767" t="s">
        <v>3842</v>
      </c>
      <c r="H2767">
        <v>79</v>
      </c>
      <c r="I2767">
        <v>77</v>
      </c>
      <c r="K2767" t="s">
        <v>261</v>
      </c>
      <c r="L2767">
        <v>1</v>
      </c>
      <c r="M2767" t="s">
        <v>7367</v>
      </c>
    </row>
    <row r="2768" spans="1:13" x14ac:dyDescent="0.25">
      <c r="A2768">
        <v>5729</v>
      </c>
      <c r="B2768">
        <v>2015</v>
      </c>
      <c r="C2768" t="s">
        <v>3223</v>
      </c>
      <c r="D2768" t="s">
        <v>20</v>
      </c>
      <c r="E2768" t="s">
        <v>3194</v>
      </c>
      <c r="F2768" t="s">
        <v>3495</v>
      </c>
      <c r="G2768" t="s">
        <v>3842</v>
      </c>
      <c r="H2768">
        <v>94</v>
      </c>
      <c r="I2768">
        <v>61</v>
      </c>
      <c r="K2768" t="s">
        <v>262</v>
      </c>
      <c r="L2768">
        <v>1</v>
      </c>
      <c r="M2768" t="s">
        <v>7369</v>
      </c>
    </row>
    <row r="2769" spans="1:13" x14ac:dyDescent="0.25">
      <c r="A2769">
        <v>5731</v>
      </c>
      <c r="B2769">
        <v>2015</v>
      </c>
      <c r="C2769" t="s">
        <v>3223</v>
      </c>
      <c r="D2769" t="s">
        <v>417</v>
      </c>
      <c r="E2769" t="s">
        <v>3194</v>
      </c>
      <c r="F2769" t="s">
        <v>3839</v>
      </c>
      <c r="G2769" t="s">
        <v>3842</v>
      </c>
      <c r="H2769">
        <v>97</v>
      </c>
      <c r="I2769">
        <v>60</v>
      </c>
      <c r="K2769" t="s">
        <v>416</v>
      </c>
      <c r="L2769">
        <v>1</v>
      </c>
      <c r="M2769" t="s">
        <v>7370</v>
      </c>
    </row>
    <row r="2770" spans="1:13" x14ac:dyDescent="0.25">
      <c r="A2770">
        <v>5733</v>
      </c>
      <c r="B2770">
        <v>2015</v>
      </c>
      <c r="C2770" t="s">
        <v>3223</v>
      </c>
      <c r="D2770" t="s">
        <v>82</v>
      </c>
      <c r="E2770" t="s">
        <v>3194</v>
      </c>
      <c r="F2770" t="s">
        <v>3839</v>
      </c>
      <c r="G2770" t="s">
        <v>3842</v>
      </c>
      <c r="H2770">
        <v>125</v>
      </c>
      <c r="I2770">
        <v>80</v>
      </c>
      <c r="K2770" t="s">
        <v>930</v>
      </c>
      <c r="L2770">
        <v>1</v>
      </c>
      <c r="M2770" t="s">
        <v>7372</v>
      </c>
    </row>
    <row r="2771" spans="1:13" x14ac:dyDescent="0.25">
      <c r="A2771">
        <v>5736</v>
      </c>
      <c r="B2771">
        <v>2015</v>
      </c>
      <c r="C2771" t="s">
        <v>3223</v>
      </c>
      <c r="D2771" t="s">
        <v>37</v>
      </c>
      <c r="E2771" t="s">
        <v>3194</v>
      </c>
      <c r="F2771" t="s">
        <v>3290</v>
      </c>
      <c r="G2771" t="s">
        <v>3842</v>
      </c>
      <c r="H2771">
        <v>105</v>
      </c>
      <c r="I2771">
        <v>77</v>
      </c>
      <c r="K2771" t="s">
        <v>2058</v>
      </c>
      <c r="L2771">
        <v>1</v>
      </c>
      <c r="M2771" t="s">
        <v>7374</v>
      </c>
    </row>
    <row r="2772" spans="1:13" x14ac:dyDescent="0.25">
      <c r="A2772">
        <v>5738</v>
      </c>
      <c r="B2772">
        <v>2015</v>
      </c>
      <c r="C2772" t="s">
        <v>3223</v>
      </c>
      <c r="D2772" t="s">
        <v>274</v>
      </c>
      <c r="E2772" t="s">
        <v>3194</v>
      </c>
      <c r="F2772" t="s">
        <v>3405</v>
      </c>
      <c r="G2772" t="s">
        <v>3842</v>
      </c>
      <c r="H2772">
        <v>84</v>
      </c>
      <c r="I2772">
        <v>73</v>
      </c>
      <c r="K2772" t="s">
        <v>2059</v>
      </c>
      <c r="L2772">
        <v>1</v>
      </c>
      <c r="M2772" t="s">
        <v>7356</v>
      </c>
    </row>
    <row r="2773" spans="1:13" x14ac:dyDescent="0.25">
      <c r="A2773">
        <v>5739</v>
      </c>
      <c r="B2773">
        <v>2015</v>
      </c>
      <c r="C2773" t="s">
        <v>3223</v>
      </c>
      <c r="D2773" t="s">
        <v>317</v>
      </c>
      <c r="E2773" t="s">
        <v>3194</v>
      </c>
      <c r="F2773" t="s">
        <v>3436</v>
      </c>
      <c r="G2773" t="s">
        <v>3842</v>
      </c>
      <c r="H2773">
        <v>65</v>
      </c>
      <c r="I2773">
        <v>51</v>
      </c>
      <c r="K2773" t="s">
        <v>2060</v>
      </c>
      <c r="L2773">
        <v>1</v>
      </c>
      <c r="M2773" t="s">
        <v>7375</v>
      </c>
    </row>
    <row r="2774" spans="1:13" x14ac:dyDescent="0.25">
      <c r="A2774">
        <v>5741</v>
      </c>
      <c r="B2774">
        <v>2015</v>
      </c>
      <c r="C2774" t="s">
        <v>3223</v>
      </c>
      <c r="D2774" t="s">
        <v>44</v>
      </c>
      <c r="E2774" t="s">
        <v>3194</v>
      </c>
      <c r="F2774" t="s">
        <v>3312</v>
      </c>
      <c r="G2774" t="s">
        <v>3842</v>
      </c>
      <c r="H2774">
        <v>74</v>
      </c>
      <c r="I2774">
        <v>69</v>
      </c>
      <c r="K2774" t="s">
        <v>2061</v>
      </c>
      <c r="L2774">
        <v>1</v>
      </c>
      <c r="M2774" t="s">
        <v>7377</v>
      </c>
    </row>
    <row r="2775" spans="1:13" x14ac:dyDescent="0.25">
      <c r="A2775">
        <v>5742</v>
      </c>
      <c r="B2775">
        <v>2015</v>
      </c>
      <c r="C2775" t="s">
        <v>3223</v>
      </c>
      <c r="D2775" t="s">
        <v>45</v>
      </c>
      <c r="E2775" t="s">
        <v>3194</v>
      </c>
      <c r="F2775" t="s">
        <v>3488</v>
      </c>
      <c r="G2775" t="s">
        <v>3841</v>
      </c>
      <c r="H2775">
        <v>76</v>
      </c>
      <c r="I2775">
        <v>74</v>
      </c>
      <c r="J2775" t="s">
        <v>3843</v>
      </c>
      <c r="K2775" t="s">
        <v>2062</v>
      </c>
      <c r="L2775">
        <v>1</v>
      </c>
      <c r="M2775" t="s">
        <v>7337</v>
      </c>
    </row>
    <row r="2776" spans="1:13" x14ac:dyDescent="0.25">
      <c r="A2776">
        <v>5743</v>
      </c>
      <c r="B2776">
        <v>2015</v>
      </c>
      <c r="C2776" t="s">
        <v>3223</v>
      </c>
      <c r="D2776" t="s">
        <v>47</v>
      </c>
      <c r="E2776" t="s">
        <v>3194</v>
      </c>
      <c r="F2776" t="s">
        <v>3231</v>
      </c>
      <c r="G2776" t="s">
        <v>3842</v>
      </c>
      <c r="H2776">
        <v>70</v>
      </c>
      <c r="I2776">
        <v>65</v>
      </c>
      <c r="K2776" t="s">
        <v>2063</v>
      </c>
      <c r="L2776">
        <v>1</v>
      </c>
      <c r="M2776" t="s">
        <v>7378</v>
      </c>
    </row>
    <row r="2777" spans="1:13" x14ac:dyDescent="0.25">
      <c r="A2777">
        <v>5746</v>
      </c>
      <c r="B2777">
        <v>2015</v>
      </c>
      <c r="C2777" t="s">
        <v>3223</v>
      </c>
      <c r="D2777" t="s">
        <v>93</v>
      </c>
      <c r="E2777" t="s">
        <v>3194</v>
      </c>
      <c r="F2777" t="s">
        <v>3224</v>
      </c>
      <c r="G2777" t="s">
        <v>3842</v>
      </c>
      <c r="H2777">
        <v>68</v>
      </c>
      <c r="I2777">
        <v>66</v>
      </c>
      <c r="K2777" t="s">
        <v>2064</v>
      </c>
      <c r="L2777">
        <v>1</v>
      </c>
      <c r="M2777" t="s">
        <v>7380</v>
      </c>
    </row>
    <row r="2778" spans="1:13" x14ac:dyDescent="0.25">
      <c r="A2778">
        <v>5747</v>
      </c>
      <c r="B2778">
        <v>2015</v>
      </c>
      <c r="C2778" t="s">
        <v>3223</v>
      </c>
      <c r="D2778" t="s">
        <v>95</v>
      </c>
      <c r="E2778" t="s">
        <v>3194</v>
      </c>
      <c r="F2778" t="s">
        <v>3437</v>
      </c>
      <c r="G2778" t="s">
        <v>3842</v>
      </c>
      <c r="H2778">
        <v>83</v>
      </c>
      <c r="I2778">
        <v>60</v>
      </c>
      <c r="K2778" t="s">
        <v>2065</v>
      </c>
      <c r="L2778">
        <v>1</v>
      </c>
      <c r="M2778" t="s">
        <v>7321</v>
      </c>
    </row>
    <row r="2779" spans="1:13" x14ac:dyDescent="0.25">
      <c r="A2779">
        <v>5750</v>
      </c>
      <c r="B2779">
        <v>2015</v>
      </c>
      <c r="C2779" t="s">
        <v>3223</v>
      </c>
      <c r="D2779" t="s">
        <v>481</v>
      </c>
      <c r="E2779" t="s">
        <v>3194</v>
      </c>
      <c r="F2779" t="s">
        <v>3410</v>
      </c>
      <c r="G2779" t="s">
        <v>3842</v>
      </c>
      <c r="H2779">
        <v>85</v>
      </c>
      <c r="I2779">
        <v>77</v>
      </c>
      <c r="K2779" t="s">
        <v>2066</v>
      </c>
      <c r="L2779">
        <v>1</v>
      </c>
      <c r="M2779" t="s">
        <v>7383</v>
      </c>
    </row>
    <row r="2780" spans="1:13" x14ac:dyDescent="0.25">
      <c r="A2780">
        <v>5753</v>
      </c>
      <c r="B2780">
        <v>2015</v>
      </c>
      <c r="C2780" t="s">
        <v>3436</v>
      </c>
      <c r="D2780" t="s">
        <v>64</v>
      </c>
      <c r="E2780" t="s">
        <v>3194</v>
      </c>
      <c r="F2780" t="s">
        <v>3839</v>
      </c>
      <c r="G2780" t="s">
        <v>3842</v>
      </c>
      <c r="H2780">
        <v>64</v>
      </c>
      <c r="I2780">
        <v>52</v>
      </c>
      <c r="K2780" t="s">
        <v>176</v>
      </c>
      <c r="L2780">
        <v>1</v>
      </c>
      <c r="M2780" t="s">
        <v>7386</v>
      </c>
    </row>
    <row r="2781" spans="1:13" x14ac:dyDescent="0.25">
      <c r="A2781">
        <v>5754</v>
      </c>
      <c r="B2781">
        <v>2015</v>
      </c>
      <c r="C2781" t="s">
        <v>3436</v>
      </c>
      <c r="D2781" t="s">
        <v>65</v>
      </c>
      <c r="E2781" t="s">
        <v>3194</v>
      </c>
      <c r="F2781" t="s">
        <v>3490</v>
      </c>
      <c r="G2781" t="s">
        <v>3842</v>
      </c>
      <c r="H2781">
        <v>89</v>
      </c>
      <c r="I2781">
        <v>77</v>
      </c>
      <c r="K2781" t="s">
        <v>258</v>
      </c>
      <c r="L2781">
        <v>1</v>
      </c>
      <c r="M2781" t="s">
        <v>6907</v>
      </c>
    </row>
    <row r="2782" spans="1:13" x14ac:dyDescent="0.25">
      <c r="A2782">
        <v>5755</v>
      </c>
      <c r="B2782">
        <v>2015</v>
      </c>
      <c r="C2782" t="s">
        <v>3436</v>
      </c>
      <c r="D2782" t="s">
        <v>128</v>
      </c>
      <c r="E2782" t="s">
        <v>3194</v>
      </c>
      <c r="F2782" t="s">
        <v>3347</v>
      </c>
      <c r="G2782" t="s">
        <v>3842</v>
      </c>
      <c r="H2782">
        <v>71</v>
      </c>
      <c r="I2782">
        <v>62</v>
      </c>
      <c r="K2782" t="s">
        <v>259</v>
      </c>
      <c r="L2782">
        <v>1</v>
      </c>
      <c r="M2782" t="s">
        <v>6973</v>
      </c>
    </row>
    <row r="2783" spans="1:13" x14ac:dyDescent="0.25">
      <c r="A2783">
        <v>5756</v>
      </c>
      <c r="B2783">
        <v>2015</v>
      </c>
      <c r="C2783" t="s">
        <v>3436</v>
      </c>
      <c r="D2783" t="s">
        <v>12</v>
      </c>
      <c r="E2783" t="s">
        <v>3194</v>
      </c>
      <c r="F2783" t="s">
        <v>3328</v>
      </c>
      <c r="G2783" t="s">
        <v>3842</v>
      </c>
      <c r="H2783">
        <v>70</v>
      </c>
      <c r="I2783">
        <v>62</v>
      </c>
      <c r="K2783" t="s">
        <v>260</v>
      </c>
      <c r="L2783">
        <v>1</v>
      </c>
      <c r="M2783" t="s">
        <v>7387</v>
      </c>
    </row>
    <row r="2784" spans="1:13" x14ac:dyDescent="0.25">
      <c r="A2784">
        <v>5757</v>
      </c>
      <c r="B2784">
        <v>2015</v>
      </c>
      <c r="C2784" t="s">
        <v>3436</v>
      </c>
      <c r="D2784" t="s">
        <v>68</v>
      </c>
      <c r="E2784" t="s">
        <v>3194</v>
      </c>
      <c r="F2784" t="s">
        <v>3430</v>
      </c>
      <c r="G2784" t="s">
        <v>3842</v>
      </c>
      <c r="H2784">
        <v>79</v>
      </c>
      <c r="I2784">
        <v>48</v>
      </c>
      <c r="K2784" t="s">
        <v>261</v>
      </c>
      <c r="L2784">
        <v>1</v>
      </c>
      <c r="M2784" t="s">
        <v>5874</v>
      </c>
    </row>
    <row r="2785" spans="1:13" x14ac:dyDescent="0.25">
      <c r="A2785">
        <v>5758</v>
      </c>
      <c r="B2785">
        <v>2015</v>
      </c>
      <c r="C2785" t="s">
        <v>3436</v>
      </c>
      <c r="D2785" t="s">
        <v>14</v>
      </c>
      <c r="E2785" t="s">
        <v>3194</v>
      </c>
      <c r="F2785" t="s">
        <v>3839</v>
      </c>
      <c r="G2785" t="s">
        <v>3842</v>
      </c>
      <c r="H2785">
        <v>68</v>
      </c>
      <c r="I2785">
        <v>35</v>
      </c>
      <c r="K2785" t="s">
        <v>673</v>
      </c>
      <c r="L2785">
        <v>1</v>
      </c>
      <c r="M2785" t="s">
        <v>7388</v>
      </c>
    </row>
    <row r="2786" spans="1:13" x14ac:dyDescent="0.25">
      <c r="A2786">
        <v>5759</v>
      </c>
      <c r="B2786">
        <v>2015</v>
      </c>
      <c r="C2786" t="s">
        <v>3436</v>
      </c>
      <c r="D2786" t="s">
        <v>502</v>
      </c>
      <c r="E2786" t="s">
        <v>3194</v>
      </c>
      <c r="F2786" t="s">
        <v>3839</v>
      </c>
      <c r="G2786" t="s">
        <v>3842</v>
      </c>
      <c r="H2786">
        <v>83</v>
      </c>
      <c r="I2786">
        <v>52</v>
      </c>
      <c r="K2786" t="s">
        <v>674</v>
      </c>
      <c r="L2786">
        <v>1</v>
      </c>
      <c r="M2786" t="s">
        <v>7389</v>
      </c>
    </row>
    <row r="2787" spans="1:13" x14ac:dyDescent="0.25">
      <c r="A2787">
        <v>5764</v>
      </c>
      <c r="B2787">
        <v>2015</v>
      </c>
      <c r="C2787" t="s">
        <v>3436</v>
      </c>
      <c r="D2787" t="s">
        <v>181</v>
      </c>
      <c r="E2787" t="s">
        <v>3194</v>
      </c>
      <c r="F2787" t="s">
        <v>3471</v>
      </c>
      <c r="G2787" t="s">
        <v>3842</v>
      </c>
      <c r="H2787">
        <v>87</v>
      </c>
      <c r="I2787">
        <v>64</v>
      </c>
      <c r="K2787" t="s">
        <v>465</v>
      </c>
      <c r="L2787">
        <v>1</v>
      </c>
      <c r="M2787" t="s">
        <v>7391</v>
      </c>
    </row>
    <row r="2788" spans="1:13" x14ac:dyDescent="0.25">
      <c r="A2788">
        <v>5765</v>
      </c>
      <c r="B2788">
        <v>2015</v>
      </c>
      <c r="C2788" t="s">
        <v>3436</v>
      </c>
      <c r="D2788" t="s">
        <v>183</v>
      </c>
      <c r="E2788" t="s">
        <v>3194</v>
      </c>
      <c r="F2788" t="s">
        <v>3839</v>
      </c>
      <c r="G2788" t="s">
        <v>3842</v>
      </c>
      <c r="H2788">
        <v>100</v>
      </c>
      <c r="I2788">
        <v>42</v>
      </c>
      <c r="K2788" t="s">
        <v>954</v>
      </c>
      <c r="L2788">
        <v>1</v>
      </c>
      <c r="M2788" t="s">
        <v>7392</v>
      </c>
    </row>
    <row r="2789" spans="1:13" x14ac:dyDescent="0.25">
      <c r="A2789">
        <v>5766</v>
      </c>
      <c r="B2789">
        <v>2015</v>
      </c>
      <c r="C2789" t="s">
        <v>3436</v>
      </c>
      <c r="D2789" t="s">
        <v>83</v>
      </c>
      <c r="E2789" t="s">
        <v>3194</v>
      </c>
      <c r="F2789" t="s">
        <v>3437</v>
      </c>
      <c r="G2789" t="s">
        <v>3841</v>
      </c>
      <c r="H2789">
        <v>60</v>
      </c>
      <c r="I2789">
        <v>59</v>
      </c>
      <c r="J2789" t="s">
        <v>3843</v>
      </c>
      <c r="K2789" t="s">
        <v>1372</v>
      </c>
      <c r="L2789">
        <v>1</v>
      </c>
      <c r="M2789" t="s">
        <v>7309</v>
      </c>
    </row>
    <row r="2790" spans="1:13" x14ac:dyDescent="0.25">
      <c r="A2790">
        <v>5769</v>
      </c>
      <c r="B2790">
        <v>2015</v>
      </c>
      <c r="C2790" t="s">
        <v>3436</v>
      </c>
      <c r="D2790" t="s">
        <v>85</v>
      </c>
      <c r="E2790" t="s">
        <v>3194</v>
      </c>
      <c r="F2790" t="s">
        <v>3224</v>
      </c>
      <c r="G2790" t="s">
        <v>3842</v>
      </c>
      <c r="H2790">
        <v>54</v>
      </c>
      <c r="I2790">
        <v>46</v>
      </c>
      <c r="K2790" t="s">
        <v>2068</v>
      </c>
      <c r="L2790">
        <v>1</v>
      </c>
      <c r="M2790" t="s">
        <v>7395</v>
      </c>
    </row>
    <row r="2791" spans="1:13" x14ac:dyDescent="0.25">
      <c r="A2791">
        <v>5772</v>
      </c>
      <c r="B2791">
        <v>2015</v>
      </c>
      <c r="C2791" t="s">
        <v>3436</v>
      </c>
      <c r="D2791" t="s">
        <v>422</v>
      </c>
      <c r="E2791" t="s">
        <v>3194</v>
      </c>
      <c r="F2791" t="s">
        <v>3312</v>
      </c>
      <c r="G2791" t="s">
        <v>3842</v>
      </c>
      <c r="H2791">
        <v>76</v>
      </c>
      <c r="I2791">
        <v>40</v>
      </c>
      <c r="K2791" t="s">
        <v>1086</v>
      </c>
      <c r="L2791">
        <v>1</v>
      </c>
      <c r="M2791" t="s">
        <v>7396</v>
      </c>
    </row>
    <row r="2792" spans="1:13" x14ac:dyDescent="0.25">
      <c r="A2792">
        <v>5773</v>
      </c>
      <c r="B2792">
        <v>2015</v>
      </c>
      <c r="C2792" t="s">
        <v>3436</v>
      </c>
      <c r="D2792" t="s">
        <v>44</v>
      </c>
      <c r="E2792" t="s">
        <v>3194</v>
      </c>
      <c r="F2792" t="s">
        <v>3231</v>
      </c>
      <c r="G2792" t="s">
        <v>3842</v>
      </c>
      <c r="H2792">
        <v>69</v>
      </c>
      <c r="I2792">
        <v>63</v>
      </c>
      <c r="K2792" t="s">
        <v>1009</v>
      </c>
      <c r="L2792">
        <v>1</v>
      </c>
      <c r="M2792" t="s">
        <v>7397</v>
      </c>
    </row>
    <row r="2793" spans="1:13" x14ac:dyDescent="0.25">
      <c r="A2793">
        <v>5776</v>
      </c>
      <c r="B2793">
        <v>2015</v>
      </c>
      <c r="C2793" t="s">
        <v>3436</v>
      </c>
      <c r="D2793" t="s">
        <v>49</v>
      </c>
      <c r="E2793" t="s">
        <v>3194</v>
      </c>
      <c r="F2793" t="s">
        <v>3290</v>
      </c>
      <c r="G2793" t="s">
        <v>3842</v>
      </c>
      <c r="H2793">
        <v>83</v>
      </c>
      <c r="I2793">
        <v>69</v>
      </c>
      <c r="K2793" t="s">
        <v>1378</v>
      </c>
      <c r="L2793">
        <v>1</v>
      </c>
      <c r="M2793" t="s">
        <v>7400</v>
      </c>
    </row>
    <row r="2794" spans="1:13" x14ac:dyDescent="0.25">
      <c r="A2794">
        <v>5777</v>
      </c>
      <c r="B2794">
        <v>2015</v>
      </c>
      <c r="C2794" t="s">
        <v>3436</v>
      </c>
      <c r="D2794" t="s">
        <v>92</v>
      </c>
      <c r="E2794" t="s">
        <v>3194</v>
      </c>
      <c r="F2794" t="s">
        <v>3243</v>
      </c>
      <c r="G2794" t="s">
        <v>3842</v>
      </c>
      <c r="H2794">
        <v>78</v>
      </c>
      <c r="I2794">
        <v>75</v>
      </c>
      <c r="K2794" t="s">
        <v>1379</v>
      </c>
      <c r="L2794">
        <v>1</v>
      </c>
      <c r="M2794" t="s">
        <v>7290</v>
      </c>
    </row>
    <row r="2795" spans="1:13" x14ac:dyDescent="0.25">
      <c r="A2795">
        <v>5778</v>
      </c>
      <c r="B2795">
        <v>2015</v>
      </c>
      <c r="C2795" t="s">
        <v>3436</v>
      </c>
      <c r="D2795" t="s">
        <v>93</v>
      </c>
      <c r="E2795" t="s">
        <v>3194</v>
      </c>
      <c r="F2795" t="s">
        <v>3405</v>
      </c>
      <c r="G2795" t="s">
        <v>3841</v>
      </c>
      <c r="H2795">
        <v>78</v>
      </c>
      <c r="I2795">
        <v>63</v>
      </c>
      <c r="K2795" t="s">
        <v>1380</v>
      </c>
      <c r="L2795">
        <v>1</v>
      </c>
      <c r="M2795" t="s">
        <v>7362</v>
      </c>
    </row>
    <row r="2796" spans="1:13" x14ac:dyDescent="0.25">
      <c r="A2796">
        <v>5780</v>
      </c>
      <c r="B2796">
        <v>2015</v>
      </c>
      <c r="C2796" t="s">
        <v>3436</v>
      </c>
      <c r="D2796" t="s">
        <v>651</v>
      </c>
      <c r="E2796" t="s">
        <v>3194</v>
      </c>
      <c r="F2796" t="s">
        <v>3223</v>
      </c>
      <c r="G2796" t="s">
        <v>3841</v>
      </c>
      <c r="H2796">
        <v>72</v>
      </c>
      <c r="I2796">
        <v>56</v>
      </c>
      <c r="K2796" t="s">
        <v>1015</v>
      </c>
      <c r="L2796">
        <v>1</v>
      </c>
      <c r="M2796" t="s">
        <v>7381</v>
      </c>
    </row>
    <row r="2797" spans="1:13" x14ac:dyDescent="0.25">
      <c r="A2797">
        <v>5783</v>
      </c>
      <c r="B2797">
        <v>2015</v>
      </c>
      <c r="C2797" t="s">
        <v>3436</v>
      </c>
      <c r="D2797" t="s">
        <v>942</v>
      </c>
      <c r="E2797" t="s">
        <v>3194</v>
      </c>
      <c r="F2797" t="s">
        <v>3410</v>
      </c>
      <c r="G2797" t="s">
        <v>3842</v>
      </c>
      <c r="H2797">
        <v>85</v>
      </c>
      <c r="I2797">
        <v>59</v>
      </c>
      <c r="K2797" t="s">
        <v>1017</v>
      </c>
      <c r="L2797">
        <v>1</v>
      </c>
      <c r="M2797" t="s">
        <v>7403</v>
      </c>
    </row>
    <row r="2798" spans="1:13" x14ac:dyDescent="0.25">
      <c r="A2798">
        <v>5784</v>
      </c>
      <c r="B2798">
        <v>2015</v>
      </c>
      <c r="C2798" t="s">
        <v>3436</v>
      </c>
      <c r="D2798" t="s">
        <v>1581</v>
      </c>
      <c r="E2798" t="s">
        <v>3194</v>
      </c>
      <c r="F2798" t="s">
        <v>3290</v>
      </c>
      <c r="G2798" t="s">
        <v>3842</v>
      </c>
      <c r="H2798">
        <v>62</v>
      </c>
      <c r="I2798">
        <v>61</v>
      </c>
      <c r="J2798" t="s">
        <v>3843</v>
      </c>
      <c r="K2798" t="s">
        <v>2069</v>
      </c>
      <c r="L2798">
        <v>1</v>
      </c>
      <c r="M2798" t="s">
        <v>7404</v>
      </c>
    </row>
    <row r="2799" spans="1:13" x14ac:dyDescent="0.25">
      <c r="A2799">
        <v>5788</v>
      </c>
      <c r="B2799">
        <v>2015</v>
      </c>
      <c r="C2799" t="s">
        <v>3496</v>
      </c>
      <c r="D2799" t="s">
        <v>148</v>
      </c>
      <c r="E2799" t="s">
        <v>3194</v>
      </c>
      <c r="F2799" t="s">
        <v>3839</v>
      </c>
      <c r="G2799" t="s">
        <v>3842</v>
      </c>
      <c r="H2799">
        <v>62</v>
      </c>
      <c r="I2799">
        <v>52</v>
      </c>
      <c r="K2799" t="s">
        <v>258</v>
      </c>
      <c r="L2799">
        <v>1</v>
      </c>
      <c r="M2799" t="s">
        <v>7406</v>
      </c>
    </row>
    <row r="2800" spans="1:13" x14ac:dyDescent="0.25">
      <c r="A2800">
        <v>5789</v>
      </c>
      <c r="B2800">
        <v>2015</v>
      </c>
      <c r="C2800" t="s">
        <v>3496</v>
      </c>
      <c r="D2800" t="s">
        <v>128</v>
      </c>
      <c r="E2800" t="s">
        <v>3194</v>
      </c>
      <c r="F2800" t="s">
        <v>3517</v>
      </c>
      <c r="G2800" t="s">
        <v>3842</v>
      </c>
      <c r="H2800">
        <v>74</v>
      </c>
      <c r="I2800">
        <v>51</v>
      </c>
      <c r="K2800" t="s">
        <v>259</v>
      </c>
      <c r="L2800">
        <v>1</v>
      </c>
      <c r="M2800" t="s">
        <v>7407</v>
      </c>
    </row>
    <row r="2801" spans="1:13" x14ac:dyDescent="0.25">
      <c r="A2801">
        <v>5790</v>
      </c>
      <c r="B2801">
        <v>2015</v>
      </c>
      <c r="C2801" t="s">
        <v>3496</v>
      </c>
      <c r="D2801" t="s">
        <v>12</v>
      </c>
      <c r="E2801" t="s">
        <v>3194</v>
      </c>
      <c r="F2801" t="s">
        <v>3283</v>
      </c>
      <c r="G2801" t="s">
        <v>3842</v>
      </c>
      <c r="H2801">
        <v>78</v>
      </c>
      <c r="I2801">
        <v>60</v>
      </c>
      <c r="K2801" t="s">
        <v>260</v>
      </c>
      <c r="L2801">
        <v>1</v>
      </c>
      <c r="M2801" t="s">
        <v>6928</v>
      </c>
    </row>
    <row r="2802" spans="1:13" x14ac:dyDescent="0.25">
      <c r="A2802">
        <v>5791</v>
      </c>
      <c r="B2802">
        <v>2015</v>
      </c>
      <c r="C2802" t="s">
        <v>3496</v>
      </c>
      <c r="D2802" t="s">
        <v>68</v>
      </c>
      <c r="E2802" t="s">
        <v>3194</v>
      </c>
      <c r="F2802" t="s">
        <v>3202</v>
      </c>
      <c r="G2802" t="s">
        <v>3841</v>
      </c>
      <c r="H2802">
        <v>66</v>
      </c>
      <c r="I2802">
        <v>59</v>
      </c>
      <c r="K2802" t="s">
        <v>101</v>
      </c>
      <c r="L2802">
        <v>1</v>
      </c>
      <c r="M2802" t="s">
        <v>7103</v>
      </c>
    </row>
    <row r="2803" spans="1:13" x14ac:dyDescent="0.25">
      <c r="A2803">
        <v>5792</v>
      </c>
      <c r="B2803">
        <v>2015</v>
      </c>
      <c r="C2803" t="s">
        <v>3496</v>
      </c>
      <c r="D2803" t="s">
        <v>16</v>
      </c>
      <c r="E2803" t="s">
        <v>3194</v>
      </c>
      <c r="F2803" t="s">
        <v>3279</v>
      </c>
      <c r="G2803" t="s">
        <v>3841</v>
      </c>
      <c r="H2803">
        <v>69</v>
      </c>
      <c r="I2803">
        <v>61</v>
      </c>
      <c r="K2803" t="s">
        <v>151</v>
      </c>
      <c r="L2803">
        <v>1</v>
      </c>
      <c r="M2803" t="s">
        <v>7408</v>
      </c>
    </row>
    <row r="2804" spans="1:13" x14ac:dyDescent="0.25">
      <c r="A2804">
        <v>5795</v>
      </c>
      <c r="B2804">
        <v>2015</v>
      </c>
      <c r="C2804" t="s">
        <v>3496</v>
      </c>
      <c r="D2804" t="s">
        <v>417</v>
      </c>
      <c r="E2804" t="s">
        <v>3194</v>
      </c>
      <c r="F2804" t="s">
        <v>3360</v>
      </c>
      <c r="G2804" t="s">
        <v>3842</v>
      </c>
      <c r="H2804">
        <v>71</v>
      </c>
      <c r="I2804">
        <v>57</v>
      </c>
      <c r="K2804" t="s">
        <v>264</v>
      </c>
      <c r="L2804">
        <v>1</v>
      </c>
      <c r="M2804" t="s">
        <v>7410</v>
      </c>
    </row>
    <row r="2805" spans="1:13" x14ac:dyDescent="0.25">
      <c r="A2805">
        <v>5799</v>
      </c>
      <c r="B2805">
        <v>2015</v>
      </c>
      <c r="C2805" t="s">
        <v>3496</v>
      </c>
      <c r="D2805" t="s">
        <v>82</v>
      </c>
      <c r="E2805" t="s">
        <v>3194</v>
      </c>
      <c r="F2805" t="s">
        <v>3486</v>
      </c>
      <c r="G2805" t="s">
        <v>3842</v>
      </c>
      <c r="H2805">
        <v>74</v>
      </c>
      <c r="I2805">
        <v>54</v>
      </c>
      <c r="K2805" t="s">
        <v>399</v>
      </c>
      <c r="L2805">
        <v>1</v>
      </c>
      <c r="M2805" t="s">
        <v>7412</v>
      </c>
    </row>
    <row r="2806" spans="1:13" x14ac:dyDescent="0.25">
      <c r="A2806">
        <v>5800</v>
      </c>
      <c r="B2806">
        <v>2015</v>
      </c>
      <c r="C2806" t="s">
        <v>3496</v>
      </c>
      <c r="D2806" t="s">
        <v>83</v>
      </c>
      <c r="E2806" t="s">
        <v>3194</v>
      </c>
      <c r="F2806" t="s">
        <v>3488</v>
      </c>
      <c r="G2806" t="s">
        <v>3841</v>
      </c>
      <c r="H2806">
        <v>66</v>
      </c>
      <c r="I2806">
        <v>64</v>
      </c>
      <c r="K2806" t="s">
        <v>1033</v>
      </c>
      <c r="L2806">
        <v>1</v>
      </c>
      <c r="M2806" t="s">
        <v>7332</v>
      </c>
    </row>
    <row r="2807" spans="1:13" x14ac:dyDescent="0.25">
      <c r="A2807">
        <v>5802</v>
      </c>
      <c r="B2807">
        <v>2015</v>
      </c>
      <c r="C2807" t="s">
        <v>3496</v>
      </c>
      <c r="D2807" t="s">
        <v>37</v>
      </c>
      <c r="E2807" t="s">
        <v>3194</v>
      </c>
      <c r="F2807" t="s">
        <v>3436</v>
      </c>
      <c r="G2807" t="s">
        <v>3842</v>
      </c>
      <c r="H2807">
        <v>65</v>
      </c>
      <c r="I2807">
        <v>59</v>
      </c>
      <c r="K2807" t="s">
        <v>748</v>
      </c>
      <c r="L2807">
        <v>1</v>
      </c>
      <c r="M2807" t="s">
        <v>7394</v>
      </c>
    </row>
    <row r="2808" spans="1:13" x14ac:dyDescent="0.25">
      <c r="A2808">
        <v>5803</v>
      </c>
      <c r="B2808">
        <v>2015</v>
      </c>
      <c r="C2808" t="s">
        <v>3496</v>
      </c>
      <c r="D2808" t="s">
        <v>85</v>
      </c>
      <c r="E2808" t="s">
        <v>3194</v>
      </c>
      <c r="F2808" t="s">
        <v>3312</v>
      </c>
      <c r="G2808" t="s">
        <v>3842</v>
      </c>
      <c r="H2808">
        <v>69</v>
      </c>
      <c r="I2808">
        <v>59</v>
      </c>
      <c r="K2808" t="s">
        <v>403</v>
      </c>
      <c r="L2808">
        <v>1</v>
      </c>
      <c r="M2808" t="s">
        <v>7414</v>
      </c>
    </row>
    <row r="2809" spans="1:13" x14ac:dyDescent="0.25">
      <c r="A2809">
        <v>5804</v>
      </c>
      <c r="B2809">
        <v>2015</v>
      </c>
      <c r="C2809" t="s">
        <v>3496</v>
      </c>
      <c r="D2809" t="s">
        <v>274</v>
      </c>
      <c r="E2809" t="s">
        <v>3194</v>
      </c>
      <c r="F2809" t="s">
        <v>3410</v>
      </c>
      <c r="G2809" t="s">
        <v>3842</v>
      </c>
      <c r="H2809">
        <v>67</v>
      </c>
      <c r="I2809">
        <v>60</v>
      </c>
      <c r="K2809" t="s">
        <v>793</v>
      </c>
      <c r="L2809">
        <v>1</v>
      </c>
      <c r="M2809" t="s">
        <v>7415</v>
      </c>
    </row>
    <row r="2810" spans="1:13" x14ac:dyDescent="0.25">
      <c r="A2810">
        <v>5806</v>
      </c>
      <c r="B2810">
        <v>2015</v>
      </c>
      <c r="C2810" t="s">
        <v>3496</v>
      </c>
      <c r="D2810" t="s">
        <v>422</v>
      </c>
      <c r="E2810" t="s">
        <v>3194</v>
      </c>
      <c r="F2810" t="s">
        <v>3223</v>
      </c>
      <c r="G2810" t="s">
        <v>3842</v>
      </c>
      <c r="H2810">
        <v>63</v>
      </c>
      <c r="I2810">
        <v>53</v>
      </c>
      <c r="K2810" t="s">
        <v>1110</v>
      </c>
      <c r="L2810">
        <v>1</v>
      </c>
      <c r="M2810" t="s">
        <v>7376</v>
      </c>
    </row>
    <row r="2811" spans="1:13" x14ac:dyDescent="0.25">
      <c r="A2811">
        <v>5809</v>
      </c>
      <c r="B2811">
        <v>2015</v>
      </c>
      <c r="C2811" t="s">
        <v>3496</v>
      </c>
      <c r="D2811" t="s">
        <v>47</v>
      </c>
      <c r="E2811" t="s">
        <v>3194</v>
      </c>
      <c r="F2811" t="s">
        <v>3290</v>
      </c>
      <c r="G2811" t="s">
        <v>3842</v>
      </c>
      <c r="H2811">
        <v>61</v>
      </c>
      <c r="I2811">
        <v>60</v>
      </c>
      <c r="K2811" t="s">
        <v>409</v>
      </c>
      <c r="L2811">
        <v>1</v>
      </c>
      <c r="M2811" t="s">
        <v>7417</v>
      </c>
    </row>
    <row r="2812" spans="1:13" x14ac:dyDescent="0.25">
      <c r="A2812">
        <v>5812</v>
      </c>
      <c r="B2812">
        <v>2015</v>
      </c>
      <c r="C2812" t="s">
        <v>3496</v>
      </c>
      <c r="D2812" t="s">
        <v>93</v>
      </c>
      <c r="E2812" t="s">
        <v>3194</v>
      </c>
      <c r="F2812" t="s">
        <v>3437</v>
      </c>
      <c r="G2812" t="s">
        <v>3842</v>
      </c>
      <c r="H2812">
        <v>58</v>
      </c>
      <c r="I2812">
        <v>53</v>
      </c>
      <c r="K2812" t="s">
        <v>1326</v>
      </c>
      <c r="L2812">
        <v>1</v>
      </c>
      <c r="M2812" t="s">
        <v>7320</v>
      </c>
    </row>
    <row r="2813" spans="1:13" x14ac:dyDescent="0.25">
      <c r="A2813">
        <v>5815</v>
      </c>
      <c r="B2813">
        <v>2015</v>
      </c>
      <c r="C2813" t="s">
        <v>3496</v>
      </c>
      <c r="D2813" t="s">
        <v>56</v>
      </c>
      <c r="E2813" t="s">
        <v>3194</v>
      </c>
      <c r="F2813" t="s">
        <v>3405</v>
      </c>
      <c r="G2813" t="s">
        <v>3841</v>
      </c>
      <c r="H2813">
        <v>71</v>
      </c>
      <c r="I2813">
        <v>65</v>
      </c>
      <c r="K2813" t="s">
        <v>1357</v>
      </c>
      <c r="L2813">
        <v>1</v>
      </c>
      <c r="M2813" t="s">
        <v>7363</v>
      </c>
    </row>
    <row r="2814" spans="1:13" x14ac:dyDescent="0.25">
      <c r="A2814">
        <v>5817</v>
      </c>
      <c r="B2814">
        <v>2015</v>
      </c>
      <c r="C2814" t="s">
        <v>3496</v>
      </c>
      <c r="D2814" t="s">
        <v>942</v>
      </c>
      <c r="E2814" t="s">
        <v>3194</v>
      </c>
      <c r="F2814" t="s">
        <v>3243</v>
      </c>
      <c r="G2814" t="s">
        <v>3842</v>
      </c>
      <c r="H2814">
        <v>79</v>
      </c>
      <c r="I2814">
        <v>77</v>
      </c>
      <c r="K2814" t="s">
        <v>1328</v>
      </c>
      <c r="L2814">
        <v>1</v>
      </c>
      <c r="M2814" t="s">
        <v>7296</v>
      </c>
    </row>
    <row r="2815" spans="1:13" x14ac:dyDescent="0.25">
      <c r="A2815">
        <v>5819</v>
      </c>
      <c r="B2815">
        <v>2015</v>
      </c>
      <c r="C2815" t="s">
        <v>3290</v>
      </c>
      <c r="D2815" t="s">
        <v>98</v>
      </c>
      <c r="E2815" t="s">
        <v>3194</v>
      </c>
      <c r="F2815" t="s">
        <v>3388</v>
      </c>
      <c r="G2815" t="s">
        <v>3842</v>
      </c>
      <c r="H2815">
        <v>76</v>
      </c>
      <c r="I2815">
        <v>63</v>
      </c>
      <c r="K2815" t="s">
        <v>176</v>
      </c>
      <c r="L2815">
        <v>1</v>
      </c>
      <c r="M2815" t="s">
        <v>5697</v>
      </c>
    </row>
    <row r="2816" spans="1:13" x14ac:dyDescent="0.25">
      <c r="A2816">
        <v>5820</v>
      </c>
      <c r="B2816">
        <v>2015</v>
      </c>
      <c r="C2816" t="s">
        <v>3290</v>
      </c>
      <c r="D2816" t="s">
        <v>10</v>
      </c>
      <c r="E2816" t="s">
        <v>3194</v>
      </c>
      <c r="F2816" t="s">
        <v>3499</v>
      </c>
      <c r="G2816" t="s">
        <v>3841</v>
      </c>
      <c r="H2816">
        <v>69</v>
      </c>
      <c r="I2816">
        <v>50</v>
      </c>
      <c r="K2816" t="s">
        <v>11</v>
      </c>
      <c r="L2816">
        <v>1</v>
      </c>
      <c r="M2816" t="s">
        <v>7421</v>
      </c>
    </row>
    <row r="2817" spans="1:13" x14ac:dyDescent="0.25">
      <c r="A2817">
        <v>5821</v>
      </c>
      <c r="B2817">
        <v>2015</v>
      </c>
      <c r="C2817" t="s">
        <v>3290</v>
      </c>
      <c r="D2817" t="s">
        <v>12</v>
      </c>
      <c r="E2817" t="s">
        <v>3194</v>
      </c>
      <c r="F2817" t="s">
        <v>3428</v>
      </c>
      <c r="G2817" t="s">
        <v>3842</v>
      </c>
      <c r="H2817">
        <v>63</v>
      </c>
      <c r="I2817">
        <v>52</v>
      </c>
      <c r="K2817" t="s">
        <v>99</v>
      </c>
      <c r="L2817">
        <v>1</v>
      </c>
      <c r="M2817" t="s">
        <v>5850</v>
      </c>
    </row>
    <row r="2818" spans="1:13" x14ac:dyDescent="0.25">
      <c r="A2818">
        <v>5824</v>
      </c>
      <c r="B2818">
        <v>2015</v>
      </c>
      <c r="C2818" t="s">
        <v>3290</v>
      </c>
      <c r="D2818" t="s">
        <v>104</v>
      </c>
      <c r="E2818" t="s">
        <v>3194</v>
      </c>
      <c r="F2818" t="s">
        <v>3466</v>
      </c>
      <c r="G2818" t="s">
        <v>3841</v>
      </c>
      <c r="H2818">
        <v>70</v>
      </c>
      <c r="I2818">
        <v>68</v>
      </c>
      <c r="K2818" t="s">
        <v>19</v>
      </c>
      <c r="L2818">
        <v>1</v>
      </c>
      <c r="M2818" t="s">
        <v>6447</v>
      </c>
    </row>
    <row r="2819" spans="1:13" x14ac:dyDescent="0.25">
      <c r="A2819">
        <v>5825</v>
      </c>
      <c r="B2819">
        <v>2015</v>
      </c>
      <c r="C2819" t="s">
        <v>3290</v>
      </c>
      <c r="D2819" t="s">
        <v>18</v>
      </c>
      <c r="E2819" t="s">
        <v>3194</v>
      </c>
      <c r="F2819" t="s">
        <v>3297</v>
      </c>
      <c r="G2819" t="s">
        <v>3841</v>
      </c>
      <c r="H2819">
        <v>66</v>
      </c>
      <c r="I2819">
        <v>62</v>
      </c>
      <c r="K2819" t="s">
        <v>21</v>
      </c>
      <c r="L2819">
        <v>1</v>
      </c>
      <c r="M2819" t="s">
        <v>4324</v>
      </c>
    </row>
    <row r="2820" spans="1:13" x14ac:dyDescent="0.25">
      <c r="A2820">
        <v>5828</v>
      </c>
      <c r="B2820">
        <v>2015</v>
      </c>
      <c r="C2820" t="s">
        <v>3290</v>
      </c>
      <c r="D2820" t="s">
        <v>263</v>
      </c>
      <c r="E2820" t="s">
        <v>3194</v>
      </c>
      <c r="F2820" t="s">
        <v>3430</v>
      </c>
      <c r="G2820" t="s">
        <v>3842</v>
      </c>
      <c r="H2820">
        <v>71</v>
      </c>
      <c r="I2820">
        <v>60</v>
      </c>
      <c r="K2820" t="s">
        <v>856</v>
      </c>
      <c r="L2820">
        <v>1</v>
      </c>
      <c r="M2820" t="s">
        <v>5878</v>
      </c>
    </row>
    <row r="2821" spans="1:13" x14ac:dyDescent="0.25">
      <c r="A2821">
        <v>5830</v>
      </c>
      <c r="B2821">
        <v>2015</v>
      </c>
      <c r="C2821" t="s">
        <v>3290</v>
      </c>
      <c r="D2821" t="s">
        <v>134</v>
      </c>
      <c r="E2821" t="s">
        <v>3194</v>
      </c>
      <c r="F2821" t="s">
        <v>3839</v>
      </c>
      <c r="G2821" t="s">
        <v>3842</v>
      </c>
      <c r="H2821">
        <v>69</v>
      </c>
      <c r="I2821">
        <v>46</v>
      </c>
      <c r="K2821" t="s">
        <v>858</v>
      </c>
      <c r="L2821">
        <v>1</v>
      </c>
      <c r="M2821" t="s">
        <v>7423</v>
      </c>
    </row>
    <row r="2822" spans="1:13" x14ac:dyDescent="0.25">
      <c r="A2822">
        <v>5831</v>
      </c>
      <c r="B2822">
        <v>2015</v>
      </c>
      <c r="C2822" t="s">
        <v>3290</v>
      </c>
      <c r="D2822" t="s">
        <v>32</v>
      </c>
      <c r="E2822" t="s">
        <v>3194</v>
      </c>
      <c r="F2822" t="s">
        <v>3361</v>
      </c>
      <c r="G2822" t="s">
        <v>3842</v>
      </c>
      <c r="H2822">
        <v>66</v>
      </c>
      <c r="I2822">
        <v>61</v>
      </c>
      <c r="K2822" t="s">
        <v>869</v>
      </c>
      <c r="L2822">
        <v>1</v>
      </c>
      <c r="M2822" t="s">
        <v>7424</v>
      </c>
    </row>
    <row r="2823" spans="1:13" x14ac:dyDescent="0.25">
      <c r="A2823">
        <v>5832</v>
      </c>
      <c r="B2823">
        <v>2015</v>
      </c>
      <c r="C2823" t="s">
        <v>3290</v>
      </c>
      <c r="D2823" t="s">
        <v>83</v>
      </c>
      <c r="E2823" t="s">
        <v>3194</v>
      </c>
      <c r="F2823" t="s">
        <v>3405</v>
      </c>
      <c r="G2823" t="s">
        <v>3841</v>
      </c>
      <c r="H2823">
        <v>79</v>
      </c>
      <c r="I2823">
        <v>72</v>
      </c>
      <c r="K2823" t="s">
        <v>1181</v>
      </c>
      <c r="L2823">
        <v>1</v>
      </c>
      <c r="M2823" t="s">
        <v>7352</v>
      </c>
    </row>
    <row r="2824" spans="1:13" x14ac:dyDescent="0.25">
      <c r="A2824">
        <v>5833</v>
      </c>
      <c r="B2824">
        <v>2015</v>
      </c>
      <c r="C2824" t="s">
        <v>3290</v>
      </c>
      <c r="D2824" t="s">
        <v>36</v>
      </c>
      <c r="E2824" t="s">
        <v>3194</v>
      </c>
      <c r="F2824" t="s">
        <v>3436</v>
      </c>
      <c r="G2824" t="s">
        <v>3842</v>
      </c>
      <c r="H2824">
        <v>82</v>
      </c>
      <c r="I2824">
        <v>81</v>
      </c>
      <c r="J2824" t="s">
        <v>3843</v>
      </c>
      <c r="K2824" t="s">
        <v>1182</v>
      </c>
      <c r="L2824">
        <v>1</v>
      </c>
      <c r="M2824" t="s">
        <v>7393</v>
      </c>
    </row>
    <row r="2825" spans="1:13" x14ac:dyDescent="0.25">
      <c r="A2825">
        <v>5836</v>
      </c>
      <c r="B2825">
        <v>2015</v>
      </c>
      <c r="C2825" t="s">
        <v>3290</v>
      </c>
      <c r="D2825" t="s">
        <v>274</v>
      </c>
      <c r="E2825" t="s">
        <v>3194</v>
      </c>
      <c r="F2825" t="s">
        <v>3231</v>
      </c>
      <c r="G2825" t="s">
        <v>3841</v>
      </c>
      <c r="H2825">
        <v>69</v>
      </c>
      <c r="I2825">
        <v>58</v>
      </c>
      <c r="K2825" t="s">
        <v>1526</v>
      </c>
      <c r="L2825">
        <v>1</v>
      </c>
      <c r="M2825" t="s">
        <v>7425</v>
      </c>
    </row>
    <row r="2826" spans="1:13" x14ac:dyDescent="0.25">
      <c r="A2826">
        <v>5839</v>
      </c>
      <c r="B2826">
        <v>2015</v>
      </c>
      <c r="C2826" t="s">
        <v>3290</v>
      </c>
      <c r="D2826" t="s">
        <v>44</v>
      </c>
      <c r="E2826" t="s">
        <v>3194</v>
      </c>
      <c r="F2826" t="s">
        <v>3437</v>
      </c>
      <c r="G2826" t="s">
        <v>3842</v>
      </c>
      <c r="H2826">
        <v>79</v>
      </c>
      <c r="I2826">
        <v>73</v>
      </c>
      <c r="K2826" t="s">
        <v>2073</v>
      </c>
      <c r="L2826">
        <v>1</v>
      </c>
      <c r="M2826" t="s">
        <v>7315</v>
      </c>
    </row>
    <row r="2827" spans="1:13" x14ac:dyDescent="0.25">
      <c r="A2827">
        <v>5840</v>
      </c>
      <c r="B2827">
        <v>2015</v>
      </c>
      <c r="C2827" t="s">
        <v>3290</v>
      </c>
      <c r="D2827" t="s">
        <v>45</v>
      </c>
      <c r="E2827" t="s">
        <v>3194</v>
      </c>
      <c r="F2827" t="s">
        <v>3224</v>
      </c>
      <c r="G2827" t="s">
        <v>3841</v>
      </c>
      <c r="H2827">
        <v>69</v>
      </c>
      <c r="I2827">
        <v>67</v>
      </c>
      <c r="K2827" t="s">
        <v>2074</v>
      </c>
      <c r="L2827">
        <v>1</v>
      </c>
      <c r="M2827" t="s">
        <v>7428</v>
      </c>
    </row>
    <row r="2828" spans="1:13" x14ac:dyDescent="0.25">
      <c r="A2828">
        <v>5843</v>
      </c>
      <c r="B2828">
        <v>2015</v>
      </c>
      <c r="C2828" t="s">
        <v>3290</v>
      </c>
      <c r="D2828" t="s">
        <v>92</v>
      </c>
      <c r="E2828" t="s">
        <v>3194</v>
      </c>
      <c r="F2828" t="s">
        <v>3312</v>
      </c>
      <c r="G2828" t="s">
        <v>3842</v>
      </c>
      <c r="H2828">
        <v>77</v>
      </c>
      <c r="I2828">
        <v>66</v>
      </c>
      <c r="K2828" t="s">
        <v>2075</v>
      </c>
      <c r="L2828">
        <v>1</v>
      </c>
      <c r="M2828" t="s">
        <v>7429</v>
      </c>
    </row>
    <row r="2829" spans="1:13" x14ac:dyDescent="0.25">
      <c r="A2829">
        <v>5846</v>
      </c>
      <c r="B2829">
        <v>2015</v>
      </c>
      <c r="C2829" t="s">
        <v>3290</v>
      </c>
      <c r="D2829" t="s">
        <v>651</v>
      </c>
      <c r="E2829" t="s">
        <v>3194</v>
      </c>
      <c r="F2829" t="s">
        <v>3496</v>
      </c>
      <c r="G2829" t="s">
        <v>3842</v>
      </c>
      <c r="H2829">
        <v>86</v>
      </c>
      <c r="I2829">
        <v>81</v>
      </c>
      <c r="J2829" t="s">
        <v>3843</v>
      </c>
      <c r="K2829" t="s">
        <v>2076</v>
      </c>
      <c r="L2829">
        <v>1</v>
      </c>
      <c r="M2829" t="s">
        <v>7420</v>
      </c>
    </row>
    <row r="2830" spans="1:13" x14ac:dyDescent="0.25">
      <c r="A2830">
        <v>5847</v>
      </c>
      <c r="B2830">
        <v>2015</v>
      </c>
      <c r="C2830" t="s">
        <v>3290</v>
      </c>
      <c r="D2830" t="s">
        <v>56</v>
      </c>
      <c r="E2830" t="s">
        <v>3194</v>
      </c>
      <c r="F2830" t="s">
        <v>3488</v>
      </c>
      <c r="G2830" t="s">
        <v>3841</v>
      </c>
      <c r="H2830">
        <v>62</v>
      </c>
      <c r="I2830">
        <v>57</v>
      </c>
      <c r="K2830" t="s">
        <v>2077</v>
      </c>
      <c r="L2830">
        <v>1</v>
      </c>
      <c r="M2830" t="s">
        <v>7343</v>
      </c>
    </row>
    <row r="2831" spans="1:13" x14ac:dyDescent="0.25">
      <c r="A2831">
        <v>5848</v>
      </c>
      <c r="B2831">
        <v>2015</v>
      </c>
      <c r="C2831" t="s">
        <v>3290</v>
      </c>
      <c r="D2831" t="s">
        <v>481</v>
      </c>
      <c r="E2831" t="s">
        <v>3194</v>
      </c>
      <c r="F2831" t="s">
        <v>3243</v>
      </c>
      <c r="G2831" t="s">
        <v>3842</v>
      </c>
      <c r="H2831">
        <v>70</v>
      </c>
      <c r="I2831">
        <v>63</v>
      </c>
      <c r="K2831" t="s">
        <v>2078</v>
      </c>
      <c r="L2831">
        <v>1</v>
      </c>
      <c r="M2831" t="s">
        <v>7295</v>
      </c>
    </row>
    <row r="2832" spans="1:13" x14ac:dyDescent="0.25">
      <c r="A2832">
        <v>5851</v>
      </c>
      <c r="B2832">
        <v>2015</v>
      </c>
      <c r="C2832" t="s">
        <v>3224</v>
      </c>
      <c r="D2832" t="s">
        <v>8</v>
      </c>
      <c r="E2832" t="s">
        <v>3194</v>
      </c>
      <c r="F2832" t="s">
        <v>3839</v>
      </c>
      <c r="G2832" t="s">
        <v>3842</v>
      </c>
      <c r="H2832">
        <v>86</v>
      </c>
      <c r="I2832">
        <v>56</v>
      </c>
      <c r="K2832" t="s">
        <v>176</v>
      </c>
      <c r="L2832">
        <v>1</v>
      </c>
      <c r="M2832" t="s">
        <v>7431</v>
      </c>
    </row>
    <row r="2833" spans="1:13" x14ac:dyDescent="0.25">
      <c r="A2833">
        <v>5852</v>
      </c>
      <c r="B2833">
        <v>2015</v>
      </c>
      <c r="C2833" t="s">
        <v>3224</v>
      </c>
      <c r="D2833" t="s">
        <v>149</v>
      </c>
      <c r="E2833" t="s">
        <v>3194</v>
      </c>
      <c r="F2833" t="s">
        <v>3358</v>
      </c>
      <c r="G2833" t="s">
        <v>3842</v>
      </c>
      <c r="H2833">
        <v>78</v>
      </c>
      <c r="I2833">
        <v>67</v>
      </c>
      <c r="K2833" t="s">
        <v>258</v>
      </c>
      <c r="L2833">
        <v>1</v>
      </c>
      <c r="M2833" t="s">
        <v>5509</v>
      </c>
    </row>
    <row r="2834" spans="1:13" x14ac:dyDescent="0.25">
      <c r="A2834">
        <v>5854</v>
      </c>
      <c r="B2834">
        <v>2015</v>
      </c>
      <c r="C2834" t="s">
        <v>3224</v>
      </c>
      <c r="D2834" t="s">
        <v>104</v>
      </c>
      <c r="E2834" t="s">
        <v>3194</v>
      </c>
      <c r="F2834" t="s">
        <v>3209</v>
      </c>
      <c r="G2834" t="s">
        <v>3842</v>
      </c>
      <c r="H2834">
        <v>61</v>
      </c>
      <c r="I2834">
        <v>56</v>
      </c>
      <c r="K2834" t="s">
        <v>100</v>
      </c>
      <c r="L2834">
        <v>1</v>
      </c>
      <c r="M2834" t="s">
        <v>3941</v>
      </c>
    </row>
    <row r="2835" spans="1:13" x14ac:dyDescent="0.25">
      <c r="A2835">
        <v>5857</v>
      </c>
      <c r="B2835">
        <v>2015</v>
      </c>
      <c r="C2835" t="s">
        <v>3224</v>
      </c>
      <c r="D2835" t="s">
        <v>331</v>
      </c>
      <c r="E2835" t="s">
        <v>3194</v>
      </c>
      <c r="F2835" t="s">
        <v>3515</v>
      </c>
      <c r="G2835" t="s">
        <v>3842</v>
      </c>
      <c r="H2835">
        <v>71</v>
      </c>
      <c r="I2835">
        <v>64</v>
      </c>
      <c r="K2835" t="s">
        <v>290</v>
      </c>
      <c r="L2835">
        <v>1</v>
      </c>
      <c r="M2835" t="s">
        <v>7433</v>
      </c>
    </row>
    <row r="2836" spans="1:13" x14ac:dyDescent="0.25">
      <c r="A2836">
        <v>5860</v>
      </c>
      <c r="B2836">
        <v>2015</v>
      </c>
      <c r="C2836" t="s">
        <v>3224</v>
      </c>
      <c r="D2836" t="s">
        <v>134</v>
      </c>
      <c r="E2836" t="s">
        <v>3194</v>
      </c>
      <c r="F2836" t="s">
        <v>3414</v>
      </c>
      <c r="G2836" t="s">
        <v>3842</v>
      </c>
      <c r="H2836">
        <v>83</v>
      </c>
      <c r="I2836">
        <v>51</v>
      </c>
      <c r="K2836" t="s">
        <v>179</v>
      </c>
      <c r="L2836">
        <v>1</v>
      </c>
      <c r="M2836" t="s">
        <v>7434</v>
      </c>
    </row>
    <row r="2837" spans="1:13" x14ac:dyDescent="0.25">
      <c r="A2837">
        <v>5861</v>
      </c>
      <c r="B2837">
        <v>2015</v>
      </c>
      <c r="C2837" t="s">
        <v>3224</v>
      </c>
      <c r="D2837" t="s">
        <v>82</v>
      </c>
      <c r="E2837" t="s">
        <v>3194</v>
      </c>
      <c r="F2837" t="s">
        <v>3417</v>
      </c>
      <c r="G2837" t="s">
        <v>3842</v>
      </c>
      <c r="H2837">
        <v>72</v>
      </c>
      <c r="I2837">
        <v>67</v>
      </c>
      <c r="J2837" t="s">
        <v>3843</v>
      </c>
      <c r="K2837" t="s">
        <v>155</v>
      </c>
      <c r="L2837">
        <v>1</v>
      </c>
      <c r="M2837" t="s">
        <v>6360</v>
      </c>
    </row>
    <row r="2838" spans="1:13" x14ac:dyDescent="0.25">
      <c r="A2838">
        <v>5863</v>
      </c>
      <c r="B2838">
        <v>2015</v>
      </c>
      <c r="C2838" t="s">
        <v>3224</v>
      </c>
      <c r="D2838" t="s">
        <v>36</v>
      </c>
      <c r="E2838" t="s">
        <v>3194</v>
      </c>
      <c r="F2838" t="s">
        <v>3496</v>
      </c>
      <c r="G2838" t="s">
        <v>3841</v>
      </c>
      <c r="H2838">
        <v>67</v>
      </c>
      <c r="I2838">
        <v>65</v>
      </c>
      <c r="K2838" t="s">
        <v>1257</v>
      </c>
      <c r="L2838">
        <v>1</v>
      </c>
      <c r="M2838" t="s">
        <v>7413</v>
      </c>
    </row>
    <row r="2839" spans="1:13" x14ac:dyDescent="0.25">
      <c r="A2839">
        <v>5866</v>
      </c>
      <c r="B2839">
        <v>2015</v>
      </c>
      <c r="C2839" t="s">
        <v>3224</v>
      </c>
      <c r="D2839" t="s">
        <v>274</v>
      </c>
      <c r="E2839" t="s">
        <v>3194</v>
      </c>
      <c r="F2839" t="s">
        <v>3243</v>
      </c>
      <c r="G2839" t="s">
        <v>3842</v>
      </c>
      <c r="H2839">
        <v>64</v>
      </c>
      <c r="I2839">
        <v>61</v>
      </c>
      <c r="K2839" t="s">
        <v>1684</v>
      </c>
      <c r="L2839">
        <v>1</v>
      </c>
      <c r="M2839" t="s">
        <v>7283</v>
      </c>
    </row>
    <row r="2840" spans="1:13" x14ac:dyDescent="0.25">
      <c r="A2840">
        <v>5867</v>
      </c>
      <c r="B2840">
        <v>2015</v>
      </c>
      <c r="C2840" t="s">
        <v>3224</v>
      </c>
      <c r="D2840" t="s">
        <v>317</v>
      </c>
      <c r="E2840" t="s">
        <v>3194</v>
      </c>
      <c r="F2840" t="s">
        <v>3290</v>
      </c>
      <c r="G2840" t="s">
        <v>3841</v>
      </c>
      <c r="H2840">
        <v>60</v>
      </c>
      <c r="I2840">
        <v>55</v>
      </c>
      <c r="K2840" t="s">
        <v>596</v>
      </c>
      <c r="L2840">
        <v>1</v>
      </c>
      <c r="M2840" t="s">
        <v>7426</v>
      </c>
    </row>
    <row r="2841" spans="1:13" x14ac:dyDescent="0.25">
      <c r="A2841">
        <v>5869</v>
      </c>
      <c r="B2841">
        <v>2015</v>
      </c>
      <c r="C2841" t="s">
        <v>3224</v>
      </c>
      <c r="D2841" t="s">
        <v>44</v>
      </c>
      <c r="E2841" t="s">
        <v>3194</v>
      </c>
      <c r="F2841" t="s">
        <v>3410</v>
      </c>
      <c r="G2841" t="s">
        <v>3841</v>
      </c>
      <c r="H2841">
        <v>80</v>
      </c>
      <c r="I2841">
        <v>69</v>
      </c>
      <c r="K2841" t="s">
        <v>2081</v>
      </c>
      <c r="L2841">
        <v>1</v>
      </c>
      <c r="M2841" t="s">
        <v>7436</v>
      </c>
    </row>
    <row r="2842" spans="1:13" x14ac:dyDescent="0.25">
      <c r="A2842">
        <v>5871</v>
      </c>
      <c r="B2842">
        <v>2015</v>
      </c>
      <c r="C2842" t="s">
        <v>3224</v>
      </c>
      <c r="D2842" t="s">
        <v>47</v>
      </c>
      <c r="E2842" t="s">
        <v>3194</v>
      </c>
      <c r="F2842" t="s">
        <v>3488</v>
      </c>
      <c r="G2842" t="s">
        <v>3841</v>
      </c>
      <c r="H2842">
        <v>69</v>
      </c>
      <c r="I2842">
        <v>65</v>
      </c>
      <c r="K2842" t="s">
        <v>2082</v>
      </c>
      <c r="L2842">
        <v>1</v>
      </c>
      <c r="M2842" t="s">
        <v>7338</v>
      </c>
    </row>
    <row r="2843" spans="1:13" x14ac:dyDescent="0.25">
      <c r="A2843">
        <v>5872</v>
      </c>
      <c r="B2843">
        <v>2015</v>
      </c>
      <c r="C2843" t="s">
        <v>3224</v>
      </c>
      <c r="D2843" t="s">
        <v>49</v>
      </c>
      <c r="E2843" t="s">
        <v>3194</v>
      </c>
      <c r="F2843" t="s">
        <v>3437</v>
      </c>
      <c r="G2843" t="s">
        <v>3842</v>
      </c>
      <c r="H2843">
        <v>75</v>
      </c>
      <c r="I2843">
        <v>63</v>
      </c>
      <c r="K2843" t="s">
        <v>2023</v>
      </c>
      <c r="L2843">
        <v>1</v>
      </c>
      <c r="M2843" t="s">
        <v>7318</v>
      </c>
    </row>
    <row r="2844" spans="1:13" x14ac:dyDescent="0.25">
      <c r="A2844">
        <v>5875</v>
      </c>
      <c r="B2844">
        <v>2015</v>
      </c>
      <c r="C2844" t="s">
        <v>3224</v>
      </c>
      <c r="D2844" t="s">
        <v>95</v>
      </c>
      <c r="E2844" t="s">
        <v>3194</v>
      </c>
      <c r="F2844" t="s">
        <v>3436</v>
      </c>
      <c r="G2844" t="s">
        <v>3841</v>
      </c>
      <c r="H2844">
        <v>73</v>
      </c>
      <c r="I2844">
        <v>65</v>
      </c>
      <c r="K2844" t="s">
        <v>2084</v>
      </c>
      <c r="L2844">
        <v>1</v>
      </c>
      <c r="M2844" t="s">
        <v>7401</v>
      </c>
    </row>
    <row r="2845" spans="1:13" x14ac:dyDescent="0.25">
      <c r="A2845">
        <v>5878</v>
      </c>
      <c r="B2845">
        <v>2015</v>
      </c>
      <c r="C2845" t="s">
        <v>3224</v>
      </c>
      <c r="D2845" t="s">
        <v>56</v>
      </c>
      <c r="E2845" t="s">
        <v>3194</v>
      </c>
      <c r="F2845" t="s">
        <v>3223</v>
      </c>
      <c r="G2845" t="s">
        <v>3842</v>
      </c>
      <c r="H2845">
        <v>73</v>
      </c>
      <c r="I2845">
        <v>55</v>
      </c>
      <c r="K2845" t="s">
        <v>2085</v>
      </c>
      <c r="L2845">
        <v>1</v>
      </c>
      <c r="M2845" t="s">
        <v>7382</v>
      </c>
    </row>
    <row r="2846" spans="1:13" x14ac:dyDescent="0.25">
      <c r="A2846">
        <v>5879</v>
      </c>
      <c r="B2846">
        <v>2015</v>
      </c>
      <c r="C2846" t="s">
        <v>3224</v>
      </c>
      <c r="D2846" t="s">
        <v>481</v>
      </c>
      <c r="E2846" t="s">
        <v>3194</v>
      </c>
      <c r="F2846" t="s">
        <v>3231</v>
      </c>
      <c r="G2846" t="s">
        <v>3842</v>
      </c>
      <c r="H2846">
        <v>65</v>
      </c>
      <c r="I2846">
        <v>63</v>
      </c>
      <c r="K2846" t="s">
        <v>1692</v>
      </c>
      <c r="L2846">
        <v>1</v>
      </c>
      <c r="M2846" t="s">
        <v>7440</v>
      </c>
    </row>
    <row r="2847" spans="1:13" x14ac:dyDescent="0.25">
      <c r="A2847">
        <v>5882</v>
      </c>
      <c r="B2847">
        <v>2015</v>
      </c>
      <c r="C2847" t="s">
        <v>3312</v>
      </c>
      <c r="D2847" t="s">
        <v>8</v>
      </c>
      <c r="E2847" t="s">
        <v>3194</v>
      </c>
      <c r="F2847" t="s">
        <v>3470</v>
      </c>
      <c r="G2847" t="s">
        <v>3842</v>
      </c>
      <c r="H2847">
        <v>73</v>
      </c>
      <c r="I2847">
        <v>47</v>
      </c>
      <c r="K2847" t="s">
        <v>176</v>
      </c>
      <c r="L2847">
        <v>1</v>
      </c>
      <c r="M2847" t="s">
        <v>7441</v>
      </c>
    </row>
    <row r="2848" spans="1:13" x14ac:dyDescent="0.25">
      <c r="A2848">
        <v>5884</v>
      </c>
      <c r="B2848">
        <v>2015</v>
      </c>
      <c r="C2848" t="s">
        <v>3312</v>
      </c>
      <c r="D2848" t="s">
        <v>70</v>
      </c>
      <c r="E2848" t="s">
        <v>3194</v>
      </c>
      <c r="F2848" t="s">
        <v>3533</v>
      </c>
      <c r="G2848" t="s">
        <v>3842</v>
      </c>
      <c r="H2848">
        <v>69</v>
      </c>
      <c r="I2848">
        <v>60</v>
      </c>
      <c r="K2848" t="s">
        <v>99</v>
      </c>
      <c r="L2848">
        <v>1</v>
      </c>
      <c r="M2848" t="s">
        <v>7442</v>
      </c>
    </row>
    <row r="2849" spans="1:13" x14ac:dyDescent="0.25">
      <c r="A2849">
        <v>5885</v>
      </c>
      <c r="B2849">
        <v>2015</v>
      </c>
      <c r="C2849" t="s">
        <v>3312</v>
      </c>
      <c r="D2849" t="s">
        <v>16</v>
      </c>
      <c r="E2849" t="s">
        <v>3194</v>
      </c>
      <c r="F2849" t="s">
        <v>3351</v>
      </c>
      <c r="G2849" t="s">
        <v>3841</v>
      </c>
      <c r="H2849">
        <v>83</v>
      </c>
      <c r="I2849">
        <v>81</v>
      </c>
      <c r="K2849" t="s">
        <v>15</v>
      </c>
      <c r="L2849">
        <v>1</v>
      </c>
      <c r="M2849" t="s">
        <v>7443</v>
      </c>
    </row>
    <row r="2850" spans="1:13" x14ac:dyDescent="0.25">
      <c r="A2850">
        <v>5886</v>
      </c>
      <c r="B2850">
        <v>2015</v>
      </c>
      <c r="C2850" t="s">
        <v>3312</v>
      </c>
      <c r="D2850" t="s">
        <v>20</v>
      </c>
      <c r="E2850" t="s">
        <v>3194</v>
      </c>
      <c r="F2850" t="s">
        <v>3292</v>
      </c>
      <c r="G2850" t="s">
        <v>3841</v>
      </c>
      <c r="H2850">
        <v>80</v>
      </c>
      <c r="I2850">
        <v>70</v>
      </c>
      <c r="K2850" t="s">
        <v>17</v>
      </c>
      <c r="L2850">
        <v>1</v>
      </c>
      <c r="M2850" t="s">
        <v>4567</v>
      </c>
    </row>
    <row r="2851" spans="1:13" x14ac:dyDescent="0.25">
      <c r="A2851">
        <v>5887</v>
      </c>
      <c r="B2851">
        <v>2015</v>
      </c>
      <c r="C2851" t="s">
        <v>3312</v>
      </c>
      <c r="D2851" t="s">
        <v>24</v>
      </c>
      <c r="E2851" t="s">
        <v>3194</v>
      </c>
      <c r="F2851" t="s">
        <v>3535</v>
      </c>
      <c r="G2851" t="s">
        <v>3842</v>
      </c>
      <c r="H2851">
        <v>66</v>
      </c>
      <c r="I2851">
        <v>55</v>
      </c>
      <c r="K2851" t="s">
        <v>235</v>
      </c>
      <c r="L2851">
        <v>1</v>
      </c>
      <c r="M2851" t="s">
        <v>7444</v>
      </c>
    </row>
    <row r="2852" spans="1:13" x14ac:dyDescent="0.25">
      <c r="A2852">
        <v>5892</v>
      </c>
      <c r="B2852">
        <v>2015</v>
      </c>
      <c r="C2852" t="s">
        <v>3312</v>
      </c>
      <c r="D2852" t="s">
        <v>30</v>
      </c>
      <c r="E2852" t="s">
        <v>3194</v>
      </c>
      <c r="F2852" t="s">
        <v>3269</v>
      </c>
      <c r="G2852" t="s">
        <v>3842</v>
      </c>
      <c r="H2852">
        <v>72</v>
      </c>
      <c r="I2852">
        <v>53</v>
      </c>
      <c r="K2852" t="s">
        <v>29</v>
      </c>
      <c r="L2852">
        <v>1</v>
      </c>
      <c r="M2852" t="s">
        <v>6534</v>
      </c>
    </row>
    <row r="2853" spans="1:13" x14ac:dyDescent="0.25">
      <c r="A2853">
        <v>5893</v>
      </c>
      <c r="B2853">
        <v>2015</v>
      </c>
      <c r="C2853" t="s">
        <v>3312</v>
      </c>
      <c r="D2853" t="s">
        <v>83</v>
      </c>
      <c r="E2853" t="s">
        <v>3194</v>
      </c>
      <c r="F2853" t="s">
        <v>3224</v>
      </c>
      <c r="G2853" t="s">
        <v>3841</v>
      </c>
      <c r="H2853">
        <v>70</v>
      </c>
      <c r="I2853">
        <v>60</v>
      </c>
      <c r="K2853" t="s">
        <v>485</v>
      </c>
      <c r="L2853">
        <v>1</v>
      </c>
      <c r="M2853" t="s">
        <v>7435</v>
      </c>
    </row>
    <row r="2854" spans="1:13" x14ac:dyDescent="0.25">
      <c r="A2854">
        <v>5895</v>
      </c>
      <c r="B2854">
        <v>2015</v>
      </c>
      <c r="C2854" t="s">
        <v>3312</v>
      </c>
      <c r="D2854" t="s">
        <v>37</v>
      </c>
      <c r="E2854" t="s">
        <v>3194</v>
      </c>
      <c r="F2854" t="s">
        <v>3410</v>
      </c>
      <c r="G2854" t="s">
        <v>3841</v>
      </c>
      <c r="H2854">
        <v>80</v>
      </c>
      <c r="I2854">
        <v>73</v>
      </c>
      <c r="K2854" t="s">
        <v>504</v>
      </c>
      <c r="L2854">
        <v>1</v>
      </c>
      <c r="M2854" t="s">
        <v>7446</v>
      </c>
    </row>
    <row r="2855" spans="1:13" x14ac:dyDescent="0.25">
      <c r="A2855">
        <v>5898</v>
      </c>
      <c r="B2855">
        <v>2015</v>
      </c>
      <c r="C2855" t="s">
        <v>3312</v>
      </c>
      <c r="D2855" t="s">
        <v>317</v>
      </c>
      <c r="E2855" t="s">
        <v>3194</v>
      </c>
      <c r="F2855" t="s">
        <v>3405</v>
      </c>
      <c r="G2855" t="s">
        <v>3842</v>
      </c>
      <c r="H2855">
        <v>63</v>
      </c>
      <c r="I2855">
        <v>61</v>
      </c>
      <c r="K2855" t="s">
        <v>1125</v>
      </c>
      <c r="L2855">
        <v>1</v>
      </c>
      <c r="M2855" t="s">
        <v>7357</v>
      </c>
    </row>
    <row r="2856" spans="1:13" x14ac:dyDescent="0.25">
      <c r="A2856">
        <v>5901</v>
      </c>
      <c r="B2856">
        <v>2015</v>
      </c>
      <c r="C2856" t="s">
        <v>3312</v>
      </c>
      <c r="D2856" t="s">
        <v>45</v>
      </c>
      <c r="E2856" t="s">
        <v>3194</v>
      </c>
      <c r="F2856" t="s">
        <v>3243</v>
      </c>
      <c r="G2856" t="s">
        <v>3842</v>
      </c>
      <c r="H2856">
        <v>83</v>
      </c>
      <c r="I2856">
        <v>82</v>
      </c>
      <c r="K2856" t="s">
        <v>2087</v>
      </c>
      <c r="L2856">
        <v>1</v>
      </c>
      <c r="M2856" t="s">
        <v>7287</v>
      </c>
    </row>
    <row r="2857" spans="1:13" x14ac:dyDescent="0.25">
      <c r="A2857">
        <v>5902</v>
      </c>
      <c r="B2857">
        <v>2015</v>
      </c>
      <c r="C2857" t="s">
        <v>3312</v>
      </c>
      <c r="D2857" t="s">
        <v>47</v>
      </c>
      <c r="E2857" t="s">
        <v>3194</v>
      </c>
      <c r="F2857" t="s">
        <v>3436</v>
      </c>
      <c r="G2857" t="s">
        <v>3842</v>
      </c>
      <c r="H2857">
        <v>76</v>
      </c>
      <c r="I2857">
        <v>73</v>
      </c>
      <c r="K2857" t="s">
        <v>1128</v>
      </c>
      <c r="L2857">
        <v>1</v>
      </c>
      <c r="M2857" t="s">
        <v>7399</v>
      </c>
    </row>
    <row r="2858" spans="1:13" x14ac:dyDescent="0.25">
      <c r="A2858">
        <v>5903</v>
      </c>
      <c r="B2858">
        <v>2015</v>
      </c>
      <c r="C2858" t="s">
        <v>3312</v>
      </c>
      <c r="D2858" t="s">
        <v>49</v>
      </c>
      <c r="E2858" t="s">
        <v>3194</v>
      </c>
      <c r="F2858" t="s">
        <v>3223</v>
      </c>
      <c r="G2858" t="s">
        <v>3841</v>
      </c>
      <c r="H2858">
        <v>68</v>
      </c>
      <c r="I2858">
        <v>57</v>
      </c>
      <c r="K2858" t="s">
        <v>2088</v>
      </c>
      <c r="L2858">
        <v>1</v>
      </c>
      <c r="M2858" t="s">
        <v>7379</v>
      </c>
    </row>
    <row r="2859" spans="1:13" x14ac:dyDescent="0.25">
      <c r="A2859">
        <v>5906</v>
      </c>
      <c r="B2859">
        <v>2015</v>
      </c>
      <c r="C2859" t="s">
        <v>3312</v>
      </c>
      <c r="D2859" t="s">
        <v>95</v>
      </c>
      <c r="E2859" t="s">
        <v>3194</v>
      </c>
      <c r="F2859" t="s">
        <v>3496</v>
      </c>
      <c r="G2859" t="s">
        <v>3841</v>
      </c>
      <c r="H2859">
        <v>64</v>
      </c>
      <c r="I2859">
        <v>51</v>
      </c>
      <c r="K2859" t="s">
        <v>496</v>
      </c>
      <c r="L2859">
        <v>1</v>
      </c>
      <c r="M2859" t="s">
        <v>7419</v>
      </c>
    </row>
    <row r="2860" spans="1:13" x14ac:dyDescent="0.25">
      <c r="A2860">
        <v>5907</v>
      </c>
      <c r="B2860">
        <v>2015</v>
      </c>
      <c r="C2860" t="s">
        <v>3312</v>
      </c>
      <c r="D2860" t="s">
        <v>651</v>
      </c>
      <c r="E2860" t="s">
        <v>3194</v>
      </c>
      <c r="F2860" t="s">
        <v>3488</v>
      </c>
      <c r="G2860" t="s">
        <v>3841</v>
      </c>
      <c r="H2860">
        <v>76</v>
      </c>
      <c r="I2860">
        <v>65</v>
      </c>
      <c r="K2860" t="s">
        <v>513</v>
      </c>
      <c r="L2860">
        <v>1</v>
      </c>
      <c r="M2860" t="s">
        <v>7342</v>
      </c>
    </row>
    <row r="2861" spans="1:13" x14ac:dyDescent="0.25">
      <c r="A2861">
        <v>5910</v>
      </c>
      <c r="B2861">
        <v>2015</v>
      </c>
      <c r="C2861" t="s">
        <v>3312</v>
      </c>
      <c r="D2861" t="s">
        <v>942</v>
      </c>
      <c r="E2861" t="s">
        <v>3194</v>
      </c>
      <c r="F2861" t="s">
        <v>3290</v>
      </c>
      <c r="G2861" t="s">
        <v>3842</v>
      </c>
      <c r="H2861">
        <v>95</v>
      </c>
      <c r="I2861">
        <v>65</v>
      </c>
      <c r="K2861" t="s">
        <v>2089</v>
      </c>
      <c r="L2861">
        <v>1</v>
      </c>
      <c r="M2861" t="s">
        <v>7430</v>
      </c>
    </row>
    <row r="2862" spans="1:13" x14ac:dyDescent="0.25">
      <c r="A2862">
        <v>5912</v>
      </c>
      <c r="B2862">
        <v>2015</v>
      </c>
      <c r="C2862" t="s">
        <v>3410</v>
      </c>
      <c r="D2862" t="s">
        <v>98</v>
      </c>
      <c r="E2862" t="s">
        <v>3194</v>
      </c>
      <c r="F2862" t="s">
        <v>3389</v>
      </c>
      <c r="G2862" t="s">
        <v>3842</v>
      </c>
      <c r="H2862">
        <v>71</v>
      </c>
      <c r="I2862">
        <v>58</v>
      </c>
      <c r="K2862" t="s">
        <v>176</v>
      </c>
      <c r="L2862">
        <v>1</v>
      </c>
      <c r="M2862" t="s">
        <v>5627</v>
      </c>
    </row>
    <row r="2863" spans="1:13" x14ac:dyDescent="0.25">
      <c r="A2863">
        <v>5915</v>
      </c>
      <c r="B2863">
        <v>2015</v>
      </c>
      <c r="C2863" t="s">
        <v>3410</v>
      </c>
      <c r="D2863" t="s">
        <v>313</v>
      </c>
      <c r="E2863" t="s">
        <v>3194</v>
      </c>
      <c r="F2863" t="s">
        <v>3200</v>
      </c>
      <c r="G2863" t="s">
        <v>3842</v>
      </c>
      <c r="H2863">
        <v>92</v>
      </c>
      <c r="I2863">
        <v>65</v>
      </c>
      <c r="K2863" t="s">
        <v>15</v>
      </c>
      <c r="L2863">
        <v>1</v>
      </c>
      <c r="M2863" t="s">
        <v>7450</v>
      </c>
    </row>
    <row r="2864" spans="1:13" x14ac:dyDescent="0.25">
      <c r="A2864">
        <v>5916</v>
      </c>
      <c r="B2864">
        <v>2015</v>
      </c>
      <c r="C2864" t="s">
        <v>3410</v>
      </c>
      <c r="D2864" t="s">
        <v>70</v>
      </c>
      <c r="E2864" t="s">
        <v>3194</v>
      </c>
      <c r="F2864" t="s">
        <v>3277</v>
      </c>
      <c r="G2864" t="s">
        <v>3841</v>
      </c>
      <c r="H2864">
        <v>82</v>
      </c>
      <c r="I2864">
        <v>79</v>
      </c>
      <c r="K2864" t="s">
        <v>17</v>
      </c>
      <c r="L2864">
        <v>1</v>
      </c>
      <c r="M2864" t="s">
        <v>6843</v>
      </c>
    </row>
    <row r="2865" spans="1:13" x14ac:dyDescent="0.25">
      <c r="A2865">
        <v>5919</v>
      </c>
      <c r="B2865">
        <v>2015</v>
      </c>
      <c r="C2865" t="s">
        <v>3410</v>
      </c>
      <c r="D2865" t="s">
        <v>20</v>
      </c>
      <c r="E2865" t="s">
        <v>3194</v>
      </c>
      <c r="F2865" t="s">
        <v>3378</v>
      </c>
      <c r="G2865" t="s">
        <v>3842</v>
      </c>
      <c r="H2865">
        <v>87</v>
      </c>
      <c r="I2865">
        <v>59</v>
      </c>
      <c r="K2865" t="s">
        <v>291</v>
      </c>
      <c r="L2865">
        <v>1</v>
      </c>
      <c r="M2865" t="s">
        <v>7451</v>
      </c>
    </row>
    <row r="2866" spans="1:13" x14ac:dyDescent="0.25">
      <c r="A2866">
        <v>5920</v>
      </c>
      <c r="B2866">
        <v>2015</v>
      </c>
      <c r="C2866" t="s">
        <v>3410</v>
      </c>
      <c r="D2866" t="s">
        <v>24</v>
      </c>
      <c r="E2866" t="s">
        <v>3194</v>
      </c>
      <c r="F2866" t="s">
        <v>3480</v>
      </c>
      <c r="G2866" t="s">
        <v>3842</v>
      </c>
      <c r="H2866">
        <v>73</v>
      </c>
      <c r="I2866">
        <v>65</v>
      </c>
      <c r="K2866" t="s">
        <v>178</v>
      </c>
      <c r="L2866">
        <v>1</v>
      </c>
      <c r="M2866" t="s">
        <v>7452</v>
      </c>
    </row>
    <row r="2867" spans="1:13" x14ac:dyDescent="0.25">
      <c r="A2867">
        <v>5921</v>
      </c>
      <c r="B2867">
        <v>2015</v>
      </c>
      <c r="C2867" t="s">
        <v>3410</v>
      </c>
      <c r="D2867" t="s">
        <v>263</v>
      </c>
      <c r="E2867" t="s">
        <v>3194</v>
      </c>
      <c r="F2867" t="s">
        <v>3296</v>
      </c>
      <c r="G2867" t="s">
        <v>3842</v>
      </c>
      <c r="H2867">
        <v>83</v>
      </c>
      <c r="I2867">
        <v>57</v>
      </c>
      <c r="K2867" t="s">
        <v>154</v>
      </c>
      <c r="L2867">
        <v>1</v>
      </c>
      <c r="M2867" t="s">
        <v>7453</v>
      </c>
    </row>
    <row r="2868" spans="1:13" x14ac:dyDescent="0.25">
      <c r="A2868">
        <v>5925</v>
      </c>
      <c r="B2868">
        <v>2015</v>
      </c>
      <c r="C2868" t="s">
        <v>3410</v>
      </c>
      <c r="D2868" t="s">
        <v>34</v>
      </c>
      <c r="E2868" t="s">
        <v>3194</v>
      </c>
      <c r="F2868" t="s">
        <v>3223</v>
      </c>
      <c r="G2868" t="s">
        <v>3841</v>
      </c>
      <c r="H2868">
        <v>65</v>
      </c>
      <c r="I2868">
        <v>62</v>
      </c>
      <c r="K2868" t="s">
        <v>549</v>
      </c>
      <c r="L2868">
        <v>1</v>
      </c>
      <c r="M2868" t="s">
        <v>7373</v>
      </c>
    </row>
    <row r="2869" spans="1:13" x14ac:dyDescent="0.25">
      <c r="A2869">
        <v>5926</v>
      </c>
      <c r="B2869">
        <v>2015</v>
      </c>
      <c r="C2869" t="s">
        <v>3410</v>
      </c>
      <c r="D2869" t="s">
        <v>1711</v>
      </c>
      <c r="E2869" t="s">
        <v>3194</v>
      </c>
      <c r="F2869" t="s">
        <v>3243</v>
      </c>
      <c r="G2869" t="s">
        <v>3842</v>
      </c>
      <c r="H2869">
        <v>84</v>
      </c>
      <c r="I2869">
        <v>67</v>
      </c>
      <c r="K2869" t="s">
        <v>694</v>
      </c>
      <c r="L2869">
        <v>1</v>
      </c>
      <c r="M2869" t="s">
        <v>7280</v>
      </c>
    </row>
    <row r="2870" spans="1:13" x14ac:dyDescent="0.25">
      <c r="A2870">
        <v>5928</v>
      </c>
      <c r="B2870">
        <v>2015</v>
      </c>
      <c r="C2870" t="s">
        <v>3410</v>
      </c>
      <c r="D2870" t="s">
        <v>85</v>
      </c>
      <c r="E2870" t="s">
        <v>3194</v>
      </c>
      <c r="F2870" t="s">
        <v>3231</v>
      </c>
      <c r="G2870" t="s">
        <v>3841</v>
      </c>
      <c r="H2870">
        <v>81</v>
      </c>
      <c r="I2870">
        <v>78</v>
      </c>
      <c r="J2870" t="s">
        <v>3843</v>
      </c>
      <c r="K2870" t="s">
        <v>1421</v>
      </c>
      <c r="L2870">
        <v>1</v>
      </c>
      <c r="M2870" t="s">
        <v>7455</v>
      </c>
    </row>
    <row r="2871" spans="1:13" x14ac:dyDescent="0.25">
      <c r="A2871">
        <v>5930</v>
      </c>
      <c r="B2871">
        <v>2015</v>
      </c>
      <c r="C2871" t="s">
        <v>3410</v>
      </c>
      <c r="D2871" t="s">
        <v>317</v>
      </c>
      <c r="E2871" t="s">
        <v>3194</v>
      </c>
      <c r="F2871" t="s">
        <v>3488</v>
      </c>
      <c r="G2871" t="s">
        <v>3842</v>
      </c>
      <c r="H2871">
        <v>71</v>
      </c>
      <c r="I2871">
        <v>67</v>
      </c>
      <c r="K2871" t="s">
        <v>1422</v>
      </c>
      <c r="L2871">
        <v>1</v>
      </c>
      <c r="M2871" t="s">
        <v>7335</v>
      </c>
    </row>
    <row r="2872" spans="1:13" x14ac:dyDescent="0.25">
      <c r="A2872">
        <v>5931</v>
      </c>
      <c r="B2872">
        <v>2015</v>
      </c>
      <c r="C2872" t="s">
        <v>3410</v>
      </c>
      <c r="D2872" t="s">
        <v>422</v>
      </c>
      <c r="E2872" t="s">
        <v>3194</v>
      </c>
      <c r="F2872" t="s">
        <v>3290</v>
      </c>
      <c r="G2872" t="s">
        <v>3842</v>
      </c>
      <c r="H2872">
        <v>70</v>
      </c>
      <c r="I2872">
        <v>65</v>
      </c>
      <c r="K2872" t="s">
        <v>1423</v>
      </c>
      <c r="L2872">
        <v>1</v>
      </c>
      <c r="M2872" t="s">
        <v>7427</v>
      </c>
    </row>
    <row r="2873" spans="1:13" x14ac:dyDescent="0.25">
      <c r="A2873">
        <v>5933</v>
      </c>
      <c r="B2873">
        <v>2015</v>
      </c>
      <c r="C2873" t="s">
        <v>3410</v>
      </c>
      <c r="D2873" t="s">
        <v>45</v>
      </c>
      <c r="E2873" t="s">
        <v>3194</v>
      </c>
      <c r="F2873" t="s">
        <v>3436</v>
      </c>
      <c r="G2873" t="s">
        <v>3842</v>
      </c>
      <c r="H2873">
        <v>84</v>
      </c>
      <c r="I2873">
        <v>60</v>
      </c>
      <c r="K2873" t="s">
        <v>359</v>
      </c>
      <c r="L2873">
        <v>1</v>
      </c>
      <c r="M2873" t="s">
        <v>7398</v>
      </c>
    </row>
    <row r="2874" spans="1:13" x14ac:dyDescent="0.25">
      <c r="A2874">
        <v>5936</v>
      </c>
      <c r="B2874">
        <v>2015</v>
      </c>
      <c r="C2874" t="s">
        <v>3410</v>
      </c>
      <c r="D2874" t="s">
        <v>50</v>
      </c>
      <c r="E2874" t="s">
        <v>3194</v>
      </c>
      <c r="F2874" t="s">
        <v>3496</v>
      </c>
      <c r="G2874" t="s">
        <v>3841</v>
      </c>
      <c r="H2874">
        <v>76</v>
      </c>
      <c r="I2874">
        <v>75</v>
      </c>
      <c r="J2874" t="s">
        <v>3843</v>
      </c>
      <c r="K2874" t="s">
        <v>1283</v>
      </c>
      <c r="L2874">
        <v>1</v>
      </c>
      <c r="M2874" t="s">
        <v>7418</v>
      </c>
    </row>
    <row r="2875" spans="1:13" x14ac:dyDescent="0.25">
      <c r="A2875">
        <v>5939</v>
      </c>
      <c r="B2875">
        <v>2015</v>
      </c>
      <c r="C2875" t="s">
        <v>3410</v>
      </c>
      <c r="D2875" t="s">
        <v>651</v>
      </c>
      <c r="E2875" t="s">
        <v>3194</v>
      </c>
      <c r="F2875" t="s">
        <v>3224</v>
      </c>
      <c r="G2875" t="s">
        <v>3191</v>
      </c>
      <c r="K2875" t="s">
        <v>3191</v>
      </c>
      <c r="L2875">
        <v>0</v>
      </c>
      <c r="M2875" t="s">
        <v>7438</v>
      </c>
    </row>
    <row r="2876" spans="1:13" x14ac:dyDescent="0.25">
      <c r="A2876">
        <v>5940</v>
      </c>
      <c r="B2876">
        <v>2015</v>
      </c>
      <c r="C2876" t="s">
        <v>3410</v>
      </c>
      <c r="D2876" t="s">
        <v>55</v>
      </c>
      <c r="E2876" t="s">
        <v>3194</v>
      </c>
      <c r="F2876" t="s">
        <v>3224</v>
      </c>
      <c r="G2876" t="s">
        <v>3841</v>
      </c>
      <c r="H2876">
        <v>84</v>
      </c>
      <c r="I2876">
        <v>82</v>
      </c>
      <c r="K2876" t="s">
        <v>1579</v>
      </c>
      <c r="L2876">
        <v>1</v>
      </c>
      <c r="M2876" t="s">
        <v>7439</v>
      </c>
    </row>
    <row r="2877" spans="1:13" x14ac:dyDescent="0.25">
      <c r="A2877">
        <v>5941</v>
      </c>
      <c r="B2877">
        <v>2015</v>
      </c>
      <c r="C2877" t="s">
        <v>3410</v>
      </c>
      <c r="D2877" t="s">
        <v>56</v>
      </c>
      <c r="E2877" t="s">
        <v>3194</v>
      </c>
      <c r="F2877" t="s">
        <v>3437</v>
      </c>
      <c r="G2877" t="s">
        <v>3842</v>
      </c>
      <c r="H2877">
        <v>70</v>
      </c>
      <c r="I2877">
        <v>59</v>
      </c>
      <c r="K2877" t="s">
        <v>1427</v>
      </c>
      <c r="L2877">
        <v>1</v>
      </c>
      <c r="M2877" t="s">
        <v>7323</v>
      </c>
    </row>
    <row r="2878" spans="1:13" x14ac:dyDescent="0.25">
      <c r="A2878">
        <v>5946</v>
      </c>
      <c r="B2878">
        <v>2015</v>
      </c>
      <c r="C2878" t="s">
        <v>3231</v>
      </c>
      <c r="D2878" t="s">
        <v>98</v>
      </c>
      <c r="E2878" t="s">
        <v>3194</v>
      </c>
      <c r="F2878" t="s">
        <v>3839</v>
      </c>
      <c r="G2878" t="s">
        <v>3842</v>
      </c>
      <c r="H2878">
        <v>87</v>
      </c>
      <c r="I2878">
        <v>57</v>
      </c>
      <c r="K2878" t="s">
        <v>176</v>
      </c>
      <c r="L2878">
        <v>1</v>
      </c>
      <c r="M2878" t="s">
        <v>7457</v>
      </c>
    </row>
    <row r="2879" spans="1:13" x14ac:dyDescent="0.25">
      <c r="A2879">
        <v>5948</v>
      </c>
      <c r="B2879">
        <v>2015</v>
      </c>
      <c r="C2879" t="s">
        <v>3231</v>
      </c>
      <c r="D2879" t="s">
        <v>12</v>
      </c>
      <c r="E2879" t="s">
        <v>3194</v>
      </c>
      <c r="F2879" t="s">
        <v>3409</v>
      </c>
      <c r="G2879" t="s">
        <v>3842</v>
      </c>
      <c r="H2879">
        <v>91</v>
      </c>
      <c r="I2879">
        <v>75</v>
      </c>
      <c r="K2879" t="s">
        <v>259</v>
      </c>
      <c r="L2879">
        <v>1</v>
      </c>
      <c r="M2879" t="s">
        <v>7458</v>
      </c>
    </row>
    <row r="2880" spans="1:13" x14ac:dyDescent="0.25">
      <c r="A2880">
        <v>5956</v>
      </c>
      <c r="B2880">
        <v>2015</v>
      </c>
      <c r="C2880" t="s">
        <v>3231</v>
      </c>
      <c r="D2880" t="s">
        <v>28</v>
      </c>
      <c r="E2880" t="s">
        <v>3194</v>
      </c>
      <c r="F2880" t="s">
        <v>3521</v>
      </c>
      <c r="G2880" t="s">
        <v>3842</v>
      </c>
      <c r="H2880">
        <v>71</v>
      </c>
      <c r="I2880">
        <v>62</v>
      </c>
      <c r="K2880" t="s">
        <v>332</v>
      </c>
      <c r="L2880">
        <v>1</v>
      </c>
      <c r="M2880" t="s">
        <v>7463</v>
      </c>
    </row>
    <row r="2881" spans="1:13" x14ac:dyDescent="0.25">
      <c r="A2881">
        <v>5957</v>
      </c>
      <c r="B2881">
        <v>2015</v>
      </c>
      <c r="C2881" t="s">
        <v>3231</v>
      </c>
      <c r="D2881" t="s">
        <v>30</v>
      </c>
      <c r="E2881" t="s">
        <v>3194</v>
      </c>
      <c r="F2881" t="s">
        <v>3204</v>
      </c>
      <c r="G2881" t="s">
        <v>3842</v>
      </c>
      <c r="H2881">
        <v>70</v>
      </c>
      <c r="I2881">
        <v>56</v>
      </c>
      <c r="K2881" t="s">
        <v>398</v>
      </c>
      <c r="L2881">
        <v>1</v>
      </c>
      <c r="M2881" t="s">
        <v>3971</v>
      </c>
    </row>
    <row r="2882" spans="1:13" x14ac:dyDescent="0.25">
      <c r="A2882">
        <v>5958</v>
      </c>
      <c r="B2882">
        <v>2015</v>
      </c>
      <c r="C2882" t="s">
        <v>3231</v>
      </c>
      <c r="D2882" t="s">
        <v>82</v>
      </c>
      <c r="E2882" t="s">
        <v>3194</v>
      </c>
      <c r="F2882" t="s">
        <v>3839</v>
      </c>
      <c r="G2882" t="s">
        <v>3842</v>
      </c>
      <c r="H2882">
        <v>69</v>
      </c>
      <c r="I2882">
        <v>54</v>
      </c>
      <c r="K2882" t="s">
        <v>399</v>
      </c>
      <c r="L2882">
        <v>1</v>
      </c>
      <c r="M2882" t="s">
        <v>7464</v>
      </c>
    </row>
    <row r="2883" spans="1:13" x14ac:dyDescent="0.25">
      <c r="A2883">
        <v>5960</v>
      </c>
      <c r="B2883">
        <v>2015</v>
      </c>
      <c r="C2883" t="s">
        <v>3231</v>
      </c>
      <c r="D2883" t="s">
        <v>36</v>
      </c>
      <c r="E2883" t="s">
        <v>3194</v>
      </c>
      <c r="F2883" t="s">
        <v>3405</v>
      </c>
      <c r="G2883" t="s">
        <v>3842</v>
      </c>
      <c r="H2883">
        <v>78</v>
      </c>
      <c r="I2883">
        <v>68</v>
      </c>
      <c r="K2883" t="s">
        <v>1370</v>
      </c>
      <c r="L2883">
        <v>1</v>
      </c>
      <c r="M2883" t="s">
        <v>7353</v>
      </c>
    </row>
    <row r="2884" spans="1:13" x14ac:dyDescent="0.25">
      <c r="A2884">
        <v>5961</v>
      </c>
      <c r="B2884">
        <v>2015</v>
      </c>
      <c r="C2884" t="s">
        <v>3231</v>
      </c>
      <c r="D2884" t="s">
        <v>37</v>
      </c>
      <c r="E2884" t="s">
        <v>3194</v>
      </c>
      <c r="F2884" t="s">
        <v>3437</v>
      </c>
      <c r="G2884" t="s">
        <v>3842</v>
      </c>
      <c r="H2884">
        <v>95</v>
      </c>
      <c r="I2884">
        <v>93</v>
      </c>
      <c r="J2884" t="s">
        <v>3844</v>
      </c>
      <c r="K2884" t="s">
        <v>748</v>
      </c>
      <c r="L2884">
        <v>1</v>
      </c>
      <c r="M2884" t="s">
        <v>7311</v>
      </c>
    </row>
    <row r="2885" spans="1:13" x14ac:dyDescent="0.25">
      <c r="A2885">
        <v>5964</v>
      </c>
      <c r="B2885">
        <v>2015</v>
      </c>
      <c r="C2885" t="s">
        <v>3231</v>
      </c>
      <c r="D2885" t="s">
        <v>317</v>
      </c>
      <c r="E2885" t="s">
        <v>3194</v>
      </c>
      <c r="F2885" t="s">
        <v>3243</v>
      </c>
      <c r="G2885" t="s">
        <v>3841</v>
      </c>
      <c r="H2885">
        <v>71</v>
      </c>
      <c r="I2885">
        <v>69</v>
      </c>
      <c r="K2885" t="s">
        <v>749</v>
      </c>
      <c r="L2885">
        <v>1</v>
      </c>
      <c r="M2885" t="s">
        <v>7284</v>
      </c>
    </row>
    <row r="2886" spans="1:13" x14ac:dyDescent="0.25">
      <c r="A2886">
        <v>5967</v>
      </c>
      <c r="B2886">
        <v>2015</v>
      </c>
      <c r="C2886" t="s">
        <v>3231</v>
      </c>
      <c r="D2886" t="s">
        <v>45</v>
      </c>
      <c r="E2886" t="s">
        <v>3194</v>
      </c>
      <c r="F2886" t="s">
        <v>3496</v>
      </c>
      <c r="G2886" t="s">
        <v>3842</v>
      </c>
      <c r="H2886">
        <v>67</v>
      </c>
      <c r="I2886">
        <v>66</v>
      </c>
      <c r="K2886" t="s">
        <v>1353</v>
      </c>
      <c r="L2886">
        <v>1</v>
      </c>
      <c r="M2886" t="s">
        <v>7416</v>
      </c>
    </row>
    <row r="2887" spans="1:13" x14ac:dyDescent="0.25">
      <c r="A2887">
        <v>5970</v>
      </c>
      <c r="B2887">
        <v>2015</v>
      </c>
      <c r="C2887" t="s">
        <v>3231</v>
      </c>
      <c r="D2887" t="s">
        <v>92</v>
      </c>
      <c r="E2887" t="s">
        <v>3194</v>
      </c>
      <c r="F2887" t="s">
        <v>3224</v>
      </c>
      <c r="G2887" t="s">
        <v>3842</v>
      </c>
      <c r="H2887">
        <v>69</v>
      </c>
      <c r="I2887">
        <v>65</v>
      </c>
      <c r="K2887" t="s">
        <v>1355</v>
      </c>
      <c r="L2887">
        <v>1</v>
      </c>
      <c r="M2887" t="s">
        <v>7437</v>
      </c>
    </row>
    <row r="2888" spans="1:13" x14ac:dyDescent="0.25">
      <c r="A2888">
        <v>5971</v>
      </c>
      <c r="B2888">
        <v>2015</v>
      </c>
      <c r="C2888" t="s">
        <v>3231</v>
      </c>
      <c r="D2888" t="s">
        <v>93</v>
      </c>
      <c r="E2888" t="s">
        <v>3194</v>
      </c>
      <c r="F2888" t="s">
        <v>3312</v>
      </c>
      <c r="G2888" t="s">
        <v>3842</v>
      </c>
      <c r="H2888">
        <v>80</v>
      </c>
      <c r="I2888">
        <v>69</v>
      </c>
      <c r="K2888" t="s">
        <v>1356</v>
      </c>
      <c r="L2888">
        <v>1</v>
      </c>
      <c r="M2888" t="s">
        <v>7447</v>
      </c>
    </row>
    <row r="2889" spans="1:13" x14ac:dyDescent="0.25">
      <c r="A2889">
        <v>5972</v>
      </c>
      <c r="B2889">
        <v>2015</v>
      </c>
      <c r="C2889" t="s">
        <v>3231</v>
      </c>
      <c r="D2889" t="s">
        <v>95</v>
      </c>
      <c r="E2889" t="s">
        <v>3194</v>
      </c>
      <c r="F2889" t="s">
        <v>3410</v>
      </c>
      <c r="G2889" t="s">
        <v>3841</v>
      </c>
      <c r="H2889">
        <v>97</v>
      </c>
      <c r="I2889">
        <v>87</v>
      </c>
      <c r="K2889" t="s">
        <v>755</v>
      </c>
      <c r="L2889">
        <v>1</v>
      </c>
      <c r="M2889" t="s">
        <v>7456</v>
      </c>
    </row>
    <row r="2890" spans="1:13" x14ac:dyDescent="0.25">
      <c r="A2890">
        <v>5974</v>
      </c>
      <c r="B2890">
        <v>2015</v>
      </c>
      <c r="C2890" t="s">
        <v>3231</v>
      </c>
      <c r="D2890" t="s">
        <v>56</v>
      </c>
      <c r="E2890" t="s">
        <v>3194</v>
      </c>
      <c r="F2890" t="s">
        <v>3436</v>
      </c>
      <c r="G2890" t="s">
        <v>3842</v>
      </c>
      <c r="H2890">
        <v>80</v>
      </c>
      <c r="I2890">
        <v>72</v>
      </c>
      <c r="K2890" t="s">
        <v>800</v>
      </c>
      <c r="L2890">
        <v>1</v>
      </c>
      <c r="M2890" t="s">
        <v>7402</v>
      </c>
    </row>
    <row r="2891" spans="1:13" x14ac:dyDescent="0.25">
      <c r="A2891">
        <v>5976</v>
      </c>
      <c r="B2891">
        <v>2015</v>
      </c>
      <c r="C2891" t="s">
        <v>3231</v>
      </c>
      <c r="D2891" t="s">
        <v>942</v>
      </c>
      <c r="E2891" t="s">
        <v>3194</v>
      </c>
      <c r="F2891" t="s">
        <v>3223</v>
      </c>
      <c r="G2891" t="s">
        <v>3842</v>
      </c>
      <c r="H2891">
        <v>74</v>
      </c>
      <c r="I2891">
        <v>62</v>
      </c>
      <c r="K2891" t="s">
        <v>757</v>
      </c>
      <c r="L2891">
        <v>1</v>
      </c>
      <c r="M2891" t="s">
        <v>7384</v>
      </c>
    </row>
    <row r="2892" spans="1:13" x14ac:dyDescent="0.25">
      <c r="A2892">
        <v>5977</v>
      </c>
      <c r="B2892">
        <v>2015</v>
      </c>
      <c r="C2892" t="s">
        <v>3231</v>
      </c>
      <c r="D2892" t="s">
        <v>1581</v>
      </c>
      <c r="E2892" t="s">
        <v>3194</v>
      </c>
      <c r="F2892" t="s">
        <v>3312</v>
      </c>
      <c r="G2892" t="s">
        <v>3842</v>
      </c>
      <c r="H2892">
        <v>82</v>
      </c>
      <c r="I2892">
        <v>74</v>
      </c>
      <c r="K2892" t="s">
        <v>1565</v>
      </c>
      <c r="L2892">
        <v>1</v>
      </c>
      <c r="M2892" t="s">
        <v>7448</v>
      </c>
    </row>
    <row r="2893" spans="1:13" x14ac:dyDescent="0.25">
      <c r="A2893">
        <v>5979</v>
      </c>
      <c r="B2893">
        <v>2015</v>
      </c>
      <c r="C2893" t="s">
        <v>3340</v>
      </c>
      <c r="D2893" t="s">
        <v>8</v>
      </c>
      <c r="E2893" t="s">
        <v>3194</v>
      </c>
      <c r="F2893" t="s">
        <v>3839</v>
      </c>
      <c r="G2893" t="s">
        <v>3842</v>
      </c>
      <c r="H2893">
        <v>91</v>
      </c>
      <c r="I2893">
        <v>69</v>
      </c>
      <c r="K2893" t="s">
        <v>176</v>
      </c>
      <c r="L2893">
        <v>1</v>
      </c>
      <c r="M2893" t="s">
        <v>7465</v>
      </c>
    </row>
    <row r="2894" spans="1:13" x14ac:dyDescent="0.25">
      <c r="A2894">
        <v>5984</v>
      </c>
      <c r="B2894">
        <v>2015</v>
      </c>
      <c r="C2894" t="s">
        <v>3340</v>
      </c>
      <c r="D2894" t="s">
        <v>70</v>
      </c>
      <c r="E2894" t="s">
        <v>3194</v>
      </c>
      <c r="F2894" t="s">
        <v>3439</v>
      </c>
      <c r="G2894" t="s">
        <v>3841</v>
      </c>
      <c r="H2894">
        <v>74</v>
      </c>
      <c r="I2894">
        <v>56</v>
      </c>
      <c r="K2894" t="s">
        <v>19</v>
      </c>
      <c r="L2894">
        <v>1</v>
      </c>
      <c r="M2894" t="s">
        <v>7468</v>
      </c>
    </row>
    <row r="2895" spans="1:13" x14ac:dyDescent="0.25">
      <c r="A2895">
        <v>5986</v>
      </c>
      <c r="B2895">
        <v>2015</v>
      </c>
      <c r="C2895" t="s">
        <v>3340</v>
      </c>
      <c r="D2895" t="s">
        <v>18</v>
      </c>
      <c r="E2895" t="s">
        <v>3194</v>
      </c>
      <c r="F2895" t="s">
        <v>3332</v>
      </c>
      <c r="G2895" t="s">
        <v>3841</v>
      </c>
      <c r="H2895">
        <v>63</v>
      </c>
      <c r="I2895">
        <v>56</v>
      </c>
      <c r="K2895" t="s">
        <v>23</v>
      </c>
      <c r="L2895">
        <v>1</v>
      </c>
      <c r="M2895" t="s">
        <v>5011</v>
      </c>
    </row>
    <row r="2896" spans="1:13" x14ac:dyDescent="0.25">
      <c r="A2896">
        <v>5987</v>
      </c>
      <c r="B2896">
        <v>2015</v>
      </c>
      <c r="C2896" t="s">
        <v>3340</v>
      </c>
      <c r="D2896" t="s">
        <v>20</v>
      </c>
      <c r="E2896" t="s">
        <v>3194</v>
      </c>
      <c r="F2896" t="s">
        <v>3337</v>
      </c>
      <c r="G2896" t="s">
        <v>3842</v>
      </c>
      <c r="H2896">
        <v>52</v>
      </c>
      <c r="I2896">
        <v>47</v>
      </c>
      <c r="K2896" t="s">
        <v>25</v>
      </c>
      <c r="L2896">
        <v>1</v>
      </c>
      <c r="M2896" t="s">
        <v>4932</v>
      </c>
    </row>
    <row r="2897" spans="1:13" x14ac:dyDescent="0.25">
      <c r="A2897">
        <v>5993</v>
      </c>
      <c r="B2897">
        <v>2015</v>
      </c>
      <c r="C2897" t="s">
        <v>3340</v>
      </c>
      <c r="D2897" t="s">
        <v>199</v>
      </c>
      <c r="E2897" t="s">
        <v>3194</v>
      </c>
      <c r="F2897" t="s">
        <v>3839</v>
      </c>
      <c r="G2897" t="s">
        <v>3842</v>
      </c>
      <c r="H2897">
        <v>97</v>
      </c>
      <c r="I2897">
        <v>71</v>
      </c>
      <c r="K2897" t="s">
        <v>2094</v>
      </c>
      <c r="L2897">
        <v>1</v>
      </c>
      <c r="M2897" t="s">
        <v>7473</v>
      </c>
    </row>
    <row r="2898" spans="1:13" x14ac:dyDescent="0.25">
      <c r="A2898">
        <v>5994</v>
      </c>
      <c r="B2898">
        <v>2015</v>
      </c>
      <c r="C2898" t="s">
        <v>3340</v>
      </c>
      <c r="D2898" t="s">
        <v>36</v>
      </c>
      <c r="E2898" t="s">
        <v>3194</v>
      </c>
      <c r="F2898" t="s">
        <v>3414</v>
      </c>
      <c r="G2898" t="s">
        <v>3841</v>
      </c>
      <c r="H2898">
        <v>58</v>
      </c>
      <c r="I2898">
        <v>56</v>
      </c>
      <c r="K2898" t="s">
        <v>2095</v>
      </c>
      <c r="L2898">
        <v>1</v>
      </c>
      <c r="M2898" t="s">
        <v>7474</v>
      </c>
    </row>
    <row r="2899" spans="1:13" x14ac:dyDescent="0.25">
      <c r="A2899">
        <v>5995</v>
      </c>
      <c r="B2899">
        <v>2015</v>
      </c>
      <c r="C2899" t="s">
        <v>3340</v>
      </c>
      <c r="D2899" t="s">
        <v>1248</v>
      </c>
      <c r="E2899" t="s">
        <v>3194</v>
      </c>
      <c r="F2899" t="s">
        <v>3413</v>
      </c>
      <c r="G2899" t="s">
        <v>3841</v>
      </c>
      <c r="H2899">
        <v>79</v>
      </c>
      <c r="I2899">
        <v>55</v>
      </c>
      <c r="K2899" t="s">
        <v>2096</v>
      </c>
      <c r="L2899">
        <v>1</v>
      </c>
      <c r="M2899" t="s">
        <v>7475</v>
      </c>
    </row>
    <row r="2900" spans="1:13" x14ac:dyDescent="0.25">
      <c r="A2900">
        <v>5998</v>
      </c>
      <c r="B2900">
        <v>2015</v>
      </c>
      <c r="C2900" t="s">
        <v>3340</v>
      </c>
      <c r="D2900" t="s">
        <v>317</v>
      </c>
      <c r="E2900" t="s">
        <v>3194</v>
      </c>
      <c r="F2900" t="s">
        <v>3246</v>
      </c>
      <c r="G2900" t="s">
        <v>3841</v>
      </c>
      <c r="H2900">
        <v>74</v>
      </c>
      <c r="I2900">
        <v>70</v>
      </c>
      <c r="K2900" t="s">
        <v>2097</v>
      </c>
      <c r="L2900">
        <v>1</v>
      </c>
      <c r="M2900" t="s">
        <v>7478</v>
      </c>
    </row>
    <row r="2901" spans="1:13" x14ac:dyDescent="0.25">
      <c r="A2901">
        <v>5999</v>
      </c>
      <c r="B2901">
        <v>2015</v>
      </c>
      <c r="C2901" t="s">
        <v>3340</v>
      </c>
      <c r="D2901" t="s">
        <v>759</v>
      </c>
      <c r="E2901" t="s">
        <v>3194</v>
      </c>
      <c r="F2901" t="s">
        <v>3514</v>
      </c>
      <c r="G2901" t="s">
        <v>3841</v>
      </c>
      <c r="H2901">
        <v>45</v>
      </c>
      <c r="I2901">
        <v>42</v>
      </c>
      <c r="K2901" t="s">
        <v>2098</v>
      </c>
      <c r="L2901">
        <v>1</v>
      </c>
      <c r="M2901" t="s">
        <v>7479</v>
      </c>
    </row>
    <row r="2902" spans="1:13" x14ac:dyDescent="0.25">
      <c r="A2902">
        <v>6001</v>
      </c>
      <c r="B2902">
        <v>2015</v>
      </c>
      <c r="C2902" t="s">
        <v>3340</v>
      </c>
      <c r="D2902" t="s">
        <v>89</v>
      </c>
      <c r="E2902" t="s">
        <v>3194</v>
      </c>
      <c r="F2902" t="s">
        <v>3334</v>
      </c>
      <c r="G2902" t="s">
        <v>3841</v>
      </c>
      <c r="H2902">
        <v>77</v>
      </c>
      <c r="I2902">
        <v>72</v>
      </c>
      <c r="K2902" t="s">
        <v>2099</v>
      </c>
      <c r="L2902">
        <v>1</v>
      </c>
      <c r="M2902" t="s">
        <v>5075</v>
      </c>
    </row>
    <row r="2903" spans="1:13" x14ac:dyDescent="0.25">
      <c r="A2903">
        <v>6003</v>
      </c>
      <c r="B2903">
        <v>2015</v>
      </c>
      <c r="C2903" t="s">
        <v>3340</v>
      </c>
      <c r="D2903" t="s">
        <v>92</v>
      </c>
      <c r="E2903" t="s">
        <v>3194</v>
      </c>
      <c r="F2903" t="s">
        <v>3513</v>
      </c>
      <c r="G2903" t="s">
        <v>3841</v>
      </c>
      <c r="H2903">
        <v>65</v>
      </c>
      <c r="I2903">
        <v>51</v>
      </c>
      <c r="K2903" t="s">
        <v>2100</v>
      </c>
      <c r="L2903">
        <v>1</v>
      </c>
      <c r="M2903" t="s">
        <v>7482</v>
      </c>
    </row>
    <row r="2904" spans="1:13" x14ac:dyDescent="0.25">
      <c r="A2904">
        <v>6004</v>
      </c>
      <c r="B2904">
        <v>2015</v>
      </c>
      <c r="C2904" t="s">
        <v>3340</v>
      </c>
      <c r="D2904" t="s">
        <v>650</v>
      </c>
      <c r="E2904" t="s">
        <v>3194</v>
      </c>
      <c r="F2904" t="s">
        <v>3360</v>
      </c>
      <c r="G2904" t="s">
        <v>3842</v>
      </c>
      <c r="H2904">
        <v>77</v>
      </c>
      <c r="I2904">
        <v>56</v>
      </c>
      <c r="K2904" t="s">
        <v>2101</v>
      </c>
      <c r="L2904">
        <v>1</v>
      </c>
      <c r="M2904" t="s">
        <v>7483</v>
      </c>
    </row>
    <row r="2905" spans="1:13" x14ac:dyDescent="0.25">
      <c r="A2905">
        <v>6005</v>
      </c>
      <c r="B2905">
        <v>2015</v>
      </c>
      <c r="C2905" t="s">
        <v>3340</v>
      </c>
      <c r="D2905" t="s">
        <v>95</v>
      </c>
      <c r="E2905" t="s">
        <v>3194</v>
      </c>
      <c r="F2905" t="s">
        <v>3341</v>
      </c>
      <c r="G2905" t="s">
        <v>3842</v>
      </c>
      <c r="H2905">
        <v>64</v>
      </c>
      <c r="I2905">
        <v>57</v>
      </c>
      <c r="K2905" t="s">
        <v>2102</v>
      </c>
      <c r="L2905">
        <v>1</v>
      </c>
      <c r="M2905" t="s">
        <v>7484</v>
      </c>
    </row>
    <row r="2906" spans="1:13" x14ac:dyDescent="0.25">
      <c r="A2906">
        <v>6009</v>
      </c>
      <c r="B2906">
        <v>2015</v>
      </c>
      <c r="C2906" t="s">
        <v>3340</v>
      </c>
      <c r="D2906" t="s">
        <v>308</v>
      </c>
      <c r="E2906" t="s">
        <v>3194</v>
      </c>
      <c r="F2906" t="s">
        <v>3434</v>
      </c>
      <c r="G2906" t="s">
        <v>3842</v>
      </c>
      <c r="H2906">
        <v>72</v>
      </c>
      <c r="I2906">
        <v>62</v>
      </c>
      <c r="K2906" t="s">
        <v>2103</v>
      </c>
      <c r="L2906">
        <v>1</v>
      </c>
      <c r="M2906" t="s">
        <v>7488</v>
      </c>
    </row>
    <row r="2907" spans="1:13" x14ac:dyDescent="0.25">
      <c r="A2907">
        <v>6015</v>
      </c>
      <c r="B2907">
        <v>2015</v>
      </c>
      <c r="C2907" t="s">
        <v>3471</v>
      </c>
      <c r="D2907" t="s">
        <v>502</v>
      </c>
      <c r="E2907" t="s">
        <v>3194</v>
      </c>
      <c r="F2907" t="s">
        <v>3839</v>
      </c>
      <c r="G2907" t="s">
        <v>3842</v>
      </c>
      <c r="H2907">
        <v>103</v>
      </c>
      <c r="I2907">
        <v>50</v>
      </c>
      <c r="K2907" t="s">
        <v>69</v>
      </c>
      <c r="L2907">
        <v>1</v>
      </c>
      <c r="M2907" t="s">
        <v>7492</v>
      </c>
    </row>
    <row r="2908" spans="1:13" x14ac:dyDescent="0.25">
      <c r="A2908">
        <v>6019</v>
      </c>
      <c r="B2908">
        <v>2015</v>
      </c>
      <c r="C2908" t="s">
        <v>3471</v>
      </c>
      <c r="D2908" t="s">
        <v>197</v>
      </c>
      <c r="E2908" t="s">
        <v>3194</v>
      </c>
      <c r="F2908" t="s">
        <v>3233</v>
      </c>
      <c r="G2908" t="s">
        <v>3841</v>
      </c>
      <c r="H2908">
        <v>105</v>
      </c>
      <c r="I2908">
        <v>64</v>
      </c>
      <c r="K2908" t="s">
        <v>1958</v>
      </c>
      <c r="L2908">
        <v>1</v>
      </c>
      <c r="M2908" t="s">
        <v>6471</v>
      </c>
    </row>
    <row r="2909" spans="1:13" x14ac:dyDescent="0.25">
      <c r="A2909">
        <v>6024</v>
      </c>
      <c r="B2909">
        <v>2015</v>
      </c>
      <c r="C2909" t="s">
        <v>3471</v>
      </c>
      <c r="D2909" t="s">
        <v>30</v>
      </c>
      <c r="E2909" t="s">
        <v>3194</v>
      </c>
      <c r="F2909" t="s">
        <v>3498</v>
      </c>
      <c r="G2909" t="s">
        <v>3841</v>
      </c>
      <c r="H2909">
        <v>66</v>
      </c>
      <c r="I2909">
        <v>63</v>
      </c>
      <c r="K2909" t="s">
        <v>136</v>
      </c>
      <c r="L2909">
        <v>1</v>
      </c>
      <c r="M2909" t="s">
        <v>7496</v>
      </c>
    </row>
    <row r="2910" spans="1:13" x14ac:dyDescent="0.25">
      <c r="A2910">
        <v>6027</v>
      </c>
      <c r="B2910">
        <v>2015</v>
      </c>
      <c r="C2910" t="s">
        <v>3471</v>
      </c>
      <c r="D2910" t="s">
        <v>85</v>
      </c>
      <c r="E2910" t="s">
        <v>3194</v>
      </c>
      <c r="F2910" t="s">
        <v>3340</v>
      </c>
      <c r="G2910" t="s">
        <v>3841</v>
      </c>
      <c r="H2910">
        <v>58</v>
      </c>
      <c r="I2910">
        <v>53</v>
      </c>
      <c r="K2910" t="s">
        <v>2106</v>
      </c>
      <c r="L2910">
        <v>1</v>
      </c>
      <c r="M2910" t="s">
        <v>7476</v>
      </c>
    </row>
    <row r="2911" spans="1:13" x14ac:dyDescent="0.25">
      <c r="A2911">
        <v>6028</v>
      </c>
      <c r="B2911">
        <v>2015</v>
      </c>
      <c r="C2911" t="s">
        <v>3471</v>
      </c>
      <c r="D2911" t="s">
        <v>39</v>
      </c>
      <c r="E2911" t="s">
        <v>3194</v>
      </c>
      <c r="F2911" t="s">
        <v>3341</v>
      </c>
      <c r="G2911" t="s">
        <v>3842</v>
      </c>
      <c r="H2911">
        <v>87</v>
      </c>
      <c r="I2911">
        <v>75</v>
      </c>
      <c r="K2911" t="s">
        <v>2107</v>
      </c>
      <c r="L2911">
        <v>1</v>
      </c>
      <c r="M2911" t="s">
        <v>7498</v>
      </c>
    </row>
    <row r="2912" spans="1:13" x14ac:dyDescent="0.25">
      <c r="A2912">
        <v>6032</v>
      </c>
      <c r="B2912">
        <v>2015</v>
      </c>
      <c r="C2912" t="s">
        <v>3471</v>
      </c>
      <c r="D2912" t="s">
        <v>761</v>
      </c>
      <c r="E2912" t="s">
        <v>3194</v>
      </c>
      <c r="F2912" t="s">
        <v>3462</v>
      </c>
      <c r="G2912" t="s">
        <v>3842</v>
      </c>
      <c r="H2912">
        <v>80</v>
      </c>
      <c r="I2912">
        <v>67</v>
      </c>
      <c r="K2912" t="s">
        <v>2110</v>
      </c>
      <c r="L2912">
        <v>1</v>
      </c>
      <c r="M2912" t="s">
        <v>7502</v>
      </c>
    </row>
    <row r="2913" spans="1:13" x14ac:dyDescent="0.25">
      <c r="A2913">
        <v>6033</v>
      </c>
      <c r="B2913">
        <v>2015</v>
      </c>
      <c r="C2913" t="s">
        <v>3471</v>
      </c>
      <c r="D2913" t="s">
        <v>47</v>
      </c>
      <c r="E2913" t="s">
        <v>3194</v>
      </c>
      <c r="F2913" t="s">
        <v>3434</v>
      </c>
      <c r="G2913" t="s">
        <v>3842</v>
      </c>
      <c r="H2913">
        <v>77</v>
      </c>
      <c r="I2913">
        <v>74</v>
      </c>
      <c r="K2913" t="s">
        <v>2111</v>
      </c>
      <c r="L2913">
        <v>1</v>
      </c>
      <c r="M2913" t="s">
        <v>7503</v>
      </c>
    </row>
    <row r="2914" spans="1:13" x14ac:dyDescent="0.25">
      <c r="A2914">
        <v>6034</v>
      </c>
      <c r="B2914">
        <v>2015</v>
      </c>
      <c r="C2914" t="s">
        <v>3471</v>
      </c>
      <c r="D2914" t="s">
        <v>686</v>
      </c>
      <c r="E2914" t="s">
        <v>3194</v>
      </c>
      <c r="F2914" t="s">
        <v>3442</v>
      </c>
      <c r="G2914" t="s">
        <v>3841</v>
      </c>
      <c r="H2914">
        <v>73</v>
      </c>
      <c r="I2914">
        <v>70</v>
      </c>
      <c r="K2914" t="s">
        <v>2112</v>
      </c>
      <c r="L2914">
        <v>1</v>
      </c>
      <c r="M2914" t="s">
        <v>7504</v>
      </c>
    </row>
    <row r="2915" spans="1:13" x14ac:dyDescent="0.25">
      <c r="A2915">
        <v>6035</v>
      </c>
      <c r="B2915">
        <v>2015</v>
      </c>
      <c r="C2915" t="s">
        <v>3471</v>
      </c>
      <c r="D2915" t="s">
        <v>92</v>
      </c>
      <c r="E2915" t="s">
        <v>3194</v>
      </c>
      <c r="F2915" t="s">
        <v>3514</v>
      </c>
      <c r="G2915" t="s">
        <v>3841</v>
      </c>
      <c r="H2915">
        <v>77</v>
      </c>
      <c r="I2915">
        <v>60</v>
      </c>
      <c r="K2915" t="s">
        <v>2113</v>
      </c>
      <c r="L2915">
        <v>1</v>
      </c>
      <c r="M2915" t="s">
        <v>7505</v>
      </c>
    </row>
    <row r="2916" spans="1:13" x14ac:dyDescent="0.25">
      <c r="A2916">
        <v>6037</v>
      </c>
      <c r="B2916">
        <v>2015</v>
      </c>
      <c r="C2916" t="s">
        <v>3471</v>
      </c>
      <c r="D2916" t="s">
        <v>95</v>
      </c>
      <c r="E2916" t="s">
        <v>3194</v>
      </c>
      <c r="F2916" t="s">
        <v>3413</v>
      </c>
      <c r="G2916" t="s">
        <v>3841</v>
      </c>
      <c r="H2916">
        <v>99</v>
      </c>
      <c r="I2916">
        <v>81</v>
      </c>
      <c r="K2916" t="s">
        <v>2114</v>
      </c>
      <c r="L2916">
        <v>1</v>
      </c>
      <c r="M2916" t="s">
        <v>7507</v>
      </c>
    </row>
    <row r="2917" spans="1:13" x14ac:dyDescent="0.25">
      <c r="A2917">
        <v>6039</v>
      </c>
      <c r="B2917">
        <v>2015</v>
      </c>
      <c r="C2917" t="s">
        <v>3471</v>
      </c>
      <c r="D2917" t="s">
        <v>308</v>
      </c>
      <c r="E2917" t="s">
        <v>3194</v>
      </c>
      <c r="F2917" t="s">
        <v>3421</v>
      </c>
      <c r="G2917" t="s">
        <v>3841</v>
      </c>
      <c r="H2917">
        <v>104</v>
      </c>
      <c r="I2917">
        <v>92</v>
      </c>
      <c r="K2917" t="s">
        <v>2115</v>
      </c>
      <c r="L2917">
        <v>1</v>
      </c>
      <c r="M2917" t="s">
        <v>7509</v>
      </c>
    </row>
    <row r="2918" spans="1:13" x14ac:dyDescent="0.25">
      <c r="A2918">
        <v>6043</v>
      </c>
      <c r="B2918">
        <v>2015</v>
      </c>
      <c r="C2918" t="s">
        <v>3421</v>
      </c>
      <c r="D2918" t="s">
        <v>65</v>
      </c>
      <c r="E2918" t="s">
        <v>3194</v>
      </c>
      <c r="F2918" t="s">
        <v>3839</v>
      </c>
      <c r="G2918" t="s">
        <v>3842</v>
      </c>
      <c r="H2918">
        <v>104</v>
      </c>
      <c r="I2918">
        <v>63</v>
      </c>
      <c r="K2918" t="s">
        <v>258</v>
      </c>
      <c r="L2918">
        <v>1</v>
      </c>
      <c r="M2918" t="s">
        <v>7511</v>
      </c>
    </row>
    <row r="2919" spans="1:13" x14ac:dyDescent="0.25">
      <c r="A2919">
        <v>6050</v>
      </c>
      <c r="B2919">
        <v>2015</v>
      </c>
      <c r="C2919" t="s">
        <v>3421</v>
      </c>
      <c r="D2919" t="s">
        <v>197</v>
      </c>
      <c r="E2919" t="s">
        <v>3194</v>
      </c>
      <c r="F2919" t="s">
        <v>3433</v>
      </c>
      <c r="G2919" t="s">
        <v>3841</v>
      </c>
      <c r="H2919">
        <v>70</v>
      </c>
      <c r="I2919">
        <v>55</v>
      </c>
      <c r="K2919" t="s">
        <v>315</v>
      </c>
      <c r="L2919">
        <v>1</v>
      </c>
      <c r="M2919" t="s">
        <v>5725</v>
      </c>
    </row>
    <row r="2920" spans="1:13" x14ac:dyDescent="0.25">
      <c r="A2920">
        <v>6055</v>
      </c>
      <c r="B2920">
        <v>2015</v>
      </c>
      <c r="C2920" t="s">
        <v>3421</v>
      </c>
      <c r="D2920" t="s">
        <v>199</v>
      </c>
      <c r="E2920" t="s">
        <v>3194</v>
      </c>
      <c r="F2920" t="s">
        <v>3839</v>
      </c>
      <c r="G2920" t="s">
        <v>3842</v>
      </c>
      <c r="H2920">
        <v>90</v>
      </c>
      <c r="I2920">
        <v>68</v>
      </c>
      <c r="K2920" t="s">
        <v>897</v>
      </c>
      <c r="L2920">
        <v>1</v>
      </c>
      <c r="M2920" t="s">
        <v>7515</v>
      </c>
    </row>
    <row r="2921" spans="1:13" x14ac:dyDescent="0.25">
      <c r="A2921">
        <v>6056</v>
      </c>
      <c r="B2921">
        <v>2015</v>
      </c>
      <c r="C2921" t="s">
        <v>3421</v>
      </c>
      <c r="D2921" t="s">
        <v>36</v>
      </c>
      <c r="E2921" t="s">
        <v>3194</v>
      </c>
      <c r="F2921" t="s">
        <v>3462</v>
      </c>
      <c r="G2921" t="s">
        <v>3841</v>
      </c>
      <c r="H2921">
        <v>73</v>
      </c>
      <c r="I2921">
        <v>69</v>
      </c>
      <c r="K2921" t="s">
        <v>1736</v>
      </c>
      <c r="L2921">
        <v>1</v>
      </c>
      <c r="M2921" t="s">
        <v>7516</v>
      </c>
    </row>
    <row r="2922" spans="1:13" x14ac:dyDescent="0.25">
      <c r="A2922">
        <v>6058</v>
      </c>
      <c r="B2922">
        <v>2015</v>
      </c>
      <c r="C2922" t="s">
        <v>3421</v>
      </c>
      <c r="D2922" t="s">
        <v>85</v>
      </c>
      <c r="E2922" t="s">
        <v>3194</v>
      </c>
      <c r="F2922" t="s">
        <v>3434</v>
      </c>
      <c r="G2922" t="s">
        <v>3842</v>
      </c>
      <c r="H2922">
        <v>60</v>
      </c>
      <c r="I2922">
        <v>49</v>
      </c>
      <c r="K2922" t="s">
        <v>1738</v>
      </c>
      <c r="L2922">
        <v>1</v>
      </c>
      <c r="M2922" t="s">
        <v>7518</v>
      </c>
    </row>
    <row r="2923" spans="1:13" x14ac:dyDescent="0.25">
      <c r="A2923">
        <v>6059</v>
      </c>
      <c r="B2923">
        <v>2015</v>
      </c>
      <c r="C2923" t="s">
        <v>3421</v>
      </c>
      <c r="D2923" t="s">
        <v>39</v>
      </c>
      <c r="E2923" t="s">
        <v>3194</v>
      </c>
      <c r="F2923" t="s">
        <v>3442</v>
      </c>
      <c r="G2923" t="s">
        <v>3842</v>
      </c>
      <c r="H2923">
        <v>59</v>
      </c>
      <c r="I2923">
        <v>50</v>
      </c>
      <c r="K2923" t="s">
        <v>1724</v>
      </c>
      <c r="L2923">
        <v>1</v>
      </c>
      <c r="M2923" t="s">
        <v>7519</v>
      </c>
    </row>
    <row r="2924" spans="1:13" x14ac:dyDescent="0.25">
      <c r="A2924">
        <v>6064</v>
      </c>
      <c r="B2924">
        <v>2015</v>
      </c>
      <c r="C2924" t="s">
        <v>3421</v>
      </c>
      <c r="D2924" t="s">
        <v>47</v>
      </c>
      <c r="E2924" t="s">
        <v>3194</v>
      </c>
      <c r="F2924" t="s">
        <v>3340</v>
      </c>
      <c r="G2924" t="s">
        <v>3841</v>
      </c>
      <c r="H2924">
        <v>75</v>
      </c>
      <c r="I2924">
        <v>70</v>
      </c>
      <c r="K2924" t="s">
        <v>876</v>
      </c>
      <c r="L2924">
        <v>1</v>
      </c>
      <c r="M2924" t="s">
        <v>7481</v>
      </c>
    </row>
    <row r="2925" spans="1:13" x14ac:dyDescent="0.25">
      <c r="A2925">
        <v>6065</v>
      </c>
      <c r="B2925">
        <v>2015</v>
      </c>
      <c r="C2925" t="s">
        <v>3421</v>
      </c>
      <c r="D2925" t="s">
        <v>686</v>
      </c>
      <c r="E2925" t="s">
        <v>3194</v>
      </c>
      <c r="F2925" t="s">
        <v>3341</v>
      </c>
      <c r="G2925" t="s">
        <v>3842</v>
      </c>
      <c r="H2925">
        <v>90</v>
      </c>
      <c r="I2925">
        <v>74</v>
      </c>
      <c r="K2925" t="s">
        <v>877</v>
      </c>
      <c r="L2925">
        <v>1</v>
      </c>
      <c r="M2925" t="s">
        <v>7523</v>
      </c>
    </row>
    <row r="2926" spans="1:13" x14ac:dyDescent="0.25">
      <c r="A2926">
        <v>6067</v>
      </c>
      <c r="B2926">
        <v>2015</v>
      </c>
      <c r="C2926" t="s">
        <v>3421</v>
      </c>
      <c r="D2926" t="s">
        <v>650</v>
      </c>
      <c r="E2926" t="s">
        <v>3194</v>
      </c>
      <c r="F2926" t="s">
        <v>3471</v>
      </c>
      <c r="G2926" t="s">
        <v>3841</v>
      </c>
      <c r="H2926">
        <v>96</v>
      </c>
      <c r="I2926">
        <v>92</v>
      </c>
      <c r="K2926" t="s">
        <v>2117</v>
      </c>
      <c r="L2926">
        <v>1</v>
      </c>
      <c r="M2926" t="s">
        <v>7506</v>
      </c>
    </row>
    <row r="2927" spans="1:13" x14ac:dyDescent="0.25">
      <c r="A2927">
        <v>6070</v>
      </c>
      <c r="B2927">
        <v>2015</v>
      </c>
      <c r="C2927" t="s">
        <v>3421</v>
      </c>
      <c r="D2927" t="s">
        <v>56</v>
      </c>
      <c r="E2927" t="s">
        <v>3194</v>
      </c>
      <c r="F2927" t="s">
        <v>3246</v>
      </c>
      <c r="G2927" t="s">
        <v>3841</v>
      </c>
      <c r="H2927">
        <v>69</v>
      </c>
      <c r="I2927">
        <v>65</v>
      </c>
      <c r="K2927" t="s">
        <v>879</v>
      </c>
      <c r="L2927">
        <v>1</v>
      </c>
      <c r="M2927" t="s">
        <v>7527</v>
      </c>
    </row>
    <row r="2928" spans="1:13" x14ac:dyDescent="0.25">
      <c r="A2928">
        <v>6071</v>
      </c>
      <c r="B2928">
        <v>2015</v>
      </c>
      <c r="C2928" t="s">
        <v>3421</v>
      </c>
      <c r="D2928" t="s">
        <v>652</v>
      </c>
      <c r="E2928" t="s">
        <v>3194</v>
      </c>
      <c r="F2928" t="s">
        <v>3414</v>
      </c>
      <c r="G2928" t="s">
        <v>3842</v>
      </c>
      <c r="H2928">
        <v>85</v>
      </c>
      <c r="I2928">
        <v>75</v>
      </c>
      <c r="K2928" t="s">
        <v>2118</v>
      </c>
      <c r="L2928">
        <v>1</v>
      </c>
      <c r="M2928" t="s">
        <v>7528</v>
      </c>
    </row>
    <row r="2929" spans="1:13" x14ac:dyDescent="0.25">
      <c r="A2929">
        <v>6085</v>
      </c>
      <c r="B2929">
        <v>2015</v>
      </c>
      <c r="C2929" t="s">
        <v>3341</v>
      </c>
      <c r="D2929" t="s">
        <v>417</v>
      </c>
      <c r="E2929" t="s">
        <v>3194</v>
      </c>
      <c r="F2929" t="s">
        <v>3332</v>
      </c>
      <c r="G2929" t="s">
        <v>3841</v>
      </c>
      <c r="H2929">
        <v>83</v>
      </c>
      <c r="I2929">
        <v>65</v>
      </c>
      <c r="K2929" t="s">
        <v>2121</v>
      </c>
      <c r="L2929">
        <v>1</v>
      </c>
      <c r="M2929" t="s">
        <v>5014</v>
      </c>
    </row>
    <row r="2930" spans="1:13" x14ac:dyDescent="0.25">
      <c r="A2930">
        <v>6087</v>
      </c>
      <c r="B2930">
        <v>2015</v>
      </c>
      <c r="C2930" t="s">
        <v>3341</v>
      </c>
      <c r="D2930" t="s">
        <v>134</v>
      </c>
      <c r="E2930" t="s">
        <v>3194</v>
      </c>
      <c r="F2930" t="s">
        <v>3346</v>
      </c>
      <c r="G2930" t="s">
        <v>3841</v>
      </c>
      <c r="H2930">
        <v>76</v>
      </c>
      <c r="I2930">
        <v>55</v>
      </c>
      <c r="K2930" t="s">
        <v>2122</v>
      </c>
      <c r="L2930">
        <v>1</v>
      </c>
      <c r="M2930" t="s">
        <v>6595</v>
      </c>
    </row>
    <row r="2931" spans="1:13" x14ac:dyDescent="0.25">
      <c r="A2931">
        <v>6089</v>
      </c>
      <c r="B2931">
        <v>2015</v>
      </c>
      <c r="C2931" t="s">
        <v>3341</v>
      </c>
      <c r="D2931" t="s">
        <v>34</v>
      </c>
      <c r="E2931" t="s">
        <v>3194</v>
      </c>
      <c r="F2931" t="s">
        <v>3337</v>
      </c>
      <c r="G2931" t="s">
        <v>3841</v>
      </c>
      <c r="H2931">
        <v>79</v>
      </c>
      <c r="I2931">
        <v>56</v>
      </c>
      <c r="K2931" t="s">
        <v>2123</v>
      </c>
      <c r="L2931">
        <v>1</v>
      </c>
      <c r="M2931" t="s">
        <v>4939</v>
      </c>
    </row>
    <row r="2932" spans="1:13" x14ac:dyDescent="0.25">
      <c r="A2932">
        <v>6090</v>
      </c>
      <c r="B2932">
        <v>2015</v>
      </c>
      <c r="C2932" t="s">
        <v>3341</v>
      </c>
      <c r="D2932" t="s">
        <v>36</v>
      </c>
      <c r="E2932" t="s">
        <v>3194</v>
      </c>
      <c r="F2932" t="s">
        <v>3413</v>
      </c>
      <c r="G2932" t="s">
        <v>3841</v>
      </c>
      <c r="H2932">
        <v>75</v>
      </c>
      <c r="I2932">
        <v>51</v>
      </c>
      <c r="K2932" t="s">
        <v>2124</v>
      </c>
      <c r="L2932">
        <v>1</v>
      </c>
      <c r="M2932" t="s">
        <v>7537</v>
      </c>
    </row>
    <row r="2933" spans="1:13" x14ac:dyDescent="0.25">
      <c r="A2933">
        <v>6091</v>
      </c>
      <c r="B2933">
        <v>2015</v>
      </c>
      <c r="C2933" t="s">
        <v>3341</v>
      </c>
      <c r="D2933" t="s">
        <v>1248</v>
      </c>
      <c r="E2933" t="s">
        <v>3194</v>
      </c>
      <c r="F2933" t="s">
        <v>3414</v>
      </c>
      <c r="G2933" t="s">
        <v>3841</v>
      </c>
      <c r="H2933">
        <v>78</v>
      </c>
      <c r="I2933">
        <v>63</v>
      </c>
      <c r="K2933" t="s">
        <v>2125</v>
      </c>
      <c r="L2933">
        <v>1</v>
      </c>
      <c r="M2933" t="s">
        <v>7538</v>
      </c>
    </row>
    <row r="2934" spans="1:13" x14ac:dyDescent="0.25">
      <c r="A2934">
        <v>6094</v>
      </c>
      <c r="B2934">
        <v>2015</v>
      </c>
      <c r="C2934" t="s">
        <v>3341</v>
      </c>
      <c r="D2934" t="s">
        <v>317</v>
      </c>
      <c r="E2934" t="s">
        <v>3194</v>
      </c>
      <c r="F2934" t="s">
        <v>3514</v>
      </c>
      <c r="G2934" t="s">
        <v>3841</v>
      </c>
      <c r="H2934">
        <v>59</v>
      </c>
      <c r="I2934">
        <v>50</v>
      </c>
      <c r="K2934" t="s">
        <v>2126</v>
      </c>
      <c r="L2934">
        <v>1</v>
      </c>
      <c r="M2934" t="s">
        <v>7540</v>
      </c>
    </row>
    <row r="2935" spans="1:13" x14ac:dyDescent="0.25">
      <c r="A2935">
        <v>6095</v>
      </c>
      <c r="B2935">
        <v>2015</v>
      </c>
      <c r="C2935" t="s">
        <v>3341</v>
      </c>
      <c r="D2935" t="s">
        <v>759</v>
      </c>
      <c r="E2935" t="s">
        <v>3194</v>
      </c>
      <c r="F2935" t="s">
        <v>3246</v>
      </c>
      <c r="G2935" t="s">
        <v>3841</v>
      </c>
      <c r="H2935">
        <v>72</v>
      </c>
      <c r="I2935">
        <v>65</v>
      </c>
      <c r="K2935" t="s">
        <v>2127</v>
      </c>
      <c r="L2935">
        <v>1</v>
      </c>
      <c r="M2935" t="s">
        <v>7541</v>
      </c>
    </row>
    <row r="2936" spans="1:13" x14ac:dyDescent="0.25">
      <c r="A2936">
        <v>6096</v>
      </c>
      <c r="B2936">
        <v>2015</v>
      </c>
      <c r="C2936" t="s">
        <v>3341</v>
      </c>
      <c r="D2936" t="s">
        <v>44</v>
      </c>
      <c r="E2936" t="s">
        <v>3194</v>
      </c>
      <c r="F2936" t="s">
        <v>3340</v>
      </c>
      <c r="G2936" t="s">
        <v>3841</v>
      </c>
      <c r="H2936">
        <v>61</v>
      </c>
      <c r="I2936">
        <v>44</v>
      </c>
      <c r="K2936" t="s">
        <v>2128</v>
      </c>
      <c r="L2936">
        <v>1</v>
      </c>
      <c r="M2936" t="s">
        <v>7480</v>
      </c>
    </row>
    <row r="2937" spans="1:13" x14ac:dyDescent="0.25">
      <c r="A2937">
        <v>6099</v>
      </c>
      <c r="B2937">
        <v>2015</v>
      </c>
      <c r="C2937" t="s">
        <v>3341</v>
      </c>
      <c r="D2937" t="s">
        <v>92</v>
      </c>
      <c r="E2937" t="s">
        <v>3194</v>
      </c>
      <c r="F2937" t="s">
        <v>3360</v>
      </c>
      <c r="G2937" t="s">
        <v>3842</v>
      </c>
      <c r="H2937">
        <v>57</v>
      </c>
      <c r="I2937">
        <v>50</v>
      </c>
      <c r="K2937" t="s">
        <v>2129</v>
      </c>
      <c r="L2937">
        <v>1</v>
      </c>
      <c r="M2937" t="s">
        <v>7543</v>
      </c>
    </row>
    <row r="2938" spans="1:13" x14ac:dyDescent="0.25">
      <c r="A2938">
        <v>6100</v>
      </c>
      <c r="B2938">
        <v>2015</v>
      </c>
      <c r="C2938" t="s">
        <v>3341</v>
      </c>
      <c r="D2938" t="s">
        <v>650</v>
      </c>
      <c r="E2938" t="s">
        <v>3194</v>
      </c>
      <c r="F2938" t="s">
        <v>3513</v>
      </c>
      <c r="G2938" t="s">
        <v>3841</v>
      </c>
      <c r="H2938">
        <v>73</v>
      </c>
      <c r="I2938">
        <v>48</v>
      </c>
      <c r="K2938" t="s">
        <v>2130</v>
      </c>
      <c r="L2938">
        <v>1</v>
      </c>
      <c r="M2938" t="s">
        <v>7544</v>
      </c>
    </row>
    <row r="2939" spans="1:13" x14ac:dyDescent="0.25">
      <c r="A2939">
        <v>6104</v>
      </c>
      <c r="B2939">
        <v>2015</v>
      </c>
      <c r="C2939" t="s">
        <v>3341</v>
      </c>
      <c r="D2939" t="s">
        <v>308</v>
      </c>
      <c r="E2939" t="s">
        <v>3194</v>
      </c>
      <c r="F2939" t="s">
        <v>3442</v>
      </c>
      <c r="G2939" t="s">
        <v>3842</v>
      </c>
      <c r="H2939">
        <v>64</v>
      </c>
      <c r="I2939">
        <v>57</v>
      </c>
      <c r="K2939" t="s">
        <v>2131</v>
      </c>
      <c r="L2939">
        <v>1</v>
      </c>
      <c r="M2939" t="s">
        <v>7547</v>
      </c>
    </row>
    <row r="2940" spans="1:13" x14ac:dyDescent="0.25">
      <c r="A2940">
        <v>6110</v>
      </c>
      <c r="B2940">
        <v>2015</v>
      </c>
      <c r="C2940" t="s">
        <v>3414</v>
      </c>
      <c r="D2940" t="s">
        <v>14</v>
      </c>
      <c r="E2940" t="s">
        <v>3194</v>
      </c>
      <c r="F2940" t="s">
        <v>3520</v>
      </c>
      <c r="G2940" t="s">
        <v>3841</v>
      </c>
      <c r="H2940">
        <v>64</v>
      </c>
      <c r="I2940">
        <v>60</v>
      </c>
      <c r="K2940" t="s">
        <v>71</v>
      </c>
      <c r="L2940">
        <v>1</v>
      </c>
      <c r="M2940" t="s">
        <v>7551</v>
      </c>
    </row>
    <row r="2941" spans="1:13" x14ac:dyDescent="0.25">
      <c r="A2941">
        <v>6112</v>
      </c>
      <c r="B2941">
        <v>2015</v>
      </c>
      <c r="C2941" t="s">
        <v>3414</v>
      </c>
      <c r="D2941" t="s">
        <v>20</v>
      </c>
      <c r="E2941" t="s">
        <v>3194</v>
      </c>
      <c r="F2941" t="s">
        <v>3471</v>
      </c>
      <c r="G2941" t="s">
        <v>3191</v>
      </c>
      <c r="K2941" t="s">
        <v>3191</v>
      </c>
      <c r="L2941">
        <v>0</v>
      </c>
      <c r="M2941" t="s">
        <v>7493</v>
      </c>
    </row>
    <row r="2942" spans="1:13" x14ac:dyDescent="0.25">
      <c r="A2942">
        <v>6113</v>
      </c>
      <c r="B2942">
        <v>2015</v>
      </c>
      <c r="C2942" t="s">
        <v>3414</v>
      </c>
      <c r="D2942" t="s">
        <v>22</v>
      </c>
      <c r="E2942" t="s">
        <v>3194</v>
      </c>
      <c r="F2942" t="s">
        <v>3462</v>
      </c>
      <c r="G2942" t="s">
        <v>3191</v>
      </c>
      <c r="K2942" t="s">
        <v>3191</v>
      </c>
      <c r="L2942">
        <v>0</v>
      </c>
      <c r="M2942" t="s">
        <v>7553</v>
      </c>
    </row>
    <row r="2943" spans="1:13" x14ac:dyDescent="0.25">
      <c r="A2943">
        <v>6115</v>
      </c>
      <c r="B2943">
        <v>2015</v>
      </c>
      <c r="C2943" t="s">
        <v>3414</v>
      </c>
      <c r="D2943" t="s">
        <v>417</v>
      </c>
      <c r="E2943" t="s">
        <v>3194</v>
      </c>
      <c r="F2943" t="s">
        <v>3349</v>
      </c>
      <c r="G2943" t="s">
        <v>3842</v>
      </c>
      <c r="H2943">
        <v>66</v>
      </c>
      <c r="I2943">
        <v>54</v>
      </c>
      <c r="K2943" t="s">
        <v>1970</v>
      </c>
      <c r="L2943">
        <v>1</v>
      </c>
      <c r="M2943" t="s">
        <v>7554</v>
      </c>
    </row>
    <row r="2944" spans="1:13" x14ac:dyDescent="0.25">
      <c r="A2944">
        <v>6116</v>
      </c>
      <c r="B2944">
        <v>2015</v>
      </c>
      <c r="C2944" t="s">
        <v>3414</v>
      </c>
      <c r="D2944" t="s">
        <v>109</v>
      </c>
      <c r="E2944" t="s">
        <v>3194</v>
      </c>
      <c r="F2944" t="s">
        <v>3389</v>
      </c>
      <c r="G2944" t="s">
        <v>3842</v>
      </c>
      <c r="H2944">
        <v>75</v>
      </c>
      <c r="I2944">
        <v>66</v>
      </c>
      <c r="K2944" t="s">
        <v>2133</v>
      </c>
      <c r="L2944">
        <v>1</v>
      </c>
      <c r="M2944" t="s">
        <v>5637</v>
      </c>
    </row>
    <row r="2945" spans="1:13" x14ac:dyDescent="0.25">
      <c r="A2945">
        <v>6121</v>
      </c>
      <c r="B2945">
        <v>2015</v>
      </c>
      <c r="C2945" t="s">
        <v>3414</v>
      </c>
      <c r="D2945" t="s">
        <v>85</v>
      </c>
      <c r="E2945" t="s">
        <v>3194</v>
      </c>
      <c r="F2945" t="s">
        <v>3360</v>
      </c>
      <c r="G2945" t="s">
        <v>3841</v>
      </c>
      <c r="H2945">
        <v>64</v>
      </c>
      <c r="I2945">
        <v>61</v>
      </c>
      <c r="K2945" t="s">
        <v>2134</v>
      </c>
      <c r="L2945">
        <v>1</v>
      </c>
      <c r="M2945" t="s">
        <v>7555</v>
      </c>
    </row>
    <row r="2946" spans="1:13" x14ac:dyDescent="0.25">
      <c r="A2946">
        <v>6122</v>
      </c>
      <c r="B2946">
        <v>2015</v>
      </c>
      <c r="C2946" t="s">
        <v>3414</v>
      </c>
      <c r="D2946" t="s">
        <v>39</v>
      </c>
      <c r="E2946" t="s">
        <v>3194</v>
      </c>
      <c r="F2946" t="s">
        <v>3513</v>
      </c>
      <c r="G2946" t="s">
        <v>3841</v>
      </c>
      <c r="H2946">
        <v>59</v>
      </c>
      <c r="I2946">
        <v>52</v>
      </c>
      <c r="K2946" t="s">
        <v>2135</v>
      </c>
      <c r="L2946">
        <v>1</v>
      </c>
      <c r="M2946" t="s">
        <v>7556</v>
      </c>
    </row>
    <row r="2947" spans="1:13" x14ac:dyDescent="0.25">
      <c r="A2947">
        <v>6127</v>
      </c>
      <c r="B2947">
        <v>2015</v>
      </c>
      <c r="C2947" t="s">
        <v>3414</v>
      </c>
      <c r="D2947" t="s">
        <v>47</v>
      </c>
      <c r="E2947" t="s">
        <v>3194</v>
      </c>
      <c r="F2947" t="s">
        <v>3246</v>
      </c>
      <c r="G2947" t="s">
        <v>3842</v>
      </c>
      <c r="H2947">
        <v>64</v>
      </c>
      <c r="I2947">
        <v>61</v>
      </c>
      <c r="K2947" t="s">
        <v>2137</v>
      </c>
      <c r="L2947">
        <v>1</v>
      </c>
      <c r="M2947" t="s">
        <v>7560</v>
      </c>
    </row>
    <row r="2948" spans="1:13" x14ac:dyDescent="0.25">
      <c r="A2948">
        <v>6128</v>
      </c>
      <c r="B2948">
        <v>2015</v>
      </c>
      <c r="C2948" t="s">
        <v>3414</v>
      </c>
      <c r="D2948" t="s">
        <v>686</v>
      </c>
      <c r="E2948" t="s">
        <v>3194</v>
      </c>
      <c r="F2948" t="s">
        <v>3514</v>
      </c>
      <c r="G2948" t="s">
        <v>3842</v>
      </c>
      <c r="H2948">
        <v>73</v>
      </c>
      <c r="I2948">
        <v>69</v>
      </c>
      <c r="J2948" t="s">
        <v>3843</v>
      </c>
      <c r="K2948" t="s">
        <v>2138</v>
      </c>
      <c r="L2948">
        <v>1</v>
      </c>
      <c r="M2948" t="s">
        <v>7561</v>
      </c>
    </row>
    <row r="2949" spans="1:13" x14ac:dyDescent="0.25">
      <c r="A2949">
        <v>6130</v>
      </c>
      <c r="B2949">
        <v>2015</v>
      </c>
      <c r="C2949" t="s">
        <v>3414</v>
      </c>
      <c r="D2949" t="s">
        <v>95</v>
      </c>
      <c r="E2949" t="s">
        <v>3194</v>
      </c>
      <c r="F2949" t="s">
        <v>3421</v>
      </c>
      <c r="G2949" t="s">
        <v>3841</v>
      </c>
      <c r="H2949">
        <v>74</v>
      </c>
      <c r="I2949">
        <v>71</v>
      </c>
      <c r="K2949" t="s">
        <v>2139</v>
      </c>
      <c r="L2949">
        <v>1</v>
      </c>
      <c r="M2949" t="s">
        <v>7525</v>
      </c>
    </row>
    <row r="2950" spans="1:13" x14ac:dyDescent="0.25">
      <c r="A2950">
        <v>6133</v>
      </c>
      <c r="B2950">
        <v>2015</v>
      </c>
      <c r="C2950" t="s">
        <v>3414</v>
      </c>
      <c r="D2950" t="s">
        <v>308</v>
      </c>
      <c r="E2950" t="s">
        <v>3194</v>
      </c>
      <c r="F2950" t="s">
        <v>3413</v>
      </c>
      <c r="G2950" t="s">
        <v>3841</v>
      </c>
      <c r="H2950">
        <v>80</v>
      </c>
      <c r="I2950">
        <v>69</v>
      </c>
      <c r="K2950" t="s">
        <v>2140</v>
      </c>
      <c r="L2950">
        <v>1</v>
      </c>
      <c r="M2950" t="s">
        <v>7564</v>
      </c>
    </row>
    <row r="2951" spans="1:13" x14ac:dyDescent="0.25">
      <c r="A2951">
        <v>6138</v>
      </c>
      <c r="B2951">
        <v>2015</v>
      </c>
      <c r="C2951" t="s">
        <v>3514</v>
      </c>
      <c r="D2951" t="s">
        <v>98</v>
      </c>
      <c r="E2951" t="s">
        <v>3194</v>
      </c>
      <c r="F2951" t="s">
        <v>3839</v>
      </c>
      <c r="G2951" t="s">
        <v>3842</v>
      </c>
      <c r="H2951">
        <v>101</v>
      </c>
      <c r="I2951">
        <v>54</v>
      </c>
      <c r="K2951" t="s">
        <v>11</v>
      </c>
      <c r="L2951">
        <v>1</v>
      </c>
      <c r="M2951" t="s">
        <v>7568</v>
      </c>
    </row>
    <row r="2952" spans="1:13" x14ac:dyDescent="0.25">
      <c r="A2952">
        <v>6141</v>
      </c>
      <c r="B2952">
        <v>2015</v>
      </c>
      <c r="C2952" t="s">
        <v>3514</v>
      </c>
      <c r="D2952" t="s">
        <v>68</v>
      </c>
      <c r="E2952" t="s">
        <v>3194</v>
      </c>
      <c r="F2952" t="s">
        <v>3839</v>
      </c>
      <c r="G2952" t="s">
        <v>3842</v>
      </c>
      <c r="H2952">
        <v>78</v>
      </c>
      <c r="I2952">
        <v>51</v>
      </c>
      <c r="K2952" t="s">
        <v>17</v>
      </c>
      <c r="L2952">
        <v>1</v>
      </c>
      <c r="M2952" t="s">
        <v>7569</v>
      </c>
    </row>
    <row r="2953" spans="1:13" x14ac:dyDescent="0.25">
      <c r="A2953">
        <v>6143</v>
      </c>
      <c r="B2953">
        <v>2015</v>
      </c>
      <c r="C2953" t="s">
        <v>3514</v>
      </c>
      <c r="D2953" t="s">
        <v>16</v>
      </c>
      <c r="E2953" t="s">
        <v>3194</v>
      </c>
      <c r="F2953" t="s">
        <v>3839</v>
      </c>
      <c r="G2953" t="s">
        <v>3842</v>
      </c>
      <c r="H2953">
        <v>96</v>
      </c>
      <c r="I2953">
        <v>83</v>
      </c>
      <c r="J2953" t="s">
        <v>3844</v>
      </c>
      <c r="K2953" t="s">
        <v>290</v>
      </c>
      <c r="L2953">
        <v>1</v>
      </c>
      <c r="M2953" t="s">
        <v>7570</v>
      </c>
    </row>
    <row r="2954" spans="1:13" x14ac:dyDescent="0.25">
      <c r="A2954">
        <v>6145</v>
      </c>
      <c r="B2954">
        <v>2015</v>
      </c>
      <c r="C2954" t="s">
        <v>3514</v>
      </c>
      <c r="D2954" t="s">
        <v>20</v>
      </c>
      <c r="E2954" t="s">
        <v>3194</v>
      </c>
      <c r="F2954" t="s">
        <v>3360</v>
      </c>
      <c r="G2954" t="s">
        <v>3191</v>
      </c>
      <c r="K2954" t="s">
        <v>3191</v>
      </c>
      <c r="L2954">
        <v>0</v>
      </c>
      <c r="M2954" t="s">
        <v>7571</v>
      </c>
    </row>
    <row r="2955" spans="1:13" x14ac:dyDescent="0.25">
      <c r="A2955">
        <v>6148</v>
      </c>
      <c r="B2955">
        <v>2015</v>
      </c>
      <c r="C2955" t="s">
        <v>3514</v>
      </c>
      <c r="D2955" t="s">
        <v>351</v>
      </c>
      <c r="E2955" t="s">
        <v>3194</v>
      </c>
      <c r="F2955" t="s">
        <v>3507</v>
      </c>
      <c r="G2955" t="s">
        <v>3842</v>
      </c>
      <c r="H2955">
        <v>57</v>
      </c>
      <c r="I2955">
        <v>47</v>
      </c>
      <c r="K2955" t="s">
        <v>1681</v>
      </c>
      <c r="L2955">
        <v>1</v>
      </c>
      <c r="M2955" t="s">
        <v>7573</v>
      </c>
    </row>
    <row r="2956" spans="1:13" x14ac:dyDescent="0.25">
      <c r="A2956">
        <v>6153</v>
      </c>
      <c r="B2956">
        <v>2015</v>
      </c>
      <c r="C2956" t="s">
        <v>3514</v>
      </c>
      <c r="D2956" t="s">
        <v>36</v>
      </c>
      <c r="E2956" t="s">
        <v>3194</v>
      </c>
      <c r="F2956" t="s">
        <v>3471</v>
      </c>
      <c r="G2956" t="s">
        <v>3842</v>
      </c>
      <c r="H2956">
        <v>71</v>
      </c>
      <c r="I2956">
        <v>69</v>
      </c>
      <c r="K2956" t="s">
        <v>1738</v>
      </c>
      <c r="L2956">
        <v>1</v>
      </c>
      <c r="M2956" t="s">
        <v>7497</v>
      </c>
    </row>
    <row r="2957" spans="1:13" x14ac:dyDescent="0.25">
      <c r="A2957">
        <v>6154</v>
      </c>
      <c r="B2957">
        <v>2015</v>
      </c>
      <c r="C2957" t="s">
        <v>3514</v>
      </c>
      <c r="D2957" t="s">
        <v>1248</v>
      </c>
      <c r="E2957" t="s">
        <v>3194</v>
      </c>
      <c r="F2957" t="s">
        <v>3421</v>
      </c>
      <c r="G2957" t="s">
        <v>3841</v>
      </c>
      <c r="H2957">
        <v>79</v>
      </c>
      <c r="I2957">
        <v>76</v>
      </c>
      <c r="K2957" t="s">
        <v>2144</v>
      </c>
      <c r="L2957">
        <v>1</v>
      </c>
      <c r="M2957" t="s">
        <v>7517</v>
      </c>
    </row>
    <row r="2958" spans="1:13" x14ac:dyDescent="0.25">
      <c r="A2958">
        <v>6157</v>
      </c>
      <c r="B2958">
        <v>2015</v>
      </c>
      <c r="C2958" t="s">
        <v>3514</v>
      </c>
      <c r="D2958" t="s">
        <v>44</v>
      </c>
      <c r="E2958" t="s">
        <v>3194</v>
      </c>
      <c r="F2958" t="s">
        <v>3462</v>
      </c>
      <c r="G2958" t="s">
        <v>3842</v>
      </c>
      <c r="H2958">
        <v>64</v>
      </c>
      <c r="I2958">
        <v>48</v>
      </c>
      <c r="K2958" t="s">
        <v>2145</v>
      </c>
      <c r="L2958">
        <v>1</v>
      </c>
      <c r="M2958" t="s">
        <v>7576</v>
      </c>
    </row>
    <row r="2959" spans="1:13" x14ac:dyDescent="0.25">
      <c r="A2959">
        <v>6158</v>
      </c>
      <c r="B2959">
        <v>2015</v>
      </c>
      <c r="C2959" t="s">
        <v>3514</v>
      </c>
      <c r="D2959" t="s">
        <v>761</v>
      </c>
      <c r="E2959" t="s">
        <v>3194</v>
      </c>
      <c r="F2959" t="s">
        <v>3246</v>
      </c>
      <c r="G2959" t="s">
        <v>3842</v>
      </c>
      <c r="H2959">
        <v>83</v>
      </c>
      <c r="I2959">
        <v>74</v>
      </c>
      <c r="K2959" t="s">
        <v>1726</v>
      </c>
      <c r="L2959">
        <v>1</v>
      </c>
      <c r="M2959" t="s">
        <v>7577</v>
      </c>
    </row>
    <row r="2960" spans="1:13" x14ac:dyDescent="0.25">
      <c r="A2960">
        <v>6165</v>
      </c>
      <c r="B2960">
        <v>2015</v>
      </c>
      <c r="C2960" t="s">
        <v>3514</v>
      </c>
      <c r="D2960" t="s">
        <v>56</v>
      </c>
      <c r="E2960" t="s">
        <v>3194</v>
      </c>
      <c r="F2960" t="s">
        <v>3414</v>
      </c>
      <c r="G2960" t="s">
        <v>3841</v>
      </c>
      <c r="H2960">
        <v>68</v>
      </c>
      <c r="I2960">
        <v>67</v>
      </c>
      <c r="K2960" t="s">
        <v>2146</v>
      </c>
      <c r="L2960">
        <v>1</v>
      </c>
      <c r="M2960" t="s">
        <v>7563</v>
      </c>
    </row>
    <row r="2961" spans="1:13" x14ac:dyDescent="0.25">
      <c r="A2961">
        <v>6166</v>
      </c>
      <c r="B2961">
        <v>2015</v>
      </c>
      <c r="C2961" t="s">
        <v>3514</v>
      </c>
      <c r="D2961" t="s">
        <v>652</v>
      </c>
      <c r="E2961" t="s">
        <v>3194</v>
      </c>
      <c r="F2961" t="s">
        <v>3413</v>
      </c>
      <c r="G2961" t="s">
        <v>3842</v>
      </c>
      <c r="H2961">
        <v>61</v>
      </c>
      <c r="I2961">
        <v>59</v>
      </c>
      <c r="J2961" t="s">
        <v>3843</v>
      </c>
      <c r="K2961" t="s">
        <v>2147</v>
      </c>
      <c r="L2961">
        <v>1</v>
      </c>
      <c r="M2961" t="s">
        <v>7582</v>
      </c>
    </row>
    <row r="2962" spans="1:13" x14ac:dyDescent="0.25">
      <c r="A2962">
        <v>6177</v>
      </c>
      <c r="B2962">
        <v>2015</v>
      </c>
      <c r="C2962" t="s">
        <v>3246</v>
      </c>
      <c r="D2962" t="s">
        <v>132</v>
      </c>
      <c r="E2962" t="s">
        <v>3194</v>
      </c>
      <c r="F2962" t="s">
        <v>3212</v>
      </c>
      <c r="G2962" t="s">
        <v>3842</v>
      </c>
      <c r="H2962">
        <v>65</v>
      </c>
      <c r="I2962">
        <v>52</v>
      </c>
      <c r="K2962" t="s">
        <v>25</v>
      </c>
      <c r="L2962">
        <v>1</v>
      </c>
      <c r="M2962" t="s">
        <v>4025</v>
      </c>
    </row>
    <row r="2963" spans="1:13" x14ac:dyDescent="0.25">
      <c r="A2963">
        <v>6178</v>
      </c>
      <c r="B2963">
        <v>2015</v>
      </c>
      <c r="C2963" t="s">
        <v>3246</v>
      </c>
      <c r="D2963" t="s">
        <v>289</v>
      </c>
      <c r="E2963" t="s">
        <v>3194</v>
      </c>
      <c r="F2963" t="s">
        <v>3513</v>
      </c>
      <c r="G2963" t="s">
        <v>3191</v>
      </c>
      <c r="K2963" t="s">
        <v>3191</v>
      </c>
      <c r="L2963">
        <v>0</v>
      </c>
      <c r="M2963" t="s">
        <v>7586</v>
      </c>
    </row>
    <row r="2964" spans="1:13" x14ac:dyDescent="0.25">
      <c r="A2964">
        <v>6179</v>
      </c>
      <c r="B2964">
        <v>2015</v>
      </c>
      <c r="C2964" t="s">
        <v>3246</v>
      </c>
      <c r="D2964" t="s">
        <v>22</v>
      </c>
      <c r="E2964" t="s">
        <v>3194</v>
      </c>
      <c r="F2964" t="s">
        <v>3360</v>
      </c>
      <c r="G2964" t="s">
        <v>3191</v>
      </c>
      <c r="K2964" t="s">
        <v>3191</v>
      </c>
      <c r="L2964">
        <v>0</v>
      </c>
      <c r="M2964" t="s">
        <v>7587</v>
      </c>
    </row>
    <row r="2965" spans="1:13" x14ac:dyDescent="0.25">
      <c r="A2965">
        <v>6180</v>
      </c>
      <c r="B2965">
        <v>2015</v>
      </c>
      <c r="C2965" t="s">
        <v>3246</v>
      </c>
      <c r="D2965" t="s">
        <v>24</v>
      </c>
      <c r="E2965" t="s">
        <v>3194</v>
      </c>
      <c r="F2965" t="s">
        <v>3446</v>
      </c>
      <c r="G2965" t="s">
        <v>3842</v>
      </c>
      <c r="H2965">
        <v>53</v>
      </c>
      <c r="I2965">
        <v>46</v>
      </c>
      <c r="K2965" t="s">
        <v>2149</v>
      </c>
      <c r="L2965">
        <v>1</v>
      </c>
      <c r="M2965" t="s">
        <v>7588</v>
      </c>
    </row>
    <row r="2966" spans="1:13" x14ac:dyDescent="0.25">
      <c r="A2966">
        <v>6187</v>
      </c>
      <c r="B2966">
        <v>2015</v>
      </c>
      <c r="C2966" t="s">
        <v>3246</v>
      </c>
      <c r="D2966" t="s">
        <v>85</v>
      </c>
      <c r="E2966" t="s">
        <v>3194</v>
      </c>
      <c r="F2966" t="s">
        <v>3442</v>
      </c>
      <c r="G2966" t="s">
        <v>3842</v>
      </c>
      <c r="H2966">
        <v>87</v>
      </c>
      <c r="I2966">
        <v>57</v>
      </c>
      <c r="K2966" t="s">
        <v>2150</v>
      </c>
      <c r="L2966">
        <v>1</v>
      </c>
      <c r="M2966" t="s">
        <v>7591</v>
      </c>
    </row>
    <row r="2967" spans="1:13" x14ac:dyDescent="0.25">
      <c r="A2967">
        <v>6188</v>
      </c>
      <c r="B2967">
        <v>2015</v>
      </c>
      <c r="C2967" t="s">
        <v>3246</v>
      </c>
      <c r="D2967" t="s">
        <v>39</v>
      </c>
      <c r="E2967" t="s">
        <v>3194</v>
      </c>
      <c r="F2967" t="s">
        <v>3434</v>
      </c>
      <c r="G2967" t="s">
        <v>3841</v>
      </c>
      <c r="H2967">
        <v>73</v>
      </c>
      <c r="I2967">
        <v>72</v>
      </c>
      <c r="J2967" t="s">
        <v>3843</v>
      </c>
      <c r="K2967" t="s">
        <v>1740</v>
      </c>
      <c r="L2967">
        <v>1</v>
      </c>
      <c r="M2967" t="s">
        <v>7592</v>
      </c>
    </row>
    <row r="2968" spans="1:13" x14ac:dyDescent="0.25">
      <c r="A2968">
        <v>6191</v>
      </c>
      <c r="B2968">
        <v>2015</v>
      </c>
      <c r="C2968" t="s">
        <v>3246</v>
      </c>
      <c r="D2968" t="s">
        <v>44</v>
      </c>
      <c r="E2968" t="s">
        <v>3194</v>
      </c>
      <c r="F2968" t="s">
        <v>3471</v>
      </c>
      <c r="G2968" t="s">
        <v>3842</v>
      </c>
      <c r="H2968">
        <v>92</v>
      </c>
      <c r="I2968">
        <v>82</v>
      </c>
      <c r="K2968" t="s">
        <v>2151</v>
      </c>
      <c r="L2968">
        <v>1</v>
      </c>
      <c r="M2968" t="s">
        <v>7501</v>
      </c>
    </row>
    <row r="2969" spans="1:13" x14ac:dyDescent="0.25">
      <c r="A2969">
        <v>6195</v>
      </c>
      <c r="B2969">
        <v>2015</v>
      </c>
      <c r="C2969" t="s">
        <v>3246</v>
      </c>
      <c r="D2969" t="s">
        <v>92</v>
      </c>
      <c r="E2969" t="s">
        <v>3194</v>
      </c>
      <c r="F2969" t="s">
        <v>3421</v>
      </c>
      <c r="G2969" t="s">
        <v>3841</v>
      </c>
      <c r="H2969">
        <v>91</v>
      </c>
      <c r="I2969">
        <v>85</v>
      </c>
      <c r="K2969" t="s">
        <v>2152</v>
      </c>
      <c r="L2969">
        <v>1</v>
      </c>
      <c r="M2969" t="s">
        <v>7524</v>
      </c>
    </row>
    <row r="2970" spans="1:13" x14ac:dyDescent="0.25">
      <c r="A2970">
        <v>6196</v>
      </c>
      <c r="B2970">
        <v>2015</v>
      </c>
      <c r="C2970" t="s">
        <v>3246</v>
      </c>
      <c r="D2970" t="s">
        <v>650</v>
      </c>
      <c r="E2970" t="s">
        <v>3194</v>
      </c>
      <c r="F2970" t="s">
        <v>3514</v>
      </c>
      <c r="G2970" t="s">
        <v>3842</v>
      </c>
      <c r="H2970">
        <v>71</v>
      </c>
      <c r="I2970">
        <v>60</v>
      </c>
      <c r="K2970" t="s">
        <v>2153</v>
      </c>
      <c r="L2970">
        <v>1</v>
      </c>
      <c r="M2970" t="s">
        <v>7579</v>
      </c>
    </row>
    <row r="2971" spans="1:13" x14ac:dyDescent="0.25">
      <c r="A2971">
        <v>6199</v>
      </c>
      <c r="B2971">
        <v>2015</v>
      </c>
      <c r="C2971" t="s">
        <v>3246</v>
      </c>
      <c r="D2971" t="s">
        <v>308</v>
      </c>
      <c r="E2971" t="s">
        <v>3194</v>
      </c>
      <c r="F2971" t="s">
        <v>3462</v>
      </c>
      <c r="G2971" t="s">
        <v>3842</v>
      </c>
      <c r="H2971">
        <v>89</v>
      </c>
      <c r="I2971">
        <v>76</v>
      </c>
      <c r="K2971" t="s">
        <v>1733</v>
      </c>
      <c r="L2971">
        <v>1</v>
      </c>
      <c r="M2971" t="s">
        <v>7595</v>
      </c>
    </row>
    <row r="2972" spans="1:13" x14ac:dyDescent="0.25">
      <c r="A2972">
        <v>6202</v>
      </c>
      <c r="B2972">
        <v>2015</v>
      </c>
      <c r="C2972" t="s">
        <v>3462</v>
      </c>
      <c r="D2972" t="s">
        <v>65</v>
      </c>
      <c r="E2972" t="s">
        <v>3194</v>
      </c>
      <c r="F2972" t="s">
        <v>3303</v>
      </c>
      <c r="G2972" t="s">
        <v>3841</v>
      </c>
      <c r="H2972">
        <v>51</v>
      </c>
      <c r="I2972">
        <v>46</v>
      </c>
      <c r="K2972" t="s">
        <v>66</v>
      </c>
      <c r="L2972">
        <v>1</v>
      </c>
      <c r="M2972" t="s">
        <v>6518</v>
      </c>
    </row>
    <row r="2973" spans="1:13" x14ac:dyDescent="0.25">
      <c r="A2973">
        <v>6210</v>
      </c>
      <c r="B2973">
        <v>2015</v>
      </c>
      <c r="C2973" t="s">
        <v>3462</v>
      </c>
      <c r="D2973" t="s">
        <v>331</v>
      </c>
      <c r="E2973" t="s">
        <v>3194</v>
      </c>
      <c r="F2973" t="s">
        <v>3418</v>
      </c>
      <c r="G2973" t="s">
        <v>3842</v>
      </c>
      <c r="H2973">
        <v>63</v>
      </c>
      <c r="I2973">
        <v>62</v>
      </c>
      <c r="K2973" t="s">
        <v>2155</v>
      </c>
      <c r="L2973">
        <v>1</v>
      </c>
      <c r="M2973" t="s">
        <v>6338</v>
      </c>
    </row>
    <row r="2974" spans="1:13" x14ac:dyDescent="0.25">
      <c r="A2974">
        <v>6218</v>
      </c>
      <c r="B2974">
        <v>2015</v>
      </c>
      <c r="C2974" t="s">
        <v>3462</v>
      </c>
      <c r="D2974" t="s">
        <v>1248</v>
      </c>
      <c r="E2974" t="s">
        <v>3194</v>
      </c>
      <c r="F2974" t="s">
        <v>3246</v>
      </c>
      <c r="G2974" t="s">
        <v>3841</v>
      </c>
      <c r="H2974">
        <v>78</v>
      </c>
      <c r="I2974">
        <v>53</v>
      </c>
      <c r="K2974" t="s">
        <v>2157</v>
      </c>
      <c r="L2974">
        <v>1</v>
      </c>
      <c r="M2974" t="s">
        <v>7590</v>
      </c>
    </row>
    <row r="2975" spans="1:13" x14ac:dyDescent="0.25">
      <c r="A2975">
        <v>6219</v>
      </c>
      <c r="B2975">
        <v>2015</v>
      </c>
      <c r="C2975" t="s">
        <v>3462</v>
      </c>
      <c r="D2975" t="s">
        <v>85</v>
      </c>
      <c r="E2975" t="s">
        <v>3194</v>
      </c>
      <c r="F2975" t="s">
        <v>3341</v>
      </c>
      <c r="G2975" t="s">
        <v>3842</v>
      </c>
      <c r="H2975">
        <v>75</v>
      </c>
      <c r="I2975">
        <v>65</v>
      </c>
      <c r="K2975" t="s">
        <v>2158</v>
      </c>
      <c r="L2975">
        <v>1</v>
      </c>
      <c r="M2975" t="s">
        <v>7539</v>
      </c>
    </row>
    <row r="2976" spans="1:13" x14ac:dyDescent="0.25">
      <c r="A2976">
        <v>6220</v>
      </c>
      <c r="B2976">
        <v>2015</v>
      </c>
      <c r="C2976" t="s">
        <v>3462</v>
      </c>
      <c r="D2976" t="s">
        <v>39</v>
      </c>
      <c r="E2976" t="s">
        <v>3194</v>
      </c>
      <c r="F2976" t="s">
        <v>3340</v>
      </c>
      <c r="G2976" t="s">
        <v>3841</v>
      </c>
      <c r="H2976">
        <v>65</v>
      </c>
      <c r="I2976">
        <v>58</v>
      </c>
      <c r="K2976" t="s">
        <v>2159</v>
      </c>
      <c r="L2976">
        <v>1</v>
      </c>
      <c r="M2976" t="s">
        <v>7477</v>
      </c>
    </row>
    <row r="2977" spans="1:13" x14ac:dyDescent="0.25">
      <c r="A2977">
        <v>6223</v>
      </c>
      <c r="B2977">
        <v>2015</v>
      </c>
      <c r="C2977" t="s">
        <v>3462</v>
      </c>
      <c r="D2977" t="s">
        <v>47</v>
      </c>
      <c r="E2977" t="s">
        <v>3194</v>
      </c>
      <c r="F2977" t="s">
        <v>3442</v>
      </c>
      <c r="G2977" t="s">
        <v>3842</v>
      </c>
      <c r="H2977">
        <v>67</v>
      </c>
      <c r="I2977">
        <v>57</v>
      </c>
      <c r="K2977" t="s">
        <v>2160</v>
      </c>
      <c r="L2977">
        <v>1</v>
      </c>
      <c r="M2977" t="s">
        <v>7599</v>
      </c>
    </row>
    <row r="2978" spans="1:13" x14ac:dyDescent="0.25">
      <c r="A2978">
        <v>6224</v>
      </c>
      <c r="B2978">
        <v>2015</v>
      </c>
      <c r="C2978" t="s">
        <v>3462</v>
      </c>
      <c r="D2978" t="s">
        <v>686</v>
      </c>
      <c r="E2978" t="s">
        <v>3194</v>
      </c>
      <c r="F2978" t="s">
        <v>3434</v>
      </c>
      <c r="G2978" t="s">
        <v>3842</v>
      </c>
      <c r="H2978">
        <v>55</v>
      </c>
      <c r="I2978">
        <v>43</v>
      </c>
      <c r="K2978" t="s">
        <v>2161</v>
      </c>
      <c r="L2978">
        <v>1</v>
      </c>
      <c r="M2978" t="s">
        <v>7600</v>
      </c>
    </row>
    <row r="2979" spans="1:13" x14ac:dyDescent="0.25">
      <c r="A2979">
        <v>6225</v>
      </c>
      <c r="B2979">
        <v>2015</v>
      </c>
      <c r="C2979" t="s">
        <v>3462</v>
      </c>
      <c r="D2979" t="s">
        <v>92</v>
      </c>
      <c r="E2979" t="s">
        <v>3194</v>
      </c>
      <c r="F2979" t="s">
        <v>3413</v>
      </c>
      <c r="G2979" t="s">
        <v>3842</v>
      </c>
      <c r="H2979">
        <v>73</v>
      </c>
      <c r="I2979">
        <v>70</v>
      </c>
      <c r="K2979" t="s">
        <v>2162</v>
      </c>
      <c r="L2979">
        <v>1</v>
      </c>
      <c r="M2979" t="s">
        <v>7601</v>
      </c>
    </row>
    <row r="2980" spans="1:13" x14ac:dyDescent="0.25">
      <c r="A2980">
        <v>6226</v>
      </c>
      <c r="B2980">
        <v>2015</v>
      </c>
      <c r="C2980" t="s">
        <v>3462</v>
      </c>
      <c r="D2980" t="s">
        <v>650</v>
      </c>
      <c r="E2980" t="s">
        <v>3194</v>
      </c>
      <c r="F2980" t="s">
        <v>3414</v>
      </c>
      <c r="G2980" t="s">
        <v>3841</v>
      </c>
      <c r="H2980">
        <v>93</v>
      </c>
      <c r="I2980">
        <v>65</v>
      </c>
      <c r="K2980" t="s">
        <v>2163</v>
      </c>
      <c r="L2980">
        <v>1</v>
      </c>
      <c r="M2980" t="s">
        <v>7562</v>
      </c>
    </row>
    <row r="2981" spans="1:13" x14ac:dyDescent="0.25">
      <c r="A2981">
        <v>6229</v>
      </c>
      <c r="B2981">
        <v>2015</v>
      </c>
      <c r="C2981" t="s">
        <v>3462</v>
      </c>
      <c r="D2981" t="s">
        <v>56</v>
      </c>
      <c r="E2981" t="s">
        <v>3194</v>
      </c>
      <c r="F2981" t="s">
        <v>3471</v>
      </c>
      <c r="G2981" t="s">
        <v>3841</v>
      </c>
      <c r="H2981">
        <v>88</v>
      </c>
      <c r="I2981">
        <v>77</v>
      </c>
      <c r="K2981" t="s">
        <v>2164</v>
      </c>
      <c r="L2981">
        <v>1</v>
      </c>
      <c r="M2981" t="s">
        <v>7508</v>
      </c>
    </row>
    <row r="2982" spans="1:13" x14ac:dyDescent="0.25">
      <c r="A2982">
        <v>6232</v>
      </c>
      <c r="B2982">
        <v>2015</v>
      </c>
      <c r="C2982" t="s">
        <v>3413</v>
      </c>
      <c r="D2982" t="s">
        <v>64</v>
      </c>
      <c r="E2982" t="s">
        <v>3194</v>
      </c>
      <c r="F2982" t="s">
        <v>3839</v>
      </c>
      <c r="G2982" t="s">
        <v>3842</v>
      </c>
      <c r="H2982">
        <v>81</v>
      </c>
      <c r="I2982">
        <v>43</v>
      </c>
      <c r="K2982" t="s">
        <v>176</v>
      </c>
      <c r="L2982">
        <v>1</v>
      </c>
      <c r="M2982" t="s">
        <v>7604</v>
      </c>
    </row>
    <row r="2983" spans="1:13" x14ac:dyDescent="0.25">
      <c r="A2983">
        <v>6234</v>
      </c>
      <c r="B2983">
        <v>2015</v>
      </c>
      <c r="C2983" t="s">
        <v>3413</v>
      </c>
      <c r="D2983" t="s">
        <v>10</v>
      </c>
      <c r="E2983" t="s">
        <v>3194</v>
      </c>
      <c r="F2983" t="s">
        <v>3215</v>
      </c>
      <c r="G2983" t="s">
        <v>3841</v>
      </c>
      <c r="H2983">
        <v>71</v>
      </c>
      <c r="I2983">
        <v>63</v>
      </c>
      <c r="K2983" t="s">
        <v>13</v>
      </c>
      <c r="L2983">
        <v>1</v>
      </c>
      <c r="M2983" t="s">
        <v>7605</v>
      </c>
    </row>
    <row r="2984" spans="1:13" x14ac:dyDescent="0.25">
      <c r="A2984">
        <v>6235</v>
      </c>
      <c r="B2984">
        <v>2015</v>
      </c>
      <c r="C2984" t="s">
        <v>3413</v>
      </c>
      <c r="D2984" t="s">
        <v>12</v>
      </c>
      <c r="E2984" t="s">
        <v>3194</v>
      </c>
      <c r="F2984" t="s">
        <v>3530</v>
      </c>
      <c r="G2984" t="s">
        <v>3842</v>
      </c>
      <c r="H2984">
        <v>76</v>
      </c>
      <c r="I2984">
        <v>66</v>
      </c>
      <c r="K2984" t="s">
        <v>15</v>
      </c>
      <c r="L2984">
        <v>1</v>
      </c>
      <c r="M2984" t="s">
        <v>7606</v>
      </c>
    </row>
    <row r="2985" spans="1:13" x14ac:dyDescent="0.25">
      <c r="A2985">
        <v>6240</v>
      </c>
      <c r="B2985">
        <v>2015</v>
      </c>
      <c r="C2985" t="s">
        <v>3413</v>
      </c>
      <c r="D2985" t="s">
        <v>20</v>
      </c>
      <c r="E2985" t="s">
        <v>3194</v>
      </c>
      <c r="F2985" t="s">
        <v>3462</v>
      </c>
      <c r="G2985" t="s">
        <v>3191</v>
      </c>
      <c r="K2985" t="s">
        <v>3191</v>
      </c>
      <c r="L2985">
        <v>0</v>
      </c>
      <c r="M2985" t="s">
        <v>7597</v>
      </c>
    </row>
    <row r="2986" spans="1:13" x14ac:dyDescent="0.25">
      <c r="A2986">
        <v>6241</v>
      </c>
      <c r="B2986">
        <v>2015</v>
      </c>
      <c r="C2986" t="s">
        <v>3413</v>
      </c>
      <c r="D2986" t="s">
        <v>22</v>
      </c>
      <c r="E2986" t="s">
        <v>3194</v>
      </c>
      <c r="F2986" t="s">
        <v>3471</v>
      </c>
      <c r="G2986" t="s">
        <v>3191</v>
      </c>
      <c r="K2986" t="s">
        <v>3191</v>
      </c>
      <c r="L2986">
        <v>0</v>
      </c>
      <c r="M2986" t="s">
        <v>7494</v>
      </c>
    </row>
    <row r="2987" spans="1:13" x14ac:dyDescent="0.25">
      <c r="A2987">
        <v>6243</v>
      </c>
      <c r="B2987">
        <v>2015</v>
      </c>
      <c r="C2987" t="s">
        <v>3413</v>
      </c>
      <c r="D2987" t="s">
        <v>351</v>
      </c>
      <c r="E2987" t="s">
        <v>3194</v>
      </c>
      <c r="F2987" t="s">
        <v>3839</v>
      </c>
      <c r="G2987" t="s">
        <v>3842</v>
      </c>
      <c r="H2987">
        <v>88</v>
      </c>
      <c r="I2987">
        <v>49</v>
      </c>
      <c r="K2987" t="s">
        <v>2167</v>
      </c>
      <c r="L2987">
        <v>1</v>
      </c>
      <c r="M2987" t="s">
        <v>7610</v>
      </c>
    </row>
    <row r="2988" spans="1:13" x14ac:dyDescent="0.25">
      <c r="A2988">
        <v>6244</v>
      </c>
      <c r="B2988">
        <v>2015</v>
      </c>
      <c r="C2988" t="s">
        <v>3413</v>
      </c>
      <c r="D2988" t="s">
        <v>417</v>
      </c>
      <c r="E2988" t="s">
        <v>3194</v>
      </c>
      <c r="F2988" t="s">
        <v>3389</v>
      </c>
      <c r="G2988" t="s">
        <v>3842</v>
      </c>
      <c r="H2988">
        <v>81</v>
      </c>
      <c r="I2988">
        <v>62</v>
      </c>
      <c r="K2988" t="s">
        <v>1218</v>
      </c>
      <c r="L2988">
        <v>1</v>
      </c>
      <c r="M2988" t="s">
        <v>5636</v>
      </c>
    </row>
    <row r="2989" spans="1:13" x14ac:dyDescent="0.25">
      <c r="A2989">
        <v>6251</v>
      </c>
      <c r="B2989">
        <v>2015</v>
      </c>
      <c r="C2989" t="s">
        <v>3413</v>
      </c>
      <c r="D2989" t="s">
        <v>85</v>
      </c>
      <c r="E2989" t="s">
        <v>3194</v>
      </c>
      <c r="F2989" t="s">
        <v>3513</v>
      </c>
      <c r="G2989" t="s">
        <v>3841</v>
      </c>
      <c r="H2989">
        <v>60</v>
      </c>
      <c r="I2989">
        <v>56</v>
      </c>
      <c r="K2989" t="s">
        <v>2168</v>
      </c>
      <c r="L2989">
        <v>1</v>
      </c>
      <c r="M2989" t="s">
        <v>7612</v>
      </c>
    </row>
    <row r="2990" spans="1:13" x14ac:dyDescent="0.25">
      <c r="A2990">
        <v>6252</v>
      </c>
      <c r="B2990">
        <v>2015</v>
      </c>
      <c r="C2990" t="s">
        <v>3413</v>
      </c>
      <c r="D2990" t="s">
        <v>39</v>
      </c>
      <c r="E2990" t="s">
        <v>3194</v>
      </c>
      <c r="F2990" t="s">
        <v>3360</v>
      </c>
      <c r="G2990" t="s">
        <v>3842</v>
      </c>
      <c r="H2990">
        <v>74</v>
      </c>
      <c r="I2990">
        <v>60</v>
      </c>
      <c r="K2990" t="s">
        <v>2169</v>
      </c>
      <c r="L2990">
        <v>1</v>
      </c>
      <c r="M2990" t="s">
        <v>7613</v>
      </c>
    </row>
    <row r="2991" spans="1:13" x14ac:dyDescent="0.25">
      <c r="A2991">
        <v>6255</v>
      </c>
      <c r="B2991">
        <v>2015</v>
      </c>
      <c r="C2991" t="s">
        <v>3413</v>
      </c>
      <c r="D2991" t="s">
        <v>44</v>
      </c>
      <c r="E2991" t="s">
        <v>3194</v>
      </c>
      <c r="F2991" t="s">
        <v>3414</v>
      </c>
      <c r="G2991" t="s">
        <v>3842</v>
      </c>
      <c r="H2991">
        <v>63</v>
      </c>
      <c r="I2991">
        <v>60</v>
      </c>
      <c r="K2991" t="s">
        <v>2170</v>
      </c>
      <c r="L2991">
        <v>1</v>
      </c>
      <c r="M2991" t="s">
        <v>7559</v>
      </c>
    </row>
    <row r="2992" spans="1:13" x14ac:dyDescent="0.25">
      <c r="A2992">
        <v>6256</v>
      </c>
      <c r="B2992">
        <v>2015</v>
      </c>
      <c r="C2992" t="s">
        <v>3413</v>
      </c>
      <c r="D2992" t="s">
        <v>47</v>
      </c>
      <c r="E2992" t="s">
        <v>3194</v>
      </c>
      <c r="F2992" t="s">
        <v>3514</v>
      </c>
      <c r="G2992" t="s">
        <v>3842</v>
      </c>
      <c r="H2992">
        <v>72</v>
      </c>
      <c r="I2992">
        <v>69</v>
      </c>
      <c r="K2992" t="s">
        <v>2171</v>
      </c>
      <c r="L2992">
        <v>1</v>
      </c>
      <c r="M2992" t="s">
        <v>7578</v>
      </c>
    </row>
    <row r="2993" spans="1:13" x14ac:dyDescent="0.25">
      <c r="A2993">
        <v>6257</v>
      </c>
      <c r="B2993">
        <v>2015</v>
      </c>
      <c r="C2993" t="s">
        <v>3413</v>
      </c>
      <c r="D2993" t="s">
        <v>686</v>
      </c>
      <c r="E2993" t="s">
        <v>3194</v>
      </c>
      <c r="F2993" t="s">
        <v>3246</v>
      </c>
      <c r="G2993" t="s">
        <v>3841</v>
      </c>
      <c r="H2993">
        <v>82</v>
      </c>
      <c r="I2993">
        <v>64</v>
      </c>
      <c r="K2993" t="s">
        <v>2172</v>
      </c>
      <c r="L2993">
        <v>1</v>
      </c>
      <c r="M2993" t="s">
        <v>7593</v>
      </c>
    </row>
    <row r="2994" spans="1:13" x14ac:dyDescent="0.25">
      <c r="A2994">
        <v>6260</v>
      </c>
      <c r="B2994">
        <v>2015</v>
      </c>
      <c r="C2994" t="s">
        <v>3413</v>
      </c>
      <c r="D2994" t="s">
        <v>711</v>
      </c>
      <c r="E2994" t="s">
        <v>3194</v>
      </c>
      <c r="F2994" t="s">
        <v>3421</v>
      </c>
      <c r="G2994" t="s">
        <v>3842</v>
      </c>
      <c r="H2994">
        <v>81</v>
      </c>
      <c r="I2994">
        <v>71</v>
      </c>
      <c r="K2994" t="s">
        <v>2173</v>
      </c>
      <c r="L2994">
        <v>1</v>
      </c>
      <c r="M2994" t="s">
        <v>7526</v>
      </c>
    </row>
    <row r="2995" spans="1:13" x14ac:dyDescent="0.25">
      <c r="A2995">
        <v>6265</v>
      </c>
      <c r="B2995">
        <v>2015</v>
      </c>
      <c r="C2995" t="s">
        <v>3360</v>
      </c>
      <c r="D2995" t="s">
        <v>64</v>
      </c>
      <c r="E2995" t="s">
        <v>3194</v>
      </c>
      <c r="F2995" t="s">
        <v>3839</v>
      </c>
      <c r="G2995" t="s">
        <v>3842</v>
      </c>
      <c r="H2995">
        <v>91</v>
      </c>
      <c r="I2995">
        <v>61</v>
      </c>
      <c r="K2995" t="s">
        <v>176</v>
      </c>
      <c r="L2995">
        <v>1</v>
      </c>
      <c r="M2995" t="s">
        <v>7617</v>
      </c>
    </row>
    <row r="2996" spans="1:13" x14ac:dyDescent="0.25">
      <c r="A2996">
        <v>6266</v>
      </c>
      <c r="B2996">
        <v>2015</v>
      </c>
      <c r="C2996" t="s">
        <v>3360</v>
      </c>
      <c r="D2996" t="s">
        <v>65</v>
      </c>
      <c r="E2996" t="s">
        <v>3194</v>
      </c>
      <c r="F2996" t="s">
        <v>3333</v>
      </c>
      <c r="G2996" t="s">
        <v>3841</v>
      </c>
      <c r="H2996">
        <v>63</v>
      </c>
      <c r="I2996">
        <v>46</v>
      </c>
      <c r="K2996" t="s">
        <v>11</v>
      </c>
      <c r="L2996">
        <v>1</v>
      </c>
      <c r="M2996" t="s">
        <v>5048</v>
      </c>
    </row>
    <row r="2997" spans="1:13" x14ac:dyDescent="0.25">
      <c r="A2997">
        <v>6278</v>
      </c>
      <c r="B2997">
        <v>2015</v>
      </c>
      <c r="C2997" t="s">
        <v>3360</v>
      </c>
      <c r="D2997" t="s">
        <v>183</v>
      </c>
      <c r="E2997" t="s">
        <v>3194</v>
      </c>
      <c r="F2997" t="s">
        <v>3839</v>
      </c>
      <c r="G2997" t="s">
        <v>3842</v>
      </c>
      <c r="H2997">
        <v>58</v>
      </c>
      <c r="I2997">
        <v>54</v>
      </c>
      <c r="K2997" t="s">
        <v>2156</v>
      </c>
      <c r="L2997">
        <v>1</v>
      </c>
      <c r="M2997" t="s">
        <v>7620</v>
      </c>
    </row>
    <row r="2998" spans="1:13" x14ac:dyDescent="0.25">
      <c r="A2998">
        <v>6280</v>
      </c>
      <c r="B2998">
        <v>2015</v>
      </c>
      <c r="C2998" t="s">
        <v>3360</v>
      </c>
      <c r="D2998" t="s">
        <v>32</v>
      </c>
      <c r="E2998" t="s">
        <v>3194</v>
      </c>
      <c r="F2998" t="s">
        <v>3463</v>
      </c>
      <c r="G2998" t="s">
        <v>3842</v>
      </c>
      <c r="H2998">
        <v>83</v>
      </c>
      <c r="I2998">
        <v>70</v>
      </c>
      <c r="K2998" t="s">
        <v>2175</v>
      </c>
      <c r="L2998">
        <v>1</v>
      </c>
      <c r="M2998" t="s">
        <v>7622</v>
      </c>
    </row>
    <row r="2999" spans="1:13" x14ac:dyDescent="0.25">
      <c r="A2999">
        <v>6281</v>
      </c>
      <c r="B2999">
        <v>2015</v>
      </c>
      <c r="C2999" t="s">
        <v>3360</v>
      </c>
      <c r="D2999" t="s">
        <v>36</v>
      </c>
      <c r="E2999" t="s">
        <v>3194</v>
      </c>
      <c r="F2999" t="s">
        <v>3442</v>
      </c>
      <c r="G2999" t="s">
        <v>3842</v>
      </c>
      <c r="H2999">
        <v>68</v>
      </c>
      <c r="I2999">
        <v>47</v>
      </c>
      <c r="K2999" t="s">
        <v>2176</v>
      </c>
      <c r="L2999">
        <v>1</v>
      </c>
      <c r="M2999" t="s">
        <v>7623</v>
      </c>
    </row>
    <row r="3000" spans="1:13" x14ac:dyDescent="0.25">
      <c r="A3000">
        <v>6282</v>
      </c>
      <c r="B3000">
        <v>2015</v>
      </c>
      <c r="C3000" t="s">
        <v>3360</v>
      </c>
      <c r="D3000" t="s">
        <v>1248</v>
      </c>
      <c r="E3000" t="s">
        <v>3194</v>
      </c>
      <c r="F3000" t="s">
        <v>3434</v>
      </c>
      <c r="G3000" t="s">
        <v>3841</v>
      </c>
      <c r="H3000">
        <v>52</v>
      </c>
      <c r="I3000">
        <v>50</v>
      </c>
      <c r="K3000" t="s">
        <v>2177</v>
      </c>
      <c r="L3000">
        <v>1</v>
      </c>
      <c r="M3000" t="s">
        <v>7624</v>
      </c>
    </row>
    <row r="3001" spans="1:13" x14ac:dyDescent="0.25">
      <c r="A3001">
        <v>6285</v>
      </c>
      <c r="B3001">
        <v>2015</v>
      </c>
      <c r="C3001" t="s">
        <v>3360</v>
      </c>
      <c r="D3001" t="s">
        <v>317</v>
      </c>
      <c r="E3001" t="s">
        <v>3194</v>
      </c>
      <c r="F3001" t="s">
        <v>3421</v>
      </c>
      <c r="G3001" t="s">
        <v>3841</v>
      </c>
      <c r="H3001">
        <v>67</v>
      </c>
      <c r="I3001">
        <v>52</v>
      </c>
      <c r="K3001" t="s">
        <v>2179</v>
      </c>
      <c r="L3001">
        <v>1</v>
      </c>
      <c r="M3001" t="s">
        <v>7520</v>
      </c>
    </row>
    <row r="3002" spans="1:13" x14ac:dyDescent="0.25">
      <c r="A3002">
        <v>6286</v>
      </c>
      <c r="B3002">
        <v>2015</v>
      </c>
      <c r="C3002" t="s">
        <v>3360</v>
      </c>
      <c r="D3002" t="s">
        <v>759</v>
      </c>
      <c r="E3002" t="s">
        <v>3194</v>
      </c>
      <c r="F3002" t="s">
        <v>3471</v>
      </c>
      <c r="G3002" t="s">
        <v>3841</v>
      </c>
      <c r="H3002">
        <v>84</v>
      </c>
      <c r="I3002">
        <v>71</v>
      </c>
      <c r="K3002" t="s">
        <v>2180</v>
      </c>
      <c r="L3002">
        <v>1</v>
      </c>
      <c r="M3002" t="s">
        <v>7500</v>
      </c>
    </row>
    <row r="3003" spans="1:13" x14ac:dyDescent="0.25">
      <c r="A3003">
        <v>6289</v>
      </c>
      <c r="B3003">
        <v>2015</v>
      </c>
      <c r="C3003" t="s">
        <v>3360</v>
      </c>
      <c r="D3003" t="s">
        <v>47</v>
      </c>
      <c r="E3003" t="s">
        <v>3194</v>
      </c>
      <c r="F3003" t="s">
        <v>3513</v>
      </c>
      <c r="G3003" t="s">
        <v>3841</v>
      </c>
      <c r="H3003">
        <v>58</v>
      </c>
      <c r="I3003">
        <v>44</v>
      </c>
      <c r="K3003" t="s">
        <v>2181</v>
      </c>
      <c r="L3003">
        <v>1</v>
      </c>
      <c r="M3003" t="s">
        <v>7626</v>
      </c>
    </row>
    <row r="3004" spans="1:13" x14ac:dyDescent="0.25">
      <c r="A3004">
        <v>6292</v>
      </c>
      <c r="B3004">
        <v>2015</v>
      </c>
      <c r="C3004" t="s">
        <v>3360</v>
      </c>
      <c r="D3004" t="s">
        <v>711</v>
      </c>
      <c r="E3004" t="s">
        <v>3194</v>
      </c>
      <c r="F3004" t="s">
        <v>3462</v>
      </c>
      <c r="G3004" t="s">
        <v>3842</v>
      </c>
      <c r="H3004">
        <v>60</v>
      </c>
      <c r="I3004">
        <v>57</v>
      </c>
      <c r="J3004" t="s">
        <v>3843</v>
      </c>
      <c r="K3004" t="s">
        <v>2182</v>
      </c>
      <c r="L3004">
        <v>1</v>
      </c>
      <c r="M3004" t="s">
        <v>7603</v>
      </c>
    </row>
    <row r="3005" spans="1:13" x14ac:dyDescent="0.25">
      <c r="A3005">
        <v>6293</v>
      </c>
      <c r="B3005">
        <v>2015</v>
      </c>
      <c r="C3005" t="s">
        <v>3360</v>
      </c>
      <c r="D3005" t="s">
        <v>56</v>
      </c>
      <c r="E3005" t="s">
        <v>3194</v>
      </c>
      <c r="F3005" t="s">
        <v>3341</v>
      </c>
      <c r="G3005" t="s">
        <v>3842</v>
      </c>
      <c r="H3005">
        <v>77</v>
      </c>
      <c r="I3005">
        <v>65</v>
      </c>
      <c r="K3005" t="s">
        <v>2183</v>
      </c>
      <c r="L3005">
        <v>1</v>
      </c>
      <c r="M3005" t="s">
        <v>7546</v>
      </c>
    </row>
    <row r="3006" spans="1:13" x14ac:dyDescent="0.25">
      <c r="A3006">
        <v>6294</v>
      </c>
      <c r="B3006">
        <v>2015</v>
      </c>
      <c r="C3006" t="s">
        <v>3360</v>
      </c>
      <c r="D3006" t="s">
        <v>652</v>
      </c>
      <c r="E3006" t="s">
        <v>3194</v>
      </c>
      <c r="F3006" t="s">
        <v>3340</v>
      </c>
      <c r="G3006" t="s">
        <v>3842</v>
      </c>
      <c r="H3006">
        <v>67</v>
      </c>
      <c r="I3006">
        <v>50</v>
      </c>
      <c r="K3006" t="s">
        <v>2184</v>
      </c>
      <c r="L3006">
        <v>1</v>
      </c>
      <c r="M3006" t="s">
        <v>7487</v>
      </c>
    </row>
    <row r="3007" spans="1:13" x14ac:dyDescent="0.25">
      <c r="A3007">
        <v>6298</v>
      </c>
      <c r="B3007">
        <v>2015</v>
      </c>
      <c r="C3007" t="s">
        <v>3513</v>
      </c>
      <c r="D3007" t="s">
        <v>148</v>
      </c>
      <c r="E3007" t="s">
        <v>3194</v>
      </c>
      <c r="F3007" t="s">
        <v>3839</v>
      </c>
      <c r="G3007" t="s">
        <v>3842</v>
      </c>
      <c r="H3007">
        <v>123</v>
      </c>
      <c r="I3007">
        <v>65</v>
      </c>
      <c r="K3007" t="s">
        <v>11</v>
      </c>
      <c r="L3007">
        <v>1</v>
      </c>
      <c r="M3007" t="s">
        <v>7629</v>
      </c>
    </row>
    <row r="3008" spans="1:13" x14ac:dyDescent="0.25">
      <c r="A3008">
        <v>6303</v>
      </c>
      <c r="B3008">
        <v>2015</v>
      </c>
      <c r="C3008" t="s">
        <v>3513</v>
      </c>
      <c r="D3008" t="s">
        <v>132</v>
      </c>
      <c r="E3008" t="s">
        <v>3194</v>
      </c>
      <c r="F3008" t="s">
        <v>3839</v>
      </c>
      <c r="G3008" t="s">
        <v>3842</v>
      </c>
      <c r="H3008">
        <v>101</v>
      </c>
      <c r="I3008">
        <v>38</v>
      </c>
      <c r="K3008" t="s">
        <v>290</v>
      </c>
      <c r="L3008">
        <v>1</v>
      </c>
      <c r="M3008" t="s">
        <v>7631</v>
      </c>
    </row>
    <row r="3009" spans="1:13" x14ac:dyDescent="0.25">
      <c r="A3009">
        <v>6308</v>
      </c>
      <c r="B3009">
        <v>2015</v>
      </c>
      <c r="C3009" t="s">
        <v>3513</v>
      </c>
      <c r="D3009" t="s">
        <v>263</v>
      </c>
      <c r="E3009" t="s">
        <v>3194</v>
      </c>
      <c r="F3009" t="s">
        <v>3839</v>
      </c>
      <c r="G3009" t="s">
        <v>3842</v>
      </c>
      <c r="H3009">
        <v>108</v>
      </c>
      <c r="I3009">
        <v>52</v>
      </c>
      <c r="K3009" t="s">
        <v>2167</v>
      </c>
      <c r="L3009">
        <v>1</v>
      </c>
      <c r="M3009" t="s">
        <v>7632</v>
      </c>
    </row>
    <row r="3010" spans="1:13" x14ac:dyDescent="0.25">
      <c r="A3010">
        <v>6311</v>
      </c>
      <c r="B3010">
        <v>2015</v>
      </c>
      <c r="C3010" t="s">
        <v>3513</v>
      </c>
      <c r="D3010" t="s">
        <v>134</v>
      </c>
      <c r="E3010" t="s">
        <v>3194</v>
      </c>
      <c r="F3010" t="s">
        <v>3507</v>
      </c>
      <c r="G3010" t="s">
        <v>3842</v>
      </c>
      <c r="H3010">
        <v>70</v>
      </c>
      <c r="I3010">
        <v>49</v>
      </c>
      <c r="K3010" t="s">
        <v>1420</v>
      </c>
      <c r="L3010">
        <v>1</v>
      </c>
      <c r="M3010" t="s">
        <v>7635</v>
      </c>
    </row>
    <row r="3011" spans="1:13" x14ac:dyDescent="0.25">
      <c r="A3011">
        <v>6312</v>
      </c>
      <c r="B3011">
        <v>2015</v>
      </c>
      <c r="C3011" t="s">
        <v>3513</v>
      </c>
      <c r="D3011" t="s">
        <v>36</v>
      </c>
      <c r="E3011" t="s">
        <v>3194</v>
      </c>
      <c r="F3011" t="s">
        <v>3434</v>
      </c>
      <c r="G3011" t="s">
        <v>3842</v>
      </c>
      <c r="H3011">
        <v>76</v>
      </c>
      <c r="I3011">
        <v>45</v>
      </c>
      <c r="K3011" t="s">
        <v>2187</v>
      </c>
      <c r="L3011">
        <v>1</v>
      </c>
      <c r="M3011" t="s">
        <v>7636</v>
      </c>
    </row>
    <row r="3012" spans="1:13" x14ac:dyDescent="0.25">
      <c r="A3012">
        <v>6313</v>
      </c>
      <c r="B3012">
        <v>2015</v>
      </c>
      <c r="C3012" t="s">
        <v>3513</v>
      </c>
      <c r="D3012" t="s">
        <v>1248</v>
      </c>
      <c r="E3012" t="s">
        <v>3194</v>
      </c>
      <c r="F3012" t="s">
        <v>3442</v>
      </c>
      <c r="G3012" t="s">
        <v>3842</v>
      </c>
      <c r="H3012">
        <v>58</v>
      </c>
      <c r="I3012">
        <v>40</v>
      </c>
      <c r="K3012" t="s">
        <v>2188</v>
      </c>
      <c r="L3012">
        <v>1</v>
      </c>
      <c r="M3012" t="s">
        <v>7637</v>
      </c>
    </row>
    <row r="3013" spans="1:13" x14ac:dyDescent="0.25">
      <c r="A3013">
        <v>6316</v>
      </c>
      <c r="B3013">
        <v>2015</v>
      </c>
      <c r="C3013" t="s">
        <v>3513</v>
      </c>
      <c r="D3013" t="s">
        <v>317</v>
      </c>
      <c r="E3013" t="s">
        <v>3194</v>
      </c>
      <c r="F3013" t="s">
        <v>3471</v>
      </c>
      <c r="G3013" t="s">
        <v>3842</v>
      </c>
      <c r="H3013">
        <v>79</v>
      </c>
      <c r="I3013">
        <v>77</v>
      </c>
      <c r="K3013" t="s">
        <v>2189</v>
      </c>
      <c r="L3013">
        <v>1</v>
      </c>
      <c r="M3013" t="s">
        <v>7499</v>
      </c>
    </row>
    <row r="3014" spans="1:13" x14ac:dyDescent="0.25">
      <c r="A3014">
        <v>6317</v>
      </c>
      <c r="B3014">
        <v>2015</v>
      </c>
      <c r="C3014" t="s">
        <v>3513</v>
      </c>
      <c r="D3014" t="s">
        <v>759</v>
      </c>
      <c r="E3014" t="s">
        <v>3194</v>
      </c>
      <c r="F3014" t="s">
        <v>3421</v>
      </c>
      <c r="G3014" t="s">
        <v>3842</v>
      </c>
      <c r="H3014">
        <v>55</v>
      </c>
      <c r="I3014">
        <v>54</v>
      </c>
      <c r="K3014" t="s">
        <v>2190</v>
      </c>
      <c r="L3014">
        <v>1</v>
      </c>
      <c r="M3014" t="s">
        <v>7521</v>
      </c>
    </row>
    <row r="3015" spans="1:13" x14ac:dyDescent="0.25">
      <c r="A3015">
        <v>6319</v>
      </c>
      <c r="B3015">
        <v>2015</v>
      </c>
      <c r="C3015" t="s">
        <v>3513</v>
      </c>
      <c r="D3015" t="s">
        <v>761</v>
      </c>
      <c r="E3015" t="s">
        <v>3194</v>
      </c>
      <c r="F3015" t="s">
        <v>3341</v>
      </c>
      <c r="G3015" t="s">
        <v>3842</v>
      </c>
      <c r="H3015">
        <v>85</v>
      </c>
      <c r="I3015">
        <v>43</v>
      </c>
      <c r="K3015" t="s">
        <v>2191</v>
      </c>
      <c r="L3015">
        <v>1</v>
      </c>
      <c r="M3015" t="s">
        <v>7542</v>
      </c>
    </row>
    <row r="3016" spans="1:13" x14ac:dyDescent="0.25">
      <c r="A3016">
        <v>6323</v>
      </c>
      <c r="B3016">
        <v>2015</v>
      </c>
      <c r="C3016" t="s">
        <v>3513</v>
      </c>
      <c r="D3016" t="s">
        <v>95</v>
      </c>
      <c r="E3016" t="s">
        <v>3194</v>
      </c>
      <c r="F3016" t="s">
        <v>3462</v>
      </c>
      <c r="G3016" t="s">
        <v>3842</v>
      </c>
      <c r="H3016">
        <v>74</v>
      </c>
      <c r="I3016">
        <v>59</v>
      </c>
      <c r="K3016" t="s">
        <v>2192</v>
      </c>
      <c r="L3016">
        <v>1</v>
      </c>
      <c r="M3016" t="s">
        <v>7602</v>
      </c>
    </row>
    <row r="3017" spans="1:13" x14ac:dyDescent="0.25">
      <c r="A3017">
        <v>6324</v>
      </c>
      <c r="B3017">
        <v>2015</v>
      </c>
      <c r="C3017" t="s">
        <v>3513</v>
      </c>
      <c r="D3017" t="s">
        <v>56</v>
      </c>
      <c r="E3017" t="s">
        <v>3194</v>
      </c>
      <c r="F3017" t="s">
        <v>3340</v>
      </c>
      <c r="G3017" t="s">
        <v>3842</v>
      </c>
      <c r="H3017">
        <v>72</v>
      </c>
      <c r="I3017">
        <v>49</v>
      </c>
      <c r="K3017" t="s">
        <v>2193</v>
      </c>
      <c r="L3017">
        <v>1</v>
      </c>
      <c r="M3017" t="s">
        <v>7486</v>
      </c>
    </row>
    <row r="3018" spans="1:13" x14ac:dyDescent="0.25">
      <c r="A3018">
        <v>6326</v>
      </c>
      <c r="B3018">
        <v>2015</v>
      </c>
      <c r="C3018" t="s">
        <v>3513</v>
      </c>
      <c r="D3018" t="s">
        <v>308</v>
      </c>
      <c r="E3018" t="s">
        <v>3194</v>
      </c>
      <c r="F3018" t="s">
        <v>3360</v>
      </c>
      <c r="G3018" t="s">
        <v>3842</v>
      </c>
      <c r="H3018">
        <v>69</v>
      </c>
      <c r="I3018">
        <v>58</v>
      </c>
      <c r="K3018" t="s">
        <v>2194</v>
      </c>
      <c r="L3018">
        <v>1</v>
      </c>
      <c r="M3018" t="s">
        <v>7627</v>
      </c>
    </row>
    <row r="3019" spans="1:13" x14ac:dyDescent="0.25">
      <c r="A3019">
        <v>6331</v>
      </c>
      <c r="B3019">
        <v>2015</v>
      </c>
      <c r="C3019" t="s">
        <v>3442</v>
      </c>
      <c r="D3019" t="s">
        <v>149</v>
      </c>
      <c r="E3019" t="s">
        <v>3194</v>
      </c>
      <c r="F3019" t="s">
        <v>3425</v>
      </c>
      <c r="G3019" t="s">
        <v>3842</v>
      </c>
      <c r="H3019">
        <v>59</v>
      </c>
      <c r="I3019">
        <v>58</v>
      </c>
      <c r="K3019" t="s">
        <v>13</v>
      </c>
      <c r="L3019">
        <v>1</v>
      </c>
      <c r="M3019" t="s">
        <v>5933</v>
      </c>
    </row>
    <row r="3020" spans="1:13" x14ac:dyDescent="0.25">
      <c r="A3020">
        <v>6332</v>
      </c>
      <c r="B3020">
        <v>2015</v>
      </c>
      <c r="C3020" t="s">
        <v>3442</v>
      </c>
      <c r="D3020" t="s">
        <v>12</v>
      </c>
      <c r="E3020" t="s">
        <v>3194</v>
      </c>
      <c r="F3020" t="s">
        <v>3494</v>
      </c>
      <c r="G3020" t="s">
        <v>3842</v>
      </c>
      <c r="H3020">
        <v>87</v>
      </c>
      <c r="I3020">
        <v>83</v>
      </c>
      <c r="J3020" t="s">
        <v>3843</v>
      </c>
      <c r="K3020" t="s">
        <v>15</v>
      </c>
      <c r="L3020">
        <v>1</v>
      </c>
      <c r="M3020" t="s">
        <v>6813</v>
      </c>
    </row>
    <row r="3021" spans="1:13" x14ac:dyDescent="0.25">
      <c r="A3021">
        <v>6336</v>
      </c>
      <c r="B3021">
        <v>2015</v>
      </c>
      <c r="C3021" t="s">
        <v>3442</v>
      </c>
      <c r="D3021" t="s">
        <v>218</v>
      </c>
      <c r="E3021" t="s">
        <v>3194</v>
      </c>
      <c r="F3021" t="s">
        <v>3839</v>
      </c>
      <c r="G3021" t="s">
        <v>3842</v>
      </c>
      <c r="H3021">
        <v>75</v>
      </c>
      <c r="I3021">
        <v>62</v>
      </c>
      <c r="K3021" t="s">
        <v>484</v>
      </c>
      <c r="L3021">
        <v>1</v>
      </c>
      <c r="M3021" t="s">
        <v>7642</v>
      </c>
    </row>
    <row r="3022" spans="1:13" x14ac:dyDescent="0.25">
      <c r="A3022">
        <v>6342</v>
      </c>
      <c r="B3022">
        <v>2015</v>
      </c>
      <c r="C3022" t="s">
        <v>3442</v>
      </c>
      <c r="D3022" t="s">
        <v>34</v>
      </c>
      <c r="E3022" t="s">
        <v>3194</v>
      </c>
      <c r="F3022" t="s">
        <v>3839</v>
      </c>
      <c r="G3022" t="s">
        <v>3842</v>
      </c>
      <c r="H3022">
        <v>67</v>
      </c>
      <c r="I3022">
        <v>49</v>
      </c>
      <c r="K3022" t="s">
        <v>845</v>
      </c>
      <c r="L3022">
        <v>1</v>
      </c>
      <c r="M3022" t="s">
        <v>7644</v>
      </c>
    </row>
    <row r="3023" spans="1:13" x14ac:dyDescent="0.25">
      <c r="A3023">
        <v>6347</v>
      </c>
      <c r="B3023">
        <v>2015</v>
      </c>
      <c r="C3023" t="s">
        <v>3442</v>
      </c>
      <c r="D3023" t="s">
        <v>317</v>
      </c>
      <c r="E3023" t="s">
        <v>3194</v>
      </c>
      <c r="F3023" t="s">
        <v>3414</v>
      </c>
      <c r="G3023" t="s">
        <v>3842</v>
      </c>
      <c r="H3023">
        <v>68</v>
      </c>
      <c r="I3023">
        <v>66</v>
      </c>
      <c r="K3023" t="s">
        <v>2196</v>
      </c>
      <c r="L3023">
        <v>1</v>
      </c>
      <c r="M3023" t="s">
        <v>7557</v>
      </c>
    </row>
    <row r="3024" spans="1:13" x14ac:dyDescent="0.25">
      <c r="A3024">
        <v>6348</v>
      </c>
      <c r="B3024">
        <v>2015</v>
      </c>
      <c r="C3024" t="s">
        <v>3442</v>
      </c>
      <c r="D3024" t="s">
        <v>759</v>
      </c>
      <c r="E3024" t="s">
        <v>3194</v>
      </c>
      <c r="F3024" t="s">
        <v>3413</v>
      </c>
      <c r="G3024" t="s">
        <v>3841</v>
      </c>
      <c r="H3024">
        <v>70</v>
      </c>
      <c r="I3024">
        <v>54</v>
      </c>
      <c r="K3024" t="s">
        <v>2197</v>
      </c>
      <c r="L3024">
        <v>1</v>
      </c>
      <c r="M3024" t="s">
        <v>7615</v>
      </c>
    </row>
    <row r="3025" spans="1:13" x14ac:dyDescent="0.25">
      <c r="A3025">
        <v>6349</v>
      </c>
      <c r="B3025">
        <v>2015</v>
      </c>
      <c r="C3025" t="s">
        <v>3442</v>
      </c>
      <c r="D3025" t="s">
        <v>44</v>
      </c>
      <c r="E3025" t="s">
        <v>3194</v>
      </c>
      <c r="F3025" t="s">
        <v>3360</v>
      </c>
      <c r="G3025" t="s">
        <v>3841</v>
      </c>
      <c r="H3025">
        <v>62</v>
      </c>
      <c r="I3025">
        <v>59</v>
      </c>
      <c r="K3025" t="s">
        <v>2198</v>
      </c>
      <c r="L3025">
        <v>1</v>
      </c>
      <c r="M3025" t="s">
        <v>7625</v>
      </c>
    </row>
    <row r="3026" spans="1:13" x14ac:dyDescent="0.25">
      <c r="A3026">
        <v>6352</v>
      </c>
      <c r="B3026">
        <v>2015</v>
      </c>
      <c r="C3026" t="s">
        <v>3442</v>
      </c>
      <c r="D3026" t="s">
        <v>92</v>
      </c>
      <c r="E3026" t="s">
        <v>3194</v>
      </c>
      <c r="F3026" t="s">
        <v>3434</v>
      </c>
      <c r="G3026" t="s">
        <v>3841</v>
      </c>
      <c r="H3026">
        <v>56</v>
      </c>
      <c r="I3026">
        <v>53</v>
      </c>
      <c r="K3026" t="s">
        <v>2199</v>
      </c>
      <c r="L3026">
        <v>1</v>
      </c>
      <c r="M3026" t="s">
        <v>7645</v>
      </c>
    </row>
    <row r="3027" spans="1:13" x14ac:dyDescent="0.25">
      <c r="A3027">
        <v>6353</v>
      </c>
      <c r="B3027">
        <v>2015</v>
      </c>
      <c r="C3027" t="s">
        <v>3442</v>
      </c>
      <c r="D3027" t="s">
        <v>95</v>
      </c>
      <c r="E3027" t="s">
        <v>3194</v>
      </c>
      <c r="F3027" t="s">
        <v>3514</v>
      </c>
      <c r="G3027" t="s">
        <v>3841</v>
      </c>
      <c r="H3027">
        <v>50</v>
      </c>
      <c r="I3027">
        <v>48</v>
      </c>
      <c r="K3027" t="s">
        <v>2200</v>
      </c>
      <c r="L3027">
        <v>1</v>
      </c>
      <c r="M3027" t="s">
        <v>7580</v>
      </c>
    </row>
    <row r="3028" spans="1:13" x14ac:dyDescent="0.25">
      <c r="A3028">
        <v>6354</v>
      </c>
      <c r="B3028">
        <v>2015</v>
      </c>
      <c r="C3028" t="s">
        <v>3442</v>
      </c>
      <c r="D3028" t="s">
        <v>711</v>
      </c>
      <c r="E3028" t="s">
        <v>3194</v>
      </c>
      <c r="F3028" t="s">
        <v>3341</v>
      </c>
      <c r="G3028" t="s">
        <v>3842</v>
      </c>
      <c r="H3028">
        <v>63</v>
      </c>
      <c r="I3028">
        <v>52</v>
      </c>
      <c r="K3028" t="s">
        <v>2201</v>
      </c>
      <c r="L3028">
        <v>1</v>
      </c>
      <c r="M3028" t="s">
        <v>7545</v>
      </c>
    </row>
    <row r="3029" spans="1:13" x14ac:dyDescent="0.25">
      <c r="A3029">
        <v>6355</v>
      </c>
      <c r="B3029">
        <v>2015</v>
      </c>
      <c r="C3029" t="s">
        <v>3442</v>
      </c>
      <c r="D3029" t="s">
        <v>55</v>
      </c>
      <c r="E3029" t="s">
        <v>3194</v>
      </c>
      <c r="F3029" t="s">
        <v>3340</v>
      </c>
      <c r="G3029" t="s">
        <v>3842</v>
      </c>
      <c r="H3029">
        <v>58</v>
      </c>
      <c r="I3029">
        <v>49</v>
      </c>
      <c r="K3029" t="s">
        <v>2202</v>
      </c>
      <c r="L3029">
        <v>1</v>
      </c>
      <c r="M3029" t="s">
        <v>7485</v>
      </c>
    </row>
    <row r="3030" spans="1:13" x14ac:dyDescent="0.25">
      <c r="A3030">
        <v>6357</v>
      </c>
      <c r="B3030">
        <v>2015</v>
      </c>
      <c r="C3030" t="s">
        <v>3442</v>
      </c>
      <c r="D3030" t="s">
        <v>652</v>
      </c>
      <c r="E3030" t="s">
        <v>3194</v>
      </c>
      <c r="F3030" t="s">
        <v>3513</v>
      </c>
      <c r="G3030" t="s">
        <v>3841</v>
      </c>
      <c r="H3030">
        <v>62</v>
      </c>
      <c r="I3030">
        <v>49</v>
      </c>
      <c r="K3030" t="s">
        <v>2203</v>
      </c>
      <c r="L3030">
        <v>1</v>
      </c>
      <c r="M3030" t="s">
        <v>7639</v>
      </c>
    </row>
    <row r="3031" spans="1:13" x14ac:dyDescent="0.25">
      <c r="A3031">
        <v>6363</v>
      </c>
      <c r="B3031">
        <v>2015</v>
      </c>
      <c r="C3031" t="s">
        <v>3434</v>
      </c>
      <c r="D3031" t="s">
        <v>70</v>
      </c>
      <c r="E3031" t="s">
        <v>3194</v>
      </c>
      <c r="F3031" t="s">
        <v>3839</v>
      </c>
      <c r="G3031" t="s">
        <v>3842</v>
      </c>
      <c r="H3031">
        <v>92</v>
      </c>
      <c r="I3031">
        <v>55</v>
      </c>
      <c r="K3031" t="s">
        <v>67</v>
      </c>
      <c r="L3031">
        <v>1</v>
      </c>
      <c r="M3031" t="s">
        <v>7649</v>
      </c>
    </row>
    <row r="3032" spans="1:13" x14ac:dyDescent="0.25">
      <c r="A3032">
        <v>6366</v>
      </c>
      <c r="B3032">
        <v>2015</v>
      </c>
      <c r="C3032" t="s">
        <v>3434</v>
      </c>
      <c r="D3032" t="s">
        <v>20</v>
      </c>
      <c r="E3032" t="s">
        <v>3194</v>
      </c>
      <c r="F3032" t="s">
        <v>3341</v>
      </c>
      <c r="G3032" t="s">
        <v>3191</v>
      </c>
      <c r="K3032" t="s">
        <v>3191</v>
      </c>
      <c r="L3032">
        <v>0</v>
      </c>
      <c r="M3032" t="s">
        <v>7536</v>
      </c>
    </row>
    <row r="3033" spans="1:13" x14ac:dyDescent="0.25">
      <c r="A3033">
        <v>6367</v>
      </c>
      <c r="B3033">
        <v>2015</v>
      </c>
      <c r="C3033" t="s">
        <v>3434</v>
      </c>
      <c r="D3033" t="s">
        <v>22</v>
      </c>
      <c r="E3033" t="s">
        <v>3194</v>
      </c>
      <c r="F3033" t="s">
        <v>3340</v>
      </c>
      <c r="G3033" t="s">
        <v>3191</v>
      </c>
      <c r="K3033" t="s">
        <v>3191</v>
      </c>
      <c r="L3033">
        <v>0</v>
      </c>
      <c r="M3033" t="s">
        <v>7469</v>
      </c>
    </row>
    <row r="3034" spans="1:13" x14ac:dyDescent="0.25">
      <c r="A3034">
        <v>6369</v>
      </c>
      <c r="B3034">
        <v>2015</v>
      </c>
      <c r="C3034" t="s">
        <v>3434</v>
      </c>
      <c r="D3034" t="s">
        <v>78</v>
      </c>
      <c r="E3034" t="s">
        <v>3194</v>
      </c>
      <c r="F3034" t="s">
        <v>3429</v>
      </c>
      <c r="G3034" t="s">
        <v>3841</v>
      </c>
      <c r="H3034">
        <v>57</v>
      </c>
      <c r="I3034">
        <v>43</v>
      </c>
      <c r="K3034" t="s">
        <v>2205</v>
      </c>
      <c r="L3034">
        <v>1</v>
      </c>
      <c r="M3034" t="s">
        <v>5785</v>
      </c>
    </row>
    <row r="3035" spans="1:13" x14ac:dyDescent="0.25">
      <c r="A3035">
        <v>6380</v>
      </c>
      <c r="B3035">
        <v>2015</v>
      </c>
      <c r="C3035" t="s">
        <v>3434</v>
      </c>
      <c r="D3035" t="s">
        <v>317</v>
      </c>
      <c r="E3035" t="s">
        <v>3194</v>
      </c>
      <c r="F3035" t="s">
        <v>3413</v>
      </c>
      <c r="G3035" t="s">
        <v>3841</v>
      </c>
      <c r="H3035">
        <v>76</v>
      </c>
      <c r="I3035">
        <v>63</v>
      </c>
      <c r="K3035" t="s">
        <v>2207</v>
      </c>
      <c r="L3035">
        <v>1</v>
      </c>
      <c r="M3035" t="s">
        <v>7614</v>
      </c>
    </row>
    <row r="3036" spans="1:13" x14ac:dyDescent="0.25">
      <c r="A3036">
        <v>6381</v>
      </c>
      <c r="B3036">
        <v>2015</v>
      </c>
      <c r="C3036" t="s">
        <v>3434</v>
      </c>
      <c r="D3036" t="s">
        <v>759</v>
      </c>
      <c r="E3036" t="s">
        <v>3194</v>
      </c>
      <c r="F3036" t="s">
        <v>3414</v>
      </c>
      <c r="G3036" t="s">
        <v>3842</v>
      </c>
      <c r="H3036">
        <v>65</v>
      </c>
      <c r="I3036">
        <v>56</v>
      </c>
      <c r="K3036" t="s">
        <v>2208</v>
      </c>
      <c r="L3036">
        <v>1</v>
      </c>
      <c r="M3036" t="s">
        <v>7558</v>
      </c>
    </row>
    <row r="3037" spans="1:13" x14ac:dyDescent="0.25">
      <c r="A3037">
        <v>6382</v>
      </c>
      <c r="B3037">
        <v>2015</v>
      </c>
      <c r="C3037" t="s">
        <v>3434</v>
      </c>
      <c r="D3037" t="s">
        <v>44</v>
      </c>
      <c r="E3037" t="s">
        <v>3194</v>
      </c>
      <c r="F3037" t="s">
        <v>3421</v>
      </c>
      <c r="G3037" t="s">
        <v>3842</v>
      </c>
      <c r="H3037">
        <v>78</v>
      </c>
      <c r="I3037">
        <v>74</v>
      </c>
      <c r="K3037" t="s">
        <v>2209</v>
      </c>
      <c r="L3037">
        <v>1</v>
      </c>
      <c r="M3037" t="s">
        <v>7522</v>
      </c>
    </row>
    <row r="3038" spans="1:13" x14ac:dyDescent="0.25">
      <c r="A3038">
        <v>6383</v>
      </c>
      <c r="B3038">
        <v>2015</v>
      </c>
      <c r="C3038" t="s">
        <v>3434</v>
      </c>
      <c r="D3038" t="s">
        <v>45</v>
      </c>
      <c r="E3038" t="s">
        <v>3194</v>
      </c>
      <c r="F3038" t="s">
        <v>3839</v>
      </c>
      <c r="G3038" t="s">
        <v>3842</v>
      </c>
      <c r="H3038">
        <v>80</v>
      </c>
      <c r="I3038">
        <v>48</v>
      </c>
      <c r="K3038" t="s">
        <v>2210</v>
      </c>
      <c r="L3038">
        <v>1</v>
      </c>
      <c r="M3038" t="s">
        <v>7653</v>
      </c>
    </row>
    <row r="3039" spans="1:13" x14ac:dyDescent="0.25">
      <c r="A3039">
        <v>6387</v>
      </c>
      <c r="B3039">
        <v>2015</v>
      </c>
      <c r="C3039" t="s">
        <v>3434</v>
      </c>
      <c r="D3039" t="s">
        <v>95</v>
      </c>
      <c r="E3039" t="s">
        <v>3194</v>
      </c>
      <c r="F3039" t="s">
        <v>3246</v>
      </c>
      <c r="G3039" t="s">
        <v>3841</v>
      </c>
      <c r="H3039">
        <v>68</v>
      </c>
      <c r="I3039">
        <v>56</v>
      </c>
      <c r="K3039" t="s">
        <v>2211</v>
      </c>
      <c r="L3039">
        <v>1</v>
      </c>
      <c r="M3039" t="s">
        <v>7594</v>
      </c>
    </row>
    <row r="3040" spans="1:13" x14ac:dyDescent="0.25">
      <c r="A3040">
        <v>6388</v>
      </c>
      <c r="B3040">
        <v>2015</v>
      </c>
      <c r="C3040" t="s">
        <v>3434</v>
      </c>
      <c r="D3040" t="s">
        <v>711</v>
      </c>
      <c r="E3040" t="s">
        <v>3194</v>
      </c>
      <c r="F3040" t="s">
        <v>3514</v>
      </c>
      <c r="G3040" t="s">
        <v>3841</v>
      </c>
      <c r="H3040">
        <v>75</v>
      </c>
      <c r="I3040">
        <v>65</v>
      </c>
      <c r="K3040" t="s">
        <v>2212</v>
      </c>
      <c r="L3040">
        <v>1</v>
      </c>
      <c r="M3040" t="s">
        <v>7581</v>
      </c>
    </row>
    <row r="3041" spans="1:13" x14ac:dyDescent="0.25">
      <c r="A3041">
        <v>6389</v>
      </c>
      <c r="B3041">
        <v>2015</v>
      </c>
      <c r="C3041" t="s">
        <v>3434</v>
      </c>
      <c r="D3041" t="s">
        <v>56</v>
      </c>
      <c r="E3041" t="s">
        <v>3194</v>
      </c>
      <c r="F3041" t="s">
        <v>3442</v>
      </c>
      <c r="G3041" t="s">
        <v>3841</v>
      </c>
      <c r="H3041">
        <v>68</v>
      </c>
      <c r="I3041">
        <v>57</v>
      </c>
      <c r="K3041" t="s">
        <v>2213</v>
      </c>
      <c r="L3041">
        <v>1</v>
      </c>
      <c r="M3041" t="s">
        <v>7646</v>
      </c>
    </row>
    <row r="3042" spans="1:13" x14ac:dyDescent="0.25">
      <c r="A3042">
        <v>6393</v>
      </c>
      <c r="B3042">
        <v>2015</v>
      </c>
      <c r="C3042" t="s">
        <v>3497</v>
      </c>
      <c r="D3042" t="s">
        <v>64</v>
      </c>
      <c r="E3042" t="s">
        <v>3194</v>
      </c>
      <c r="F3042" t="s">
        <v>3420</v>
      </c>
      <c r="G3042" t="s">
        <v>3841</v>
      </c>
      <c r="H3042">
        <v>86</v>
      </c>
      <c r="I3042">
        <v>75</v>
      </c>
      <c r="K3042" t="s">
        <v>9</v>
      </c>
      <c r="L3042">
        <v>1</v>
      </c>
      <c r="M3042" t="s">
        <v>7654</v>
      </c>
    </row>
    <row r="3043" spans="1:13" x14ac:dyDescent="0.25">
      <c r="A3043">
        <v>6394</v>
      </c>
      <c r="B3043">
        <v>2015</v>
      </c>
      <c r="C3043" t="s">
        <v>3497</v>
      </c>
      <c r="D3043" t="s">
        <v>10</v>
      </c>
      <c r="E3043" t="s">
        <v>3194</v>
      </c>
      <c r="F3043" t="s">
        <v>3296</v>
      </c>
      <c r="G3043" t="s">
        <v>3841</v>
      </c>
      <c r="H3043">
        <v>68</v>
      </c>
      <c r="I3043">
        <v>61</v>
      </c>
      <c r="K3043" t="s">
        <v>66</v>
      </c>
      <c r="L3043">
        <v>1</v>
      </c>
      <c r="M3043" t="s">
        <v>7655</v>
      </c>
    </row>
    <row r="3044" spans="1:13" x14ac:dyDescent="0.25">
      <c r="A3044">
        <v>6395</v>
      </c>
      <c r="B3044">
        <v>2015</v>
      </c>
      <c r="C3044" t="s">
        <v>3497</v>
      </c>
      <c r="D3044" t="s">
        <v>68</v>
      </c>
      <c r="E3044" t="s">
        <v>3194</v>
      </c>
      <c r="F3044" t="s">
        <v>3360</v>
      </c>
      <c r="G3044" t="s">
        <v>3842</v>
      </c>
      <c r="H3044">
        <v>58</v>
      </c>
      <c r="I3044">
        <v>50</v>
      </c>
      <c r="K3044" t="s">
        <v>13</v>
      </c>
      <c r="L3044">
        <v>1</v>
      </c>
      <c r="M3044" t="s">
        <v>7618</v>
      </c>
    </row>
    <row r="3045" spans="1:13" x14ac:dyDescent="0.25">
      <c r="A3045">
        <v>6396</v>
      </c>
      <c r="B3045">
        <v>2015</v>
      </c>
      <c r="C3045" t="s">
        <v>3497</v>
      </c>
      <c r="D3045" t="s">
        <v>70</v>
      </c>
      <c r="E3045" t="s">
        <v>3194</v>
      </c>
      <c r="F3045" t="s">
        <v>3485</v>
      </c>
      <c r="G3045" t="s">
        <v>3842</v>
      </c>
      <c r="H3045">
        <v>52</v>
      </c>
      <c r="I3045">
        <v>38</v>
      </c>
      <c r="K3045" t="s">
        <v>15</v>
      </c>
      <c r="L3045">
        <v>1</v>
      </c>
      <c r="M3045" t="s">
        <v>7656</v>
      </c>
    </row>
    <row r="3046" spans="1:13" x14ac:dyDescent="0.25">
      <c r="A3046">
        <v>6399</v>
      </c>
      <c r="B3046">
        <v>2015</v>
      </c>
      <c r="C3046" t="s">
        <v>3497</v>
      </c>
      <c r="D3046" t="s">
        <v>132</v>
      </c>
      <c r="E3046" t="s">
        <v>3194</v>
      </c>
      <c r="F3046" t="s">
        <v>3223</v>
      </c>
      <c r="G3046" t="s">
        <v>3842</v>
      </c>
      <c r="H3046">
        <v>84</v>
      </c>
      <c r="I3046">
        <v>73</v>
      </c>
      <c r="K3046" t="s">
        <v>350</v>
      </c>
      <c r="L3046">
        <v>1</v>
      </c>
      <c r="M3046" t="s">
        <v>7368</v>
      </c>
    </row>
    <row r="3047" spans="1:13" x14ac:dyDescent="0.25">
      <c r="A3047">
        <v>6402</v>
      </c>
      <c r="B3047">
        <v>2015</v>
      </c>
      <c r="C3047" t="s">
        <v>3497</v>
      </c>
      <c r="D3047" t="s">
        <v>180</v>
      </c>
      <c r="E3047" t="s">
        <v>3194</v>
      </c>
      <c r="F3047" t="s">
        <v>3839</v>
      </c>
      <c r="G3047" t="s">
        <v>3842</v>
      </c>
      <c r="H3047">
        <v>80</v>
      </c>
      <c r="I3047">
        <v>38</v>
      </c>
      <c r="K3047" t="s">
        <v>27</v>
      </c>
      <c r="L3047">
        <v>1</v>
      </c>
      <c r="M3047" t="s">
        <v>7657</v>
      </c>
    </row>
    <row r="3048" spans="1:13" x14ac:dyDescent="0.25">
      <c r="A3048">
        <v>6405</v>
      </c>
      <c r="B3048">
        <v>2015</v>
      </c>
      <c r="C3048" t="s">
        <v>3497</v>
      </c>
      <c r="D3048" t="s">
        <v>183</v>
      </c>
      <c r="E3048" t="s">
        <v>3194</v>
      </c>
      <c r="F3048" t="s">
        <v>3283</v>
      </c>
      <c r="G3048" t="s">
        <v>3842</v>
      </c>
      <c r="H3048">
        <v>68</v>
      </c>
      <c r="I3048">
        <v>60</v>
      </c>
      <c r="K3048" t="s">
        <v>869</v>
      </c>
      <c r="L3048">
        <v>1</v>
      </c>
      <c r="M3048" t="s">
        <v>6934</v>
      </c>
    </row>
    <row r="3049" spans="1:13" x14ac:dyDescent="0.25">
      <c r="A3049">
        <v>6407</v>
      </c>
      <c r="B3049">
        <v>2015</v>
      </c>
      <c r="C3049" t="s">
        <v>3497</v>
      </c>
      <c r="D3049" t="s">
        <v>32</v>
      </c>
      <c r="E3049" t="s">
        <v>3194</v>
      </c>
      <c r="F3049" t="s">
        <v>3517</v>
      </c>
      <c r="G3049" t="s">
        <v>3842</v>
      </c>
      <c r="H3049">
        <v>63</v>
      </c>
      <c r="I3049">
        <v>44</v>
      </c>
      <c r="K3049" t="s">
        <v>1182</v>
      </c>
      <c r="L3049">
        <v>1</v>
      </c>
      <c r="M3049" t="s">
        <v>7660</v>
      </c>
    </row>
    <row r="3050" spans="1:13" x14ac:dyDescent="0.25">
      <c r="A3050">
        <v>6409</v>
      </c>
      <c r="B3050">
        <v>2015</v>
      </c>
      <c r="C3050" t="s">
        <v>3497</v>
      </c>
      <c r="D3050" t="s">
        <v>36</v>
      </c>
      <c r="E3050" t="s">
        <v>3194</v>
      </c>
      <c r="F3050" t="s">
        <v>3499</v>
      </c>
      <c r="G3050" t="s">
        <v>3841</v>
      </c>
      <c r="H3050">
        <v>66</v>
      </c>
      <c r="I3050">
        <v>56</v>
      </c>
      <c r="K3050" t="s">
        <v>2072</v>
      </c>
      <c r="L3050">
        <v>1</v>
      </c>
      <c r="M3050" t="s">
        <v>7662</v>
      </c>
    </row>
    <row r="3051" spans="1:13" x14ac:dyDescent="0.25">
      <c r="A3051">
        <v>6410</v>
      </c>
      <c r="B3051">
        <v>2015</v>
      </c>
      <c r="C3051" t="s">
        <v>3497</v>
      </c>
      <c r="D3051" t="s">
        <v>137</v>
      </c>
      <c r="E3051" t="s">
        <v>3194</v>
      </c>
      <c r="F3051" t="s">
        <v>3299</v>
      </c>
      <c r="G3051" t="s">
        <v>3841</v>
      </c>
      <c r="H3051">
        <v>63</v>
      </c>
      <c r="I3051">
        <v>52</v>
      </c>
      <c r="K3051" t="s">
        <v>1526</v>
      </c>
      <c r="L3051">
        <v>1</v>
      </c>
      <c r="M3051" t="s">
        <v>7663</v>
      </c>
    </row>
    <row r="3052" spans="1:13" x14ac:dyDescent="0.25">
      <c r="A3052">
        <v>6413</v>
      </c>
      <c r="B3052">
        <v>2015</v>
      </c>
      <c r="C3052" t="s">
        <v>3497</v>
      </c>
      <c r="D3052" t="s">
        <v>317</v>
      </c>
      <c r="E3052" t="s">
        <v>3194</v>
      </c>
      <c r="F3052" t="s">
        <v>3509</v>
      </c>
      <c r="G3052" t="s">
        <v>3842</v>
      </c>
      <c r="H3052">
        <v>61</v>
      </c>
      <c r="I3052">
        <v>59</v>
      </c>
      <c r="K3052" t="s">
        <v>2215</v>
      </c>
      <c r="L3052">
        <v>1</v>
      </c>
      <c r="M3052" t="s">
        <v>7666</v>
      </c>
    </row>
    <row r="3053" spans="1:13" x14ac:dyDescent="0.25">
      <c r="A3053">
        <v>6414</v>
      </c>
      <c r="B3053">
        <v>2015</v>
      </c>
      <c r="C3053" t="s">
        <v>3497</v>
      </c>
      <c r="D3053" t="s">
        <v>43</v>
      </c>
      <c r="E3053" t="s">
        <v>3194</v>
      </c>
      <c r="F3053" t="s">
        <v>3409</v>
      </c>
      <c r="G3053" t="s">
        <v>3841</v>
      </c>
      <c r="H3053">
        <v>69</v>
      </c>
      <c r="I3053">
        <v>57</v>
      </c>
      <c r="K3053" t="s">
        <v>2216</v>
      </c>
      <c r="L3053">
        <v>1</v>
      </c>
      <c r="M3053" t="s">
        <v>7667</v>
      </c>
    </row>
    <row r="3054" spans="1:13" x14ac:dyDescent="0.25">
      <c r="A3054">
        <v>6416</v>
      </c>
      <c r="B3054">
        <v>2015</v>
      </c>
      <c r="C3054" t="s">
        <v>3497</v>
      </c>
      <c r="D3054" t="s">
        <v>45</v>
      </c>
      <c r="E3054" t="s">
        <v>3194</v>
      </c>
      <c r="F3054" t="s">
        <v>3827</v>
      </c>
      <c r="G3054" t="s">
        <v>3841</v>
      </c>
      <c r="H3054">
        <v>62</v>
      </c>
      <c r="I3054">
        <v>59</v>
      </c>
      <c r="K3054" t="s">
        <v>1528</v>
      </c>
      <c r="L3054">
        <v>1</v>
      </c>
      <c r="M3054" t="s">
        <v>7669</v>
      </c>
    </row>
    <row r="3055" spans="1:13" x14ac:dyDescent="0.25">
      <c r="A3055">
        <v>6419</v>
      </c>
      <c r="B3055">
        <v>2015</v>
      </c>
      <c r="C3055" t="s">
        <v>3497</v>
      </c>
      <c r="D3055" t="s">
        <v>342</v>
      </c>
      <c r="E3055" t="s">
        <v>3194</v>
      </c>
      <c r="F3055" t="s">
        <v>3279</v>
      </c>
      <c r="G3055" t="s">
        <v>3841</v>
      </c>
      <c r="H3055">
        <v>58</v>
      </c>
      <c r="I3055">
        <v>53</v>
      </c>
      <c r="K3055" t="s">
        <v>2217</v>
      </c>
      <c r="L3055">
        <v>1</v>
      </c>
      <c r="M3055" t="s">
        <v>7672</v>
      </c>
    </row>
    <row r="3056" spans="1:13" x14ac:dyDescent="0.25">
      <c r="A3056">
        <v>6420</v>
      </c>
      <c r="B3056">
        <v>2015</v>
      </c>
      <c r="C3056" t="s">
        <v>3497</v>
      </c>
      <c r="D3056" t="s">
        <v>93</v>
      </c>
      <c r="E3056" t="s">
        <v>3194</v>
      </c>
      <c r="F3056" t="s">
        <v>3314</v>
      </c>
      <c r="G3056" t="s">
        <v>3841</v>
      </c>
      <c r="H3056">
        <v>60</v>
      </c>
      <c r="I3056">
        <v>47</v>
      </c>
      <c r="K3056" t="s">
        <v>1531</v>
      </c>
      <c r="L3056">
        <v>1</v>
      </c>
      <c r="M3056" t="s">
        <v>7673</v>
      </c>
    </row>
    <row r="3057" spans="1:13" x14ac:dyDescent="0.25">
      <c r="A3057">
        <v>6423</v>
      </c>
      <c r="B3057">
        <v>2015</v>
      </c>
      <c r="C3057" t="s">
        <v>3497</v>
      </c>
      <c r="D3057" t="s">
        <v>56</v>
      </c>
      <c r="E3057" t="s">
        <v>3194</v>
      </c>
      <c r="F3057" t="s">
        <v>3311</v>
      </c>
      <c r="G3057" t="s">
        <v>3841</v>
      </c>
      <c r="H3057">
        <v>60</v>
      </c>
      <c r="I3057">
        <v>52</v>
      </c>
      <c r="K3057" t="s">
        <v>1532</v>
      </c>
      <c r="L3057">
        <v>1</v>
      </c>
      <c r="M3057" t="s">
        <v>7676</v>
      </c>
    </row>
    <row r="3058" spans="1:13" x14ac:dyDescent="0.25">
      <c r="A3058">
        <v>6426</v>
      </c>
      <c r="B3058">
        <v>2015</v>
      </c>
      <c r="C3058" t="s">
        <v>3409</v>
      </c>
      <c r="D3058" t="s">
        <v>8</v>
      </c>
      <c r="E3058" t="s">
        <v>3194</v>
      </c>
      <c r="F3058" t="s">
        <v>3488</v>
      </c>
      <c r="G3058" t="s">
        <v>3841</v>
      </c>
      <c r="H3058">
        <v>77</v>
      </c>
      <c r="I3058">
        <v>58</v>
      </c>
      <c r="K3058" t="s">
        <v>9</v>
      </c>
      <c r="L3058">
        <v>1</v>
      </c>
      <c r="M3058" t="s">
        <v>7327</v>
      </c>
    </row>
    <row r="3059" spans="1:13" x14ac:dyDescent="0.25">
      <c r="A3059">
        <v>6429</v>
      </c>
      <c r="B3059">
        <v>2015</v>
      </c>
      <c r="C3059" t="s">
        <v>3409</v>
      </c>
      <c r="D3059" t="s">
        <v>70</v>
      </c>
      <c r="E3059" t="s">
        <v>3194</v>
      </c>
      <c r="F3059" t="s">
        <v>3507</v>
      </c>
      <c r="G3059" t="s">
        <v>3842</v>
      </c>
      <c r="H3059">
        <v>73</v>
      </c>
      <c r="I3059">
        <v>60</v>
      </c>
      <c r="K3059" t="s">
        <v>67</v>
      </c>
      <c r="L3059">
        <v>1</v>
      </c>
      <c r="M3059" t="s">
        <v>7679</v>
      </c>
    </row>
    <row r="3060" spans="1:13" x14ac:dyDescent="0.25">
      <c r="A3060">
        <v>6433</v>
      </c>
      <c r="B3060">
        <v>2015</v>
      </c>
      <c r="C3060" t="s">
        <v>3409</v>
      </c>
      <c r="D3060" t="s">
        <v>20</v>
      </c>
      <c r="E3060" t="s">
        <v>3194</v>
      </c>
      <c r="F3060" t="s">
        <v>3399</v>
      </c>
      <c r="G3060" t="s">
        <v>3841</v>
      </c>
      <c r="H3060">
        <v>63</v>
      </c>
      <c r="I3060">
        <v>62</v>
      </c>
      <c r="K3060" t="s">
        <v>73</v>
      </c>
      <c r="L3060">
        <v>1</v>
      </c>
      <c r="M3060" t="s">
        <v>5611</v>
      </c>
    </row>
    <row r="3061" spans="1:13" x14ac:dyDescent="0.25">
      <c r="A3061">
        <v>6435</v>
      </c>
      <c r="B3061">
        <v>2015</v>
      </c>
      <c r="C3061" t="s">
        <v>3409</v>
      </c>
      <c r="D3061" t="s">
        <v>351</v>
      </c>
      <c r="E3061" t="s">
        <v>3194</v>
      </c>
      <c r="F3061" t="s">
        <v>3469</v>
      </c>
      <c r="G3061" t="s">
        <v>3842</v>
      </c>
      <c r="H3061">
        <v>76</v>
      </c>
      <c r="I3061">
        <v>66</v>
      </c>
      <c r="K3061" t="s">
        <v>842</v>
      </c>
      <c r="L3061">
        <v>1</v>
      </c>
      <c r="M3061" t="s">
        <v>7682</v>
      </c>
    </row>
    <row r="3062" spans="1:13" x14ac:dyDescent="0.25">
      <c r="A3062">
        <v>6437</v>
      </c>
      <c r="B3062">
        <v>2015</v>
      </c>
      <c r="C3062" t="s">
        <v>3409</v>
      </c>
      <c r="D3062" t="s">
        <v>28</v>
      </c>
      <c r="E3062" t="s">
        <v>3194</v>
      </c>
      <c r="F3062" t="s">
        <v>3839</v>
      </c>
      <c r="G3062" t="s">
        <v>3842</v>
      </c>
      <c r="H3062">
        <v>84</v>
      </c>
      <c r="I3062">
        <v>62</v>
      </c>
      <c r="K3062" t="s">
        <v>843</v>
      </c>
      <c r="L3062">
        <v>1</v>
      </c>
      <c r="M3062" t="s">
        <v>7683</v>
      </c>
    </row>
    <row r="3063" spans="1:13" x14ac:dyDescent="0.25">
      <c r="A3063">
        <v>6438</v>
      </c>
      <c r="B3063">
        <v>2015</v>
      </c>
      <c r="C3063" t="s">
        <v>3409</v>
      </c>
      <c r="D3063" t="s">
        <v>292</v>
      </c>
      <c r="E3063" t="s">
        <v>3194</v>
      </c>
      <c r="F3063" t="s">
        <v>3827</v>
      </c>
      <c r="G3063" t="s">
        <v>3841</v>
      </c>
      <c r="H3063">
        <v>66</v>
      </c>
      <c r="I3063">
        <v>58</v>
      </c>
      <c r="K3063" t="s">
        <v>1136</v>
      </c>
      <c r="L3063">
        <v>1</v>
      </c>
      <c r="M3063" t="s">
        <v>7684</v>
      </c>
    </row>
    <row r="3064" spans="1:13" x14ac:dyDescent="0.25">
      <c r="A3064">
        <v>6441</v>
      </c>
      <c r="B3064">
        <v>2015</v>
      </c>
      <c r="C3064" t="s">
        <v>3409</v>
      </c>
      <c r="D3064" t="s">
        <v>36</v>
      </c>
      <c r="E3064" t="s">
        <v>3194</v>
      </c>
      <c r="F3064" t="s">
        <v>3299</v>
      </c>
      <c r="G3064" t="s">
        <v>3841</v>
      </c>
      <c r="H3064">
        <v>64</v>
      </c>
      <c r="I3064">
        <v>40</v>
      </c>
      <c r="K3064" t="s">
        <v>1162</v>
      </c>
      <c r="L3064">
        <v>1</v>
      </c>
      <c r="M3064" t="s">
        <v>7687</v>
      </c>
    </row>
    <row r="3065" spans="1:13" x14ac:dyDescent="0.25">
      <c r="A3065">
        <v>6443</v>
      </c>
      <c r="B3065">
        <v>2015</v>
      </c>
      <c r="C3065" t="s">
        <v>3409</v>
      </c>
      <c r="D3065" t="s">
        <v>85</v>
      </c>
      <c r="E3065" t="s">
        <v>3194</v>
      </c>
      <c r="F3065" t="s">
        <v>3311</v>
      </c>
      <c r="G3065" t="s">
        <v>3842</v>
      </c>
      <c r="H3065">
        <v>84</v>
      </c>
      <c r="I3065">
        <v>78</v>
      </c>
      <c r="K3065" t="s">
        <v>1140</v>
      </c>
      <c r="L3065">
        <v>1</v>
      </c>
      <c r="M3065" t="s">
        <v>7689</v>
      </c>
    </row>
    <row r="3066" spans="1:13" x14ac:dyDescent="0.25">
      <c r="A3066">
        <v>6444</v>
      </c>
      <c r="B3066">
        <v>2015</v>
      </c>
      <c r="C3066" t="s">
        <v>3409</v>
      </c>
      <c r="D3066" t="s">
        <v>455</v>
      </c>
      <c r="E3066" t="s">
        <v>3194</v>
      </c>
      <c r="F3066" t="s">
        <v>3314</v>
      </c>
      <c r="G3066" t="s">
        <v>3841</v>
      </c>
      <c r="H3066">
        <v>64</v>
      </c>
      <c r="I3066">
        <v>56</v>
      </c>
      <c r="K3066" t="s">
        <v>1141</v>
      </c>
      <c r="L3066">
        <v>1</v>
      </c>
      <c r="M3066" t="s">
        <v>7690</v>
      </c>
    </row>
    <row r="3067" spans="1:13" x14ac:dyDescent="0.25">
      <c r="A3067">
        <v>6447</v>
      </c>
      <c r="B3067">
        <v>2015</v>
      </c>
      <c r="C3067" t="s">
        <v>3409</v>
      </c>
      <c r="D3067" t="s">
        <v>44</v>
      </c>
      <c r="E3067" t="s">
        <v>3194</v>
      </c>
      <c r="F3067" t="s">
        <v>3499</v>
      </c>
      <c r="G3067" t="s">
        <v>3842</v>
      </c>
      <c r="H3067">
        <v>70</v>
      </c>
      <c r="I3067">
        <v>65</v>
      </c>
      <c r="K3067" t="s">
        <v>2219</v>
      </c>
      <c r="L3067">
        <v>1</v>
      </c>
      <c r="M3067" t="s">
        <v>7692</v>
      </c>
    </row>
    <row r="3068" spans="1:13" x14ac:dyDescent="0.25">
      <c r="A3068">
        <v>6448</v>
      </c>
      <c r="B3068">
        <v>2015</v>
      </c>
      <c r="C3068" t="s">
        <v>3409</v>
      </c>
      <c r="D3068" t="s">
        <v>45</v>
      </c>
      <c r="E3068" t="s">
        <v>3194</v>
      </c>
      <c r="F3068" t="s">
        <v>3517</v>
      </c>
      <c r="G3068" t="s">
        <v>3842</v>
      </c>
      <c r="H3068">
        <v>63</v>
      </c>
      <c r="I3068">
        <v>61</v>
      </c>
      <c r="K3068" t="s">
        <v>2220</v>
      </c>
      <c r="L3068">
        <v>1</v>
      </c>
      <c r="M3068" t="s">
        <v>7693</v>
      </c>
    </row>
    <row r="3069" spans="1:13" x14ac:dyDescent="0.25">
      <c r="A3069">
        <v>6450</v>
      </c>
      <c r="B3069">
        <v>2015</v>
      </c>
      <c r="C3069" t="s">
        <v>3409</v>
      </c>
      <c r="D3069" t="s">
        <v>190</v>
      </c>
      <c r="E3069" t="s">
        <v>3194</v>
      </c>
      <c r="F3069" t="s">
        <v>3497</v>
      </c>
      <c r="G3069" t="s">
        <v>3842</v>
      </c>
      <c r="H3069">
        <v>60</v>
      </c>
      <c r="I3069">
        <v>54</v>
      </c>
      <c r="K3069" t="s">
        <v>2221</v>
      </c>
      <c r="L3069">
        <v>1</v>
      </c>
      <c r="M3069" t="s">
        <v>7671</v>
      </c>
    </row>
    <row r="3070" spans="1:13" x14ac:dyDescent="0.25">
      <c r="A3070">
        <v>6453</v>
      </c>
      <c r="B3070">
        <v>2015</v>
      </c>
      <c r="C3070" t="s">
        <v>3409</v>
      </c>
      <c r="D3070" t="s">
        <v>304</v>
      </c>
      <c r="E3070" t="s">
        <v>3194</v>
      </c>
      <c r="F3070" t="s">
        <v>3509</v>
      </c>
      <c r="G3070" t="s">
        <v>3842</v>
      </c>
      <c r="H3070">
        <v>78</v>
      </c>
      <c r="I3070">
        <v>43</v>
      </c>
      <c r="K3070" t="s">
        <v>2222</v>
      </c>
      <c r="L3070">
        <v>1</v>
      </c>
      <c r="M3070" t="s">
        <v>7697</v>
      </c>
    </row>
    <row r="3071" spans="1:13" x14ac:dyDescent="0.25">
      <c r="A3071">
        <v>6454</v>
      </c>
      <c r="B3071">
        <v>2015</v>
      </c>
      <c r="C3071" t="s">
        <v>3409</v>
      </c>
      <c r="D3071" t="s">
        <v>55</v>
      </c>
      <c r="E3071" t="s">
        <v>3194</v>
      </c>
      <c r="F3071" t="s">
        <v>3279</v>
      </c>
      <c r="G3071" t="s">
        <v>3841</v>
      </c>
      <c r="H3071">
        <v>80</v>
      </c>
      <c r="I3071">
        <v>75</v>
      </c>
      <c r="J3071" t="s">
        <v>3843</v>
      </c>
      <c r="K3071" t="s">
        <v>2223</v>
      </c>
      <c r="L3071">
        <v>1</v>
      </c>
      <c r="M3071" t="s">
        <v>7698</v>
      </c>
    </row>
    <row r="3072" spans="1:13" x14ac:dyDescent="0.25">
      <c r="A3072">
        <v>6457</v>
      </c>
      <c r="B3072">
        <v>2015</v>
      </c>
      <c r="C3072" t="s">
        <v>3499</v>
      </c>
      <c r="D3072" t="s">
        <v>8</v>
      </c>
      <c r="E3072" t="s">
        <v>3194</v>
      </c>
      <c r="F3072" t="s">
        <v>3839</v>
      </c>
      <c r="G3072" t="s">
        <v>3842</v>
      </c>
      <c r="H3072">
        <v>116</v>
      </c>
      <c r="I3072">
        <v>45</v>
      </c>
      <c r="K3072" t="s">
        <v>176</v>
      </c>
      <c r="L3072">
        <v>1</v>
      </c>
      <c r="M3072" t="s">
        <v>7700</v>
      </c>
    </row>
    <row r="3073" spans="1:13" x14ac:dyDescent="0.25">
      <c r="A3073">
        <v>6462</v>
      </c>
      <c r="B3073">
        <v>2015</v>
      </c>
      <c r="C3073" t="s">
        <v>3499</v>
      </c>
      <c r="D3073" t="s">
        <v>132</v>
      </c>
      <c r="E3073" t="s">
        <v>3194</v>
      </c>
      <c r="F3073" t="s">
        <v>3300</v>
      </c>
      <c r="G3073" t="s">
        <v>3842</v>
      </c>
      <c r="H3073">
        <v>86</v>
      </c>
      <c r="I3073">
        <v>78</v>
      </c>
      <c r="K3073" t="s">
        <v>103</v>
      </c>
      <c r="L3073">
        <v>1</v>
      </c>
      <c r="M3073" t="s">
        <v>6963</v>
      </c>
    </row>
    <row r="3074" spans="1:13" x14ac:dyDescent="0.25">
      <c r="A3074">
        <v>6463</v>
      </c>
      <c r="B3074">
        <v>2015</v>
      </c>
      <c r="C3074" t="s">
        <v>3499</v>
      </c>
      <c r="D3074" t="s">
        <v>20</v>
      </c>
      <c r="E3074" t="s">
        <v>3194</v>
      </c>
      <c r="F3074" t="s">
        <v>3507</v>
      </c>
      <c r="G3074" t="s">
        <v>3842</v>
      </c>
      <c r="H3074">
        <v>89</v>
      </c>
      <c r="I3074">
        <v>62</v>
      </c>
      <c r="K3074" t="s">
        <v>262</v>
      </c>
      <c r="L3074">
        <v>1</v>
      </c>
      <c r="M3074" t="s">
        <v>7703</v>
      </c>
    </row>
    <row r="3075" spans="1:13" x14ac:dyDescent="0.25">
      <c r="A3075">
        <v>6465</v>
      </c>
      <c r="B3075">
        <v>2015</v>
      </c>
      <c r="C3075" t="s">
        <v>3499</v>
      </c>
      <c r="D3075" t="s">
        <v>24</v>
      </c>
      <c r="E3075" t="s">
        <v>3194</v>
      </c>
      <c r="F3075" t="s">
        <v>3271</v>
      </c>
      <c r="G3075" t="s">
        <v>3841</v>
      </c>
      <c r="H3075">
        <v>81</v>
      </c>
      <c r="I3075">
        <v>79</v>
      </c>
      <c r="K3075" t="s">
        <v>264</v>
      </c>
      <c r="L3075">
        <v>1</v>
      </c>
      <c r="M3075" t="s">
        <v>7705</v>
      </c>
    </row>
    <row r="3076" spans="1:13" x14ac:dyDescent="0.25">
      <c r="A3076">
        <v>6466</v>
      </c>
      <c r="B3076">
        <v>2015</v>
      </c>
      <c r="C3076" t="s">
        <v>3499</v>
      </c>
      <c r="D3076" t="s">
        <v>180</v>
      </c>
      <c r="E3076" t="s">
        <v>3194</v>
      </c>
      <c r="F3076" t="s">
        <v>3312</v>
      </c>
      <c r="G3076" t="s">
        <v>3842</v>
      </c>
      <c r="H3076">
        <v>81</v>
      </c>
      <c r="I3076">
        <v>69</v>
      </c>
      <c r="J3076" t="s">
        <v>3843</v>
      </c>
      <c r="K3076" t="s">
        <v>464</v>
      </c>
      <c r="L3076">
        <v>1</v>
      </c>
      <c r="M3076" t="s">
        <v>7445</v>
      </c>
    </row>
    <row r="3077" spans="1:13" x14ac:dyDescent="0.25">
      <c r="A3077">
        <v>6467</v>
      </c>
      <c r="B3077">
        <v>2015</v>
      </c>
      <c r="C3077" t="s">
        <v>3499</v>
      </c>
      <c r="D3077" t="s">
        <v>109</v>
      </c>
      <c r="E3077" t="s">
        <v>3194</v>
      </c>
      <c r="F3077" t="s">
        <v>3522</v>
      </c>
      <c r="G3077" t="s">
        <v>3842</v>
      </c>
      <c r="H3077">
        <v>81</v>
      </c>
      <c r="I3077">
        <v>63</v>
      </c>
      <c r="K3077" t="s">
        <v>419</v>
      </c>
      <c r="L3077">
        <v>1</v>
      </c>
      <c r="M3077" t="s">
        <v>7706</v>
      </c>
    </row>
    <row r="3078" spans="1:13" x14ac:dyDescent="0.25">
      <c r="A3078">
        <v>6468</v>
      </c>
      <c r="B3078">
        <v>2015</v>
      </c>
      <c r="C3078" t="s">
        <v>3499</v>
      </c>
      <c r="D3078" t="s">
        <v>183</v>
      </c>
      <c r="E3078" t="s">
        <v>3194</v>
      </c>
      <c r="F3078" t="s">
        <v>3471</v>
      </c>
      <c r="G3078" t="s">
        <v>3842</v>
      </c>
      <c r="H3078">
        <v>85</v>
      </c>
      <c r="I3078">
        <v>80</v>
      </c>
      <c r="K3078" t="s">
        <v>465</v>
      </c>
      <c r="L3078">
        <v>1</v>
      </c>
      <c r="M3078" t="s">
        <v>7495</v>
      </c>
    </row>
    <row r="3079" spans="1:13" x14ac:dyDescent="0.25">
      <c r="A3079">
        <v>6469</v>
      </c>
      <c r="B3079">
        <v>2015</v>
      </c>
      <c r="C3079" t="s">
        <v>3499</v>
      </c>
      <c r="D3079" t="s">
        <v>1109</v>
      </c>
      <c r="E3079" t="s">
        <v>3194</v>
      </c>
      <c r="F3079" t="s">
        <v>3299</v>
      </c>
      <c r="G3079" t="s">
        <v>3842</v>
      </c>
      <c r="H3079">
        <v>52</v>
      </c>
      <c r="I3079">
        <v>49</v>
      </c>
      <c r="K3079" t="s">
        <v>466</v>
      </c>
      <c r="L3079">
        <v>1</v>
      </c>
      <c r="M3079" t="s">
        <v>7707</v>
      </c>
    </row>
    <row r="3080" spans="1:13" x14ac:dyDescent="0.25">
      <c r="A3080">
        <v>6471</v>
      </c>
      <c r="B3080">
        <v>2015</v>
      </c>
      <c r="C3080" t="s">
        <v>3499</v>
      </c>
      <c r="D3080" t="s">
        <v>83</v>
      </c>
      <c r="E3080" t="s">
        <v>3194</v>
      </c>
      <c r="F3080" t="s">
        <v>3279</v>
      </c>
      <c r="G3080" t="s">
        <v>3841</v>
      </c>
      <c r="H3080">
        <v>71</v>
      </c>
      <c r="I3080">
        <v>70</v>
      </c>
      <c r="K3080" t="s">
        <v>2226</v>
      </c>
      <c r="L3080">
        <v>1</v>
      </c>
      <c r="M3080" t="s">
        <v>7709</v>
      </c>
    </row>
    <row r="3081" spans="1:13" x14ac:dyDescent="0.25">
      <c r="A3081">
        <v>6474</v>
      </c>
      <c r="B3081">
        <v>2015</v>
      </c>
      <c r="C3081" t="s">
        <v>3499</v>
      </c>
      <c r="D3081" t="s">
        <v>85</v>
      </c>
      <c r="E3081" t="s">
        <v>3194</v>
      </c>
      <c r="F3081" t="s">
        <v>3827</v>
      </c>
      <c r="G3081" t="s">
        <v>3841</v>
      </c>
      <c r="H3081">
        <v>61</v>
      </c>
      <c r="I3081">
        <v>41</v>
      </c>
      <c r="K3081" t="s">
        <v>983</v>
      </c>
      <c r="L3081">
        <v>1</v>
      </c>
      <c r="M3081" t="s">
        <v>7711</v>
      </c>
    </row>
    <row r="3082" spans="1:13" x14ac:dyDescent="0.25">
      <c r="A3082">
        <v>6476</v>
      </c>
      <c r="B3082">
        <v>2015</v>
      </c>
      <c r="C3082" t="s">
        <v>3499</v>
      </c>
      <c r="D3082" t="s">
        <v>317</v>
      </c>
      <c r="E3082" t="s">
        <v>3194</v>
      </c>
      <c r="F3082" t="s">
        <v>3517</v>
      </c>
      <c r="G3082" t="s">
        <v>3842</v>
      </c>
      <c r="H3082">
        <v>75</v>
      </c>
      <c r="I3082">
        <v>66</v>
      </c>
      <c r="K3082" t="s">
        <v>2227</v>
      </c>
      <c r="L3082">
        <v>1</v>
      </c>
      <c r="M3082" t="s">
        <v>7713</v>
      </c>
    </row>
    <row r="3083" spans="1:13" x14ac:dyDescent="0.25">
      <c r="A3083">
        <v>6477</v>
      </c>
      <c r="B3083">
        <v>2015</v>
      </c>
      <c r="C3083" t="s">
        <v>3499</v>
      </c>
      <c r="D3083" t="s">
        <v>422</v>
      </c>
      <c r="E3083" t="s">
        <v>3194</v>
      </c>
      <c r="F3083" t="s">
        <v>3311</v>
      </c>
      <c r="G3083" t="s">
        <v>3842</v>
      </c>
      <c r="H3083">
        <v>89</v>
      </c>
      <c r="I3083">
        <v>78</v>
      </c>
      <c r="K3083" t="s">
        <v>949</v>
      </c>
      <c r="L3083">
        <v>1</v>
      </c>
      <c r="M3083" t="s">
        <v>7714</v>
      </c>
    </row>
    <row r="3084" spans="1:13" x14ac:dyDescent="0.25">
      <c r="A3084">
        <v>6480</v>
      </c>
      <c r="B3084">
        <v>2015</v>
      </c>
      <c r="C3084" t="s">
        <v>3499</v>
      </c>
      <c r="D3084" t="s">
        <v>47</v>
      </c>
      <c r="E3084" t="s">
        <v>3194</v>
      </c>
      <c r="F3084" t="s">
        <v>3497</v>
      </c>
      <c r="G3084" t="s">
        <v>3841</v>
      </c>
      <c r="H3084">
        <v>56</v>
      </c>
      <c r="I3084">
        <v>53</v>
      </c>
      <c r="K3084" t="s">
        <v>2228</v>
      </c>
      <c r="L3084">
        <v>1</v>
      </c>
      <c r="M3084" t="s">
        <v>7670</v>
      </c>
    </row>
    <row r="3085" spans="1:13" x14ac:dyDescent="0.25">
      <c r="A3085">
        <v>6481</v>
      </c>
      <c r="B3085">
        <v>2015</v>
      </c>
      <c r="C3085" t="s">
        <v>3499</v>
      </c>
      <c r="D3085" t="s">
        <v>49</v>
      </c>
      <c r="E3085" t="s">
        <v>3194</v>
      </c>
      <c r="F3085" t="s">
        <v>3509</v>
      </c>
      <c r="G3085" t="s">
        <v>3842</v>
      </c>
      <c r="H3085">
        <v>73</v>
      </c>
      <c r="I3085">
        <v>66</v>
      </c>
      <c r="K3085" t="s">
        <v>988</v>
      </c>
      <c r="L3085">
        <v>1</v>
      </c>
      <c r="M3085" t="s">
        <v>7716</v>
      </c>
    </row>
    <row r="3086" spans="1:13" x14ac:dyDescent="0.25">
      <c r="A3086">
        <v>6483</v>
      </c>
      <c r="B3086">
        <v>2015</v>
      </c>
      <c r="C3086" t="s">
        <v>3499</v>
      </c>
      <c r="D3086" t="s">
        <v>51</v>
      </c>
      <c r="E3086" t="s">
        <v>3194</v>
      </c>
      <c r="F3086" t="s">
        <v>3409</v>
      </c>
      <c r="G3086" t="s">
        <v>3842</v>
      </c>
      <c r="H3086">
        <v>61</v>
      </c>
      <c r="I3086">
        <v>52</v>
      </c>
      <c r="K3086" t="s">
        <v>2229</v>
      </c>
      <c r="L3086">
        <v>1</v>
      </c>
      <c r="M3086" t="s">
        <v>7696</v>
      </c>
    </row>
    <row r="3087" spans="1:13" x14ac:dyDescent="0.25">
      <c r="A3087">
        <v>6486</v>
      </c>
      <c r="B3087">
        <v>2015</v>
      </c>
      <c r="C3087" t="s">
        <v>3499</v>
      </c>
      <c r="D3087" t="s">
        <v>56</v>
      </c>
      <c r="E3087" t="s">
        <v>3194</v>
      </c>
      <c r="F3087" t="s">
        <v>3314</v>
      </c>
      <c r="G3087" t="s">
        <v>3841</v>
      </c>
      <c r="H3087">
        <v>69</v>
      </c>
      <c r="I3087">
        <v>67</v>
      </c>
      <c r="J3087" t="s">
        <v>3843</v>
      </c>
      <c r="K3087" t="s">
        <v>2230</v>
      </c>
      <c r="L3087">
        <v>1</v>
      </c>
      <c r="M3087" t="s">
        <v>7720</v>
      </c>
    </row>
    <row r="3088" spans="1:13" x14ac:dyDescent="0.25">
      <c r="A3088">
        <v>6488</v>
      </c>
      <c r="B3088">
        <v>2015</v>
      </c>
      <c r="C3088" t="s">
        <v>3314</v>
      </c>
      <c r="D3088" t="s">
        <v>98</v>
      </c>
      <c r="E3088" t="s">
        <v>3194</v>
      </c>
      <c r="F3088" t="s">
        <v>3397</v>
      </c>
      <c r="G3088" t="s">
        <v>3841</v>
      </c>
      <c r="H3088">
        <v>60</v>
      </c>
      <c r="I3088">
        <v>55</v>
      </c>
      <c r="K3088" t="s">
        <v>9</v>
      </c>
      <c r="L3088">
        <v>1</v>
      </c>
      <c r="M3088" t="s">
        <v>7722</v>
      </c>
    </row>
    <row r="3089" spans="1:13" x14ac:dyDescent="0.25">
      <c r="A3089">
        <v>6492</v>
      </c>
      <c r="B3089">
        <v>2015</v>
      </c>
      <c r="C3089" t="s">
        <v>3314</v>
      </c>
      <c r="D3089" t="s">
        <v>16</v>
      </c>
      <c r="E3089" t="s">
        <v>3194</v>
      </c>
      <c r="F3089" t="s">
        <v>3347</v>
      </c>
      <c r="G3089" t="s">
        <v>3842</v>
      </c>
      <c r="H3089">
        <v>85</v>
      </c>
      <c r="I3089">
        <v>73</v>
      </c>
      <c r="J3089" t="s">
        <v>3843</v>
      </c>
      <c r="K3089" t="s">
        <v>150</v>
      </c>
      <c r="L3089">
        <v>1</v>
      </c>
      <c r="M3089" t="s">
        <v>6976</v>
      </c>
    </row>
    <row r="3090" spans="1:13" x14ac:dyDescent="0.25">
      <c r="A3090">
        <v>6493</v>
      </c>
      <c r="B3090">
        <v>2015</v>
      </c>
      <c r="C3090" t="s">
        <v>3314</v>
      </c>
      <c r="D3090" t="s">
        <v>132</v>
      </c>
      <c r="E3090" t="s">
        <v>3194</v>
      </c>
      <c r="F3090" t="s">
        <v>3301</v>
      </c>
      <c r="G3090" t="s">
        <v>3841</v>
      </c>
      <c r="H3090">
        <v>66</v>
      </c>
      <c r="I3090">
        <v>62</v>
      </c>
      <c r="K3090" t="s">
        <v>235</v>
      </c>
      <c r="L3090">
        <v>1</v>
      </c>
      <c r="M3090" t="s">
        <v>4578</v>
      </c>
    </row>
    <row r="3091" spans="1:13" x14ac:dyDescent="0.25">
      <c r="A3091">
        <v>6496</v>
      </c>
      <c r="B3091">
        <v>2015</v>
      </c>
      <c r="C3091" t="s">
        <v>3314</v>
      </c>
      <c r="D3091" t="s">
        <v>263</v>
      </c>
      <c r="E3091" t="s">
        <v>3194</v>
      </c>
      <c r="F3091" t="s">
        <v>3439</v>
      </c>
      <c r="G3091" t="s">
        <v>3842</v>
      </c>
      <c r="H3091">
        <v>64</v>
      </c>
      <c r="I3091">
        <v>54</v>
      </c>
      <c r="K3091" t="s">
        <v>153</v>
      </c>
      <c r="L3091">
        <v>1</v>
      </c>
      <c r="M3091" t="s">
        <v>7723</v>
      </c>
    </row>
    <row r="3092" spans="1:13" x14ac:dyDescent="0.25">
      <c r="A3092">
        <v>6498</v>
      </c>
      <c r="B3092">
        <v>2015</v>
      </c>
      <c r="C3092" t="s">
        <v>3314</v>
      </c>
      <c r="D3092" t="s">
        <v>28</v>
      </c>
      <c r="E3092" t="s">
        <v>3194</v>
      </c>
      <c r="F3092" t="s">
        <v>3338</v>
      </c>
      <c r="G3092" t="s">
        <v>3842</v>
      </c>
      <c r="H3092">
        <v>68</v>
      </c>
      <c r="I3092">
        <v>43</v>
      </c>
      <c r="K3092" t="s">
        <v>332</v>
      </c>
      <c r="L3092">
        <v>1</v>
      </c>
      <c r="M3092" t="s">
        <v>7725</v>
      </c>
    </row>
    <row r="3093" spans="1:13" x14ac:dyDescent="0.25">
      <c r="A3093">
        <v>6499</v>
      </c>
      <c r="B3093">
        <v>2015</v>
      </c>
      <c r="C3093" t="s">
        <v>3314</v>
      </c>
      <c r="D3093" t="s">
        <v>134</v>
      </c>
      <c r="E3093" t="s">
        <v>3194</v>
      </c>
      <c r="F3093" t="s">
        <v>3839</v>
      </c>
      <c r="G3093" t="s">
        <v>3842</v>
      </c>
      <c r="H3093">
        <v>99</v>
      </c>
      <c r="I3093">
        <v>57</v>
      </c>
      <c r="K3093" t="s">
        <v>398</v>
      </c>
      <c r="L3093">
        <v>1</v>
      </c>
      <c r="M3093" t="s">
        <v>7726</v>
      </c>
    </row>
    <row r="3094" spans="1:13" x14ac:dyDescent="0.25">
      <c r="A3094">
        <v>6500</v>
      </c>
      <c r="B3094">
        <v>2015</v>
      </c>
      <c r="C3094" t="s">
        <v>3314</v>
      </c>
      <c r="D3094" t="s">
        <v>292</v>
      </c>
      <c r="E3094" t="s">
        <v>3194</v>
      </c>
      <c r="F3094" t="s">
        <v>3311</v>
      </c>
      <c r="G3094" t="s">
        <v>3841</v>
      </c>
      <c r="H3094">
        <v>63</v>
      </c>
      <c r="I3094">
        <v>61</v>
      </c>
      <c r="K3094" t="s">
        <v>656</v>
      </c>
      <c r="L3094">
        <v>1</v>
      </c>
      <c r="M3094" t="s">
        <v>7727</v>
      </c>
    </row>
    <row r="3095" spans="1:13" x14ac:dyDescent="0.25">
      <c r="A3095">
        <v>6502</v>
      </c>
      <c r="B3095">
        <v>2015</v>
      </c>
      <c r="C3095" t="s">
        <v>3314</v>
      </c>
      <c r="D3095" t="s">
        <v>83</v>
      </c>
      <c r="E3095" t="s">
        <v>3194</v>
      </c>
      <c r="F3095" t="s">
        <v>3409</v>
      </c>
      <c r="G3095" t="s">
        <v>3842</v>
      </c>
      <c r="H3095">
        <v>81</v>
      </c>
      <c r="I3095">
        <v>45</v>
      </c>
      <c r="K3095" t="s">
        <v>658</v>
      </c>
      <c r="L3095">
        <v>1</v>
      </c>
      <c r="M3095" t="s">
        <v>7686</v>
      </c>
    </row>
    <row r="3096" spans="1:13" x14ac:dyDescent="0.25">
      <c r="A3096">
        <v>6505</v>
      </c>
      <c r="B3096">
        <v>2015</v>
      </c>
      <c r="C3096" t="s">
        <v>3314</v>
      </c>
      <c r="D3096" t="s">
        <v>85</v>
      </c>
      <c r="E3096" t="s">
        <v>3194</v>
      </c>
      <c r="F3096" t="s">
        <v>3497</v>
      </c>
      <c r="G3096" t="s">
        <v>3842</v>
      </c>
      <c r="H3096">
        <v>82</v>
      </c>
      <c r="I3096">
        <v>72</v>
      </c>
      <c r="K3096" t="s">
        <v>1385</v>
      </c>
      <c r="L3096">
        <v>1</v>
      </c>
      <c r="M3096" t="s">
        <v>7664</v>
      </c>
    </row>
    <row r="3097" spans="1:13" x14ac:dyDescent="0.25">
      <c r="A3097">
        <v>6507</v>
      </c>
      <c r="B3097">
        <v>2015</v>
      </c>
      <c r="C3097" t="s">
        <v>3314</v>
      </c>
      <c r="D3097" t="s">
        <v>41</v>
      </c>
      <c r="E3097" t="s">
        <v>3194</v>
      </c>
      <c r="F3097" t="s">
        <v>3299</v>
      </c>
      <c r="G3097" t="s">
        <v>3841</v>
      </c>
      <c r="H3097">
        <v>54</v>
      </c>
      <c r="I3097">
        <v>53</v>
      </c>
      <c r="K3097" t="s">
        <v>663</v>
      </c>
      <c r="L3097">
        <v>1</v>
      </c>
      <c r="M3097" t="s">
        <v>7731</v>
      </c>
    </row>
    <row r="3098" spans="1:13" x14ac:dyDescent="0.25">
      <c r="A3098">
        <v>6508</v>
      </c>
      <c r="B3098">
        <v>2015</v>
      </c>
      <c r="C3098" t="s">
        <v>3314</v>
      </c>
      <c r="D3098" t="s">
        <v>43</v>
      </c>
      <c r="E3098" t="s">
        <v>3194</v>
      </c>
      <c r="F3098" t="s">
        <v>3509</v>
      </c>
      <c r="G3098" t="s">
        <v>3842</v>
      </c>
      <c r="H3098">
        <v>67</v>
      </c>
      <c r="I3098">
        <v>57</v>
      </c>
      <c r="K3098" t="s">
        <v>664</v>
      </c>
      <c r="L3098">
        <v>1</v>
      </c>
      <c r="M3098" t="s">
        <v>7732</v>
      </c>
    </row>
    <row r="3099" spans="1:13" x14ac:dyDescent="0.25">
      <c r="A3099">
        <v>6510</v>
      </c>
      <c r="B3099">
        <v>2015</v>
      </c>
      <c r="C3099" t="s">
        <v>3314</v>
      </c>
      <c r="D3099" t="s">
        <v>89</v>
      </c>
      <c r="E3099" t="s">
        <v>3194</v>
      </c>
      <c r="F3099" t="s">
        <v>3499</v>
      </c>
      <c r="G3099" t="s">
        <v>3842</v>
      </c>
      <c r="H3099">
        <v>77</v>
      </c>
      <c r="I3099">
        <v>51</v>
      </c>
      <c r="K3099" t="s">
        <v>2232</v>
      </c>
      <c r="L3099">
        <v>1</v>
      </c>
      <c r="M3099" t="s">
        <v>7715</v>
      </c>
    </row>
    <row r="3100" spans="1:13" x14ac:dyDescent="0.25">
      <c r="A3100">
        <v>6513</v>
      </c>
      <c r="B3100">
        <v>2015</v>
      </c>
      <c r="C3100" t="s">
        <v>3314</v>
      </c>
      <c r="D3100" t="s">
        <v>92</v>
      </c>
      <c r="E3100" t="s">
        <v>3194</v>
      </c>
      <c r="F3100" t="s">
        <v>3827</v>
      </c>
      <c r="G3100" t="s">
        <v>3841</v>
      </c>
      <c r="H3100">
        <v>68</v>
      </c>
      <c r="I3100">
        <v>62</v>
      </c>
      <c r="K3100" t="s">
        <v>668</v>
      </c>
      <c r="L3100">
        <v>1</v>
      </c>
      <c r="M3100" t="s">
        <v>7736</v>
      </c>
    </row>
    <row r="3101" spans="1:13" x14ac:dyDescent="0.25">
      <c r="A3101">
        <v>6515</v>
      </c>
      <c r="B3101">
        <v>2015</v>
      </c>
      <c r="C3101" t="s">
        <v>3314</v>
      </c>
      <c r="D3101" t="s">
        <v>95</v>
      </c>
      <c r="E3101" t="s">
        <v>3194</v>
      </c>
      <c r="F3101" t="s">
        <v>3279</v>
      </c>
      <c r="G3101" t="s">
        <v>3842</v>
      </c>
      <c r="H3101">
        <v>67</v>
      </c>
      <c r="I3101">
        <v>60</v>
      </c>
      <c r="K3101" t="s">
        <v>2233</v>
      </c>
      <c r="L3101">
        <v>1</v>
      </c>
      <c r="M3101" t="s">
        <v>7737</v>
      </c>
    </row>
    <row r="3102" spans="1:13" x14ac:dyDescent="0.25">
      <c r="A3102">
        <v>6516</v>
      </c>
      <c r="B3102">
        <v>2015</v>
      </c>
      <c r="C3102" t="s">
        <v>3314</v>
      </c>
      <c r="D3102" t="s">
        <v>55</v>
      </c>
      <c r="E3102" t="s">
        <v>3194</v>
      </c>
      <c r="F3102" t="s">
        <v>3517</v>
      </c>
      <c r="G3102" t="s">
        <v>3842</v>
      </c>
      <c r="H3102">
        <v>73</v>
      </c>
      <c r="I3102">
        <v>56</v>
      </c>
      <c r="K3102" t="s">
        <v>2234</v>
      </c>
      <c r="L3102">
        <v>1</v>
      </c>
      <c r="M3102" t="s">
        <v>7738</v>
      </c>
    </row>
    <row r="3103" spans="1:13" x14ac:dyDescent="0.25">
      <c r="A3103">
        <v>6522</v>
      </c>
      <c r="B3103">
        <v>2015</v>
      </c>
      <c r="C3103" t="s">
        <v>3311</v>
      </c>
      <c r="D3103" t="s">
        <v>148</v>
      </c>
      <c r="E3103" t="s">
        <v>3194</v>
      </c>
      <c r="F3103" t="s">
        <v>3252</v>
      </c>
      <c r="G3103" t="s">
        <v>3841</v>
      </c>
      <c r="H3103">
        <v>69</v>
      </c>
      <c r="I3103">
        <v>56</v>
      </c>
      <c r="K3103" t="s">
        <v>11</v>
      </c>
      <c r="L3103">
        <v>1</v>
      </c>
      <c r="M3103" t="s">
        <v>4547</v>
      </c>
    </row>
    <row r="3104" spans="1:13" x14ac:dyDescent="0.25">
      <c r="A3104">
        <v>6523</v>
      </c>
      <c r="B3104">
        <v>2015</v>
      </c>
      <c r="C3104" t="s">
        <v>3311</v>
      </c>
      <c r="D3104" t="s">
        <v>12</v>
      </c>
      <c r="E3104" t="s">
        <v>3194</v>
      </c>
      <c r="F3104" t="s">
        <v>3242</v>
      </c>
      <c r="G3104" t="s">
        <v>3842</v>
      </c>
      <c r="H3104">
        <v>78</v>
      </c>
      <c r="I3104">
        <v>66</v>
      </c>
      <c r="K3104" t="s">
        <v>99</v>
      </c>
      <c r="L3104">
        <v>1</v>
      </c>
      <c r="M3104" t="s">
        <v>6984</v>
      </c>
    </row>
    <row r="3105" spans="1:13" x14ac:dyDescent="0.25">
      <c r="A3105">
        <v>6524</v>
      </c>
      <c r="B3105">
        <v>2015</v>
      </c>
      <c r="C3105" t="s">
        <v>3311</v>
      </c>
      <c r="D3105" t="s">
        <v>313</v>
      </c>
      <c r="E3105" t="s">
        <v>3194</v>
      </c>
      <c r="F3105" t="s">
        <v>3354</v>
      </c>
      <c r="G3105" t="s">
        <v>3842</v>
      </c>
      <c r="H3105">
        <v>61</v>
      </c>
      <c r="I3105">
        <v>57</v>
      </c>
      <c r="K3105" t="s">
        <v>100</v>
      </c>
      <c r="L3105">
        <v>1</v>
      </c>
      <c r="M3105" t="s">
        <v>7742</v>
      </c>
    </row>
    <row r="3106" spans="1:13" x14ac:dyDescent="0.25">
      <c r="A3106">
        <v>6527</v>
      </c>
      <c r="B3106">
        <v>2015</v>
      </c>
      <c r="C3106" t="s">
        <v>3311</v>
      </c>
      <c r="D3106" t="s">
        <v>18</v>
      </c>
      <c r="E3106" t="s">
        <v>3194</v>
      </c>
      <c r="F3106" t="s">
        <v>3222</v>
      </c>
      <c r="G3106" t="s">
        <v>3841</v>
      </c>
      <c r="H3106">
        <v>77</v>
      </c>
      <c r="I3106">
        <v>54</v>
      </c>
      <c r="K3106" t="s">
        <v>350</v>
      </c>
      <c r="L3106">
        <v>1</v>
      </c>
      <c r="M3106" t="s">
        <v>5287</v>
      </c>
    </row>
    <row r="3107" spans="1:13" x14ac:dyDescent="0.25">
      <c r="A3107">
        <v>6530</v>
      </c>
      <c r="B3107">
        <v>2015</v>
      </c>
      <c r="C3107" t="s">
        <v>3311</v>
      </c>
      <c r="D3107" t="s">
        <v>331</v>
      </c>
      <c r="E3107" t="s">
        <v>3194</v>
      </c>
      <c r="F3107" t="s">
        <v>3839</v>
      </c>
      <c r="G3107" t="s">
        <v>3842</v>
      </c>
      <c r="H3107">
        <v>78</v>
      </c>
      <c r="I3107">
        <v>68</v>
      </c>
      <c r="K3107" t="s">
        <v>27</v>
      </c>
      <c r="L3107">
        <v>1</v>
      </c>
      <c r="M3107" t="s">
        <v>7743</v>
      </c>
    </row>
    <row r="3108" spans="1:13" x14ac:dyDescent="0.25">
      <c r="A3108">
        <v>6531</v>
      </c>
      <c r="B3108">
        <v>2015</v>
      </c>
      <c r="C3108" t="s">
        <v>3311</v>
      </c>
      <c r="D3108" t="s">
        <v>26</v>
      </c>
      <c r="E3108" t="s">
        <v>3194</v>
      </c>
      <c r="F3108" t="s">
        <v>3458</v>
      </c>
      <c r="G3108" t="s">
        <v>3841</v>
      </c>
      <c r="H3108">
        <v>60</v>
      </c>
      <c r="I3108">
        <v>56</v>
      </c>
      <c r="K3108" t="s">
        <v>857</v>
      </c>
      <c r="L3108">
        <v>1</v>
      </c>
      <c r="M3108" t="s">
        <v>7744</v>
      </c>
    </row>
    <row r="3109" spans="1:13" x14ac:dyDescent="0.25">
      <c r="A3109">
        <v>6532</v>
      </c>
      <c r="B3109">
        <v>2015</v>
      </c>
      <c r="C3109" t="s">
        <v>3311</v>
      </c>
      <c r="D3109" t="s">
        <v>183</v>
      </c>
      <c r="E3109" t="s">
        <v>3194</v>
      </c>
      <c r="F3109" t="s">
        <v>3361</v>
      </c>
      <c r="G3109" t="s">
        <v>3841</v>
      </c>
      <c r="H3109">
        <v>73</v>
      </c>
      <c r="I3109">
        <v>70</v>
      </c>
      <c r="J3109" t="s">
        <v>3844</v>
      </c>
      <c r="K3109" t="s">
        <v>858</v>
      </c>
      <c r="L3109">
        <v>1</v>
      </c>
      <c r="M3109" t="s">
        <v>7745</v>
      </c>
    </row>
    <row r="3110" spans="1:13" x14ac:dyDescent="0.25">
      <c r="A3110">
        <v>6534</v>
      </c>
      <c r="B3110">
        <v>2015</v>
      </c>
      <c r="C3110" t="s">
        <v>3311</v>
      </c>
      <c r="D3110" t="s">
        <v>333</v>
      </c>
      <c r="E3110" t="s">
        <v>3194</v>
      </c>
      <c r="F3110" t="s">
        <v>3499</v>
      </c>
      <c r="G3110" t="s">
        <v>3842</v>
      </c>
      <c r="H3110">
        <v>79</v>
      </c>
      <c r="I3110">
        <v>75</v>
      </c>
      <c r="J3110" t="s">
        <v>3843</v>
      </c>
      <c r="K3110" t="s">
        <v>242</v>
      </c>
      <c r="L3110">
        <v>1</v>
      </c>
      <c r="M3110" t="s">
        <v>7708</v>
      </c>
    </row>
    <row r="3111" spans="1:13" x14ac:dyDescent="0.25">
      <c r="A3111">
        <v>6535</v>
      </c>
      <c r="B3111">
        <v>2015</v>
      </c>
      <c r="C3111" t="s">
        <v>3311</v>
      </c>
      <c r="D3111" t="s">
        <v>83</v>
      </c>
      <c r="E3111" t="s">
        <v>3194</v>
      </c>
      <c r="F3111" t="s">
        <v>3509</v>
      </c>
      <c r="G3111" t="s">
        <v>3842</v>
      </c>
      <c r="H3111">
        <v>71</v>
      </c>
      <c r="I3111">
        <v>56</v>
      </c>
      <c r="K3111" t="s">
        <v>243</v>
      </c>
      <c r="L3111">
        <v>1</v>
      </c>
      <c r="M3111" t="s">
        <v>7746</v>
      </c>
    </row>
    <row r="3112" spans="1:13" x14ac:dyDescent="0.25">
      <c r="A3112">
        <v>6537</v>
      </c>
      <c r="B3112">
        <v>2015</v>
      </c>
      <c r="C3112" t="s">
        <v>3311</v>
      </c>
      <c r="D3112" t="s">
        <v>37</v>
      </c>
      <c r="E3112" t="s">
        <v>3194</v>
      </c>
      <c r="F3112" t="s">
        <v>3314</v>
      </c>
      <c r="G3112" t="s">
        <v>3842</v>
      </c>
      <c r="H3112">
        <v>71</v>
      </c>
      <c r="I3112">
        <v>70</v>
      </c>
      <c r="J3112" t="s">
        <v>3843</v>
      </c>
      <c r="K3112" t="s">
        <v>2239</v>
      </c>
      <c r="L3112">
        <v>1</v>
      </c>
      <c r="M3112" t="s">
        <v>7730</v>
      </c>
    </row>
    <row r="3113" spans="1:13" x14ac:dyDescent="0.25">
      <c r="A3113">
        <v>6540</v>
      </c>
      <c r="B3113">
        <v>2015</v>
      </c>
      <c r="C3113" t="s">
        <v>3311</v>
      </c>
      <c r="D3113" t="s">
        <v>317</v>
      </c>
      <c r="E3113" t="s">
        <v>3194</v>
      </c>
      <c r="F3113" t="s">
        <v>3279</v>
      </c>
      <c r="G3113" t="s">
        <v>3842</v>
      </c>
      <c r="H3113">
        <v>72</v>
      </c>
      <c r="I3113">
        <v>61</v>
      </c>
      <c r="K3113" t="s">
        <v>2240</v>
      </c>
      <c r="L3113">
        <v>1</v>
      </c>
      <c r="M3113" t="s">
        <v>7749</v>
      </c>
    </row>
    <row r="3114" spans="1:13" x14ac:dyDescent="0.25">
      <c r="A3114">
        <v>6542</v>
      </c>
      <c r="B3114">
        <v>2015</v>
      </c>
      <c r="C3114" t="s">
        <v>3311</v>
      </c>
      <c r="D3114" t="s">
        <v>44</v>
      </c>
      <c r="E3114" t="s">
        <v>3194</v>
      </c>
      <c r="F3114" t="s">
        <v>3497</v>
      </c>
      <c r="G3114" t="s">
        <v>3842</v>
      </c>
      <c r="H3114">
        <v>64</v>
      </c>
      <c r="I3114">
        <v>58</v>
      </c>
      <c r="K3114" t="s">
        <v>2241</v>
      </c>
      <c r="L3114">
        <v>1</v>
      </c>
      <c r="M3114" t="s">
        <v>7668</v>
      </c>
    </row>
    <row r="3115" spans="1:13" x14ac:dyDescent="0.25">
      <c r="A3115">
        <v>6543</v>
      </c>
      <c r="B3115">
        <v>2015</v>
      </c>
      <c r="C3115" t="s">
        <v>3311</v>
      </c>
      <c r="D3115" t="s">
        <v>89</v>
      </c>
      <c r="E3115" t="s">
        <v>3194</v>
      </c>
      <c r="F3115" t="s">
        <v>3299</v>
      </c>
      <c r="G3115" t="s">
        <v>3841</v>
      </c>
      <c r="H3115">
        <v>61</v>
      </c>
      <c r="I3115">
        <v>51</v>
      </c>
      <c r="K3115" t="s">
        <v>2242</v>
      </c>
      <c r="L3115">
        <v>1</v>
      </c>
      <c r="M3115" t="s">
        <v>7750</v>
      </c>
    </row>
    <row r="3116" spans="1:13" x14ac:dyDescent="0.25">
      <c r="A3116">
        <v>6546</v>
      </c>
      <c r="B3116">
        <v>2015</v>
      </c>
      <c r="C3116" t="s">
        <v>3311</v>
      </c>
      <c r="D3116" t="s">
        <v>92</v>
      </c>
      <c r="E3116" t="s">
        <v>3194</v>
      </c>
      <c r="F3116" t="s">
        <v>3409</v>
      </c>
      <c r="G3116" t="s">
        <v>3842</v>
      </c>
      <c r="H3116">
        <v>75</v>
      </c>
      <c r="I3116">
        <v>54</v>
      </c>
      <c r="K3116" t="s">
        <v>2244</v>
      </c>
      <c r="L3116">
        <v>1</v>
      </c>
      <c r="M3116" t="s">
        <v>7695</v>
      </c>
    </row>
    <row r="3117" spans="1:13" x14ac:dyDescent="0.25">
      <c r="A3117">
        <v>6548</v>
      </c>
      <c r="B3117">
        <v>2015</v>
      </c>
      <c r="C3117" t="s">
        <v>3311</v>
      </c>
      <c r="D3117" t="s">
        <v>95</v>
      </c>
      <c r="E3117" t="s">
        <v>3194</v>
      </c>
      <c r="F3117" t="s">
        <v>3517</v>
      </c>
      <c r="G3117" t="s">
        <v>3842</v>
      </c>
      <c r="H3117">
        <v>78</v>
      </c>
      <c r="I3117">
        <v>58</v>
      </c>
      <c r="K3117" t="s">
        <v>2245</v>
      </c>
      <c r="L3117">
        <v>1</v>
      </c>
      <c r="M3117" t="s">
        <v>7754</v>
      </c>
    </row>
    <row r="3118" spans="1:13" x14ac:dyDescent="0.25">
      <c r="A3118">
        <v>6549</v>
      </c>
      <c r="B3118">
        <v>2015</v>
      </c>
      <c r="C3118" t="s">
        <v>3311</v>
      </c>
      <c r="D3118" t="s">
        <v>55</v>
      </c>
      <c r="E3118" t="s">
        <v>3194</v>
      </c>
      <c r="F3118" t="s">
        <v>3827</v>
      </c>
      <c r="G3118" t="s">
        <v>3841</v>
      </c>
      <c r="H3118">
        <v>63</v>
      </c>
      <c r="I3118">
        <v>53</v>
      </c>
      <c r="K3118" t="s">
        <v>2246</v>
      </c>
      <c r="L3118">
        <v>1</v>
      </c>
      <c r="M3118" t="s">
        <v>7755</v>
      </c>
    </row>
    <row r="3119" spans="1:13" x14ac:dyDescent="0.25">
      <c r="A3119">
        <v>6552</v>
      </c>
      <c r="B3119">
        <v>2015</v>
      </c>
      <c r="C3119" t="s">
        <v>3279</v>
      </c>
      <c r="D3119" t="s">
        <v>64</v>
      </c>
      <c r="E3119" t="s">
        <v>3194</v>
      </c>
      <c r="F3119" t="s">
        <v>3839</v>
      </c>
      <c r="G3119" t="s">
        <v>3842</v>
      </c>
      <c r="H3119">
        <v>71</v>
      </c>
      <c r="I3119">
        <v>58</v>
      </c>
      <c r="K3119" t="s">
        <v>176</v>
      </c>
      <c r="L3119">
        <v>1</v>
      </c>
      <c r="M3119" t="s">
        <v>7757</v>
      </c>
    </row>
    <row r="3120" spans="1:13" x14ac:dyDescent="0.25">
      <c r="A3120">
        <v>6553</v>
      </c>
      <c r="B3120">
        <v>2015</v>
      </c>
      <c r="C3120" t="s">
        <v>3279</v>
      </c>
      <c r="D3120" t="s">
        <v>65</v>
      </c>
      <c r="E3120" t="s">
        <v>3194</v>
      </c>
      <c r="F3120" t="s">
        <v>3839</v>
      </c>
      <c r="G3120" t="s">
        <v>3842</v>
      </c>
      <c r="H3120">
        <v>78</v>
      </c>
      <c r="I3120">
        <v>68</v>
      </c>
      <c r="K3120" t="s">
        <v>258</v>
      </c>
      <c r="L3120">
        <v>1</v>
      </c>
      <c r="M3120" t="s">
        <v>7758</v>
      </c>
    </row>
    <row r="3121" spans="1:13" x14ac:dyDescent="0.25">
      <c r="A3121">
        <v>6557</v>
      </c>
      <c r="B3121">
        <v>2015</v>
      </c>
      <c r="C3121" t="s">
        <v>3279</v>
      </c>
      <c r="D3121" t="s">
        <v>18</v>
      </c>
      <c r="E3121" t="s">
        <v>3194</v>
      </c>
      <c r="F3121" t="s">
        <v>3263</v>
      </c>
      <c r="G3121" t="s">
        <v>3841</v>
      </c>
      <c r="H3121">
        <v>83</v>
      </c>
      <c r="I3121">
        <v>70</v>
      </c>
      <c r="K3121" t="s">
        <v>151</v>
      </c>
      <c r="L3121">
        <v>1</v>
      </c>
      <c r="M3121" t="s">
        <v>4257</v>
      </c>
    </row>
    <row r="3122" spans="1:13" x14ac:dyDescent="0.25">
      <c r="A3122">
        <v>6559</v>
      </c>
      <c r="B3122">
        <v>2015</v>
      </c>
      <c r="C3122" t="s">
        <v>3279</v>
      </c>
      <c r="D3122" t="s">
        <v>24</v>
      </c>
      <c r="E3122" t="s">
        <v>3194</v>
      </c>
      <c r="F3122" t="s">
        <v>3469</v>
      </c>
      <c r="G3122" t="s">
        <v>3842</v>
      </c>
      <c r="H3122">
        <v>58</v>
      </c>
      <c r="I3122">
        <v>46</v>
      </c>
      <c r="K3122" t="s">
        <v>196</v>
      </c>
      <c r="L3122">
        <v>1</v>
      </c>
      <c r="M3122" t="s">
        <v>7759</v>
      </c>
    </row>
    <row r="3123" spans="1:13" x14ac:dyDescent="0.25">
      <c r="A3123">
        <v>6560</v>
      </c>
      <c r="B3123">
        <v>2015</v>
      </c>
      <c r="C3123" t="s">
        <v>3279</v>
      </c>
      <c r="D3123" t="s">
        <v>263</v>
      </c>
      <c r="E3123" t="s">
        <v>3194</v>
      </c>
      <c r="F3123" t="s">
        <v>3294</v>
      </c>
      <c r="G3123" t="s">
        <v>3842</v>
      </c>
      <c r="H3123">
        <v>83</v>
      </c>
      <c r="I3123">
        <v>44</v>
      </c>
      <c r="K3123" t="s">
        <v>264</v>
      </c>
      <c r="L3123">
        <v>1</v>
      </c>
      <c r="M3123" t="s">
        <v>7760</v>
      </c>
    </row>
    <row r="3124" spans="1:13" x14ac:dyDescent="0.25">
      <c r="A3124">
        <v>6561</v>
      </c>
      <c r="B3124">
        <v>2015</v>
      </c>
      <c r="C3124" t="s">
        <v>3279</v>
      </c>
      <c r="D3124" t="s">
        <v>417</v>
      </c>
      <c r="E3124" t="s">
        <v>3194</v>
      </c>
      <c r="F3124" t="s">
        <v>3388</v>
      </c>
      <c r="G3124" t="s">
        <v>3842</v>
      </c>
      <c r="H3124">
        <v>73</v>
      </c>
      <c r="I3124">
        <v>57</v>
      </c>
      <c r="K3124" t="s">
        <v>464</v>
      </c>
      <c r="L3124">
        <v>1</v>
      </c>
      <c r="M3124" t="s">
        <v>5703</v>
      </c>
    </row>
    <row r="3125" spans="1:13" x14ac:dyDescent="0.25">
      <c r="A3125">
        <v>6564</v>
      </c>
      <c r="B3125">
        <v>2015</v>
      </c>
      <c r="C3125" t="s">
        <v>3279</v>
      </c>
      <c r="D3125" t="s">
        <v>292</v>
      </c>
      <c r="E3125" t="s">
        <v>3194</v>
      </c>
      <c r="F3125" t="s">
        <v>3497</v>
      </c>
      <c r="G3125" t="s">
        <v>3842</v>
      </c>
      <c r="H3125">
        <v>64</v>
      </c>
      <c r="I3125">
        <v>49</v>
      </c>
      <c r="K3125" t="s">
        <v>466</v>
      </c>
      <c r="L3125">
        <v>1</v>
      </c>
      <c r="M3125" t="s">
        <v>7659</v>
      </c>
    </row>
    <row r="3126" spans="1:13" x14ac:dyDescent="0.25">
      <c r="A3126">
        <v>6567</v>
      </c>
      <c r="B3126">
        <v>2015</v>
      </c>
      <c r="C3126" t="s">
        <v>3279</v>
      </c>
      <c r="D3126" t="s">
        <v>161</v>
      </c>
      <c r="E3126" t="s">
        <v>3194</v>
      </c>
      <c r="F3126" t="s">
        <v>3827</v>
      </c>
      <c r="G3126" t="s">
        <v>3841</v>
      </c>
      <c r="H3126">
        <v>67</v>
      </c>
      <c r="I3126">
        <v>53</v>
      </c>
      <c r="K3126" t="s">
        <v>982</v>
      </c>
      <c r="L3126">
        <v>1</v>
      </c>
      <c r="M3126" t="s">
        <v>7763</v>
      </c>
    </row>
    <row r="3127" spans="1:13" x14ac:dyDescent="0.25">
      <c r="A3127">
        <v>6568</v>
      </c>
      <c r="B3127">
        <v>2015</v>
      </c>
      <c r="C3127" t="s">
        <v>3279</v>
      </c>
      <c r="D3127" t="s">
        <v>37</v>
      </c>
      <c r="E3127" t="s">
        <v>3194</v>
      </c>
      <c r="F3127" t="s">
        <v>3409</v>
      </c>
      <c r="G3127" t="s">
        <v>3842</v>
      </c>
      <c r="H3127">
        <v>50</v>
      </c>
      <c r="I3127">
        <v>47</v>
      </c>
      <c r="K3127" t="s">
        <v>1074</v>
      </c>
      <c r="L3127">
        <v>1</v>
      </c>
      <c r="M3127" t="s">
        <v>7688</v>
      </c>
    </row>
    <row r="3128" spans="1:13" x14ac:dyDescent="0.25">
      <c r="A3128">
        <v>6570</v>
      </c>
      <c r="B3128">
        <v>2015</v>
      </c>
      <c r="C3128" t="s">
        <v>3279</v>
      </c>
      <c r="D3128" t="s">
        <v>274</v>
      </c>
      <c r="E3128" t="s">
        <v>3194</v>
      </c>
      <c r="F3128" t="s">
        <v>3499</v>
      </c>
      <c r="G3128" t="s">
        <v>3841</v>
      </c>
      <c r="H3128">
        <v>65</v>
      </c>
      <c r="I3128">
        <v>56</v>
      </c>
      <c r="K3128" t="s">
        <v>984</v>
      </c>
      <c r="L3128">
        <v>1</v>
      </c>
      <c r="M3128" t="s">
        <v>7712</v>
      </c>
    </row>
    <row r="3129" spans="1:13" x14ac:dyDescent="0.25">
      <c r="A3129">
        <v>6573</v>
      </c>
      <c r="B3129">
        <v>2015</v>
      </c>
      <c r="C3129" t="s">
        <v>3279</v>
      </c>
      <c r="D3129" t="s">
        <v>44</v>
      </c>
      <c r="E3129" t="s">
        <v>3194</v>
      </c>
      <c r="F3129" t="s">
        <v>3314</v>
      </c>
      <c r="G3129" t="s">
        <v>3841</v>
      </c>
      <c r="H3129">
        <v>48</v>
      </c>
      <c r="I3129">
        <v>45</v>
      </c>
      <c r="K3129" t="s">
        <v>2250</v>
      </c>
      <c r="L3129">
        <v>1</v>
      </c>
      <c r="M3129" t="s">
        <v>7733</v>
      </c>
    </row>
    <row r="3130" spans="1:13" x14ac:dyDescent="0.25">
      <c r="A3130">
        <v>6575</v>
      </c>
      <c r="B3130">
        <v>2015</v>
      </c>
      <c r="C3130" t="s">
        <v>3279</v>
      </c>
      <c r="D3130" t="s">
        <v>47</v>
      </c>
      <c r="E3130" t="s">
        <v>3194</v>
      </c>
      <c r="F3130" t="s">
        <v>3311</v>
      </c>
      <c r="G3130" t="s">
        <v>3841</v>
      </c>
      <c r="H3130">
        <v>79</v>
      </c>
      <c r="I3130">
        <v>65</v>
      </c>
      <c r="K3130" t="s">
        <v>2251</v>
      </c>
      <c r="L3130">
        <v>1</v>
      </c>
      <c r="M3130" t="s">
        <v>7751</v>
      </c>
    </row>
    <row r="3131" spans="1:13" x14ac:dyDescent="0.25">
      <c r="A3131">
        <v>6576</v>
      </c>
      <c r="B3131">
        <v>2015</v>
      </c>
      <c r="C3131" t="s">
        <v>3279</v>
      </c>
      <c r="D3131" t="s">
        <v>190</v>
      </c>
      <c r="E3131" t="s">
        <v>3194</v>
      </c>
      <c r="F3131" t="s">
        <v>3517</v>
      </c>
      <c r="G3131" t="s">
        <v>3842</v>
      </c>
      <c r="H3131">
        <v>66</v>
      </c>
      <c r="I3131">
        <v>62</v>
      </c>
      <c r="K3131" t="s">
        <v>1078</v>
      </c>
      <c r="L3131">
        <v>1</v>
      </c>
      <c r="M3131" t="s">
        <v>7767</v>
      </c>
    </row>
    <row r="3132" spans="1:13" x14ac:dyDescent="0.25">
      <c r="A3132">
        <v>6578</v>
      </c>
      <c r="B3132">
        <v>2015</v>
      </c>
      <c r="C3132" t="s">
        <v>3279</v>
      </c>
      <c r="D3132" t="s">
        <v>93</v>
      </c>
      <c r="E3132" t="s">
        <v>3194</v>
      </c>
      <c r="F3132" t="s">
        <v>3299</v>
      </c>
      <c r="G3132" t="s">
        <v>3841</v>
      </c>
      <c r="H3132">
        <v>58</v>
      </c>
      <c r="I3132">
        <v>39</v>
      </c>
      <c r="K3132" t="s">
        <v>2252</v>
      </c>
      <c r="L3132">
        <v>1</v>
      </c>
      <c r="M3132" t="s">
        <v>7768</v>
      </c>
    </row>
    <row r="3133" spans="1:13" x14ac:dyDescent="0.25">
      <c r="A3133">
        <v>6581</v>
      </c>
      <c r="B3133">
        <v>2015</v>
      </c>
      <c r="C3133" t="s">
        <v>3279</v>
      </c>
      <c r="D3133" t="s">
        <v>56</v>
      </c>
      <c r="E3133" t="s">
        <v>3194</v>
      </c>
      <c r="F3133" t="s">
        <v>3509</v>
      </c>
      <c r="G3133" t="s">
        <v>3842</v>
      </c>
      <c r="H3133">
        <v>65</v>
      </c>
      <c r="I3133">
        <v>51</v>
      </c>
      <c r="K3133" t="s">
        <v>992</v>
      </c>
      <c r="L3133">
        <v>1</v>
      </c>
      <c r="M3133" t="s">
        <v>7769</v>
      </c>
    </row>
    <row r="3134" spans="1:13" x14ac:dyDescent="0.25">
      <c r="A3134">
        <v>6584</v>
      </c>
      <c r="B3134">
        <v>2015</v>
      </c>
      <c r="C3134" t="s">
        <v>3509</v>
      </c>
      <c r="D3134" t="s">
        <v>64</v>
      </c>
      <c r="E3134" t="s">
        <v>3194</v>
      </c>
      <c r="F3134" t="s">
        <v>3458</v>
      </c>
      <c r="G3134" t="s">
        <v>3842</v>
      </c>
      <c r="H3134">
        <v>64</v>
      </c>
      <c r="I3134">
        <v>53</v>
      </c>
      <c r="K3134" t="s">
        <v>176</v>
      </c>
      <c r="L3134">
        <v>1</v>
      </c>
      <c r="M3134" t="s">
        <v>7771</v>
      </c>
    </row>
    <row r="3135" spans="1:13" x14ac:dyDescent="0.25">
      <c r="A3135">
        <v>6585</v>
      </c>
      <c r="B3135">
        <v>2015</v>
      </c>
      <c r="C3135" t="s">
        <v>3509</v>
      </c>
      <c r="D3135" t="s">
        <v>10</v>
      </c>
      <c r="E3135" t="s">
        <v>3194</v>
      </c>
      <c r="F3135" t="s">
        <v>3839</v>
      </c>
      <c r="G3135" t="s">
        <v>3842</v>
      </c>
      <c r="H3135">
        <v>87</v>
      </c>
      <c r="I3135">
        <v>39</v>
      </c>
      <c r="K3135" t="s">
        <v>258</v>
      </c>
      <c r="L3135">
        <v>1</v>
      </c>
      <c r="M3135" t="s">
        <v>7772</v>
      </c>
    </row>
    <row r="3136" spans="1:13" x14ac:dyDescent="0.25">
      <c r="A3136">
        <v>6590</v>
      </c>
      <c r="B3136">
        <v>2015</v>
      </c>
      <c r="C3136" t="s">
        <v>3509</v>
      </c>
      <c r="D3136" t="s">
        <v>218</v>
      </c>
      <c r="E3136" t="s">
        <v>3194</v>
      </c>
      <c r="F3136" t="s">
        <v>3281</v>
      </c>
      <c r="G3136" t="s">
        <v>3842</v>
      </c>
      <c r="H3136">
        <v>73</v>
      </c>
      <c r="I3136">
        <v>68</v>
      </c>
      <c r="K3136" t="s">
        <v>290</v>
      </c>
      <c r="L3136">
        <v>1</v>
      </c>
      <c r="M3136" t="s">
        <v>7776</v>
      </c>
    </row>
    <row r="3137" spans="1:13" x14ac:dyDescent="0.25">
      <c r="A3137">
        <v>6595</v>
      </c>
      <c r="B3137">
        <v>2015</v>
      </c>
      <c r="C3137" t="s">
        <v>3509</v>
      </c>
      <c r="D3137" t="s">
        <v>26</v>
      </c>
      <c r="E3137" t="s">
        <v>3194</v>
      </c>
      <c r="F3137" t="s">
        <v>3436</v>
      </c>
      <c r="G3137" t="s">
        <v>3841</v>
      </c>
      <c r="H3137">
        <v>77</v>
      </c>
      <c r="I3137">
        <v>65</v>
      </c>
      <c r="K3137" t="s">
        <v>29</v>
      </c>
      <c r="L3137">
        <v>1</v>
      </c>
      <c r="M3137" t="s">
        <v>7390</v>
      </c>
    </row>
    <row r="3138" spans="1:13" x14ac:dyDescent="0.25">
      <c r="A3138">
        <v>6596</v>
      </c>
      <c r="B3138">
        <v>2015</v>
      </c>
      <c r="C3138" t="s">
        <v>3509</v>
      </c>
      <c r="D3138" t="s">
        <v>28</v>
      </c>
      <c r="E3138" t="s">
        <v>3194</v>
      </c>
      <c r="F3138" t="s">
        <v>3280</v>
      </c>
      <c r="G3138" t="s">
        <v>3842</v>
      </c>
      <c r="H3138">
        <v>52</v>
      </c>
      <c r="I3138">
        <v>45</v>
      </c>
      <c r="K3138" t="s">
        <v>156</v>
      </c>
      <c r="L3138">
        <v>1</v>
      </c>
      <c r="M3138" t="s">
        <v>7780</v>
      </c>
    </row>
    <row r="3139" spans="1:13" x14ac:dyDescent="0.25">
      <c r="A3139">
        <v>6598</v>
      </c>
      <c r="B3139">
        <v>2015</v>
      </c>
      <c r="C3139" t="s">
        <v>3509</v>
      </c>
      <c r="D3139" t="s">
        <v>32</v>
      </c>
      <c r="E3139" t="s">
        <v>3194</v>
      </c>
      <c r="F3139" t="s">
        <v>3409</v>
      </c>
      <c r="G3139" t="s">
        <v>3842</v>
      </c>
      <c r="H3139">
        <v>62</v>
      </c>
      <c r="I3139">
        <v>37</v>
      </c>
      <c r="K3139" t="s">
        <v>2254</v>
      </c>
      <c r="L3139">
        <v>1</v>
      </c>
      <c r="M3139" t="s">
        <v>7685</v>
      </c>
    </row>
    <row r="3140" spans="1:13" x14ac:dyDescent="0.25">
      <c r="A3140">
        <v>6600</v>
      </c>
      <c r="B3140">
        <v>2015</v>
      </c>
      <c r="C3140" t="s">
        <v>3509</v>
      </c>
      <c r="D3140" t="s">
        <v>161</v>
      </c>
      <c r="E3140" t="s">
        <v>3194</v>
      </c>
      <c r="F3140" t="s">
        <v>3314</v>
      </c>
      <c r="G3140" t="s">
        <v>3841</v>
      </c>
      <c r="H3140">
        <v>69</v>
      </c>
      <c r="I3140">
        <v>55</v>
      </c>
      <c r="K3140" t="s">
        <v>1601</v>
      </c>
      <c r="L3140">
        <v>1</v>
      </c>
      <c r="M3140" t="s">
        <v>7729</v>
      </c>
    </row>
    <row r="3141" spans="1:13" x14ac:dyDescent="0.25">
      <c r="A3141">
        <v>6601</v>
      </c>
      <c r="B3141">
        <v>2015</v>
      </c>
      <c r="C3141" t="s">
        <v>3509</v>
      </c>
      <c r="D3141" t="s">
        <v>37</v>
      </c>
      <c r="E3141" t="s">
        <v>3194</v>
      </c>
      <c r="F3141" t="s">
        <v>3499</v>
      </c>
      <c r="G3141" t="s">
        <v>3841</v>
      </c>
      <c r="H3141">
        <v>56</v>
      </c>
      <c r="I3141">
        <v>54</v>
      </c>
      <c r="K3141" t="s">
        <v>1602</v>
      </c>
      <c r="L3141">
        <v>1</v>
      </c>
      <c r="M3141" t="s">
        <v>7710</v>
      </c>
    </row>
    <row r="3142" spans="1:13" x14ac:dyDescent="0.25">
      <c r="A3142">
        <v>6603</v>
      </c>
      <c r="B3142">
        <v>2015</v>
      </c>
      <c r="C3142" t="s">
        <v>3509</v>
      </c>
      <c r="D3142" t="s">
        <v>274</v>
      </c>
      <c r="E3142" t="s">
        <v>3194</v>
      </c>
      <c r="F3142" t="s">
        <v>3827</v>
      </c>
      <c r="G3142" t="s">
        <v>3841</v>
      </c>
      <c r="H3142">
        <v>76</v>
      </c>
      <c r="I3142">
        <v>53</v>
      </c>
      <c r="K3142" t="s">
        <v>598</v>
      </c>
      <c r="L3142">
        <v>1</v>
      </c>
      <c r="M3142" t="s">
        <v>7783</v>
      </c>
    </row>
    <row r="3143" spans="1:13" x14ac:dyDescent="0.25">
      <c r="A3143">
        <v>6606</v>
      </c>
      <c r="B3143">
        <v>2015</v>
      </c>
      <c r="C3143" t="s">
        <v>3509</v>
      </c>
      <c r="D3143" t="s">
        <v>44</v>
      </c>
      <c r="E3143" t="s">
        <v>3194</v>
      </c>
      <c r="F3143" t="s">
        <v>3517</v>
      </c>
      <c r="G3143" t="s">
        <v>3842</v>
      </c>
      <c r="H3143">
        <v>52</v>
      </c>
      <c r="I3143">
        <v>46</v>
      </c>
      <c r="K3143" t="s">
        <v>1638</v>
      </c>
      <c r="L3143">
        <v>1</v>
      </c>
      <c r="M3143" t="s">
        <v>7784</v>
      </c>
    </row>
    <row r="3144" spans="1:13" x14ac:dyDescent="0.25">
      <c r="A3144">
        <v>6607</v>
      </c>
      <c r="B3144">
        <v>2015</v>
      </c>
      <c r="C3144" t="s">
        <v>3509</v>
      </c>
      <c r="D3144" t="s">
        <v>45</v>
      </c>
      <c r="E3144" t="s">
        <v>3194</v>
      </c>
      <c r="F3144" t="s">
        <v>3279</v>
      </c>
      <c r="G3144" t="s">
        <v>3841</v>
      </c>
      <c r="H3144">
        <v>53</v>
      </c>
      <c r="I3144">
        <v>50</v>
      </c>
      <c r="K3144" t="s">
        <v>2257</v>
      </c>
      <c r="L3144">
        <v>1</v>
      </c>
      <c r="M3144" t="s">
        <v>7766</v>
      </c>
    </row>
    <row r="3145" spans="1:13" x14ac:dyDescent="0.25">
      <c r="A3145">
        <v>6610</v>
      </c>
      <c r="B3145">
        <v>2015</v>
      </c>
      <c r="C3145" t="s">
        <v>3509</v>
      </c>
      <c r="D3145" t="s">
        <v>342</v>
      </c>
      <c r="E3145" t="s">
        <v>3194</v>
      </c>
      <c r="F3145" t="s">
        <v>3299</v>
      </c>
      <c r="G3145" t="s">
        <v>3841</v>
      </c>
      <c r="H3145">
        <v>68</v>
      </c>
      <c r="I3145">
        <v>57</v>
      </c>
      <c r="K3145" t="s">
        <v>2260</v>
      </c>
      <c r="L3145">
        <v>1</v>
      </c>
      <c r="M3145" t="s">
        <v>7786</v>
      </c>
    </row>
    <row r="3146" spans="1:13" x14ac:dyDescent="0.25">
      <c r="A3146">
        <v>6611</v>
      </c>
      <c r="B3146">
        <v>2015</v>
      </c>
      <c r="C3146" t="s">
        <v>3509</v>
      </c>
      <c r="D3146" t="s">
        <v>93</v>
      </c>
      <c r="E3146" t="s">
        <v>3194</v>
      </c>
      <c r="F3146" t="s">
        <v>3311</v>
      </c>
      <c r="G3146" t="s">
        <v>3842</v>
      </c>
      <c r="H3146">
        <v>60</v>
      </c>
      <c r="I3146">
        <v>56</v>
      </c>
      <c r="K3146" t="s">
        <v>2261</v>
      </c>
      <c r="L3146">
        <v>1</v>
      </c>
      <c r="M3146" t="s">
        <v>7753</v>
      </c>
    </row>
    <row r="3147" spans="1:13" x14ac:dyDescent="0.25">
      <c r="A3147">
        <v>6613</v>
      </c>
      <c r="B3147">
        <v>2015</v>
      </c>
      <c r="C3147" t="s">
        <v>3509</v>
      </c>
      <c r="D3147" t="s">
        <v>55</v>
      </c>
      <c r="E3147" t="s">
        <v>3194</v>
      </c>
      <c r="F3147" t="s">
        <v>3497</v>
      </c>
      <c r="G3147" t="s">
        <v>3842</v>
      </c>
      <c r="H3147">
        <v>80</v>
      </c>
      <c r="I3147">
        <v>77</v>
      </c>
      <c r="J3147" t="s">
        <v>3845</v>
      </c>
      <c r="K3147" t="s">
        <v>2262</v>
      </c>
      <c r="L3147">
        <v>1</v>
      </c>
      <c r="M3147" t="s">
        <v>7675</v>
      </c>
    </row>
    <row r="3148" spans="1:13" x14ac:dyDescent="0.25">
      <c r="A3148">
        <v>6616</v>
      </c>
      <c r="B3148">
        <v>2015</v>
      </c>
      <c r="C3148" t="s">
        <v>3299</v>
      </c>
      <c r="D3148" t="s">
        <v>8</v>
      </c>
      <c r="E3148" t="s">
        <v>3194</v>
      </c>
      <c r="F3148" t="s">
        <v>3399</v>
      </c>
      <c r="G3148" t="s">
        <v>3842</v>
      </c>
      <c r="H3148">
        <v>64</v>
      </c>
      <c r="I3148">
        <v>52</v>
      </c>
      <c r="K3148" t="s">
        <v>176</v>
      </c>
      <c r="L3148">
        <v>1</v>
      </c>
      <c r="M3148" t="s">
        <v>5605</v>
      </c>
    </row>
    <row r="3149" spans="1:13" x14ac:dyDescent="0.25">
      <c r="A3149">
        <v>6618</v>
      </c>
      <c r="B3149">
        <v>2015</v>
      </c>
      <c r="C3149" t="s">
        <v>3299</v>
      </c>
      <c r="D3149" t="s">
        <v>149</v>
      </c>
      <c r="E3149" t="s">
        <v>3194</v>
      </c>
      <c r="F3149" t="s">
        <v>3462</v>
      </c>
      <c r="G3149" t="s">
        <v>3842</v>
      </c>
      <c r="H3149">
        <v>73</v>
      </c>
      <c r="I3149">
        <v>53</v>
      </c>
      <c r="K3149" t="s">
        <v>259</v>
      </c>
      <c r="L3149">
        <v>1</v>
      </c>
      <c r="M3149" t="s">
        <v>7596</v>
      </c>
    </row>
    <row r="3150" spans="1:13" x14ac:dyDescent="0.25">
      <c r="A3150">
        <v>6619</v>
      </c>
      <c r="B3150">
        <v>2015</v>
      </c>
      <c r="C3150" t="s">
        <v>3299</v>
      </c>
      <c r="D3150" t="s">
        <v>12</v>
      </c>
      <c r="E3150" t="s">
        <v>3194</v>
      </c>
      <c r="F3150" t="s">
        <v>3332</v>
      </c>
      <c r="G3150" t="s">
        <v>3842</v>
      </c>
      <c r="H3150">
        <v>66</v>
      </c>
      <c r="I3150">
        <v>49</v>
      </c>
      <c r="K3150" t="s">
        <v>260</v>
      </c>
      <c r="L3150">
        <v>1</v>
      </c>
      <c r="M3150" t="s">
        <v>5007</v>
      </c>
    </row>
    <row r="3151" spans="1:13" x14ac:dyDescent="0.25">
      <c r="A3151">
        <v>6622</v>
      </c>
      <c r="B3151">
        <v>2015</v>
      </c>
      <c r="C3151" t="s">
        <v>3299</v>
      </c>
      <c r="D3151" t="s">
        <v>104</v>
      </c>
      <c r="E3151" t="s">
        <v>3194</v>
      </c>
      <c r="F3151" t="s">
        <v>3287</v>
      </c>
      <c r="G3151" t="s">
        <v>3842</v>
      </c>
      <c r="H3151">
        <v>55</v>
      </c>
      <c r="I3151">
        <v>50</v>
      </c>
      <c r="K3151" t="s">
        <v>674</v>
      </c>
      <c r="L3151">
        <v>1</v>
      </c>
      <c r="M3151" t="s">
        <v>4515</v>
      </c>
    </row>
    <row r="3152" spans="1:13" x14ac:dyDescent="0.25">
      <c r="A3152">
        <v>6623</v>
      </c>
      <c r="B3152">
        <v>2015</v>
      </c>
      <c r="C3152" t="s">
        <v>3299</v>
      </c>
      <c r="D3152" t="s">
        <v>20</v>
      </c>
      <c r="E3152" t="s">
        <v>3194</v>
      </c>
      <c r="F3152" t="s">
        <v>3288</v>
      </c>
      <c r="G3152" t="s">
        <v>3842</v>
      </c>
      <c r="H3152">
        <v>71</v>
      </c>
      <c r="I3152">
        <v>65</v>
      </c>
      <c r="J3152" t="s">
        <v>3843</v>
      </c>
      <c r="K3152" t="s">
        <v>675</v>
      </c>
      <c r="L3152">
        <v>1</v>
      </c>
      <c r="M3152" t="s">
        <v>4408</v>
      </c>
    </row>
    <row r="3153" spans="1:13" x14ac:dyDescent="0.25">
      <c r="A3153">
        <v>6627</v>
      </c>
      <c r="B3153">
        <v>2015</v>
      </c>
      <c r="C3153" t="s">
        <v>3299</v>
      </c>
      <c r="D3153" t="s">
        <v>183</v>
      </c>
      <c r="E3153" t="s">
        <v>3194</v>
      </c>
      <c r="F3153" t="s">
        <v>3394</v>
      </c>
      <c r="G3153" t="s">
        <v>3842</v>
      </c>
      <c r="H3153">
        <v>74</v>
      </c>
      <c r="I3153">
        <v>63</v>
      </c>
      <c r="K3153" t="s">
        <v>715</v>
      </c>
      <c r="L3153">
        <v>1</v>
      </c>
      <c r="M3153" t="s">
        <v>7790</v>
      </c>
    </row>
    <row r="3154" spans="1:13" x14ac:dyDescent="0.25">
      <c r="A3154">
        <v>6629</v>
      </c>
      <c r="B3154">
        <v>2015</v>
      </c>
      <c r="C3154" t="s">
        <v>3299</v>
      </c>
      <c r="D3154" t="s">
        <v>333</v>
      </c>
      <c r="E3154" t="s">
        <v>3194</v>
      </c>
      <c r="F3154" t="s">
        <v>3279</v>
      </c>
      <c r="G3154" t="s">
        <v>3842</v>
      </c>
      <c r="H3154">
        <v>67</v>
      </c>
      <c r="I3154">
        <v>58</v>
      </c>
      <c r="K3154" t="s">
        <v>2265</v>
      </c>
      <c r="L3154">
        <v>1</v>
      </c>
      <c r="M3154" t="s">
        <v>7762</v>
      </c>
    </row>
    <row r="3155" spans="1:13" x14ac:dyDescent="0.25">
      <c r="A3155">
        <v>6630</v>
      </c>
      <c r="B3155">
        <v>2015</v>
      </c>
      <c r="C3155" t="s">
        <v>3299</v>
      </c>
      <c r="D3155" t="s">
        <v>83</v>
      </c>
      <c r="E3155" t="s">
        <v>3194</v>
      </c>
      <c r="F3155" t="s">
        <v>3517</v>
      </c>
      <c r="G3155" t="s">
        <v>3842</v>
      </c>
      <c r="H3155">
        <v>55</v>
      </c>
      <c r="I3155">
        <v>39</v>
      </c>
      <c r="K3155" t="s">
        <v>1643</v>
      </c>
      <c r="L3155">
        <v>1</v>
      </c>
      <c r="M3155" t="s">
        <v>7791</v>
      </c>
    </row>
    <row r="3156" spans="1:13" x14ac:dyDescent="0.25">
      <c r="A3156">
        <v>6633</v>
      </c>
      <c r="B3156">
        <v>2015</v>
      </c>
      <c r="C3156" t="s">
        <v>3299</v>
      </c>
      <c r="D3156" t="s">
        <v>594</v>
      </c>
      <c r="E3156" t="s">
        <v>3194</v>
      </c>
      <c r="F3156" t="s">
        <v>3509</v>
      </c>
      <c r="G3156" t="s">
        <v>3842</v>
      </c>
      <c r="H3156">
        <v>60</v>
      </c>
      <c r="I3156">
        <v>46</v>
      </c>
      <c r="K3156" t="s">
        <v>2266</v>
      </c>
      <c r="L3156">
        <v>1</v>
      </c>
      <c r="M3156" t="s">
        <v>7782</v>
      </c>
    </row>
    <row r="3157" spans="1:13" x14ac:dyDescent="0.25">
      <c r="A3157">
        <v>6634</v>
      </c>
      <c r="B3157">
        <v>2015</v>
      </c>
      <c r="C3157" t="s">
        <v>3299</v>
      </c>
      <c r="D3157" t="s">
        <v>274</v>
      </c>
      <c r="E3157" t="s">
        <v>3194</v>
      </c>
      <c r="F3157" t="s">
        <v>3311</v>
      </c>
      <c r="G3157" t="s">
        <v>3842</v>
      </c>
      <c r="H3157">
        <v>66</v>
      </c>
      <c r="I3157">
        <v>60</v>
      </c>
      <c r="K3157" t="s">
        <v>2267</v>
      </c>
      <c r="L3157">
        <v>1</v>
      </c>
      <c r="M3157" t="s">
        <v>7748</v>
      </c>
    </row>
    <row r="3158" spans="1:13" x14ac:dyDescent="0.25">
      <c r="A3158">
        <v>6637</v>
      </c>
      <c r="B3158">
        <v>2015</v>
      </c>
      <c r="C3158" t="s">
        <v>3299</v>
      </c>
      <c r="D3158" t="s">
        <v>44</v>
      </c>
      <c r="E3158" t="s">
        <v>3194</v>
      </c>
      <c r="F3158" t="s">
        <v>3827</v>
      </c>
      <c r="G3158" t="s">
        <v>3842</v>
      </c>
      <c r="H3158">
        <v>70</v>
      </c>
      <c r="I3158">
        <v>54</v>
      </c>
      <c r="K3158" t="s">
        <v>2268</v>
      </c>
      <c r="L3158">
        <v>1</v>
      </c>
      <c r="M3158" t="s">
        <v>7793</v>
      </c>
    </row>
    <row r="3159" spans="1:13" x14ac:dyDescent="0.25">
      <c r="A3159">
        <v>6639</v>
      </c>
      <c r="B3159">
        <v>2015</v>
      </c>
      <c r="C3159" t="s">
        <v>3299</v>
      </c>
      <c r="D3159" t="s">
        <v>47</v>
      </c>
      <c r="E3159" t="s">
        <v>3194</v>
      </c>
      <c r="F3159" t="s">
        <v>3409</v>
      </c>
      <c r="G3159" t="s">
        <v>3842</v>
      </c>
      <c r="H3159">
        <v>69</v>
      </c>
      <c r="I3159">
        <v>53</v>
      </c>
      <c r="K3159" t="s">
        <v>2269</v>
      </c>
      <c r="L3159">
        <v>1</v>
      </c>
      <c r="M3159" t="s">
        <v>7694</v>
      </c>
    </row>
    <row r="3160" spans="1:13" x14ac:dyDescent="0.25">
      <c r="A3160">
        <v>6640</v>
      </c>
      <c r="B3160">
        <v>2015</v>
      </c>
      <c r="C3160" t="s">
        <v>3299</v>
      </c>
      <c r="D3160" t="s">
        <v>190</v>
      </c>
      <c r="E3160" t="s">
        <v>3194</v>
      </c>
      <c r="F3160" t="s">
        <v>3314</v>
      </c>
      <c r="G3160" t="s">
        <v>3842</v>
      </c>
      <c r="H3160">
        <v>83</v>
      </c>
      <c r="I3160">
        <v>64</v>
      </c>
      <c r="K3160" t="s">
        <v>2270</v>
      </c>
      <c r="L3160">
        <v>1</v>
      </c>
      <c r="M3160" t="s">
        <v>7735</v>
      </c>
    </row>
    <row r="3161" spans="1:13" x14ac:dyDescent="0.25">
      <c r="A3161">
        <v>6643</v>
      </c>
      <c r="B3161">
        <v>2015</v>
      </c>
      <c r="C3161" t="s">
        <v>3299</v>
      </c>
      <c r="D3161" t="s">
        <v>95</v>
      </c>
      <c r="E3161" t="s">
        <v>3194</v>
      </c>
      <c r="F3161" t="s">
        <v>3497</v>
      </c>
      <c r="G3161" t="s">
        <v>3842</v>
      </c>
      <c r="H3161">
        <v>56</v>
      </c>
      <c r="I3161">
        <v>39</v>
      </c>
      <c r="K3161" t="s">
        <v>2271</v>
      </c>
      <c r="L3161">
        <v>1</v>
      </c>
      <c r="M3161" t="s">
        <v>7674</v>
      </c>
    </row>
    <row r="3162" spans="1:13" x14ac:dyDescent="0.25">
      <c r="A3162">
        <v>6644</v>
      </c>
      <c r="B3162">
        <v>2015</v>
      </c>
      <c r="C3162" t="s">
        <v>3299</v>
      </c>
      <c r="D3162" t="s">
        <v>55</v>
      </c>
      <c r="E3162" t="s">
        <v>3194</v>
      </c>
      <c r="F3162" t="s">
        <v>3499</v>
      </c>
      <c r="G3162" t="s">
        <v>3842</v>
      </c>
      <c r="H3162">
        <v>68</v>
      </c>
      <c r="I3162">
        <v>57</v>
      </c>
      <c r="K3162" t="s">
        <v>2272</v>
      </c>
      <c r="L3162">
        <v>1</v>
      </c>
      <c r="M3162" t="s">
        <v>7719</v>
      </c>
    </row>
    <row r="3163" spans="1:13" x14ac:dyDescent="0.25">
      <c r="A3163">
        <v>6654</v>
      </c>
      <c r="B3163">
        <v>2015</v>
      </c>
      <c r="C3163" t="s">
        <v>3517</v>
      </c>
      <c r="D3163" t="s">
        <v>16</v>
      </c>
      <c r="E3163" t="s">
        <v>3194</v>
      </c>
      <c r="F3163" t="s">
        <v>3839</v>
      </c>
      <c r="G3163" t="s">
        <v>3842</v>
      </c>
      <c r="H3163">
        <v>76</v>
      </c>
      <c r="I3163">
        <v>60</v>
      </c>
      <c r="K3163" t="s">
        <v>235</v>
      </c>
      <c r="L3163">
        <v>1</v>
      </c>
      <c r="M3163" t="s">
        <v>7796</v>
      </c>
    </row>
    <row r="3164" spans="1:13" x14ac:dyDescent="0.25">
      <c r="A3164">
        <v>6656</v>
      </c>
      <c r="B3164">
        <v>2015</v>
      </c>
      <c r="C3164" t="s">
        <v>3517</v>
      </c>
      <c r="D3164" t="s">
        <v>20</v>
      </c>
      <c r="E3164" t="s">
        <v>3194</v>
      </c>
      <c r="F3164" t="s">
        <v>3354</v>
      </c>
      <c r="G3164" t="s">
        <v>3842</v>
      </c>
      <c r="H3164">
        <v>71</v>
      </c>
      <c r="I3164">
        <v>49</v>
      </c>
      <c r="K3164" t="s">
        <v>152</v>
      </c>
      <c r="L3164">
        <v>1</v>
      </c>
      <c r="M3164" t="s">
        <v>7798</v>
      </c>
    </row>
    <row r="3165" spans="1:13" x14ac:dyDescent="0.25">
      <c r="A3165">
        <v>6658</v>
      </c>
      <c r="B3165">
        <v>2015</v>
      </c>
      <c r="C3165" t="s">
        <v>3517</v>
      </c>
      <c r="D3165" t="s">
        <v>78</v>
      </c>
      <c r="E3165" t="s">
        <v>3194</v>
      </c>
      <c r="F3165" t="s">
        <v>3378</v>
      </c>
      <c r="G3165" t="s">
        <v>3842</v>
      </c>
      <c r="H3165">
        <v>65</v>
      </c>
      <c r="I3165">
        <v>50</v>
      </c>
      <c r="K3165" t="s">
        <v>154</v>
      </c>
      <c r="L3165">
        <v>1</v>
      </c>
      <c r="M3165" t="s">
        <v>7800</v>
      </c>
    </row>
    <row r="3166" spans="1:13" x14ac:dyDescent="0.25">
      <c r="A3166">
        <v>6659</v>
      </c>
      <c r="B3166">
        <v>2015</v>
      </c>
      <c r="C3166" t="s">
        <v>3517</v>
      </c>
      <c r="D3166" t="s">
        <v>331</v>
      </c>
      <c r="E3166" t="s">
        <v>3194</v>
      </c>
      <c r="F3166" t="s">
        <v>3349</v>
      </c>
      <c r="G3166" t="s">
        <v>3842</v>
      </c>
      <c r="H3166">
        <v>65</v>
      </c>
      <c r="I3166">
        <v>58</v>
      </c>
      <c r="K3166" t="s">
        <v>332</v>
      </c>
      <c r="L3166">
        <v>1</v>
      </c>
      <c r="M3166" t="s">
        <v>7801</v>
      </c>
    </row>
    <row r="3167" spans="1:13" x14ac:dyDescent="0.25">
      <c r="A3167">
        <v>6660</v>
      </c>
      <c r="B3167">
        <v>2015</v>
      </c>
      <c r="C3167" t="s">
        <v>3517</v>
      </c>
      <c r="D3167" t="s">
        <v>417</v>
      </c>
      <c r="E3167" t="s">
        <v>3194</v>
      </c>
      <c r="F3167" t="s">
        <v>3526</v>
      </c>
      <c r="G3167" t="s">
        <v>3841</v>
      </c>
      <c r="H3167">
        <v>56</v>
      </c>
      <c r="I3167">
        <v>52</v>
      </c>
      <c r="K3167" t="s">
        <v>429</v>
      </c>
      <c r="L3167">
        <v>1</v>
      </c>
      <c r="M3167" t="s">
        <v>7802</v>
      </c>
    </row>
    <row r="3168" spans="1:13" x14ac:dyDescent="0.25">
      <c r="A3168">
        <v>6661</v>
      </c>
      <c r="B3168">
        <v>2015</v>
      </c>
      <c r="C3168" t="s">
        <v>3517</v>
      </c>
      <c r="D3168" t="s">
        <v>28</v>
      </c>
      <c r="E3168" t="s">
        <v>3194</v>
      </c>
      <c r="F3168" t="s">
        <v>3271</v>
      </c>
      <c r="G3168" t="s">
        <v>3841</v>
      </c>
      <c r="H3168">
        <v>83</v>
      </c>
      <c r="I3168">
        <v>71</v>
      </c>
      <c r="K3168" t="s">
        <v>182</v>
      </c>
      <c r="L3168">
        <v>1</v>
      </c>
      <c r="M3168" t="s">
        <v>7803</v>
      </c>
    </row>
    <row r="3169" spans="1:13" x14ac:dyDescent="0.25">
      <c r="A3169">
        <v>6662</v>
      </c>
      <c r="B3169">
        <v>2015</v>
      </c>
      <c r="C3169" t="s">
        <v>3517</v>
      </c>
      <c r="D3169" t="s">
        <v>292</v>
      </c>
      <c r="E3169" t="s">
        <v>3194</v>
      </c>
      <c r="F3169" t="s">
        <v>3509</v>
      </c>
      <c r="G3169" t="s">
        <v>3841</v>
      </c>
      <c r="H3169">
        <v>53</v>
      </c>
      <c r="I3169">
        <v>50</v>
      </c>
      <c r="K3169" t="s">
        <v>112</v>
      </c>
      <c r="L3169">
        <v>1</v>
      </c>
      <c r="M3169" t="s">
        <v>7781</v>
      </c>
    </row>
    <row r="3170" spans="1:13" x14ac:dyDescent="0.25">
      <c r="A3170">
        <v>6665</v>
      </c>
      <c r="B3170">
        <v>2015</v>
      </c>
      <c r="C3170" t="s">
        <v>3517</v>
      </c>
      <c r="D3170" t="s">
        <v>36</v>
      </c>
      <c r="E3170" t="s">
        <v>3194</v>
      </c>
      <c r="F3170" t="s">
        <v>3311</v>
      </c>
      <c r="G3170" t="s">
        <v>3841</v>
      </c>
      <c r="H3170">
        <v>59</v>
      </c>
      <c r="I3170">
        <v>56</v>
      </c>
      <c r="K3170" t="s">
        <v>2275</v>
      </c>
      <c r="L3170">
        <v>1</v>
      </c>
      <c r="M3170" t="s">
        <v>7747</v>
      </c>
    </row>
    <row r="3171" spans="1:13" x14ac:dyDescent="0.25">
      <c r="A3171">
        <v>6667</v>
      </c>
      <c r="B3171">
        <v>2015</v>
      </c>
      <c r="C3171" t="s">
        <v>3517</v>
      </c>
      <c r="D3171" t="s">
        <v>594</v>
      </c>
      <c r="E3171" t="s">
        <v>3194</v>
      </c>
      <c r="F3171" t="s">
        <v>3279</v>
      </c>
      <c r="G3171" t="s">
        <v>3842</v>
      </c>
      <c r="H3171">
        <v>59</v>
      </c>
      <c r="I3171">
        <v>52</v>
      </c>
      <c r="K3171" t="s">
        <v>318</v>
      </c>
      <c r="L3171">
        <v>1</v>
      </c>
      <c r="M3171" t="s">
        <v>7764</v>
      </c>
    </row>
    <row r="3172" spans="1:13" x14ac:dyDescent="0.25">
      <c r="A3172">
        <v>6668</v>
      </c>
      <c r="B3172">
        <v>2015</v>
      </c>
      <c r="C3172" t="s">
        <v>3517</v>
      </c>
      <c r="D3172" t="s">
        <v>274</v>
      </c>
      <c r="E3172" t="s">
        <v>3194</v>
      </c>
      <c r="F3172" t="s">
        <v>3497</v>
      </c>
      <c r="G3172" t="s">
        <v>3842</v>
      </c>
      <c r="H3172">
        <v>70</v>
      </c>
      <c r="I3172">
        <v>59</v>
      </c>
      <c r="K3172" t="s">
        <v>1584</v>
      </c>
      <c r="L3172">
        <v>1</v>
      </c>
      <c r="M3172" t="s">
        <v>7665</v>
      </c>
    </row>
    <row r="3173" spans="1:13" x14ac:dyDescent="0.25">
      <c r="A3173">
        <v>6670</v>
      </c>
      <c r="B3173">
        <v>2015</v>
      </c>
      <c r="C3173" t="s">
        <v>3517</v>
      </c>
      <c r="D3173" t="s">
        <v>43</v>
      </c>
      <c r="E3173" t="s">
        <v>3194</v>
      </c>
      <c r="F3173" t="s">
        <v>3299</v>
      </c>
      <c r="G3173" t="s">
        <v>3841</v>
      </c>
      <c r="H3173">
        <v>59</v>
      </c>
      <c r="I3173">
        <v>52</v>
      </c>
      <c r="K3173" t="s">
        <v>320</v>
      </c>
      <c r="L3173">
        <v>1</v>
      </c>
      <c r="M3173" t="s">
        <v>7792</v>
      </c>
    </row>
    <row r="3174" spans="1:13" x14ac:dyDescent="0.25">
      <c r="A3174">
        <v>6673</v>
      </c>
      <c r="B3174">
        <v>2015</v>
      </c>
      <c r="C3174" t="s">
        <v>3517</v>
      </c>
      <c r="D3174" t="s">
        <v>47</v>
      </c>
      <c r="E3174" t="s">
        <v>3194</v>
      </c>
      <c r="F3174" t="s">
        <v>3314</v>
      </c>
      <c r="G3174" t="s">
        <v>3842</v>
      </c>
      <c r="H3174">
        <v>65</v>
      </c>
      <c r="I3174">
        <v>59</v>
      </c>
      <c r="K3174" t="s">
        <v>2277</v>
      </c>
      <c r="L3174">
        <v>1</v>
      </c>
      <c r="M3174" t="s">
        <v>7734</v>
      </c>
    </row>
    <row r="3175" spans="1:13" x14ac:dyDescent="0.25">
      <c r="A3175">
        <v>6675</v>
      </c>
      <c r="B3175">
        <v>2015</v>
      </c>
      <c r="C3175" t="s">
        <v>3517</v>
      </c>
      <c r="D3175" t="s">
        <v>92</v>
      </c>
      <c r="E3175" t="s">
        <v>3194</v>
      </c>
      <c r="F3175" t="s">
        <v>3499</v>
      </c>
      <c r="G3175" t="s">
        <v>3841</v>
      </c>
      <c r="H3175">
        <v>72</v>
      </c>
      <c r="I3175">
        <v>64</v>
      </c>
      <c r="K3175" t="s">
        <v>2278</v>
      </c>
      <c r="L3175">
        <v>1</v>
      </c>
      <c r="M3175" t="s">
        <v>7717</v>
      </c>
    </row>
    <row r="3176" spans="1:13" x14ac:dyDescent="0.25">
      <c r="A3176">
        <v>6676</v>
      </c>
      <c r="B3176">
        <v>2015</v>
      </c>
      <c r="C3176" t="s">
        <v>3517</v>
      </c>
      <c r="D3176" t="s">
        <v>51</v>
      </c>
      <c r="E3176" t="s">
        <v>3194</v>
      </c>
      <c r="F3176" t="s">
        <v>3827</v>
      </c>
      <c r="G3176" t="s">
        <v>3841</v>
      </c>
      <c r="H3176">
        <v>84</v>
      </c>
      <c r="I3176">
        <v>62</v>
      </c>
      <c r="K3176" t="s">
        <v>2279</v>
      </c>
      <c r="L3176">
        <v>1</v>
      </c>
      <c r="M3176" t="s">
        <v>7805</v>
      </c>
    </row>
    <row r="3177" spans="1:13" x14ac:dyDescent="0.25">
      <c r="A3177">
        <v>6679</v>
      </c>
      <c r="B3177">
        <v>2015</v>
      </c>
      <c r="C3177" t="s">
        <v>3517</v>
      </c>
      <c r="D3177" t="s">
        <v>56</v>
      </c>
      <c r="E3177" t="s">
        <v>3194</v>
      </c>
      <c r="F3177" t="s">
        <v>3409</v>
      </c>
      <c r="G3177" t="s">
        <v>3842</v>
      </c>
      <c r="H3177">
        <v>63</v>
      </c>
      <c r="I3177">
        <v>57</v>
      </c>
      <c r="K3177" t="s">
        <v>2280</v>
      </c>
      <c r="L3177">
        <v>1</v>
      </c>
      <c r="M3177" t="s">
        <v>7699</v>
      </c>
    </row>
    <row r="3178" spans="1:13" x14ac:dyDescent="0.25">
      <c r="A3178">
        <v>6682</v>
      </c>
      <c r="B3178">
        <v>2015</v>
      </c>
      <c r="C3178" t="s">
        <v>3827</v>
      </c>
      <c r="D3178" t="s">
        <v>64</v>
      </c>
      <c r="E3178" t="s">
        <v>3194</v>
      </c>
      <c r="F3178" t="s">
        <v>3362</v>
      </c>
      <c r="G3178" t="s">
        <v>3842</v>
      </c>
      <c r="H3178">
        <v>71</v>
      </c>
      <c r="I3178">
        <v>54</v>
      </c>
      <c r="K3178" t="s">
        <v>176</v>
      </c>
      <c r="L3178">
        <v>1</v>
      </c>
      <c r="M3178" t="s">
        <v>7807</v>
      </c>
    </row>
    <row r="3179" spans="1:13" x14ac:dyDescent="0.25">
      <c r="A3179">
        <v>6684</v>
      </c>
      <c r="B3179">
        <v>2015</v>
      </c>
      <c r="C3179" t="s">
        <v>3827</v>
      </c>
      <c r="D3179" t="s">
        <v>68</v>
      </c>
      <c r="E3179" t="s">
        <v>3194</v>
      </c>
      <c r="F3179" t="s">
        <v>3839</v>
      </c>
      <c r="G3179" t="s">
        <v>3842</v>
      </c>
      <c r="H3179">
        <v>105</v>
      </c>
      <c r="I3179">
        <v>57</v>
      </c>
      <c r="K3179" t="s">
        <v>259</v>
      </c>
      <c r="L3179">
        <v>1</v>
      </c>
      <c r="M3179" t="s">
        <v>7808</v>
      </c>
    </row>
    <row r="3180" spans="1:13" x14ac:dyDescent="0.25">
      <c r="A3180">
        <v>6685</v>
      </c>
      <c r="B3180">
        <v>2015</v>
      </c>
      <c r="C3180" t="s">
        <v>3827</v>
      </c>
      <c r="D3180" t="s">
        <v>16</v>
      </c>
      <c r="E3180" t="s">
        <v>3194</v>
      </c>
      <c r="F3180" t="s">
        <v>3264</v>
      </c>
      <c r="G3180" t="s">
        <v>3842</v>
      </c>
      <c r="H3180">
        <v>75</v>
      </c>
      <c r="I3180">
        <v>55</v>
      </c>
      <c r="K3180" t="s">
        <v>260</v>
      </c>
      <c r="L3180">
        <v>1</v>
      </c>
      <c r="M3180" t="s">
        <v>4272</v>
      </c>
    </row>
    <row r="3181" spans="1:13" x14ac:dyDescent="0.25">
      <c r="A3181">
        <v>6687</v>
      </c>
      <c r="B3181">
        <v>2015</v>
      </c>
      <c r="C3181" t="s">
        <v>3827</v>
      </c>
      <c r="D3181" t="s">
        <v>20</v>
      </c>
      <c r="E3181" t="s">
        <v>3194</v>
      </c>
      <c r="F3181" t="s">
        <v>3252</v>
      </c>
      <c r="G3181" t="s">
        <v>3842</v>
      </c>
      <c r="H3181">
        <v>81</v>
      </c>
      <c r="I3181">
        <v>52</v>
      </c>
      <c r="K3181" t="s">
        <v>103</v>
      </c>
      <c r="L3181">
        <v>1</v>
      </c>
      <c r="M3181" t="s">
        <v>4553</v>
      </c>
    </row>
    <row r="3182" spans="1:13" x14ac:dyDescent="0.25">
      <c r="A3182">
        <v>6688</v>
      </c>
      <c r="B3182">
        <v>2015</v>
      </c>
      <c r="C3182" t="s">
        <v>3827</v>
      </c>
      <c r="D3182" t="s">
        <v>107</v>
      </c>
      <c r="E3182" t="s">
        <v>3194</v>
      </c>
      <c r="F3182" t="s">
        <v>3226</v>
      </c>
      <c r="G3182" t="s">
        <v>3842</v>
      </c>
      <c r="H3182">
        <v>77</v>
      </c>
      <c r="I3182">
        <v>68</v>
      </c>
      <c r="K3182" t="s">
        <v>262</v>
      </c>
      <c r="L3182">
        <v>1</v>
      </c>
      <c r="M3182" t="s">
        <v>5433</v>
      </c>
    </row>
    <row r="3183" spans="1:13" x14ac:dyDescent="0.25">
      <c r="A3183">
        <v>6690</v>
      </c>
      <c r="B3183">
        <v>2015</v>
      </c>
      <c r="C3183" t="s">
        <v>3827</v>
      </c>
      <c r="D3183" t="s">
        <v>331</v>
      </c>
      <c r="E3183" t="s">
        <v>3194</v>
      </c>
      <c r="F3183" t="s">
        <v>3276</v>
      </c>
      <c r="G3183" t="s">
        <v>3842</v>
      </c>
      <c r="H3183">
        <v>53</v>
      </c>
      <c r="I3183">
        <v>52</v>
      </c>
      <c r="K3183" t="s">
        <v>416</v>
      </c>
      <c r="L3183">
        <v>1</v>
      </c>
      <c r="M3183" t="s">
        <v>7810</v>
      </c>
    </row>
    <row r="3184" spans="1:13" x14ac:dyDescent="0.25">
      <c r="A3184">
        <v>6695</v>
      </c>
      <c r="B3184">
        <v>2015</v>
      </c>
      <c r="C3184" t="s">
        <v>3827</v>
      </c>
      <c r="D3184" t="s">
        <v>333</v>
      </c>
      <c r="E3184" t="s">
        <v>3194</v>
      </c>
      <c r="F3184" t="s">
        <v>3314</v>
      </c>
      <c r="G3184" t="s">
        <v>3842</v>
      </c>
      <c r="H3184">
        <v>70</v>
      </c>
      <c r="I3184">
        <v>62</v>
      </c>
      <c r="K3184" t="s">
        <v>467</v>
      </c>
      <c r="L3184">
        <v>1</v>
      </c>
      <c r="M3184" t="s">
        <v>7728</v>
      </c>
    </row>
    <row r="3185" spans="1:13" x14ac:dyDescent="0.25">
      <c r="A3185">
        <v>6696</v>
      </c>
      <c r="B3185">
        <v>2015</v>
      </c>
      <c r="C3185" t="s">
        <v>3827</v>
      </c>
      <c r="D3185" t="s">
        <v>83</v>
      </c>
      <c r="E3185" t="s">
        <v>3194</v>
      </c>
      <c r="F3185" t="s">
        <v>3497</v>
      </c>
      <c r="G3185" t="s">
        <v>3842</v>
      </c>
      <c r="H3185">
        <v>63</v>
      </c>
      <c r="I3185">
        <v>43</v>
      </c>
      <c r="K3185" t="s">
        <v>468</v>
      </c>
      <c r="L3185">
        <v>1</v>
      </c>
      <c r="M3185" t="s">
        <v>7661</v>
      </c>
    </row>
    <row r="3186" spans="1:13" x14ac:dyDescent="0.25">
      <c r="A3186">
        <v>6698</v>
      </c>
      <c r="B3186">
        <v>2015</v>
      </c>
      <c r="C3186" t="s">
        <v>3827</v>
      </c>
      <c r="D3186" t="s">
        <v>37</v>
      </c>
      <c r="E3186" t="s">
        <v>3194</v>
      </c>
      <c r="F3186" t="s">
        <v>3517</v>
      </c>
      <c r="G3186" t="s">
        <v>3842</v>
      </c>
      <c r="H3186">
        <v>67</v>
      </c>
      <c r="I3186">
        <v>55</v>
      </c>
      <c r="K3186" t="s">
        <v>470</v>
      </c>
      <c r="L3186">
        <v>1</v>
      </c>
      <c r="M3186" t="s">
        <v>7804</v>
      </c>
    </row>
    <row r="3187" spans="1:13" x14ac:dyDescent="0.25">
      <c r="A3187">
        <v>6701</v>
      </c>
      <c r="B3187">
        <v>2015</v>
      </c>
      <c r="C3187" t="s">
        <v>3827</v>
      </c>
      <c r="D3187" t="s">
        <v>41</v>
      </c>
      <c r="E3187" t="s">
        <v>3194</v>
      </c>
      <c r="F3187" t="s">
        <v>3409</v>
      </c>
      <c r="G3187" t="s">
        <v>3842</v>
      </c>
      <c r="H3187">
        <v>74</v>
      </c>
      <c r="I3187">
        <v>40</v>
      </c>
      <c r="K3187" t="s">
        <v>2283</v>
      </c>
      <c r="L3187">
        <v>1</v>
      </c>
      <c r="M3187" t="s">
        <v>7691</v>
      </c>
    </row>
    <row r="3188" spans="1:13" x14ac:dyDescent="0.25">
      <c r="A3188">
        <v>6702</v>
      </c>
      <c r="B3188">
        <v>2015</v>
      </c>
      <c r="C3188" t="s">
        <v>3827</v>
      </c>
      <c r="D3188" t="s">
        <v>43</v>
      </c>
      <c r="E3188" t="s">
        <v>3194</v>
      </c>
      <c r="F3188" t="s">
        <v>3279</v>
      </c>
      <c r="G3188" t="s">
        <v>3842</v>
      </c>
      <c r="H3188">
        <v>58</v>
      </c>
      <c r="I3188">
        <v>47</v>
      </c>
      <c r="K3188" t="s">
        <v>2284</v>
      </c>
      <c r="L3188">
        <v>1</v>
      </c>
      <c r="M3188" t="s">
        <v>7765</v>
      </c>
    </row>
    <row r="3189" spans="1:13" x14ac:dyDescent="0.25">
      <c r="A3189">
        <v>6705</v>
      </c>
      <c r="B3189">
        <v>2015</v>
      </c>
      <c r="C3189" t="s">
        <v>3827</v>
      </c>
      <c r="D3189" t="s">
        <v>47</v>
      </c>
      <c r="E3189" t="s">
        <v>3194</v>
      </c>
      <c r="F3189" t="s">
        <v>3509</v>
      </c>
      <c r="G3189" t="s">
        <v>3842</v>
      </c>
      <c r="H3189">
        <v>78</v>
      </c>
      <c r="I3189">
        <v>35</v>
      </c>
      <c r="K3189" t="s">
        <v>2285</v>
      </c>
      <c r="L3189">
        <v>1</v>
      </c>
      <c r="M3189" t="s">
        <v>7785</v>
      </c>
    </row>
    <row r="3190" spans="1:13" x14ac:dyDescent="0.25">
      <c r="A3190">
        <v>6706</v>
      </c>
      <c r="B3190">
        <v>2015</v>
      </c>
      <c r="C3190" t="s">
        <v>3827</v>
      </c>
      <c r="D3190" t="s">
        <v>190</v>
      </c>
      <c r="E3190" t="s">
        <v>3194</v>
      </c>
      <c r="F3190" t="s">
        <v>3311</v>
      </c>
      <c r="G3190" t="s">
        <v>3842</v>
      </c>
      <c r="H3190">
        <v>74</v>
      </c>
      <c r="I3190">
        <v>57</v>
      </c>
      <c r="K3190" t="s">
        <v>2286</v>
      </c>
      <c r="L3190">
        <v>1</v>
      </c>
      <c r="M3190" t="s">
        <v>7752</v>
      </c>
    </row>
    <row r="3191" spans="1:13" x14ac:dyDescent="0.25">
      <c r="A3191">
        <v>6709</v>
      </c>
      <c r="B3191">
        <v>2015</v>
      </c>
      <c r="C3191" t="s">
        <v>3827</v>
      </c>
      <c r="D3191" t="s">
        <v>304</v>
      </c>
      <c r="E3191" t="s">
        <v>3194</v>
      </c>
      <c r="F3191" t="s">
        <v>3499</v>
      </c>
      <c r="G3191" t="s">
        <v>3842</v>
      </c>
      <c r="H3191">
        <v>62</v>
      </c>
      <c r="I3191">
        <v>43</v>
      </c>
      <c r="K3191" t="s">
        <v>2287</v>
      </c>
      <c r="L3191">
        <v>1</v>
      </c>
      <c r="M3191" t="s">
        <v>7718</v>
      </c>
    </row>
    <row r="3192" spans="1:13" x14ac:dyDescent="0.25">
      <c r="A3192">
        <v>6711</v>
      </c>
      <c r="B3192">
        <v>2015</v>
      </c>
      <c r="C3192" t="s">
        <v>3827</v>
      </c>
      <c r="D3192" t="s">
        <v>56</v>
      </c>
      <c r="E3192" t="s">
        <v>3194</v>
      </c>
      <c r="F3192" t="s">
        <v>3299</v>
      </c>
      <c r="G3192" t="s">
        <v>3842</v>
      </c>
      <c r="H3192">
        <v>74</v>
      </c>
      <c r="I3192">
        <v>60</v>
      </c>
      <c r="K3192" t="s">
        <v>2288</v>
      </c>
      <c r="L3192">
        <v>1</v>
      </c>
      <c r="M3192" t="s">
        <v>7794</v>
      </c>
    </row>
    <row r="3193" spans="1:13" x14ac:dyDescent="0.25">
      <c r="A3193">
        <v>6716</v>
      </c>
      <c r="B3193">
        <v>2015</v>
      </c>
      <c r="C3193" t="s">
        <v>3460</v>
      </c>
      <c r="D3193" t="s">
        <v>10</v>
      </c>
      <c r="E3193" t="s">
        <v>3194</v>
      </c>
      <c r="F3193" t="s">
        <v>3839</v>
      </c>
      <c r="G3193" t="s">
        <v>3842</v>
      </c>
      <c r="H3193">
        <v>70</v>
      </c>
      <c r="I3193">
        <v>47</v>
      </c>
      <c r="K3193" t="s">
        <v>99</v>
      </c>
      <c r="L3193">
        <v>1</v>
      </c>
      <c r="M3193" t="s">
        <v>7814</v>
      </c>
    </row>
    <row r="3194" spans="1:13" x14ac:dyDescent="0.25">
      <c r="A3194">
        <v>6717</v>
      </c>
      <c r="B3194">
        <v>2015</v>
      </c>
      <c r="C3194" t="s">
        <v>3460</v>
      </c>
      <c r="D3194" t="s">
        <v>12</v>
      </c>
      <c r="E3194" t="s">
        <v>3194</v>
      </c>
      <c r="F3194" t="s">
        <v>3839</v>
      </c>
      <c r="G3194" t="s">
        <v>3842</v>
      </c>
      <c r="H3194">
        <v>90</v>
      </c>
      <c r="I3194">
        <v>60</v>
      </c>
      <c r="K3194" t="s">
        <v>100</v>
      </c>
      <c r="L3194">
        <v>1</v>
      </c>
      <c r="M3194" t="s">
        <v>7815</v>
      </c>
    </row>
    <row r="3195" spans="1:13" x14ac:dyDescent="0.25">
      <c r="A3195">
        <v>6720</v>
      </c>
      <c r="B3195">
        <v>2015</v>
      </c>
      <c r="C3195" t="s">
        <v>3460</v>
      </c>
      <c r="D3195" t="s">
        <v>18</v>
      </c>
      <c r="E3195" t="s">
        <v>3194</v>
      </c>
      <c r="F3195" t="s">
        <v>3536</v>
      </c>
      <c r="G3195" t="s">
        <v>3842</v>
      </c>
      <c r="H3195">
        <v>59</v>
      </c>
      <c r="I3195">
        <v>34</v>
      </c>
      <c r="K3195" t="s">
        <v>290</v>
      </c>
      <c r="L3195">
        <v>1</v>
      </c>
      <c r="M3195" t="s">
        <v>7817</v>
      </c>
    </row>
    <row r="3196" spans="1:13" x14ac:dyDescent="0.25">
      <c r="A3196">
        <v>6721</v>
      </c>
      <c r="B3196">
        <v>2015</v>
      </c>
      <c r="C3196" t="s">
        <v>3460</v>
      </c>
      <c r="D3196" t="s">
        <v>22</v>
      </c>
      <c r="E3196" t="s">
        <v>3194</v>
      </c>
      <c r="F3196" t="s">
        <v>3415</v>
      </c>
      <c r="G3196" t="s">
        <v>3842</v>
      </c>
      <c r="H3196">
        <v>77</v>
      </c>
      <c r="I3196">
        <v>61</v>
      </c>
      <c r="K3196" t="s">
        <v>152</v>
      </c>
      <c r="L3196">
        <v>1</v>
      </c>
      <c r="M3196" t="s">
        <v>7818</v>
      </c>
    </row>
    <row r="3197" spans="1:13" x14ac:dyDescent="0.25">
      <c r="A3197">
        <v>6722</v>
      </c>
      <c r="B3197">
        <v>2015</v>
      </c>
      <c r="C3197" t="s">
        <v>3460</v>
      </c>
      <c r="D3197" t="s">
        <v>24</v>
      </c>
      <c r="E3197" t="s">
        <v>3194</v>
      </c>
      <c r="F3197" t="s">
        <v>3533</v>
      </c>
      <c r="G3197" t="s">
        <v>3842</v>
      </c>
      <c r="H3197">
        <v>80</v>
      </c>
      <c r="I3197">
        <v>47</v>
      </c>
      <c r="K3197" t="s">
        <v>153</v>
      </c>
      <c r="L3197">
        <v>1</v>
      </c>
      <c r="M3197" t="s">
        <v>7819</v>
      </c>
    </row>
    <row r="3198" spans="1:13" x14ac:dyDescent="0.25">
      <c r="A3198">
        <v>6723</v>
      </c>
      <c r="B3198">
        <v>2015</v>
      </c>
      <c r="C3198" t="s">
        <v>3460</v>
      </c>
      <c r="D3198" t="s">
        <v>26</v>
      </c>
      <c r="E3198" t="s">
        <v>3194</v>
      </c>
      <c r="F3198" t="s">
        <v>3452</v>
      </c>
      <c r="G3198" t="s">
        <v>3841</v>
      </c>
      <c r="H3198">
        <v>81</v>
      </c>
      <c r="I3198">
        <v>75</v>
      </c>
      <c r="K3198" t="s">
        <v>154</v>
      </c>
      <c r="L3198">
        <v>1</v>
      </c>
      <c r="M3198" t="s">
        <v>6321</v>
      </c>
    </row>
    <row r="3199" spans="1:13" x14ac:dyDescent="0.25">
      <c r="A3199">
        <v>6724</v>
      </c>
      <c r="B3199">
        <v>2015</v>
      </c>
      <c r="C3199" t="s">
        <v>3460</v>
      </c>
      <c r="D3199" t="s">
        <v>28</v>
      </c>
      <c r="E3199" t="s">
        <v>3194</v>
      </c>
      <c r="F3199" t="s">
        <v>3441</v>
      </c>
      <c r="G3199" t="s">
        <v>3842</v>
      </c>
      <c r="H3199">
        <v>66</v>
      </c>
      <c r="I3199">
        <v>65</v>
      </c>
      <c r="J3199" t="s">
        <v>3843</v>
      </c>
      <c r="K3199" t="s">
        <v>332</v>
      </c>
      <c r="L3199">
        <v>1</v>
      </c>
      <c r="M3199" t="s">
        <v>7820</v>
      </c>
    </row>
    <row r="3200" spans="1:13" x14ac:dyDescent="0.25">
      <c r="A3200">
        <v>6727</v>
      </c>
      <c r="B3200">
        <v>2015</v>
      </c>
      <c r="C3200" t="s">
        <v>3460</v>
      </c>
      <c r="D3200" t="s">
        <v>83</v>
      </c>
      <c r="E3200" t="s">
        <v>3194</v>
      </c>
      <c r="F3200" t="s">
        <v>3838</v>
      </c>
      <c r="G3200" t="s">
        <v>3842</v>
      </c>
      <c r="H3200">
        <v>78</v>
      </c>
      <c r="I3200">
        <v>56</v>
      </c>
      <c r="K3200" t="s">
        <v>353</v>
      </c>
      <c r="L3200">
        <v>1</v>
      </c>
      <c r="M3200" t="s">
        <v>7823</v>
      </c>
    </row>
    <row r="3201" spans="1:13" x14ac:dyDescent="0.25">
      <c r="A3201">
        <v>6728</v>
      </c>
      <c r="B3201">
        <v>2015</v>
      </c>
      <c r="C3201" t="s">
        <v>3460</v>
      </c>
      <c r="D3201" t="s">
        <v>36</v>
      </c>
      <c r="E3201" t="s">
        <v>3194</v>
      </c>
      <c r="F3201" t="s">
        <v>3400</v>
      </c>
      <c r="G3201" t="s">
        <v>3841</v>
      </c>
      <c r="H3201">
        <v>92</v>
      </c>
      <c r="I3201">
        <v>87</v>
      </c>
      <c r="K3201" t="s">
        <v>443</v>
      </c>
      <c r="L3201">
        <v>1</v>
      </c>
      <c r="M3201" t="s">
        <v>7824</v>
      </c>
    </row>
    <row r="3202" spans="1:13" x14ac:dyDescent="0.25">
      <c r="A3202">
        <v>6731</v>
      </c>
      <c r="B3202">
        <v>2015</v>
      </c>
      <c r="C3202" t="s">
        <v>3460</v>
      </c>
      <c r="D3202" t="s">
        <v>455</v>
      </c>
      <c r="E3202" t="s">
        <v>3194</v>
      </c>
      <c r="F3202" t="s">
        <v>3464</v>
      </c>
      <c r="G3202" t="s">
        <v>3841</v>
      </c>
      <c r="H3202">
        <v>77</v>
      </c>
      <c r="I3202">
        <v>45</v>
      </c>
      <c r="K3202" t="s">
        <v>1607</v>
      </c>
      <c r="L3202">
        <v>1</v>
      </c>
      <c r="M3202" t="s">
        <v>7827</v>
      </c>
    </row>
    <row r="3203" spans="1:13" x14ac:dyDescent="0.25">
      <c r="A3203">
        <v>6732</v>
      </c>
      <c r="B3203">
        <v>2015</v>
      </c>
      <c r="C3203" t="s">
        <v>3460</v>
      </c>
      <c r="D3203" t="s">
        <v>317</v>
      </c>
      <c r="E3203" t="s">
        <v>3194</v>
      </c>
      <c r="F3203" t="s">
        <v>3401</v>
      </c>
      <c r="G3203" t="s">
        <v>3841</v>
      </c>
      <c r="H3203">
        <v>77</v>
      </c>
      <c r="I3203">
        <v>68</v>
      </c>
      <c r="K3203" t="s">
        <v>1608</v>
      </c>
      <c r="L3203">
        <v>1</v>
      </c>
      <c r="M3203" t="s">
        <v>7828</v>
      </c>
    </row>
    <row r="3204" spans="1:13" x14ac:dyDescent="0.25">
      <c r="A3204">
        <v>6735</v>
      </c>
      <c r="B3204">
        <v>2015</v>
      </c>
      <c r="C3204" t="s">
        <v>3460</v>
      </c>
      <c r="D3204" t="s">
        <v>45</v>
      </c>
      <c r="E3204" t="s">
        <v>3194</v>
      </c>
      <c r="F3204" t="s">
        <v>3395</v>
      </c>
      <c r="G3204" t="s">
        <v>3842</v>
      </c>
      <c r="H3204">
        <v>53</v>
      </c>
      <c r="I3204">
        <v>49</v>
      </c>
      <c r="K3204" t="s">
        <v>2290</v>
      </c>
      <c r="L3204">
        <v>1</v>
      </c>
      <c r="M3204" t="s">
        <v>7831</v>
      </c>
    </row>
    <row r="3205" spans="1:13" x14ac:dyDescent="0.25">
      <c r="A3205">
        <v>6736</v>
      </c>
      <c r="B3205">
        <v>2015</v>
      </c>
      <c r="C3205" t="s">
        <v>3460</v>
      </c>
      <c r="D3205" t="s">
        <v>47</v>
      </c>
      <c r="E3205" t="s">
        <v>3194</v>
      </c>
      <c r="F3205" t="s">
        <v>3363</v>
      </c>
      <c r="G3205" t="s">
        <v>3842</v>
      </c>
      <c r="H3205">
        <v>73</v>
      </c>
      <c r="I3205">
        <v>50</v>
      </c>
      <c r="K3205" t="s">
        <v>2291</v>
      </c>
      <c r="L3205">
        <v>1</v>
      </c>
      <c r="M3205" t="s">
        <v>7832</v>
      </c>
    </row>
    <row r="3206" spans="1:13" x14ac:dyDescent="0.25">
      <c r="A3206">
        <v>6738</v>
      </c>
      <c r="B3206">
        <v>2015</v>
      </c>
      <c r="C3206" t="s">
        <v>3460</v>
      </c>
      <c r="D3206" t="s">
        <v>92</v>
      </c>
      <c r="E3206" t="s">
        <v>3194</v>
      </c>
      <c r="F3206" t="s">
        <v>3198</v>
      </c>
      <c r="G3206" t="s">
        <v>3842</v>
      </c>
      <c r="H3206">
        <v>76</v>
      </c>
      <c r="I3206">
        <v>75</v>
      </c>
      <c r="K3206" t="s">
        <v>449</v>
      </c>
      <c r="L3206">
        <v>1</v>
      </c>
      <c r="M3206" t="s">
        <v>7834</v>
      </c>
    </row>
    <row r="3207" spans="1:13" x14ac:dyDescent="0.25">
      <c r="A3207">
        <v>6740</v>
      </c>
      <c r="B3207">
        <v>2015</v>
      </c>
      <c r="C3207" t="s">
        <v>3460</v>
      </c>
      <c r="D3207" t="s">
        <v>55</v>
      </c>
      <c r="E3207" t="s">
        <v>3194</v>
      </c>
      <c r="F3207" t="s">
        <v>3449</v>
      </c>
      <c r="G3207" t="s">
        <v>3842</v>
      </c>
      <c r="H3207">
        <v>75</v>
      </c>
      <c r="I3207">
        <v>70</v>
      </c>
      <c r="K3207" t="s">
        <v>2292</v>
      </c>
      <c r="L3207">
        <v>1</v>
      </c>
      <c r="M3207" t="s">
        <v>7836</v>
      </c>
    </row>
    <row r="3208" spans="1:13" x14ac:dyDescent="0.25">
      <c r="A3208">
        <v>6741</v>
      </c>
      <c r="B3208">
        <v>2015</v>
      </c>
      <c r="C3208" t="s">
        <v>3460</v>
      </c>
      <c r="D3208" t="s">
        <v>56</v>
      </c>
      <c r="E3208" t="s">
        <v>3194</v>
      </c>
      <c r="F3208" t="s">
        <v>3397</v>
      </c>
      <c r="G3208" t="s">
        <v>3841</v>
      </c>
      <c r="H3208">
        <v>74</v>
      </c>
      <c r="I3208">
        <v>60</v>
      </c>
      <c r="K3208" t="s">
        <v>2293</v>
      </c>
      <c r="L3208">
        <v>1</v>
      </c>
      <c r="M3208" t="s">
        <v>7837</v>
      </c>
    </row>
    <row r="3209" spans="1:13" x14ac:dyDescent="0.25">
      <c r="A3209">
        <v>6747</v>
      </c>
      <c r="B3209">
        <v>2015</v>
      </c>
      <c r="C3209" t="s">
        <v>3401</v>
      </c>
      <c r="D3209" t="s">
        <v>148</v>
      </c>
      <c r="E3209" t="s">
        <v>3194</v>
      </c>
      <c r="F3209" t="s">
        <v>3284</v>
      </c>
      <c r="G3209" t="s">
        <v>3842</v>
      </c>
      <c r="H3209">
        <v>72</v>
      </c>
      <c r="I3209">
        <v>67</v>
      </c>
      <c r="J3209" t="s">
        <v>3844</v>
      </c>
      <c r="K3209" t="s">
        <v>259</v>
      </c>
      <c r="L3209">
        <v>1</v>
      </c>
      <c r="M3209" t="s">
        <v>5559</v>
      </c>
    </row>
    <row r="3210" spans="1:13" x14ac:dyDescent="0.25">
      <c r="A3210">
        <v>6752</v>
      </c>
      <c r="B3210">
        <v>2015</v>
      </c>
      <c r="C3210" t="s">
        <v>3401</v>
      </c>
      <c r="D3210" t="s">
        <v>107</v>
      </c>
      <c r="E3210" t="s">
        <v>3194</v>
      </c>
      <c r="F3210" t="s">
        <v>3839</v>
      </c>
      <c r="G3210" t="s">
        <v>3842</v>
      </c>
      <c r="H3210">
        <v>78</v>
      </c>
      <c r="I3210">
        <v>49</v>
      </c>
      <c r="K3210" t="s">
        <v>196</v>
      </c>
      <c r="L3210">
        <v>1</v>
      </c>
      <c r="M3210" t="s">
        <v>7844</v>
      </c>
    </row>
    <row r="3211" spans="1:13" x14ac:dyDescent="0.25">
      <c r="A3211">
        <v>6753</v>
      </c>
      <c r="B3211">
        <v>2015</v>
      </c>
      <c r="C3211" t="s">
        <v>3401</v>
      </c>
      <c r="D3211" t="s">
        <v>76</v>
      </c>
      <c r="E3211" t="s">
        <v>3194</v>
      </c>
      <c r="F3211" t="s">
        <v>3839</v>
      </c>
      <c r="G3211" t="s">
        <v>3842</v>
      </c>
      <c r="H3211">
        <v>91</v>
      </c>
      <c r="I3211">
        <v>51</v>
      </c>
      <c r="K3211" t="s">
        <v>264</v>
      </c>
      <c r="L3211">
        <v>1</v>
      </c>
      <c r="M3211" t="s">
        <v>7845</v>
      </c>
    </row>
    <row r="3212" spans="1:13" x14ac:dyDescent="0.25">
      <c r="A3212">
        <v>6754</v>
      </c>
      <c r="B3212">
        <v>2015</v>
      </c>
      <c r="C3212" t="s">
        <v>3401</v>
      </c>
      <c r="D3212" t="s">
        <v>78</v>
      </c>
      <c r="E3212" t="s">
        <v>3194</v>
      </c>
      <c r="F3212" t="s">
        <v>3388</v>
      </c>
      <c r="G3212" t="s">
        <v>3842</v>
      </c>
      <c r="H3212">
        <v>79</v>
      </c>
      <c r="I3212">
        <v>60</v>
      </c>
      <c r="K3212" t="s">
        <v>464</v>
      </c>
      <c r="L3212">
        <v>1</v>
      </c>
      <c r="M3212" t="s">
        <v>5702</v>
      </c>
    </row>
    <row r="3213" spans="1:13" x14ac:dyDescent="0.25">
      <c r="A3213">
        <v>6755</v>
      </c>
      <c r="B3213">
        <v>2015</v>
      </c>
      <c r="C3213" t="s">
        <v>3401</v>
      </c>
      <c r="D3213" t="s">
        <v>26</v>
      </c>
      <c r="E3213" t="s">
        <v>3194</v>
      </c>
      <c r="F3213" t="s">
        <v>3294</v>
      </c>
      <c r="G3213" t="s">
        <v>3842</v>
      </c>
      <c r="H3213">
        <v>77</v>
      </c>
      <c r="I3213">
        <v>33</v>
      </c>
      <c r="K3213" t="s">
        <v>419</v>
      </c>
      <c r="L3213">
        <v>1</v>
      </c>
      <c r="M3213" t="s">
        <v>7846</v>
      </c>
    </row>
    <row r="3214" spans="1:13" x14ac:dyDescent="0.25">
      <c r="A3214">
        <v>6759</v>
      </c>
      <c r="B3214">
        <v>2015</v>
      </c>
      <c r="C3214" t="s">
        <v>3401</v>
      </c>
      <c r="D3214" t="s">
        <v>32</v>
      </c>
      <c r="E3214" t="s">
        <v>3194</v>
      </c>
      <c r="F3214" t="s">
        <v>3397</v>
      </c>
      <c r="G3214" t="s">
        <v>3841</v>
      </c>
      <c r="H3214">
        <v>62</v>
      </c>
      <c r="I3214">
        <v>61</v>
      </c>
      <c r="K3214" t="s">
        <v>1019</v>
      </c>
      <c r="L3214">
        <v>1</v>
      </c>
      <c r="M3214" t="s">
        <v>7848</v>
      </c>
    </row>
    <row r="3215" spans="1:13" x14ac:dyDescent="0.25">
      <c r="A3215">
        <v>6761</v>
      </c>
      <c r="B3215">
        <v>2015</v>
      </c>
      <c r="C3215" t="s">
        <v>3401</v>
      </c>
      <c r="D3215" t="s">
        <v>137</v>
      </c>
      <c r="E3215" t="s">
        <v>3194</v>
      </c>
      <c r="F3215" t="s">
        <v>3198</v>
      </c>
      <c r="G3215" t="s">
        <v>3842</v>
      </c>
      <c r="H3215">
        <v>82</v>
      </c>
      <c r="I3215">
        <v>73</v>
      </c>
      <c r="J3215" t="s">
        <v>3843</v>
      </c>
      <c r="K3215" t="s">
        <v>1346</v>
      </c>
      <c r="L3215">
        <v>1</v>
      </c>
      <c r="M3215" t="s">
        <v>7850</v>
      </c>
    </row>
    <row r="3216" spans="1:13" x14ac:dyDescent="0.25">
      <c r="A3216">
        <v>6763</v>
      </c>
      <c r="B3216">
        <v>2015</v>
      </c>
      <c r="C3216" t="s">
        <v>3401</v>
      </c>
      <c r="D3216" t="s">
        <v>274</v>
      </c>
      <c r="E3216" t="s">
        <v>3194</v>
      </c>
      <c r="F3216" t="s">
        <v>3838</v>
      </c>
      <c r="G3216" t="s">
        <v>3842</v>
      </c>
      <c r="H3216">
        <v>86</v>
      </c>
      <c r="I3216">
        <v>36</v>
      </c>
      <c r="K3216" t="s">
        <v>783</v>
      </c>
      <c r="L3216">
        <v>1</v>
      </c>
      <c r="M3216" t="s">
        <v>7852</v>
      </c>
    </row>
    <row r="3217" spans="1:13" x14ac:dyDescent="0.25">
      <c r="A3217">
        <v>6765</v>
      </c>
      <c r="B3217">
        <v>2015</v>
      </c>
      <c r="C3217" t="s">
        <v>3401</v>
      </c>
      <c r="D3217" t="s">
        <v>422</v>
      </c>
      <c r="E3217" t="s">
        <v>3194</v>
      </c>
      <c r="F3217" t="s">
        <v>3400</v>
      </c>
      <c r="G3217" t="s">
        <v>3842</v>
      </c>
      <c r="H3217">
        <v>82</v>
      </c>
      <c r="I3217">
        <v>78</v>
      </c>
      <c r="K3217" t="s">
        <v>1030</v>
      </c>
      <c r="L3217">
        <v>1</v>
      </c>
      <c r="M3217" t="s">
        <v>7853</v>
      </c>
    </row>
    <row r="3218" spans="1:13" x14ac:dyDescent="0.25">
      <c r="A3218">
        <v>6767</v>
      </c>
      <c r="B3218">
        <v>2015</v>
      </c>
      <c r="C3218" t="s">
        <v>3401</v>
      </c>
      <c r="D3218" t="s">
        <v>557</v>
      </c>
      <c r="E3218" t="s">
        <v>3194</v>
      </c>
      <c r="F3218" t="s">
        <v>3464</v>
      </c>
      <c r="G3218" t="s">
        <v>3842</v>
      </c>
      <c r="H3218">
        <v>61</v>
      </c>
      <c r="I3218">
        <v>46</v>
      </c>
      <c r="K3218" t="s">
        <v>538</v>
      </c>
      <c r="L3218">
        <v>1</v>
      </c>
      <c r="M3218" t="s">
        <v>7855</v>
      </c>
    </row>
    <row r="3219" spans="1:13" x14ac:dyDescent="0.25">
      <c r="A3219">
        <v>6768</v>
      </c>
      <c r="B3219">
        <v>2015</v>
      </c>
      <c r="C3219" t="s">
        <v>3401</v>
      </c>
      <c r="D3219" t="s">
        <v>190</v>
      </c>
      <c r="E3219" t="s">
        <v>3194</v>
      </c>
      <c r="F3219" t="s">
        <v>3460</v>
      </c>
      <c r="G3219" t="s">
        <v>3842</v>
      </c>
      <c r="H3219">
        <v>67</v>
      </c>
      <c r="I3219">
        <v>42</v>
      </c>
      <c r="K3219" t="s">
        <v>636</v>
      </c>
      <c r="L3219">
        <v>1</v>
      </c>
      <c r="M3219" t="s">
        <v>7833</v>
      </c>
    </row>
    <row r="3220" spans="1:13" x14ac:dyDescent="0.25">
      <c r="A3220">
        <v>6771</v>
      </c>
      <c r="B3220">
        <v>2015</v>
      </c>
      <c r="C3220" t="s">
        <v>3401</v>
      </c>
      <c r="D3220" t="s">
        <v>95</v>
      </c>
      <c r="E3220" t="s">
        <v>3194</v>
      </c>
      <c r="F3220" t="s">
        <v>3449</v>
      </c>
      <c r="G3220" t="s">
        <v>3842</v>
      </c>
      <c r="H3220">
        <v>78</v>
      </c>
      <c r="I3220">
        <v>46</v>
      </c>
      <c r="K3220" t="s">
        <v>2295</v>
      </c>
      <c r="L3220">
        <v>1</v>
      </c>
      <c r="M3220" t="s">
        <v>7858</v>
      </c>
    </row>
    <row r="3221" spans="1:13" x14ac:dyDescent="0.25">
      <c r="A3221">
        <v>6772</v>
      </c>
      <c r="B3221">
        <v>2015</v>
      </c>
      <c r="C3221" t="s">
        <v>3401</v>
      </c>
      <c r="D3221" t="s">
        <v>651</v>
      </c>
      <c r="E3221" t="s">
        <v>3194</v>
      </c>
      <c r="F3221" t="s">
        <v>3395</v>
      </c>
      <c r="G3221" t="s">
        <v>3842</v>
      </c>
      <c r="H3221">
        <v>76</v>
      </c>
      <c r="I3221">
        <v>65</v>
      </c>
      <c r="K3221" t="s">
        <v>640</v>
      </c>
      <c r="L3221">
        <v>1</v>
      </c>
      <c r="M3221" t="s">
        <v>7859</v>
      </c>
    </row>
    <row r="3222" spans="1:13" x14ac:dyDescent="0.25">
      <c r="A3222">
        <v>6775</v>
      </c>
      <c r="B3222">
        <v>2015</v>
      </c>
      <c r="C3222" t="s">
        <v>3401</v>
      </c>
      <c r="D3222" t="s">
        <v>310</v>
      </c>
      <c r="E3222" t="s">
        <v>3194</v>
      </c>
      <c r="F3222" t="s">
        <v>3450</v>
      </c>
      <c r="G3222" t="s">
        <v>3842</v>
      </c>
      <c r="H3222">
        <v>71</v>
      </c>
      <c r="I3222">
        <v>52</v>
      </c>
      <c r="K3222" t="s">
        <v>2297</v>
      </c>
      <c r="L3222">
        <v>1</v>
      </c>
      <c r="M3222" t="s">
        <v>7862</v>
      </c>
    </row>
    <row r="3223" spans="1:13" x14ac:dyDescent="0.25">
      <c r="A3223">
        <v>6778</v>
      </c>
      <c r="B3223">
        <v>2015</v>
      </c>
      <c r="C3223" t="s">
        <v>3400</v>
      </c>
      <c r="D3223" t="s">
        <v>8</v>
      </c>
      <c r="E3223" t="s">
        <v>3194</v>
      </c>
      <c r="F3223" t="s">
        <v>3284</v>
      </c>
      <c r="G3223" t="s">
        <v>3842</v>
      </c>
      <c r="H3223">
        <v>83</v>
      </c>
      <c r="I3223">
        <v>66</v>
      </c>
      <c r="K3223" t="s">
        <v>176</v>
      </c>
      <c r="L3223">
        <v>1</v>
      </c>
      <c r="M3223" t="s">
        <v>5558</v>
      </c>
    </row>
    <row r="3224" spans="1:13" x14ac:dyDescent="0.25">
      <c r="A3224">
        <v>6779</v>
      </c>
      <c r="B3224">
        <v>2015</v>
      </c>
      <c r="C3224" t="s">
        <v>3400</v>
      </c>
      <c r="D3224" t="s">
        <v>128</v>
      </c>
      <c r="E3224" t="s">
        <v>3194</v>
      </c>
      <c r="F3224" t="s">
        <v>3484</v>
      </c>
      <c r="G3224" t="s">
        <v>3842</v>
      </c>
      <c r="H3224">
        <v>80</v>
      </c>
      <c r="I3224">
        <v>70</v>
      </c>
      <c r="K3224" t="s">
        <v>258</v>
      </c>
      <c r="L3224">
        <v>1</v>
      </c>
      <c r="M3224" t="s">
        <v>7864</v>
      </c>
    </row>
    <row r="3225" spans="1:13" x14ac:dyDescent="0.25">
      <c r="A3225">
        <v>6780</v>
      </c>
      <c r="B3225">
        <v>2015</v>
      </c>
      <c r="C3225" t="s">
        <v>3400</v>
      </c>
      <c r="D3225" t="s">
        <v>68</v>
      </c>
      <c r="E3225" t="s">
        <v>3194</v>
      </c>
      <c r="F3225" t="s">
        <v>3344</v>
      </c>
      <c r="G3225" t="s">
        <v>3842</v>
      </c>
      <c r="H3225">
        <v>75</v>
      </c>
      <c r="I3225">
        <v>62</v>
      </c>
      <c r="K3225" t="s">
        <v>259</v>
      </c>
      <c r="L3225">
        <v>1</v>
      </c>
      <c r="M3225" t="s">
        <v>7865</v>
      </c>
    </row>
    <row r="3226" spans="1:13" x14ac:dyDescent="0.25">
      <c r="A3226">
        <v>6784</v>
      </c>
      <c r="B3226">
        <v>2015</v>
      </c>
      <c r="C3226" t="s">
        <v>3400</v>
      </c>
      <c r="D3226" t="s">
        <v>18</v>
      </c>
      <c r="E3226" t="s">
        <v>3194</v>
      </c>
      <c r="F3226" t="s">
        <v>3474</v>
      </c>
      <c r="G3226" t="s">
        <v>3842</v>
      </c>
      <c r="H3226">
        <v>65</v>
      </c>
      <c r="I3226">
        <v>62</v>
      </c>
      <c r="K3226" t="s">
        <v>674</v>
      </c>
      <c r="L3226">
        <v>1</v>
      </c>
      <c r="M3226" t="s">
        <v>6777</v>
      </c>
    </row>
    <row r="3227" spans="1:13" x14ac:dyDescent="0.25">
      <c r="A3227">
        <v>6785</v>
      </c>
      <c r="B3227">
        <v>2015</v>
      </c>
      <c r="C3227" t="s">
        <v>3400</v>
      </c>
      <c r="D3227" t="s">
        <v>314</v>
      </c>
      <c r="E3227" t="s">
        <v>3194</v>
      </c>
      <c r="F3227" t="s">
        <v>3364</v>
      </c>
      <c r="G3227" t="s">
        <v>3842</v>
      </c>
      <c r="H3227">
        <v>66</v>
      </c>
      <c r="I3227">
        <v>58</v>
      </c>
      <c r="K3227" t="s">
        <v>675</v>
      </c>
      <c r="L3227">
        <v>1</v>
      </c>
      <c r="M3227" t="s">
        <v>5655</v>
      </c>
    </row>
    <row r="3228" spans="1:13" x14ac:dyDescent="0.25">
      <c r="A3228">
        <v>6787</v>
      </c>
      <c r="B3228">
        <v>2015</v>
      </c>
      <c r="C3228" t="s">
        <v>3400</v>
      </c>
      <c r="D3228" t="s">
        <v>24</v>
      </c>
      <c r="E3228" t="s">
        <v>3194</v>
      </c>
      <c r="F3228" t="s">
        <v>3839</v>
      </c>
      <c r="G3228" t="s">
        <v>3842</v>
      </c>
      <c r="H3228">
        <v>88</v>
      </c>
      <c r="I3228">
        <v>60</v>
      </c>
      <c r="K3228" t="s">
        <v>677</v>
      </c>
      <c r="L3228">
        <v>1</v>
      </c>
      <c r="M3228" t="s">
        <v>7868</v>
      </c>
    </row>
    <row r="3229" spans="1:13" x14ac:dyDescent="0.25">
      <c r="A3229">
        <v>6789</v>
      </c>
      <c r="B3229">
        <v>2015</v>
      </c>
      <c r="C3229" t="s">
        <v>3400</v>
      </c>
      <c r="D3229" t="s">
        <v>28</v>
      </c>
      <c r="E3229" t="s">
        <v>3194</v>
      </c>
      <c r="F3229" t="s">
        <v>3422</v>
      </c>
      <c r="G3229" t="s">
        <v>3842</v>
      </c>
      <c r="H3229">
        <v>75</v>
      </c>
      <c r="I3229">
        <v>54</v>
      </c>
      <c r="K3229" t="s">
        <v>679</v>
      </c>
      <c r="L3229">
        <v>1</v>
      </c>
      <c r="M3229" t="s">
        <v>5757</v>
      </c>
    </row>
    <row r="3230" spans="1:13" x14ac:dyDescent="0.25">
      <c r="A3230">
        <v>6791</v>
      </c>
      <c r="B3230">
        <v>2015</v>
      </c>
      <c r="C3230" t="s">
        <v>3400</v>
      </c>
      <c r="D3230" t="s">
        <v>292</v>
      </c>
      <c r="E3230" t="s">
        <v>3194</v>
      </c>
      <c r="F3230" t="s">
        <v>3401</v>
      </c>
      <c r="G3230" t="s">
        <v>3842</v>
      </c>
      <c r="H3230">
        <v>71</v>
      </c>
      <c r="I3230">
        <v>65</v>
      </c>
      <c r="K3230" t="s">
        <v>2299</v>
      </c>
      <c r="L3230">
        <v>1</v>
      </c>
      <c r="M3230" t="s">
        <v>7847</v>
      </c>
    </row>
    <row r="3231" spans="1:13" x14ac:dyDescent="0.25">
      <c r="A3231">
        <v>6793</v>
      </c>
      <c r="B3231">
        <v>2015</v>
      </c>
      <c r="C3231" t="s">
        <v>3400</v>
      </c>
      <c r="D3231" t="s">
        <v>83</v>
      </c>
      <c r="E3231" t="s">
        <v>3194</v>
      </c>
      <c r="F3231" t="s">
        <v>3363</v>
      </c>
      <c r="G3231" t="s">
        <v>3841</v>
      </c>
      <c r="H3231">
        <v>60</v>
      </c>
      <c r="I3231">
        <v>54</v>
      </c>
      <c r="K3231" t="s">
        <v>2300</v>
      </c>
      <c r="L3231">
        <v>1</v>
      </c>
      <c r="M3231" t="s">
        <v>7872</v>
      </c>
    </row>
    <row r="3232" spans="1:13" x14ac:dyDescent="0.25">
      <c r="A3232">
        <v>6795</v>
      </c>
      <c r="B3232">
        <v>2015</v>
      </c>
      <c r="C3232" t="s">
        <v>3400</v>
      </c>
      <c r="D3232" t="s">
        <v>37</v>
      </c>
      <c r="E3232" t="s">
        <v>3194</v>
      </c>
      <c r="F3232" t="s">
        <v>3449</v>
      </c>
      <c r="G3232" t="s">
        <v>3842</v>
      </c>
      <c r="H3232">
        <v>98</v>
      </c>
      <c r="I3232">
        <v>42</v>
      </c>
      <c r="K3232" t="s">
        <v>2301</v>
      </c>
      <c r="L3232">
        <v>1</v>
      </c>
      <c r="M3232" t="s">
        <v>7873</v>
      </c>
    </row>
    <row r="3233" spans="1:13" x14ac:dyDescent="0.25">
      <c r="A3233">
        <v>6797</v>
      </c>
      <c r="B3233">
        <v>2015</v>
      </c>
      <c r="C3233" t="s">
        <v>3400</v>
      </c>
      <c r="D3233" t="s">
        <v>317</v>
      </c>
      <c r="E3233" t="s">
        <v>3194</v>
      </c>
      <c r="F3233" t="s">
        <v>3464</v>
      </c>
      <c r="G3233" t="s">
        <v>3842</v>
      </c>
      <c r="H3233">
        <v>79</v>
      </c>
      <c r="I3233">
        <v>73</v>
      </c>
      <c r="K3233" t="s">
        <v>1094</v>
      </c>
      <c r="L3233">
        <v>1</v>
      </c>
      <c r="M3233" t="s">
        <v>7875</v>
      </c>
    </row>
    <row r="3234" spans="1:13" x14ac:dyDescent="0.25">
      <c r="A3234">
        <v>6799</v>
      </c>
      <c r="B3234">
        <v>2015</v>
      </c>
      <c r="C3234" t="s">
        <v>3400</v>
      </c>
      <c r="D3234" t="s">
        <v>44</v>
      </c>
      <c r="E3234" t="s">
        <v>3194</v>
      </c>
      <c r="F3234" t="s">
        <v>3450</v>
      </c>
      <c r="G3234" t="s">
        <v>3842</v>
      </c>
      <c r="H3234">
        <v>80</v>
      </c>
      <c r="I3234">
        <v>57</v>
      </c>
      <c r="K3234" t="s">
        <v>684</v>
      </c>
      <c r="L3234">
        <v>1</v>
      </c>
      <c r="M3234" t="s">
        <v>7876</v>
      </c>
    </row>
    <row r="3235" spans="1:13" x14ac:dyDescent="0.25">
      <c r="A3235">
        <v>6801</v>
      </c>
      <c r="B3235">
        <v>2015</v>
      </c>
      <c r="C3235" t="s">
        <v>3400</v>
      </c>
      <c r="D3235" t="s">
        <v>47</v>
      </c>
      <c r="E3235" t="s">
        <v>3194</v>
      </c>
      <c r="F3235" t="s">
        <v>3198</v>
      </c>
      <c r="G3235" t="s">
        <v>3842</v>
      </c>
      <c r="H3235">
        <v>83</v>
      </c>
      <c r="I3235">
        <v>82</v>
      </c>
      <c r="K3235" t="s">
        <v>2302</v>
      </c>
      <c r="L3235">
        <v>1</v>
      </c>
      <c r="M3235" t="s">
        <v>7878</v>
      </c>
    </row>
    <row r="3236" spans="1:13" x14ac:dyDescent="0.25">
      <c r="A3236">
        <v>6802</v>
      </c>
      <c r="B3236">
        <v>2015</v>
      </c>
      <c r="C3236" t="s">
        <v>3400</v>
      </c>
      <c r="D3236" t="s">
        <v>49</v>
      </c>
      <c r="E3236" t="s">
        <v>3194</v>
      </c>
      <c r="F3236" t="s">
        <v>3395</v>
      </c>
      <c r="G3236" t="s">
        <v>3842</v>
      </c>
      <c r="H3236">
        <v>70</v>
      </c>
      <c r="I3236">
        <v>59</v>
      </c>
      <c r="K3236" t="s">
        <v>2303</v>
      </c>
      <c r="L3236">
        <v>1</v>
      </c>
      <c r="M3236" t="s">
        <v>7879</v>
      </c>
    </row>
    <row r="3237" spans="1:13" x14ac:dyDescent="0.25">
      <c r="A3237">
        <v>6805</v>
      </c>
      <c r="B3237">
        <v>2015</v>
      </c>
      <c r="C3237" t="s">
        <v>3400</v>
      </c>
      <c r="D3237" t="s">
        <v>95</v>
      </c>
      <c r="E3237" t="s">
        <v>3194</v>
      </c>
      <c r="F3237" t="s">
        <v>3460</v>
      </c>
      <c r="G3237" t="s">
        <v>3842</v>
      </c>
      <c r="H3237">
        <v>66</v>
      </c>
      <c r="I3237">
        <v>53</v>
      </c>
      <c r="K3237" t="s">
        <v>2304</v>
      </c>
      <c r="L3237">
        <v>1</v>
      </c>
      <c r="M3237" t="s">
        <v>7835</v>
      </c>
    </row>
    <row r="3238" spans="1:13" x14ac:dyDescent="0.25">
      <c r="A3238">
        <v>6806</v>
      </c>
      <c r="B3238">
        <v>2015</v>
      </c>
      <c r="C3238" t="s">
        <v>3400</v>
      </c>
      <c r="D3238" t="s">
        <v>55</v>
      </c>
      <c r="E3238" t="s">
        <v>3194</v>
      </c>
      <c r="F3238" t="s">
        <v>3838</v>
      </c>
      <c r="G3238" t="s">
        <v>3842</v>
      </c>
      <c r="H3238">
        <v>72</v>
      </c>
      <c r="I3238">
        <v>56</v>
      </c>
      <c r="K3238" t="s">
        <v>2305</v>
      </c>
      <c r="L3238">
        <v>1</v>
      </c>
      <c r="M3238" t="s">
        <v>7882</v>
      </c>
    </row>
    <row r="3239" spans="1:13" x14ac:dyDescent="0.25">
      <c r="A3239">
        <v>6812</v>
      </c>
      <c r="B3239">
        <v>2015</v>
      </c>
      <c r="C3239" t="s">
        <v>3450</v>
      </c>
      <c r="D3239" t="s">
        <v>65</v>
      </c>
      <c r="E3239" t="s">
        <v>3194</v>
      </c>
      <c r="F3239" t="s">
        <v>3839</v>
      </c>
      <c r="G3239" t="s">
        <v>3842</v>
      </c>
      <c r="H3239">
        <v>93</v>
      </c>
      <c r="I3239">
        <v>55</v>
      </c>
      <c r="K3239" t="s">
        <v>11</v>
      </c>
      <c r="L3239">
        <v>1</v>
      </c>
      <c r="M3239" t="s">
        <v>7888</v>
      </c>
    </row>
    <row r="3240" spans="1:13" x14ac:dyDescent="0.25">
      <c r="A3240">
        <v>6817</v>
      </c>
      <c r="B3240">
        <v>2015</v>
      </c>
      <c r="C3240" t="s">
        <v>3450</v>
      </c>
      <c r="D3240" t="s">
        <v>104</v>
      </c>
      <c r="E3240" t="s">
        <v>3194</v>
      </c>
      <c r="F3240" t="s">
        <v>3343</v>
      </c>
      <c r="G3240" t="s">
        <v>3841</v>
      </c>
      <c r="H3240">
        <v>64</v>
      </c>
      <c r="I3240">
        <v>57</v>
      </c>
      <c r="K3240" t="s">
        <v>72</v>
      </c>
      <c r="L3240">
        <v>1</v>
      </c>
      <c r="M3240" t="s">
        <v>7889</v>
      </c>
    </row>
    <row r="3241" spans="1:13" x14ac:dyDescent="0.25">
      <c r="A3241">
        <v>6818</v>
      </c>
      <c r="B3241">
        <v>2015</v>
      </c>
      <c r="C3241" t="s">
        <v>3450</v>
      </c>
      <c r="D3241" t="s">
        <v>18</v>
      </c>
      <c r="E3241" t="s">
        <v>3194</v>
      </c>
      <c r="F3241" t="s">
        <v>3418</v>
      </c>
      <c r="G3241" t="s">
        <v>3842</v>
      </c>
      <c r="H3241">
        <v>72</v>
      </c>
      <c r="I3241">
        <v>63</v>
      </c>
      <c r="K3241" t="s">
        <v>23</v>
      </c>
      <c r="L3241">
        <v>1</v>
      </c>
      <c r="M3241" t="s">
        <v>6336</v>
      </c>
    </row>
    <row r="3242" spans="1:13" x14ac:dyDescent="0.25">
      <c r="A3242">
        <v>6821</v>
      </c>
      <c r="B3242">
        <v>2015</v>
      </c>
      <c r="C3242" t="s">
        <v>3450</v>
      </c>
      <c r="D3242" t="s">
        <v>24</v>
      </c>
      <c r="E3242" t="s">
        <v>3194</v>
      </c>
      <c r="F3242" t="s">
        <v>3454</v>
      </c>
      <c r="G3242" t="s">
        <v>3842</v>
      </c>
      <c r="H3242">
        <v>63</v>
      </c>
      <c r="I3242">
        <v>57</v>
      </c>
      <c r="K3242" t="s">
        <v>857</v>
      </c>
      <c r="L3242">
        <v>1</v>
      </c>
      <c r="M3242" t="s">
        <v>6197</v>
      </c>
    </row>
    <row r="3243" spans="1:13" x14ac:dyDescent="0.25">
      <c r="A3243">
        <v>6823</v>
      </c>
      <c r="B3243">
        <v>2015</v>
      </c>
      <c r="C3243" t="s">
        <v>3450</v>
      </c>
      <c r="D3243" t="s">
        <v>183</v>
      </c>
      <c r="E3243" t="s">
        <v>3194</v>
      </c>
      <c r="F3243" t="s">
        <v>3839</v>
      </c>
      <c r="G3243" t="s">
        <v>3842</v>
      </c>
      <c r="H3243">
        <v>93</v>
      </c>
      <c r="I3243">
        <v>62</v>
      </c>
      <c r="K3243" t="s">
        <v>869</v>
      </c>
      <c r="L3243">
        <v>1</v>
      </c>
      <c r="M3243" t="s">
        <v>7892</v>
      </c>
    </row>
    <row r="3244" spans="1:13" x14ac:dyDescent="0.25">
      <c r="A3244">
        <v>6825</v>
      </c>
      <c r="B3244">
        <v>2015</v>
      </c>
      <c r="C3244" t="s">
        <v>3450</v>
      </c>
      <c r="D3244" t="s">
        <v>32</v>
      </c>
      <c r="E3244" t="s">
        <v>3194</v>
      </c>
      <c r="F3244" t="s">
        <v>3464</v>
      </c>
      <c r="G3244" t="s">
        <v>3842</v>
      </c>
      <c r="H3244">
        <v>59</v>
      </c>
      <c r="I3244">
        <v>57</v>
      </c>
      <c r="K3244" t="s">
        <v>1182</v>
      </c>
      <c r="L3244">
        <v>1</v>
      </c>
      <c r="M3244" t="s">
        <v>7894</v>
      </c>
    </row>
    <row r="3245" spans="1:13" x14ac:dyDescent="0.25">
      <c r="A3245">
        <v>6826</v>
      </c>
      <c r="B3245">
        <v>2015</v>
      </c>
      <c r="C3245" t="s">
        <v>3450</v>
      </c>
      <c r="D3245" t="s">
        <v>83</v>
      </c>
      <c r="E3245" t="s">
        <v>3194</v>
      </c>
      <c r="F3245" t="s">
        <v>3397</v>
      </c>
      <c r="G3245" t="s">
        <v>3842</v>
      </c>
      <c r="H3245">
        <v>61</v>
      </c>
      <c r="I3245">
        <v>52</v>
      </c>
      <c r="K3245" t="s">
        <v>1183</v>
      </c>
      <c r="L3245">
        <v>1</v>
      </c>
      <c r="M3245" t="s">
        <v>7895</v>
      </c>
    </row>
    <row r="3246" spans="1:13" x14ac:dyDescent="0.25">
      <c r="A3246">
        <v>6829</v>
      </c>
      <c r="B3246">
        <v>2015</v>
      </c>
      <c r="C3246" t="s">
        <v>3450</v>
      </c>
      <c r="D3246" t="s">
        <v>85</v>
      </c>
      <c r="E3246" t="s">
        <v>3194</v>
      </c>
      <c r="F3246" t="s">
        <v>3363</v>
      </c>
      <c r="G3246" t="s">
        <v>3841</v>
      </c>
      <c r="H3246">
        <v>70</v>
      </c>
      <c r="I3246">
        <v>65</v>
      </c>
      <c r="J3246" t="s">
        <v>3845</v>
      </c>
      <c r="K3246" t="s">
        <v>2308</v>
      </c>
      <c r="L3246">
        <v>1</v>
      </c>
      <c r="M3246" t="s">
        <v>7898</v>
      </c>
    </row>
    <row r="3247" spans="1:13" x14ac:dyDescent="0.25">
      <c r="A3247">
        <v>6830</v>
      </c>
      <c r="B3247">
        <v>2015</v>
      </c>
      <c r="C3247" t="s">
        <v>3450</v>
      </c>
      <c r="D3247" t="s">
        <v>317</v>
      </c>
      <c r="E3247" t="s">
        <v>3194</v>
      </c>
      <c r="F3247" t="s">
        <v>3449</v>
      </c>
      <c r="G3247" t="s">
        <v>3842</v>
      </c>
      <c r="H3247">
        <v>66</v>
      </c>
      <c r="I3247">
        <v>62</v>
      </c>
      <c r="K3247" t="s">
        <v>2309</v>
      </c>
      <c r="L3247">
        <v>1</v>
      </c>
      <c r="M3247" t="s">
        <v>7899</v>
      </c>
    </row>
    <row r="3248" spans="1:13" x14ac:dyDescent="0.25">
      <c r="A3248">
        <v>6833</v>
      </c>
      <c r="B3248">
        <v>2015</v>
      </c>
      <c r="C3248" t="s">
        <v>3450</v>
      </c>
      <c r="D3248" t="s">
        <v>45</v>
      </c>
      <c r="E3248" t="s">
        <v>3194</v>
      </c>
      <c r="F3248" t="s">
        <v>3838</v>
      </c>
      <c r="G3248" t="s">
        <v>3842</v>
      </c>
      <c r="H3248">
        <v>81</v>
      </c>
      <c r="I3248">
        <v>63</v>
      </c>
      <c r="K3248" t="s">
        <v>2310</v>
      </c>
      <c r="L3248">
        <v>1</v>
      </c>
      <c r="M3248" t="s">
        <v>7901</v>
      </c>
    </row>
    <row r="3249" spans="1:13" x14ac:dyDescent="0.25">
      <c r="A3249">
        <v>6835</v>
      </c>
      <c r="B3249">
        <v>2015</v>
      </c>
      <c r="C3249" t="s">
        <v>3450</v>
      </c>
      <c r="D3249" t="s">
        <v>92</v>
      </c>
      <c r="E3249" t="s">
        <v>3194</v>
      </c>
      <c r="F3249" t="s">
        <v>3401</v>
      </c>
      <c r="G3249" t="s">
        <v>3842</v>
      </c>
      <c r="H3249">
        <v>70</v>
      </c>
      <c r="I3249">
        <v>64</v>
      </c>
      <c r="K3249" t="s">
        <v>2311</v>
      </c>
      <c r="L3249">
        <v>1</v>
      </c>
      <c r="M3249" t="s">
        <v>7856</v>
      </c>
    </row>
    <row r="3250" spans="1:13" x14ac:dyDescent="0.25">
      <c r="A3250">
        <v>6836</v>
      </c>
      <c r="B3250">
        <v>2015</v>
      </c>
      <c r="C3250" t="s">
        <v>3450</v>
      </c>
      <c r="D3250" t="s">
        <v>93</v>
      </c>
      <c r="E3250" t="s">
        <v>3194</v>
      </c>
      <c r="F3250" t="s">
        <v>3400</v>
      </c>
      <c r="G3250" t="s">
        <v>3841</v>
      </c>
      <c r="H3250">
        <v>81</v>
      </c>
      <c r="I3250">
        <v>73</v>
      </c>
      <c r="K3250" t="s">
        <v>2312</v>
      </c>
      <c r="L3250">
        <v>1</v>
      </c>
      <c r="M3250" t="s">
        <v>7881</v>
      </c>
    </row>
    <row r="3251" spans="1:13" x14ac:dyDescent="0.25">
      <c r="A3251">
        <v>6839</v>
      </c>
      <c r="B3251">
        <v>2015</v>
      </c>
      <c r="C3251" t="s">
        <v>3450</v>
      </c>
      <c r="D3251" t="s">
        <v>56</v>
      </c>
      <c r="E3251" t="s">
        <v>3194</v>
      </c>
      <c r="F3251" t="s">
        <v>3395</v>
      </c>
      <c r="G3251" t="s">
        <v>3842</v>
      </c>
      <c r="H3251">
        <v>59</v>
      </c>
      <c r="I3251">
        <v>55</v>
      </c>
      <c r="K3251" t="s">
        <v>2313</v>
      </c>
      <c r="L3251">
        <v>1</v>
      </c>
      <c r="M3251" t="s">
        <v>7905</v>
      </c>
    </row>
    <row r="3252" spans="1:13" x14ac:dyDescent="0.25">
      <c r="A3252">
        <v>6840</v>
      </c>
      <c r="B3252">
        <v>2015</v>
      </c>
      <c r="C3252" t="s">
        <v>3450</v>
      </c>
      <c r="D3252" t="s">
        <v>58</v>
      </c>
      <c r="E3252" t="s">
        <v>3194</v>
      </c>
      <c r="F3252" t="s">
        <v>3460</v>
      </c>
      <c r="G3252" t="s">
        <v>3842</v>
      </c>
      <c r="H3252">
        <v>68</v>
      </c>
      <c r="I3252">
        <v>66</v>
      </c>
      <c r="K3252" t="s">
        <v>2314</v>
      </c>
      <c r="L3252">
        <v>1</v>
      </c>
      <c r="M3252" t="s">
        <v>7838</v>
      </c>
    </row>
    <row r="3253" spans="1:13" x14ac:dyDescent="0.25">
      <c r="A3253">
        <v>6843</v>
      </c>
      <c r="B3253">
        <v>2015</v>
      </c>
      <c r="C3253" t="s">
        <v>3449</v>
      </c>
      <c r="D3253" t="s">
        <v>8</v>
      </c>
      <c r="E3253" t="s">
        <v>3194</v>
      </c>
      <c r="F3253" t="s">
        <v>3454</v>
      </c>
      <c r="G3253" t="s">
        <v>3842</v>
      </c>
      <c r="H3253">
        <v>65</v>
      </c>
      <c r="I3253">
        <v>49</v>
      </c>
      <c r="K3253" t="s">
        <v>176</v>
      </c>
      <c r="L3253">
        <v>1</v>
      </c>
      <c r="M3253" t="s">
        <v>6191</v>
      </c>
    </row>
    <row r="3254" spans="1:13" x14ac:dyDescent="0.25">
      <c r="A3254">
        <v>6844</v>
      </c>
      <c r="B3254">
        <v>2015</v>
      </c>
      <c r="C3254" t="s">
        <v>3449</v>
      </c>
      <c r="D3254" t="s">
        <v>65</v>
      </c>
      <c r="E3254" t="s">
        <v>3194</v>
      </c>
      <c r="F3254" t="s">
        <v>3839</v>
      </c>
      <c r="G3254" t="s">
        <v>3842</v>
      </c>
      <c r="H3254">
        <v>69</v>
      </c>
      <c r="I3254">
        <v>64</v>
      </c>
      <c r="K3254" t="s">
        <v>258</v>
      </c>
      <c r="L3254">
        <v>1</v>
      </c>
      <c r="M3254" t="s">
        <v>7906</v>
      </c>
    </row>
    <row r="3255" spans="1:13" x14ac:dyDescent="0.25">
      <c r="A3255">
        <v>6850</v>
      </c>
      <c r="B3255">
        <v>2015</v>
      </c>
      <c r="C3255" t="s">
        <v>3449</v>
      </c>
      <c r="D3255" t="s">
        <v>314</v>
      </c>
      <c r="E3255" t="s">
        <v>3194</v>
      </c>
      <c r="F3255" t="s">
        <v>3343</v>
      </c>
      <c r="G3255" t="s">
        <v>3841</v>
      </c>
      <c r="H3255">
        <v>63</v>
      </c>
      <c r="I3255">
        <v>56</v>
      </c>
      <c r="K3255" t="s">
        <v>23</v>
      </c>
      <c r="L3255">
        <v>1</v>
      </c>
      <c r="M3255" t="s">
        <v>7908</v>
      </c>
    </row>
    <row r="3256" spans="1:13" x14ac:dyDescent="0.25">
      <c r="A3256">
        <v>6851</v>
      </c>
      <c r="B3256">
        <v>2015</v>
      </c>
      <c r="C3256" t="s">
        <v>3449</v>
      </c>
      <c r="D3256" t="s">
        <v>24</v>
      </c>
      <c r="E3256" t="s">
        <v>3194</v>
      </c>
      <c r="F3256" t="s">
        <v>3453</v>
      </c>
      <c r="G3256" t="s">
        <v>3841</v>
      </c>
      <c r="H3256">
        <v>65</v>
      </c>
      <c r="I3256">
        <v>55</v>
      </c>
      <c r="K3256" t="s">
        <v>841</v>
      </c>
      <c r="L3256">
        <v>1</v>
      </c>
      <c r="M3256" t="s">
        <v>6228</v>
      </c>
    </row>
    <row r="3257" spans="1:13" x14ac:dyDescent="0.25">
      <c r="A3257">
        <v>6853</v>
      </c>
      <c r="B3257">
        <v>2015</v>
      </c>
      <c r="C3257" t="s">
        <v>3449</v>
      </c>
      <c r="D3257" t="s">
        <v>28</v>
      </c>
      <c r="E3257" t="s">
        <v>3194</v>
      </c>
      <c r="F3257" t="s">
        <v>3447</v>
      </c>
      <c r="G3257" t="s">
        <v>3842</v>
      </c>
      <c r="H3257">
        <v>83</v>
      </c>
      <c r="I3257">
        <v>55</v>
      </c>
      <c r="K3257" t="s">
        <v>918</v>
      </c>
      <c r="L3257">
        <v>1</v>
      </c>
      <c r="M3257" t="s">
        <v>6647</v>
      </c>
    </row>
    <row r="3258" spans="1:13" x14ac:dyDescent="0.25">
      <c r="A3258">
        <v>6854</v>
      </c>
      <c r="B3258">
        <v>2015</v>
      </c>
      <c r="C3258" t="s">
        <v>3449</v>
      </c>
      <c r="D3258" t="s">
        <v>183</v>
      </c>
      <c r="E3258" t="s">
        <v>3194</v>
      </c>
      <c r="F3258" t="s">
        <v>3839</v>
      </c>
      <c r="G3258" t="s">
        <v>3842</v>
      </c>
      <c r="H3258">
        <v>81</v>
      </c>
      <c r="I3258">
        <v>67</v>
      </c>
      <c r="K3258" t="s">
        <v>858</v>
      </c>
      <c r="L3258">
        <v>1</v>
      </c>
      <c r="M3258" t="s">
        <v>7910</v>
      </c>
    </row>
    <row r="3259" spans="1:13" x14ac:dyDescent="0.25">
      <c r="A3259">
        <v>6855</v>
      </c>
      <c r="B3259">
        <v>2015</v>
      </c>
      <c r="C3259" t="s">
        <v>3449</v>
      </c>
      <c r="D3259" t="s">
        <v>32</v>
      </c>
      <c r="E3259" t="s">
        <v>3194</v>
      </c>
      <c r="F3259" t="s">
        <v>3460</v>
      </c>
      <c r="G3259" t="s">
        <v>3842</v>
      </c>
      <c r="H3259">
        <v>80</v>
      </c>
      <c r="I3259">
        <v>62</v>
      </c>
      <c r="K3259" t="s">
        <v>241</v>
      </c>
      <c r="L3259">
        <v>1</v>
      </c>
      <c r="M3259" t="s">
        <v>7822</v>
      </c>
    </row>
    <row r="3260" spans="1:13" x14ac:dyDescent="0.25">
      <c r="A3260">
        <v>6857</v>
      </c>
      <c r="B3260">
        <v>2015</v>
      </c>
      <c r="C3260" t="s">
        <v>3449</v>
      </c>
      <c r="D3260" t="s">
        <v>36</v>
      </c>
      <c r="E3260" t="s">
        <v>3194</v>
      </c>
      <c r="F3260" t="s">
        <v>3450</v>
      </c>
      <c r="G3260" t="s">
        <v>3841</v>
      </c>
      <c r="H3260">
        <v>69</v>
      </c>
      <c r="I3260">
        <v>66</v>
      </c>
      <c r="K3260" t="s">
        <v>2316</v>
      </c>
      <c r="L3260">
        <v>1</v>
      </c>
      <c r="M3260" t="s">
        <v>7896</v>
      </c>
    </row>
    <row r="3261" spans="1:13" x14ac:dyDescent="0.25">
      <c r="A3261">
        <v>6859</v>
      </c>
      <c r="B3261">
        <v>2015</v>
      </c>
      <c r="C3261" t="s">
        <v>3449</v>
      </c>
      <c r="D3261" t="s">
        <v>455</v>
      </c>
      <c r="E3261" t="s">
        <v>3194</v>
      </c>
      <c r="F3261" t="s">
        <v>3397</v>
      </c>
      <c r="G3261" t="s">
        <v>3841</v>
      </c>
      <c r="H3261">
        <v>70</v>
      </c>
      <c r="I3261">
        <v>54</v>
      </c>
      <c r="K3261" t="s">
        <v>2317</v>
      </c>
      <c r="L3261">
        <v>1</v>
      </c>
      <c r="M3261" t="s">
        <v>7912</v>
      </c>
    </row>
    <row r="3262" spans="1:13" x14ac:dyDescent="0.25">
      <c r="A3262">
        <v>6861</v>
      </c>
      <c r="B3262">
        <v>2015</v>
      </c>
      <c r="C3262" t="s">
        <v>3449</v>
      </c>
      <c r="D3262" t="s">
        <v>422</v>
      </c>
      <c r="E3262" t="s">
        <v>3194</v>
      </c>
      <c r="F3262" t="s">
        <v>3198</v>
      </c>
      <c r="G3262" t="s">
        <v>3841</v>
      </c>
      <c r="H3262">
        <v>67</v>
      </c>
      <c r="I3262">
        <v>62</v>
      </c>
      <c r="K3262" t="s">
        <v>2318</v>
      </c>
      <c r="L3262">
        <v>1</v>
      </c>
      <c r="M3262" t="s">
        <v>7913</v>
      </c>
    </row>
    <row r="3263" spans="1:13" x14ac:dyDescent="0.25">
      <c r="A3263">
        <v>6863</v>
      </c>
      <c r="B3263">
        <v>2015</v>
      </c>
      <c r="C3263" t="s">
        <v>3449</v>
      </c>
      <c r="D3263" t="s">
        <v>45</v>
      </c>
      <c r="E3263" t="s">
        <v>3194</v>
      </c>
      <c r="F3263" t="s">
        <v>3464</v>
      </c>
      <c r="G3263" t="s">
        <v>3841</v>
      </c>
      <c r="H3263">
        <v>65</v>
      </c>
      <c r="I3263">
        <v>63</v>
      </c>
      <c r="K3263" t="s">
        <v>2319</v>
      </c>
      <c r="L3263">
        <v>1</v>
      </c>
      <c r="M3263" t="s">
        <v>7915</v>
      </c>
    </row>
    <row r="3264" spans="1:13" x14ac:dyDescent="0.25">
      <c r="A3264">
        <v>6866</v>
      </c>
      <c r="B3264">
        <v>2015</v>
      </c>
      <c r="C3264" t="s">
        <v>3449</v>
      </c>
      <c r="D3264" t="s">
        <v>92</v>
      </c>
      <c r="E3264" t="s">
        <v>3194</v>
      </c>
      <c r="F3264" t="s">
        <v>3395</v>
      </c>
      <c r="G3264" t="s">
        <v>3842</v>
      </c>
      <c r="H3264">
        <v>66</v>
      </c>
      <c r="I3264">
        <v>63</v>
      </c>
      <c r="J3264" t="s">
        <v>3843</v>
      </c>
      <c r="K3264" t="s">
        <v>2320</v>
      </c>
      <c r="L3264">
        <v>1</v>
      </c>
      <c r="M3264" t="s">
        <v>7918</v>
      </c>
    </row>
    <row r="3265" spans="1:13" x14ac:dyDescent="0.25">
      <c r="A3265">
        <v>6867</v>
      </c>
      <c r="B3265">
        <v>2015</v>
      </c>
      <c r="C3265" t="s">
        <v>3449</v>
      </c>
      <c r="D3265" t="s">
        <v>51</v>
      </c>
      <c r="E3265" t="s">
        <v>3194</v>
      </c>
      <c r="F3265" t="s">
        <v>3363</v>
      </c>
      <c r="G3265" t="s">
        <v>3841</v>
      </c>
      <c r="H3265">
        <v>64</v>
      </c>
      <c r="I3265">
        <v>58</v>
      </c>
      <c r="K3265" t="s">
        <v>2321</v>
      </c>
      <c r="L3265">
        <v>1</v>
      </c>
      <c r="M3265" t="s">
        <v>7919</v>
      </c>
    </row>
    <row r="3266" spans="1:13" x14ac:dyDescent="0.25">
      <c r="A3266">
        <v>6870</v>
      </c>
      <c r="B3266">
        <v>2015</v>
      </c>
      <c r="C3266" t="s">
        <v>3449</v>
      </c>
      <c r="D3266" t="s">
        <v>56</v>
      </c>
      <c r="E3266" t="s">
        <v>3194</v>
      </c>
      <c r="F3266" t="s">
        <v>3838</v>
      </c>
      <c r="G3266" t="s">
        <v>3842</v>
      </c>
      <c r="H3266">
        <v>62</v>
      </c>
      <c r="I3266">
        <v>51</v>
      </c>
      <c r="K3266" t="s">
        <v>2322</v>
      </c>
      <c r="L3266">
        <v>1</v>
      </c>
      <c r="M3266" t="s">
        <v>7920</v>
      </c>
    </row>
    <row r="3267" spans="1:13" x14ac:dyDescent="0.25">
      <c r="A3267">
        <v>6871</v>
      </c>
      <c r="B3267">
        <v>2015</v>
      </c>
      <c r="C3267" t="s">
        <v>3449</v>
      </c>
      <c r="D3267" t="s">
        <v>58</v>
      </c>
      <c r="E3267" t="s">
        <v>3194</v>
      </c>
      <c r="F3267" t="s">
        <v>3400</v>
      </c>
      <c r="G3267" t="s">
        <v>3841</v>
      </c>
      <c r="H3267">
        <v>78</v>
      </c>
      <c r="I3267">
        <v>62</v>
      </c>
      <c r="K3267" t="s">
        <v>2323</v>
      </c>
      <c r="L3267">
        <v>1</v>
      </c>
      <c r="M3267" t="s">
        <v>7883</v>
      </c>
    </row>
    <row r="3268" spans="1:13" x14ac:dyDescent="0.25">
      <c r="A3268">
        <v>6874</v>
      </c>
      <c r="B3268">
        <v>2015</v>
      </c>
      <c r="C3268" t="s">
        <v>3395</v>
      </c>
      <c r="D3268" t="s">
        <v>64</v>
      </c>
      <c r="E3268" t="s">
        <v>3194</v>
      </c>
      <c r="F3268" t="s">
        <v>3390</v>
      </c>
      <c r="G3268" t="s">
        <v>3842</v>
      </c>
      <c r="H3268">
        <v>79</v>
      </c>
      <c r="I3268">
        <v>55</v>
      </c>
      <c r="K3268" t="s">
        <v>176</v>
      </c>
      <c r="L3268">
        <v>1</v>
      </c>
      <c r="M3268" t="s">
        <v>5532</v>
      </c>
    </row>
    <row r="3269" spans="1:13" x14ac:dyDescent="0.25">
      <c r="A3269">
        <v>6875</v>
      </c>
      <c r="B3269">
        <v>2015</v>
      </c>
      <c r="C3269" t="s">
        <v>3395</v>
      </c>
      <c r="D3269" t="s">
        <v>98</v>
      </c>
      <c r="E3269" t="s">
        <v>3194</v>
      </c>
      <c r="F3269" t="s">
        <v>3453</v>
      </c>
      <c r="G3269" t="s">
        <v>3842</v>
      </c>
      <c r="H3269">
        <v>67</v>
      </c>
      <c r="I3269">
        <v>59</v>
      </c>
      <c r="K3269" t="s">
        <v>258</v>
      </c>
      <c r="L3269">
        <v>1</v>
      </c>
      <c r="M3269" t="s">
        <v>6221</v>
      </c>
    </row>
    <row r="3270" spans="1:13" x14ac:dyDescent="0.25">
      <c r="A3270">
        <v>6879</v>
      </c>
      <c r="B3270">
        <v>2015</v>
      </c>
      <c r="C3270" t="s">
        <v>3395</v>
      </c>
      <c r="D3270" t="s">
        <v>104</v>
      </c>
      <c r="E3270" t="s">
        <v>3194</v>
      </c>
      <c r="F3270" t="s">
        <v>3253</v>
      </c>
      <c r="G3270" t="s">
        <v>3841</v>
      </c>
      <c r="H3270">
        <v>66</v>
      </c>
      <c r="I3270">
        <v>54</v>
      </c>
      <c r="K3270" t="s">
        <v>235</v>
      </c>
      <c r="L3270">
        <v>1</v>
      </c>
      <c r="M3270" t="s">
        <v>7924</v>
      </c>
    </row>
    <row r="3271" spans="1:13" x14ac:dyDescent="0.25">
      <c r="A3271">
        <v>6880</v>
      </c>
      <c r="B3271">
        <v>2015</v>
      </c>
      <c r="C3271" t="s">
        <v>3395</v>
      </c>
      <c r="D3271" t="s">
        <v>18</v>
      </c>
      <c r="E3271" t="s">
        <v>3194</v>
      </c>
      <c r="F3271" t="s">
        <v>3362</v>
      </c>
      <c r="G3271" t="s">
        <v>3842</v>
      </c>
      <c r="H3271">
        <v>62</v>
      </c>
      <c r="I3271">
        <v>47</v>
      </c>
      <c r="K3271" t="s">
        <v>290</v>
      </c>
      <c r="L3271">
        <v>1</v>
      </c>
      <c r="M3271" t="s">
        <v>7925</v>
      </c>
    </row>
    <row r="3272" spans="1:13" x14ac:dyDescent="0.25">
      <c r="A3272">
        <v>6882</v>
      </c>
      <c r="B3272">
        <v>2015</v>
      </c>
      <c r="C3272" t="s">
        <v>3395</v>
      </c>
      <c r="D3272" t="s">
        <v>24</v>
      </c>
      <c r="E3272" t="s">
        <v>3194</v>
      </c>
      <c r="F3272" t="s">
        <v>3532</v>
      </c>
      <c r="G3272" t="s">
        <v>3842</v>
      </c>
      <c r="H3272">
        <v>54</v>
      </c>
      <c r="I3272">
        <v>46</v>
      </c>
      <c r="K3272" t="s">
        <v>153</v>
      </c>
      <c r="L3272">
        <v>1</v>
      </c>
      <c r="M3272" t="s">
        <v>7926</v>
      </c>
    </row>
    <row r="3273" spans="1:13" x14ac:dyDescent="0.25">
      <c r="A3273">
        <v>6883</v>
      </c>
      <c r="B3273">
        <v>2015</v>
      </c>
      <c r="C3273" t="s">
        <v>3395</v>
      </c>
      <c r="D3273" t="s">
        <v>263</v>
      </c>
      <c r="E3273" t="s">
        <v>3194</v>
      </c>
      <c r="F3273" t="s">
        <v>3435</v>
      </c>
      <c r="G3273" t="s">
        <v>3842</v>
      </c>
      <c r="H3273">
        <v>76</v>
      </c>
      <c r="I3273">
        <v>55</v>
      </c>
      <c r="K3273" t="s">
        <v>265</v>
      </c>
      <c r="L3273">
        <v>1</v>
      </c>
      <c r="M3273" t="s">
        <v>7927</v>
      </c>
    </row>
    <row r="3274" spans="1:13" x14ac:dyDescent="0.25">
      <c r="A3274">
        <v>6886</v>
      </c>
      <c r="B3274">
        <v>2015</v>
      </c>
      <c r="C3274" t="s">
        <v>3395</v>
      </c>
      <c r="D3274" t="s">
        <v>292</v>
      </c>
      <c r="E3274" t="s">
        <v>3194</v>
      </c>
      <c r="F3274" t="s">
        <v>3450</v>
      </c>
      <c r="G3274" t="s">
        <v>3842</v>
      </c>
      <c r="H3274">
        <v>76</v>
      </c>
      <c r="I3274">
        <v>64</v>
      </c>
      <c r="K3274" t="s">
        <v>1570</v>
      </c>
      <c r="L3274">
        <v>1</v>
      </c>
      <c r="M3274" t="s">
        <v>7893</v>
      </c>
    </row>
    <row r="3275" spans="1:13" x14ac:dyDescent="0.25">
      <c r="A3275">
        <v>6887</v>
      </c>
      <c r="B3275">
        <v>2015</v>
      </c>
      <c r="C3275" t="s">
        <v>3395</v>
      </c>
      <c r="D3275" t="s">
        <v>32</v>
      </c>
      <c r="E3275" t="s">
        <v>3194</v>
      </c>
      <c r="F3275" t="s">
        <v>3400</v>
      </c>
      <c r="G3275" t="s">
        <v>3842</v>
      </c>
      <c r="H3275">
        <v>66</v>
      </c>
      <c r="I3275">
        <v>53</v>
      </c>
      <c r="K3275" t="s">
        <v>1695</v>
      </c>
      <c r="L3275">
        <v>1</v>
      </c>
      <c r="M3275" t="s">
        <v>7871</v>
      </c>
    </row>
    <row r="3276" spans="1:13" x14ac:dyDescent="0.25">
      <c r="A3276">
        <v>6890</v>
      </c>
      <c r="B3276">
        <v>2015</v>
      </c>
      <c r="C3276" t="s">
        <v>3395</v>
      </c>
      <c r="D3276" t="s">
        <v>37</v>
      </c>
      <c r="E3276" t="s">
        <v>3194</v>
      </c>
      <c r="F3276" t="s">
        <v>3460</v>
      </c>
      <c r="G3276" t="s">
        <v>3842</v>
      </c>
      <c r="H3276">
        <v>60</v>
      </c>
      <c r="I3276">
        <v>48</v>
      </c>
      <c r="K3276" t="s">
        <v>1573</v>
      </c>
      <c r="L3276">
        <v>1</v>
      </c>
      <c r="M3276" t="s">
        <v>7825</v>
      </c>
    </row>
    <row r="3277" spans="1:13" x14ac:dyDescent="0.25">
      <c r="A3277">
        <v>6891</v>
      </c>
      <c r="B3277">
        <v>2015</v>
      </c>
      <c r="C3277" t="s">
        <v>3395</v>
      </c>
      <c r="D3277" t="s">
        <v>594</v>
      </c>
      <c r="E3277" t="s">
        <v>3194</v>
      </c>
      <c r="F3277" t="s">
        <v>3401</v>
      </c>
      <c r="G3277" t="s">
        <v>3841</v>
      </c>
      <c r="H3277">
        <v>69</v>
      </c>
      <c r="I3277">
        <v>59</v>
      </c>
      <c r="K3277" t="s">
        <v>1696</v>
      </c>
      <c r="L3277">
        <v>1</v>
      </c>
      <c r="M3277" t="s">
        <v>7851</v>
      </c>
    </row>
    <row r="3278" spans="1:13" x14ac:dyDescent="0.25">
      <c r="A3278">
        <v>6894</v>
      </c>
      <c r="B3278">
        <v>2015</v>
      </c>
      <c r="C3278" t="s">
        <v>3395</v>
      </c>
      <c r="D3278" t="s">
        <v>44</v>
      </c>
      <c r="E3278" t="s">
        <v>3194</v>
      </c>
      <c r="F3278" t="s">
        <v>3838</v>
      </c>
      <c r="G3278" t="s">
        <v>3842</v>
      </c>
      <c r="H3278">
        <v>67</v>
      </c>
      <c r="I3278">
        <v>41</v>
      </c>
      <c r="K3278" t="s">
        <v>1698</v>
      </c>
      <c r="L3278">
        <v>1</v>
      </c>
      <c r="M3278" t="s">
        <v>7934</v>
      </c>
    </row>
    <row r="3279" spans="1:13" x14ac:dyDescent="0.25">
      <c r="A3279">
        <v>6896</v>
      </c>
      <c r="B3279">
        <v>2015</v>
      </c>
      <c r="C3279" t="s">
        <v>3395</v>
      </c>
      <c r="D3279" t="s">
        <v>47</v>
      </c>
      <c r="E3279" t="s">
        <v>3194</v>
      </c>
      <c r="F3279" t="s">
        <v>3397</v>
      </c>
      <c r="G3279" t="s">
        <v>3841</v>
      </c>
      <c r="H3279">
        <v>63</v>
      </c>
      <c r="I3279">
        <v>60</v>
      </c>
      <c r="K3279" t="s">
        <v>665</v>
      </c>
      <c r="L3279">
        <v>1</v>
      </c>
      <c r="M3279" t="s">
        <v>7935</v>
      </c>
    </row>
    <row r="3280" spans="1:13" x14ac:dyDescent="0.25">
      <c r="A3280">
        <v>6899</v>
      </c>
      <c r="B3280">
        <v>2015</v>
      </c>
      <c r="C3280" t="s">
        <v>3395</v>
      </c>
      <c r="D3280" t="s">
        <v>51</v>
      </c>
      <c r="E3280" t="s">
        <v>3194</v>
      </c>
      <c r="F3280" t="s">
        <v>3464</v>
      </c>
      <c r="G3280" t="s">
        <v>3841</v>
      </c>
      <c r="H3280">
        <v>63</v>
      </c>
      <c r="I3280">
        <v>46</v>
      </c>
      <c r="K3280" t="s">
        <v>2327</v>
      </c>
      <c r="L3280">
        <v>1</v>
      </c>
      <c r="M3280" t="s">
        <v>7936</v>
      </c>
    </row>
    <row r="3281" spans="1:13" x14ac:dyDescent="0.25">
      <c r="A3281">
        <v>6900</v>
      </c>
      <c r="B3281">
        <v>2015</v>
      </c>
      <c r="C3281" t="s">
        <v>3395</v>
      </c>
      <c r="D3281" t="s">
        <v>95</v>
      </c>
      <c r="E3281" t="s">
        <v>3194</v>
      </c>
      <c r="F3281" t="s">
        <v>3198</v>
      </c>
      <c r="G3281" t="s">
        <v>3841</v>
      </c>
      <c r="H3281">
        <v>76</v>
      </c>
      <c r="I3281">
        <v>68</v>
      </c>
      <c r="K3281" t="s">
        <v>2328</v>
      </c>
      <c r="L3281">
        <v>1</v>
      </c>
      <c r="M3281" t="s">
        <v>7937</v>
      </c>
    </row>
    <row r="3282" spans="1:13" x14ac:dyDescent="0.25">
      <c r="A3282">
        <v>6903</v>
      </c>
      <c r="B3282">
        <v>2015</v>
      </c>
      <c r="C3282" t="s">
        <v>3395</v>
      </c>
      <c r="D3282" t="s">
        <v>310</v>
      </c>
      <c r="E3282" t="s">
        <v>3194</v>
      </c>
      <c r="F3282" t="s">
        <v>3363</v>
      </c>
      <c r="G3282" t="s">
        <v>3842</v>
      </c>
      <c r="H3282">
        <v>52</v>
      </c>
      <c r="I3282">
        <v>49</v>
      </c>
      <c r="J3282" t="s">
        <v>3843</v>
      </c>
      <c r="K3282" t="s">
        <v>2329</v>
      </c>
      <c r="L3282">
        <v>1</v>
      </c>
      <c r="M3282" t="s">
        <v>7938</v>
      </c>
    </row>
    <row r="3283" spans="1:13" x14ac:dyDescent="0.25">
      <c r="A3283">
        <v>6905</v>
      </c>
      <c r="B3283">
        <v>2015</v>
      </c>
      <c r="C3283" t="s">
        <v>3464</v>
      </c>
      <c r="D3283" t="s">
        <v>64</v>
      </c>
      <c r="E3283" t="s">
        <v>3194</v>
      </c>
      <c r="F3283" t="s">
        <v>3404</v>
      </c>
      <c r="G3283" t="s">
        <v>3842</v>
      </c>
      <c r="H3283">
        <v>79</v>
      </c>
      <c r="I3283">
        <v>58</v>
      </c>
      <c r="K3283" t="s">
        <v>176</v>
      </c>
      <c r="L3283">
        <v>1</v>
      </c>
      <c r="M3283" t="s">
        <v>6247</v>
      </c>
    </row>
    <row r="3284" spans="1:13" x14ac:dyDescent="0.25">
      <c r="A3284">
        <v>6906</v>
      </c>
      <c r="B3284">
        <v>2015</v>
      </c>
      <c r="C3284" t="s">
        <v>3464</v>
      </c>
      <c r="D3284" t="s">
        <v>148</v>
      </c>
      <c r="E3284" t="s">
        <v>3194</v>
      </c>
      <c r="F3284" t="s">
        <v>3408</v>
      </c>
      <c r="G3284" t="s">
        <v>3842</v>
      </c>
      <c r="H3284">
        <v>53</v>
      </c>
      <c r="I3284">
        <v>49</v>
      </c>
      <c r="K3284" t="s">
        <v>258</v>
      </c>
      <c r="L3284">
        <v>1</v>
      </c>
      <c r="M3284" t="s">
        <v>7939</v>
      </c>
    </row>
    <row r="3285" spans="1:13" x14ac:dyDescent="0.25">
      <c r="A3285">
        <v>6907</v>
      </c>
      <c r="B3285">
        <v>2015</v>
      </c>
      <c r="C3285" t="s">
        <v>3464</v>
      </c>
      <c r="D3285" t="s">
        <v>149</v>
      </c>
      <c r="E3285" t="s">
        <v>3194</v>
      </c>
      <c r="F3285" t="s">
        <v>3463</v>
      </c>
      <c r="G3285" t="s">
        <v>3842</v>
      </c>
      <c r="H3285">
        <v>51</v>
      </c>
      <c r="I3285">
        <v>27</v>
      </c>
      <c r="K3285" t="s">
        <v>259</v>
      </c>
      <c r="L3285">
        <v>1</v>
      </c>
      <c r="M3285" t="s">
        <v>7940</v>
      </c>
    </row>
    <row r="3286" spans="1:13" x14ac:dyDescent="0.25">
      <c r="A3286">
        <v>6911</v>
      </c>
      <c r="B3286">
        <v>2015</v>
      </c>
      <c r="C3286" t="s">
        <v>3464</v>
      </c>
      <c r="D3286" t="s">
        <v>218</v>
      </c>
      <c r="E3286" t="s">
        <v>3194</v>
      </c>
      <c r="F3286" t="s">
        <v>3510</v>
      </c>
      <c r="G3286" t="s">
        <v>3842</v>
      </c>
      <c r="H3286">
        <v>57</v>
      </c>
      <c r="I3286">
        <v>48</v>
      </c>
      <c r="K3286" t="s">
        <v>262</v>
      </c>
      <c r="L3286">
        <v>1</v>
      </c>
      <c r="M3286" t="s">
        <v>7943</v>
      </c>
    </row>
    <row r="3287" spans="1:13" x14ac:dyDescent="0.25">
      <c r="A3287">
        <v>6913</v>
      </c>
      <c r="B3287">
        <v>2015</v>
      </c>
      <c r="C3287" t="s">
        <v>3464</v>
      </c>
      <c r="D3287" t="s">
        <v>197</v>
      </c>
      <c r="E3287" t="s">
        <v>3194</v>
      </c>
      <c r="F3287" t="s">
        <v>3371</v>
      </c>
      <c r="G3287" t="s">
        <v>3842</v>
      </c>
      <c r="H3287">
        <v>60</v>
      </c>
      <c r="I3287">
        <v>59</v>
      </c>
      <c r="K3287" t="s">
        <v>264</v>
      </c>
      <c r="L3287">
        <v>1</v>
      </c>
      <c r="M3287" t="s">
        <v>6304</v>
      </c>
    </row>
    <row r="3288" spans="1:13" x14ac:dyDescent="0.25">
      <c r="A3288">
        <v>6915</v>
      </c>
      <c r="B3288">
        <v>2015</v>
      </c>
      <c r="C3288" t="s">
        <v>3464</v>
      </c>
      <c r="D3288" t="s">
        <v>26</v>
      </c>
      <c r="E3288" t="s">
        <v>3194</v>
      </c>
      <c r="F3288" t="s">
        <v>3437</v>
      </c>
      <c r="G3288" t="s">
        <v>3842</v>
      </c>
      <c r="H3288">
        <v>70</v>
      </c>
      <c r="I3288">
        <v>57</v>
      </c>
      <c r="K3288" t="s">
        <v>266</v>
      </c>
      <c r="L3288">
        <v>1</v>
      </c>
      <c r="M3288" t="s">
        <v>7307</v>
      </c>
    </row>
    <row r="3289" spans="1:13" x14ac:dyDescent="0.25">
      <c r="A3289">
        <v>6916</v>
      </c>
      <c r="B3289">
        <v>2015</v>
      </c>
      <c r="C3289" t="s">
        <v>3464</v>
      </c>
      <c r="D3289" t="s">
        <v>28</v>
      </c>
      <c r="E3289" t="s">
        <v>3194</v>
      </c>
      <c r="F3289" t="s">
        <v>3417</v>
      </c>
      <c r="G3289" t="s">
        <v>3842</v>
      </c>
      <c r="H3289">
        <v>61</v>
      </c>
      <c r="I3289">
        <v>33</v>
      </c>
      <c r="K3289" t="s">
        <v>267</v>
      </c>
      <c r="L3289">
        <v>1</v>
      </c>
      <c r="M3289" t="s">
        <v>6358</v>
      </c>
    </row>
    <row r="3290" spans="1:13" x14ac:dyDescent="0.25">
      <c r="A3290">
        <v>6917</v>
      </c>
      <c r="B3290">
        <v>2015</v>
      </c>
      <c r="C3290" t="s">
        <v>3464</v>
      </c>
      <c r="D3290" t="s">
        <v>133</v>
      </c>
      <c r="E3290" t="s">
        <v>3194</v>
      </c>
      <c r="F3290" t="s">
        <v>3839</v>
      </c>
      <c r="G3290" t="s">
        <v>3842</v>
      </c>
      <c r="H3290">
        <v>72</v>
      </c>
      <c r="I3290">
        <v>50</v>
      </c>
      <c r="K3290" t="s">
        <v>528</v>
      </c>
      <c r="L3290">
        <v>1</v>
      </c>
      <c r="M3290" t="s">
        <v>7945</v>
      </c>
    </row>
    <row r="3291" spans="1:13" x14ac:dyDescent="0.25">
      <c r="A3291">
        <v>6918</v>
      </c>
      <c r="B3291">
        <v>2015</v>
      </c>
      <c r="C3291" t="s">
        <v>3464</v>
      </c>
      <c r="D3291" t="s">
        <v>292</v>
      </c>
      <c r="E3291" t="s">
        <v>3194</v>
      </c>
      <c r="F3291" t="s">
        <v>3460</v>
      </c>
      <c r="G3291" t="s">
        <v>3842</v>
      </c>
      <c r="H3291">
        <v>53</v>
      </c>
      <c r="I3291">
        <v>49</v>
      </c>
      <c r="K3291" t="s">
        <v>529</v>
      </c>
      <c r="L3291">
        <v>1</v>
      </c>
      <c r="M3291" t="s">
        <v>7821</v>
      </c>
    </row>
    <row r="3292" spans="1:13" x14ac:dyDescent="0.25">
      <c r="A3292">
        <v>6920</v>
      </c>
      <c r="B3292">
        <v>2015</v>
      </c>
      <c r="C3292" t="s">
        <v>3464</v>
      </c>
      <c r="D3292" t="s">
        <v>34</v>
      </c>
      <c r="E3292" t="s">
        <v>3194</v>
      </c>
      <c r="F3292" t="s">
        <v>3395</v>
      </c>
      <c r="G3292" t="s">
        <v>3842</v>
      </c>
      <c r="H3292">
        <v>56</v>
      </c>
      <c r="I3292">
        <v>42</v>
      </c>
      <c r="K3292" t="s">
        <v>531</v>
      </c>
      <c r="L3292">
        <v>1</v>
      </c>
      <c r="M3292" t="s">
        <v>7930</v>
      </c>
    </row>
    <row r="3293" spans="1:13" x14ac:dyDescent="0.25">
      <c r="A3293">
        <v>6922</v>
      </c>
      <c r="B3293">
        <v>2015</v>
      </c>
      <c r="C3293" t="s">
        <v>3464</v>
      </c>
      <c r="D3293" t="s">
        <v>85</v>
      </c>
      <c r="E3293" t="s">
        <v>3194</v>
      </c>
      <c r="F3293" t="s">
        <v>3198</v>
      </c>
      <c r="G3293" t="s">
        <v>3842</v>
      </c>
      <c r="H3293">
        <v>53</v>
      </c>
      <c r="I3293">
        <v>47</v>
      </c>
      <c r="K3293" t="s">
        <v>533</v>
      </c>
      <c r="L3293">
        <v>1</v>
      </c>
      <c r="M3293" t="s">
        <v>7947</v>
      </c>
    </row>
    <row r="3294" spans="1:13" x14ac:dyDescent="0.25">
      <c r="A3294">
        <v>6925</v>
      </c>
      <c r="B3294">
        <v>2015</v>
      </c>
      <c r="C3294" t="s">
        <v>3464</v>
      </c>
      <c r="D3294" t="s">
        <v>422</v>
      </c>
      <c r="E3294" t="s">
        <v>3194</v>
      </c>
      <c r="F3294" t="s">
        <v>3450</v>
      </c>
      <c r="G3294" t="s">
        <v>3842</v>
      </c>
      <c r="H3294">
        <v>58</v>
      </c>
      <c r="I3294">
        <v>47</v>
      </c>
      <c r="K3294" t="s">
        <v>536</v>
      </c>
      <c r="L3294">
        <v>1</v>
      </c>
      <c r="M3294" t="s">
        <v>7900</v>
      </c>
    </row>
    <row r="3295" spans="1:13" x14ac:dyDescent="0.25">
      <c r="A3295">
        <v>6926</v>
      </c>
      <c r="B3295">
        <v>2015</v>
      </c>
      <c r="C3295" t="s">
        <v>3464</v>
      </c>
      <c r="D3295" t="s">
        <v>44</v>
      </c>
      <c r="E3295" t="s">
        <v>3194</v>
      </c>
      <c r="F3295" t="s">
        <v>3397</v>
      </c>
      <c r="G3295" t="s">
        <v>3842</v>
      </c>
      <c r="H3295">
        <v>62</v>
      </c>
      <c r="I3295">
        <v>42</v>
      </c>
      <c r="K3295" t="s">
        <v>760</v>
      </c>
      <c r="L3295">
        <v>1</v>
      </c>
      <c r="M3295" t="s">
        <v>7948</v>
      </c>
    </row>
    <row r="3296" spans="1:13" x14ac:dyDescent="0.25">
      <c r="A3296">
        <v>6929</v>
      </c>
      <c r="B3296">
        <v>2015</v>
      </c>
      <c r="C3296" t="s">
        <v>3464</v>
      </c>
      <c r="D3296" t="s">
        <v>190</v>
      </c>
      <c r="E3296" t="s">
        <v>3194</v>
      </c>
      <c r="F3296" t="s">
        <v>3363</v>
      </c>
      <c r="G3296" t="s">
        <v>3842</v>
      </c>
      <c r="H3296">
        <v>67</v>
      </c>
      <c r="I3296">
        <v>41</v>
      </c>
      <c r="K3296" t="s">
        <v>637</v>
      </c>
      <c r="L3296">
        <v>1</v>
      </c>
      <c r="M3296" t="s">
        <v>7949</v>
      </c>
    </row>
    <row r="3297" spans="1:13" x14ac:dyDescent="0.25">
      <c r="A3297">
        <v>6930</v>
      </c>
      <c r="B3297">
        <v>2015</v>
      </c>
      <c r="C3297" t="s">
        <v>3464</v>
      </c>
      <c r="D3297" t="s">
        <v>92</v>
      </c>
      <c r="E3297" t="s">
        <v>3194</v>
      </c>
      <c r="F3297" t="s">
        <v>3400</v>
      </c>
      <c r="G3297" t="s">
        <v>3842</v>
      </c>
      <c r="H3297">
        <v>72</v>
      </c>
      <c r="I3297">
        <v>63</v>
      </c>
      <c r="K3297" t="s">
        <v>638</v>
      </c>
      <c r="L3297">
        <v>1</v>
      </c>
      <c r="M3297" t="s">
        <v>7880</v>
      </c>
    </row>
    <row r="3298" spans="1:13" x14ac:dyDescent="0.25">
      <c r="A3298">
        <v>6933</v>
      </c>
      <c r="B3298">
        <v>2015</v>
      </c>
      <c r="C3298" t="s">
        <v>3464</v>
      </c>
      <c r="D3298" t="s">
        <v>56</v>
      </c>
      <c r="E3298" t="s">
        <v>3194</v>
      </c>
      <c r="F3298" t="s">
        <v>3401</v>
      </c>
      <c r="G3298" t="s">
        <v>3841</v>
      </c>
      <c r="H3298">
        <v>56</v>
      </c>
      <c r="I3298">
        <v>46</v>
      </c>
      <c r="K3298" t="s">
        <v>2296</v>
      </c>
      <c r="L3298">
        <v>1</v>
      </c>
      <c r="M3298" t="s">
        <v>7860</v>
      </c>
    </row>
    <row r="3299" spans="1:13" x14ac:dyDescent="0.25">
      <c r="A3299">
        <v>6935</v>
      </c>
      <c r="B3299">
        <v>2015</v>
      </c>
      <c r="C3299" t="s">
        <v>3464</v>
      </c>
      <c r="D3299" t="s">
        <v>310</v>
      </c>
      <c r="E3299" t="s">
        <v>3194</v>
      </c>
      <c r="F3299" t="s">
        <v>3449</v>
      </c>
      <c r="G3299" t="s">
        <v>3842</v>
      </c>
      <c r="H3299">
        <v>67</v>
      </c>
      <c r="I3299">
        <v>43</v>
      </c>
      <c r="K3299" t="s">
        <v>2297</v>
      </c>
      <c r="L3299">
        <v>1</v>
      </c>
      <c r="M3299" t="s">
        <v>7921</v>
      </c>
    </row>
    <row r="3300" spans="1:13" x14ac:dyDescent="0.25">
      <c r="A3300">
        <v>6938</v>
      </c>
      <c r="B3300">
        <v>2015</v>
      </c>
      <c r="C3300" t="s">
        <v>3198</v>
      </c>
      <c r="D3300" t="s">
        <v>64</v>
      </c>
      <c r="E3300" t="s">
        <v>3194</v>
      </c>
      <c r="F3300" t="s">
        <v>3359</v>
      </c>
      <c r="G3300" t="s">
        <v>3842</v>
      </c>
      <c r="H3300">
        <v>60</v>
      </c>
      <c r="I3300">
        <v>59</v>
      </c>
      <c r="K3300" t="s">
        <v>176</v>
      </c>
      <c r="L3300">
        <v>1</v>
      </c>
      <c r="M3300" t="s">
        <v>7953</v>
      </c>
    </row>
    <row r="3301" spans="1:13" x14ac:dyDescent="0.25">
      <c r="A3301">
        <v>6939</v>
      </c>
      <c r="B3301">
        <v>2015</v>
      </c>
      <c r="C3301" t="s">
        <v>3198</v>
      </c>
      <c r="D3301" t="s">
        <v>98</v>
      </c>
      <c r="E3301" t="s">
        <v>3194</v>
      </c>
      <c r="F3301" t="s">
        <v>3384</v>
      </c>
      <c r="G3301" t="s">
        <v>3842</v>
      </c>
      <c r="H3301">
        <v>59</v>
      </c>
      <c r="I3301">
        <v>57</v>
      </c>
      <c r="K3301" t="s">
        <v>258</v>
      </c>
      <c r="L3301">
        <v>1</v>
      </c>
      <c r="M3301" t="s">
        <v>7954</v>
      </c>
    </row>
    <row r="3302" spans="1:13" x14ac:dyDescent="0.25">
      <c r="A3302">
        <v>6942</v>
      </c>
      <c r="B3302">
        <v>2015</v>
      </c>
      <c r="C3302" t="s">
        <v>3198</v>
      </c>
      <c r="D3302" t="s">
        <v>16</v>
      </c>
      <c r="E3302" t="s">
        <v>3194</v>
      </c>
      <c r="F3302" t="s">
        <v>3218</v>
      </c>
      <c r="G3302" t="s">
        <v>3842</v>
      </c>
      <c r="H3302">
        <v>75</v>
      </c>
      <c r="I3302">
        <v>59</v>
      </c>
      <c r="K3302" t="s">
        <v>101</v>
      </c>
      <c r="L3302">
        <v>1</v>
      </c>
      <c r="M3302" t="s">
        <v>3853</v>
      </c>
    </row>
    <row r="3303" spans="1:13" x14ac:dyDescent="0.25">
      <c r="A3303">
        <v>6946</v>
      </c>
      <c r="B3303">
        <v>2015</v>
      </c>
      <c r="C3303" t="s">
        <v>3198</v>
      </c>
      <c r="D3303" t="s">
        <v>263</v>
      </c>
      <c r="E3303" t="s">
        <v>3194</v>
      </c>
      <c r="F3303" t="s">
        <v>3407</v>
      </c>
      <c r="G3303" t="s">
        <v>3842</v>
      </c>
      <c r="H3303">
        <v>75</v>
      </c>
      <c r="I3303">
        <v>73</v>
      </c>
      <c r="J3303" t="s">
        <v>3843</v>
      </c>
      <c r="K3303" t="s">
        <v>264</v>
      </c>
      <c r="L3303">
        <v>1</v>
      </c>
      <c r="M3303" t="s">
        <v>7959</v>
      </c>
    </row>
    <row r="3304" spans="1:13" x14ac:dyDescent="0.25">
      <c r="A3304">
        <v>6948</v>
      </c>
      <c r="B3304">
        <v>2015</v>
      </c>
      <c r="C3304" t="s">
        <v>3198</v>
      </c>
      <c r="D3304" t="s">
        <v>181</v>
      </c>
      <c r="E3304" t="s">
        <v>3194</v>
      </c>
      <c r="F3304" t="s">
        <v>3836</v>
      </c>
      <c r="G3304" t="s">
        <v>3842</v>
      </c>
      <c r="H3304">
        <v>71</v>
      </c>
      <c r="I3304">
        <v>67</v>
      </c>
      <c r="K3304" t="s">
        <v>266</v>
      </c>
      <c r="L3304">
        <v>1</v>
      </c>
      <c r="M3304" t="s">
        <v>7961</v>
      </c>
    </row>
    <row r="3305" spans="1:13" x14ac:dyDescent="0.25">
      <c r="A3305">
        <v>6949</v>
      </c>
      <c r="B3305">
        <v>2015</v>
      </c>
      <c r="C3305" t="s">
        <v>3198</v>
      </c>
      <c r="D3305" t="s">
        <v>133</v>
      </c>
      <c r="E3305" t="s">
        <v>3194</v>
      </c>
      <c r="F3305" t="s">
        <v>3388</v>
      </c>
      <c r="G3305" t="s">
        <v>3842</v>
      </c>
      <c r="H3305">
        <v>79</v>
      </c>
      <c r="I3305">
        <v>45</v>
      </c>
      <c r="K3305" t="s">
        <v>267</v>
      </c>
      <c r="L3305">
        <v>1</v>
      </c>
      <c r="M3305" t="s">
        <v>5706</v>
      </c>
    </row>
    <row r="3306" spans="1:13" x14ac:dyDescent="0.25">
      <c r="A3306">
        <v>6952</v>
      </c>
      <c r="B3306">
        <v>2015</v>
      </c>
      <c r="C3306" t="s">
        <v>3198</v>
      </c>
      <c r="D3306" t="s">
        <v>83</v>
      </c>
      <c r="E3306" t="s">
        <v>3194</v>
      </c>
      <c r="F3306" t="s">
        <v>3449</v>
      </c>
      <c r="G3306" t="s">
        <v>3841</v>
      </c>
      <c r="H3306">
        <v>64</v>
      </c>
      <c r="I3306">
        <v>62</v>
      </c>
      <c r="K3306" t="s">
        <v>1034</v>
      </c>
      <c r="L3306">
        <v>1</v>
      </c>
      <c r="M3306" t="s">
        <v>7911</v>
      </c>
    </row>
    <row r="3307" spans="1:13" x14ac:dyDescent="0.25">
      <c r="A3307">
        <v>6953</v>
      </c>
      <c r="B3307">
        <v>2015</v>
      </c>
      <c r="C3307" t="s">
        <v>3198</v>
      </c>
      <c r="D3307" t="s">
        <v>36</v>
      </c>
      <c r="E3307" t="s">
        <v>3194</v>
      </c>
      <c r="F3307" t="s">
        <v>3838</v>
      </c>
      <c r="G3307" t="s">
        <v>3842</v>
      </c>
      <c r="H3307">
        <v>74</v>
      </c>
      <c r="I3307">
        <v>40</v>
      </c>
      <c r="K3307" t="s">
        <v>1392</v>
      </c>
      <c r="L3307">
        <v>1</v>
      </c>
      <c r="M3307" t="s">
        <v>7963</v>
      </c>
    </row>
    <row r="3308" spans="1:13" x14ac:dyDescent="0.25">
      <c r="A3308">
        <v>6956</v>
      </c>
      <c r="B3308">
        <v>2015</v>
      </c>
      <c r="C3308" t="s">
        <v>3198</v>
      </c>
      <c r="D3308" t="s">
        <v>274</v>
      </c>
      <c r="E3308" t="s">
        <v>3194</v>
      </c>
      <c r="F3308" t="s">
        <v>3395</v>
      </c>
      <c r="G3308" t="s">
        <v>3841</v>
      </c>
      <c r="H3308">
        <v>71</v>
      </c>
      <c r="I3308">
        <v>69</v>
      </c>
      <c r="K3308" t="s">
        <v>1393</v>
      </c>
      <c r="L3308">
        <v>1</v>
      </c>
      <c r="M3308" t="s">
        <v>7932</v>
      </c>
    </row>
    <row r="3309" spans="1:13" x14ac:dyDescent="0.25">
      <c r="A3309">
        <v>6957</v>
      </c>
      <c r="B3309">
        <v>2015</v>
      </c>
      <c r="C3309" t="s">
        <v>3198</v>
      </c>
      <c r="D3309" t="s">
        <v>317</v>
      </c>
      <c r="E3309" t="s">
        <v>3194</v>
      </c>
      <c r="F3309" t="s">
        <v>3397</v>
      </c>
      <c r="G3309" t="s">
        <v>3842</v>
      </c>
      <c r="H3309">
        <v>79</v>
      </c>
      <c r="I3309">
        <v>77</v>
      </c>
      <c r="J3309" t="s">
        <v>3843</v>
      </c>
      <c r="K3309" t="s">
        <v>2332</v>
      </c>
      <c r="L3309">
        <v>1</v>
      </c>
      <c r="M3309" t="s">
        <v>7964</v>
      </c>
    </row>
    <row r="3310" spans="1:13" x14ac:dyDescent="0.25">
      <c r="A3310">
        <v>6959</v>
      </c>
      <c r="B3310">
        <v>2015</v>
      </c>
      <c r="C3310" t="s">
        <v>3198</v>
      </c>
      <c r="D3310" t="s">
        <v>44</v>
      </c>
      <c r="E3310" t="s">
        <v>3194</v>
      </c>
      <c r="F3310" t="s">
        <v>3460</v>
      </c>
      <c r="G3310" t="s">
        <v>3842</v>
      </c>
      <c r="H3310">
        <v>74</v>
      </c>
      <c r="I3310">
        <v>63</v>
      </c>
      <c r="K3310" t="s">
        <v>751</v>
      </c>
      <c r="L3310">
        <v>1</v>
      </c>
      <c r="M3310" t="s">
        <v>7830</v>
      </c>
    </row>
    <row r="3311" spans="1:13" x14ac:dyDescent="0.25">
      <c r="A3311">
        <v>6961</v>
      </c>
      <c r="B3311">
        <v>2015</v>
      </c>
      <c r="C3311" t="s">
        <v>3198</v>
      </c>
      <c r="D3311" t="s">
        <v>49</v>
      </c>
      <c r="E3311" t="s">
        <v>3194</v>
      </c>
      <c r="F3311" t="s">
        <v>3450</v>
      </c>
      <c r="G3311" t="s">
        <v>3842</v>
      </c>
      <c r="H3311">
        <v>73</v>
      </c>
      <c r="I3311">
        <v>61</v>
      </c>
      <c r="K3311" t="s">
        <v>753</v>
      </c>
      <c r="L3311">
        <v>1</v>
      </c>
      <c r="M3311" t="s">
        <v>7902</v>
      </c>
    </row>
    <row r="3312" spans="1:13" x14ac:dyDescent="0.25">
      <c r="A3312">
        <v>6963</v>
      </c>
      <c r="B3312">
        <v>2015</v>
      </c>
      <c r="C3312" t="s">
        <v>3198</v>
      </c>
      <c r="D3312" t="s">
        <v>93</v>
      </c>
      <c r="E3312" t="s">
        <v>3194</v>
      </c>
      <c r="F3312" t="s">
        <v>3401</v>
      </c>
      <c r="G3312" t="s">
        <v>3841</v>
      </c>
      <c r="H3312">
        <v>53</v>
      </c>
      <c r="I3312">
        <v>48</v>
      </c>
      <c r="K3312" t="s">
        <v>2333</v>
      </c>
      <c r="L3312">
        <v>1</v>
      </c>
      <c r="M3312" t="s">
        <v>7857</v>
      </c>
    </row>
    <row r="3313" spans="1:13" x14ac:dyDescent="0.25">
      <c r="A3313">
        <v>6966</v>
      </c>
      <c r="B3313">
        <v>2015</v>
      </c>
      <c r="C3313" t="s">
        <v>3198</v>
      </c>
      <c r="D3313" t="s">
        <v>56</v>
      </c>
      <c r="E3313" t="s">
        <v>3194</v>
      </c>
      <c r="F3313" t="s">
        <v>3363</v>
      </c>
      <c r="G3313" t="s">
        <v>3842</v>
      </c>
      <c r="H3313">
        <v>69</v>
      </c>
      <c r="I3313">
        <v>57</v>
      </c>
      <c r="K3313" t="s">
        <v>2334</v>
      </c>
      <c r="L3313">
        <v>1</v>
      </c>
      <c r="M3313" t="s">
        <v>7966</v>
      </c>
    </row>
    <row r="3314" spans="1:13" x14ac:dyDescent="0.25">
      <c r="A3314">
        <v>6967</v>
      </c>
      <c r="B3314">
        <v>2015</v>
      </c>
      <c r="C3314" t="s">
        <v>3198</v>
      </c>
      <c r="D3314" t="s">
        <v>58</v>
      </c>
      <c r="E3314" t="s">
        <v>3194</v>
      </c>
      <c r="F3314" t="s">
        <v>3464</v>
      </c>
      <c r="G3314" t="s">
        <v>3841</v>
      </c>
      <c r="H3314">
        <v>60</v>
      </c>
      <c r="I3314">
        <v>58</v>
      </c>
      <c r="K3314" t="s">
        <v>2335</v>
      </c>
      <c r="L3314">
        <v>1</v>
      </c>
      <c r="M3314" t="s">
        <v>7951</v>
      </c>
    </row>
    <row r="3315" spans="1:13" x14ac:dyDescent="0.25">
      <c r="A3315">
        <v>6971</v>
      </c>
      <c r="B3315">
        <v>2015</v>
      </c>
      <c r="C3315" t="s">
        <v>3397</v>
      </c>
      <c r="D3315" t="s">
        <v>64</v>
      </c>
      <c r="E3315" t="s">
        <v>3194</v>
      </c>
      <c r="F3315" t="s">
        <v>3391</v>
      </c>
      <c r="G3315" t="s">
        <v>3842</v>
      </c>
      <c r="H3315">
        <v>72</v>
      </c>
      <c r="I3315">
        <v>61</v>
      </c>
      <c r="K3315" t="s">
        <v>176</v>
      </c>
      <c r="L3315">
        <v>1</v>
      </c>
      <c r="M3315" t="s">
        <v>5709</v>
      </c>
    </row>
    <row r="3316" spans="1:13" x14ac:dyDescent="0.25">
      <c r="A3316">
        <v>6973</v>
      </c>
      <c r="B3316">
        <v>2015</v>
      </c>
      <c r="C3316" t="s">
        <v>3397</v>
      </c>
      <c r="D3316" t="s">
        <v>10</v>
      </c>
      <c r="E3316" t="s">
        <v>3194</v>
      </c>
      <c r="F3316" t="s">
        <v>3451</v>
      </c>
      <c r="G3316" t="s">
        <v>3842</v>
      </c>
      <c r="H3316">
        <v>60</v>
      </c>
      <c r="I3316">
        <v>54</v>
      </c>
      <c r="K3316" t="s">
        <v>259</v>
      </c>
      <c r="L3316">
        <v>1</v>
      </c>
      <c r="M3316" t="s">
        <v>7968</v>
      </c>
    </row>
    <row r="3317" spans="1:13" x14ac:dyDescent="0.25">
      <c r="A3317">
        <v>6976</v>
      </c>
      <c r="B3317">
        <v>2015</v>
      </c>
      <c r="C3317" t="s">
        <v>3397</v>
      </c>
      <c r="D3317" t="s">
        <v>132</v>
      </c>
      <c r="E3317" t="s">
        <v>3194</v>
      </c>
      <c r="F3317" t="s">
        <v>3305</v>
      </c>
      <c r="G3317" t="s">
        <v>3841</v>
      </c>
      <c r="H3317">
        <v>91</v>
      </c>
      <c r="I3317">
        <v>81</v>
      </c>
      <c r="K3317" t="s">
        <v>235</v>
      </c>
      <c r="L3317">
        <v>1</v>
      </c>
      <c r="M3317" t="s">
        <v>7970</v>
      </c>
    </row>
    <row r="3318" spans="1:13" x14ac:dyDescent="0.25">
      <c r="A3318">
        <v>6979</v>
      </c>
      <c r="B3318">
        <v>2015</v>
      </c>
      <c r="C3318" t="s">
        <v>3397</v>
      </c>
      <c r="D3318" t="s">
        <v>180</v>
      </c>
      <c r="E3318" t="s">
        <v>3194</v>
      </c>
      <c r="F3318" t="s">
        <v>3463</v>
      </c>
      <c r="G3318" t="s">
        <v>3842</v>
      </c>
      <c r="H3318">
        <v>57</v>
      </c>
      <c r="I3318">
        <v>56</v>
      </c>
      <c r="K3318" t="s">
        <v>178</v>
      </c>
      <c r="L3318">
        <v>1</v>
      </c>
      <c r="M3318" t="s">
        <v>7973</v>
      </c>
    </row>
    <row r="3319" spans="1:13" x14ac:dyDescent="0.25">
      <c r="A3319">
        <v>6980</v>
      </c>
      <c r="B3319">
        <v>2015</v>
      </c>
      <c r="C3319" t="s">
        <v>3397</v>
      </c>
      <c r="D3319" t="s">
        <v>417</v>
      </c>
      <c r="E3319" t="s">
        <v>3194</v>
      </c>
      <c r="F3319" t="s">
        <v>3390</v>
      </c>
      <c r="G3319" t="s">
        <v>3842</v>
      </c>
      <c r="H3319">
        <v>69</v>
      </c>
      <c r="I3319">
        <v>56</v>
      </c>
      <c r="K3319" t="s">
        <v>154</v>
      </c>
      <c r="L3319">
        <v>1</v>
      </c>
      <c r="M3319" t="s">
        <v>5541</v>
      </c>
    </row>
    <row r="3320" spans="1:13" x14ac:dyDescent="0.25">
      <c r="A3320">
        <v>6981</v>
      </c>
      <c r="B3320">
        <v>2015</v>
      </c>
      <c r="C3320" t="s">
        <v>3397</v>
      </c>
      <c r="D3320" t="s">
        <v>26</v>
      </c>
      <c r="E3320" t="s">
        <v>3194</v>
      </c>
      <c r="F3320" t="s">
        <v>3394</v>
      </c>
      <c r="G3320" t="s">
        <v>3841</v>
      </c>
      <c r="H3320">
        <v>68</v>
      </c>
      <c r="I3320">
        <v>65</v>
      </c>
      <c r="J3320" t="s">
        <v>3843</v>
      </c>
      <c r="K3320" t="s">
        <v>155</v>
      </c>
      <c r="L3320">
        <v>1</v>
      </c>
      <c r="M3320" t="s">
        <v>7974</v>
      </c>
    </row>
    <row r="3321" spans="1:13" x14ac:dyDescent="0.25">
      <c r="A3321">
        <v>6982</v>
      </c>
      <c r="B3321">
        <v>2015</v>
      </c>
      <c r="C3321" t="s">
        <v>3397</v>
      </c>
      <c r="D3321" t="s">
        <v>133</v>
      </c>
      <c r="E3321" t="s">
        <v>3194</v>
      </c>
      <c r="F3321" t="s">
        <v>3839</v>
      </c>
      <c r="G3321" t="s">
        <v>3842</v>
      </c>
      <c r="H3321">
        <v>75</v>
      </c>
      <c r="I3321">
        <v>63</v>
      </c>
      <c r="K3321" t="s">
        <v>429</v>
      </c>
      <c r="L3321">
        <v>1</v>
      </c>
      <c r="M3321" t="s">
        <v>7975</v>
      </c>
    </row>
    <row r="3322" spans="1:13" x14ac:dyDescent="0.25">
      <c r="A3322">
        <v>6983</v>
      </c>
      <c r="B3322">
        <v>2015</v>
      </c>
      <c r="C3322" t="s">
        <v>3397</v>
      </c>
      <c r="D3322" t="s">
        <v>292</v>
      </c>
      <c r="E3322" t="s">
        <v>3194</v>
      </c>
      <c r="F3322" t="s">
        <v>3838</v>
      </c>
      <c r="G3322" t="s">
        <v>3842</v>
      </c>
      <c r="H3322">
        <v>61</v>
      </c>
      <c r="I3322">
        <v>33</v>
      </c>
      <c r="K3322" t="s">
        <v>430</v>
      </c>
      <c r="L3322">
        <v>1</v>
      </c>
      <c r="M3322" t="s">
        <v>7976</v>
      </c>
    </row>
    <row r="3323" spans="1:13" x14ac:dyDescent="0.25">
      <c r="A3323">
        <v>6986</v>
      </c>
      <c r="B3323">
        <v>2015</v>
      </c>
      <c r="C3323" t="s">
        <v>3397</v>
      </c>
      <c r="D3323" t="s">
        <v>36</v>
      </c>
      <c r="E3323" t="s">
        <v>3194</v>
      </c>
      <c r="F3323" t="s">
        <v>3395</v>
      </c>
      <c r="G3323" t="s">
        <v>3841</v>
      </c>
      <c r="H3323">
        <v>66</v>
      </c>
      <c r="I3323">
        <v>60</v>
      </c>
      <c r="K3323" t="s">
        <v>295</v>
      </c>
      <c r="L3323">
        <v>1</v>
      </c>
      <c r="M3323" t="s">
        <v>7931</v>
      </c>
    </row>
    <row r="3324" spans="1:13" x14ac:dyDescent="0.25">
      <c r="A3324">
        <v>6987</v>
      </c>
      <c r="B3324">
        <v>2015</v>
      </c>
      <c r="C3324" t="s">
        <v>3397</v>
      </c>
      <c r="D3324" t="s">
        <v>85</v>
      </c>
      <c r="E3324" t="s">
        <v>3194</v>
      </c>
      <c r="F3324" t="s">
        <v>3460</v>
      </c>
      <c r="G3324" t="s">
        <v>3842</v>
      </c>
      <c r="H3324">
        <v>71</v>
      </c>
      <c r="I3324">
        <v>59</v>
      </c>
      <c r="K3324" t="s">
        <v>296</v>
      </c>
      <c r="L3324">
        <v>1</v>
      </c>
      <c r="M3324" t="s">
        <v>7826</v>
      </c>
    </row>
    <row r="3325" spans="1:13" x14ac:dyDescent="0.25">
      <c r="A3325">
        <v>6990</v>
      </c>
      <c r="B3325">
        <v>2015</v>
      </c>
      <c r="C3325" t="s">
        <v>3397</v>
      </c>
      <c r="D3325" t="s">
        <v>422</v>
      </c>
      <c r="E3325" t="s">
        <v>3194</v>
      </c>
      <c r="F3325" t="s">
        <v>3363</v>
      </c>
      <c r="G3325" t="s">
        <v>3842</v>
      </c>
      <c r="H3325">
        <v>56</v>
      </c>
      <c r="I3325">
        <v>44</v>
      </c>
      <c r="K3325" t="s">
        <v>1364</v>
      </c>
      <c r="L3325">
        <v>1</v>
      </c>
      <c r="M3325" t="s">
        <v>7977</v>
      </c>
    </row>
    <row r="3326" spans="1:13" x14ac:dyDescent="0.25">
      <c r="A3326">
        <v>6992</v>
      </c>
      <c r="B3326">
        <v>2015</v>
      </c>
      <c r="C3326" t="s">
        <v>3397</v>
      </c>
      <c r="D3326" t="s">
        <v>89</v>
      </c>
      <c r="E3326" t="s">
        <v>3194</v>
      </c>
      <c r="F3326" t="s">
        <v>3401</v>
      </c>
      <c r="G3326" t="s">
        <v>3841</v>
      </c>
      <c r="H3326">
        <v>68</v>
      </c>
      <c r="I3326">
        <v>63</v>
      </c>
      <c r="K3326" t="s">
        <v>2337</v>
      </c>
      <c r="L3326">
        <v>1</v>
      </c>
      <c r="M3326" t="s">
        <v>7854</v>
      </c>
    </row>
    <row r="3327" spans="1:13" x14ac:dyDescent="0.25">
      <c r="A3327">
        <v>6994</v>
      </c>
      <c r="B3327">
        <v>2015</v>
      </c>
      <c r="C3327" t="s">
        <v>3397</v>
      </c>
      <c r="D3327" t="s">
        <v>49</v>
      </c>
      <c r="E3327" t="s">
        <v>3194</v>
      </c>
      <c r="F3327" t="s">
        <v>3449</v>
      </c>
      <c r="G3327" t="s">
        <v>3842</v>
      </c>
      <c r="H3327">
        <v>75</v>
      </c>
      <c r="I3327">
        <v>62</v>
      </c>
      <c r="K3327" t="s">
        <v>302</v>
      </c>
      <c r="L3327">
        <v>1</v>
      </c>
      <c r="M3327" t="s">
        <v>7917</v>
      </c>
    </row>
    <row r="3328" spans="1:13" x14ac:dyDescent="0.25">
      <c r="A3328">
        <v>6996</v>
      </c>
      <c r="B3328">
        <v>2015</v>
      </c>
      <c r="C3328" t="s">
        <v>3397</v>
      </c>
      <c r="D3328" t="s">
        <v>95</v>
      </c>
      <c r="E3328" t="s">
        <v>3194</v>
      </c>
      <c r="F3328" t="s">
        <v>3450</v>
      </c>
      <c r="G3328" t="s">
        <v>3842</v>
      </c>
      <c r="H3328">
        <v>85</v>
      </c>
      <c r="I3328">
        <v>79</v>
      </c>
      <c r="K3328" t="s">
        <v>1707</v>
      </c>
      <c r="L3328">
        <v>1</v>
      </c>
      <c r="M3328" t="s">
        <v>7903</v>
      </c>
    </row>
    <row r="3329" spans="1:13" x14ac:dyDescent="0.25">
      <c r="A3329">
        <v>6997</v>
      </c>
      <c r="B3329">
        <v>2015</v>
      </c>
      <c r="C3329" t="s">
        <v>3397</v>
      </c>
      <c r="D3329" t="s">
        <v>651</v>
      </c>
      <c r="E3329" t="s">
        <v>3194</v>
      </c>
      <c r="F3329" t="s">
        <v>3198</v>
      </c>
      <c r="G3329" t="s">
        <v>3842</v>
      </c>
      <c r="H3329">
        <v>83</v>
      </c>
      <c r="I3329">
        <v>65</v>
      </c>
      <c r="K3329" t="s">
        <v>1708</v>
      </c>
      <c r="L3329">
        <v>1</v>
      </c>
      <c r="M3329" t="s">
        <v>7965</v>
      </c>
    </row>
    <row r="3330" spans="1:13" x14ac:dyDescent="0.25">
      <c r="A3330">
        <v>7000</v>
      </c>
      <c r="B3330">
        <v>2015</v>
      </c>
      <c r="C3330" t="s">
        <v>3397</v>
      </c>
      <c r="D3330" t="s">
        <v>310</v>
      </c>
      <c r="E3330" t="s">
        <v>3194</v>
      </c>
      <c r="F3330" t="s">
        <v>3400</v>
      </c>
      <c r="G3330" t="s">
        <v>3841</v>
      </c>
      <c r="H3330">
        <v>75</v>
      </c>
      <c r="I3330">
        <v>70</v>
      </c>
      <c r="K3330" t="s">
        <v>2338</v>
      </c>
      <c r="L3330">
        <v>1</v>
      </c>
      <c r="M3330" t="s">
        <v>7884</v>
      </c>
    </row>
    <row r="3331" spans="1:13" x14ac:dyDescent="0.25">
      <c r="A3331">
        <v>7002</v>
      </c>
      <c r="B3331">
        <v>2015</v>
      </c>
      <c r="C3331" t="s">
        <v>3363</v>
      </c>
      <c r="D3331" t="s">
        <v>98</v>
      </c>
      <c r="E3331" t="s">
        <v>3194</v>
      </c>
      <c r="F3331" t="s">
        <v>3364</v>
      </c>
      <c r="G3331" t="s">
        <v>3842</v>
      </c>
      <c r="H3331">
        <v>78</v>
      </c>
      <c r="I3331">
        <v>70</v>
      </c>
      <c r="K3331" t="s">
        <v>176</v>
      </c>
      <c r="L3331">
        <v>1</v>
      </c>
      <c r="M3331" t="s">
        <v>5651</v>
      </c>
    </row>
    <row r="3332" spans="1:13" x14ac:dyDescent="0.25">
      <c r="A3332">
        <v>7003</v>
      </c>
      <c r="B3332">
        <v>2015</v>
      </c>
      <c r="C3332" t="s">
        <v>3363</v>
      </c>
      <c r="D3332" t="s">
        <v>148</v>
      </c>
      <c r="E3332" t="s">
        <v>3194</v>
      </c>
      <c r="F3332" t="s">
        <v>3839</v>
      </c>
      <c r="G3332" t="s">
        <v>3842</v>
      </c>
      <c r="H3332">
        <v>61</v>
      </c>
      <c r="I3332">
        <v>46</v>
      </c>
      <c r="K3332" t="s">
        <v>258</v>
      </c>
      <c r="L3332">
        <v>1</v>
      </c>
      <c r="M3332" t="s">
        <v>7981</v>
      </c>
    </row>
    <row r="3333" spans="1:13" x14ac:dyDescent="0.25">
      <c r="A3333">
        <v>7004</v>
      </c>
      <c r="B3333">
        <v>2015</v>
      </c>
      <c r="C3333" t="s">
        <v>3363</v>
      </c>
      <c r="D3333" t="s">
        <v>12</v>
      </c>
      <c r="E3333" t="s">
        <v>3194</v>
      </c>
      <c r="F3333" t="s">
        <v>3352</v>
      </c>
      <c r="G3333" t="s">
        <v>3842</v>
      </c>
      <c r="H3333">
        <v>56</v>
      </c>
      <c r="I3333">
        <v>33</v>
      </c>
      <c r="K3333" t="s">
        <v>259</v>
      </c>
      <c r="L3333">
        <v>1</v>
      </c>
      <c r="M3333" t="s">
        <v>7982</v>
      </c>
    </row>
    <row r="3334" spans="1:13" x14ac:dyDescent="0.25">
      <c r="A3334">
        <v>7005</v>
      </c>
      <c r="B3334">
        <v>2015</v>
      </c>
      <c r="C3334" t="s">
        <v>3363</v>
      </c>
      <c r="D3334" t="s">
        <v>313</v>
      </c>
      <c r="E3334" t="s">
        <v>3194</v>
      </c>
      <c r="F3334" t="s">
        <v>3341</v>
      </c>
      <c r="G3334" t="s">
        <v>3842</v>
      </c>
      <c r="H3334">
        <v>66</v>
      </c>
      <c r="I3334">
        <v>45</v>
      </c>
      <c r="K3334" t="s">
        <v>260</v>
      </c>
      <c r="L3334">
        <v>1</v>
      </c>
      <c r="M3334" t="s">
        <v>7534</v>
      </c>
    </row>
    <row r="3335" spans="1:13" x14ac:dyDescent="0.25">
      <c r="A3335">
        <v>7006</v>
      </c>
      <c r="B3335">
        <v>2015</v>
      </c>
      <c r="C3335" t="s">
        <v>3363</v>
      </c>
      <c r="D3335" t="s">
        <v>14</v>
      </c>
      <c r="E3335" t="s">
        <v>3194</v>
      </c>
      <c r="F3335" t="s">
        <v>3334</v>
      </c>
      <c r="G3335" t="s">
        <v>3842</v>
      </c>
      <c r="H3335">
        <v>65</v>
      </c>
      <c r="I3335">
        <v>41</v>
      </c>
      <c r="K3335" t="s">
        <v>261</v>
      </c>
      <c r="L3335">
        <v>1</v>
      </c>
      <c r="M3335" t="s">
        <v>5067</v>
      </c>
    </row>
    <row r="3336" spans="1:13" x14ac:dyDescent="0.25">
      <c r="A3336">
        <v>7007</v>
      </c>
      <c r="B3336">
        <v>2015</v>
      </c>
      <c r="C3336" t="s">
        <v>3363</v>
      </c>
      <c r="D3336" t="s">
        <v>16</v>
      </c>
      <c r="E3336" t="s">
        <v>3194</v>
      </c>
      <c r="F3336" t="s">
        <v>3362</v>
      </c>
      <c r="G3336" t="s">
        <v>3842</v>
      </c>
      <c r="H3336">
        <v>78</v>
      </c>
      <c r="I3336">
        <v>75</v>
      </c>
      <c r="K3336" t="s">
        <v>673</v>
      </c>
      <c r="L3336">
        <v>1</v>
      </c>
      <c r="M3336" t="s">
        <v>7983</v>
      </c>
    </row>
    <row r="3337" spans="1:13" x14ac:dyDescent="0.25">
      <c r="A3337">
        <v>7008</v>
      </c>
      <c r="B3337">
        <v>2015</v>
      </c>
      <c r="C3337" t="s">
        <v>3363</v>
      </c>
      <c r="D3337" t="s">
        <v>132</v>
      </c>
      <c r="E3337" t="s">
        <v>3194</v>
      </c>
      <c r="F3337" t="s">
        <v>3310</v>
      </c>
      <c r="G3337" t="s">
        <v>3842</v>
      </c>
      <c r="H3337">
        <v>68</v>
      </c>
      <c r="I3337">
        <v>42</v>
      </c>
      <c r="K3337" t="s">
        <v>674</v>
      </c>
      <c r="L3337">
        <v>1</v>
      </c>
      <c r="M3337" t="s">
        <v>7984</v>
      </c>
    </row>
    <row r="3338" spans="1:13" x14ac:dyDescent="0.25">
      <c r="A3338">
        <v>7010</v>
      </c>
      <c r="B3338">
        <v>2015</v>
      </c>
      <c r="C3338" t="s">
        <v>3363</v>
      </c>
      <c r="D3338" t="s">
        <v>314</v>
      </c>
      <c r="E3338" t="s">
        <v>3194</v>
      </c>
      <c r="F3338" t="s">
        <v>3839</v>
      </c>
      <c r="G3338" t="s">
        <v>3842</v>
      </c>
      <c r="H3338">
        <v>70</v>
      </c>
      <c r="I3338">
        <v>35</v>
      </c>
      <c r="K3338" t="s">
        <v>416</v>
      </c>
      <c r="L3338">
        <v>1</v>
      </c>
      <c r="M3338" t="s">
        <v>7985</v>
      </c>
    </row>
    <row r="3339" spans="1:13" x14ac:dyDescent="0.25">
      <c r="A3339">
        <v>7012</v>
      </c>
      <c r="B3339">
        <v>2015</v>
      </c>
      <c r="C3339" t="s">
        <v>3363</v>
      </c>
      <c r="D3339" t="s">
        <v>78</v>
      </c>
      <c r="E3339" t="s">
        <v>3194</v>
      </c>
      <c r="F3339" t="s">
        <v>3387</v>
      </c>
      <c r="G3339" t="s">
        <v>3842</v>
      </c>
      <c r="H3339">
        <v>70</v>
      </c>
      <c r="I3339">
        <v>61</v>
      </c>
      <c r="K3339" t="s">
        <v>419</v>
      </c>
      <c r="L3339">
        <v>1</v>
      </c>
      <c r="M3339" t="s">
        <v>5591</v>
      </c>
    </row>
    <row r="3340" spans="1:13" x14ac:dyDescent="0.25">
      <c r="A3340">
        <v>7013</v>
      </c>
      <c r="B3340">
        <v>2015</v>
      </c>
      <c r="C3340" t="s">
        <v>3363</v>
      </c>
      <c r="D3340" t="s">
        <v>26</v>
      </c>
      <c r="E3340" t="s">
        <v>3194</v>
      </c>
      <c r="F3340" t="s">
        <v>3477</v>
      </c>
      <c r="G3340" t="s">
        <v>3842</v>
      </c>
      <c r="H3340">
        <v>57</v>
      </c>
      <c r="I3340">
        <v>39</v>
      </c>
      <c r="K3340" t="s">
        <v>465</v>
      </c>
      <c r="L3340">
        <v>1</v>
      </c>
      <c r="M3340" t="s">
        <v>7987</v>
      </c>
    </row>
    <row r="3341" spans="1:13" x14ac:dyDescent="0.25">
      <c r="A3341">
        <v>7015</v>
      </c>
      <c r="B3341">
        <v>2015</v>
      </c>
      <c r="C3341" t="s">
        <v>3363</v>
      </c>
      <c r="D3341" t="s">
        <v>292</v>
      </c>
      <c r="E3341" t="s">
        <v>3194</v>
      </c>
      <c r="F3341" t="s">
        <v>3198</v>
      </c>
      <c r="G3341" t="s">
        <v>3842</v>
      </c>
      <c r="H3341">
        <v>76</v>
      </c>
      <c r="I3341">
        <v>71</v>
      </c>
      <c r="K3341" t="s">
        <v>955</v>
      </c>
      <c r="L3341">
        <v>1</v>
      </c>
      <c r="M3341" t="s">
        <v>7962</v>
      </c>
    </row>
    <row r="3342" spans="1:13" x14ac:dyDescent="0.25">
      <c r="A3342">
        <v>7018</v>
      </c>
      <c r="B3342">
        <v>2015</v>
      </c>
      <c r="C3342" t="s">
        <v>3363</v>
      </c>
      <c r="D3342" t="s">
        <v>36</v>
      </c>
      <c r="E3342" t="s">
        <v>3194</v>
      </c>
      <c r="F3342" t="s">
        <v>3401</v>
      </c>
      <c r="G3342" t="s">
        <v>3842</v>
      </c>
      <c r="H3342">
        <v>65</v>
      </c>
      <c r="I3342">
        <v>54</v>
      </c>
      <c r="K3342" t="s">
        <v>2340</v>
      </c>
      <c r="L3342">
        <v>1</v>
      </c>
      <c r="M3342" t="s">
        <v>7849</v>
      </c>
    </row>
    <row r="3343" spans="1:13" x14ac:dyDescent="0.25">
      <c r="A3343">
        <v>7019</v>
      </c>
      <c r="B3343">
        <v>2015</v>
      </c>
      <c r="C3343" t="s">
        <v>3363</v>
      </c>
      <c r="D3343" t="s">
        <v>37</v>
      </c>
      <c r="E3343" t="s">
        <v>3194</v>
      </c>
      <c r="F3343" t="s">
        <v>3464</v>
      </c>
      <c r="G3343" t="s">
        <v>3841</v>
      </c>
      <c r="H3343">
        <v>60</v>
      </c>
      <c r="I3343">
        <v>52</v>
      </c>
      <c r="K3343" t="s">
        <v>958</v>
      </c>
      <c r="L3343">
        <v>1</v>
      </c>
      <c r="M3343" t="s">
        <v>7946</v>
      </c>
    </row>
    <row r="3344" spans="1:13" x14ac:dyDescent="0.25">
      <c r="A3344">
        <v>7021</v>
      </c>
      <c r="B3344">
        <v>2015</v>
      </c>
      <c r="C3344" t="s">
        <v>3363</v>
      </c>
      <c r="D3344" t="s">
        <v>317</v>
      </c>
      <c r="E3344" t="s">
        <v>3194</v>
      </c>
      <c r="F3344" t="s">
        <v>3395</v>
      </c>
      <c r="G3344" t="s">
        <v>3842</v>
      </c>
      <c r="H3344">
        <v>63</v>
      </c>
      <c r="I3344">
        <v>62</v>
      </c>
      <c r="J3344" t="s">
        <v>3843</v>
      </c>
      <c r="K3344" t="s">
        <v>959</v>
      </c>
      <c r="L3344">
        <v>1</v>
      </c>
      <c r="M3344" t="s">
        <v>7933</v>
      </c>
    </row>
    <row r="3345" spans="1:13" x14ac:dyDescent="0.25">
      <c r="A3345">
        <v>7023</v>
      </c>
      <c r="B3345">
        <v>2015</v>
      </c>
      <c r="C3345" t="s">
        <v>3363</v>
      </c>
      <c r="D3345" t="s">
        <v>44</v>
      </c>
      <c r="E3345" t="s">
        <v>3194</v>
      </c>
      <c r="F3345" t="s">
        <v>3449</v>
      </c>
      <c r="G3345" t="s">
        <v>3842</v>
      </c>
      <c r="H3345">
        <v>63</v>
      </c>
      <c r="I3345">
        <v>55</v>
      </c>
      <c r="K3345" t="s">
        <v>2341</v>
      </c>
      <c r="L3345">
        <v>1</v>
      </c>
      <c r="M3345" t="s">
        <v>7914</v>
      </c>
    </row>
    <row r="3346" spans="1:13" x14ac:dyDescent="0.25">
      <c r="A3346">
        <v>7024</v>
      </c>
      <c r="B3346">
        <v>2015</v>
      </c>
      <c r="C3346" t="s">
        <v>3363</v>
      </c>
      <c r="D3346" t="s">
        <v>45</v>
      </c>
      <c r="E3346" t="s">
        <v>3194</v>
      </c>
      <c r="F3346" t="s">
        <v>3400</v>
      </c>
      <c r="G3346" t="s">
        <v>3842</v>
      </c>
      <c r="H3346">
        <v>59</v>
      </c>
      <c r="I3346">
        <v>48</v>
      </c>
      <c r="K3346" t="s">
        <v>962</v>
      </c>
      <c r="L3346">
        <v>1</v>
      </c>
      <c r="M3346" t="s">
        <v>7877</v>
      </c>
    </row>
    <row r="3347" spans="1:13" x14ac:dyDescent="0.25">
      <c r="A3347">
        <v>7027</v>
      </c>
      <c r="B3347">
        <v>2015</v>
      </c>
      <c r="C3347" t="s">
        <v>3363</v>
      </c>
      <c r="D3347" t="s">
        <v>92</v>
      </c>
      <c r="E3347" t="s">
        <v>3194</v>
      </c>
      <c r="F3347" t="s">
        <v>3838</v>
      </c>
      <c r="G3347" t="s">
        <v>3842</v>
      </c>
      <c r="H3347">
        <v>77</v>
      </c>
      <c r="I3347">
        <v>60</v>
      </c>
      <c r="K3347" t="s">
        <v>2342</v>
      </c>
      <c r="L3347">
        <v>1</v>
      </c>
      <c r="M3347" t="s">
        <v>7989</v>
      </c>
    </row>
    <row r="3348" spans="1:13" x14ac:dyDescent="0.25">
      <c r="A3348">
        <v>7029</v>
      </c>
      <c r="B3348">
        <v>2015</v>
      </c>
      <c r="C3348" t="s">
        <v>3363</v>
      </c>
      <c r="D3348" t="s">
        <v>55</v>
      </c>
      <c r="E3348" t="s">
        <v>3194</v>
      </c>
      <c r="F3348" t="s">
        <v>3450</v>
      </c>
      <c r="G3348" t="s">
        <v>3841</v>
      </c>
      <c r="H3348">
        <v>64</v>
      </c>
      <c r="I3348">
        <v>59</v>
      </c>
      <c r="K3348" t="s">
        <v>2343</v>
      </c>
      <c r="L3348">
        <v>1</v>
      </c>
      <c r="M3348" t="s">
        <v>7904</v>
      </c>
    </row>
    <row r="3349" spans="1:13" x14ac:dyDescent="0.25">
      <c r="A3349">
        <v>7031</v>
      </c>
      <c r="B3349">
        <v>2015</v>
      </c>
      <c r="C3349" t="s">
        <v>3363</v>
      </c>
      <c r="D3349" t="s">
        <v>58</v>
      </c>
      <c r="E3349" t="s">
        <v>3194</v>
      </c>
      <c r="F3349" t="s">
        <v>3397</v>
      </c>
      <c r="G3349" t="s">
        <v>3842</v>
      </c>
      <c r="H3349">
        <v>76</v>
      </c>
      <c r="I3349">
        <v>53</v>
      </c>
      <c r="K3349" t="s">
        <v>1407</v>
      </c>
      <c r="L3349">
        <v>1</v>
      </c>
      <c r="M3349" t="s">
        <v>7979</v>
      </c>
    </row>
    <row r="3350" spans="1:13" x14ac:dyDescent="0.25">
      <c r="A3350">
        <v>7036</v>
      </c>
      <c r="B3350">
        <v>2015</v>
      </c>
      <c r="C3350" t="s">
        <v>3227</v>
      </c>
      <c r="D3350" t="s">
        <v>149</v>
      </c>
      <c r="E3350" t="s">
        <v>3194</v>
      </c>
      <c r="F3350" t="s">
        <v>3204</v>
      </c>
      <c r="G3350" t="s">
        <v>3842</v>
      </c>
      <c r="H3350">
        <v>72</v>
      </c>
      <c r="I3350">
        <v>63</v>
      </c>
      <c r="K3350" t="s">
        <v>11</v>
      </c>
      <c r="L3350">
        <v>1</v>
      </c>
      <c r="M3350" t="s">
        <v>3962</v>
      </c>
    </row>
    <row r="3351" spans="1:13" x14ac:dyDescent="0.25">
      <c r="A3351">
        <v>7039</v>
      </c>
      <c r="B3351">
        <v>2015</v>
      </c>
      <c r="C3351" t="s">
        <v>3227</v>
      </c>
      <c r="D3351" t="s">
        <v>18</v>
      </c>
      <c r="E3351" t="s">
        <v>3194</v>
      </c>
      <c r="F3351" t="s">
        <v>3202</v>
      </c>
      <c r="G3351" t="s">
        <v>3841</v>
      </c>
      <c r="H3351">
        <v>67</v>
      </c>
      <c r="I3351">
        <v>60</v>
      </c>
      <c r="K3351" t="s">
        <v>69</v>
      </c>
      <c r="L3351">
        <v>1</v>
      </c>
      <c r="M3351" t="s">
        <v>7105</v>
      </c>
    </row>
    <row r="3352" spans="1:13" x14ac:dyDescent="0.25">
      <c r="A3352">
        <v>7043</v>
      </c>
      <c r="B3352">
        <v>2015</v>
      </c>
      <c r="C3352" t="s">
        <v>3227</v>
      </c>
      <c r="D3352" t="s">
        <v>292</v>
      </c>
      <c r="E3352" t="s">
        <v>3194</v>
      </c>
      <c r="F3352" t="s">
        <v>3225</v>
      </c>
      <c r="G3352" t="s">
        <v>3841</v>
      </c>
      <c r="H3352">
        <v>76</v>
      </c>
      <c r="I3352">
        <v>59</v>
      </c>
      <c r="K3352" t="s">
        <v>25</v>
      </c>
      <c r="L3352">
        <v>1</v>
      </c>
      <c r="M3352" t="s">
        <v>7052</v>
      </c>
    </row>
    <row r="3353" spans="1:13" x14ac:dyDescent="0.25">
      <c r="A3353">
        <v>7046</v>
      </c>
      <c r="B3353">
        <v>2015</v>
      </c>
      <c r="C3353" t="s">
        <v>3227</v>
      </c>
      <c r="D3353" t="s">
        <v>159</v>
      </c>
      <c r="E3353" t="s">
        <v>3194</v>
      </c>
      <c r="F3353" t="s">
        <v>3199</v>
      </c>
      <c r="G3353" t="s">
        <v>3842</v>
      </c>
      <c r="H3353">
        <v>80</v>
      </c>
      <c r="I3353">
        <v>54</v>
      </c>
      <c r="K3353" t="s">
        <v>2029</v>
      </c>
      <c r="L3353">
        <v>1</v>
      </c>
      <c r="M3353" t="s">
        <v>7994</v>
      </c>
    </row>
    <row r="3354" spans="1:13" x14ac:dyDescent="0.25">
      <c r="A3354">
        <v>7047</v>
      </c>
      <c r="B3354">
        <v>2015</v>
      </c>
      <c r="C3354" t="s">
        <v>3227</v>
      </c>
      <c r="D3354" t="s">
        <v>36</v>
      </c>
      <c r="E3354" t="s">
        <v>3194</v>
      </c>
      <c r="F3354" t="s">
        <v>3468</v>
      </c>
      <c r="G3354" t="s">
        <v>3842</v>
      </c>
      <c r="H3354">
        <v>73</v>
      </c>
      <c r="I3354">
        <v>60</v>
      </c>
      <c r="K3354" t="s">
        <v>2345</v>
      </c>
      <c r="L3354">
        <v>1</v>
      </c>
      <c r="M3354" t="s">
        <v>7995</v>
      </c>
    </row>
    <row r="3355" spans="1:13" x14ac:dyDescent="0.25">
      <c r="A3355">
        <v>7048</v>
      </c>
      <c r="B3355">
        <v>2015</v>
      </c>
      <c r="C3355" t="s">
        <v>3227</v>
      </c>
      <c r="D3355" t="s">
        <v>271</v>
      </c>
      <c r="E3355" t="s">
        <v>3194</v>
      </c>
      <c r="F3355" t="s">
        <v>3501</v>
      </c>
      <c r="G3355" t="s">
        <v>3842</v>
      </c>
      <c r="H3355">
        <v>81</v>
      </c>
      <c r="I3355">
        <v>73</v>
      </c>
      <c r="K3355" t="s">
        <v>2346</v>
      </c>
      <c r="L3355">
        <v>1</v>
      </c>
      <c r="M3355" t="s">
        <v>7996</v>
      </c>
    </row>
    <row r="3356" spans="1:13" x14ac:dyDescent="0.25">
      <c r="A3356">
        <v>7050</v>
      </c>
      <c r="B3356">
        <v>2015</v>
      </c>
      <c r="C3356" t="s">
        <v>3227</v>
      </c>
      <c r="D3356" t="s">
        <v>455</v>
      </c>
      <c r="E3356" t="s">
        <v>3194</v>
      </c>
      <c r="F3356" t="s">
        <v>3272</v>
      </c>
      <c r="G3356" t="s">
        <v>3841</v>
      </c>
      <c r="H3356">
        <v>66</v>
      </c>
      <c r="I3356">
        <v>57</v>
      </c>
      <c r="K3356" t="s">
        <v>1972</v>
      </c>
      <c r="L3356">
        <v>1</v>
      </c>
      <c r="M3356" t="s">
        <v>7067</v>
      </c>
    </row>
    <row r="3357" spans="1:13" x14ac:dyDescent="0.25">
      <c r="A3357">
        <v>7051</v>
      </c>
      <c r="B3357">
        <v>2015</v>
      </c>
      <c r="C3357" t="s">
        <v>3227</v>
      </c>
      <c r="D3357" t="s">
        <v>40</v>
      </c>
      <c r="E3357" t="s">
        <v>3194</v>
      </c>
      <c r="F3357" t="s">
        <v>3228</v>
      </c>
      <c r="G3357" t="s">
        <v>3842</v>
      </c>
      <c r="H3357">
        <v>74</v>
      </c>
      <c r="I3357">
        <v>69</v>
      </c>
      <c r="K3357" t="s">
        <v>2347</v>
      </c>
      <c r="L3357">
        <v>1</v>
      </c>
      <c r="M3357" t="s">
        <v>7998</v>
      </c>
    </row>
    <row r="3358" spans="1:13" x14ac:dyDescent="0.25">
      <c r="A3358">
        <v>7052</v>
      </c>
      <c r="B3358">
        <v>2015</v>
      </c>
      <c r="C3358" t="s">
        <v>3227</v>
      </c>
      <c r="D3358" t="s">
        <v>317</v>
      </c>
      <c r="E3358" t="s">
        <v>3194</v>
      </c>
      <c r="F3358" t="s">
        <v>3230</v>
      </c>
      <c r="G3358" t="s">
        <v>3841</v>
      </c>
      <c r="H3358">
        <v>83</v>
      </c>
      <c r="I3358">
        <v>66</v>
      </c>
      <c r="K3358" t="s">
        <v>1974</v>
      </c>
      <c r="L3358">
        <v>1</v>
      </c>
      <c r="M3358" t="s">
        <v>7999</v>
      </c>
    </row>
    <row r="3359" spans="1:13" x14ac:dyDescent="0.25">
      <c r="A3359">
        <v>7056</v>
      </c>
      <c r="B3359">
        <v>2015</v>
      </c>
      <c r="C3359" t="s">
        <v>3227</v>
      </c>
      <c r="D3359" t="s">
        <v>208</v>
      </c>
      <c r="E3359" t="s">
        <v>3194</v>
      </c>
      <c r="F3359" t="s">
        <v>3217</v>
      </c>
      <c r="G3359" t="s">
        <v>3842</v>
      </c>
      <c r="H3359">
        <v>55</v>
      </c>
      <c r="I3359">
        <v>53</v>
      </c>
      <c r="K3359" t="s">
        <v>2348</v>
      </c>
      <c r="L3359">
        <v>1</v>
      </c>
      <c r="M3359" t="s">
        <v>8002</v>
      </c>
    </row>
    <row r="3360" spans="1:13" x14ac:dyDescent="0.25">
      <c r="A3360">
        <v>7061</v>
      </c>
      <c r="B3360">
        <v>2015</v>
      </c>
      <c r="C3360" t="s">
        <v>3227</v>
      </c>
      <c r="D3360" t="s">
        <v>95</v>
      </c>
      <c r="E3360" t="s">
        <v>3194</v>
      </c>
      <c r="F3360" t="s">
        <v>3296</v>
      </c>
      <c r="G3360" t="s">
        <v>3841</v>
      </c>
      <c r="H3360">
        <v>76</v>
      </c>
      <c r="I3360">
        <v>70</v>
      </c>
      <c r="K3360" t="s">
        <v>2349</v>
      </c>
      <c r="L3360">
        <v>1</v>
      </c>
      <c r="M3360" t="s">
        <v>8007</v>
      </c>
    </row>
    <row r="3361" spans="1:13" x14ac:dyDescent="0.25">
      <c r="A3361">
        <v>7062</v>
      </c>
      <c r="B3361">
        <v>2015</v>
      </c>
      <c r="C3361" t="s">
        <v>3227</v>
      </c>
      <c r="D3361" t="s">
        <v>345</v>
      </c>
      <c r="E3361" t="s">
        <v>3194</v>
      </c>
      <c r="F3361" t="s">
        <v>3249</v>
      </c>
      <c r="G3361" t="s">
        <v>3842</v>
      </c>
      <c r="H3361">
        <v>77</v>
      </c>
      <c r="I3361">
        <v>69</v>
      </c>
      <c r="K3361" t="s">
        <v>2350</v>
      </c>
      <c r="L3361">
        <v>1</v>
      </c>
      <c r="M3361" t="s">
        <v>8008</v>
      </c>
    </row>
    <row r="3362" spans="1:13" x14ac:dyDescent="0.25">
      <c r="A3362">
        <v>7063</v>
      </c>
      <c r="B3362">
        <v>2015</v>
      </c>
      <c r="C3362" t="s">
        <v>3227</v>
      </c>
      <c r="D3362" t="s">
        <v>56</v>
      </c>
      <c r="E3362" t="s">
        <v>3194</v>
      </c>
      <c r="F3362" t="s">
        <v>3475</v>
      </c>
      <c r="G3362" t="s">
        <v>3842</v>
      </c>
      <c r="H3362">
        <v>61</v>
      </c>
      <c r="I3362">
        <v>51</v>
      </c>
      <c r="K3362" t="s">
        <v>2351</v>
      </c>
      <c r="L3362">
        <v>1</v>
      </c>
      <c r="M3362" t="s">
        <v>8009</v>
      </c>
    </row>
    <row r="3363" spans="1:13" x14ac:dyDescent="0.25">
      <c r="A3363">
        <v>7064</v>
      </c>
      <c r="B3363">
        <v>2015</v>
      </c>
      <c r="C3363" t="s">
        <v>3227</v>
      </c>
      <c r="D3363" t="s">
        <v>58</v>
      </c>
      <c r="E3363" t="s">
        <v>3194</v>
      </c>
      <c r="F3363" t="s">
        <v>3230</v>
      </c>
      <c r="G3363" t="s">
        <v>3842</v>
      </c>
      <c r="H3363">
        <v>91</v>
      </c>
      <c r="I3363">
        <v>85</v>
      </c>
      <c r="J3363" t="s">
        <v>3844</v>
      </c>
      <c r="K3363" t="s">
        <v>2352</v>
      </c>
      <c r="L3363">
        <v>1</v>
      </c>
      <c r="M3363" t="s">
        <v>8010</v>
      </c>
    </row>
    <row r="3364" spans="1:13" x14ac:dyDescent="0.25">
      <c r="A3364">
        <v>7074</v>
      </c>
      <c r="B3364">
        <v>2015</v>
      </c>
      <c r="C3364" t="s">
        <v>3249</v>
      </c>
      <c r="D3364" t="s">
        <v>197</v>
      </c>
      <c r="E3364" t="s">
        <v>3194</v>
      </c>
      <c r="F3364" t="s">
        <v>3212</v>
      </c>
      <c r="G3364" t="s">
        <v>3842</v>
      </c>
      <c r="H3364">
        <v>65</v>
      </c>
      <c r="I3364">
        <v>53</v>
      </c>
      <c r="K3364" t="s">
        <v>841</v>
      </c>
      <c r="L3364">
        <v>1</v>
      </c>
      <c r="M3364" t="s">
        <v>4028</v>
      </c>
    </row>
    <row r="3365" spans="1:13" x14ac:dyDescent="0.25">
      <c r="A3365">
        <v>7075</v>
      </c>
      <c r="B3365">
        <v>2015</v>
      </c>
      <c r="C3365" t="s">
        <v>3249</v>
      </c>
      <c r="D3365" t="s">
        <v>26</v>
      </c>
      <c r="E3365" t="s">
        <v>3194</v>
      </c>
      <c r="F3365" t="s">
        <v>3211</v>
      </c>
      <c r="G3365" t="s">
        <v>3841</v>
      </c>
      <c r="H3365">
        <v>84</v>
      </c>
      <c r="I3365">
        <v>76</v>
      </c>
      <c r="K3365" t="s">
        <v>842</v>
      </c>
      <c r="L3365">
        <v>1</v>
      </c>
      <c r="M3365" t="s">
        <v>6796</v>
      </c>
    </row>
    <row r="3366" spans="1:13" x14ac:dyDescent="0.25">
      <c r="A3366">
        <v>7076</v>
      </c>
      <c r="B3366">
        <v>2015</v>
      </c>
      <c r="C3366" t="s">
        <v>3249</v>
      </c>
      <c r="D3366" t="s">
        <v>28</v>
      </c>
      <c r="E3366" t="s">
        <v>3194</v>
      </c>
      <c r="F3366" t="s">
        <v>3242</v>
      </c>
      <c r="G3366" t="s">
        <v>3841</v>
      </c>
      <c r="H3366">
        <v>67</v>
      </c>
      <c r="I3366">
        <v>55</v>
      </c>
      <c r="K3366" t="s">
        <v>221</v>
      </c>
      <c r="L3366">
        <v>1</v>
      </c>
      <c r="M3366" t="s">
        <v>6990</v>
      </c>
    </row>
    <row r="3367" spans="1:13" x14ac:dyDescent="0.25">
      <c r="A3367">
        <v>7078</v>
      </c>
      <c r="B3367">
        <v>2015</v>
      </c>
      <c r="C3367" t="s">
        <v>3249</v>
      </c>
      <c r="D3367" t="s">
        <v>292</v>
      </c>
      <c r="E3367" t="s">
        <v>3194</v>
      </c>
      <c r="F3367" t="s">
        <v>3233</v>
      </c>
      <c r="G3367" t="s">
        <v>3841</v>
      </c>
      <c r="H3367">
        <v>84</v>
      </c>
      <c r="I3367">
        <v>56</v>
      </c>
      <c r="K3367" t="s">
        <v>223</v>
      </c>
      <c r="L3367">
        <v>1</v>
      </c>
      <c r="M3367" t="s">
        <v>6474</v>
      </c>
    </row>
    <row r="3368" spans="1:13" x14ac:dyDescent="0.25">
      <c r="A3368">
        <v>7079</v>
      </c>
      <c r="B3368">
        <v>2015</v>
      </c>
      <c r="C3368" t="s">
        <v>3249</v>
      </c>
      <c r="D3368" t="s">
        <v>32</v>
      </c>
      <c r="E3368" t="s">
        <v>3194</v>
      </c>
      <c r="F3368" t="s">
        <v>3468</v>
      </c>
      <c r="G3368" t="s">
        <v>3841</v>
      </c>
      <c r="H3368">
        <v>73</v>
      </c>
      <c r="I3368">
        <v>67</v>
      </c>
      <c r="K3368" t="s">
        <v>224</v>
      </c>
      <c r="L3368">
        <v>1</v>
      </c>
      <c r="M3368" t="s">
        <v>8012</v>
      </c>
    </row>
    <row r="3369" spans="1:13" x14ac:dyDescent="0.25">
      <c r="A3369">
        <v>7082</v>
      </c>
      <c r="B3369">
        <v>2015</v>
      </c>
      <c r="C3369" t="s">
        <v>3249</v>
      </c>
      <c r="D3369" t="s">
        <v>36</v>
      </c>
      <c r="E3369" t="s">
        <v>3194</v>
      </c>
      <c r="F3369" t="s">
        <v>3296</v>
      </c>
      <c r="G3369" t="s">
        <v>3841</v>
      </c>
      <c r="H3369">
        <v>72</v>
      </c>
      <c r="I3369">
        <v>60</v>
      </c>
      <c r="K3369" t="s">
        <v>227</v>
      </c>
      <c r="L3369">
        <v>1</v>
      </c>
      <c r="M3369" t="s">
        <v>8015</v>
      </c>
    </row>
    <row r="3370" spans="1:13" x14ac:dyDescent="0.25">
      <c r="A3370">
        <v>7083</v>
      </c>
      <c r="B3370">
        <v>2015</v>
      </c>
      <c r="C3370" t="s">
        <v>3249</v>
      </c>
      <c r="D3370" t="s">
        <v>271</v>
      </c>
      <c r="E3370" t="s">
        <v>3194</v>
      </c>
      <c r="F3370" t="s">
        <v>3228</v>
      </c>
      <c r="G3370" t="s">
        <v>3841</v>
      </c>
      <c r="H3370">
        <v>71</v>
      </c>
      <c r="I3370">
        <v>66</v>
      </c>
      <c r="K3370" t="s">
        <v>228</v>
      </c>
      <c r="L3370">
        <v>1</v>
      </c>
      <c r="M3370" t="s">
        <v>8016</v>
      </c>
    </row>
    <row r="3371" spans="1:13" x14ac:dyDescent="0.25">
      <c r="A3371">
        <v>7084</v>
      </c>
      <c r="B3371">
        <v>2015</v>
      </c>
      <c r="C3371" t="s">
        <v>3249</v>
      </c>
      <c r="D3371" t="s">
        <v>85</v>
      </c>
      <c r="E3371" t="s">
        <v>3194</v>
      </c>
      <c r="F3371" t="s">
        <v>3227</v>
      </c>
      <c r="G3371" t="s">
        <v>3841</v>
      </c>
      <c r="H3371">
        <v>70</v>
      </c>
      <c r="I3371">
        <v>54</v>
      </c>
      <c r="K3371" t="s">
        <v>2354</v>
      </c>
      <c r="L3371">
        <v>1</v>
      </c>
      <c r="M3371" t="s">
        <v>7997</v>
      </c>
    </row>
    <row r="3372" spans="1:13" x14ac:dyDescent="0.25">
      <c r="A3372">
        <v>7086</v>
      </c>
      <c r="B3372">
        <v>2015</v>
      </c>
      <c r="C3372" t="s">
        <v>3249</v>
      </c>
      <c r="D3372" t="s">
        <v>317</v>
      </c>
      <c r="E3372" t="s">
        <v>3194</v>
      </c>
      <c r="F3372" t="s">
        <v>3501</v>
      </c>
      <c r="G3372" t="s">
        <v>3842</v>
      </c>
      <c r="H3372">
        <v>53</v>
      </c>
      <c r="I3372">
        <v>50</v>
      </c>
      <c r="K3372" t="s">
        <v>229</v>
      </c>
      <c r="L3372">
        <v>1</v>
      </c>
      <c r="M3372" t="s">
        <v>8018</v>
      </c>
    </row>
    <row r="3373" spans="1:13" x14ac:dyDescent="0.25">
      <c r="A3373">
        <v>7089</v>
      </c>
      <c r="B3373">
        <v>2015</v>
      </c>
      <c r="C3373" t="s">
        <v>3249</v>
      </c>
      <c r="D3373" t="s">
        <v>208</v>
      </c>
      <c r="E3373" t="s">
        <v>3194</v>
      </c>
      <c r="F3373" t="s">
        <v>3475</v>
      </c>
      <c r="G3373" t="s">
        <v>3841</v>
      </c>
      <c r="H3373">
        <v>90</v>
      </c>
      <c r="I3373">
        <v>81</v>
      </c>
      <c r="K3373" t="s">
        <v>230</v>
      </c>
      <c r="L3373">
        <v>1</v>
      </c>
      <c r="M3373" t="s">
        <v>8021</v>
      </c>
    </row>
    <row r="3374" spans="1:13" x14ac:dyDescent="0.25">
      <c r="A3374">
        <v>7090</v>
      </c>
      <c r="B3374">
        <v>2015</v>
      </c>
      <c r="C3374" t="s">
        <v>3249</v>
      </c>
      <c r="D3374" t="s">
        <v>47</v>
      </c>
      <c r="E3374" t="s">
        <v>3194</v>
      </c>
      <c r="F3374" t="s">
        <v>3217</v>
      </c>
      <c r="G3374" t="s">
        <v>3841</v>
      </c>
      <c r="H3374">
        <v>63</v>
      </c>
      <c r="I3374">
        <v>46</v>
      </c>
      <c r="K3374" t="s">
        <v>231</v>
      </c>
      <c r="L3374">
        <v>1</v>
      </c>
      <c r="M3374" t="s">
        <v>8022</v>
      </c>
    </row>
    <row r="3375" spans="1:13" x14ac:dyDescent="0.25">
      <c r="A3375">
        <v>7093</v>
      </c>
      <c r="B3375">
        <v>2015</v>
      </c>
      <c r="C3375" t="s">
        <v>3249</v>
      </c>
      <c r="D3375" t="s">
        <v>303</v>
      </c>
      <c r="E3375" t="s">
        <v>3194</v>
      </c>
      <c r="F3375" t="s">
        <v>3199</v>
      </c>
      <c r="G3375" t="s">
        <v>3842</v>
      </c>
      <c r="H3375">
        <v>53</v>
      </c>
      <c r="I3375">
        <v>50</v>
      </c>
      <c r="K3375" t="s">
        <v>233</v>
      </c>
      <c r="L3375">
        <v>1</v>
      </c>
      <c r="M3375" t="s">
        <v>8025</v>
      </c>
    </row>
    <row r="3376" spans="1:13" x14ac:dyDescent="0.25">
      <c r="A3376">
        <v>7094</v>
      </c>
      <c r="B3376">
        <v>2015</v>
      </c>
      <c r="C3376" t="s">
        <v>3249</v>
      </c>
      <c r="D3376" t="s">
        <v>95</v>
      </c>
      <c r="E3376" t="s">
        <v>3194</v>
      </c>
      <c r="F3376" t="s">
        <v>3230</v>
      </c>
      <c r="G3376" t="s">
        <v>3842</v>
      </c>
      <c r="H3376">
        <v>76</v>
      </c>
      <c r="I3376">
        <v>73</v>
      </c>
      <c r="J3376" t="s">
        <v>3843</v>
      </c>
      <c r="K3376" t="s">
        <v>2356</v>
      </c>
      <c r="L3376">
        <v>1</v>
      </c>
      <c r="M3376" t="s">
        <v>8026</v>
      </c>
    </row>
    <row r="3377" spans="1:13" x14ac:dyDescent="0.25">
      <c r="A3377">
        <v>7098</v>
      </c>
      <c r="B3377">
        <v>2015</v>
      </c>
      <c r="C3377" t="s">
        <v>3468</v>
      </c>
      <c r="D3377" t="s">
        <v>65</v>
      </c>
      <c r="E3377" t="s">
        <v>3194</v>
      </c>
      <c r="F3377" t="s">
        <v>3839</v>
      </c>
      <c r="G3377" t="s">
        <v>3842</v>
      </c>
      <c r="H3377">
        <v>102</v>
      </c>
      <c r="I3377">
        <v>61</v>
      </c>
      <c r="K3377" t="s">
        <v>258</v>
      </c>
      <c r="L3377">
        <v>1</v>
      </c>
      <c r="M3377" t="s">
        <v>8028</v>
      </c>
    </row>
    <row r="3378" spans="1:13" x14ac:dyDescent="0.25">
      <c r="A3378">
        <v>7101</v>
      </c>
      <c r="B3378">
        <v>2015</v>
      </c>
      <c r="C3378" t="s">
        <v>3468</v>
      </c>
      <c r="D3378" t="s">
        <v>104</v>
      </c>
      <c r="E3378" t="s">
        <v>3194</v>
      </c>
      <c r="F3378" t="s">
        <v>3487</v>
      </c>
      <c r="G3378" t="s">
        <v>3841</v>
      </c>
      <c r="H3378">
        <v>82</v>
      </c>
      <c r="I3378">
        <v>61</v>
      </c>
      <c r="K3378" t="s">
        <v>17</v>
      </c>
      <c r="L3378">
        <v>1</v>
      </c>
      <c r="M3378" t="s">
        <v>8029</v>
      </c>
    </row>
    <row r="3379" spans="1:13" x14ac:dyDescent="0.25">
      <c r="A3379">
        <v>7102</v>
      </c>
      <c r="B3379">
        <v>2015</v>
      </c>
      <c r="C3379" t="s">
        <v>3468</v>
      </c>
      <c r="D3379" t="s">
        <v>18</v>
      </c>
      <c r="E3379" t="s">
        <v>3194</v>
      </c>
      <c r="F3379" t="s">
        <v>3235</v>
      </c>
      <c r="G3379" t="s">
        <v>3842</v>
      </c>
      <c r="H3379">
        <v>89</v>
      </c>
      <c r="I3379">
        <v>85</v>
      </c>
      <c r="K3379" t="s">
        <v>235</v>
      </c>
      <c r="L3379">
        <v>1</v>
      </c>
      <c r="M3379" t="s">
        <v>7093</v>
      </c>
    </row>
    <row r="3380" spans="1:13" x14ac:dyDescent="0.25">
      <c r="A3380">
        <v>7105</v>
      </c>
      <c r="B3380">
        <v>2015</v>
      </c>
      <c r="C3380" t="s">
        <v>3468</v>
      </c>
      <c r="D3380" t="s">
        <v>26</v>
      </c>
      <c r="E3380" t="s">
        <v>3194</v>
      </c>
      <c r="F3380" t="s">
        <v>3278</v>
      </c>
      <c r="G3380" t="s">
        <v>3842</v>
      </c>
      <c r="H3380">
        <v>76</v>
      </c>
      <c r="I3380">
        <v>74</v>
      </c>
      <c r="K3380" t="s">
        <v>315</v>
      </c>
      <c r="L3380">
        <v>1</v>
      </c>
      <c r="M3380" t="s">
        <v>6404</v>
      </c>
    </row>
    <row r="3381" spans="1:13" x14ac:dyDescent="0.25">
      <c r="A3381">
        <v>7110</v>
      </c>
      <c r="B3381">
        <v>2015</v>
      </c>
      <c r="C3381" t="s">
        <v>3468</v>
      </c>
      <c r="D3381" t="s">
        <v>159</v>
      </c>
      <c r="E3381" t="s">
        <v>3194</v>
      </c>
      <c r="F3381" t="s">
        <v>3475</v>
      </c>
      <c r="G3381" t="s">
        <v>3841</v>
      </c>
      <c r="H3381">
        <v>78</v>
      </c>
      <c r="I3381">
        <v>69</v>
      </c>
      <c r="K3381" t="s">
        <v>1122</v>
      </c>
      <c r="L3381">
        <v>1</v>
      </c>
      <c r="M3381" t="s">
        <v>8031</v>
      </c>
    </row>
    <row r="3382" spans="1:13" x14ac:dyDescent="0.25">
      <c r="A3382">
        <v>7112</v>
      </c>
      <c r="B3382">
        <v>2015</v>
      </c>
      <c r="C3382" t="s">
        <v>3468</v>
      </c>
      <c r="D3382" t="s">
        <v>271</v>
      </c>
      <c r="E3382" t="s">
        <v>3194</v>
      </c>
      <c r="F3382" t="s">
        <v>3217</v>
      </c>
      <c r="G3382" t="s">
        <v>3841</v>
      </c>
      <c r="H3382">
        <v>71</v>
      </c>
      <c r="I3382">
        <v>51</v>
      </c>
      <c r="K3382" t="s">
        <v>1124</v>
      </c>
      <c r="L3382">
        <v>1</v>
      </c>
      <c r="M3382" t="s">
        <v>8032</v>
      </c>
    </row>
    <row r="3383" spans="1:13" x14ac:dyDescent="0.25">
      <c r="A3383">
        <v>7113</v>
      </c>
      <c r="B3383">
        <v>2015</v>
      </c>
      <c r="C3383" t="s">
        <v>3468</v>
      </c>
      <c r="D3383" t="s">
        <v>85</v>
      </c>
      <c r="E3383" t="s">
        <v>3194</v>
      </c>
      <c r="F3383" t="s">
        <v>3501</v>
      </c>
      <c r="G3383" t="s">
        <v>3841</v>
      </c>
      <c r="H3383">
        <v>82</v>
      </c>
      <c r="I3383">
        <v>68</v>
      </c>
      <c r="K3383" t="s">
        <v>1125</v>
      </c>
      <c r="L3383">
        <v>1</v>
      </c>
      <c r="M3383" t="s">
        <v>8033</v>
      </c>
    </row>
    <row r="3384" spans="1:13" x14ac:dyDescent="0.25">
      <c r="A3384">
        <v>7115</v>
      </c>
      <c r="B3384">
        <v>2015</v>
      </c>
      <c r="C3384" t="s">
        <v>3468</v>
      </c>
      <c r="D3384" t="s">
        <v>317</v>
      </c>
      <c r="E3384" t="s">
        <v>3194</v>
      </c>
      <c r="F3384" t="s">
        <v>3228</v>
      </c>
      <c r="G3384" t="s">
        <v>3841</v>
      </c>
      <c r="H3384">
        <v>80</v>
      </c>
      <c r="I3384">
        <v>76</v>
      </c>
      <c r="K3384" t="s">
        <v>2042</v>
      </c>
      <c r="L3384">
        <v>1</v>
      </c>
      <c r="M3384" t="s">
        <v>8035</v>
      </c>
    </row>
    <row r="3385" spans="1:13" x14ac:dyDescent="0.25">
      <c r="A3385">
        <v>7118</v>
      </c>
      <c r="B3385">
        <v>2015</v>
      </c>
      <c r="C3385" t="s">
        <v>3468</v>
      </c>
      <c r="D3385" t="s">
        <v>208</v>
      </c>
      <c r="E3385" t="s">
        <v>3194</v>
      </c>
      <c r="F3385" t="s">
        <v>3199</v>
      </c>
      <c r="G3385" t="s">
        <v>3841</v>
      </c>
      <c r="H3385">
        <v>64</v>
      </c>
      <c r="I3385">
        <v>60</v>
      </c>
      <c r="K3385" t="s">
        <v>2043</v>
      </c>
      <c r="L3385">
        <v>1</v>
      </c>
      <c r="M3385" t="s">
        <v>8038</v>
      </c>
    </row>
    <row r="3386" spans="1:13" x14ac:dyDescent="0.25">
      <c r="A3386">
        <v>7119</v>
      </c>
      <c r="B3386">
        <v>2015</v>
      </c>
      <c r="C3386" t="s">
        <v>3468</v>
      </c>
      <c r="D3386" t="s">
        <v>47</v>
      </c>
      <c r="E3386" t="s">
        <v>3194</v>
      </c>
      <c r="F3386" t="s">
        <v>3296</v>
      </c>
      <c r="G3386" t="s">
        <v>3841</v>
      </c>
      <c r="H3386">
        <v>76</v>
      </c>
      <c r="I3386">
        <v>62</v>
      </c>
      <c r="K3386" t="s">
        <v>511</v>
      </c>
      <c r="L3386">
        <v>1</v>
      </c>
      <c r="M3386" t="s">
        <v>8039</v>
      </c>
    </row>
    <row r="3387" spans="1:13" x14ac:dyDescent="0.25">
      <c r="A3387">
        <v>7120</v>
      </c>
      <c r="B3387">
        <v>2015</v>
      </c>
      <c r="C3387" t="s">
        <v>3468</v>
      </c>
      <c r="D3387" t="s">
        <v>300</v>
      </c>
      <c r="E3387" t="s">
        <v>3194</v>
      </c>
      <c r="F3387" t="s">
        <v>3227</v>
      </c>
      <c r="G3387" t="s">
        <v>3841</v>
      </c>
      <c r="H3387">
        <v>74</v>
      </c>
      <c r="I3387">
        <v>71</v>
      </c>
      <c r="K3387" t="s">
        <v>1666</v>
      </c>
      <c r="L3387">
        <v>1</v>
      </c>
      <c r="M3387" t="s">
        <v>8004</v>
      </c>
    </row>
    <row r="3388" spans="1:13" x14ac:dyDescent="0.25">
      <c r="A3388">
        <v>7124</v>
      </c>
      <c r="B3388">
        <v>2015</v>
      </c>
      <c r="C3388" t="s">
        <v>3468</v>
      </c>
      <c r="D3388" t="s">
        <v>345</v>
      </c>
      <c r="E3388" t="s">
        <v>3194</v>
      </c>
      <c r="F3388" t="s">
        <v>3230</v>
      </c>
      <c r="G3388" t="s">
        <v>3841</v>
      </c>
      <c r="H3388">
        <v>90</v>
      </c>
      <c r="I3388">
        <v>85</v>
      </c>
      <c r="K3388" t="s">
        <v>2044</v>
      </c>
      <c r="L3388">
        <v>1</v>
      </c>
      <c r="M3388" t="s">
        <v>8043</v>
      </c>
    </row>
    <row r="3389" spans="1:13" x14ac:dyDescent="0.25">
      <c r="A3389">
        <v>7125</v>
      </c>
      <c r="B3389">
        <v>2015</v>
      </c>
      <c r="C3389" t="s">
        <v>3468</v>
      </c>
      <c r="D3389" t="s">
        <v>56</v>
      </c>
      <c r="E3389" t="s">
        <v>3194</v>
      </c>
      <c r="F3389" t="s">
        <v>3249</v>
      </c>
      <c r="G3389" t="s">
        <v>3842</v>
      </c>
      <c r="H3389">
        <v>73</v>
      </c>
      <c r="I3389">
        <v>66</v>
      </c>
      <c r="K3389" t="s">
        <v>2358</v>
      </c>
      <c r="L3389">
        <v>1</v>
      </c>
      <c r="M3389" t="s">
        <v>8027</v>
      </c>
    </row>
    <row r="3390" spans="1:13" x14ac:dyDescent="0.25">
      <c r="A3390">
        <v>7130</v>
      </c>
      <c r="B3390">
        <v>2015</v>
      </c>
      <c r="C3390" t="s">
        <v>3228</v>
      </c>
      <c r="D3390" t="s">
        <v>18</v>
      </c>
      <c r="E3390" t="s">
        <v>3194</v>
      </c>
      <c r="F3390" t="s">
        <v>3204</v>
      </c>
      <c r="G3390" t="s">
        <v>3841</v>
      </c>
      <c r="H3390">
        <v>72</v>
      </c>
      <c r="I3390">
        <v>56</v>
      </c>
      <c r="K3390" t="s">
        <v>131</v>
      </c>
      <c r="L3390">
        <v>1</v>
      </c>
      <c r="M3390" t="s">
        <v>3965</v>
      </c>
    </row>
    <row r="3391" spans="1:13" x14ac:dyDescent="0.25">
      <c r="A3391">
        <v>7131</v>
      </c>
      <c r="B3391">
        <v>2015</v>
      </c>
      <c r="C3391" t="s">
        <v>3228</v>
      </c>
      <c r="D3391" t="s">
        <v>20</v>
      </c>
      <c r="E3391" t="s">
        <v>3194</v>
      </c>
      <c r="F3391" t="s">
        <v>3500</v>
      </c>
      <c r="G3391" t="s">
        <v>3191</v>
      </c>
      <c r="K3391" t="s">
        <v>3191</v>
      </c>
      <c r="L3391">
        <v>0</v>
      </c>
      <c r="M3391" t="s">
        <v>8044</v>
      </c>
    </row>
    <row r="3392" spans="1:13" x14ac:dyDescent="0.25">
      <c r="A3392">
        <v>7133</v>
      </c>
      <c r="B3392">
        <v>2015</v>
      </c>
      <c r="C3392" t="s">
        <v>3228</v>
      </c>
      <c r="D3392" t="s">
        <v>78</v>
      </c>
      <c r="E3392" t="s">
        <v>3194</v>
      </c>
      <c r="F3392" t="s">
        <v>3211</v>
      </c>
      <c r="G3392" t="s">
        <v>3842</v>
      </c>
      <c r="H3392">
        <v>65</v>
      </c>
      <c r="I3392">
        <v>49</v>
      </c>
      <c r="K3392" t="s">
        <v>23</v>
      </c>
      <c r="L3392">
        <v>1</v>
      </c>
      <c r="M3392" t="s">
        <v>6795</v>
      </c>
    </row>
    <row r="3393" spans="1:13" x14ac:dyDescent="0.25">
      <c r="A3393">
        <v>7134</v>
      </c>
      <c r="B3393">
        <v>2015</v>
      </c>
      <c r="C3393" t="s">
        <v>3228</v>
      </c>
      <c r="D3393" t="s">
        <v>180</v>
      </c>
      <c r="E3393" t="s">
        <v>3194</v>
      </c>
      <c r="F3393" t="s">
        <v>3346</v>
      </c>
      <c r="G3393" t="s">
        <v>3842</v>
      </c>
      <c r="H3393">
        <v>69</v>
      </c>
      <c r="I3393">
        <v>58</v>
      </c>
      <c r="K3393" t="s">
        <v>25</v>
      </c>
      <c r="L3393">
        <v>1</v>
      </c>
      <c r="M3393" t="s">
        <v>6594</v>
      </c>
    </row>
    <row r="3394" spans="1:13" x14ac:dyDescent="0.25">
      <c r="A3394">
        <v>7137</v>
      </c>
      <c r="B3394">
        <v>2015</v>
      </c>
      <c r="C3394" t="s">
        <v>3228</v>
      </c>
      <c r="D3394" t="s">
        <v>32</v>
      </c>
      <c r="E3394" t="s">
        <v>3194</v>
      </c>
      <c r="F3394" t="s">
        <v>3227</v>
      </c>
      <c r="G3394" t="s">
        <v>3841</v>
      </c>
      <c r="H3394">
        <v>67</v>
      </c>
      <c r="I3394">
        <v>63</v>
      </c>
      <c r="K3394" t="s">
        <v>1863</v>
      </c>
      <c r="L3394">
        <v>1</v>
      </c>
      <c r="M3394" t="s">
        <v>7992</v>
      </c>
    </row>
    <row r="3395" spans="1:13" x14ac:dyDescent="0.25">
      <c r="A3395">
        <v>7138</v>
      </c>
      <c r="B3395">
        <v>2015</v>
      </c>
      <c r="C3395" t="s">
        <v>3228</v>
      </c>
      <c r="D3395" t="s">
        <v>199</v>
      </c>
      <c r="E3395" t="s">
        <v>3194</v>
      </c>
      <c r="F3395" t="s">
        <v>3468</v>
      </c>
      <c r="G3395" t="s">
        <v>3841</v>
      </c>
      <c r="H3395">
        <v>75</v>
      </c>
      <c r="I3395">
        <v>69</v>
      </c>
      <c r="K3395" t="s">
        <v>2360</v>
      </c>
      <c r="L3395">
        <v>1</v>
      </c>
      <c r="M3395" t="s">
        <v>8030</v>
      </c>
    </row>
    <row r="3396" spans="1:13" x14ac:dyDescent="0.25">
      <c r="A3396">
        <v>7139</v>
      </c>
      <c r="B3396">
        <v>2015</v>
      </c>
      <c r="C3396" t="s">
        <v>3228</v>
      </c>
      <c r="D3396" t="s">
        <v>159</v>
      </c>
      <c r="E3396" t="s">
        <v>3194</v>
      </c>
      <c r="F3396" t="s">
        <v>3230</v>
      </c>
      <c r="G3396" t="s">
        <v>3842</v>
      </c>
      <c r="H3396">
        <v>82</v>
      </c>
      <c r="I3396">
        <v>81</v>
      </c>
      <c r="J3396" t="s">
        <v>3844</v>
      </c>
      <c r="K3396" t="s">
        <v>1167</v>
      </c>
      <c r="L3396">
        <v>1</v>
      </c>
      <c r="M3396" t="s">
        <v>8045</v>
      </c>
    </row>
    <row r="3397" spans="1:13" x14ac:dyDescent="0.25">
      <c r="A3397">
        <v>7145</v>
      </c>
      <c r="B3397">
        <v>2015</v>
      </c>
      <c r="C3397" t="s">
        <v>3228</v>
      </c>
      <c r="D3397" t="s">
        <v>277</v>
      </c>
      <c r="E3397" t="s">
        <v>3194</v>
      </c>
      <c r="F3397" t="s">
        <v>3249</v>
      </c>
      <c r="G3397" t="s">
        <v>3842</v>
      </c>
      <c r="H3397">
        <v>67</v>
      </c>
      <c r="I3397">
        <v>55</v>
      </c>
      <c r="K3397" t="s">
        <v>2362</v>
      </c>
      <c r="L3397">
        <v>1</v>
      </c>
      <c r="M3397" t="s">
        <v>8019</v>
      </c>
    </row>
    <row r="3398" spans="1:13" x14ac:dyDescent="0.25">
      <c r="A3398">
        <v>7147</v>
      </c>
      <c r="B3398">
        <v>2015</v>
      </c>
      <c r="C3398" t="s">
        <v>3228</v>
      </c>
      <c r="D3398" t="s">
        <v>208</v>
      </c>
      <c r="E3398" t="s">
        <v>3194</v>
      </c>
      <c r="F3398" t="s">
        <v>3296</v>
      </c>
      <c r="G3398" t="s">
        <v>3842</v>
      </c>
      <c r="H3398">
        <v>72</v>
      </c>
      <c r="I3398">
        <v>65</v>
      </c>
      <c r="K3398" t="s">
        <v>2363</v>
      </c>
      <c r="L3398">
        <v>1</v>
      </c>
      <c r="M3398" t="s">
        <v>8049</v>
      </c>
    </row>
    <row r="3399" spans="1:13" x14ac:dyDescent="0.25">
      <c r="A3399">
        <v>7148</v>
      </c>
      <c r="B3399">
        <v>2015</v>
      </c>
      <c r="C3399" t="s">
        <v>3228</v>
      </c>
      <c r="D3399" t="s">
        <v>47</v>
      </c>
      <c r="E3399" t="s">
        <v>3194</v>
      </c>
      <c r="F3399" t="s">
        <v>3199</v>
      </c>
      <c r="G3399" t="s">
        <v>3842</v>
      </c>
      <c r="H3399">
        <v>66</v>
      </c>
      <c r="I3399">
        <v>60</v>
      </c>
      <c r="K3399" t="s">
        <v>2364</v>
      </c>
      <c r="L3399">
        <v>1</v>
      </c>
      <c r="M3399" t="s">
        <v>8050</v>
      </c>
    </row>
    <row r="3400" spans="1:13" x14ac:dyDescent="0.25">
      <c r="A3400">
        <v>7152</v>
      </c>
      <c r="B3400">
        <v>2015</v>
      </c>
      <c r="C3400" t="s">
        <v>3228</v>
      </c>
      <c r="D3400" t="s">
        <v>95</v>
      </c>
      <c r="E3400" t="s">
        <v>3194</v>
      </c>
      <c r="F3400" t="s">
        <v>3501</v>
      </c>
      <c r="G3400" t="s">
        <v>3841</v>
      </c>
      <c r="H3400">
        <v>60</v>
      </c>
      <c r="I3400">
        <v>47</v>
      </c>
      <c r="K3400" t="s">
        <v>2368</v>
      </c>
      <c r="L3400">
        <v>1</v>
      </c>
      <c r="M3400" t="s">
        <v>8054</v>
      </c>
    </row>
    <row r="3401" spans="1:13" x14ac:dyDescent="0.25">
      <c r="A3401">
        <v>7153</v>
      </c>
      <c r="B3401">
        <v>2015</v>
      </c>
      <c r="C3401" t="s">
        <v>3228</v>
      </c>
      <c r="D3401" t="s">
        <v>345</v>
      </c>
      <c r="E3401" t="s">
        <v>3194</v>
      </c>
      <c r="F3401" t="s">
        <v>3475</v>
      </c>
      <c r="G3401" t="s">
        <v>3841</v>
      </c>
      <c r="H3401">
        <v>74</v>
      </c>
      <c r="I3401">
        <v>69</v>
      </c>
      <c r="J3401" t="s">
        <v>3843</v>
      </c>
      <c r="K3401" t="s">
        <v>2369</v>
      </c>
      <c r="L3401">
        <v>1</v>
      </c>
      <c r="M3401" t="s">
        <v>8055</v>
      </c>
    </row>
    <row r="3402" spans="1:13" x14ac:dyDescent="0.25">
      <c r="A3402">
        <v>7157</v>
      </c>
      <c r="B3402">
        <v>2015</v>
      </c>
      <c r="C3402" t="s">
        <v>3217</v>
      </c>
      <c r="D3402" t="s">
        <v>10</v>
      </c>
      <c r="E3402" t="s">
        <v>3194</v>
      </c>
      <c r="F3402" t="s">
        <v>3246</v>
      </c>
      <c r="G3402" t="s">
        <v>3841</v>
      </c>
      <c r="H3402">
        <v>53</v>
      </c>
      <c r="I3402">
        <v>41</v>
      </c>
      <c r="K3402" t="s">
        <v>66</v>
      </c>
      <c r="L3402">
        <v>1</v>
      </c>
      <c r="M3402" t="s">
        <v>7583</v>
      </c>
    </row>
    <row r="3403" spans="1:13" x14ac:dyDescent="0.25">
      <c r="A3403">
        <v>7163</v>
      </c>
      <c r="B3403">
        <v>2015</v>
      </c>
      <c r="C3403" t="s">
        <v>3217</v>
      </c>
      <c r="D3403" t="s">
        <v>24</v>
      </c>
      <c r="E3403" t="s">
        <v>3194</v>
      </c>
      <c r="F3403" t="s">
        <v>3413</v>
      </c>
      <c r="G3403" t="s">
        <v>3842</v>
      </c>
      <c r="H3403">
        <v>67</v>
      </c>
      <c r="I3403">
        <v>64</v>
      </c>
      <c r="J3403" t="s">
        <v>3843</v>
      </c>
      <c r="K3403" t="s">
        <v>484</v>
      </c>
      <c r="L3403">
        <v>1</v>
      </c>
      <c r="M3403" t="s">
        <v>7609</v>
      </c>
    </row>
    <row r="3404" spans="1:13" x14ac:dyDescent="0.25">
      <c r="A3404">
        <v>7165</v>
      </c>
      <c r="B3404">
        <v>2015</v>
      </c>
      <c r="C3404" t="s">
        <v>3217</v>
      </c>
      <c r="D3404" t="s">
        <v>28</v>
      </c>
      <c r="E3404" t="s">
        <v>3194</v>
      </c>
      <c r="F3404" t="s">
        <v>3210</v>
      </c>
      <c r="G3404" t="s">
        <v>3842</v>
      </c>
      <c r="H3404">
        <v>69</v>
      </c>
      <c r="I3404">
        <v>68</v>
      </c>
      <c r="K3404" t="s">
        <v>27</v>
      </c>
      <c r="L3404">
        <v>1</v>
      </c>
      <c r="M3404" t="s">
        <v>3894</v>
      </c>
    </row>
    <row r="3405" spans="1:13" x14ac:dyDescent="0.25">
      <c r="A3405">
        <v>7169</v>
      </c>
      <c r="B3405">
        <v>2015</v>
      </c>
      <c r="C3405" t="s">
        <v>3217</v>
      </c>
      <c r="D3405" t="s">
        <v>159</v>
      </c>
      <c r="E3405" t="s">
        <v>3194</v>
      </c>
      <c r="F3405" t="s">
        <v>3249</v>
      </c>
      <c r="G3405" t="s">
        <v>3842</v>
      </c>
      <c r="H3405">
        <v>82</v>
      </c>
      <c r="I3405">
        <v>51</v>
      </c>
      <c r="K3405" t="s">
        <v>1167</v>
      </c>
      <c r="L3405">
        <v>1</v>
      </c>
      <c r="M3405" t="s">
        <v>8014</v>
      </c>
    </row>
    <row r="3406" spans="1:13" x14ac:dyDescent="0.25">
      <c r="A3406">
        <v>7170</v>
      </c>
      <c r="B3406">
        <v>2015</v>
      </c>
      <c r="C3406" t="s">
        <v>3217</v>
      </c>
      <c r="D3406" t="s">
        <v>36</v>
      </c>
      <c r="E3406" t="s">
        <v>3194</v>
      </c>
      <c r="F3406" t="s">
        <v>3475</v>
      </c>
      <c r="G3406" t="s">
        <v>3842</v>
      </c>
      <c r="H3406">
        <v>71</v>
      </c>
      <c r="I3406">
        <v>61</v>
      </c>
      <c r="K3406" t="s">
        <v>2371</v>
      </c>
      <c r="L3406">
        <v>1</v>
      </c>
      <c r="M3406" t="s">
        <v>8064</v>
      </c>
    </row>
    <row r="3407" spans="1:13" x14ac:dyDescent="0.25">
      <c r="A3407">
        <v>7173</v>
      </c>
      <c r="B3407">
        <v>2015</v>
      </c>
      <c r="C3407" t="s">
        <v>3217</v>
      </c>
      <c r="D3407" t="s">
        <v>40</v>
      </c>
      <c r="E3407" t="s">
        <v>3194</v>
      </c>
      <c r="F3407" t="s">
        <v>3296</v>
      </c>
      <c r="G3407" t="s">
        <v>3841</v>
      </c>
      <c r="H3407">
        <v>63</v>
      </c>
      <c r="I3407">
        <v>59</v>
      </c>
      <c r="J3407" t="s">
        <v>3843</v>
      </c>
      <c r="K3407" t="s">
        <v>2372</v>
      </c>
      <c r="L3407">
        <v>1</v>
      </c>
      <c r="M3407" t="s">
        <v>8065</v>
      </c>
    </row>
    <row r="3408" spans="1:13" x14ac:dyDescent="0.25">
      <c r="A3408">
        <v>7174</v>
      </c>
      <c r="B3408">
        <v>2015</v>
      </c>
      <c r="C3408" t="s">
        <v>3217</v>
      </c>
      <c r="D3408" t="s">
        <v>317</v>
      </c>
      <c r="E3408" t="s">
        <v>3194</v>
      </c>
      <c r="F3408" t="s">
        <v>3199</v>
      </c>
      <c r="G3408" t="s">
        <v>3842</v>
      </c>
      <c r="H3408">
        <v>52</v>
      </c>
      <c r="I3408">
        <v>40</v>
      </c>
      <c r="K3408" t="s">
        <v>1334</v>
      </c>
      <c r="L3408">
        <v>1</v>
      </c>
      <c r="M3408" t="s">
        <v>8066</v>
      </c>
    </row>
    <row r="3409" spans="1:13" x14ac:dyDescent="0.25">
      <c r="A3409">
        <v>7179</v>
      </c>
      <c r="B3409">
        <v>2015</v>
      </c>
      <c r="C3409" t="s">
        <v>3217</v>
      </c>
      <c r="D3409" t="s">
        <v>300</v>
      </c>
      <c r="E3409" t="s">
        <v>3194</v>
      </c>
      <c r="F3409" t="s">
        <v>3230</v>
      </c>
      <c r="G3409" t="s">
        <v>3841</v>
      </c>
      <c r="H3409">
        <v>62</v>
      </c>
      <c r="I3409">
        <v>55</v>
      </c>
      <c r="K3409" t="s">
        <v>2365</v>
      </c>
      <c r="L3409">
        <v>1</v>
      </c>
      <c r="M3409" t="s">
        <v>8069</v>
      </c>
    </row>
    <row r="3410" spans="1:13" x14ac:dyDescent="0.25">
      <c r="A3410">
        <v>7180</v>
      </c>
      <c r="B3410">
        <v>2015</v>
      </c>
      <c r="C3410" t="s">
        <v>3217</v>
      </c>
      <c r="D3410" t="s">
        <v>92</v>
      </c>
      <c r="E3410" t="s">
        <v>3194</v>
      </c>
      <c r="F3410" t="s">
        <v>3227</v>
      </c>
      <c r="G3410" t="s">
        <v>3842</v>
      </c>
      <c r="H3410">
        <v>75</v>
      </c>
      <c r="I3410">
        <v>68</v>
      </c>
      <c r="K3410" t="s">
        <v>2366</v>
      </c>
      <c r="L3410">
        <v>1</v>
      </c>
      <c r="M3410" t="s">
        <v>8005</v>
      </c>
    </row>
    <row r="3411" spans="1:13" x14ac:dyDescent="0.25">
      <c r="A3411">
        <v>7181</v>
      </c>
      <c r="B3411">
        <v>2015</v>
      </c>
      <c r="C3411" t="s">
        <v>3217</v>
      </c>
      <c r="D3411" t="s">
        <v>303</v>
      </c>
      <c r="E3411" t="s">
        <v>3194</v>
      </c>
      <c r="F3411" t="s">
        <v>3228</v>
      </c>
      <c r="G3411" t="s">
        <v>3842</v>
      </c>
      <c r="H3411">
        <v>82</v>
      </c>
      <c r="I3411">
        <v>65</v>
      </c>
      <c r="K3411" t="s">
        <v>1337</v>
      </c>
      <c r="L3411">
        <v>1</v>
      </c>
      <c r="M3411" t="s">
        <v>8053</v>
      </c>
    </row>
    <row r="3412" spans="1:13" x14ac:dyDescent="0.25">
      <c r="A3412">
        <v>7182</v>
      </c>
      <c r="B3412">
        <v>2015</v>
      </c>
      <c r="C3412" t="s">
        <v>3217</v>
      </c>
      <c r="D3412" t="s">
        <v>95</v>
      </c>
      <c r="E3412" t="s">
        <v>3194</v>
      </c>
      <c r="F3412" t="s">
        <v>3468</v>
      </c>
      <c r="G3412" t="s">
        <v>3842</v>
      </c>
      <c r="H3412">
        <v>75</v>
      </c>
      <c r="I3412">
        <v>64</v>
      </c>
      <c r="K3412" t="s">
        <v>2373</v>
      </c>
      <c r="L3412">
        <v>1</v>
      </c>
      <c r="M3412" t="s">
        <v>8042</v>
      </c>
    </row>
    <row r="3413" spans="1:13" x14ac:dyDescent="0.25">
      <c r="A3413">
        <v>7184</v>
      </c>
      <c r="B3413">
        <v>2015</v>
      </c>
      <c r="C3413" t="s">
        <v>3217</v>
      </c>
      <c r="D3413" t="s">
        <v>56</v>
      </c>
      <c r="E3413" t="s">
        <v>3194</v>
      </c>
      <c r="F3413" t="s">
        <v>3501</v>
      </c>
      <c r="G3413" t="s">
        <v>3842</v>
      </c>
      <c r="H3413">
        <v>74</v>
      </c>
      <c r="I3413">
        <v>64</v>
      </c>
      <c r="K3413" t="s">
        <v>2374</v>
      </c>
      <c r="L3413">
        <v>1</v>
      </c>
      <c r="M3413" t="s">
        <v>8071</v>
      </c>
    </row>
    <row r="3414" spans="1:13" x14ac:dyDescent="0.25">
      <c r="A3414">
        <v>7185</v>
      </c>
      <c r="B3414">
        <v>2015</v>
      </c>
      <c r="C3414" t="s">
        <v>3217</v>
      </c>
      <c r="D3414" t="s">
        <v>58</v>
      </c>
      <c r="E3414" t="s">
        <v>3194</v>
      </c>
      <c r="F3414" t="s">
        <v>3199</v>
      </c>
      <c r="G3414" t="s">
        <v>3841</v>
      </c>
      <c r="H3414">
        <v>73</v>
      </c>
      <c r="I3414">
        <v>58</v>
      </c>
      <c r="K3414" t="s">
        <v>2247</v>
      </c>
      <c r="L3414">
        <v>1</v>
      </c>
      <c r="M3414" t="s">
        <v>8072</v>
      </c>
    </row>
    <row r="3415" spans="1:13" x14ac:dyDescent="0.25">
      <c r="A3415">
        <v>7186</v>
      </c>
      <c r="B3415">
        <v>2015</v>
      </c>
      <c r="C3415" t="s">
        <v>3296</v>
      </c>
      <c r="D3415" t="s">
        <v>64</v>
      </c>
      <c r="E3415" t="s">
        <v>3194</v>
      </c>
      <c r="F3415" t="s">
        <v>3487</v>
      </c>
      <c r="G3415" t="s">
        <v>3841</v>
      </c>
      <c r="H3415">
        <v>77</v>
      </c>
      <c r="I3415">
        <v>50</v>
      </c>
      <c r="K3415" t="s">
        <v>9</v>
      </c>
      <c r="L3415">
        <v>1</v>
      </c>
      <c r="M3415" t="s">
        <v>8073</v>
      </c>
    </row>
    <row r="3416" spans="1:13" x14ac:dyDescent="0.25">
      <c r="A3416">
        <v>7192</v>
      </c>
      <c r="B3416">
        <v>2015</v>
      </c>
      <c r="C3416" t="s">
        <v>3296</v>
      </c>
      <c r="D3416" t="s">
        <v>132</v>
      </c>
      <c r="E3416" t="s">
        <v>3194</v>
      </c>
      <c r="F3416" t="s">
        <v>3347</v>
      </c>
      <c r="G3416" t="s">
        <v>3841</v>
      </c>
      <c r="H3416">
        <v>89</v>
      </c>
      <c r="I3416">
        <v>81</v>
      </c>
      <c r="K3416" t="s">
        <v>21</v>
      </c>
      <c r="L3416">
        <v>1</v>
      </c>
      <c r="M3416" t="s">
        <v>6977</v>
      </c>
    </row>
    <row r="3417" spans="1:13" x14ac:dyDescent="0.25">
      <c r="A3417">
        <v>7193</v>
      </c>
      <c r="B3417">
        <v>2015</v>
      </c>
      <c r="C3417" t="s">
        <v>3296</v>
      </c>
      <c r="D3417" t="s">
        <v>314</v>
      </c>
      <c r="E3417" t="s">
        <v>3194</v>
      </c>
      <c r="F3417" t="s">
        <v>3405</v>
      </c>
      <c r="G3417" t="s">
        <v>3841</v>
      </c>
      <c r="H3417">
        <v>74</v>
      </c>
      <c r="I3417">
        <v>59</v>
      </c>
      <c r="K3417" t="s">
        <v>23</v>
      </c>
      <c r="L3417">
        <v>1</v>
      </c>
      <c r="M3417" t="s">
        <v>7351</v>
      </c>
    </row>
    <row r="3418" spans="1:13" x14ac:dyDescent="0.25">
      <c r="A3418">
        <v>7194</v>
      </c>
      <c r="B3418">
        <v>2015</v>
      </c>
      <c r="C3418" t="s">
        <v>3296</v>
      </c>
      <c r="D3418" t="s">
        <v>24</v>
      </c>
      <c r="E3418" t="s">
        <v>3194</v>
      </c>
      <c r="F3418" t="s">
        <v>3241</v>
      </c>
      <c r="G3418" t="s">
        <v>3842</v>
      </c>
      <c r="H3418">
        <v>75</v>
      </c>
      <c r="I3418">
        <v>59</v>
      </c>
      <c r="K3418" t="s">
        <v>25</v>
      </c>
      <c r="L3418">
        <v>1</v>
      </c>
      <c r="M3418" t="s">
        <v>4355</v>
      </c>
    </row>
    <row r="3419" spans="1:13" x14ac:dyDescent="0.25">
      <c r="A3419">
        <v>7196</v>
      </c>
      <c r="B3419">
        <v>2015</v>
      </c>
      <c r="C3419" t="s">
        <v>3296</v>
      </c>
      <c r="D3419" t="s">
        <v>28</v>
      </c>
      <c r="E3419" t="s">
        <v>3194</v>
      </c>
      <c r="F3419" t="s">
        <v>3278</v>
      </c>
      <c r="G3419" t="s">
        <v>3842</v>
      </c>
      <c r="H3419">
        <v>84</v>
      </c>
      <c r="I3419">
        <v>81</v>
      </c>
      <c r="K3419" t="s">
        <v>857</v>
      </c>
      <c r="L3419">
        <v>1</v>
      </c>
      <c r="M3419" t="s">
        <v>6405</v>
      </c>
    </row>
    <row r="3420" spans="1:13" x14ac:dyDescent="0.25">
      <c r="A3420">
        <v>7198</v>
      </c>
      <c r="B3420">
        <v>2015</v>
      </c>
      <c r="C3420" t="s">
        <v>3296</v>
      </c>
      <c r="D3420" t="s">
        <v>32</v>
      </c>
      <c r="E3420" t="s">
        <v>3194</v>
      </c>
      <c r="F3420" t="s">
        <v>3217</v>
      </c>
      <c r="G3420" t="s">
        <v>3842</v>
      </c>
      <c r="H3420">
        <v>70</v>
      </c>
      <c r="I3420">
        <v>45</v>
      </c>
      <c r="K3420" t="s">
        <v>241</v>
      </c>
      <c r="L3420">
        <v>1</v>
      </c>
      <c r="M3420" t="s">
        <v>8062</v>
      </c>
    </row>
    <row r="3421" spans="1:13" x14ac:dyDescent="0.25">
      <c r="A3421">
        <v>7202</v>
      </c>
      <c r="B3421">
        <v>2015</v>
      </c>
      <c r="C3421" t="s">
        <v>3296</v>
      </c>
      <c r="D3421" t="s">
        <v>1899</v>
      </c>
      <c r="E3421" t="s">
        <v>3194</v>
      </c>
      <c r="F3421" t="s">
        <v>3475</v>
      </c>
      <c r="G3421" t="s">
        <v>3841</v>
      </c>
      <c r="H3421">
        <v>68</v>
      </c>
      <c r="I3421">
        <v>63</v>
      </c>
      <c r="K3421" t="s">
        <v>2376</v>
      </c>
      <c r="L3421">
        <v>1</v>
      </c>
      <c r="M3421" t="s">
        <v>8078</v>
      </c>
    </row>
    <row r="3422" spans="1:13" x14ac:dyDescent="0.25">
      <c r="A3422">
        <v>7203</v>
      </c>
      <c r="B3422">
        <v>2015</v>
      </c>
      <c r="C3422" t="s">
        <v>3296</v>
      </c>
      <c r="D3422" t="s">
        <v>594</v>
      </c>
      <c r="E3422" t="s">
        <v>3194</v>
      </c>
      <c r="F3422" t="s">
        <v>3230</v>
      </c>
      <c r="G3422" t="s">
        <v>3842</v>
      </c>
      <c r="H3422">
        <v>85</v>
      </c>
      <c r="I3422">
        <v>65</v>
      </c>
      <c r="K3422" t="s">
        <v>2135</v>
      </c>
      <c r="L3422">
        <v>1</v>
      </c>
      <c r="M3422" t="s">
        <v>8079</v>
      </c>
    </row>
    <row r="3423" spans="1:13" x14ac:dyDescent="0.25">
      <c r="A3423">
        <v>7206</v>
      </c>
      <c r="B3423">
        <v>2015</v>
      </c>
      <c r="C3423" t="s">
        <v>3296</v>
      </c>
      <c r="D3423" t="s">
        <v>277</v>
      </c>
      <c r="E3423" t="s">
        <v>3194</v>
      </c>
      <c r="F3423" t="s">
        <v>3468</v>
      </c>
      <c r="G3423" t="s">
        <v>3842</v>
      </c>
      <c r="H3423">
        <v>87</v>
      </c>
      <c r="I3423">
        <v>65</v>
      </c>
      <c r="K3423" t="s">
        <v>2377</v>
      </c>
      <c r="L3423">
        <v>1</v>
      </c>
      <c r="M3423" t="s">
        <v>8036</v>
      </c>
    </row>
    <row r="3424" spans="1:13" x14ac:dyDescent="0.25">
      <c r="A3424">
        <v>7207</v>
      </c>
      <c r="B3424">
        <v>2015</v>
      </c>
      <c r="C3424" t="s">
        <v>3296</v>
      </c>
      <c r="D3424" t="s">
        <v>44</v>
      </c>
      <c r="E3424" t="s">
        <v>3194</v>
      </c>
      <c r="F3424" t="s">
        <v>3227</v>
      </c>
      <c r="G3424" t="s">
        <v>3841</v>
      </c>
      <c r="H3424">
        <v>71</v>
      </c>
      <c r="I3424">
        <v>68</v>
      </c>
      <c r="K3424" t="s">
        <v>2241</v>
      </c>
      <c r="L3424">
        <v>1</v>
      </c>
      <c r="M3424" t="s">
        <v>8001</v>
      </c>
    </row>
    <row r="3425" spans="1:13" x14ac:dyDescent="0.25">
      <c r="A3425">
        <v>7210</v>
      </c>
      <c r="B3425">
        <v>2015</v>
      </c>
      <c r="C3425" t="s">
        <v>3296</v>
      </c>
      <c r="D3425" t="s">
        <v>300</v>
      </c>
      <c r="E3425" t="s">
        <v>3194</v>
      </c>
      <c r="F3425" t="s">
        <v>3228</v>
      </c>
      <c r="G3425" t="s">
        <v>3841</v>
      </c>
      <c r="H3425">
        <v>63</v>
      </c>
      <c r="I3425">
        <v>62</v>
      </c>
      <c r="K3425" t="s">
        <v>2243</v>
      </c>
      <c r="L3425">
        <v>1</v>
      </c>
      <c r="M3425" t="s">
        <v>8051</v>
      </c>
    </row>
    <row r="3426" spans="1:13" x14ac:dyDescent="0.25">
      <c r="A3426">
        <v>7211</v>
      </c>
      <c r="B3426">
        <v>2015</v>
      </c>
      <c r="C3426" t="s">
        <v>3296</v>
      </c>
      <c r="D3426" t="s">
        <v>92</v>
      </c>
      <c r="E3426" t="s">
        <v>3194</v>
      </c>
      <c r="F3426" t="s">
        <v>3249</v>
      </c>
      <c r="G3426" t="s">
        <v>3842</v>
      </c>
      <c r="H3426">
        <v>53</v>
      </c>
      <c r="I3426">
        <v>52</v>
      </c>
      <c r="K3426" t="s">
        <v>2244</v>
      </c>
      <c r="L3426">
        <v>1</v>
      </c>
      <c r="M3426" t="s">
        <v>8024</v>
      </c>
    </row>
    <row r="3427" spans="1:13" x14ac:dyDescent="0.25">
      <c r="A3427">
        <v>7214</v>
      </c>
      <c r="B3427">
        <v>2015</v>
      </c>
      <c r="C3427" t="s">
        <v>3296</v>
      </c>
      <c r="D3427" t="s">
        <v>345</v>
      </c>
      <c r="E3427" t="s">
        <v>3194</v>
      </c>
      <c r="F3427" t="s">
        <v>3501</v>
      </c>
      <c r="G3427" t="s">
        <v>3842</v>
      </c>
      <c r="H3427">
        <v>91</v>
      </c>
      <c r="I3427">
        <v>59</v>
      </c>
      <c r="K3427" t="s">
        <v>2378</v>
      </c>
      <c r="L3427">
        <v>1</v>
      </c>
      <c r="M3427" t="s">
        <v>8082</v>
      </c>
    </row>
    <row r="3428" spans="1:13" x14ac:dyDescent="0.25">
      <c r="A3428">
        <v>7215</v>
      </c>
      <c r="B3428">
        <v>2015</v>
      </c>
      <c r="C3428" t="s">
        <v>3296</v>
      </c>
      <c r="D3428" t="s">
        <v>56</v>
      </c>
      <c r="E3428" t="s">
        <v>3194</v>
      </c>
      <c r="F3428" t="s">
        <v>3199</v>
      </c>
      <c r="G3428" t="s">
        <v>3842</v>
      </c>
      <c r="H3428">
        <v>71</v>
      </c>
      <c r="I3428">
        <v>70</v>
      </c>
      <c r="J3428" t="s">
        <v>3843</v>
      </c>
      <c r="K3428" t="s">
        <v>2352</v>
      </c>
      <c r="L3428">
        <v>1</v>
      </c>
      <c r="M3428" t="s">
        <v>8083</v>
      </c>
    </row>
    <row r="3429" spans="1:13" x14ac:dyDescent="0.25">
      <c r="A3429">
        <v>7216</v>
      </c>
      <c r="B3429">
        <v>2015</v>
      </c>
      <c r="C3429" t="s">
        <v>3296</v>
      </c>
      <c r="D3429" t="s">
        <v>58</v>
      </c>
      <c r="E3429" t="s">
        <v>3194</v>
      </c>
      <c r="F3429" t="s">
        <v>3501</v>
      </c>
      <c r="G3429" t="s">
        <v>3842</v>
      </c>
      <c r="H3429">
        <v>91</v>
      </c>
      <c r="I3429">
        <v>68</v>
      </c>
      <c r="K3429" t="s">
        <v>2379</v>
      </c>
      <c r="L3429">
        <v>1</v>
      </c>
      <c r="M3429" t="s">
        <v>8084</v>
      </c>
    </row>
    <row r="3430" spans="1:13" x14ac:dyDescent="0.25">
      <c r="A3430">
        <v>7217</v>
      </c>
      <c r="B3430">
        <v>2015</v>
      </c>
      <c r="C3430" t="s">
        <v>3296</v>
      </c>
      <c r="D3430" t="s">
        <v>310</v>
      </c>
      <c r="E3430" t="s">
        <v>3194</v>
      </c>
      <c r="F3430" t="s">
        <v>3227</v>
      </c>
      <c r="G3430" t="s">
        <v>3842</v>
      </c>
      <c r="H3430">
        <v>66</v>
      </c>
      <c r="I3430">
        <v>53</v>
      </c>
      <c r="K3430" t="s">
        <v>2380</v>
      </c>
      <c r="L3430">
        <v>1</v>
      </c>
      <c r="M3430" t="s">
        <v>8011</v>
      </c>
    </row>
    <row r="3431" spans="1:13" x14ac:dyDescent="0.25">
      <c r="A3431">
        <v>7220</v>
      </c>
      <c r="B3431">
        <v>2015</v>
      </c>
      <c r="C3431" t="s">
        <v>3230</v>
      </c>
      <c r="D3431" t="s">
        <v>149</v>
      </c>
      <c r="E3431" t="s">
        <v>3194</v>
      </c>
      <c r="F3431" t="s">
        <v>3205</v>
      </c>
      <c r="G3431" t="s">
        <v>3841</v>
      </c>
      <c r="H3431">
        <v>57</v>
      </c>
      <c r="I3431">
        <v>54</v>
      </c>
      <c r="K3431" t="s">
        <v>11</v>
      </c>
      <c r="L3431">
        <v>1</v>
      </c>
      <c r="M3431" t="s">
        <v>4005</v>
      </c>
    </row>
    <row r="3432" spans="1:13" x14ac:dyDescent="0.25">
      <c r="A3432">
        <v>7223</v>
      </c>
      <c r="B3432">
        <v>2015</v>
      </c>
      <c r="C3432" t="s">
        <v>3230</v>
      </c>
      <c r="D3432" t="s">
        <v>104</v>
      </c>
      <c r="E3432" t="s">
        <v>3194</v>
      </c>
      <c r="F3432" t="s">
        <v>3433</v>
      </c>
      <c r="G3432" t="s">
        <v>3842</v>
      </c>
      <c r="H3432">
        <v>71</v>
      </c>
      <c r="I3432">
        <v>62</v>
      </c>
      <c r="K3432" t="s">
        <v>17</v>
      </c>
      <c r="L3432">
        <v>1</v>
      </c>
      <c r="M3432" t="s">
        <v>5722</v>
      </c>
    </row>
    <row r="3433" spans="1:13" x14ac:dyDescent="0.25">
      <c r="A3433">
        <v>7225</v>
      </c>
      <c r="B3433">
        <v>2015</v>
      </c>
      <c r="C3433" t="s">
        <v>3230</v>
      </c>
      <c r="D3433" t="s">
        <v>20</v>
      </c>
      <c r="E3433" t="s">
        <v>3194</v>
      </c>
      <c r="F3433" t="s">
        <v>3220</v>
      </c>
      <c r="G3433" t="s">
        <v>3842</v>
      </c>
      <c r="H3433">
        <v>81</v>
      </c>
      <c r="I3433">
        <v>68</v>
      </c>
      <c r="K3433" t="s">
        <v>290</v>
      </c>
      <c r="L3433">
        <v>1</v>
      </c>
      <c r="M3433" t="s">
        <v>8087</v>
      </c>
    </row>
    <row r="3434" spans="1:13" x14ac:dyDescent="0.25">
      <c r="A3434">
        <v>7227</v>
      </c>
      <c r="B3434">
        <v>2015</v>
      </c>
      <c r="C3434" t="s">
        <v>3230</v>
      </c>
      <c r="D3434" t="s">
        <v>78</v>
      </c>
      <c r="E3434" t="s">
        <v>3194</v>
      </c>
      <c r="F3434" t="s">
        <v>3839</v>
      </c>
      <c r="G3434" t="s">
        <v>3842</v>
      </c>
      <c r="H3434">
        <v>104</v>
      </c>
      <c r="I3434">
        <v>68</v>
      </c>
      <c r="K3434" t="s">
        <v>178</v>
      </c>
      <c r="L3434">
        <v>1</v>
      </c>
      <c r="M3434" t="s">
        <v>8089</v>
      </c>
    </row>
    <row r="3435" spans="1:13" x14ac:dyDescent="0.25">
      <c r="A3435">
        <v>7228</v>
      </c>
      <c r="B3435">
        <v>2015</v>
      </c>
      <c r="C3435" t="s">
        <v>3230</v>
      </c>
      <c r="D3435" t="s">
        <v>26</v>
      </c>
      <c r="E3435" t="s">
        <v>3194</v>
      </c>
      <c r="F3435" t="s">
        <v>3204</v>
      </c>
      <c r="G3435" t="s">
        <v>3842</v>
      </c>
      <c r="H3435">
        <v>73</v>
      </c>
      <c r="I3435">
        <v>60</v>
      </c>
      <c r="K3435" t="s">
        <v>154</v>
      </c>
      <c r="L3435">
        <v>1</v>
      </c>
      <c r="M3435" t="s">
        <v>3969</v>
      </c>
    </row>
    <row r="3436" spans="1:13" x14ac:dyDescent="0.25">
      <c r="A3436">
        <v>7231</v>
      </c>
      <c r="B3436">
        <v>2015</v>
      </c>
      <c r="C3436" t="s">
        <v>3230</v>
      </c>
      <c r="D3436" t="s">
        <v>30</v>
      </c>
      <c r="E3436" t="s">
        <v>3194</v>
      </c>
      <c r="F3436" t="s">
        <v>3202</v>
      </c>
      <c r="G3436" t="s">
        <v>3841</v>
      </c>
      <c r="H3436">
        <v>70</v>
      </c>
      <c r="I3436">
        <v>64</v>
      </c>
      <c r="K3436" t="s">
        <v>381</v>
      </c>
      <c r="L3436">
        <v>1</v>
      </c>
      <c r="M3436" t="s">
        <v>7107</v>
      </c>
    </row>
    <row r="3437" spans="1:13" x14ac:dyDescent="0.25">
      <c r="A3437">
        <v>7232</v>
      </c>
      <c r="B3437">
        <v>2015</v>
      </c>
      <c r="C3437" t="s">
        <v>3230</v>
      </c>
      <c r="D3437" t="s">
        <v>32</v>
      </c>
      <c r="E3437" t="s">
        <v>3194</v>
      </c>
      <c r="F3437" t="s">
        <v>3475</v>
      </c>
      <c r="G3437" t="s">
        <v>3841</v>
      </c>
      <c r="H3437">
        <v>73</v>
      </c>
      <c r="I3437">
        <v>71</v>
      </c>
      <c r="K3437" t="s">
        <v>382</v>
      </c>
      <c r="L3437">
        <v>1</v>
      </c>
      <c r="M3437" t="s">
        <v>8090</v>
      </c>
    </row>
    <row r="3438" spans="1:13" x14ac:dyDescent="0.25">
      <c r="A3438">
        <v>7233</v>
      </c>
      <c r="B3438">
        <v>2015</v>
      </c>
      <c r="C3438" t="s">
        <v>3230</v>
      </c>
      <c r="D3438" t="s">
        <v>199</v>
      </c>
      <c r="E3438" t="s">
        <v>3194</v>
      </c>
      <c r="F3438" t="s">
        <v>3249</v>
      </c>
      <c r="G3438" t="s">
        <v>3842</v>
      </c>
      <c r="H3438">
        <v>75</v>
      </c>
      <c r="I3438">
        <v>66</v>
      </c>
      <c r="K3438" t="s">
        <v>383</v>
      </c>
      <c r="L3438">
        <v>1</v>
      </c>
      <c r="M3438" t="s">
        <v>8013</v>
      </c>
    </row>
    <row r="3439" spans="1:13" x14ac:dyDescent="0.25">
      <c r="A3439">
        <v>7235</v>
      </c>
      <c r="B3439">
        <v>2015</v>
      </c>
      <c r="C3439" t="s">
        <v>3230</v>
      </c>
      <c r="D3439" t="s">
        <v>36</v>
      </c>
      <c r="E3439" t="s">
        <v>3194</v>
      </c>
      <c r="F3439" t="s">
        <v>3199</v>
      </c>
      <c r="G3439" t="s">
        <v>3841</v>
      </c>
      <c r="H3439">
        <v>77</v>
      </c>
      <c r="I3439">
        <v>68</v>
      </c>
      <c r="K3439" t="s">
        <v>385</v>
      </c>
      <c r="L3439">
        <v>1</v>
      </c>
      <c r="M3439" t="s">
        <v>8091</v>
      </c>
    </row>
    <row r="3440" spans="1:13" x14ac:dyDescent="0.25">
      <c r="A3440">
        <v>7238</v>
      </c>
      <c r="B3440">
        <v>2015</v>
      </c>
      <c r="C3440" t="s">
        <v>3230</v>
      </c>
      <c r="D3440" t="s">
        <v>40</v>
      </c>
      <c r="E3440" t="s">
        <v>3194</v>
      </c>
      <c r="F3440" t="s">
        <v>3468</v>
      </c>
      <c r="G3440" t="s">
        <v>3842</v>
      </c>
      <c r="H3440">
        <v>78</v>
      </c>
      <c r="I3440">
        <v>77</v>
      </c>
      <c r="J3440" t="s">
        <v>3843</v>
      </c>
      <c r="K3440" t="s">
        <v>2382</v>
      </c>
      <c r="L3440">
        <v>1</v>
      </c>
      <c r="M3440" t="s">
        <v>8034</v>
      </c>
    </row>
    <row r="3441" spans="1:13" x14ac:dyDescent="0.25">
      <c r="A3441">
        <v>7241</v>
      </c>
      <c r="B3441">
        <v>2015</v>
      </c>
      <c r="C3441" t="s">
        <v>3230</v>
      </c>
      <c r="D3441" t="s">
        <v>44</v>
      </c>
      <c r="E3441" t="s">
        <v>3194</v>
      </c>
      <c r="F3441" t="s">
        <v>3217</v>
      </c>
      <c r="G3441" t="s">
        <v>3841</v>
      </c>
      <c r="H3441">
        <v>77</v>
      </c>
      <c r="I3441">
        <v>71</v>
      </c>
      <c r="K3441" t="s">
        <v>2383</v>
      </c>
      <c r="L3441">
        <v>1</v>
      </c>
      <c r="M3441" t="s">
        <v>8068</v>
      </c>
    </row>
    <row r="3442" spans="1:13" x14ac:dyDescent="0.25">
      <c r="A3442">
        <v>7242</v>
      </c>
      <c r="B3442">
        <v>2015</v>
      </c>
      <c r="C3442" t="s">
        <v>3230</v>
      </c>
      <c r="D3442" t="s">
        <v>208</v>
      </c>
      <c r="E3442" t="s">
        <v>3194</v>
      </c>
      <c r="F3442" t="s">
        <v>3501</v>
      </c>
      <c r="G3442" t="s">
        <v>3842</v>
      </c>
      <c r="H3442">
        <v>86</v>
      </c>
      <c r="I3442">
        <v>75</v>
      </c>
      <c r="K3442" t="s">
        <v>210</v>
      </c>
      <c r="L3442">
        <v>1</v>
      </c>
      <c r="M3442" t="s">
        <v>8094</v>
      </c>
    </row>
    <row r="3443" spans="1:13" x14ac:dyDescent="0.25">
      <c r="A3443">
        <v>7243</v>
      </c>
      <c r="B3443">
        <v>2015</v>
      </c>
      <c r="C3443" t="s">
        <v>3230</v>
      </c>
      <c r="D3443" t="s">
        <v>47</v>
      </c>
      <c r="E3443" t="s">
        <v>3194</v>
      </c>
      <c r="F3443" t="s">
        <v>3227</v>
      </c>
      <c r="G3443" t="s">
        <v>3842</v>
      </c>
      <c r="H3443">
        <v>84</v>
      </c>
      <c r="I3443">
        <v>75</v>
      </c>
      <c r="J3443" t="s">
        <v>3843</v>
      </c>
      <c r="K3443" t="s">
        <v>2384</v>
      </c>
      <c r="L3443">
        <v>1</v>
      </c>
      <c r="M3443" t="s">
        <v>8003</v>
      </c>
    </row>
    <row r="3444" spans="1:13" x14ac:dyDescent="0.25">
      <c r="A3444">
        <v>7246</v>
      </c>
      <c r="B3444">
        <v>2015</v>
      </c>
      <c r="C3444" t="s">
        <v>3230</v>
      </c>
      <c r="D3444" t="s">
        <v>303</v>
      </c>
      <c r="E3444" t="s">
        <v>3194</v>
      </c>
      <c r="F3444" t="s">
        <v>3296</v>
      </c>
      <c r="G3444" t="s">
        <v>3842</v>
      </c>
      <c r="H3444">
        <v>80</v>
      </c>
      <c r="I3444">
        <v>76</v>
      </c>
      <c r="K3444" t="s">
        <v>2385</v>
      </c>
      <c r="L3444">
        <v>1</v>
      </c>
      <c r="M3444" t="s">
        <v>8081</v>
      </c>
    </row>
    <row r="3445" spans="1:13" x14ac:dyDescent="0.25">
      <c r="A3445">
        <v>7249</v>
      </c>
      <c r="B3445">
        <v>2015</v>
      </c>
      <c r="C3445" t="s">
        <v>3230</v>
      </c>
      <c r="D3445" t="s">
        <v>56</v>
      </c>
      <c r="E3445" t="s">
        <v>3194</v>
      </c>
      <c r="F3445" t="s">
        <v>3228</v>
      </c>
      <c r="G3445" t="s">
        <v>3842</v>
      </c>
      <c r="H3445">
        <v>84</v>
      </c>
      <c r="I3445">
        <v>73</v>
      </c>
      <c r="K3445" t="s">
        <v>2387</v>
      </c>
      <c r="L3445">
        <v>1</v>
      </c>
      <c r="M3445" t="s">
        <v>8056</v>
      </c>
    </row>
    <row r="3446" spans="1:13" x14ac:dyDescent="0.25">
      <c r="A3446">
        <v>7253</v>
      </c>
      <c r="B3446">
        <v>2015</v>
      </c>
      <c r="C3446" t="s">
        <v>3199</v>
      </c>
      <c r="D3446" t="s">
        <v>149</v>
      </c>
      <c r="E3446" t="s">
        <v>3194</v>
      </c>
      <c r="F3446" t="s">
        <v>3839</v>
      </c>
      <c r="G3446" t="s">
        <v>3842</v>
      </c>
      <c r="H3446">
        <v>102</v>
      </c>
      <c r="I3446">
        <v>69</v>
      </c>
      <c r="K3446" t="s">
        <v>13</v>
      </c>
      <c r="L3446">
        <v>1</v>
      </c>
      <c r="M3446" t="s">
        <v>8097</v>
      </c>
    </row>
    <row r="3447" spans="1:13" x14ac:dyDescent="0.25">
      <c r="A3447">
        <v>7254</v>
      </c>
      <c r="B3447">
        <v>2015</v>
      </c>
      <c r="C3447" t="s">
        <v>3199</v>
      </c>
      <c r="D3447" t="s">
        <v>12</v>
      </c>
      <c r="E3447" t="s">
        <v>3194</v>
      </c>
      <c r="F3447" t="s">
        <v>3246</v>
      </c>
      <c r="G3447" t="s">
        <v>3842</v>
      </c>
      <c r="H3447">
        <v>57</v>
      </c>
      <c r="I3447">
        <v>53</v>
      </c>
      <c r="K3447" t="s">
        <v>15</v>
      </c>
      <c r="L3447">
        <v>1</v>
      </c>
      <c r="M3447" t="s">
        <v>7584</v>
      </c>
    </row>
    <row r="3448" spans="1:13" x14ac:dyDescent="0.25">
      <c r="A3448">
        <v>7258</v>
      </c>
      <c r="B3448">
        <v>2015</v>
      </c>
      <c r="C3448" t="s">
        <v>3199</v>
      </c>
      <c r="D3448" t="s">
        <v>20</v>
      </c>
      <c r="E3448" t="s">
        <v>3194</v>
      </c>
      <c r="F3448" t="s">
        <v>3218</v>
      </c>
      <c r="G3448" t="s">
        <v>3842</v>
      </c>
      <c r="H3448">
        <v>69</v>
      </c>
      <c r="I3448">
        <v>59</v>
      </c>
      <c r="K3448" t="s">
        <v>291</v>
      </c>
      <c r="L3448">
        <v>1</v>
      </c>
      <c r="M3448" t="s">
        <v>3855</v>
      </c>
    </row>
    <row r="3449" spans="1:13" x14ac:dyDescent="0.25">
      <c r="A3449">
        <v>7262</v>
      </c>
      <c r="B3449">
        <v>2015</v>
      </c>
      <c r="C3449" t="s">
        <v>3199</v>
      </c>
      <c r="D3449" t="s">
        <v>32</v>
      </c>
      <c r="E3449" t="s">
        <v>3194</v>
      </c>
      <c r="F3449" t="s">
        <v>3501</v>
      </c>
      <c r="G3449" t="s">
        <v>3842</v>
      </c>
      <c r="H3449">
        <v>85</v>
      </c>
      <c r="I3449">
        <v>68</v>
      </c>
      <c r="K3449" t="s">
        <v>1217</v>
      </c>
      <c r="L3449">
        <v>1</v>
      </c>
      <c r="M3449" t="s">
        <v>8100</v>
      </c>
    </row>
    <row r="3450" spans="1:13" x14ac:dyDescent="0.25">
      <c r="A3450">
        <v>7263</v>
      </c>
      <c r="B3450">
        <v>2015</v>
      </c>
      <c r="C3450" t="s">
        <v>3199</v>
      </c>
      <c r="D3450" t="s">
        <v>199</v>
      </c>
      <c r="E3450" t="s">
        <v>3194</v>
      </c>
      <c r="F3450" t="s">
        <v>3296</v>
      </c>
      <c r="G3450" t="s">
        <v>3842</v>
      </c>
      <c r="H3450">
        <v>66</v>
      </c>
      <c r="I3450">
        <v>59</v>
      </c>
      <c r="K3450" t="s">
        <v>1218</v>
      </c>
      <c r="L3450">
        <v>1</v>
      </c>
      <c r="M3450" t="s">
        <v>8076</v>
      </c>
    </row>
    <row r="3451" spans="1:13" x14ac:dyDescent="0.25">
      <c r="A3451">
        <v>7266</v>
      </c>
      <c r="B3451">
        <v>2015</v>
      </c>
      <c r="C3451" t="s">
        <v>3199</v>
      </c>
      <c r="D3451" t="s">
        <v>1899</v>
      </c>
      <c r="E3451" t="s">
        <v>3194</v>
      </c>
      <c r="F3451" t="s">
        <v>3230</v>
      </c>
      <c r="G3451" t="s">
        <v>3842</v>
      </c>
      <c r="H3451">
        <v>79</v>
      </c>
      <c r="I3451">
        <v>78</v>
      </c>
      <c r="K3451" t="s">
        <v>1220</v>
      </c>
      <c r="L3451">
        <v>1</v>
      </c>
      <c r="M3451" t="s">
        <v>8092</v>
      </c>
    </row>
    <row r="3452" spans="1:13" x14ac:dyDescent="0.25">
      <c r="A3452">
        <v>7267</v>
      </c>
      <c r="B3452">
        <v>2015</v>
      </c>
      <c r="C3452" t="s">
        <v>3199</v>
      </c>
      <c r="D3452" t="s">
        <v>594</v>
      </c>
      <c r="E3452" t="s">
        <v>3194</v>
      </c>
      <c r="F3452" t="s">
        <v>3475</v>
      </c>
      <c r="G3452" t="s">
        <v>3841</v>
      </c>
      <c r="H3452">
        <v>60</v>
      </c>
      <c r="I3452">
        <v>59</v>
      </c>
      <c r="K3452" t="s">
        <v>1260</v>
      </c>
      <c r="L3452">
        <v>1</v>
      </c>
      <c r="M3452" t="s">
        <v>8101</v>
      </c>
    </row>
    <row r="3453" spans="1:13" x14ac:dyDescent="0.25">
      <c r="A3453">
        <v>7270</v>
      </c>
      <c r="B3453">
        <v>2015</v>
      </c>
      <c r="C3453" t="s">
        <v>3199</v>
      </c>
      <c r="D3453" t="s">
        <v>277</v>
      </c>
      <c r="E3453" t="s">
        <v>3194</v>
      </c>
      <c r="F3453" t="s">
        <v>3227</v>
      </c>
      <c r="G3453" t="s">
        <v>3842</v>
      </c>
      <c r="H3453">
        <v>75</v>
      </c>
      <c r="I3453">
        <v>68</v>
      </c>
      <c r="K3453" t="s">
        <v>2391</v>
      </c>
      <c r="L3453">
        <v>1</v>
      </c>
      <c r="M3453" t="s">
        <v>8000</v>
      </c>
    </row>
    <row r="3454" spans="1:13" x14ac:dyDescent="0.25">
      <c r="A3454">
        <v>7271</v>
      </c>
      <c r="B3454">
        <v>2015</v>
      </c>
      <c r="C3454" t="s">
        <v>3199</v>
      </c>
      <c r="D3454" t="s">
        <v>44</v>
      </c>
      <c r="E3454" t="s">
        <v>3194</v>
      </c>
      <c r="F3454" t="s">
        <v>3468</v>
      </c>
      <c r="G3454" t="s">
        <v>3842</v>
      </c>
      <c r="H3454">
        <v>68</v>
      </c>
      <c r="I3454">
        <v>63</v>
      </c>
      <c r="K3454" t="s">
        <v>2392</v>
      </c>
      <c r="L3454">
        <v>1</v>
      </c>
      <c r="M3454" t="s">
        <v>8037</v>
      </c>
    </row>
    <row r="3455" spans="1:13" x14ac:dyDescent="0.25">
      <c r="A3455">
        <v>7274</v>
      </c>
      <c r="B3455">
        <v>2015</v>
      </c>
      <c r="C3455" t="s">
        <v>3199</v>
      </c>
      <c r="D3455" t="s">
        <v>300</v>
      </c>
      <c r="E3455" t="s">
        <v>3194</v>
      </c>
      <c r="F3455" t="s">
        <v>3249</v>
      </c>
      <c r="G3455" t="s">
        <v>3842</v>
      </c>
      <c r="H3455">
        <v>74</v>
      </c>
      <c r="I3455">
        <v>63</v>
      </c>
      <c r="K3455" t="s">
        <v>2393</v>
      </c>
      <c r="L3455">
        <v>1</v>
      </c>
      <c r="M3455" t="s">
        <v>8023</v>
      </c>
    </row>
    <row r="3456" spans="1:13" x14ac:dyDescent="0.25">
      <c r="A3456">
        <v>7275</v>
      </c>
      <c r="B3456">
        <v>2015</v>
      </c>
      <c r="C3456" t="s">
        <v>3199</v>
      </c>
      <c r="D3456" t="s">
        <v>92</v>
      </c>
      <c r="E3456" t="s">
        <v>3194</v>
      </c>
      <c r="F3456" t="s">
        <v>3228</v>
      </c>
      <c r="G3456" t="s">
        <v>3841</v>
      </c>
      <c r="H3456">
        <v>79</v>
      </c>
      <c r="I3456">
        <v>74</v>
      </c>
      <c r="J3456" t="s">
        <v>3843</v>
      </c>
      <c r="K3456" t="s">
        <v>2394</v>
      </c>
      <c r="L3456">
        <v>1</v>
      </c>
      <c r="M3456" t="s">
        <v>8052</v>
      </c>
    </row>
    <row r="3457" spans="1:13" x14ac:dyDescent="0.25">
      <c r="A3457">
        <v>7278</v>
      </c>
      <c r="B3457">
        <v>2015</v>
      </c>
      <c r="C3457" t="s">
        <v>3199</v>
      </c>
      <c r="D3457" t="s">
        <v>345</v>
      </c>
      <c r="E3457" t="s">
        <v>3194</v>
      </c>
      <c r="F3457" t="s">
        <v>3217</v>
      </c>
      <c r="G3457" t="s">
        <v>3842</v>
      </c>
      <c r="H3457">
        <v>63</v>
      </c>
      <c r="I3457">
        <v>60</v>
      </c>
      <c r="K3457" t="s">
        <v>2395</v>
      </c>
      <c r="L3457">
        <v>1</v>
      </c>
      <c r="M3457" t="s">
        <v>8070</v>
      </c>
    </row>
    <row r="3458" spans="1:13" x14ac:dyDescent="0.25">
      <c r="A3458">
        <v>7283</v>
      </c>
      <c r="B3458">
        <v>2015</v>
      </c>
      <c r="C3458" t="s">
        <v>3475</v>
      </c>
      <c r="D3458" t="s">
        <v>10</v>
      </c>
      <c r="E3458" t="s">
        <v>3194</v>
      </c>
      <c r="F3458" t="s">
        <v>3214</v>
      </c>
      <c r="G3458" t="s">
        <v>3841</v>
      </c>
      <c r="H3458">
        <v>74</v>
      </c>
      <c r="I3458">
        <v>71</v>
      </c>
      <c r="K3458" t="s">
        <v>66</v>
      </c>
      <c r="L3458">
        <v>1</v>
      </c>
      <c r="M3458" t="s">
        <v>8105</v>
      </c>
    </row>
    <row r="3459" spans="1:13" x14ac:dyDescent="0.25">
      <c r="A3459">
        <v>7290</v>
      </c>
      <c r="B3459">
        <v>2015</v>
      </c>
      <c r="C3459" t="s">
        <v>3475</v>
      </c>
      <c r="D3459" t="s">
        <v>24</v>
      </c>
      <c r="E3459" t="s">
        <v>3194</v>
      </c>
      <c r="F3459" t="s">
        <v>3839</v>
      </c>
      <c r="G3459" t="s">
        <v>3842</v>
      </c>
      <c r="H3459">
        <v>90</v>
      </c>
      <c r="I3459">
        <v>72</v>
      </c>
      <c r="K3459" t="s">
        <v>25</v>
      </c>
      <c r="L3459">
        <v>1</v>
      </c>
      <c r="M3459" t="s">
        <v>8107</v>
      </c>
    </row>
    <row r="3460" spans="1:13" x14ac:dyDescent="0.25">
      <c r="A3460">
        <v>7291</v>
      </c>
      <c r="B3460">
        <v>2015</v>
      </c>
      <c r="C3460" t="s">
        <v>3475</v>
      </c>
      <c r="D3460" t="s">
        <v>263</v>
      </c>
      <c r="E3460" t="s">
        <v>3194</v>
      </c>
      <c r="F3460" t="s">
        <v>3421</v>
      </c>
      <c r="G3460" t="s">
        <v>3841</v>
      </c>
      <c r="H3460">
        <v>72</v>
      </c>
      <c r="I3460">
        <v>64</v>
      </c>
      <c r="K3460" t="s">
        <v>856</v>
      </c>
      <c r="L3460">
        <v>1</v>
      </c>
      <c r="M3460" t="s">
        <v>7513</v>
      </c>
    </row>
    <row r="3461" spans="1:13" x14ac:dyDescent="0.25">
      <c r="A3461">
        <v>7292</v>
      </c>
      <c r="B3461">
        <v>2015</v>
      </c>
      <c r="C3461" t="s">
        <v>3475</v>
      </c>
      <c r="D3461" t="s">
        <v>26</v>
      </c>
      <c r="E3461" t="s">
        <v>3194</v>
      </c>
      <c r="F3461" t="s">
        <v>3268</v>
      </c>
      <c r="G3461" t="s">
        <v>3842</v>
      </c>
      <c r="H3461">
        <v>61</v>
      </c>
      <c r="I3461">
        <v>56</v>
      </c>
      <c r="K3461" t="s">
        <v>857</v>
      </c>
      <c r="L3461">
        <v>1</v>
      </c>
      <c r="M3461" t="s">
        <v>6571</v>
      </c>
    </row>
    <row r="3462" spans="1:13" x14ac:dyDescent="0.25">
      <c r="A3462">
        <v>7294</v>
      </c>
      <c r="B3462">
        <v>2015</v>
      </c>
      <c r="C3462" t="s">
        <v>3475</v>
      </c>
      <c r="D3462" t="s">
        <v>30</v>
      </c>
      <c r="E3462" t="s">
        <v>3194</v>
      </c>
      <c r="F3462" t="s">
        <v>3237</v>
      </c>
      <c r="G3462" t="s">
        <v>3842</v>
      </c>
      <c r="H3462">
        <v>72</v>
      </c>
      <c r="I3462">
        <v>64</v>
      </c>
      <c r="K3462" t="s">
        <v>381</v>
      </c>
      <c r="L3462">
        <v>1</v>
      </c>
      <c r="M3462" t="s">
        <v>7015</v>
      </c>
    </row>
    <row r="3463" spans="1:13" x14ac:dyDescent="0.25">
      <c r="A3463">
        <v>7296</v>
      </c>
      <c r="B3463">
        <v>2015</v>
      </c>
      <c r="C3463" t="s">
        <v>3475</v>
      </c>
      <c r="D3463" t="s">
        <v>199</v>
      </c>
      <c r="E3463" t="s">
        <v>3194</v>
      </c>
      <c r="F3463" t="s">
        <v>3227</v>
      </c>
      <c r="G3463" t="s">
        <v>3842</v>
      </c>
      <c r="H3463">
        <v>63</v>
      </c>
      <c r="I3463">
        <v>47</v>
      </c>
      <c r="K3463" t="s">
        <v>201</v>
      </c>
      <c r="L3463">
        <v>1</v>
      </c>
      <c r="M3463" t="s">
        <v>7993</v>
      </c>
    </row>
    <row r="3464" spans="1:13" x14ac:dyDescent="0.25">
      <c r="A3464">
        <v>7302</v>
      </c>
      <c r="B3464">
        <v>2015</v>
      </c>
      <c r="C3464" t="s">
        <v>3475</v>
      </c>
      <c r="D3464" t="s">
        <v>317</v>
      </c>
      <c r="E3464" t="s">
        <v>3194</v>
      </c>
      <c r="F3464" t="s">
        <v>3296</v>
      </c>
      <c r="G3464" t="s">
        <v>3841</v>
      </c>
      <c r="H3464">
        <v>67</v>
      </c>
      <c r="I3464">
        <v>65</v>
      </c>
      <c r="K3464" t="s">
        <v>2399</v>
      </c>
      <c r="L3464">
        <v>1</v>
      </c>
      <c r="M3464" t="s">
        <v>8080</v>
      </c>
    </row>
    <row r="3465" spans="1:13" x14ac:dyDescent="0.25">
      <c r="A3465">
        <v>7303</v>
      </c>
      <c r="B3465">
        <v>2015</v>
      </c>
      <c r="C3465" t="s">
        <v>3475</v>
      </c>
      <c r="D3465" t="s">
        <v>277</v>
      </c>
      <c r="E3465" t="s">
        <v>3194</v>
      </c>
      <c r="F3465" t="s">
        <v>3217</v>
      </c>
      <c r="G3465" t="s">
        <v>3842</v>
      </c>
      <c r="H3465">
        <v>73</v>
      </c>
      <c r="I3465">
        <v>67</v>
      </c>
      <c r="J3465" t="s">
        <v>3843</v>
      </c>
      <c r="K3465" t="s">
        <v>2400</v>
      </c>
      <c r="L3465">
        <v>1</v>
      </c>
      <c r="M3465" t="s">
        <v>8067</v>
      </c>
    </row>
    <row r="3466" spans="1:13" x14ac:dyDescent="0.25">
      <c r="A3466">
        <v>7304</v>
      </c>
      <c r="B3466">
        <v>2015</v>
      </c>
      <c r="C3466" t="s">
        <v>3475</v>
      </c>
      <c r="D3466" t="s">
        <v>44</v>
      </c>
      <c r="E3466" t="s">
        <v>3194</v>
      </c>
      <c r="F3466" t="s">
        <v>3228</v>
      </c>
      <c r="G3466" t="s">
        <v>3842</v>
      </c>
      <c r="H3466">
        <v>81</v>
      </c>
      <c r="I3466">
        <v>64</v>
      </c>
      <c r="K3466" t="s">
        <v>2401</v>
      </c>
      <c r="L3466">
        <v>1</v>
      </c>
      <c r="M3466" t="s">
        <v>8048</v>
      </c>
    </row>
    <row r="3467" spans="1:13" x14ac:dyDescent="0.25">
      <c r="A3467">
        <v>7307</v>
      </c>
      <c r="B3467">
        <v>2015</v>
      </c>
      <c r="C3467" t="s">
        <v>3475</v>
      </c>
      <c r="D3467" t="s">
        <v>300</v>
      </c>
      <c r="E3467" t="s">
        <v>3194</v>
      </c>
      <c r="F3467" t="s">
        <v>3501</v>
      </c>
      <c r="G3467" t="s">
        <v>3842</v>
      </c>
      <c r="H3467">
        <v>83</v>
      </c>
      <c r="I3467">
        <v>66</v>
      </c>
      <c r="K3467" t="s">
        <v>2402</v>
      </c>
      <c r="L3467">
        <v>1</v>
      </c>
      <c r="M3467" t="s">
        <v>8109</v>
      </c>
    </row>
    <row r="3468" spans="1:13" x14ac:dyDescent="0.25">
      <c r="A3468">
        <v>7308</v>
      </c>
      <c r="B3468">
        <v>2015</v>
      </c>
      <c r="C3468" t="s">
        <v>3475</v>
      </c>
      <c r="D3468" t="s">
        <v>92</v>
      </c>
      <c r="E3468" t="s">
        <v>3194</v>
      </c>
      <c r="F3468" t="s">
        <v>3230</v>
      </c>
      <c r="G3468" t="s">
        <v>3842</v>
      </c>
      <c r="H3468">
        <v>71</v>
      </c>
      <c r="I3468">
        <v>62</v>
      </c>
      <c r="K3468" t="s">
        <v>2403</v>
      </c>
      <c r="L3468">
        <v>1</v>
      </c>
      <c r="M3468" t="s">
        <v>8095</v>
      </c>
    </row>
    <row r="3469" spans="1:13" x14ac:dyDescent="0.25">
      <c r="A3469">
        <v>7309</v>
      </c>
      <c r="B3469">
        <v>2015</v>
      </c>
      <c r="C3469" t="s">
        <v>3475</v>
      </c>
      <c r="D3469" t="s">
        <v>303</v>
      </c>
      <c r="E3469" t="s">
        <v>3194</v>
      </c>
      <c r="F3469" t="s">
        <v>3468</v>
      </c>
      <c r="G3469" t="s">
        <v>3842</v>
      </c>
      <c r="H3469">
        <v>70</v>
      </c>
      <c r="I3469">
        <v>54</v>
      </c>
      <c r="K3469" t="s">
        <v>2404</v>
      </c>
      <c r="L3469">
        <v>1</v>
      </c>
      <c r="M3469" t="s">
        <v>8041</v>
      </c>
    </row>
    <row r="3470" spans="1:13" x14ac:dyDescent="0.25">
      <c r="A3470">
        <v>7310</v>
      </c>
      <c r="B3470">
        <v>2015</v>
      </c>
      <c r="C3470" t="s">
        <v>3475</v>
      </c>
      <c r="D3470" t="s">
        <v>95</v>
      </c>
      <c r="E3470" t="s">
        <v>3194</v>
      </c>
      <c r="F3470" t="s">
        <v>3199</v>
      </c>
      <c r="G3470" t="s">
        <v>3842</v>
      </c>
      <c r="H3470">
        <v>66</v>
      </c>
      <c r="I3470">
        <v>54</v>
      </c>
      <c r="K3470" t="s">
        <v>2405</v>
      </c>
      <c r="L3470">
        <v>1</v>
      </c>
      <c r="M3470" t="s">
        <v>8103</v>
      </c>
    </row>
    <row r="3471" spans="1:13" x14ac:dyDescent="0.25">
      <c r="A3471">
        <v>7313</v>
      </c>
      <c r="B3471">
        <v>2015</v>
      </c>
      <c r="C3471" t="s">
        <v>3475</v>
      </c>
      <c r="D3471" t="s">
        <v>58</v>
      </c>
      <c r="E3471" t="s">
        <v>3194</v>
      </c>
      <c r="F3471" t="s">
        <v>3228</v>
      </c>
      <c r="G3471" t="s">
        <v>3842</v>
      </c>
      <c r="H3471">
        <v>79</v>
      </c>
      <c r="I3471">
        <v>70</v>
      </c>
      <c r="K3471" t="s">
        <v>2406</v>
      </c>
      <c r="L3471">
        <v>1</v>
      </c>
      <c r="M3471" t="s">
        <v>8057</v>
      </c>
    </row>
    <row r="3472" spans="1:13" x14ac:dyDescent="0.25">
      <c r="A3472">
        <v>7314</v>
      </c>
      <c r="B3472">
        <v>2015</v>
      </c>
      <c r="C3472" t="s">
        <v>3475</v>
      </c>
      <c r="D3472" t="s">
        <v>310</v>
      </c>
      <c r="E3472" t="s">
        <v>3194</v>
      </c>
      <c r="F3472" t="s">
        <v>3199</v>
      </c>
      <c r="G3472" t="s">
        <v>3842</v>
      </c>
      <c r="H3472">
        <v>62</v>
      </c>
      <c r="I3472">
        <v>48</v>
      </c>
      <c r="K3472" t="s">
        <v>2407</v>
      </c>
      <c r="L3472">
        <v>1</v>
      </c>
      <c r="M3472" t="s">
        <v>8104</v>
      </c>
    </row>
    <row r="3473" spans="1:13" x14ac:dyDescent="0.25">
      <c r="A3473">
        <v>7315</v>
      </c>
      <c r="B3473">
        <v>2015</v>
      </c>
      <c r="C3473" t="s">
        <v>3475</v>
      </c>
      <c r="D3473" t="s">
        <v>653</v>
      </c>
      <c r="E3473" t="s">
        <v>3194</v>
      </c>
      <c r="F3473" t="s">
        <v>3296</v>
      </c>
      <c r="G3473" t="s">
        <v>3841</v>
      </c>
      <c r="H3473">
        <v>66</v>
      </c>
      <c r="I3473">
        <v>63</v>
      </c>
      <c r="K3473" t="s">
        <v>2408</v>
      </c>
      <c r="L3473">
        <v>1</v>
      </c>
      <c r="M3473" t="s">
        <v>8085</v>
      </c>
    </row>
    <row r="3474" spans="1:13" x14ac:dyDescent="0.25">
      <c r="A3474">
        <v>7318</v>
      </c>
      <c r="B3474">
        <v>2015</v>
      </c>
      <c r="C3474" t="s">
        <v>3501</v>
      </c>
      <c r="D3474" t="s">
        <v>149</v>
      </c>
      <c r="E3474" t="s">
        <v>3194</v>
      </c>
      <c r="F3474" t="s">
        <v>3839</v>
      </c>
      <c r="G3474" t="s">
        <v>3842</v>
      </c>
      <c r="H3474">
        <v>83</v>
      </c>
      <c r="I3474">
        <v>49</v>
      </c>
      <c r="K3474" t="s">
        <v>13</v>
      </c>
      <c r="L3474">
        <v>1</v>
      </c>
      <c r="M3474" t="s">
        <v>8110</v>
      </c>
    </row>
    <row r="3475" spans="1:13" x14ac:dyDescent="0.25">
      <c r="A3475">
        <v>7320</v>
      </c>
      <c r="B3475">
        <v>2015</v>
      </c>
      <c r="C3475" t="s">
        <v>3501</v>
      </c>
      <c r="D3475" t="s">
        <v>16</v>
      </c>
      <c r="E3475" t="s">
        <v>3194</v>
      </c>
      <c r="F3475" t="s">
        <v>3380</v>
      </c>
      <c r="G3475" t="s">
        <v>3842</v>
      </c>
      <c r="H3475">
        <v>64</v>
      </c>
      <c r="I3475">
        <v>61</v>
      </c>
      <c r="K3475" t="s">
        <v>17</v>
      </c>
      <c r="L3475">
        <v>1</v>
      </c>
      <c r="M3475" t="s">
        <v>7078</v>
      </c>
    </row>
    <row r="3476" spans="1:13" x14ac:dyDescent="0.25">
      <c r="A3476">
        <v>7324</v>
      </c>
      <c r="B3476">
        <v>2015</v>
      </c>
      <c r="C3476" t="s">
        <v>3501</v>
      </c>
      <c r="D3476" t="s">
        <v>26</v>
      </c>
      <c r="E3476" t="s">
        <v>3194</v>
      </c>
      <c r="F3476" t="s">
        <v>3448</v>
      </c>
      <c r="G3476" t="s">
        <v>3841</v>
      </c>
      <c r="H3476">
        <v>74</v>
      </c>
      <c r="I3476">
        <v>66</v>
      </c>
      <c r="K3476" t="s">
        <v>841</v>
      </c>
      <c r="L3476">
        <v>1</v>
      </c>
      <c r="M3476" t="s">
        <v>7221</v>
      </c>
    </row>
    <row r="3477" spans="1:13" x14ac:dyDescent="0.25">
      <c r="A3477">
        <v>7326</v>
      </c>
      <c r="B3477">
        <v>2015</v>
      </c>
      <c r="C3477" t="s">
        <v>3501</v>
      </c>
      <c r="D3477" t="s">
        <v>134</v>
      </c>
      <c r="E3477" t="s">
        <v>3194</v>
      </c>
      <c r="F3477" t="s">
        <v>3504</v>
      </c>
      <c r="G3477" t="s">
        <v>3841</v>
      </c>
      <c r="H3477">
        <v>76</v>
      </c>
      <c r="I3477">
        <v>71</v>
      </c>
      <c r="K3477" t="s">
        <v>221</v>
      </c>
      <c r="L3477">
        <v>1</v>
      </c>
      <c r="M3477" t="s">
        <v>7258</v>
      </c>
    </row>
    <row r="3478" spans="1:13" x14ac:dyDescent="0.25">
      <c r="A3478">
        <v>7328</v>
      </c>
      <c r="B3478">
        <v>2015</v>
      </c>
      <c r="C3478" t="s">
        <v>3501</v>
      </c>
      <c r="D3478" t="s">
        <v>199</v>
      </c>
      <c r="E3478" t="s">
        <v>3194</v>
      </c>
      <c r="F3478" t="s">
        <v>3217</v>
      </c>
      <c r="G3478" t="s">
        <v>3842</v>
      </c>
      <c r="H3478">
        <v>85</v>
      </c>
      <c r="I3478">
        <v>83</v>
      </c>
      <c r="J3478" t="s">
        <v>3844</v>
      </c>
      <c r="K3478" t="s">
        <v>2410</v>
      </c>
      <c r="L3478">
        <v>1</v>
      </c>
      <c r="M3478" t="s">
        <v>8063</v>
      </c>
    </row>
    <row r="3479" spans="1:13" x14ac:dyDescent="0.25">
      <c r="A3479">
        <v>7329</v>
      </c>
      <c r="B3479">
        <v>2015</v>
      </c>
      <c r="C3479" t="s">
        <v>3501</v>
      </c>
      <c r="D3479" t="s">
        <v>159</v>
      </c>
      <c r="E3479" t="s">
        <v>3194</v>
      </c>
      <c r="F3479" t="s">
        <v>3296</v>
      </c>
      <c r="G3479" t="s">
        <v>3841</v>
      </c>
      <c r="H3479">
        <v>77</v>
      </c>
      <c r="I3479">
        <v>73</v>
      </c>
      <c r="K3479" t="s">
        <v>1550</v>
      </c>
      <c r="L3479">
        <v>1</v>
      </c>
      <c r="M3479" t="s">
        <v>8077</v>
      </c>
    </row>
    <row r="3480" spans="1:13" x14ac:dyDescent="0.25">
      <c r="A3480">
        <v>7330</v>
      </c>
      <c r="B3480">
        <v>2015</v>
      </c>
      <c r="C3480" t="s">
        <v>3501</v>
      </c>
      <c r="D3480" t="s">
        <v>36</v>
      </c>
      <c r="E3480" t="s">
        <v>3194</v>
      </c>
      <c r="F3480" t="s">
        <v>3228</v>
      </c>
      <c r="G3480" t="s">
        <v>3842</v>
      </c>
      <c r="H3480">
        <v>87</v>
      </c>
      <c r="I3480">
        <v>82</v>
      </c>
      <c r="K3480" t="s">
        <v>2411</v>
      </c>
      <c r="L3480">
        <v>1</v>
      </c>
      <c r="M3480" t="s">
        <v>8046</v>
      </c>
    </row>
    <row r="3481" spans="1:13" x14ac:dyDescent="0.25">
      <c r="A3481">
        <v>7333</v>
      </c>
      <c r="B3481">
        <v>2015</v>
      </c>
      <c r="C3481" t="s">
        <v>3501</v>
      </c>
      <c r="D3481" t="s">
        <v>40</v>
      </c>
      <c r="E3481" t="s">
        <v>3194</v>
      </c>
      <c r="F3481" t="s">
        <v>3199</v>
      </c>
      <c r="G3481" t="s">
        <v>3842</v>
      </c>
      <c r="H3481">
        <v>63</v>
      </c>
      <c r="I3481">
        <v>58</v>
      </c>
      <c r="K3481" t="s">
        <v>2412</v>
      </c>
      <c r="L3481">
        <v>1</v>
      </c>
      <c r="M3481" t="s">
        <v>8102</v>
      </c>
    </row>
    <row r="3482" spans="1:13" x14ac:dyDescent="0.25">
      <c r="A3482">
        <v>7335</v>
      </c>
      <c r="B3482">
        <v>2015</v>
      </c>
      <c r="C3482" t="s">
        <v>3501</v>
      </c>
      <c r="D3482" t="s">
        <v>277</v>
      </c>
      <c r="E3482" t="s">
        <v>3194</v>
      </c>
      <c r="F3482" t="s">
        <v>3230</v>
      </c>
      <c r="G3482" t="s">
        <v>3842</v>
      </c>
      <c r="H3482">
        <v>75</v>
      </c>
      <c r="I3482">
        <v>64</v>
      </c>
      <c r="K3482" t="s">
        <v>2413</v>
      </c>
      <c r="L3482">
        <v>1</v>
      </c>
      <c r="M3482" t="s">
        <v>8093</v>
      </c>
    </row>
    <row r="3483" spans="1:13" x14ac:dyDescent="0.25">
      <c r="A3483">
        <v>7336</v>
      </c>
      <c r="B3483">
        <v>2015</v>
      </c>
      <c r="C3483" t="s">
        <v>3501</v>
      </c>
      <c r="D3483" t="s">
        <v>44</v>
      </c>
      <c r="E3483" t="s">
        <v>3194</v>
      </c>
      <c r="F3483" t="s">
        <v>3249</v>
      </c>
      <c r="G3483" t="s">
        <v>3842</v>
      </c>
      <c r="H3483">
        <v>86</v>
      </c>
      <c r="I3483">
        <v>55</v>
      </c>
      <c r="K3483" t="s">
        <v>2414</v>
      </c>
      <c r="L3483">
        <v>1</v>
      </c>
      <c r="M3483" t="s">
        <v>8020</v>
      </c>
    </row>
    <row r="3484" spans="1:13" x14ac:dyDescent="0.25">
      <c r="A3484">
        <v>7338</v>
      </c>
      <c r="B3484">
        <v>2015</v>
      </c>
      <c r="C3484" t="s">
        <v>3501</v>
      </c>
      <c r="D3484" t="s">
        <v>47</v>
      </c>
      <c r="E3484" t="s">
        <v>3194</v>
      </c>
      <c r="F3484" t="s">
        <v>3475</v>
      </c>
      <c r="G3484" t="s">
        <v>3841</v>
      </c>
      <c r="H3484">
        <v>66</v>
      </c>
      <c r="I3484">
        <v>51</v>
      </c>
      <c r="K3484" t="s">
        <v>2415</v>
      </c>
      <c r="L3484">
        <v>1</v>
      </c>
      <c r="M3484" t="s">
        <v>8108</v>
      </c>
    </row>
    <row r="3485" spans="1:13" x14ac:dyDescent="0.25">
      <c r="A3485">
        <v>7340</v>
      </c>
      <c r="B3485">
        <v>2015</v>
      </c>
      <c r="C3485" t="s">
        <v>3501</v>
      </c>
      <c r="D3485" t="s">
        <v>92</v>
      </c>
      <c r="E3485" t="s">
        <v>3194</v>
      </c>
      <c r="F3485" t="s">
        <v>3468</v>
      </c>
      <c r="G3485" t="s">
        <v>3842</v>
      </c>
      <c r="H3485">
        <v>83</v>
      </c>
      <c r="I3485">
        <v>79</v>
      </c>
      <c r="J3485" t="s">
        <v>3843</v>
      </c>
      <c r="K3485" t="s">
        <v>2416</v>
      </c>
      <c r="L3485">
        <v>1</v>
      </c>
      <c r="M3485" t="s">
        <v>8040</v>
      </c>
    </row>
    <row r="3486" spans="1:13" x14ac:dyDescent="0.25">
      <c r="A3486">
        <v>7341</v>
      </c>
      <c r="B3486">
        <v>2015</v>
      </c>
      <c r="C3486" t="s">
        <v>3501</v>
      </c>
      <c r="D3486" t="s">
        <v>303</v>
      </c>
      <c r="E3486" t="s">
        <v>3194</v>
      </c>
      <c r="F3486" t="s">
        <v>3227</v>
      </c>
      <c r="G3486" t="s">
        <v>3841</v>
      </c>
      <c r="H3486">
        <v>66</v>
      </c>
      <c r="I3486">
        <v>65</v>
      </c>
      <c r="K3486" t="s">
        <v>2417</v>
      </c>
      <c r="L3486">
        <v>1</v>
      </c>
      <c r="M3486" t="s">
        <v>8006</v>
      </c>
    </row>
    <row r="3487" spans="1:13" x14ac:dyDescent="0.25">
      <c r="A3487">
        <v>7347</v>
      </c>
      <c r="B3487">
        <v>2015</v>
      </c>
      <c r="C3487" t="s">
        <v>3354</v>
      </c>
      <c r="D3487" t="s">
        <v>98</v>
      </c>
      <c r="E3487" t="s">
        <v>3194</v>
      </c>
      <c r="F3487" t="s">
        <v>3839</v>
      </c>
      <c r="G3487" t="s">
        <v>3842</v>
      </c>
      <c r="H3487">
        <v>68</v>
      </c>
      <c r="I3487">
        <v>63</v>
      </c>
      <c r="K3487" t="s">
        <v>11</v>
      </c>
      <c r="L3487">
        <v>1</v>
      </c>
      <c r="M3487" t="s">
        <v>8112</v>
      </c>
    </row>
    <row r="3488" spans="1:13" x14ac:dyDescent="0.25">
      <c r="A3488">
        <v>7354</v>
      </c>
      <c r="B3488">
        <v>2015</v>
      </c>
      <c r="C3488" t="s">
        <v>3354</v>
      </c>
      <c r="D3488" t="s">
        <v>24</v>
      </c>
      <c r="E3488" t="s">
        <v>3194</v>
      </c>
      <c r="F3488" t="s">
        <v>3336</v>
      </c>
      <c r="G3488" t="s">
        <v>3841</v>
      </c>
      <c r="H3488">
        <v>68</v>
      </c>
      <c r="I3488">
        <v>59</v>
      </c>
      <c r="K3488" t="s">
        <v>841</v>
      </c>
      <c r="L3488">
        <v>1</v>
      </c>
      <c r="M3488" t="s">
        <v>4987</v>
      </c>
    </row>
    <row r="3489" spans="1:13" x14ac:dyDescent="0.25">
      <c r="A3489">
        <v>7355</v>
      </c>
      <c r="B3489">
        <v>2015</v>
      </c>
      <c r="C3489" t="s">
        <v>3354</v>
      </c>
      <c r="D3489" t="s">
        <v>351</v>
      </c>
      <c r="E3489" t="s">
        <v>3194</v>
      </c>
      <c r="F3489" t="s">
        <v>3523</v>
      </c>
      <c r="G3489" t="s">
        <v>3842</v>
      </c>
      <c r="H3489">
        <v>73</v>
      </c>
      <c r="I3489">
        <v>70</v>
      </c>
      <c r="K3489" t="s">
        <v>856</v>
      </c>
      <c r="L3489">
        <v>1</v>
      </c>
      <c r="M3489" t="s">
        <v>8115</v>
      </c>
    </row>
    <row r="3490" spans="1:13" x14ac:dyDescent="0.25">
      <c r="A3490">
        <v>7356</v>
      </c>
      <c r="B3490">
        <v>2015</v>
      </c>
      <c r="C3490" t="s">
        <v>3354</v>
      </c>
      <c r="D3490" t="s">
        <v>180</v>
      </c>
      <c r="E3490" t="s">
        <v>3194</v>
      </c>
      <c r="F3490" t="s">
        <v>3839</v>
      </c>
      <c r="G3490" t="s">
        <v>3842</v>
      </c>
      <c r="H3490">
        <v>76</v>
      </c>
      <c r="I3490">
        <v>52</v>
      </c>
      <c r="K3490" t="s">
        <v>857</v>
      </c>
      <c r="L3490">
        <v>1</v>
      </c>
      <c r="M3490" t="s">
        <v>8116</v>
      </c>
    </row>
    <row r="3491" spans="1:13" x14ac:dyDescent="0.25">
      <c r="A3491">
        <v>7358</v>
      </c>
      <c r="B3491">
        <v>2015</v>
      </c>
      <c r="C3491" t="s">
        <v>3354</v>
      </c>
      <c r="D3491" t="s">
        <v>292</v>
      </c>
      <c r="E3491" t="s">
        <v>3194</v>
      </c>
      <c r="F3491" t="s">
        <v>3332</v>
      </c>
      <c r="G3491" t="s">
        <v>3842</v>
      </c>
      <c r="H3491">
        <v>65</v>
      </c>
      <c r="I3491">
        <v>60</v>
      </c>
      <c r="K3491" t="s">
        <v>869</v>
      </c>
      <c r="L3491">
        <v>1</v>
      </c>
      <c r="M3491" t="s">
        <v>5017</v>
      </c>
    </row>
    <row r="3492" spans="1:13" x14ac:dyDescent="0.25">
      <c r="A3492">
        <v>7362</v>
      </c>
      <c r="B3492">
        <v>2015</v>
      </c>
      <c r="C3492" t="s">
        <v>3354</v>
      </c>
      <c r="D3492" t="s">
        <v>271</v>
      </c>
      <c r="E3492" t="s">
        <v>3194</v>
      </c>
      <c r="F3492" t="s">
        <v>3349</v>
      </c>
      <c r="G3492" t="s">
        <v>3842</v>
      </c>
      <c r="H3492">
        <v>69</v>
      </c>
      <c r="I3492">
        <v>68</v>
      </c>
      <c r="K3492" t="s">
        <v>1866</v>
      </c>
      <c r="L3492">
        <v>1</v>
      </c>
      <c r="M3492" t="s">
        <v>8120</v>
      </c>
    </row>
    <row r="3493" spans="1:13" x14ac:dyDescent="0.25">
      <c r="A3493">
        <v>7363</v>
      </c>
      <c r="B3493">
        <v>2015</v>
      </c>
      <c r="C3493" t="s">
        <v>3354</v>
      </c>
      <c r="D3493" t="s">
        <v>85</v>
      </c>
      <c r="E3493" t="s">
        <v>3194</v>
      </c>
      <c r="F3493" t="s">
        <v>3351</v>
      </c>
      <c r="G3493" t="s">
        <v>3841</v>
      </c>
      <c r="H3493">
        <v>89</v>
      </c>
      <c r="I3493">
        <v>83</v>
      </c>
      <c r="K3493" t="s">
        <v>1761</v>
      </c>
      <c r="L3493">
        <v>1</v>
      </c>
      <c r="M3493" t="s">
        <v>8121</v>
      </c>
    </row>
    <row r="3494" spans="1:13" x14ac:dyDescent="0.25">
      <c r="A3494">
        <v>7366</v>
      </c>
      <c r="B3494">
        <v>2015</v>
      </c>
      <c r="C3494" t="s">
        <v>3354</v>
      </c>
      <c r="D3494" t="s">
        <v>43</v>
      </c>
      <c r="E3494" t="s">
        <v>3194</v>
      </c>
      <c r="F3494" t="s">
        <v>3359</v>
      </c>
      <c r="G3494" t="s">
        <v>3841</v>
      </c>
      <c r="H3494">
        <v>82</v>
      </c>
      <c r="I3494">
        <v>69</v>
      </c>
      <c r="K3494" t="s">
        <v>1764</v>
      </c>
      <c r="L3494">
        <v>1</v>
      </c>
      <c r="M3494" t="s">
        <v>8124</v>
      </c>
    </row>
    <row r="3495" spans="1:13" x14ac:dyDescent="0.25">
      <c r="A3495">
        <v>7367</v>
      </c>
      <c r="B3495">
        <v>2015</v>
      </c>
      <c r="C3495" t="s">
        <v>3354</v>
      </c>
      <c r="D3495" t="s">
        <v>44</v>
      </c>
      <c r="E3495" t="s">
        <v>3194</v>
      </c>
      <c r="F3495" t="s">
        <v>3518</v>
      </c>
      <c r="G3495" t="s">
        <v>3841</v>
      </c>
      <c r="H3495">
        <v>70</v>
      </c>
      <c r="I3495">
        <v>64</v>
      </c>
      <c r="K3495" t="s">
        <v>1867</v>
      </c>
      <c r="L3495">
        <v>1</v>
      </c>
      <c r="M3495" t="s">
        <v>8125</v>
      </c>
    </row>
    <row r="3496" spans="1:13" x14ac:dyDescent="0.25">
      <c r="A3496">
        <v>7368</v>
      </c>
      <c r="B3496">
        <v>2015</v>
      </c>
      <c r="C3496" t="s">
        <v>3354</v>
      </c>
      <c r="D3496" t="s">
        <v>208</v>
      </c>
      <c r="E3496" t="s">
        <v>3194</v>
      </c>
      <c r="F3496" t="s">
        <v>3439</v>
      </c>
      <c r="G3496" t="s">
        <v>3841</v>
      </c>
      <c r="H3496">
        <v>76</v>
      </c>
      <c r="I3496">
        <v>64</v>
      </c>
      <c r="K3496" t="s">
        <v>1868</v>
      </c>
      <c r="L3496">
        <v>1</v>
      </c>
      <c r="M3496" t="s">
        <v>8126</v>
      </c>
    </row>
    <row r="3497" spans="1:13" x14ac:dyDescent="0.25">
      <c r="A3497">
        <v>7369</v>
      </c>
      <c r="B3497">
        <v>2015</v>
      </c>
      <c r="C3497" t="s">
        <v>3354</v>
      </c>
      <c r="D3497" t="s">
        <v>47</v>
      </c>
      <c r="E3497" t="s">
        <v>3194</v>
      </c>
      <c r="F3497" t="s">
        <v>3271</v>
      </c>
      <c r="G3497" t="s">
        <v>3841</v>
      </c>
      <c r="H3497">
        <v>82</v>
      </c>
      <c r="I3497">
        <v>72</v>
      </c>
      <c r="K3497" t="s">
        <v>1869</v>
      </c>
      <c r="L3497">
        <v>1</v>
      </c>
      <c r="M3497" t="s">
        <v>8127</v>
      </c>
    </row>
    <row r="3498" spans="1:13" x14ac:dyDescent="0.25">
      <c r="A3498">
        <v>7370</v>
      </c>
      <c r="B3498">
        <v>2015</v>
      </c>
      <c r="C3498" t="s">
        <v>3354</v>
      </c>
      <c r="D3498" t="s">
        <v>300</v>
      </c>
      <c r="E3498" t="s">
        <v>3194</v>
      </c>
      <c r="F3498" t="s">
        <v>3458</v>
      </c>
      <c r="G3498" t="s">
        <v>3841</v>
      </c>
      <c r="H3498">
        <v>66</v>
      </c>
      <c r="I3498">
        <v>55</v>
      </c>
      <c r="K3498" t="s">
        <v>1870</v>
      </c>
      <c r="L3498">
        <v>1</v>
      </c>
      <c r="M3498" t="s">
        <v>8128</v>
      </c>
    </row>
    <row r="3499" spans="1:13" x14ac:dyDescent="0.25">
      <c r="A3499">
        <v>7375</v>
      </c>
      <c r="B3499">
        <v>2015</v>
      </c>
      <c r="C3499" t="s">
        <v>3354</v>
      </c>
      <c r="D3499" t="s">
        <v>345</v>
      </c>
      <c r="E3499" t="s">
        <v>3194</v>
      </c>
      <c r="F3499" t="s">
        <v>3495</v>
      </c>
      <c r="G3499" t="s">
        <v>3842</v>
      </c>
      <c r="H3499">
        <v>64</v>
      </c>
      <c r="I3499">
        <v>61</v>
      </c>
      <c r="K3499" t="s">
        <v>2419</v>
      </c>
      <c r="L3499">
        <v>1</v>
      </c>
      <c r="M3499" t="s">
        <v>8133</v>
      </c>
    </row>
    <row r="3500" spans="1:13" x14ac:dyDescent="0.25">
      <c r="A3500">
        <v>7379</v>
      </c>
      <c r="B3500">
        <v>2015</v>
      </c>
      <c r="C3500" t="s">
        <v>3351</v>
      </c>
      <c r="D3500" t="s">
        <v>10</v>
      </c>
      <c r="E3500" t="s">
        <v>3194</v>
      </c>
      <c r="F3500" t="s">
        <v>3839</v>
      </c>
      <c r="G3500" t="s">
        <v>3842</v>
      </c>
      <c r="H3500">
        <v>96</v>
      </c>
      <c r="I3500">
        <v>76</v>
      </c>
      <c r="K3500" t="s">
        <v>99</v>
      </c>
      <c r="L3500">
        <v>1</v>
      </c>
      <c r="M3500" t="s">
        <v>8135</v>
      </c>
    </row>
    <row r="3501" spans="1:13" x14ac:dyDescent="0.25">
      <c r="A3501">
        <v>7381</v>
      </c>
      <c r="B3501">
        <v>2015</v>
      </c>
      <c r="C3501" t="s">
        <v>3351</v>
      </c>
      <c r="D3501" t="s">
        <v>313</v>
      </c>
      <c r="E3501" t="s">
        <v>3194</v>
      </c>
      <c r="F3501" t="s">
        <v>3336</v>
      </c>
      <c r="G3501" t="s">
        <v>3842</v>
      </c>
      <c r="H3501">
        <v>82</v>
      </c>
      <c r="I3501">
        <v>77</v>
      </c>
      <c r="K3501" t="s">
        <v>101</v>
      </c>
      <c r="L3501">
        <v>1</v>
      </c>
      <c r="M3501" t="s">
        <v>4983</v>
      </c>
    </row>
    <row r="3502" spans="1:13" x14ac:dyDescent="0.25">
      <c r="A3502">
        <v>7382</v>
      </c>
      <c r="B3502">
        <v>2015</v>
      </c>
      <c r="C3502" t="s">
        <v>3351</v>
      </c>
      <c r="D3502" t="s">
        <v>14</v>
      </c>
      <c r="E3502" t="s">
        <v>3194</v>
      </c>
      <c r="F3502" t="s">
        <v>3310</v>
      </c>
      <c r="G3502" t="s">
        <v>3842</v>
      </c>
      <c r="H3502">
        <v>78</v>
      </c>
      <c r="I3502">
        <v>57</v>
      </c>
      <c r="K3502" t="s">
        <v>103</v>
      </c>
      <c r="L3502">
        <v>1</v>
      </c>
      <c r="M3502" t="s">
        <v>8136</v>
      </c>
    </row>
    <row r="3503" spans="1:13" x14ac:dyDescent="0.25">
      <c r="A3503">
        <v>7384</v>
      </c>
      <c r="B3503">
        <v>2015</v>
      </c>
      <c r="C3503" t="s">
        <v>3351</v>
      </c>
      <c r="D3503" t="s">
        <v>132</v>
      </c>
      <c r="E3503" t="s">
        <v>3194</v>
      </c>
      <c r="F3503" t="s">
        <v>3411</v>
      </c>
      <c r="G3503" t="s">
        <v>3842</v>
      </c>
      <c r="H3503">
        <v>63</v>
      </c>
      <c r="I3503">
        <v>59</v>
      </c>
      <c r="K3503" t="s">
        <v>415</v>
      </c>
      <c r="L3503">
        <v>1</v>
      </c>
      <c r="M3503" t="s">
        <v>6664</v>
      </c>
    </row>
    <row r="3504" spans="1:13" x14ac:dyDescent="0.25">
      <c r="A3504">
        <v>7385</v>
      </c>
      <c r="B3504">
        <v>2015</v>
      </c>
      <c r="C3504" t="s">
        <v>3351</v>
      </c>
      <c r="D3504" t="s">
        <v>107</v>
      </c>
      <c r="E3504" t="s">
        <v>3194</v>
      </c>
      <c r="F3504" t="s">
        <v>3499</v>
      </c>
      <c r="G3504" t="s">
        <v>3841</v>
      </c>
      <c r="H3504">
        <v>65</v>
      </c>
      <c r="I3504">
        <v>62</v>
      </c>
      <c r="K3504" t="s">
        <v>264</v>
      </c>
      <c r="L3504">
        <v>1</v>
      </c>
      <c r="M3504" t="s">
        <v>7704</v>
      </c>
    </row>
    <row r="3505" spans="1:13" x14ac:dyDescent="0.25">
      <c r="A3505">
        <v>7386</v>
      </c>
      <c r="B3505">
        <v>2015</v>
      </c>
      <c r="C3505" t="s">
        <v>3351</v>
      </c>
      <c r="D3505" t="s">
        <v>76</v>
      </c>
      <c r="E3505" t="s">
        <v>3194</v>
      </c>
      <c r="F3505" t="s">
        <v>3300</v>
      </c>
      <c r="G3505" t="s">
        <v>3841</v>
      </c>
      <c r="H3505">
        <v>79</v>
      </c>
      <c r="I3505">
        <v>71</v>
      </c>
      <c r="K3505" t="s">
        <v>265</v>
      </c>
      <c r="L3505">
        <v>1</v>
      </c>
      <c r="M3505" t="s">
        <v>6965</v>
      </c>
    </row>
    <row r="3506" spans="1:13" x14ac:dyDescent="0.25">
      <c r="A3506">
        <v>7390</v>
      </c>
      <c r="B3506">
        <v>2015</v>
      </c>
      <c r="C3506" t="s">
        <v>3351</v>
      </c>
      <c r="D3506" t="s">
        <v>1109</v>
      </c>
      <c r="E3506" t="s">
        <v>3194</v>
      </c>
      <c r="F3506" t="s">
        <v>3518</v>
      </c>
      <c r="G3506" t="s">
        <v>3842</v>
      </c>
      <c r="H3506">
        <v>78</v>
      </c>
      <c r="I3506">
        <v>77</v>
      </c>
      <c r="K3506" t="s">
        <v>1275</v>
      </c>
      <c r="L3506">
        <v>1</v>
      </c>
      <c r="M3506" t="s">
        <v>8137</v>
      </c>
    </row>
    <row r="3507" spans="1:13" x14ac:dyDescent="0.25">
      <c r="A3507">
        <v>7391</v>
      </c>
      <c r="B3507">
        <v>2015</v>
      </c>
      <c r="C3507" t="s">
        <v>3351</v>
      </c>
      <c r="D3507" t="s">
        <v>83</v>
      </c>
      <c r="E3507" t="s">
        <v>3194</v>
      </c>
      <c r="F3507" t="s">
        <v>3495</v>
      </c>
      <c r="G3507" t="s">
        <v>3842</v>
      </c>
      <c r="H3507">
        <v>73</v>
      </c>
      <c r="I3507">
        <v>69</v>
      </c>
      <c r="K3507" t="s">
        <v>1420</v>
      </c>
      <c r="L3507">
        <v>1</v>
      </c>
      <c r="M3507" t="s">
        <v>8138</v>
      </c>
    </row>
    <row r="3508" spans="1:13" x14ac:dyDescent="0.25">
      <c r="A3508">
        <v>7395</v>
      </c>
      <c r="B3508">
        <v>2015</v>
      </c>
      <c r="C3508" t="s">
        <v>3351</v>
      </c>
      <c r="D3508" t="s">
        <v>40</v>
      </c>
      <c r="E3508" t="s">
        <v>3194</v>
      </c>
      <c r="F3508" t="s">
        <v>3439</v>
      </c>
      <c r="G3508" t="s">
        <v>3842</v>
      </c>
      <c r="H3508">
        <v>72</v>
      </c>
      <c r="I3508">
        <v>67</v>
      </c>
      <c r="K3508" t="s">
        <v>1279</v>
      </c>
      <c r="L3508">
        <v>1</v>
      </c>
      <c r="M3508" t="s">
        <v>8141</v>
      </c>
    </row>
    <row r="3509" spans="1:13" x14ac:dyDescent="0.25">
      <c r="A3509">
        <v>7397</v>
      </c>
      <c r="B3509">
        <v>2015</v>
      </c>
      <c r="C3509" t="s">
        <v>3351</v>
      </c>
      <c r="D3509" t="s">
        <v>277</v>
      </c>
      <c r="E3509" t="s">
        <v>3194</v>
      </c>
      <c r="F3509" t="s">
        <v>3441</v>
      </c>
      <c r="G3509" t="s">
        <v>3842</v>
      </c>
      <c r="H3509">
        <v>103</v>
      </c>
      <c r="I3509">
        <v>82</v>
      </c>
      <c r="K3509" t="s">
        <v>1577</v>
      </c>
      <c r="L3509">
        <v>1</v>
      </c>
      <c r="M3509" t="s">
        <v>8143</v>
      </c>
    </row>
    <row r="3510" spans="1:13" x14ac:dyDescent="0.25">
      <c r="A3510">
        <v>7398</v>
      </c>
      <c r="B3510">
        <v>2015</v>
      </c>
      <c r="C3510" t="s">
        <v>3351</v>
      </c>
      <c r="D3510" t="s">
        <v>44</v>
      </c>
      <c r="E3510" t="s">
        <v>3194</v>
      </c>
      <c r="F3510" t="s">
        <v>3353</v>
      </c>
      <c r="G3510" t="s">
        <v>3842</v>
      </c>
      <c r="H3510">
        <v>71</v>
      </c>
      <c r="I3510">
        <v>53</v>
      </c>
      <c r="K3510" t="s">
        <v>2421</v>
      </c>
      <c r="L3510">
        <v>1</v>
      </c>
      <c r="M3510" t="s">
        <v>8144</v>
      </c>
    </row>
    <row r="3511" spans="1:13" x14ac:dyDescent="0.25">
      <c r="A3511">
        <v>7402</v>
      </c>
      <c r="B3511">
        <v>2015</v>
      </c>
      <c r="C3511" t="s">
        <v>3351</v>
      </c>
      <c r="D3511" t="s">
        <v>92</v>
      </c>
      <c r="E3511" t="s">
        <v>3194</v>
      </c>
      <c r="F3511" t="s">
        <v>3359</v>
      </c>
      <c r="G3511" t="s">
        <v>3842</v>
      </c>
      <c r="H3511">
        <v>58</v>
      </c>
      <c r="I3511">
        <v>57</v>
      </c>
      <c r="K3511" t="s">
        <v>362</v>
      </c>
      <c r="L3511">
        <v>1</v>
      </c>
      <c r="M3511" t="s">
        <v>8148</v>
      </c>
    </row>
    <row r="3512" spans="1:13" x14ac:dyDescent="0.25">
      <c r="A3512">
        <v>7403</v>
      </c>
      <c r="B3512">
        <v>2015</v>
      </c>
      <c r="C3512" t="s">
        <v>3351</v>
      </c>
      <c r="D3512" t="s">
        <v>303</v>
      </c>
      <c r="E3512" t="s">
        <v>3194</v>
      </c>
      <c r="F3512" t="s">
        <v>3498</v>
      </c>
      <c r="G3512" t="s">
        <v>3842</v>
      </c>
      <c r="H3512">
        <v>66</v>
      </c>
      <c r="I3512">
        <v>61</v>
      </c>
      <c r="K3512" t="s">
        <v>363</v>
      </c>
      <c r="L3512">
        <v>1</v>
      </c>
      <c r="M3512" t="s">
        <v>8149</v>
      </c>
    </row>
    <row r="3513" spans="1:13" x14ac:dyDescent="0.25">
      <c r="A3513">
        <v>7405</v>
      </c>
      <c r="B3513">
        <v>2015</v>
      </c>
      <c r="C3513" t="s">
        <v>3351</v>
      </c>
      <c r="D3513" t="s">
        <v>56</v>
      </c>
      <c r="E3513" t="s">
        <v>3194</v>
      </c>
      <c r="F3513" t="s">
        <v>3349</v>
      </c>
      <c r="G3513" t="s">
        <v>3842</v>
      </c>
      <c r="H3513">
        <v>88</v>
      </c>
      <c r="I3513">
        <v>62</v>
      </c>
      <c r="K3513" t="s">
        <v>1427</v>
      </c>
      <c r="L3513">
        <v>1</v>
      </c>
      <c r="M3513" t="s">
        <v>8151</v>
      </c>
    </row>
    <row r="3514" spans="1:13" x14ac:dyDescent="0.25">
      <c r="A3514">
        <v>7410</v>
      </c>
      <c r="B3514">
        <v>2015</v>
      </c>
      <c r="C3514" t="s">
        <v>3458</v>
      </c>
      <c r="D3514" t="s">
        <v>65</v>
      </c>
      <c r="E3514" t="s">
        <v>3194</v>
      </c>
      <c r="F3514" t="s">
        <v>3839</v>
      </c>
      <c r="G3514" t="s">
        <v>3842</v>
      </c>
      <c r="H3514">
        <v>81</v>
      </c>
      <c r="I3514">
        <v>51</v>
      </c>
      <c r="K3514" t="s">
        <v>11</v>
      </c>
      <c r="L3514">
        <v>1</v>
      </c>
      <c r="M3514" t="s">
        <v>8155</v>
      </c>
    </row>
    <row r="3515" spans="1:13" x14ac:dyDescent="0.25">
      <c r="A3515">
        <v>7411</v>
      </c>
      <c r="B3515">
        <v>2015</v>
      </c>
      <c r="C3515" t="s">
        <v>3458</v>
      </c>
      <c r="D3515" t="s">
        <v>149</v>
      </c>
      <c r="E3515" t="s">
        <v>3194</v>
      </c>
      <c r="F3515" t="s">
        <v>3452</v>
      </c>
      <c r="G3515" t="s">
        <v>3841</v>
      </c>
      <c r="H3515">
        <v>63</v>
      </c>
      <c r="I3515">
        <v>61</v>
      </c>
      <c r="K3515" t="s">
        <v>13</v>
      </c>
      <c r="L3515">
        <v>1</v>
      </c>
      <c r="M3515" t="s">
        <v>6315</v>
      </c>
    </row>
    <row r="3516" spans="1:13" x14ac:dyDescent="0.25">
      <c r="A3516">
        <v>7416</v>
      </c>
      <c r="B3516">
        <v>2015</v>
      </c>
      <c r="C3516" t="s">
        <v>3458</v>
      </c>
      <c r="D3516" t="s">
        <v>18</v>
      </c>
      <c r="E3516" t="s">
        <v>3194</v>
      </c>
      <c r="F3516" t="s">
        <v>3437</v>
      </c>
      <c r="G3516" t="s">
        <v>3842</v>
      </c>
      <c r="H3516">
        <v>61</v>
      </c>
      <c r="I3516">
        <v>54</v>
      </c>
      <c r="K3516" t="s">
        <v>484</v>
      </c>
      <c r="L3516">
        <v>1</v>
      </c>
      <c r="M3516" t="s">
        <v>7305</v>
      </c>
    </row>
    <row r="3517" spans="1:13" x14ac:dyDescent="0.25">
      <c r="A3517">
        <v>7418</v>
      </c>
      <c r="B3517">
        <v>2015</v>
      </c>
      <c r="C3517" t="s">
        <v>3458</v>
      </c>
      <c r="D3517" t="s">
        <v>24</v>
      </c>
      <c r="E3517" t="s">
        <v>3194</v>
      </c>
      <c r="F3517" t="s">
        <v>3224</v>
      </c>
      <c r="G3517" t="s">
        <v>3842</v>
      </c>
      <c r="H3517">
        <v>59</v>
      </c>
      <c r="I3517">
        <v>55</v>
      </c>
      <c r="K3517" t="s">
        <v>27</v>
      </c>
      <c r="L3517">
        <v>1</v>
      </c>
      <c r="M3517" t="s">
        <v>7432</v>
      </c>
    </row>
    <row r="3518" spans="1:13" x14ac:dyDescent="0.25">
      <c r="A3518">
        <v>7421</v>
      </c>
      <c r="B3518">
        <v>2015</v>
      </c>
      <c r="C3518" t="s">
        <v>3458</v>
      </c>
      <c r="D3518" t="s">
        <v>1109</v>
      </c>
      <c r="E3518" t="s">
        <v>3194</v>
      </c>
      <c r="F3518" t="s">
        <v>3353</v>
      </c>
      <c r="G3518" t="s">
        <v>3842</v>
      </c>
      <c r="H3518">
        <v>61</v>
      </c>
      <c r="I3518">
        <v>59</v>
      </c>
      <c r="K3518" t="s">
        <v>198</v>
      </c>
      <c r="L3518">
        <v>1</v>
      </c>
      <c r="M3518" t="s">
        <v>8157</v>
      </c>
    </row>
    <row r="3519" spans="1:13" x14ac:dyDescent="0.25">
      <c r="A3519">
        <v>7422</v>
      </c>
      <c r="B3519">
        <v>2015</v>
      </c>
      <c r="C3519" t="s">
        <v>3458</v>
      </c>
      <c r="D3519" t="s">
        <v>32</v>
      </c>
      <c r="E3519" t="s">
        <v>3194</v>
      </c>
      <c r="F3519" t="s">
        <v>3441</v>
      </c>
      <c r="G3519" t="s">
        <v>3842</v>
      </c>
      <c r="H3519">
        <v>59</v>
      </c>
      <c r="I3519">
        <v>50</v>
      </c>
      <c r="J3519" t="s">
        <v>3843</v>
      </c>
      <c r="K3519" t="s">
        <v>2254</v>
      </c>
      <c r="L3519">
        <v>1</v>
      </c>
      <c r="M3519" t="s">
        <v>8158</v>
      </c>
    </row>
    <row r="3520" spans="1:13" x14ac:dyDescent="0.25">
      <c r="A3520">
        <v>7424</v>
      </c>
      <c r="B3520">
        <v>2015</v>
      </c>
      <c r="C3520" t="s">
        <v>3458</v>
      </c>
      <c r="D3520" t="s">
        <v>36</v>
      </c>
      <c r="E3520" t="s">
        <v>3194</v>
      </c>
      <c r="F3520" t="s">
        <v>3351</v>
      </c>
      <c r="G3520" t="s">
        <v>3842</v>
      </c>
      <c r="H3520">
        <v>84</v>
      </c>
      <c r="I3520">
        <v>73</v>
      </c>
      <c r="K3520" t="s">
        <v>2426</v>
      </c>
      <c r="L3520">
        <v>1</v>
      </c>
      <c r="M3520" t="s">
        <v>8139</v>
      </c>
    </row>
    <row r="3521" spans="1:13" x14ac:dyDescent="0.25">
      <c r="A3521">
        <v>7427</v>
      </c>
      <c r="B3521">
        <v>2015</v>
      </c>
      <c r="C3521" t="s">
        <v>3458</v>
      </c>
      <c r="D3521" t="s">
        <v>40</v>
      </c>
      <c r="E3521" t="s">
        <v>3194</v>
      </c>
      <c r="F3521" t="s">
        <v>3271</v>
      </c>
      <c r="G3521" t="s">
        <v>3841</v>
      </c>
      <c r="H3521">
        <v>77</v>
      </c>
      <c r="I3521">
        <v>62</v>
      </c>
      <c r="K3521" t="s">
        <v>2427</v>
      </c>
      <c r="L3521">
        <v>1</v>
      </c>
      <c r="M3521" t="s">
        <v>8162</v>
      </c>
    </row>
    <row r="3522" spans="1:13" x14ac:dyDescent="0.25">
      <c r="A3522">
        <v>7428</v>
      </c>
      <c r="B3522">
        <v>2015</v>
      </c>
      <c r="C3522" t="s">
        <v>3458</v>
      </c>
      <c r="D3522" t="s">
        <v>317</v>
      </c>
      <c r="E3522" t="s">
        <v>3194</v>
      </c>
      <c r="F3522" t="s">
        <v>3354</v>
      </c>
      <c r="G3522" t="s">
        <v>3841</v>
      </c>
      <c r="H3522">
        <v>56</v>
      </c>
      <c r="I3522">
        <v>52</v>
      </c>
      <c r="K3522" t="s">
        <v>2428</v>
      </c>
      <c r="L3522">
        <v>1</v>
      </c>
      <c r="M3522" t="s">
        <v>8123</v>
      </c>
    </row>
    <row r="3523" spans="1:13" x14ac:dyDescent="0.25">
      <c r="A3523">
        <v>7430</v>
      </c>
      <c r="B3523">
        <v>2015</v>
      </c>
      <c r="C3523" t="s">
        <v>3458</v>
      </c>
      <c r="D3523" t="s">
        <v>44</v>
      </c>
      <c r="E3523" t="s">
        <v>3194</v>
      </c>
      <c r="F3523" t="s">
        <v>3495</v>
      </c>
      <c r="G3523" t="s">
        <v>3842</v>
      </c>
      <c r="H3523">
        <v>57</v>
      </c>
      <c r="I3523">
        <v>54</v>
      </c>
      <c r="K3523" t="s">
        <v>2429</v>
      </c>
      <c r="L3523">
        <v>1</v>
      </c>
      <c r="M3523" t="s">
        <v>8164</v>
      </c>
    </row>
    <row r="3524" spans="1:13" x14ac:dyDescent="0.25">
      <c r="A3524">
        <v>7431</v>
      </c>
      <c r="B3524">
        <v>2015</v>
      </c>
      <c r="C3524" t="s">
        <v>3458</v>
      </c>
      <c r="D3524" t="s">
        <v>89</v>
      </c>
      <c r="E3524" t="s">
        <v>3194</v>
      </c>
      <c r="F3524" t="s">
        <v>3839</v>
      </c>
      <c r="G3524" t="s">
        <v>3842</v>
      </c>
      <c r="H3524">
        <v>59</v>
      </c>
      <c r="I3524">
        <v>32</v>
      </c>
      <c r="K3524" t="s">
        <v>567</v>
      </c>
      <c r="L3524">
        <v>1</v>
      </c>
      <c r="M3524" t="s">
        <v>8165</v>
      </c>
    </row>
    <row r="3525" spans="1:13" x14ac:dyDescent="0.25">
      <c r="A3525">
        <v>7435</v>
      </c>
      <c r="B3525">
        <v>2015</v>
      </c>
      <c r="C3525" t="s">
        <v>3458</v>
      </c>
      <c r="D3525" t="s">
        <v>303</v>
      </c>
      <c r="E3525" t="s">
        <v>3194</v>
      </c>
      <c r="F3525" t="s">
        <v>3439</v>
      </c>
      <c r="G3525" t="s">
        <v>3841</v>
      </c>
      <c r="H3525">
        <v>75</v>
      </c>
      <c r="I3525">
        <v>73</v>
      </c>
      <c r="J3525" t="s">
        <v>3843</v>
      </c>
      <c r="K3525" t="s">
        <v>588</v>
      </c>
      <c r="L3525">
        <v>1</v>
      </c>
      <c r="M3525" t="s">
        <v>8168</v>
      </c>
    </row>
    <row r="3526" spans="1:13" x14ac:dyDescent="0.25">
      <c r="A3526">
        <v>7436</v>
      </c>
      <c r="B3526">
        <v>2015</v>
      </c>
      <c r="C3526" t="s">
        <v>3458</v>
      </c>
      <c r="D3526" t="s">
        <v>304</v>
      </c>
      <c r="E3526" t="s">
        <v>3194</v>
      </c>
      <c r="F3526" t="s">
        <v>3518</v>
      </c>
      <c r="G3526" t="s">
        <v>3842</v>
      </c>
      <c r="H3526">
        <v>73</v>
      </c>
      <c r="I3526">
        <v>65</v>
      </c>
      <c r="K3526" t="s">
        <v>569</v>
      </c>
      <c r="L3526">
        <v>1</v>
      </c>
      <c r="M3526" t="s">
        <v>8169</v>
      </c>
    </row>
    <row r="3527" spans="1:13" x14ac:dyDescent="0.25">
      <c r="A3527">
        <v>7440</v>
      </c>
      <c r="B3527">
        <v>2015</v>
      </c>
      <c r="C3527" t="s">
        <v>3498</v>
      </c>
      <c r="D3527" t="s">
        <v>64</v>
      </c>
      <c r="E3527" t="s">
        <v>3194</v>
      </c>
      <c r="F3527" t="s">
        <v>3442</v>
      </c>
      <c r="G3527" t="s">
        <v>3842</v>
      </c>
      <c r="H3527">
        <v>76</v>
      </c>
      <c r="I3527">
        <v>53</v>
      </c>
      <c r="K3527" t="s">
        <v>176</v>
      </c>
      <c r="L3527">
        <v>1</v>
      </c>
      <c r="M3527" t="s">
        <v>7640</v>
      </c>
    </row>
    <row r="3528" spans="1:13" x14ac:dyDescent="0.25">
      <c r="A3528">
        <v>7441</v>
      </c>
      <c r="B3528">
        <v>2015</v>
      </c>
      <c r="C3528" t="s">
        <v>3498</v>
      </c>
      <c r="D3528" t="s">
        <v>148</v>
      </c>
      <c r="E3528" t="s">
        <v>3194</v>
      </c>
      <c r="F3528" t="s">
        <v>3839</v>
      </c>
      <c r="G3528" t="s">
        <v>3842</v>
      </c>
      <c r="H3528">
        <v>115</v>
      </c>
      <c r="I3528">
        <v>35</v>
      </c>
      <c r="K3528" t="s">
        <v>258</v>
      </c>
      <c r="L3528">
        <v>1</v>
      </c>
      <c r="M3528" t="s">
        <v>8172</v>
      </c>
    </row>
    <row r="3529" spans="1:13" x14ac:dyDescent="0.25">
      <c r="A3529">
        <v>7442</v>
      </c>
      <c r="B3529">
        <v>2015</v>
      </c>
      <c r="C3529" t="s">
        <v>3498</v>
      </c>
      <c r="D3529" t="s">
        <v>12</v>
      </c>
      <c r="E3529" t="s">
        <v>3194</v>
      </c>
      <c r="F3529" t="s">
        <v>3839</v>
      </c>
      <c r="G3529" t="s">
        <v>3842</v>
      </c>
      <c r="H3529">
        <v>115</v>
      </c>
      <c r="I3529">
        <v>50</v>
      </c>
      <c r="K3529" t="s">
        <v>259</v>
      </c>
      <c r="L3529">
        <v>1</v>
      </c>
      <c r="M3529" t="s">
        <v>8173</v>
      </c>
    </row>
    <row r="3530" spans="1:13" x14ac:dyDescent="0.25">
      <c r="A3530">
        <v>7445</v>
      </c>
      <c r="B3530">
        <v>2015</v>
      </c>
      <c r="C3530" t="s">
        <v>3498</v>
      </c>
      <c r="D3530" t="s">
        <v>18</v>
      </c>
      <c r="E3530" t="s">
        <v>3194</v>
      </c>
      <c r="F3530" t="s">
        <v>3489</v>
      </c>
      <c r="G3530" t="s">
        <v>3841</v>
      </c>
      <c r="H3530">
        <v>72</v>
      </c>
      <c r="I3530">
        <v>66</v>
      </c>
      <c r="K3530" t="s">
        <v>151</v>
      </c>
      <c r="L3530">
        <v>1</v>
      </c>
      <c r="M3530" t="s">
        <v>6950</v>
      </c>
    </row>
    <row r="3531" spans="1:13" x14ac:dyDescent="0.25">
      <c r="A3531">
        <v>7448</v>
      </c>
      <c r="B3531">
        <v>2015</v>
      </c>
      <c r="C3531" t="s">
        <v>3498</v>
      </c>
      <c r="D3531" t="s">
        <v>331</v>
      </c>
      <c r="E3531" t="s">
        <v>3194</v>
      </c>
      <c r="F3531" t="s">
        <v>3440</v>
      </c>
      <c r="G3531" t="s">
        <v>3841</v>
      </c>
      <c r="H3531">
        <v>63</v>
      </c>
      <c r="I3531">
        <v>60</v>
      </c>
      <c r="K3531" t="s">
        <v>178</v>
      </c>
      <c r="L3531">
        <v>1</v>
      </c>
      <c r="M3531" t="s">
        <v>8177</v>
      </c>
    </row>
    <row r="3532" spans="1:13" x14ac:dyDescent="0.25">
      <c r="A3532">
        <v>7452</v>
      </c>
      <c r="B3532">
        <v>2015</v>
      </c>
      <c r="C3532" t="s">
        <v>3498</v>
      </c>
      <c r="D3532" t="s">
        <v>32</v>
      </c>
      <c r="E3532" t="s">
        <v>3194</v>
      </c>
      <c r="F3532" t="s">
        <v>3434</v>
      </c>
      <c r="G3532" t="s">
        <v>3842</v>
      </c>
      <c r="H3532">
        <v>63</v>
      </c>
      <c r="I3532">
        <v>52</v>
      </c>
      <c r="K3532" t="s">
        <v>548</v>
      </c>
      <c r="L3532">
        <v>1</v>
      </c>
      <c r="M3532" t="s">
        <v>7652</v>
      </c>
    </row>
    <row r="3533" spans="1:13" x14ac:dyDescent="0.25">
      <c r="A3533">
        <v>7455</v>
      </c>
      <c r="B3533">
        <v>2015</v>
      </c>
      <c r="C3533" t="s">
        <v>3498</v>
      </c>
      <c r="D3533" t="s">
        <v>271</v>
      </c>
      <c r="E3533" t="s">
        <v>3194</v>
      </c>
      <c r="F3533" t="s">
        <v>3458</v>
      </c>
      <c r="G3533" t="s">
        <v>3841</v>
      </c>
      <c r="H3533">
        <v>72</v>
      </c>
      <c r="I3533">
        <v>65</v>
      </c>
      <c r="K3533" t="s">
        <v>1276</v>
      </c>
      <c r="L3533">
        <v>1</v>
      </c>
      <c r="M3533" t="s">
        <v>8160</v>
      </c>
    </row>
    <row r="3534" spans="1:13" x14ac:dyDescent="0.25">
      <c r="A3534">
        <v>7456</v>
      </c>
      <c r="B3534">
        <v>2015</v>
      </c>
      <c r="C3534" t="s">
        <v>3498</v>
      </c>
      <c r="D3534" t="s">
        <v>85</v>
      </c>
      <c r="E3534" t="s">
        <v>3194</v>
      </c>
      <c r="F3534" t="s">
        <v>3495</v>
      </c>
      <c r="G3534" t="s">
        <v>3842</v>
      </c>
      <c r="H3534">
        <v>78</v>
      </c>
      <c r="I3534">
        <v>62</v>
      </c>
      <c r="K3534" t="s">
        <v>1277</v>
      </c>
      <c r="L3534">
        <v>1</v>
      </c>
      <c r="M3534" t="s">
        <v>8180</v>
      </c>
    </row>
    <row r="3535" spans="1:13" x14ac:dyDescent="0.25">
      <c r="A3535">
        <v>7461</v>
      </c>
      <c r="B3535">
        <v>2015</v>
      </c>
      <c r="C3535" t="s">
        <v>3498</v>
      </c>
      <c r="D3535" t="s">
        <v>208</v>
      </c>
      <c r="E3535" t="s">
        <v>3194</v>
      </c>
      <c r="F3535" t="s">
        <v>3351</v>
      </c>
      <c r="G3535" t="s">
        <v>3842</v>
      </c>
      <c r="H3535">
        <v>81</v>
      </c>
      <c r="I3535">
        <v>69</v>
      </c>
      <c r="K3535" t="s">
        <v>556</v>
      </c>
      <c r="L3535">
        <v>1</v>
      </c>
      <c r="M3535" t="s">
        <v>8145</v>
      </c>
    </row>
    <row r="3536" spans="1:13" x14ac:dyDescent="0.25">
      <c r="A3536">
        <v>7462</v>
      </c>
      <c r="B3536">
        <v>2015</v>
      </c>
      <c r="C3536" t="s">
        <v>3498</v>
      </c>
      <c r="D3536" t="s">
        <v>47</v>
      </c>
      <c r="E3536" t="s">
        <v>3194</v>
      </c>
      <c r="F3536" t="s">
        <v>3349</v>
      </c>
      <c r="G3536" t="s">
        <v>3842</v>
      </c>
      <c r="H3536">
        <v>77</v>
      </c>
      <c r="I3536">
        <v>72</v>
      </c>
      <c r="K3536" t="s">
        <v>360</v>
      </c>
      <c r="L3536">
        <v>1</v>
      </c>
      <c r="M3536" t="s">
        <v>8185</v>
      </c>
    </row>
    <row r="3537" spans="1:13" x14ac:dyDescent="0.25">
      <c r="A3537">
        <v>7463</v>
      </c>
      <c r="B3537">
        <v>2015</v>
      </c>
      <c r="C3537" t="s">
        <v>3498</v>
      </c>
      <c r="D3537" t="s">
        <v>190</v>
      </c>
      <c r="E3537" t="s">
        <v>3194</v>
      </c>
      <c r="F3537" t="s">
        <v>3359</v>
      </c>
      <c r="G3537" t="s">
        <v>3842</v>
      </c>
      <c r="H3537">
        <v>69</v>
      </c>
      <c r="I3537">
        <v>57</v>
      </c>
      <c r="K3537" t="s">
        <v>1282</v>
      </c>
      <c r="L3537">
        <v>1</v>
      </c>
      <c r="M3537" t="s">
        <v>8186</v>
      </c>
    </row>
    <row r="3538" spans="1:13" x14ac:dyDescent="0.25">
      <c r="A3538">
        <v>7465</v>
      </c>
      <c r="B3538">
        <v>2015</v>
      </c>
      <c r="C3538" t="s">
        <v>3498</v>
      </c>
      <c r="D3538" t="s">
        <v>51</v>
      </c>
      <c r="E3538" t="s">
        <v>3194</v>
      </c>
      <c r="F3538" t="s">
        <v>3354</v>
      </c>
      <c r="G3538" t="s">
        <v>3191</v>
      </c>
      <c r="K3538" t="s">
        <v>3191</v>
      </c>
      <c r="L3538">
        <v>0</v>
      </c>
      <c r="M3538" t="s">
        <v>8130</v>
      </c>
    </row>
    <row r="3539" spans="1:13" x14ac:dyDescent="0.25">
      <c r="A3539">
        <v>7467</v>
      </c>
      <c r="B3539">
        <v>2015</v>
      </c>
      <c r="C3539" t="s">
        <v>3498</v>
      </c>
      <c r="D3539" t="s">
        <v>711</v>
      </c>
      <c r="E3539" t="s">
        <v>3194</v>
      </c>
      <c r="F3539" t="s">
        <v>3354</v>
      </c>
      <c r="G3539" t="s">
        <v>3842</v>
      </c>
      <c r="H3539">
        <v>76</v>
      </c>
      <c r="I3539">
        <v>64</v>
      </c>
      <c r="K3539" t="s">
        <v>363</v>
      </c>
      <c r="L3539">
        <v>1</v>
      </c>
      <c r="M3539" t="s">
        <v>8132</v>
      </c>
    </row>
    <row r="3540" spans="1:13" x14ac:dyDescent="0.25">
      <c r="A3540">
        <v>7468</v>
      </c>
      <c r="B3540">
        <v>2015</v>
      </c>
      <c r="C3540" t="s">
        <v>3498</v>
      </c>
      <c r="D3540" t="s">
        <v>345</v>
      </c>
      <c r="E3540" t="s">
        <v>3194</v>
      </c>
      <c r="F3540" t="s">
        <v>3441</v>
      </c>
      <c r="G3540" t="s">
        <v>3842</v>
      </c>
      <c r="H3540">
        <v>63</v>
      </c>
      <c r="I3540">
        <v>57</v>
      </c>
      <c r="K3540" t="s">
        <v>1579</v>
      </c>
      <c r="L3540">
        <v>1</v>
      </c>
      <c r="M3540" t="s">
        <v>8188</v>
      </c>
    </row>
    <row r="3541" spans="1:13" x14ac:dyDescent="0.25">
      <c r="A3541">
        <v>7469</v>
      </c>
      <c r="B3541">
        <v>2015</v>
      </c>
      <c r="C3541" t="s">
        <v>3498</v>
      </c>
      <c r="D3541" t="s">
        <v>56</v>
      </c>
      <c r="E3541" t="s">
        <v>3194</v>
      </c>
      <c r="F3541" t="s">
        <v>3353</v>
      </c>
      <c r="G3541" t="s">
        <v>3842</v>
      </c>
      <c r="H3541">
        <v>70</v>
      </c>
      <c r="I3541">
        <v>67</v>
      </c>
      <c r="K3541" t="s">
        <v>1427</v>
      </c>
      <c r="L3541">
        <v>1</v>
      </c>
      <c r="M3541" t="s">
        <v>8189</v>
      </c>
    </row>
    <row r="3542" spans="1:13" x14ac:dyDescent="0.25">
      <c r="A3542">
        <v>7474</v>
      </c>
      <c r="B3542">
        <v>2015</v>
      </c>
      <c r="C3542" t="s">
        <v>3441</v>
      </c>
      <c r="D3542" t="s">
        <v>12</v>
      </c>
      <c r="E3542" t="s">
        <v>3194</v>
      </c>
      <c r="F3542" t="s">
        <v>3839</v>
      </c>
      <c r="G3542" t="s">
        <v>3842</v>
      </c>
      <c r="H3542">
        <v>88</v>
      </c>
      <c r="I3542">
        <v>71</v>
      </c>
      <c r="K3542" t="s">
        <v>67</v>
      </c>
      <c r="L3542">
        <v>1</v>
      </c>
      <c r="M3542" t="s">
        <v>8190</v>
      </c>
    </row>
    <row r="3543" spans="1:13" x14ac:dyDescent="0.25">
      <c r="A3543">
        <v>7476</v>
      </c>
      <c r="B3543">
        <v>2015</v>
      </c>
      <c r="C3543" t="s">
        <v>3441</v>
      </c>
      <c r="D3543" t="s">
        <v>102</v>
      </c>
      <c r="E3543" t="s">
        <v>3194</v>
      </c>
      <c r="F3543" t="s">
        <v>3442</v>
      </c>
      <c r="G3543" t="s">
        <v>3842</v>
      </c>
      <c r="H3543">
        <v>74</v>
      </c>
      <c r="I3543">
        <v>71</v>
      </c>
      <c r="K3543" t="s">
        <v>235</v>
      </c>
      <c r="L3543">
        <v>1</v>
      </c>
      <c r="M3543" t="s">
        <v>7641</v>
      </c>
    </row>
    <row r="3544" spans="1:13" x14ac:dyDescent="0.25">
      <c r="A3544">
        <v>7477</v>
      </c>
      <c r="B3544">
        <v>2015</v>
      </c>
      <c r="C3544" t="s">
        <v>3441</v>
      </c>
      <c r="D3544" t="s">
        <v>104</v>
      </c>
      <c r="E3544" t="s">
        <v>3194</v>
      </c>
      <c r="F3544" t="s">
        <v>3839</v>
      </c>
      <c r="G3544" t="s">
        <v>3842</v>
      </c>
      <c r="H3544">
        <v>81</v>
      </c>
      <c r="I3544">
        <v>49</v>
      </c>
      <c r="K3544" t="s">
        <v>290</v>
      </c>
      <c r="L3544">
        <v>1</v>
      </c>
      <c r="M3544" t="s">
        <v>8192</v>
      </c>
    </row>
    <row r="3545" spans="1:13" x14ac:dyDescent="0.25">
      <c r="A3545">
        <v>7478</v>
      </c>
      <c r="B3545">
        <v>2015</v>
      </c>
      <c r="C3545" t="s">
        <v>3441</v>
      </c>
      <c r="D3545" t="s">
        <v>18</v>
      </c>
      <c r="E3545" t="s">
        <v>3194</v>
      </c>
      <c r="F3545" t="s">
        <v>3425</v>
      </c>
      <c r="G3545" t="s">
        <v>3842</v>
      </c>
      <c r="H3545">
        <v>79</v>
      </c>
      <c r="I3545">
        <v>76</v>
      </c>
      <c r="J3545" t="s">
        <v>3843</v>
      </c>
      <c r="K3545" t="s">
        <v>152</v>
      </c>
      <c r="L3545">
        <v>1</v>
      </c>
      <c r="M3545" t="s">
        <v>5936</v>
      </c>
    </row>
    <row r="3546" spans="1:13" x14ac:dyDescent="0.25">
      <c r="A3546">
        <v>7480</v>
      </c>
      <c r="B3546">
        <v>2015</v>
      </c>
      <c r="C3546" t="s">
        <v>3441</v>
      </c>
      <c r="D3546" t="s">
        <v>78</v>
      </c>
      <c r="E3546" t="s">
        <v>3194</v>
      </c>
      <c r="F3546" t="s">
        <v>3225</v>
      </c>
      <c r="G3546" t="s">
        <v>3842</v>
      </c>
      <c r="H3546">
        <v>79</v>
      </c>
      <c r="I3546">
        <v>67</v>
      </c>
      <c r="K3546" t="s">
        <v>154</v>
      </c>
      <c r="L3546">
        <v>1</v>
      </c>
      <c r="M3546" t="s">
        <v>7049</v>
      </c>
    </row>
    <row r="3547" spans="1:13" x14ac:dyDescent="0.25">
      <c r="A3547">
        <v>7481</v>
      </c>
      <c r="B3547">
        <v>2015</v>
      </c>
      <c r="C3547" t="s">
        <v>3441</v>
      </c>
      <c r="D3547" t="s">
        <v>331</v>
      </c>
      <c r="E3547" t="s">
        <v>3194</v>
      </c>
      <c r="F3547" t="s">
        <v>3426</v>
      </c>
      <c r="G3547" t="s">
        <v>3842</v>
      </c>
      <c r="H3547">
        <v>64</v>
      </c>
      <c r="I3547">
        <v>55</v>
      </c>
      <c r="K3547" t="s">
        <v>332</v>
      </c>
      <c r="L3547">
        <v>1</v>
      </c>
      <c r="M3547" t="s">
        <v>5928</v>
      </c>
    </row>
    <row r="3548" spans="1:13" x14ac:dyDescent="0.25">
      <c r="A3548">
        <v>7487</v>
      </c>
      <c r="B3548">
        <v>2015</v>
      </c>
      <c r="C3548" t="s">
        <v>3441</v>
      </c>
      <c r="D3548" t="s">
        <v>159</v>
      </c>
      <c r="E3548" t="s">
        <v>3194</v>
      </c>
      <c r="F3548" t="s">
        <v>3354</v>
      </c>
      <c r="G3548" t="s">
        <v>3842</v>
      </c>
      <c r="H3548">
        <v>71</v>
      </c>
      <c r="I3548">
        <v>59</v>
      </c>
      <c r="K3548" t="s">
        <v>1508</v>
      </c>
      <c r="L3548">
        <v>1</v>
      </c>
      <c r="M3548" t="s">
        <v>8118</v>
      </c>
    </row>
    <row r="3549" spans="1:13" x14ac:dyDescent="0.25">
      <c r="A3549">
        <v>7488</v>
      </c>
      <c r="B3549">
        <v>2015</v>
      </c>
      <c r="C3549" t="s">
        <v>3441</v>
      </c>
      <c r="D3549" t="s">
        <v>161</v>
      </c>
      <c r="E3549" t="s">
        <v>3194</v>
      </c>
      <c r="F3549" t="s">
        <v>3271</v>
      </c>
      <c r="G3549" t="s">
        <v>3841</v>
      </c>
      <c r="H3549">
        <v>84</v>
      </c>
      <c r="I3549">
        <v>57</v>
      </c>
      <c r="K3549" t="s">
        <v>1846</v>
      </c>
      <c r="L3549">
        <v>1</v>
      </c>
      <c r="M3549" t="s">
        <v>8195</v>
      </c>
    </row>
    <row r="3550" spans="1:13" x14ac:dyDescent="0.25">
      <c r="A3550">
        <v>7489</v>
      </c>
      <c r="B3550">
        <v>2015</v>
      </c>
      <c r="C3550" t="s">
        <v>3441</v>
      </c>
      <c r="D3550" t="s">
        <v>37</v>
      </c>
      <c r="E3550" t="s">
        <v>3194</v>
      </c>
      <c r="F3550" t="s">
        <v>3518</v>
      </c>
      <c r="G3550" t="s">
        <v>3841</v>
      </c>
      <c r="H3550">
        <v>69</v>
      </c>
      <c r="I3550">
        <v>52</v>
      </c>
      <c r="K3550" t="s">
        <v>1847</v>
      </c>
      <c r="L3550">
        <v>1</v>
      </c>
      <c r="M3550" t="s">
        <v>8196</v>
      </c>
    </row>
    <row r="3551" spans="1:13" x14ac:dyDescent="0.25">
      <c r="A3551">
        <v>7491</v>
      </c>
      <c r="B3551">
        <v>2015</v>
      </c>
      <c r="C3551" t="s">
        <v>3441</v>
      </c>
      <c r="D3551" t="s">
        <v>40</v>
      </c>
      <c r="E3551" t="s">
        <v>3194</v>
      </c>
      <c r="F3551" t="s">
        <v>3498</v>
      </c>
      <c r="G3551" t="s">
        <v>3842</v>
      </c>
      <c r="H3551">
        <v>71</v>
      </c>
      <c r="I3551">
        <v>67</v>
      </c>
      <c r="K3551" t="s">
        <v>2434</v>
      </c>
      <c r="L3551">
        <v>1</v>
      </c>
      <c r="M3551" t="s">
        <v>8181</v>
      </c>
    </row>
    <row r="3552" spans="1:13" x14ac:dyDescent="0.25">
      <c r="A3552">
        <v>7492</v>
      </c>
      <c r="B3552">
        <v>2015</v>
      </c>
      <c r="C3552" t="s">
        <v>3441</v>
      </c>
      <c r="D3552" t="s">
        <v>317</v>
      </c>
      <c r="E3552" t="s">
        <v>3194</v>
      </c>
      <c r="F3552" t="s">
        <v>3359</v>
      </c>
      <c r="G3552" t="s">
        <v>3841</v>
      </c>
      <c r="H3552">
        <v>66</v>
      </c>
      <c r="I3552">
        <v>63</v>
      </c>
      <c r="K3552" t="s">
        <v>1849</v>
      </c>
      <c r="L3552">
        <v>1</v>
      </c>
      <c r="M3552" t="s">
        <v>8198</v>
      </c>
    </row>
    <row r="3553" spans="1:13" x14ac:dyDescent="0.25">
      <c r="A3553">
        <v>7497</v>
      </c>
      <c r="B3553">
        <v>2015</v>
      </c>
      <c r="C3553" t="s">
        <v>3441</v>
      </c>
      <c r="D3553" t="s">
        <v>190</v>
      </c>
      <c r="E3553" t="s">
        <v>3194</v>
      </c>
      <c r="F3553" t="s">
        <v>3351</v>
      </c>
      <c r="G3553" t="s">
        <v>3842</v>
      </c>
      <c r="H3553">
        <v>72</v>
      </c>
      <c r="I3553">
        <v>70</v>
      </c>
      <c r="K3553" t="s">
        <v>2435</v>
      </c>
      <c r="L3553">
        <v>1</v>
      </c>
      <c r="M3553" t="s">
        <v>8147</v>
      </c>
    </row>
    <row r="3554" spans="1:13" x14ac:dyDescent="0.25">
      <c r="A3554">
        <v>7498</v>
      </c>
      <c r="B3554">
        <v>2015</v>
      </c>
      <c r="C3554" t="s">
        <v>3441</v>
      </c>
      <c r="D3554" t="s">
        <v>92</v>
      </c>
      <c r="E3554" t="s">
        <v>3194</v>
      </c>
      <c r="F3554" t="s">
        <v>3353</v>
      </c>
      <c r="G3554" t="s">
        <v>3842</v>
      </c>
      <c r="H3554">
        <v>82</v>
      </c>
      <c r="I3554">
        <v>68</v>
      </c>
      <c r="K3554" t="s">
        <v>2436</v>
      </c>
      <c r="L3554">
        <v>1</v>
      </c>
      <c r="M3554" t="s">
        <v>8201</v>
      </c>
    </row>
    <row r="3555" spans="1:13" x14ac:dyDescent="0.25">
      <c r="A3555">
        <v>7499</v>
      </c>
      <c r="B3555">
        <v>2015</v>
      </c>
      <c r="C3555" t="s">
        <v>3441</v>
      </c>
      <c r="D3555" t="s">
        <v>95</v>
      </c>
      <c r="E3555" t="s">
        <v>3194</v>
      </c>
      <c r="F3555" t="s">
        <v>3349</v>
      </c>
      <c r="G3555" t="s">
        <v>3842</v>
      </c>
      <c r="H3555">
        <v>55</v>
      </c>
      <c r="I3555">
        <v>50</v>
      </c>
      <c r="K3555" t="s">
        <v>1745</v>
      </c>
      <c r="L3555">
        <v>1</v>
      </c>
      <c r="M3555" t="s">
        <v>8202</v>
      </c>
    </row>
    <row r="3556" spans="1:13" x14ac:dyDescent="0.25">
      <c r="A3556">
        <v>7503</v>
      </c>
      <c r="B3556">
        <v>2015</v>
      </c>
      <c r="C3556" t="s">
        <v>3359</v>
      </c>
      <c r="D3556" t="s">
        <v>65</v>
      </c>
      <c r="E3556" t="s">
        <v>3194</v>
      </c>
      <c r="F3556" t="s">
        <v>3839</v>
      </c>
      <c r="G3556" t="s">
        <v>3842</v>
      </c>
      <c r="H3556">
        <v>87</v>
      </c>
      <c r="I3556">
        <v>79</v>
      </c>
      <c r="K3556" t="s">
        <v>11</v>
      </c>
      <c r="L3556">
        <v>1</v>
      </c>
      <c r="M3556" t="s">
        <v>8204</v>
      </c>
    </row>
    <row r="3557" spans="1:13" x14ac:dyDescent="0.25">
      <c r="A3557">
        <v>7509</v>
      </c>
      <c r="B3557">
        <v>2015</v>
      </c>
      <c r="C3557" t="s">
        <v>3359</v>
      </c>
      <c r="D3557" t="s">
        <v>16</v>
      </c>
      <c r="E3557" t="s">
        <v>3194</v>
      </c>
      <c r="F3557" t="s">
        <v>3839</v>
      </c>
      <c r="G3557" t="s">
        <v>3842</v>
      </c>
      <c r="H3557">
        <v>121</v>
      </c>
      <c r="I3557">
        <v>49</v>
      </c>
      <c r="K3557" t="s">
        <v>291</v>
      </c>
      <c r="L3557">
        <v>1</v>
      </c>
      <c r="M3557" t="s">
        <v>8206</v>
      </c>
    </row>
    <row r="3558" spans="1:13" x14ac:dyDescent="0.25">
      <c r="A3558">
        <v>7510</v>
      </c>
      <c r="B3558">
        <v>2015</v>
      </c>
      <c r="C3558" t="s">
        <v>3359</v>
      </c>
      <c r="D3558" t="s">
        <v>502</v>
      </c>
      <c r="E3558" t="s">
        <v>3194</v>
      </c>
      <c r="F3558" t="s">
        <v>3440</v>
      </c>
      <c r="G3558" t="s">
        <v>3841</v>
      </c>
      <c r="H3558">
        <v>63</v>
      </c>
      <c r="I3558">
        <v>59</v>
      </c>
      <c r="K3558" t="s">
        <v>315</v>
      </c>
      <c r="L3558">
        <v>1</v>
      </c>
      <c r="M3558" t="s">
        <v>8207</v>
      </c>
    </row>
    <row r="3559" spans="1:13" x14ac:dyDescent="0.25">
      <c r="A3559">
        <v>7512</v>
      </c>
      <c r="B3559">
        <v>2015</v>
      </c>
      <c r="C3559" t="s">
        <v>3359</v>
      </c>
      <c r="D3559" t="s">
        <v>20</v>
      </c>
      <c r="E3559" t="s">
        <v>3194</v>
      </c>
      <c r="F3559" t="s">
        <v>3490</v>
      </c>
      <c r="G3559" t="s">
        <v>3841</v>
      </c>
      <c r="H3559">
        <v>70</v>
      </c>
      <c r="I3559">
        <v>68</v>
      </c>
      <c r="J3559" t="s">
        <v>3843</v>
      </c>
      <c r="K3559" t="s">
        <v>857</v>
      </c>
      <c r="L3559">
        <v>1</v>
      </c>
      <c r="M3559" t="s">
        <v>6914</v>
      </c>
    </row>
    <row r="3560" spans="1:13" x14ac:dyDescent="0.25">
      <c r="A3560">
        <v>7515</v>
      </c>
      <c r="B3560">
        <v>2015</v>
      </c>
      <c r="C3560" t="s">
        <v>3359</v>
      </c>
      <c r="D3560" t="s">
        <v>417</v>
      </c>
      <c r="E3560" t="s">
        <v>3194</v>
      </c>
      <c r="F3560" t="s">
        <v>3335</v>
      </c>
      <c r="G3560" t="s">
        <v>3841</v>
      </c>
      <c r="H3560">
        <v>83</v>
      </c>
      <c r="I3560">
        <v>60</v>
      </c>
      <c r="K3560" t="s">
        <v>845</v>
      </c>
      <c r="L3560">
        <v>1</v>
      </c>
      <c r="M3560" t="s">
        <v>5038</v>
      </c>
    </row>
    <row r="3561" spans="1:13" x14ac:dyDescent="0.25">
      <c r="A3561">
        <v>7517</v>
      </c>
      <c r="B3561">
        <v>2015</v>
      </c>
      <c r="C3561" t="s">
        <v>3359</v>
      </c>
      <c r="D3561" t="s">
        <v>32</v>
      </c>
      <c r="E3561" t="s">
        <v>3194</v>
      </c>
      <c r="F3561" t="s">
        <v>3271</v>
      </c>
      <c r="G3561" t="s">
        <v>3841</v>
      </c>
      <c r="H3561">
        <v>66</v>
      </c>
      <c r="I3561">
        <v>57</v>
      </c>
      <c r="K3561" t="s">
        <v>920</v>
      </c>
      <c r="L3561">
        <v>1</v>
      </c>
      <c r="M3561" t="s">
        <v>8209</v>
      </c>
    </row>
    <row r="3562" spans="1:13" x14ac:dyDescent="0.25">
      <c r="A3562">
        <v>7520</v>
      </c>
      <c r="B3562">
        <v>2015</v>
      </c>
      <c r="C3562" t="s">
        <v>3359</v>
      </c>
      <c r="D3562" t="s">
        <v>271</v>
      </c>
      <c r="E3562" t="s">
        <v>3194</v>
      </c>
      <c r="F3562" t="s">
        <v>3495</v>
      </c>
      <c r="G3562" t="s">
        <v>3842</v>
      </c>
      <c r="H3562">
        <v>91</v>
      </c>
      <c r="I3562">
        <v>63</v>
      </c>
      <c r="K3562" t="s">
        <v>1773</v>
      </c>
      <c r="L3562">
        <v>1</v>
      </c>
      <c r="M3562" t="s">
        <v>8212</v>
      </c>
    </row>
    <row r="3563" spans="1:13" x14ac:dyDescent="0.25">
      <c r="A3563">
        <v>7521</v>
      </c>
      <c r="B3563">
        <v>2015</v>
      </c>
      <c r="C3563" t="s">
        <v>3359</v>
      </c>
      <c r="D3563" t="s">
        <v>85</v>
      </c>
      <c r="E3563" t="s">
        <v>3194</v>
      </c>
      <c r="F3563" t="s">
        <v>3458</v>
      </c>
      <c r="G3563" t="s">
        <v>3841</v>
      </c>
      <c r="H3563">
        <v>65</v>
      </c>
      <c r="I3563">
        <v>62</v>
      </c>
      <c r="K3563" t="s">
        <v>2438</v>
      </c>
      <c r="L3563">
        <v>1</v>
      </c>
      <c r="M3563" t="s">
        <v>8161</v>
      </c>
    </row>
    <row r="3564" spans="1:13" x14ac:dyDescent="0.25">
      <c r="A3564">
        <v>7525</v>
      </c>
      <c r="B3564">
        <v>2015</v>
      </c>
      <c r="C3564" t="s">
        <v>3359</v>
      </c>
      <c r="D3564" t="s">
        <v>44</v>
      </c>
      <c r="E3564" t="s">
        <v>3194</v>
      </c>
      <c r="F3564" t="s">
        <v>3498</v>
      </c>
      <c r="G3564" t="s">
        <v>3841</v>
      </c>
      <c r="H3564">
        <v>66</v>
      </c>
      <c r="I3564">
        <v>57</v>
      </c>
      <c r="K3564" t="s">
        <v>2439</v>
      </c>
      <c r="L3564">
        <v>1</v>
      </c>
      <c r="M3564" t="s">
        <v>8184</v>
      </c>
    </row>
    <row r="3565" spans="1:13" x14ac:dyDescent="0.25">
      <c r="A3565">
        <v>7526</v>
      </c>
      <c r="B3565">
        <v>2015</v>
      </c>
      <c r="C3565" t="s">
        <v>3359</v>
      </c>
      <c r="D3565" t="s">
        <v>208</v>
      </c>
      <c r="E3565" t="s">
        <v>3194</v>
      </c>
      <c r="F3565" t="s">
        <v>3349</v>
      </c>
      <c r="G3565" t="s">
        <v>3842</v>
      </c>
      <c r="H3565">
        <v>72</v>
      </c>
      <c r="I3565">
        <v>57</v>
      </c>
      <c r="K3565" t="s">
        <v>2440</v>
      </c>
      <c r="L3565">
        <v>1</v>
      </c>
      <c r="M3565" t="s">
        <v>8214</v>
      </c>
    </row>
    <row r="3566" spans="1:13" x14ac:dyDescent="0.25">
      <c r="A3566">
        <v>7527</v>
      </c>
      <c r="B3566">
        <v>2015</v>
      </c>
      <c r="C3566" t="s">
        <v>3359</v>
      </c>
      <c r="D3566" t="s">
        <v>47</v>
      </c>
      <c r="E3566" t="s">
        <v>3194</v>
      </c>
      <c r="F3566" t="s">
        <v>3351</v>
      </c>
      <c r="G3566" t="s">
        <v>3842</v>
      </c>
      <c r="H3566">
        <v>73</v>
      </c>
      <c r="I3566">
        <v>71</v>
      </c>
      <c r="K3566" t="s">
        <v>1777</v>
      </c>
      <c r="L3566">
        <v>1</v>
      </c>
      <c r="M3566" t="s">
        <v>8146</v>
      </c>
    </row>
    <row r="3567" spans="1:13" x14ac:dyDescent="0.25">
      <c r="A3567">
        <v>7532</v>
      </c>
      <c r="B3567">
        <v>2015</v>
      </c>
      <c r="C3567" t="s">
        <v>3359</v>
      </c>
      <c r="D3567" t="s">
        <v>345</v>
      </c>
      <c r="E3567" t="s">
        <v>3194</v>
      </c>
      <c r="F3567" t="s">
        <v>3353</v>
      </c>
      <c r="G3567" t="s">
        <v>3842</v>
      </c>
      <c r="H3567">
        <v>86</v>
      </c>
      <c r="I3567">
        <v>73</v>
      </c>
      <c r="K3567" t="s">
        <v>2441</v>
      </c>
      <c r="L3567">
        <v>1</v>
      </c>
      <c r="M3567" t="s">
        <v>8217</v>
      </c>
    </row>
    <row r="3568" spans="1:13" x14ac:dyDescent="0.25">
      <c r="A3568">
        <v>7533</v>
      </c>
      <c r="B3568">
        <v>2015</v>
      </c>
      <c r="C3568" t="s">
        <v>3359</v>
      </c>
      <c r="D3568" t="s">
        <v>56</v>
      </c>
      <c r="E3568" t="s">
        <v>3194</v>
      </c>
      <c r="F3568" t="s">
        <v>3441</v>
      </c>
      <c r="G3568" t="s">
        <v>3842</v>
      </c>
      <c r="H3568">
        <v>87</v>
      </c>
      <c r="I3568">
        <v>55</v>
      </c>
      <c r="K3568" t="s">
        <v>2442</v>
      </c>
      <c r="L3568">
        <v>1</v>
      </c>
      <c r="M3568" t="s">
        <v>8203</v>
      </c>
    </row>
    <row r="3569" spans="1:13" x14ac:dyDescent="0.25">
      <c r="A3569">
        <v>7537</v>
      </c>
      <c r="B3569">
        <v>2015</v>
      </c>
      <c r="C3569" t="s">
        <v>3271</v>
      </c>
      <c r="D3569" t="s">
        <v>64</v>
      </c>
      <c r="E3569" t="s">
        <v>3194</v>
      </c>
      <c r="F3569" t="s">
        <v>3262</v>
      </c>
      <c r="G3569" t="s">
        <v>3841</v>
      </c>
      <c r="H3569">
        <v>77</v>
      </c>
      <c r="I3569">
        <v>74</v>
      </c>
      <c r="K3569" t="s">
        <v>9</v>
      </c>
      <c r="L3569">
        <v>1</v>
      </c>
      <c r="M3569" t="s">
        <v>4138</v>
      </c>
    </row>
    <row r="3570" spans="1:13" x14ac:dyDescent="0.25">
      <c r="A3570">
        <v>7539</v>
      </c>
      <c r="B3570">
        <v>2015</v>
      </c>
      <c r="C3570" t="s">
        <v>3271</v>
      </c>
      <c r="D3570" t="s">
        <v>149</v>
      </c>
      <c r="E3570" t="s">
        <v>3194</v>
      </c>
      <c r="F3570" t="s">
        <v>3839</v>
      </c>
      <c r="G3570" t="s">
        <v>3842</v>
      </c>
      <c r="H3570">
        <v>89</v>
      </c>
      <c r="I3570">
        <v>56</v>
      </c>
      <c r="K3570" t="s">
        <v>99</v>
      </c>
      <c r="L3570">
        <v>1</v>
      </c>
      <c r="M3570" t="s">
        <v>8221</v>
      </c>
    </row>
    <row r="3571" spans="1:13" x14ac:dyDescent="0.25">
      <c r="A3571">
        <v>7544</v>
      </c>
      <c r="B3571">
        <v>2015</v>
      </c>
      <c r="C3571" t="s">
        <v>3271</v>
      </c>
      <c r="D3571" t="s">
        <v>18</v>
      </c>
      <c r="E3571" t="s">
        <v>3194</v>
      </c>
      <c r="F3571" t="s">
        <v>3839</v>
      </c>
      <c r="G3571" t="s">
        <v>3842</v>
      </c>
      <c r="H3571">
        <v>102</v>
      </c>
      <c r="I3571">
        <v>66</v>
      </c>
      <c r="K3571" t="s">
        <v>291</v>
      </c>
      <c r="L3571">
        <v>1</v>
      </c>
      <c r="M3571" t="s">
        <v>8223</v>
      </c>
    </row>
    <row r="3572" spans="1:13" x14ac:dyDescent="0.25">
      <c r="A3572">
        <v>7545</v>
      </c>
      <c r="B3572">
        <v>2015</v>
      </c>
      <c r="C3572" t="s">
        <v>3271</v>
      </c>
      <c r="D3572" t="s">
        <v>20</v>
      </c>
      <c r="E3572" t="s">
        <v>3194</v>
      </c>
      <c r="F3572" t="s">
        <v>3325</v>
      </c>
      <c r="G3572" t="s">
        <v>3842</v>
      </c>
      <c r="H3572">
        <v>93</v>
      </c>
      <c r="I3572">
        <v>81</v>
      </c>
      <c r="K3572" t="s">
        <v>178</v>
      </c>
      <c r="L3572">
        <v>1</v>
      </c>
      <c r="M3572" t="s">
        <v>6788</v>
      </c>
    </row>
    <row r="3573" spans="1:13" x14ac:dyDescent="0.25">
      <c r="A3573">
        <v>7547</v>
      </c>
      <c r="B3573">
        <v>2015</v>
      </c>
      <c r="C3573" t="s">
        <v>3271</v>
      </c>
      <c r="D3573" t="s">
        <v>263</v>
      </c>
      <c r="E3573" t="s">
        <v>3194</v>
      </c>
      <c r="F3573" t="s">
        <v>3535</v>
      </c>
      <c r="G3573" t="s">
        <v>3842</v>
      </c>
      <c r="H3573">
        <v>94</v>
      </c>
      <c r="I3573">
        <v>56</v>
      </c>
      <c r="K3573" t="s">
        <v>332</v>
      </c>
      <c r="L3573">
        <v>1</v>
      </c>
      <c r="M3573" t="s">
        <v>8224</v>
      </c>
    </row>
    <row r="3574" spans="1:13" x14ac:dyDescent="0.25">
      <c r="A3574">
        <v>7548</v>
      </c>
      <c r="B3574">
        <v>2015</v>
      </c>
      <c r="C3574" t="s">
        <v>3271</v>
      </c>
      <c r="D3574" t="s">
        <v>26</v>
      </c>
      <c r="E3574" t="s">
        <v>3194</v>
      </c>
      <c r="F3574" t="s">
        <v>3314</v>
      </c>
      <c r="G3574" t="s">
        <v>3842</v>
      </c>
      <c r="H3574">
        <v>89</v>
      </c>
      <c r="I3574">
        <v>77</v>
      </c>
      <c r="K3574" t="s">
        <v>398</v>
      </c>
      <c r="L3574">
        <v>1</v>
      </c>
      <c r="M3574" t="s">
        <v>7724</v>
      </c>
    </row>
    <row r="3575" spans="1:13" x14ac:dyDescent="0.25">
      <c r="A3575">
        <v>7550</v>
      </c>
      <c r="B3575">
        <v>2015</v>
      </c>
      <c r="C3575" t="s">
        <v>3271</v>
      </c>
      <c r="D3575" t="s">
        <v>30</v>
      </c>
      <c r="E3575" t="s">
        <v>3194</v>
      </c>
      <c r="F3575" t="s">
        <v>3521</v>
      </c>
      <c r="G3575" t="s">
        <v>3842</v>
      </c>
      <c r="H3575">
        <v>76</v>
      </c>
      <c r="I3575">
        <v>39</v>
      </c>
      <c r="K3575" t="s">
        <v>904</v>
      </c>
      <c r="L3575">
        <v>1</v>
      </c>
      <c r="M3575" t="s">
        <v>8225</v>
      </c>
    </row>
    <row r="3576" spans="1:13" x14ac:dyDescent="0.25">
      <c r="A3576">
        <v>7554</v>
      </c>
      <c r="B3576">
        <v>2015</v>
      </c>
      <c r="C3576" t="s">
        <v>3271</v>
      </c>
      <c r="D3576" t="s">
        <v>271</v>
      </c>
      <c r="E3576" t="s">
        <v>3194</v>
      </c>
      <c r="F3576" t="s">
        <v>3351</v>
      </c>
      <c r="G3576" t="s">
        <v>3842</v>
      </c>
      <c r="H3576">
        <v>92</v>
      </c>
      <c r="I3576">
        <v>77</v>
      </c>
      <c r="K3576" t="s">
        <v>2446</v>
      </c>
      <c r="L3576">
        <v>1</v>
      </c>
      <c r="M3576" t="s">
        <v>8140</v>
      </c>
    </row>
    <row r="3577" spans="1:13" x14ac:dyDescent="0.25">
      <c r="A3577">
        <v>7555</v>
      </c>
      <c r="B3577">
        <v>2015</v>
      </c>
      <c r="C3577" t="s">
        <v>3271</v>
      </c>
      <c r="D3577" t="s">
        <v>85</v>
      </c>
      <c r="E3577" t="s">
        <v>3194</v>
      </c>
      <c r="F3577" t="s">
        <v>3349</v>
      </c>
      <c r="G3577" t="s">
        <v>3842</v>
      </c>
      <c r="H3577">
        <v>91</v>
      </c>
      <c r="I3577">
        <v>72</v>
      </c>
      <c r="K3577" t="s">
        <v>2447</v>
      </c>
      <c r="L3577">
        <v>1</v>
      </c>
      <c r="M3577" t="s">
        <v>8227</v>
      </c>
    </row>
    <row r="3578" spans="1:13" x14ac:dyDescent="0.25">
      <c r="A3578">
        <v>7558</v>
      </c>
      <c r="B3578">
        <v>2015</v>
      </c>
      <c r="C3578" t="s">
        <v>3271</v>
      </c>
      <c r="D3578" t="s">
        <v>277</v>
      </c>
      <c r="E3578" t="s">
        <v>3194</v>
      </c>
      <c r="F3578" t="s">
        <v>3498</v>
      </c>
      <c r="G3578" t="s">
        <v>3842</v>
      </c>
      <c r="H3578">
        <v>85</v>
      </c>
      <c r="I3578">
        <v>78</v>
      </c>
      <c r="J3578" t="s">
        <v>3843</v>
      </c>
      <c r="K3578" t="s">
        <v>2448</v>
      </c>
      <c r="L3578">
        <v>1</v>
      </c>
      <c r="M3578" t="s">
        <v>8183</v>
      </c>
    </row>
    <row r="3579" spans="1:13" x14ac:dyDescent="0.25">
      <c r="A3579">
        <v>7559</v>
      </c>
      <c r="B3579">
        <v>2015</v>
      </c>
      <c r="C3579" t="s">
        <v>3271</v>
      </c>
      <c r="D3579" t="s">
        <v>44</v>
      </c>
      <c r="E3579" t="s">
        <v>3194</v>
      </c>
      <c r="F3579" t="s">
        <v>3439</v>
      </c>
      <c r="G3579" t="s">
        <v>3842</v>
      </c>
      <c r="H3579">
        <v>65</v>
      </c>
      <c r="I3579">
        <v>62</v>
      </c>
      <c r="K3579" t="s">
        <v>2449</v>
      </c>
      <c r="L3579">
        <v>1</v>
      </c>
      <c r="M3579" t="s">
        <v>8229</v>
      </c>
    </row>
    <row r="3580" spans="1:13" x14ac:dyDescent="0.25">
      <c r="A3580">
        <v>7560</v>
      </c>
      <c r="B3580">
        <v>2015</v>
      </c>
      <c r="C3580" t="s">
        <v>3271</v>
      </c>
      <c r="D3580" t="s">
        <v>208</v>
      </c>
      <c r="E3580" t="s">
        <v>3194</v>
      </c>
      <c r="F3580" t="s">
        <v>3518</v>
      </c>
      <c r="G3580" t="s">
        <v>3842</v>
      </c>
      <c r="H3580">
        <v>82</v>
      </c>
      <c r="I3580">
        <v>72</v>
      </c>
      <c r="K3580" t="s">
        <v>2450</v>
      </c>
      <c r="L3580">
        <v>1</v>
      </c>
      <c r="M3580" t="s">
        <v>8230</v>
      </c>
    </row>
    <row r="3581" spans="1:13" x14ac:dyDescent="0.25">
      <c r="A3581">
        <v>7562</v>
      </c>
      <c r="B3581">
        <v>2015</v>
      </c>
      <c r="C3581" t="s">
        <v>3271</v>
      </c>
      <c r="D3581" t="s">
        <v>300</v>
      </c>
      <c r="E3581" t="s">
        <v>3194</v>
      </c>
      <c r="F3581" t="s">
        <v>3495</v>
      </c>
      <c r="G3581" t="s">
        <v>3842</v>
      </c>
      <c r="H3581">
        <v>78</v>
      </c>
      <c r="I3581">
        <v>46</v>
      </c>
      <c r="K3581" t="s">
        <v>2451</v>
      </c>
      <c r="L3581">
        <v>1</v>
      </c>
      <c r="M3581" t="s">
        <v>8231</v>
      </c>
    </row>
    <row r="3582" spans="1:13" x14ac:dyDescent="0.25">
      <c r="A3582">
        <v>7564</v>
      </c>
      <c r="B3582">
        <v>2015</v>
      </c>
      <c r="C3582" t="s">
        <v>3271</v>
      </c>
      <c r="D3582" t="s">
        <v>95</v>
      </c>
      <c r="E3582" t="s">
        <v>3194</v>
      </c>
      <c r="F3582" t="s">
        <v>3354</v>
      </c>
      <c r="G3582" t="s">
        <v>3842</v>
      </c>
      <c r="H3582">
        <v>89</v>
      </c>
      <c r="I3582">
        <v>54</v>
      </c>
      <c r="K3582" t="s">
        <v>2452</v>
      </c>
      <c r="L3582">
        <v>1</v>
      </c>
      <c r="M3582" t="s">
        <v>8131</v>
      </c>
    </row>
    <row r="3583" spans="1:13" x14ac:dyDescent="0.25">
      <c r="A3583">
        <v>7565</v>
      </c>
      <c r="B3583">
        <v>2015</v>
      </c>
      <c r="C3583" t="s">
        <v>3271</v>
      </c>
      <c r="D3583" t="s">
        <v>345</v>
      </c>
      <c r="E3583" t="s">
        <v>3194</v>
      </c>
      <c r="F3583" t="s">
        <v>3458</v>
      </c>
      <c r="G3583" t="s">
        <v>3842</v>
      </c>
      <c r="H3583">
        <v>65</v>
      </c>
      <c r="I3583">
        <v>57</v>
      </c>
      <c r="K3583" t="s">
        <v>2453</v>
      </c>
      <c r="L3583">
        <v>1</v>
      </c>
      <c r="M3583" t="s">
        <v>8170</v>
      </c>
    </row>
    <row r="3584" spans="1:13" x14ac:dyDescent="0.25">
      <c r="A3584">
        <v>7571</v>
      </c>
      <c r="B3584">
        <v>2015</v>
      </c>
      <c r="C3584" t="s">
        <v>3518</v>
      </c>
      <c r="D3584" t="s">
        <v>148</v>
      </c>
      <c r="E3584" t="s">
        <v>3194</v>
      </c>
      <c r="F3584" t="s">
        <v>3839</v>
      </c>
      <c r="G3584" t="s">
        <v>3842</v>
      </c>
      <c r="H3584">
        <v>86</v>
      </c>
      <c r="I3584">
        <v>49</v>
      </c>
      <c r="K3584" t="s">
        <v>13</v>
      </c>
      <c r="L3584">
        <v>1</v>
      </c>
      <c r="M3584" t="s">
        <v>8236</v>
      </c>
    </row>
    <row r="3585" spans="1:13" x14ac:dyDescent="0.25">
      <c r="A3585">
        <v>7574</v>
      </c>
      <c r="B3585">
        <v>2015</v>
      </c>
      <c r="C3585" t="s">
        <v>3518</v>
      </c>
      <c r="D3585" t="s">
        <v>16</v>
      </c>
      <c r="E3585" t="s">
        <v>3194</v>
      </c>
      <c r="F3585" t="s">
        <v>3521</v>
      </c>
      <c r="G3585" t="s">
        <v>3842</v>
      </c>
      <c r="H3585">
        <v>85</v>
      </c>
      <c r="I3585">
        <v>51</v>
      </c>
      <c r="K3585" t="s">
        <v>235</v>
      </c>
      <c r="L3585">
        <v>1</v>
      </c>
      <c r="M3585" t="s">
        <v>8238</v>
      </c>
    </row>
    <row r="3586" spans="1:13" x14ac:dyDescent="0.25">
      <c r="A3586">
        <v>7576</v>
      </c>
      <c r="B3586">
        <v>2015</v>
      </c>
      <c r="C3586" t="s">
        <v>3518</v>
      </c>
      <c r="D3586" t="s">
        <v>20</v>
      </c>
      <c r="E3586" t="s">
        <v>3194</v>
      </c>
      <c r="F3586" t="s">
        <v>3443</v>
      </c>
      <c r="G3586" t="s">
        <v>3842</v>
      </c>
      <c r="H3586">
        <v>63</v>
      </c>
      <c r="I3586">
        <v>59</v>
      </c>
      <c r="K3586" t="s">
        <v>291</v>
      </c>
      <c r="L3586">
        <v>1</v>
      </c>
      <c r="M3586" t="s">
        <v>8240</v>
      </c>
    </row>
    <row r="3587" spans="1:13" x14ac:dyDescent="0.25">
      <c r="A3587">
        <v>7577</v>
      </c>
      <c r="B3587">
        <v>2015</v>
      </c>
      <c r="C3587" t="s">
        <v>3518</v>
      </c>
      <c r="D3587" t="s">
        <v>197</v>
      </c>
      <c r="E3587" t="s">
        <v>3194</v>
      </c>
      <c r="F3587" t="s">
        <v>3517</v>
      </c>
      <c r="G3587" t="s">
        <v>3842</v>
      </c>
      <c r="H3587">
        <v>55</v>
      </c>
      <c r="I3587">
        <v>54</v>
      </c>
      <c r="K3587" t="s">
        <v>178</v>
      </c>
      <c r="L3587">
        <v>1</v>
      </c>
      <c r="M3587" t="s">
        <v>7799</v>
      </c>
    </row>
    <row r="3588" spans="1:13" x14ac:dyDescent="0.25">
      <c r="A3588">
        <v>7578</v>
      </c>
      <c r="B3588">
        <v>2015</v>
      </c>
      <c r="C3588" t="s">
        <v>3518</v>
      </c>
      <c r="D3588" t="s">
        <v>24</v>
      </c>
      <c r="E3588" t="s">
        <v>3194</v>
      </c>
      <c r="F3588" t="s">
        <v>3509</v>
      </c>
      <c r="G3588" t="s">
        <v>3841</v>
      </c>
      <c r="H3588">
        <v>73</v>
      </c>
      <c r="I3588">
        <v>61</v>
      </c>
      <c r="K3588" t="s">
        <v>179</v>
      </c>
      <c r="L3588">
        <v>1</v>
      </c>
      <c r="M3588" t="s">
        <v>7778</v>
      </c>
    </row>
    <row r="3589" spans="1:13" x14ac:dyDescent="0.25">
      <c r="A3589">
        <v>7581</v>
      </c>
      <c r="B3589">
        <v>2015</v>
      </c>
      <c r="C3589" t="s">
        <v>3518</v>
      </c>
      <c r="D3589" t="s">
        <v>183</v>
      </c>
      <c r="E3589" t="s">
        <v>3194</v>
      </c>
      <c r="F3589" t="s">
        <v>3839</v>
      </c>
      <c r="G3589" t="s">
        <v>3842</v>
      </c>
      <c r="H3589">
        <v>94</v>
      </c>
      <c r="I3589">
        <v>66</v>
      </c>
      <c r="K3589" t="s">
        <v>381</v>
      </c>
      <c r="L3589">
        <v>1</v>
      </c>
      <c r="M3589" t="s">
        <v>8243</v>
      </c>
    </row>
    <row r="3590" spans="1:13" x14ac:dyDescent="0.25">
      <c r="A3590">
        <v>7584</v>
      </c>
      <c r="B3590">
        <v>2015</v>
      </c>
      <c r="C3590" t="s">
        <v>3518</v>
      </c>
      <c r="D3590" t="s">
        <v>159</v>
      </c>
      <c r="E3590" t="s">
        <v>3194</v>
      </c>
      <c r="F3590" t="s">
        <v>3359</v>
      </c>
      <c r="G3590" t="s">
        <v>3841</v>
      </c>
      <c r="H3590">
        <v>70</v>
      </c>
      <c r="I3590">
        <v>57</v>
      </c>
      <c r="K3590" t="s">
        <v>384</v>
      </c>
      <c r="L3590">
        <v>1</v>
      </c>
      <c r="M3590" t="s">
        <v>8210</v>
      </c>
    </row>
    <row r="3591" spans="1:13" x14ac:dyDescent="0.25">
      <c r="A3591">
        <v>7585</v>
      </c>
      <c r="B3591">
        <v>2015</v>
      </c>
      <c r="C3591" t="s">
        <v>3518</v>
      </c>
      <c r="D3591" t="s">
        <v>36</v>
      </c>
      <c r="E3591" t="s">
        <v>3194</v>
      </c>
      <c r="F3591" t="s">
        <v>3498</v>
      </c>
      <c r="G3591" t="s">
        <v>3841</v>
      </c>
      <c r="H3591">
        <v>68</v>
      </c>
      <c r="I3591">
        <v>55</v>
      </c>
      <c r="K3591" t="s">
        <v>385</v>
      </c>
      <c r="L3591">
        <v>1</v>
      </c>
      <c r="M3591" t="s">
        <v>8179</v>
      </c>
    </row>
    <row r="3592" spans="1:13" x14ac:dyDescent="0.25">
      <c r="A3592">
        <v>7587</v>
      </c>
      <c r="B3592">
        <v>2015</v>
      </c>
      <c r="C3592" t="s">
        <v>3518</v>
      </c>
      <c r="D3592" t="s">
        <v>85</v>
      </c>
      <c r="E3592" t="s">
        <v>3194</v>
      </c>
      <c r="F3592" t="s">
        <v>3353</v>
      </c>
      <c r="G3592" t="s">
        <v>3842</v>
      </c>
      <c r="H3592">
        <v>65</v>
      </c>
      <c r="I3592">
        <v>61</v>
      </c>
      <c r="K3592" t="s">
        <v>205</v>
      </c>
      <c r="L3592">
        <v>1</v>
      </c>
      <c r="M3592" t="s">
        <v>8245</v>
      </c>
    </row>
    <row r="3593" spans="1:13" x14ac:dyDescent="0.25">
      <c r="A3593">
        <v>7589</v>
      </c>
      <c r="B3593">
        <v>2015</v>
      </c>
      <c r="C3593" t="s">
        <v>3518</v>
      </c>
      <c r="D3593" t="s">
        <v>277</v>
      </c>
      <c r="E3593" t="s">
        <v>3194</v>
      </c>
      <c r="F3593" t="s">
        <v>3495</v>
      </c>
      <c r="G3593" t="s">
        <v>3841</v>
      </c>
      <c r="H3593">
        <v>75</v>
      </c>
      <c r="I3593">
        <v>61</v>
      </c>
      <c r="K3593" t="s">
        <v>207</v>
      </c>
      <c r="L3593">
        <v>1</v>
      </c>
      <c r="M3593" t="s">
        <v>8247</v>
      </c>
    </row>
    <row r="3594" spans="1:13" x14ac:dyDescent="0.25">
      <c r="A3594">
        <v>7592</v>
      </c>
      <c r="B3594">
        <v>2015</v>
      </c>
      <c r="C3594" t="s">
        <v>3518</v>
      </c>
      <c r="D3594" t="s">
        <v>47</v>
      </c>
      <c r="E3594" t="s">
        <v>3194</v>
      </c>
      <c r="F3594" t="s">
        <v>3458</v>
      </c>
      <c r="G3594" t="s">
        <v>3842</v>
      </c>
      <c r="H3594">
        <v>68</v>
      </c>
      <c r="I3594">
        <v>64</v>
      </c>
      <c r="K3594" t="s">
        <v>2456</v>
      </c>
      <c r="L3594">
        <v>1</v>
      </c>
      <c r="M3594" t="s">
        <v>8166</v>
      </c>
    </row>
    <row r="3595" spans="1:13" x14ac:dyDescent="0.25">
      <c r="A3595">
        <v>7593</v>
      </c>
      <c r="B3595">
        <v>2015</v>
      </c>
      <c r="C3595" t="s">
        <v>3518</v>
      </c>
      <c r="D3595" t="s">
        <v>300</v>
      </c>
      <c r="E3595" t="s">
        <v>3194</v>
      </c>
      <c r="F3595" t="s">
        <v>3439</v>
      </c>
      <c r="G3595" t="s">
        <v>3842</v>
      </c>
      <c r="H3595">
        <v>98</v>
      </c>
      <c r="I3595">
        <v>76</v>
      </c>
      <c r="K3595" t="s">
        <v>1048</v>
      </c>
      <c r="L3595">
        <v>1</v>
      </c>
      <c r="M3595" t="s">
        <v>8248</v>
      </c>
    </row>
    <row r="3596" spans="1:13" x14ac:dyDescent="0.25">
      <c r="A3596">
        <v>7594</v>
      </c>
      <c r="B3596">
        <v>2015</v>
      </c>
      <c r="C3596" t="s">
        <v>3518</v>
      </c>
      <c r="D3596" t="s">
        <v>92</v>
      </c>
      <c r="E3596" t="s">
        <v>3194</v>
      </c>
      <c r="F3596" t="s">
        <v>3271</v>
      </c>
      <c r="G3596" t="s">
        <v>3841</v>
      </c>
      <c r="H3596">
        <v>94</v>
      </c>
      <c r="I3596">
        <v>92</v>
      </c>
      <c r="J3596" t="s">
        <v>3843</v>
      </c>
      <c r="K3596" t="s">
        <v>1049</v>
      </c>
      <c r="L3596">
        <v>1</v>
      </c>
      <c r="M3596" t="s">
        <v>8232</v>
      </c>
    </row>
    <row r="3597" spans="1:13" x14ac:dyDescent="0.25">
      <c r="A3597">
        <v>7597</v>
      </c>
      <c r="B3597">
        <v>2015</v>
      </c>
      <c r="C3597" t="s">
        <v>3518</v>
      </c>
      <c r="D3597" t="s">
        <v>56</v>
      </c>
      <c r="E3597" t="s">
        <v>3194</v>
      </c>
      <c r="F3597" t="s">
        <v>3354</v>
      </c>
      <c r="G3597" t="s">
        <v>3842</v>
      </c>
      <c r="H3597">
        <v>89</v>
      </c>
      <c r="I3597">
        <v>65</v>
      </c>
      <c r="K3597" t="s">
        <v>2386</v>
      </c>
      <c r="L3597">
        <v>1</v>
      </c>
      <c r="M3597" t="s">
        <v>8134</v>
      </c>
    </row>
    <row r="3598" spans="1:13" x14ac:dyDescent="0.25">
      <c r="A3598">
        <v>7599</v>
      </c>
      <c r="B3598">
        <v>2015</v>
      </c>
      <c r="C3598" t="s">
        <v>3495</v>
      </c>
      <c r="D3598" t="s">
        <v>64</v>
      </c>
      <c r="E3598" t="s">
        <v>3194</v>
      </c>
      <c r="F3598" t="s">
        <v>3839</v>
      </c>
      <c r="G3598" t="s">
        <v>3842</v>
      </c>
      <c r="H3598">
        <v>104</v>
      </c>
      <c r="I3598">
        <v>56</v>
      </c>
      <c r="K3598" t="s">
        <v>176</v>
      </c>
      <c r="L3598">
        <v>1</v>
      </c>
      <c r="M3598" t="s">
        <v>8250</v>
      </c>
    </row>
    <row r="3599" spans="1:13" x14ac:dyDescent="0.25">
      <c r="A3599">
        <v>7600</v>
      </c>
      <c r="B3599">
        <v>2015</v>
      </c>
      <c r="C3599" t="s">
        <v>3495</v>
      </c>
      <c r="D3599" t="s">
        <v>65</v>
      </c>
      <c r="E3599" t="s">
        <v>3194</v>
      </c>
      <c r="F3599" t="s">
        <v>3338</v>
      </c>
      <c r="G3599" t="s">
        <v>3841</v>
      </c>
      <c r="H3599">
        <v>74</v>
      </c>
      <c r="I3599">
        <v>71</v>
      </c>
      <c r="K3599" t="s">
        <v>11</v>
      </c>
      <c r="L3599">
        <v>1</v>
      </c>
      <c r="M3599" t="s">
        <v>8251</v>
      </c>
    </row>
    <row r="3600" spans="1:13" x14ac:dyDescent="0.25">
      <c r="A3600">
        <v>7603</v>
      </c>
      <c r="B3600">
        <v>2015</v>
      </c>
      <c r="C3600" t="s">
        <v>3495</v>
      </c>
      <c r="D3600" t="s">
        <v>18</v>
      </c>
      <c r="E3600" t="s">
        <v>3194</v>
      </c>
      <c r="F3600" t="s">
        <v>3517</v>
      </c>
      <c r="G3600" t="s">
        <v>3841</v>
      </c>
      <c r="H3600">
        <v>79</v>
      </c>
      <c r="I3600">
        <v>67</v>
      </c>
      <c r="K3600" t="s">
        <v>69</v>
      </c>
      <c r="L3600">
        <v>1</v>
      </c>
      <c r="M3600" t="s">
        <v>7797</v>
      </c>
    </row>
    <row r="3601" spans="1:13" x14ac:dyDescent="0.25">
      <c r="A3601">
        <v>7607</v>
      </c>
      <c r="B3601">
        <v>2015</v>
      </c>
      <c r="C3601" t="s">
        <v>3495</v>
      </c>
      <c r="D3601" t="s">
        <v>26</v>
      </c>
      <c r="E3601" t="s">
        <v>3194</v>
      </c>
      <c r="F3601" t="s">
        <v>3402</v>
      </c>
      <c r="G3601" t="s">
        <v>3842</v>
      </c>
      <c r="H3601">
        <v>61</v>
      </c>
      <c r="I3601">
        <v>56</v>
      </c>
      <c r="K3601" t="s">
        <v>841</v>
      </c>
      <c r="L3601">
        <v>1</v>
      </c>
      <c r="M3601" t="s">
        <v>6894</v>
      </c>
    </row>
    <row r="3602" spans="1:13" x14ac:dyDescent="0.25">
      <c r="A3602">
        <v>7608</v>
      </c>
      <c r="B3602">
        <v>2015</v>
      </c>
      <c r="C3602" t="s">
        <v>3495</v>
      </c>
      <c r="D3602" t="s">
        <v>28</v>
      </c>
      <c r="E3602" t="s">
        <v>3194</v>
      </c>
      <c r="F3602" t="s">
        <v>3378</v>
      </c>
      <c r="G3602" t="s">
        <v>3842</v>
      </c>
      <c r="H3602">
        <v>63</v>
      </c>
      <c r="I3602">
        <v>38</v>
      </c>
      <c r="K3602" t="s">
        <v>856</v>
      </c>
      <c r="L3602">
        <v>1</v>
      </c>
      <c r="M3602" t="s">
        <v>8253</v>
      </c>
    </row>
    <row r="3603" spans="1:13" x14ac:dyDescent="0.25">
      <c r="A3603">
        <v>7609</v>
      </c>
      <c r="B3603">
        <v>2015</v>
      </c>
      <c r="C3603" t="s">
        <v>3495</v>
      </c>
      <c r="D3603" t="s">
        <v>183</v>
      </c>
      <c r="E3603" t="s">
        <v>3194</v>
      </c>
      <c r="F3603" t="s">
        <v>3839</v>
      </c>
      <c r="G3603" t="s">
        <v>3842</v>
      </c>
      <c r="H3603">
        <v>104</v>
      </c>
      <c r="I3603">
        <v>56</v>
      </c>
      <c r="K3603" t="s">
        <v>857</v>
      </c>
      <c r="L3603">
        <v>1</v>
      </c>
      <c r="M3603" t="s">
        <v>8254</v>
      </c>
    </row>
    <row r="3604" spans="1:13" x14ac:dyDescent="0.25">
      <c r="A3604">
        <v>7610</v>
      </c>
      <c r="B3604">
        <v>2015</v>
      </c>
      <c r="C3604" t="s">
        <v>3495</v>
      </c>
      <c r="D3604" t="s">
        <v>1109</v>
      </c>
      <c r="E3604" t="s">
        <v>3194</v>
      </c>
      <c r="F3604" t="s">
        <v>3441</v>
      </c>
      <c r="G3604" t="s">
        <v>3842</v>
      </c>
      <c r="H3604">
        <v>73</v>
      </c>
      <c r="I3604">
        <v>57</v>
      </c>
      <c r="K3604" t="s">
        <v>240</v>
      </c>
      <c r="L3604">
        <v>1</v>
      </c>
      <c r="M3604" t="s">
        <v>8194</v>
      </c>
    </row>
    <row r="3605" spans="1:13" x14ac:dyDescent="0.25">
      <c r="A3605">
        <v>7611</v>
      </c>
      <c r="B3605">
        <v>2015</v>
      </c>
      <c r="C3605" t="s">
        <v>3495</v>
      </c>
      <c r="D3605" t="s">
        <v>32</v>
      </c>
      <c r="E3605" t="s">
        <v>3194</v>
      </c>
      <c r="F3605" t="s">
        <v>3353</v>
      </c>
      <c r="G3605" t="s">
        <v>3842</v>
      </c>
      <c r="H3605">
        <v>85</v>
      </c>
      <c r="I3605">
        <v>62</v>
      </c>
      <c r="K3605" t="s">
        <v>1331</v>
      </c>
      <c r="L3605">
        <v>1</v>
      </c>
      <c r="M3605" t="s">
        <v>8255</v>
      </c>
    </row>
    <row r="3606" spans="1:13" x14ac:dyDescent="0.25">
      <c r="A3606">
        <v>7613</v>
      </c>
      <c r="B3606">
        <v>2015</v>
      </c>
      <c r="C3606" t="s">
        <v>3495</v>
      </c>
      <c r="D3606" t="s">
        <v>36</v>
      </c>
      <c r="E3606" t="s">
        <v>3194</v>
      </c>
      <c r="F3606" t="s">
        <v>3349</v>
      </c>
      <c r="G3606" t="s">
        <v>3842</v>
      </c>
      <c r="H3606">
        <v>45</v>
      </c>
      <c r="I3606">
        <v>38</v>
      </c>
      <c r="K3606" t="s">
        <v>1152</v>
      </c>
      <c r="L3606">
        <v>1</v>
      </c>
      <c r="M3606" t="s">
        <v>8256</v>
      </c>
    </row>
    <row r="3607" spans="1:13" x14ac:dyDescent="0.25">
      <c r="A3607">
        <v>7616</v>
      </c>
      <c r="B3607">
        <v>2015</v>
      </c>
      <c r="C3607" t="s">
        <v>3495</v>
      </c>
      <c r="D3607" t="s">
        <v>40</v>
      </c>
      <c r="E3607" t="s">
        <v>3194</v>
      </c>
      <c r="F3607" t="s">
        <v>3354</v>
      </c>
      <c r="G3607" t="s">
        <v>3842</v>
      </c>
      <c r="H3607">
        <v>69</v>
      </c>
      <c r="I3607">
        <v>65</v>
      </c>
      <c r="K3607" t="s">
        <v>2372</v>
      </c>
      <c r="L3607">
        <v>1</v>
      </c>
      <c r="M3607" t="s">
        <v>8122</v>
      </c>
    </row>
    <row r="3608" spans="1:13" x14ac:dyDescent="0.25">
      <c r="A3608">
        <v>7617</v>
      </c>
      <c r="B3608">
        <v>2015</v>
      </c>
      <c r="C3608" t="s">
        <v>3495</v>
      </c>
      <c r="D3608" t="s">
        <v>317</v>
      </c>
      <c r="E3608" t="s">
        <v>3194</v>
      </c>
      <c r="F3608" t="s">
        <v>3271</v>
      </c>
      <c r="G3608" t="s">
        <v>3841</v>
      </c>
      <c r="H3608">
        <v>60</v>
      </c>
      <c r="I3608">
        <v>54</v>
      </c>
      <c r="K3608" t="s">
        <v>2459</v>
      </c>
      <c r="L3608">
        <v>1</v>
      </c>
      <c r="M3608" t="s">
        <v>8228</v>
      </c>
    </row>
    <row r="3609" spans="1:13" x14ac:dyDescent="0.25">
      <c r="A3609">
        <v>7622</v>
      </c>
      <c r="B3609">
        <v>2015</v>
      </c>
      <c r="C3609" t="s">
        <v>3495</v>
      </c>
      <c r="D3609" t="s">
        <v>92</v>
      </c>
      <c r="E3609" t="s">
        <v>3194</v>
      </c>
      <c r="F3609" t="s">
        <v>3458</v>
      </c>
      <c r="G3609" t="s">
        <v>3842</v>
      </c>
      <c r="H3609">
        <v>80</v>
      </c>
      <c r="I3609">
        <v>63</v>
      </c>
      <c r="K3609" t="s">
        <v>2461</v>
      </c>
      <c r="L3609">
        <v>1</v>
      </c>
      <c r="M3609" t="s">
        <v>8167</v>
      </c>
    </row>
    <row r="3610" spans="1:13" x14ac:dyDescent="0.25">
      <c r="A3610">
        <v>7623</v>
      </c>
      <c r="B3610">
        <v>2015</v>
      </c>
      <c r="C3610" t="s">
        <v>3495</v>
      </c>
      <c r="D3610" t="s">
        <v>303</v>
      </c>
      <c r="E3610" t="s">
        <v>3194</v>
      </c>
      <c r="F3610" t="s">
        <v>3518</v>
      </c>
      <c r="G3610" t="s">
        <v>3842</v>
      </c>
      <c r="H3610">
        <v>75</v>
      </c>
      <c r="I3610">
        <v>72</v>
      </c>
      <c r="K3610" t="s">
        <v>2462</v>
      </c>
      <c r="L3610">
        <v>1</v>
      </c>
      <c r="M3610" t="s">
        <v>8249</v>
      </c>
    </row>
    <row r="3611" spans="1:13" x14ac:dyDescent="0.25">
      <c r="A3611">
        <v>7624</v>
      </c>
      <c r="B3611">
        <v>2015</v>
      </c>
      <c r="C3611" t="s">
        <v>3495</v>
      </c>
      <c r="D3611" t="s">
        <v>95</v>
      </c>
      <c r="E3611" t="s">
        <v>3194</v>
      </c>
      <c r="F3611" t="s">
        <v>3439</v>
      </c>
      <c r="G3611" t="s">
        <v>3842</v>
      </c>
      <c r="H3611">
        <v>76</v>
      </c>
      <c r="I3611">
        <v>68</v>
      </c>
      <c r="K3611" t="s">
        <v>2367</v>
      </c>
      <c r="L3611">
        <v>1</v>
      </c>
      <c r="M3611" t="s">
        <v>8258</v>
      </c>
    </row>
    <row r="3612" spans="1:13" x14ac:dyDescent="0.25">
      <c r="A3612">
        <v>7629</v>
      </c>
      <c r="B3612">
        <v>2015</v>
      </c>
      <c r="C3612" t="s">
        <v>3439</v>
      </c>
      <c r="D3612" t="s">
        <v>149</v>
      </c>
      <c r="E3612" t="s">
        <v>3194</v>
      </c>
      <c r="F3612" t="s">
        <v>3839</v>
      </c>
      <c r="G3612" t="s">
        <v>3842</v>
      </c>
      <c r="H3612">
        <v>115</v>
      </c>
      <c r="I3612">
        <v>29</v>
      </c>
      <c r="K3612" t="s">
        <v>99</v>
      </c>
      <c r="L3612">
        <v>1</v>
      </c>
      <c r="M3612" t="s">
        <v>8260</v>
      </c>
    </row>
    <row r="3613" spans="1:13" x14ac:dyDescent="0.25">
      <c r="A3613">
        <v>7636</v>
      </c>
      <c r="B3613">
        <v>2015</v>
      </c>
      <c r="C3613" t="s">
        <v>3439</v>
      </c>
      <c r="D3613" t="s">
        <v>26</v>
      </c>
      <c r="E3613" t="s">
        <v>3194</v>
      </c>
      <c r="F3613" t="s">
        <v>3424</v>
      </c>
      <c r="G3613" t="s">
        <v>3842</v>
      </c>
      <c r="H3613">
        <v>77</v>
      </c>
      <c r="I3613">
        <v>60</v>
      </c>
      <c r="K3613" t="s">
        <v>265</v>
      </c>
      <c r="L3613">
        <v>1</v>
      </c>
      <c r="M3613" t="s">
        <v>5901</v>
      </c>
    </row>
    <row r="3614" spans="1:13" x14ac:dyDescent="0.25">
      <c r="A3614">
        <v>7638</v>
      </c>
      <c r="B3614">
        <v>2015</v>
      </c>
      <c r="C3614" t="s">
        <v>3439</v>
      </c>
      <c r="D3614" t="s">
        <v>30</v>
      </c>
      <c r="E3614" t="s">
        <v>3194</v>
      </c>
      <c r="F3614" t="s">
        <v>3246</v>
      </c>
      <c r="G3614" t="s">
        <v>3841</v>
      </c>
      <c r="H3614">
        <v>63</v>
      </c>
      <c r="I3614">
        <v>60</v>
      </c>
      <c r="K3614" t="s">
        <v>429</v>
      </c>
      <c r="L3614">
        <v>1</v>
      </c>
      <c r="M3614" t="s">
        <v>7589</v>
      </c>
    </row>
    <row r="3615" spans="1:13" x14ac:dyDescent="0.25">
      <c r="A3615">
        <v>7639</v>
      </c>
      <c r="B3615">
        <v>2015</v>
      </c>
      <c r="C3615" t="s">
        <v>3439</v>
      </c>
      <c r="D3615" t="s">
        <v>1109</v>
      </c>
      <c r="E3615" t="s">
        <v>3194</v>
      </c>
      <c r="F3615" t="s">
        <v>3839</v>
      </c>
      <c r="G3615" t="s">
        <v>3842</v>
      </c>
      <c r="H3615">
        <v>84</v>
      </c>
      <c r="I3615">
        <v>61</v>
      </c>
      <c r="K3615" t="s">
        <v>548</v>
      </c>
      <c r="L3615">
        <v>1</v>
      </c>
      <c r="M3615" t="s">
        <v>8261</v>
      </c>
    </row>
    <row r="3616" spans="1:13" x14ac:dyDescent="0.25">
      <c r="A3616">
        <v>7640</v>
      </c>
      <c r="B3616">
        <v>2015</v>
      </c>
      <c r="C3616" t="s">
        <v>3439</v>
      </c>
      <c r="D3616" t="s">
        <v>159</v>
      </c>
      <c r="E3616" t="s">
        <v>3194</v>
      </c>
      <c r="F3616" t="s">
        <v>3498</v>
      </c>
      <c r="G3616" t="s">
        <v>3841</v>
      </c>
      <c r="H3616">
        <v>66</v>
      </c>
      <c r="I3616">
        <v>58</v>
      </c>
      <c r="K3616" t="s">
        <v>549</v>
      </c>
      <c r="L3616">
        <v>1</v>
      </c>
      <c r="M3616" t="s">
        <v>8178</v>
      </c>
    </row>
    <row r="3617" spans="1:13" x14ac:dyDescent="0.25">
      <c r="A3617">
        <v>7641</v>
      </c>
      <c r="B3617">
        <v>2015</v>
      </c>
      <c r="C3617" t="s">
        <v>3439</v>
      </c>
      <c r="D3617" t="s">
        <v>36</v>
      </c>
      <c r="E3617" t="s">
        <v>3194</v>
      </c>
      <c r="F3617" t="s">
        <v>3359</v>
      </c>
      <c r="G3617" t="s">
        <v>3842</v>
      </c>
      <c r="H3617">
        <v>75</v>
      </c>
      <c r="I3617">
        <v>72</v>
      </c>
      <c r="J3617" t="s">
        <v>3843</v>
      </c>
      <c r="K3617" t="s">
        <v>694</v>
      </c>
      <c r="L3617">
        <v>1</v>
      </c>
      <c r="M3617" t="s">
        <v>8211</v>
      </c>
    </row>
    <row r="3618" spans="1:13" x14ac:dyDescent="0.25">
      <c r="A3618">
        <v>7643</v>
      </c>
      <c r="B3618">
        <v>2015</v>
      </c>
      <c r="C3618" t="s">
        <v>3439</v>
      </c>
      <c r="D3618" t="s">
        <v>85</v>
      </c>
      <c r="E3618" t="s">
        <v>3194</v>
      </c>
      <c r="F3618" t="s">
        <v>3441</v>
      </c>
      <c r="G3618" t="s">
        <v>3842</v>
      </c>
      <c r="H3618">
        <v>55</v>
      </c>
      <c r="I3618">
        <v>52</v>
      </c>
      <c r="K3618" t="s">
        <v>1277</v>
      </c>
      <c r="L3618">
        <v>1</v>
      </c>
      <c r="M3618" t="s">
        <v>8197</v>
      </c>
    </row>
    <row r="3619" spans="1:13" x14ac:dyDescent="0.25">
      <c r="A3619">
        <v>7645</v>
      </c>
      <c r="B3619">
        <v>2015</v>
      </c>
      <c r="C3619" t="s">
        <v>3439</v>
      </c>
      <c r="D3619" t="s">
        <v>317</v>
      </c>
      <c r="E3619" t="s">
        <v>3194</v>
      </c>
      <c r="F3619" t="s">
        <v>3518</v>
      </c>
      <c r="G3619" t="s">
        <v>3842</v>
      </c>
      <c r="H3619">
        <v>70</v>
      </c>
      <c r="I3619">
        <v>53</v>
      </c>
      <c r="K3619" t="s">
        <v>1279</v>
      </c>
      <c r="L3619">
        <v>1</v>
      </c>
      <c r="M3619" t="s">
        <v>8246</v>
      </c>
    </row>
    <row r="3620" spans="1:13" x14ac:dyDescent="0.25">
      <c r="A3620">
        <v>7646</v>
      </c>
      <c r="B3620">
        <v>2015</v>
      </c>
      <c r="C3620" t="s">
        <v>3439</v>
      </c>
      <c r="D3620" t="s">
        <v>277</v>
      </c>
      <c r="E3620" t="s">
        <v>3194</v>
      </c>
      <c r="F3620" t="s">
        <v>3458</v>
      </c>
      <c r="G3620" t="s">
        <v>3842</v>
      </c>
      <c r="H3620">
        <v>81</v>
      </c>
      <c r="I3620">
        <v>51</v>
      </c>
      <c r="K3620" t="s">
        <v>1280</v>
      </c>
      <c r="L3620">
        <v>1</v>
      </c>
      <c r="M3620" t="s">
        <v>8163</v>
      </c>
    </row>
    <row r="3621" spans="1:13" x14ac:dyDescent="0.25">
      <c r="A3621">
        <v>7649</v>
      </c>
      <c r="B3621">
        <v>2015</v>
      </c>
      <c r="C3621" t="s">
        <v>3439</v>
      </c>
      <c r="D3621" t="s">
        <v>47</v>
      </c>
      <c r="E3621" t="s">
        <v>3194</v>
      </c>
      <c r="F3621" t="s">
        <v>3495</v>
      </c>
      <c r="G3621" t="s">
        <v>3842</v>
      </c>
      <c r="H3621">
        <v>64</v>
      </c>
      <c r="I3621">
        <v>59</v>
      </c>
      <c r="K3621" t="s">
        <v>1424</v>
      </c>
      <c r="L3621">
        <v>1</v>
      </c>
      <c r="M3621" t="s">
        <v>8257</v>
      </c>
    </row>
    <row r="3622" spans="1:13" x14ac:dyDescent="0.25">
      <c r="A3622">
        <v>7651</v>
      </c>
      <c r="B3622">
        <v>2015</v>
      </c>
      <c r="C3622" t="s">
        <v>3439</v>
      </c>
      <c r="D3622" t="s">
        <v>92</v>
      </c>
      <c r="E3622" t="s">
        <v>3194</v>
      </c>
      <c r="F3622" t="s">
        <v>3354</v>
      </c>
      <c r="G3622" t="s">
        <v>3842</v>
      </c>
      <c r="H3622">
        <v>67</v>
      </c>
      <c r="I3622">
        <v>61</v>
      </c>
      <c r="K3622" t="s">
        <v>1283</v>
      </c>
      <c r="L3622">
        <v>1</v>
      </c>
      <c r="M3622" t="s">
        <v>8129</v>
      </c>
    </row>
    <row r="3623" spans="1:13" x14ac:dyDescent="0.25">
      <c r="A3623">
        <v>7655</v>
      </c>
      <c r="B3623">
        <v>2015</v>
      </c>
      <c r="C3623" t="s">
        <v>3439</v>
      </c>
      <c r="D3623" t="s">
        <v>56</v>
      </c>
      <c r="E3623" t="s">
        <v>3194</v>
      </c>
      <c r="F3623" t="s">
        <v>3271</v>
      </c>
      <c r="G3623" t="s">
        <v>3841</v>
      </c>
      <c r="H3623">
        <v>73</v>
      </c>
      <c r="I3623">
        <v>67</v>
      </c>
      <c r="K3623" t="s">
        <v>2464</v>
      </c>
      <c r="L3623">
        <v>1</v>
      </c>
      <c r="M3623" t="s">
        <v>8233</v>
      </c>
    </row>
    <row r="3624" spans="1:13" x14ac:dyDescent="0.25">
      <c r="A3624">
        <v>7657</v>
      </c>
      <c r="B3624">
        <v>2015</v>
      </c>
      <c r="C3624" t="s">
        <v>3349</v>
      </c>
      <c r="D3624" t="s">
        <v>64</v>
      </c>
      <c r="E3624" t="s">
        <v>3194</v>
      </c>
      <c r="F3624" t="s">
        <v>3839</v>
      </c>
      <c r="G3624" t="s">
        <v>3842</v>
      </c>
      <c r="H3624">
        <v>97</v>
      </c>
      <c r="I3624">
        <v>66</v>
      </c>
      <c r="K3624" t="s">
        <v>176</v>
      </c>
      <c r="L3624">
        <v>1</v>
      </c>
      <c r="M3624" t="s">
        <v>8264</v>
      </c>
    </row>
    <row r="3625" spans="1:13" x14ac:dyDescent="0.25">
      <c r="A3625">
        <v>7658</v>
      </c>
      <c r="B3625">
        <v>2015</v>
      </c>
      <c r="C3625" t="s">
        <v>3349</v>
      </c>
      <c r="D3625" t="s">
        <v>148</v>
      </c>
      <c r="E3625" t="s">
        <v>3194</v>
      </c>
      <c r="F3625" t="s">
        <v>3517</v>
      </c>
      <c r="G3625" t="s">
        <v>3841</v>
      </c>
      <c r="H3625">
        <v>84</v>
      </c>
      <c r="I3625">
        <v>67</v>
      </c>
      <c r="K3625" t="s">
        <v>11</v>
      </c>
      <c r="L3625">
        <v>1</v>
      </c>
      <c r="M3625" t="s">
        <v>7795</v>
      </c>
    </row>
    <row r="3626" spans="1:13" x14ac:dyDescent="0.25">
      <c r="A3626">
        <v>7659</v>
      </c>
      <c r="B3626">
        <v>2015</v>
      </c>
      <c r="C3626" t="s">
        <v>3349</v>
      </c>
      <c r="D3626" t="s">
        <v>149</v>
      </c>
      <c r="E3626" t="s">
        <v>3194</v>
      </c>
      <c r="F3626" t="s">
        <v>3839</v>
      </c>
      <c r="G3626" t="s">
        <v>3842</v>
      </c>
      <c r="H3626">
        <v>75</v>
      </c>
      <c r="I3626">
        <v>60</v>
      </c>
      <c r="K3626" t="s">
        <v>99</v>
      </c>
      <c r="L3626">
        <v>1</v>
      </c>
      <c r="M3626" t="s">
        <v>8265</v>
      </c>
    </row>
    <row r="3627" spans="1:13" x14ac:dyDescent="0.25">
      <c r="A3627">
        <v>7664</v>
      </c>
      <c r="B3627">
        <v>2015</v>
      </c>
      <c r="C3627" t="s">
        <v>3349</v>
      </c>
      <c r="D3627" t="s">
        <v>132</v>
      </c>
      <c r="E3627" t="s">
        <v>3194</v>
      </c>
      <c r="F3627" t="s">
        <v>3414</v>
      </c>
      <c r="G3627" t="s">
        <v>3841</v>
      </c>
      <c r="H3627">
        <v>62</v>
      </c>
      <c r="I3627">
        <v>54</v>
      </c>
      <c r="K3627" t="s">
        <v>23</v>
      </c>
      <c r="L3627">
        <v>1</v>
      </c>
      <c r="M3627" t="s">
        <v>7552</v>
      </c>
    </row>
    <row r="3628" spans="1:13" x14ac:dyDescent="0.25">
      <c r="A3628">
        <v>7671</v>
      </c>
      <c r="B3628">
        <v>2015</v>
      </c>
      <c r="C3628" t="s">
        <v>3349</v>
      </c>
      <c r="D3628" t="s">
        <v>292</v>
      </c>
      <c r="E3628" t="s">
        <v>3194</v>
      </c>
      <c r="F3628" t="s">
        <v>3250</v>
      </c>
      <c r="G3628" t="s">
        <v>3842</v>
      </c>
      <c r="H3628">
        <v>73</v>
      </c>
      <c r="I3628">
        <v>62</v>
      </c>
      <c r="K3628" t="s">
        <v>2466</v>
      </c>
      <c r="L3628">
        <v>1</v>
      </c>
      <c r="M3628" t="s">
        <v>4964</v>
      </c>
    </row>
    <row r="3629" spans="1:13" x14ac:dyDescent="0.25">
      <c r="A3629">
        <v>7672</v>
      </c>
      <c r="B3629">
        <v>2015</v>
      </c>
      <c r="C3629" t="s">
        <v>3349</v>
      </c>
      <c r="D3629" t="s">
        <v>32</v>
      </c>
      <c r="E3629" t="s">
        <v>3194</v>
      </c>
      <c r="F3629" t="s">
        <v>3518</v>
      </c>
      <c r="G3629" t="s">
        <v>3841</v>
      </c>
      <c r="H3629">
        <v>77</v>
      </c>
      <c r="I3629">
        <v>62</v>
      </c>
      <c r="K3629" t="s">
        <v>2467</v>
      </c>
      <c r="L3629">
        <v>1</v>
      </c>
      <c r="M3629" t="s">
        <v>8244</v>
      </c>
    </row>
    <row r="3630" spans="1:13" x14ac:dyDescent="0.25">
      <c r="A3630">
        <v>7673</v>
      </c>
      <c r="B3630">
        <v>2015</v>
      </c>
      <c r="C3630" t="s">
        <v>3349</v>
      </c>
      <c r="D3630" t="s">
        <v>83</v>
      </c>
      <c r="E3630" t="s">
        <v>3194</v>
      </c>
      <c r="F3630" t="s">
        <v>3458</v>
      </c>
      <c r="G3630" t="s">
        <v>3841</v>
      </c>
      <c r="H3630">
        <v>64</v>
      </c>
      <c r="I3630">
        <v>57</v>
      </c>
      <c r="K3630" t="s">
        <v>2468</v>
      </c>
      <c r="L3630">
        <v>1</v>
      </c>
      <c r="M3630" t="s">
        <v>8159</v>
      </c>
    </row>
    <row r="3631" spans="1:13" x14ac:dyDescent="0.25">
      <c r="A3631">
        <v>7677</v>
      </c>
      <c r="B3631">
        <v>2015</v>
      </c>
      <c r="C3631" t="s">
        <v>3349</v>
      </c>
      <c r="D3631" t="s">
        <v>41</v>
      </c>
      <c r="E3631" t="s">
        <v>3194</v>
      </c>
      <c r="F3631" t="s">
        <v>3351</v>
      </c>
      <c r="G3631" t="s">
        <v>3841</v>
      </c>
      <c r="H3631">
        <v>63</v>
      </c>
      <c r="I3631">
        <v>55</v>
      </c>
      <c r="K3631" t="s">
        <v>2469</v>
      </c>
      <c r="L3631">
        <v>1</v>
      </c>
      <c r="M3631" t="s">
        <v>8142</v>
      </c>
    </row>
    <row r="3632" spans="1:13" x14ac:dyDescent="0.25">
      <c r="A3632">
        <v>7678</v>
      </c>
      <c r="B3632">
        <v>2015</v>
      </c>
      <c r="C3632" t="s">
        <v>3349</v>
      </c>
      <c r="D3632" t="s">
        <v>277</v>
      </c>
      <c r="E3632" t="s">
        <v>3194</v>
      </c>
      <c r="F3632" t="s">
        <v>3353</v>
      </c>
      <c r="G3632" t="s">
        <v>3842</v>
      </c>
      <c r="H3632">
        <v>64</v>
      </c>
      <c r="I3632">
        <v>56</v>
      </c>
      <c r="K3632" t="s">
        <v>2470</v>
      </c>
      <c r="L3632">
        <v>1</v>
      </c>
      <c r="M3632" t="s">
        <v>8268</v>
      </c>
    </row>
    <row r="3633" spans="1:13" x14ac:dyDescent="0.25">
      <c r="A3633">
        <v>7679</v>
      </c>
      <c r="B3633">
        <v>2015</v>
      </c>
      <c r="C3633" t="s">
        <v>3349</v>
      </c>
      <c r="D3633" t="s">
        <v>44</v>
      </c>
      <c r="E3633" t="s">
        <v>3194</v>
      </c>
      <c r="F3633" t="s">
        <v>3441</v>
      </c>
      <c r="G3633" t="s">
        <v>3842</v>
      </c>
      <c r="H3633">
        <v>45</v>
      </c>
      <c r="I3633">
        <v>43</v>
      </c>
      <c r="K3633" t="s">
        <v>2471</v>
      </c>
      <c r="L3633">
        <v>1</v>
      </c>
      <c r="M3633" t="s">
        <v>8199</v>
      </c>
    </row>
    <row r="3634" spans="1:13" x14ac:dyDescent="0.25">
      <c r="A3634">
        <v>7683</v>
      </c>
      <c r="B3634">
        <v>2015</v>
      </c>
      <c r="C3634" t="s">
        <v>3349</v>
      </c>
      <c r="D3634" t="s">
        <v>92</v>
      </c>
      <c r="E3634" t="s">
        <v>3194</v>
      </c>
      <c r="F3634" t="s">
        <v>3498</v>
      </c>
      <c r="G3634" t="s">
        <v>3841</v>
      </c>
      <c r="H3634">
        <v>69</v>
      </c>
      <c r="I3634">
        <v>41</v>
      </c>
      <c r="K3634" t="s">
        <v>2472</v>
      </c>
      <c r="L3634">
        <v>1</v>
      </c>
      <c r="M3634" t="s">
        <v>8187</v>
      </c>
    </row>
    <row r="3635" spans="1:13" x14ac:dyDescent="0.25">
      <c r="A3635">
        <v>7684</v>
      </c>
      <c r="B3635">
        <v>2015</v>
      </c>
      <c r="C3635" t="s">
        <v>3349</v>
      </c>
      <c r="D3635" t="s">
        <v>303</v>
      </c>
      <c r="E3635" t="s">
        <v>3194</v>
      </c>
      <c r="F3635" t="s">
        <v>3359</v>
      </c>
      <c r="G3635" t="s">
        <v>3191</v>
      </c>
      <c r="K3635" t="s">
        <v>3191</v>
      </c>
      <c r="L3635">
        <v>0</v>
      </c>
      <c r="M3635" t="s">
        <v>8215</v>
      </c>
    </row>
    <row r="3636" spans="1:13" x14ac:dyDescent="0.25">
      <c r="A3636">
        <v>7686</v>
      </c>
      <c r="B3636">
        <v>2015</v>
      </c>
      <c r="C3636" t="s">
        <v>3349</v>
      </c>
      <c r="D3636" t="s">
        <v>711</v>
      </c>
      <c r="E3636" t="s">
        <v>3194</v>
      </c>
      <c r="F3636" t="s">
        <v>3359</v>
      </c>
      <c r="G3636" t="s">
        <v>3841</v>
      </c>
      <c r="H3636">
        <v>86</v>
      </c>
      <c r="I3636">
        <v>70</v>
      </c>
      <c r="K3636" t="s">
        <v>2473</v>
      </c>
      <c r="L3636">
        <v>1</v>
      </c>
      <c r="M3636" t="s">
        <v>8216</v>
      </c>
    </row>
    <row r="3637" spans="1:13" x14ac:dyDescent="0.25">
      <c r="A3637">
        <v>7687</v>
      </c>
      <c r="B3637">
        <v>2015</v>
      </c>
      <c r="C3637" t="s">
        <v>3349</v>
      </c>
      <c r="D3637" t="s">
        <v>345</v>
      </c>
      <c r="E3637" t="s">
        <v>3194</v>
      </c>
      <c r="F3637" t="s">
        <v>3439</v>
      </c>
      <c r="G3637" t="s">
        <v>3841</v>
      </c>
      <c r="H3637">
        <v>69</v>
      </c>
      <c r="I3637">
        <v>52</v>
      </c>
      <c r="K3637" t="s">
        <v>2474</v>
      </c>
      <c r="L3637">
        <v>1</v>
      </c>
      <c r="M3637" t="s">
        <v>8263</v>
      </c>
    </row>
    <row r="3638" spans="1:13" x14ac:dyDescent="0.25">
      <c r="A3638">
        <v>7689</v>
      </c>
      <c r="B3638">
        <v>2015</v>
      </c>
      <c r="C3638" t="s">
        <v>3353</v>
      </c>
      <c r="D3638" t="s">
        <v>64</v>
      </c>
      <c r="E3638" t="s">
        <v>3194</v>
      </c>
      <c r="F3638" t="s">
        <v>3839</v>
      </c>
      <c r="G3638" t="s">
        <v>3842</v>
      </c>
      <c r="H3638">
        <v>83</v>
      </c>
      <c r="I3638">
        <v>29</v>
      </c>
      <c r="K3638" t="s">
        <v>176</v>
      </c>
      <c r="L3638">
        <v>1</v>
      </c>
      <c r="M3638" t="s">
        <v>8270</v>
      </c>
    </row>
    <row r="3639" spans="1:13" x14ac:dyDescent="0.25">
      <c r="A3639">
        <v>7691</v>
      </c>
      <c r="B3639">
        <v>2015</v>
      </c>
      <c r="C3639" t="s">
        <v>3353</v>
      </c>
      <c r="D3639" t="s">
        <v>12</v>
      </c>
      <c r="E3639" t="s">
        <v>3194</v>
      </c>
      <c r="F3639" t="s">
        <v>3355</v>
      </c>
      <c r="G3639" t="s">
        <v>3842</v>
      </c>
      <c r="H3639">
        <v>69</v>
      </c>
      <c r="I3639">
        <v>67</v>
      </c>
      <c r="K3639" t="s">
        <v>99</v>
      </c>
      <c r="L3639">
        <v>1</v>
      </c>
      <c r="M3639" t="s">
        <v>8272</v>
      </c>
    </row>
    <row r="3640" spans="1:13" x14ac:dyDescent="0.25">
      <c r="A3640">
        <v>7692</v>
      </c>
      <c r="B3640">
        <v>2015</v>
      </c>
      <c r="C3640" t="s">
        <v>3353</v>
      </c>
      <c r="D3640" t="s">
        <v>313</v>
      </c>
      <c r="E3640" t="s">
        <v>3194</v>
      </c>
      <c r="F3640" t="s">
        <v>3443</v>
      </c>
      <c r="G3640" t="s">
        <v>3842</v>
      </c>
      <c r="H3640">
        <v>81</v>
      </c>
      <c r="I3640">
        <v>62</v>
      </c>
      <c r="K3640" t="s">
        <v>100</v>
      </c>
      <c r="L3640">
        <v>1</v>
      </c>
      <c r="M3640" t="s">
        <v>8273</v>
      </c>
    </row>
    <row r="3641" spans="1:13" x14ac:dyDescent="0.25">
      <c r="A3641">
        <v>7695</v>
      </c>
      <c r="B3641">
        <v>2015</v>
      </c>
      <c r="C3641" t="s">
        <v>3353</v>
      </c>
      <c r="D3641" t="s">
        <v>18</v>
      </c>
      <c r="E3641" t="s">
        <v>3194</v>
      </c>
      <c r="F3641" t="s">
        <v>3336</v>
      </c>
      <c r="G3641" t="s">
        <v>3842</v>
      </c>
      <c r="H3641">
        <v>84</v>
      </c>
      <c r="I3641">
        <v>79</v>
      </c>
      <c r="K3641" t="s">
        <v>290</v>
      </c>
      <c r="L3641">
        <v>1</v>
      </c>
      <c r="M3641" t="s">
        <v>4985</v>
      </c>
    </row>
    <row r="3642" spans="1:13" x14ac:dyDescent="0.25">
      <c r="A3642">
        <v>7696</v>
      </c>
      <c r="B3642">
        <v>2015</v>
      </c>
      <c r="C3642" t="s">
        <v>3353</v>
      </c>
      <c r="D3642" t="s">
        <v>314</v>
      </c>
      <c r="E3642" t="s">
        <v>3194</v>
      </c>
      <c r="F3642" t="s">
        <v>3839</v>
      </c>
      <c r="G3642" t="s">
        <v>3842</v>
      </c>
      <c r="H3642">
        <v>87</v>
      </c>
      <c r="I3642">
        <v>48</v>
      </c>
      <c r="K3642" t="s">
        <v>152</v>
      </c>
      <c r="L3642">
        <v>1</v>
      </c>
      <c r="M3642" t="s">
        <v>8275</v>
      </c>
    </row>
    <row r="3643" spans="1:13" x14ac:dyDescent="0.25">
      <c r="A3643">
        <v>7701</v>
      </c>
      <c r="B3643">
        <v>2015</v>
      </c>
      <c r="C3643" t="s">
        <v>3353</v>
      </c>
      <c r="D3643" t="s">
        <v>134</v>
      </c>
      <c r="E3643" t="s">
        <v>3194</v>
      </c>
      <c r="F3643" t="s">
        <v>3332</v>
      </c>
      <c r="G3643" t="s">
        <v>3842</v>
      </c>
      <c r="H3643">
        <v>87</v>
      </c>
      <c r="I3643">
        <v>84</v>
      </c>
      <c r="K3643" t="s">
        <v>548</v>
      </c>
      <c r="L3643">
        <v>1</v>
      </c>
      <c r="M3643" t="s">
        <v>5016</v>
      </c>
    </row>
    <row r="3644" spans="1:13" x14ac:dyDescent="0.25">
      <c r="A3644">
        <v>7704</v>
      </c>
      <c r="B3644">
        <v>2015</v>
      </c>
      <c r="C3644" t="s">
        <v>3353</v>
      </c>
      <c r="D3644" t="s">
        <v>159</v>
      </c>
      <c r="E3644" t="s">
        <v>3194</v>
      </c>
      <c r="F3644" t="s">
        <v>3271</v>
      </c>
      <c r="G3644" t="s">
        <v>3841</v>
      </c>
      <c r="H3644">
        <v>83</v>
      </c>
      <c r="I3644">
        <v>67</v>
      </c>
      <c r="K3644" t="s">
        <v>610</v>
      </c>
      <c r="L3644">
        <v>1</v>
      </c>
      <c r="M3644" t="s">
        <v>8226</v>
      </c>
    </row>
    <row r="3645" spans="1:13" x14ac:dyDescent="0.25">
      <c r="A3645">
        <v>7705</v>
      </c>
      <c r="B3645">
        <v>2015</v>
      </c>
      <c r="C3645" t="s">
        <v>3353</v>
      </c>
      <c r="D3645" t="s">
        <v>36</v>
      </c>
      <c r="E3645" t="s">
        <v>3194</v>
      </c>
      <c r="F3645" t="s">
        <v>3354</v>
      </c>
      <c r="G3645" t="s">
        <v>3842</v>
      </c>
      <c r="H3645">
        <v>72</v>
      </c>
      <c r="I3645">
        <v>56</v>
      </c>
      <c r="K3645" t="s">
        <v>552</v>
      </c>
      <c r="L3645">
        <v>1</v>
      </c>
      <c r="M3645" t="s">
        <v>8119</v>
      </c>
    </row>
    <row r="3646" spans="1:13" x14ac:dyDescent="0.25">
      <c r="A3646">
        <v>7706</v>
      </c>
      <c r="B3646">
        <v>2015</v>
      </c>
      <c r="C3646" t="s">
        <v>3353</v>
      </c>
      <c r="D3646" t="s">
        <v>271</v>
      </c>
      <c r="E3646" t="s">
        <v>3194</v>
      </c>
      <c r="F3646" t="s">
        <v>3439</v>
      </c>
      <c r="G3646" t="s">
        <v>3841</v>
      </c>
      <c r="H3646">
        <v>63</v>
      </c>
      <c r="I3646">
        <v>60</v>
      </c>
      <c r="K3646" t="s">
        <v>611</v>
      </c>
      <c r="L3646">
        <v>1</v>
      </c>
      <c r="M3646" t="s">
        <v>8262</v>
      </c>
    </row>
    <row r="3647" spans="1:13" x14ac:dyDescent="0.25">
      <c r="A3647">
        <v>7708</v>
      </c>
      <c r="B3647">
        <v>2015</v>
      </c>
      <c r="C3647" t="s">
        <v>3353</v>
      </c>
      <c r="D3647" t="s">
        <v>40</v>
      </c>
      <c r="E3647" t="s">
        <v>3194</v>
      </c>
      <c r="F3647" t="s">
        <v>3359</v>
      </c>
      <c r="G3647" t="s">
        <v>3841</v>
      </c>
      <c r="H3647">
        <v>78</v>
      </c>
      <c r="I3647">
        <v>74</v>
      </c>
      <c r="K3647" t="s">
        <v>614</v>
      </c>
      <c r="L3647">
        <v>1</v>
      </c>
      <c r="M3647" t="s">
        <v>8213</v>
      </c>
    </row>
    <row r="3648" spans="1:13" x14ac:dyDescent="0.25">
      <c r="A3648">
        <v>7709</v>
      </c>
      <c r="B3648">
        <v>2015</v>
      </c>
      <c r="C3648" t="s">
        <v>3353</v>
      </c>
      <c r="D3648" t="s">
        <v>317</v>
      </c>
      <c r="E3648" t="s">
        <v>3194</v>
      </c>
      <c r="F3648" t="s">
        <v>3498</v>
      </c>
      <c r="G3648" t="s">
        <v>3842</v>
      </c>
      <c r="H3648">
        <v>83</v>
      </c>
      <c r="I3648">
        <v>81</v>
      </c>
      <c r="J3648" t="s">
        <v>3843</v>
      </c>
      <c r="K3648" t="s">
        <v>1430</v>
      </c>
      <c r="L3648">
        <v>1</v>
      </c>
      <c r="M3648" t="s">
        <v>8182</v>
      </c>
    </row>
    <row r="3649" spans="1:13" x14ac:dyDescent="0.25">
      <c r="A3649">
        <v>7712</v>
      </c>
      <c r="B3649">
        <v>2015</v>
      </c>
      <c r="C3649" t="s">
        <v>3353</v>
      </c>
      <c r="D3649" t="s">
        <v>47</v>
      </c>
      <c r="E3649" t="s">
        <v>3194</v>
      </c>
      <c r="F3649" t="s">
        <v>3441</v>
      </c>
      <c r="G3649" t="s">
        <v>3842</v>
      </c>
      <c r="H3649">
        <v>72</v>
      </c>
      <c r="I3649">
        <v>59</v>
      </c>
      <c r="K3649" t="s">
        <v>822</v>
      </c>
      <c r="L3649">
        <v>1</v>
      </c>
      <c r="M3649" t="s">
        <v>8200</v>
      </c>
    </row>
    <row r="3650" spans="1:13" x14ac:dyDescent="0.25">
      <c r="A3650">
        <v>7713</v>
      </c>
      <c r="B3650">
        <v>2015</v>
      </c>
      <c r="C3650" t="s">
        <v>3353</v>
      </c>
      <c r="D3650" t="s">
        <v>300</v>
      </c>
      <c r="E3650" t="s">
        <v>3194</v>
      </c>
      <c r="F3650" t="s">
        <v>3349</v>
      </c>
      <c r="G3650" t="s">
        <v>3842</v>
      </c>
      <c r="H3650">
        <v>71</v>
      </c>
      <c r="I3650">
        <v>52</v>
      </c>
      <c r="K3650" t="s">
        <v>823</v>
      </c>
      <c r="L3650">
        <v>1</v>
      </c>
      <c r="M3650" t="s">
        <v>8269</v>
      </c>
    </row>
    <row r="3651" spans="1:13" x14ac:dyDescent="0.25">
      <c r="A3651">
        <v>7716</v>
      </c>
      <c r="B3651">
        <v>2015</v>
      </c>
      <c r="C3651" t="s">
        <v>3353</v>
      </c>
      <c r="D3651" t="s">
        <v>95</v>
      </c>
      <c r="E3651" t="s">
        <v>3194</v>
      </c>
      <c r="F3651" t="s">
        <v>3351</v>
      </c>
      <c r="G3651" t="s">
        <v>3841</v>
      </c>
      <c r="H3651">
        <v>88</v>
      </c>
      <c r="I3651">
        <v>82</v>
      </c>
      <c r="K3651" t="s">
        <v>2476</v>
      </c>
      <c r="L3651">
        <v>1</v>
      </c>
      <c r="M3651" t="s">
        <v>8150</v>
      </c>
    </row>
    <row r="3652" spans="1:13" x14ac:dyDescent="0.25">
      <c r="A3652">
        <v>7719</v>
      </c>
      <c r="B3652">
        <v>2015</v>
      </c>
      <c r="C3652" t="s">
        <v>3836</v>
      </c>
      <c r="D3652" t="s">
        <v>64</v>
      </c>
      <c r="E3652" t="s">
        <v>3194</v>
      </c>
      <c r="F3652" t="s">
        <v>3217</v>
      </c>
      <c r="G3652" t="s">
        <v>3842</v>
      </c>
      <c r="H3652">
        <v>78</v>
      </c>
      <c r="I3652">
        <v>55</v>
      </c>
      <c r="K3652" t="s">
        <v>176</v>
      </c>
      <c r="L3652">
        <v>1</v>
      </c>
      <c r="M3652" t="s">
        <v>8058</v>
      </c>
    </row>
    <row r="3653" spans="1:13" x14ac:dyDescent="0.25">
      <c r="A3653">
        <v>7720</v>
      </c>
      <c r="B3653">
        <v>2015</v>
      </c>
      <c r="C3653" t="s">
        <v>3836</v>
      </c>
      <c r="D3653" t="s">
        <v>98</v>
      </c>
      <c r="E3653" t="s">
        <v>3194</v>
      </c>
      <c r="F3653" t="s">
        <v>3404</v>
      </c>
      <c r="G3653" t="s">
        <v>3842</v>
      </c>
      <c r="H3653">
        <v>86</v>
      </c>
      <c r="I3653">
        <v>68</v>
      </c>
      <c r="K3653" t="s">
        <v>258</v>
      </c>
      <c r="L3653">
        <v>1</v>
      </c>
      <c r="M3653" t="s">
        <v>6248</v>
      </c>
    </row>
    <row r="3654" spans="1:13" x14ac:dyDescent="0.25">
      <c r="A3654">
        <v>7721</v>
      </c>
      <c r="B3654">
        <v>2015</v>
      </c>
      <c r="C3654" t="s">
        <v>3836</v>
      </c>
      <c r="D3654" t="s">
        <v>10</v>
      </c>
      <c r="E3654" t="s">
        <v>3194</v>
      </c>
      <c r="F3654" t="s">
        <v>3418</v>
      </c>
      <c r="G3654" t="s">
        <v>3842</v>
      </c>
      <c r="H3654">
        <v>71</v>
      </c>
      <c r="I3654">
        <v>54</v>
      </c>
      <c r="K3654" t="s">
        <v>259</v>
      </c>
      <c r="L3654">
        <v>1</v>
      </c>
      <c r="M3654" t="s">
        <v>6333</v>
      </c>
    </row>
    <row r="3655" spans="1:13" x14ac:dyDescent="0.25">
      <c r="A3655">
        <v>7725</v>
      </c>
      <c r="B3655">
        <v>2015</v>
      </c>
      <c r="C3655" t="s">
        <v>3836</v>
      </c>
      <c r="D3655" t="s">
        <v>132</v>
      </c>
      <c r="E3655" t="s">
        <v>3194</v>
      </c>
      <c r="F3655" t="s">
        <v>3427</v>
      </c>
      <c r="G3655" t="s">
        <v>3842</v>
      </c>
      <c r="H3655">
        <v>91</v>
      </c>
      <c r="I3655">
        <v>65</v>
      </c>
      <c r="K3655" t="s">
        <v>674</v>
      </c>
      <c r="L3655">
        <v>1</v>
      </c>
      <c r="M3655" t="s">
        <v>5809</v>
      </c>
    </row>
    <row r="3656" spans="1:13" x14ac:dyDescent="0.25">
      <c r="A3656">
        <v>7726</v>
      </c>
      <c r="B3656">
        <v>2015</v>
      </c>
      <c r="C3656" t="s">
        <v>3836</v>
      </c>
      <c r="D3656" t="s">
        <v>20</v>
      </c>
      <c r="E3656" t="s">
        <v>3194</v>
      </c>
      <c r="F3656" t="s">
        <v>3828</v>
      </c>
      <c r="G3656" t="s">
        <v>3842</v>
      </c>
      <c r="H3656">
        <v>66</v>
      </c>
      <c r="I3656">
        <v>63</v>
      </c>
      <c r="J3656" t="s">
        <v>3843</v>
      </c>
      <c r="K3656" t="s">
        <v>675</v>
      </c>
      <c r="L3656">
        <v>1</v>
      </c>
      <c r="M3656" t="s">
        <v>8281</v>
      </c>
    </row>
    <row r="3657" spans="1:13" x14ac:dyDescent="0.25">
      <c r="A3657">
        <v>7727</v>
      </c>
      <c r="B3657">
        <v>2015</v>
      </c>
      <c r="C3657" t="s">
        <v>3836</v>
      </c>
      <c r="D3657" t="s">
        <v>107</v>
      </c>
      <c r="E3657" t="s">
        <v>3194</v>
      </c>
      <c r="F3657" t="s">
        <v>3398</v>
      </c>
      <c r="G3657" t="s">
        <v>3842</v>
      </c>
      <c r="H3657">
        <v>87</v>
      </c>
      <c r="I3657">
        <v>56</v>
      </c>
      <c r="K3657" t="s">
        <v>676</v>
      </c>
      <c r="L3657">
        <v>1</v>
      </c>
      <c r="M3657" t="s">
        <v>8282</v>
      </c>
    </row>
    <row r="3658" spans="1:13" x14ac:dyDescent="0.25">
      <c r="A3658">
        <v>7728</v>
      </c>
      <c r="B3658">
        <v>2015</v>
      </c>
      <c r="C3658" t="s">
        <v>3836</v>
      </c>
      <c r="D3658" t="s">
        <v>24</v>
      </c>
      <c r="E3658" t="s">
        <v>3194</v>
      </c>
      <c r="F3658" t="s">
        <v>3274</v>
      </c>
      <c r="G3658" t="s">
        <v>3842</v>
      </c>
      <c r="H3658">
        <v>80</v>
      </c>
      <c r="I3658">
        <v>53</v>
      </c>
      <c r="K3658" t="s">
        <v>677</v>
      </c>
      <c r="L3658">
        <v>1</v>
      </c>
      <c r="M3658" t="s">
        <v>6047</v>
      </c>
    </row>
    <row r="3659" spans="1:13" x14ac:dyDescent="0.25">
      <c r="A3659">
        <v>7729</v>
      </c>
      <c r="B3659">
        <v>2015</v>
      </c>
      <c r="C3659" t="s">
        <v>3836</v>
      </c>
      <c r="D3659" t="s">
        <v>331</v>
      </c>
      <c r="E3659" t="s">
        <v>3194</v>
      </c>
      <c r="F3659" t="s">
        <v>3490</v>
      </c>
      <c r="G3659" t="s">
        <v>3842</v>
      </c>
      <c r="H3659">
        <v>101</v>
      </c>
      <c r="I3659">
        <v>64</v>
      </c>
      <c r="K3659" t="s">
        <v>678</v>
      </c>
      <c r="L3659">
        <v>1</v>
      </c>
      <c r="M3659" t="s">
        <v>6915</v>
      </c>
    </row>
    <row r="3660" spans="1:13" x14ac:dyDescent="0.25">
      <c r="A3660">
        <v>7732</v>
      </c>
      <c r="B3660">
        <v>2015</v>
      </c>
      <c r="C3660" t="s">
        <v>3836</v>
      </c>
      <c r="D3660" t="s">
        <v>333</v>
      </c>
      <c r="E3660" t="s">
        <v>3194</v>
      </c>
      <c r="F3660" t="s">
        <v>3493</v>
      </c>
      <c r="G3660" t="s">
        <v>3842</v>
      </c>
      <c r="H3660">
        <v>73</v>
      </c>
      <c r="I3660">
        <v>49</v>
      </c>
      <c r="K3660" t="s">
        <v>717</v>
      </c>
      <c r="L3660">
        <v>1</v>
      </c>
      <c r="M3660" t="s">
        <v>8283</v>
      </c>
    </row>
    <row r="3661" spans="1:13" x14ac:dyDescent="0.25">
      <c r="A3661">
        <v>7735</v>
      </c>
      <c r="B3661">
        <v>2015</v>
      </c>
      <c r="C3661" t="s">
        <v>3836</v>
      </c>
      <c r="D3661" t="s">
        <v>271</v>
      </c>
      <c r="E3661" t="s">
        <v>3194</v>
      </c>
      <c r="F3661" t="s">
        <v>3352</v>
      </c>
      <c r="G3661" t="s">
        <v>3842</v>
      </c>
      <c r="H3661">
        <v>68</v>
      </c>
      <c r="I3661">
        <v>54</v>
      </c>
      <c r="K3661" t="s">
        <v>720</v>
      </c>
      <c r="L3661">
        <v>1</v>
      </c>
      <c r="M3661" t="s">
        <v>8286</v>
      </c>
    </row>
    <row r="3662" spans="1:13" x14ac:dyDescent="0.25">
      <c r="A3662">
        <v>7736</v>
      </c>
      <c r="B3662">
        <v>2015</v>
      </c>
      <c r="C3662" t="s">
        <v>3836</v>
      </c>
      <c r="D3662" t="s">
        <v>85</v>
      </c>
      <c r="E3662" t="s">
        <v>3194</v>
      </c>
      <c r="F3662" t="s">
        <v>3408</v>
      </c>
      <c r="G3662" t="s">
        <v>3842</v>
      </c>
      <c r="H3662">
        <v>69</v>
      </c>
      <c r="I3662">
        <v>51</v>
      </c>
      <c r="K3662" t="s">
        <v>773</v>
      </c>
      <c r="L3662">
        <v>1</v>
      </c>
      <c r="M3662" t="s">
        <v>8287</v>
      </c>
    </row>
    <row r="3663" spans="1:13" x14ac:dyDescent="0.25">
      <c r="A3663">
        <v>7739</v>
      </c>
      <c r="B3663">
        <v>2015</v>
      </c>
      <c r="C3663" t="s">
        <v>3836</v>
      </c>
      <c r="D3663" t="s">
        <v>43</v>
      </c>
      <c r="E3663" t="s">
        <v>3194</v>
      </c>
      <c r="F3663" t="s">
        <v>3416</v>
      </c>
      <c r="G3663" t="s">
        <v>3842</v>
      </c>
      <c r="H3663">
        <v>90</v>
      </c>
      <c r="I3663">
        <v>56</v>
      </c>
      <c r="K3663" t="s">
        <v>775</v>
      </c>
      <c r="L3663">
        <v>1</v>
      </c>
      <c r="M3663" t="s">
        <v>8290</v>
      </c>
    </row>
    <row r="3664" spans="1:13" x14ac:dyDescent="0.25">
      <c r="A3664">
        <v>7740</v>
      </c>
      <c r="B3664">
        <v>2015</v>
      </c>
      <c r="C3664" t="s">
        <v>3836</v>
      </c>
      <c r="D3664" t="s">
        <v>1825</v>
      </c>
      <c r="E3664" t="s">
        <v>3194</v>
      </c>
      <c r="F3664" t="s">
        <v>3379</v>
      </c>
      <c r="G3664" t="s">
        <v>3842</v>
      </c>
      <c r="H3664">
        <v>57</v>
      </c>
      <c r="I3664">
        <v>34</v>
      </c>
      <c r="K3664" t="s">
        <v>776</v>
      </c>
      <c r="L3664">
        <v>1</v>
      </c>
      <c r="M3664" t="s">
        <v>8291</v>
      </c>
    </row>
    <row r="3665" spans="1:13" x14ac:dyDescent="0.25">
      <c r="A3665">
        <v>7744</v>
      </c>
      <c r="B3665">
        <v>2015</v>
      </c>
      <c r="C3665" t="s">
        <v>3836</v>
      </c>
      <c r="D3665" t="s">
        <v>303</v>
      </c>
      <c r="E3665" t="s">
        <v>3194</v>
      </c>
      <c r="F3665" t="s">
        <v>3253</v>
      </c>
      <c r="G3665" t="s">
        <v>3842</v>
      </c>
      <c r="H3665">
        <v>87</v>
      </c>
      <c r="I3665">
        <v>57</v>
      </c>
      <c r="K3665" t="s">
        <v>2478</v>
      </c>
      <c r="L3665">
        <v>1</v>
      </c>
      <c r="M3665" t="s">
        <v>8295</v>
      </c>
    </row>
    <row r="3666" spans="1:13" x14ac:dyDescent="0.25">
      <c r="A3666">
        <v>7745</v>
      </c>
      <c r="B3666">
        <v>2015</v>
      </c>
      <c r="C3666" t="s">
        <v>3836</v>
      </c>
      <c r="D3666" t="s">
        <v>95</v>
      </c>
      <c r="E3666" t="s">
        <v>3194</v>
      </c>
      <c r="F3666" t="s">
        <v>3403</v>
      </c>
      <c r="G3666" t="s">
        <v>3842</v>
      </c>
      <c r="H3666">
        <v>57</v>
      </c>
      <c r="I3666">
        <v>47</v>
      </c>
      <c r="K3666" t="s">
        <v>2479</v>
      </c>
      <c r="L3666">
        <v>1</v>
      </c>
      <c r="M3666" t="s">
        <v>8296</v>
      </c>
    </row>
    <row r="3667" spans="1:13" x14ac:dyDescent="0.25">
      <c r="A3667">
        <v>7748</v>
      </c>
      <c r="B3667">
        <v>2015</v>
      </c>
      <c r="C3667" t="s">
        <v>3836</v>
      </c>
      <c r="D3667" t="s">
        <v>308</v>
      </c>
      <c r="E3667" t="s">
        <v>3194</v>
      </c>
      <c r="F3667" t="s">
        <v>3343</v>
      </c>
      <c r="G3667" t="s">
        <v>3842</v>
      </c>
      <c r="H3667">
        <v>99</v>
      </c>
      <c r="I3667">
        <v>60</v>
      </c>
      <c r="K3667" t="s">
        <v>1436</v>
      </c>
      <c r="L3667">
        <v>1</v>
      </c>
      <c r="M3667" t="s">
        <v>8299</v>
      </c>
    </row>
    <row r="3668" spans="1:13" x14ac:dyDescent="0.25">
      <c r="A3668">
        <v>7749</v>
      </c>
      <c r="B3668">
        <v>2015</v>
      </c>
      <c r="C3668" t="s">
        <v>3836</v>
      </c>
      <c r="D3668" t="s">
        <v>310</v>
      </c>
      <c r="E3668" t="s">
        <v>3194</v>
      </c>
      <c r="F3668" t="s">
        <v>3267</v>
      </c>
      <c r="G3668" t="s">
        <v>3842</v>
      </c>
      <c r="H3668">
        <v>91</v>
      </c>
      <c r="I3668">
        <v>69</v>
      </c>
      <c r="K3668" t="s">
        <v>1437</v>
      </c>
      <c r="L3668">
        <v>1</v>
      </c>
      <c r="M3668" t="s">
        <v>8300</v>
      </c>
    </row>
    <row r="3669" spans="1:13" x14ac:dyDescent="0.25">
      <c r="A3669">
        <v>7752</v>
      </c>
      <c r="B3669">
        <v>2015</v>
      </c>
      <c r="C3669" t="s">
        <v>3493</v>
      </c>
      <c r="D3669" t="s">
        <v>64</v>
      </c>
      <c r="E3669" t="s">
        <v>3194</v>
      </c>
      <c r="F3669" t="s">
        <v>3378</v>
      </c>
      <c r="G3669" t="s">
        <v>3842</v>
      </c>
      <c r="H3669">
        <v>86</v>
      </c>
      <c r="I3669">
        <v>50</v>
      </c>
      <c r="K3669" t="s">
        <v>176</v>
      </c>
      <c r="L3669">
        <v>1</v>
      </c>
      <c r="M3669" t="s">
        <v>8303</v>
      </c>
    </row>
    <row r="3670" spans="1:13" x14ac:dyDescent="0.25">
      <c r="A3670">
        <v>7753</v>
      </c>
      <c r="B3670">
        <v>2015</v>
      </c>
      <c r="C3670" t="s">
        <v>3493</v>
      </c>
      <c r="D3670" t="s">
        <v>65</v>
      </c>
      <c r="E3670" t="s">
        <v>3194</v>
      </c>
      <c r="F3670" t="s">
        <v>3340</v>
      </c>
      <c r="G3670" t="s">
        <v>3842</v>
      </c>
      <c r="H3670">
        <v>49</v>
      </c>
      <c r="I3670">
        <v>39</v>
      </c>
      <c r="K3670" t="s">
        <v>258</v>
      </c>
      <c r="L3670">
        <v>1</v>
      </c>
      <c r="M3670" t="s">
        <v>7466</v>
      </c>
    </row>
    <row r="3671" spans="1:13" x14ac:dyDescent="0.25">
      <c r="A3671">
        <v>7754</v>
      </c>
      <c r="B3671">
        <v>2015</v>
      </c>
      <c r="C3671" t="s">
        <v>3493</v>
      </c>
      <c r="D3671" t="s">
        <v>149</v>
      </c>
      <c r="E3671" t="s">
        <v>3194</v>
      </c>
      <c r="F3671" t="s">
        <v>3461</v>
      </c>
      <c r="G3671" t="s">
        <v>3842</v>
      </c>
      <c r="H3671">
        <v>68</v>
      </c>
      <c r="I3671">
        <v>44</v>
      </c>
      <c r="K3671" t="s">
        <v>259</v>
      </c>
      <c r="L3671">
        <v>1</v>
      </c>
      <c r="M3671" t="s">
        <v>8304</v>
      </c>
    </row>
    <row r="3672" spans="1:13" x14ac:dyDescent="0.25">
      <c r="A3672">
        <v>7757</v>
      </c>
      <c r="B3672">
        <v>2015</v>
      </c>
      <c r="C3672" t="s">
        <v>3493</v>
      </c>
      <c r="D3672" t="s">
        <v>16</v>
      </c>
      <c r="E3672" t="s">
        <v>3194</v>
      </c>
      <c r="F3672" t="s">
        <v>3197</v>
      </c>
      <c r="G3672" t="s">
        <v>3842</v>
      </c>
      <c r="H3672">
        <v>78</v>
      </c>
      <c r="I3672">
        <v>71</v>
      </c>
      <c r="K3672" t="s">
        <v>151</v>
      </c>
      <c r="L3672">
        <v>1</v>
      </c>
      <c r="M3672" t="s">
        <v>8306</v>
      </c>
    </row>
    <row r="3673" spans="1:13" x14ac:dyDescent="0.25">
      <c r="A3673">
        <v>7758</v>
      </c>
      <c r="B3673">
        <v>2015</v>
      </c>
      <c r="C3673" t="s">
        <v>3493</v>
      </c>
      <c r="D3673" t="s">
        <v>18</v>
      </c>
      <c r="E3673" t="s">
        <v>3194</v>
      </c>
      <c r="F3673" t="s">
        <v>3198</v>
      </c>
      <c r="G3673" t="s">
        <v>3842</v>
      </c>
      <c r="H3673">
        <v>77</v>
      </c>
      <c r="I3673">
        <v>55</v>
      </c>
      <c r="K3673" t="s">
        <v>105</v>
      </c>
      <c r="L3673">
        <v>1</v>
      </c>
      <c r="M3673" t="s">
        <v>7956</v>
      </c>
    </row>
    <row r="3674" spans="1:13" x14ac:dyDescent="0.25">
      <c r="A3674">
        <v>7760</v>
      </c>
      <c r="B3674">
        <v>2015</v>
      </c>
      <c r="C3674" t="s">
        <v>3493</v>
      </c>
      <c r="D3674" t="s">
        <v>24</v>
      </c>
      <c r="E3674" t="s">
        <v>3194</v>
      </c>
      <c r="F3674" t="s">
        <v>3455</v>
      </c>
      <c r="G3674" t="s">
        <v>3842</v>
      </c>
      <c r="H3674">
        <v>81</v>
      </c>
      <c r="I3674">
        <v>74</v>
      </c>
      <c r="K3674" t="s">
        <v>153</v>
      </c>
      <c r="L3674">
        <v>1</v>
      </c>
      <c r="M3674" t="s">
        <v>8308</v>
      </c>
    </row>
    <row r="3675" spans="1:13" x14ac:dyDescent="0.25">
      <c r="A3675">
        <v>7762</v>
      </c>
      <c r="B3675">
        <v>2015</v>
      </c>
      <c r="C3675" t="s">
        <v>3493</v>
      </c>
      <c r="D3675" t="s">
        <v>26</v>
      </c>
      <c r="E3675" t="s">
        <v>3194</v>
      </c>
      <c r="F3675" t="s">
        <v>3500</v>
      </c>
      <c r="G3675" t="s">
        <v>3841</v>
      </c>
      <c r="H3675">
        <v>84</v>
      </c>
      <c r="I3675">
        <v>81</v>
      </c>
      <c r="J3675" t="s">
        <v>3845</v>
      </c>
      <c r="K3675" t="s">
        <v>155</v>
      </c>
      <c r="L3675">
        <v>1</v>
      </c>
      <c r="M3675" t="s">
        <v>8309</v>
      </c>
    </row>
    <row r="3676" spans="1:13" x14ac:dyDescent="0.25">
      <c r="A3676">
        <v>7763</v>
      </c>
      <c r="B3676">
        <v>2015</v>
      </c>
      <c r="C3676" t="s">
        <v>3493</v>
      </c>
      <c r="D3676" t="s">
        <v>181</v>
      </c>
      <c r="E3676" t="s">
        <v>3194</v>
      </c>
      <c r="F3676" t="s">
        <v>3277</v>
      </c>
      <c r="G3676" t="s">
        <v>3842</v>
      </c>
      <c r="H3676">
        <v>93</v>
      </c>
      <c r="I3676">
        <v>54</v>
      </c>
      <c r="K3676" t="s">
        <v>429</v>
      </c>
      <c r="L3676">
        <v>1</v>
      </c>
      <c r="M3676" t="s">
        <v>6847</v>
      </c>
    </row>
    <row r="3677" spans="1:13" x14ac:dyDescent="0.25">
      <c r="A3677">
        <v>7764</v>
      </c>
      <c r="B3677">
        <v>2015</v>
      </c>
      <c r="C3677" t="s">
        <v>3493</v>
      </c>
      <c r="D3677" t="s">
        <v>183</v>
      </c>
      <c r="E3677" t="s">
        <v>3194</v>
      </c>
      <c r="F3677" t="s">
        <v>3272</v>
      </c>
      <c r="G3677" t="s">
        <v>3842</v>
      </c>
      <c r="H3677">
        <v>56</v>
      </c>
      <c r="I3677">
        <v>46</v>
      </c>
      <c r="K3677" t="s">
        <v>548</v>
      </c>
      <c r="L3677">
        <v>1</v>
      </c>
      <c r="M3677" t="s">
        <v>7064</v>
      </c>
    </row>
    <row r="3678" spans="1:13" x14ac:dyDescent="0.25">
      <c r="A3678">
        <v>7768</v>
      </c>
      <c r="B3678">
        <v>2015</v>
      </c>
      <c r="C3678" t="s">
        <v>3493</v>
      </c>
      <c r="D3678" t="s">
        <v>271</v>
      </c>
      <c r="E3678" t="s">
        <v>3194</v>
      </c>
      <c r="F3678" t="s">
        <v>3408</v>
      </c>
      <c r="G3678" t="s">
        <v>3841</v>
      </c>
      <c r="H3678">
        <v>76</v>
      </c>
      <c r="I3678">
        <v>59</v>
      </c>
      <c r="K3678" t="s">
        <v>811</v>
      </c>
      <c r="L3678">
        <v>1</v>
      </c>
      <c r="M3678" t="s">
        <v>8312</v>
      </c>
    </row>
    <row r="3679" spans="1:13" x14ac:dyDescent="0.25">
      <c r="A3679">
        <v>7769</v>
      </c>
      <c r="B3679">
        <v>2015</v>
      </c>
      <c r="C3679" t="s">
        <v>3493</v>
      </c>
      <c r="D3679" t="s">
        <v>85</v>
      </c>
      <c r="E3679" t="s">
        <v>3194</v>
      </c>
      <c r="F3679" t="s">
        <v>3352</v>
      </c>
      <c r="G3679" t="s">
        <v>3842</v>
      </c>
      <c r="H3679">
        <v>78</v>
      </c>
      <c r="I3679">
        <v>72</v>
      </c>
      <c r="K3679" t="s">
        <v>611</v>
      </c>
      <c r="L3679">
        <v>1</v>
      </c>
      <c r="M3679" t="s">
        <v>8313</v>
      </c>
    </row>
    <row r="3680" spans="1:13" x14ac:dyDescent="0.25">
      <c r="A3680">
        <v>7772</v>
      </c>
      <c r="B3680">
        <v>2015</v>
      </c>
      <c r="C3680" t="s">
        <v>3493</v>
      </c>
      <c r="D3680" t="s">
        <v>43</v>
      </c>
      <c r="E3680" t="s">
        <v>3194</v>
      </c>
      <c r="F3680" t="s">
        <v>3379</v>
      </c>
      <c r="G3680" t="s">
        <v>3842</v>
      </c>
      <c r="H3680">
        <v>73</v>
      </c>
      <c r="I3680">
        <v>55</v>
      </c>
      <c r="K3680" t="s">
        <v>696</v>
      </c>
      <c r="L3680">
        <v>1</v>
      </c>
      <c r="M3680" t="s">
        <v>8316</v>
      </c>
    </row>
    <row r="3681" spans="1:13" x14ac:dyDescent="0.25">
      <c r="A3681">
        <v>7773</v>
      </c>
      <c r="B3681">
        <v>2015</v>
      </c>
      <c r="C3681" t="s">
        <v>3493</v>
      </c>
      <c r="D3681" t="s">
        <v>1825</v>
      </c>
      <c r="E3681" t="s">
        <v>3194</v>
      </c>
      <c r="F3681" t="s">
        <v>3416</v>
      </c>
      <c r="G3681" t="s">
        <v>3841</v>
      </c>
      <c r="H3681">
        <v>68</v>
      </c>
      <c r="I3681">
        <v>67</v>
      </c>
      <c r="J3681" t="s">
        <v>3843</v>
      </c>
      <c r="K3681" t="s">
        <v>1559</v>
      </c>
      <c r="L3681">
        <v>1</v>
      </c>
      <c r="M3681" t="s">
        <v>8317</v>
      </c>
    </row>
    <row r="3682" spans="1:13" x14ac:dyDescent="0.25">
      <c r="A3682">
        <v>7774</v>
      </c>
      <c r="B3682">
        <v>2015</v>
      </c>
      <c r="C3682" t="s">
        <v>3493</v>
      </c>
      <c r="D3682" t="s">
        <v>47</v>
      </c>
      <c r="E3682" t="s">
        <v>3194</v>
      </c>
      <c r="F3682" t="s">
        <v>3836</v>
      </c>
      <c r="G3682" t="s">
        <v>3842</v>
      </c>
      <c r="H3682">
        <v>81</v>
      </c>
      <c r="I3682">
        <v>78</v>
      </c>
      <c r="K3682" t="s">
        <v>698</v>
      </c>
      <c r="L3682">
        <v>1</v>
      </c>
      <c r="M3682" t="s">
        <v>8292</v>
      </c>
    </row>
    <row r="3683" spans="1:13" x14ac:dyDescent="0.25">
      <c r="A3683">
        <v>7777</v>
      </c>
      <c r="B3683">
        <v>2015</v>
      </c>
      <c r="C3683" t="s">
        <v>3493</v>
      </c>
      <c r="D3683" t="s">
        <v>93</v>
      </c>
      <c r="E3683" t="s">
        <v>3194</v>
      </c>
      <c r="F3683" t="s">
        <v>3403</v>
      </c>
      <c r="G3683" t="s">
        <v>3842</v>
      </c>
      <c r="H3683">
        <v>68</v>
      </c>
      <c r="I3683">
        <v>66</v>
      </c>
      <c r="K3683" t="s">
        <v>700</v>
      </c>
      <c r="L3683">
        <v>1</v>
      </c>
      <c r="M3683" t="s">
        <v>8320</v>
      </c>
    </row>
    <row r="3684" spans="1:13" x14ac:dyDescent="0.25">
      <c r="A3684">
        <v>7778</v>
      </c>
      <c r="B3684">
        <v>2015</v>
      </c>
      <c r="C3684" t="s">
        <v>3493</v>
      </c>
      <c r="D3684" t="s">
        <v>304</v>
      </c>
      <c r="E3684" t="s">
        <v>3194</v>
      </c>
      <c r="F3684" t="s">
        <v>3253</v>
      </c>
      <c r="G3684" t="s">
        <v>3842</v>
      </c>
      <c r="H3684">
        <v>64</v>
      </c>
      <c r="I3684">
        <v>59</v>
      </c>
      <c r="K3684" t="s">
        <v>560</v>
      </c>
      <c r="L3684">
        <v>1</v>
      </c>
      <c r="M3684" t="s">
        <v>8321</v>
      </c>
    </row>
    <row r="3685" spans="1:13" x14ac:dyDescent="0.25">
      <c r="A3685">
        <v>7781</v>
      </c>
      <c r="B3685">
        <v>2015</v>
      </c>
      <c r="C3685" t="s">
        <v>3493</v>
      </c>
      <c r="D3685" t="s">
        <v>308</v>
      </c>
      <c r="E3685" t="s">
        <v>3194</v>
      </c>
      <c r="F3685" t="s">
        <v>3267</v>
      </c>
      <c r="G3685" t="s">
        <v>3842</v>
      </c>
      <c r="H3685">
        <v>67</v>
      </c>
      <c r="I3685">
        <v>62</v>
      </c>
      <c r="K3685" t="s">
        <v>2481</v>
      </c>
      <c r="L3685">
        <v>1</v>
      </c>
      <c r="M3685" t="s">
        <v>8324</v>
      </c>
    </row>
    <row r="3686" spans="1:13" x14ac:dyDescent="0.25">
      <c r="A3686">
        <v>7782</v>
      </c>
      <c r="B3686">
        <v>2015</v>
      </c>
      <c r="C3686" t="s">
        <v>3493</v>
      </c>
      <c r="D3686" t="s">
        <v>310</v>
      </c>
      <c r="E3686" t="s">
        <v>3194</v>
      </c>
      <c r="F3686" t="s">
        <v>3343</v>
      </c>
      <c r="G3686" t="s">
        <v>3842</v>
      </c>
      <c r="H3686">
        <v>74</v>
      </c>
      <c r="I3686">
        <v>70</v>
      </c>
      <c r="K3686" t="s">
        <v>2482</v>
      </c>
      <c r="L3686">
        <v>1</v>
      </c>
      <c r="M3686" t="s">
        <v>8325</v>
      </c>
    </row>
    <row r="3687" spans="1:13" x14ac:dyDescent="0.25">
      <c r="A3687">
        <v>7784</v>
      </c>
      <c r="B3687">
        <v>2015</v>
      </c>
      <c r="C3687" t="s">
        <v>3343</v>
      </c>
      <c r="D3687" t="s">
        <v>64</v>
      </c>
      <c r="E3687" t="s">
        <v>3194</v>
      </c>
      <c r="F3687" t="s">
        <v>3535</v>
      </c>
      <c r="G3687" t="s">
        <v>3842</v>
      </c>
      <c r="H3687">
        <v>91</v>
      </c>
      <c r="I3687">
        <v>57</v>
      </c>
      <c r="K3687" t="s">
        <v>176</v>
      </c>
      <c r="L3687">
        <v>1</v>
      </c>
      <c r="M3687" t="s">
        <v>8327</v>
      </c>
    </row>
    <row r="3688" spans="1:13" x14ac:dyDescent="0.25">
      <c r="A3688">
        <v>7785</v>
      </c>
      <c r="B3688">
        <v>2015</v>
      </c>
      <c r="C3688" t="s">
        <v>3343</v>
      </c>
      <c r="D3688" t="s">
        <v>98</v>
      </c>
      <c r="E3688" t="s">
        <v>3194</v>
      </c>
      <c r="F3688" t="s">
        <v>3250</v>
      </c>
      <c r="G3688" t="s">
        <v>3842</v>
      </c>
      <c r="H3688">
        <v>93</v>
      </c>
      <c r="I3688">
        <v>59</v>
      </c>
      <c r="K3688" t="s">
        <v>258</v>
      </c>
      <c r="L3688">
        <v>1</v>
      </c>
      <c r="M3688" t="s">
        <v>4952</v>
      </c>
    </row>
    <row r="3689" spans="1:13" x14ac:dyDescent="0.25">
      <c r="A3689">
        <v>7788</v>
      </c>
      <c r="B3689">
        <v>2015</v>
      </c>
      <c r="C3689" t="s">
        <v>3343</v>
      </c>
      <c r="D3689" t="s">
        <v>14</v>
      </c>
      <c r="E3689" t="s">
        <v>3194</v>
      </c>
      <c r="F3689" t="s">
        <v>3454</v>
      </c>
      <c r="G3689" t="s">
        <v>3842</v>
      </c>
      <c r="H3689">
        <v>72</v>
      </c>
      <c r="I3689">
        <v>52</v>
      </c>
      <c r="K3689" t="s">
        <v>101</v>
      </c>
      <c r="L3689">
        <v>1</v>
      </c>
      <c r="M3689" t="s">
        <v>6194</v>
      </c>
    </row>
    <row r="3690" spans="1:13" x14ac:dyDescent="0.25">
      <c r="A3690">
        <v>7790</v>
      </c>
      <c r="B3690">
        <v>2015</v>
      </c>
      <c r="C3690" t="s">
        <v>3343</v>
      </c>
      <c r="D3690" t="s">
        <v>18</v>
      </c>
      <c r="E3690" t="s">
        <v>3194</v>
      </c>
      <c r="F3690" t="s">
        <v>3284</v>
      </c>
      <c r="G3690" t="s">
        <v>3842</v>
      </c>
      <c r="H3690">
        <v>78</v>
      </c>
      <c r="I3690">
        <v>76</v>
      </c>
      <c r="J3690" t="s">
        <v>3844</v>
      </c>
      <c r="K3690" t="s">
        <v>262</v>
      </c>
      <c r="L3690">
        <v>1</v>
      </c>
      <c r="M3690" t="s">
        <v>5563</v>
      </c>
    </row>
    <row r="3691" spans="1:13" x14ac:dyDescent="0.25">
      <c r="A3691">
        <v>7792</v>
      </c>
      <c r="B3691">
        <v>2015</v>
      </c>
      <c r="C3691" t="s">
        <v>3343</v>
      </c>
      <c r="D3691" t="s">
        <v>197</v>
      </c>
      <c r="E3691" t="s">
        <v>3194</v>
      </c>
      <c r="F3691" t="s">
        <v>3363</v>
      </c>
      <c r="G3691" t="s">
        <v>3842</v>
      </c>
      <c r="H3691">
        <v>45</v>
      </c>
      <c r="I3691">
        <v>42</v>
      </c>
      <c r="K3691" t="s">
        <v>416</v>
      </c>
      <c r="L3691">
        <v>1</v>
      </c>
      <c r="M3691" t="s">
        <v>7986</v>
      </c>
    </row>
    <row r="3692" spans="1:13" x14ac:dyDescent="0.25">
      <c r="A3692">
        <v>7793</v>
      </c>
      <c r="B3692">
        <v>2015</v>
      </c>
      <c r="C3692" t="s">
        <v>3343</v>
      </c>
      <c r="D3692" t="s">
        <v>24</v>
      </c>
      <c r="E3692" t="s">
        <v>3194</v>
      </c>
      <c r="F3692" t="s">
        <v>3235</v>
      </c>
      <c r="G3692" t="s">
        <v>3842</v>
      </c>
      <c r="H3692">
        <v>67</v>
      </c>
      <c r="I3692">
        <v>57</v>
      </c>
      <c r="K3692" t="s">
        <v>418</v>
      </c>
      <c r="L3692">
        <v>1</v>
      </c>
      <c r="M3692" t="s">
        <v>7095</v>
      </c>
    </row>
    <row r="3693" spans="1:13" x14ac:dyDescent="0.25">
      <c r="A3693">
        <v>7794</v>
      </c>
      <c r="B3693">
        <v>2015</v>
      </c>
      <c r="C3693" t="s">
        <v>3343</v>
      </c>
      <c r="D3693" t="s">
        <v>417</v>
      </c>
      <c r="E3693" t="s">
        <v>3194</v>
      </c>
      <c r="F3693" t="s">
        <v>3357</v>
      </c>
      <c r="G3693" t="s">
        <v>3842</v>
      </c>
      <c r="H3693">
        <v>78</v>
      </c>
      <c r="I3693">
        <v>67</v>
      </c>
      <c r="K3693" t="s">
        <v>930</v>
      </c>
      <c r="L3693">
        <v>1</v>
      </c>
      <c r="M3693" t="s">
        <v>5485</v>
      </c>
    </row>
    <row r="3694" spans="1:13" x14ac:dyDescent="0.25">
      <c r="A3694">
        <v>7795</v>
      </c>
      <c r="B3694">
        <v>2015</v>
      </c>
      <c r="C3694" t="s">
        <v>3343</v>
      </c>
      <c r="D3694" t="s">
        <v>28</v>
      </c>
      <c r="E3694" t="s">
        <v>3194</v>
      </c>
      <c r="F3694" t="s">
        <v>3833</v>
      </c>
      <c r="G3694" t="s">
        <v>3841</v>
      </c>
      <c r="H3694">
        <v>68</v>
      </c>
      <c r="I3694">
        <v>56</v>
      </c>
      <c r="K3694" t="s">
        <v>465</v>
      </c>
      <c r="L3694">
        <v>1</v>
      </c>
      <c r="M3694" t="s">
        <v>6188</v>
      </c>
    </row>
    <row r="3695" spans="1:13" x14ac:dyDescent="0.25">
      <c r="A3695">
        <v>7796</v>
      </c>
      <c r="B3695">
        <v>2015</v>
      </c>
      <c r="C3695" t="s">
        <v>3343</v>
      </c>
      <c r="D3695" t="s">
        <v>183</v>
      </c>
      <c r="E3695" t="s">
        <v>3194</v>
      </c>
      <c r="F3695" t="s">
        <v>3463</v>
      </c>
      <c r="G3695" t="s">
        <v>3841</v>
      </c>
      <c r="H3695">
        <v>55</v>
      </c>
      <c r="I3695">
        <v>52</v>
      </c>
      <c r="K3695" t="s">
        <v>528</v>
      </c>
      <c r="L3695">
        <v>1</v>
      </c>
      <c r="M3695" t="s">
        <v>8328</v>
      </c>
    </row>
    <row r="3696" spans="1:13" x14ac:dyDescent="0.25">
      <c r="A3696">
        <v>7797</v>
      </c>
      <c r="B3696">
        <v>2015</v>
      </c>
      <c r="C3696" t="s">
        <v>3343</v>
      </c>
      <c r="D3696" t="s">
        <v>82</v>
      </c>
      <c r="E3696" t="s">
        <v>3194</v>
      </c>
      <c r="F3696" t="s">
        <v>3516</v>
      </c>
      <c r="G3696" t="s">
        <v>3842</v>
      </c>
      <c r="H3696">
        <v>81</v>
      </c>
      <c r="I3696">
        <v>75</v>
      </c>
      <c r="K3696" t="s">
        <v>529</v>
      </c>
      <c r="L3696">
        <v>1</v>
      </c>
      <c r="M3696" t="s">
        <v>8329</v>
      </c>
    </row>
    <row r="3697" spans="1:13" x14ac:dyDescent="0.25">
      <c r="A3697">
        <v>7798</v>
      </c>
      <c r="B3697">
        <v>2015</v>
      </c>
      <c r="C3697" t="s">
        <v>3343</v>
      </c>
      <c r="D3697" t="s">
        <v>333</v>
      </c>
      <c r="E3697" t="s">
        <v>3194</v>
      </c>
      <c r="F3697" t="s">
        <v>3392</v>
      </c>
      <c r="G3697" t="s">
        <v>3841</v>
      </c>
      <c r="H3697">
        <v>69</v>
      </c>
      <c r="I3697">
        <v>66</v>
      </c>
      <c r="K3697" t="s">
        <v>734</v>
      </c>
      <c r="L3697">
        <v>1</v>
      </c>
      <c r="M3697" t="s">
        <v>8330</v>
      </c>
    </row>
    <row r="3698" spans="1:13" x14ac:dyDescent="0.25">
      <c r="A3698">
        <v>7801</v>
      </c>
      <c r="B3698">
        <v>2015</v>
      </c>
      <c r="C3698" t="s">
        <v>3343</v>
      </c>
      <c r="D3698" t="s">
        <v>37</v>
      </c>
      <c r="E3698" t="s">
        <v>3194</v>
      </c>
      <c r="F3698" t="s">
        <v>3267</v>
      </c>
      <c r="G3698" t="s">
        <v>3841</v>
      </c>
      <c r="H3698">
        <v>69</v>
      </c>
      <c r="I3698">
        <v>59</v>
      </c>
      <c r="K3698" t="s">
        <v>2484</v>
      </c>
      <c r="L3698">
        <v>1</v>
      </c>
      <c r="M3698" t="s">
        <v>8333</v>
      </c>
    </row>
    <row r="3699" spans="1:13" x14ac:dyDescent="0.25">
      <c r="A3699">
        <v>7802</v>
      </c>
      <c r="B3699">
        <v>2015</v>
      </c>
      <c r="C3699" t="s">
        <v>3343</v>
      </c>
      <c r="D3699" t="s">
        <v>40</v>
      </c>
      <c r="E3699" t="s">
        <v>3194</v>
      </c>
      <c r="F3699" t="s">
        <v>3493</v>
      </c>
      <c r="G3699" t="s">
        <v>3841</v>
      </c>
      <c r="H3699">
        <v>79</v>
      </c>
      <c r="I3699">
        <v>44</v>
      </c>
      <c r="K3699" t="s">
        <v>2485</v>
      </c>
      <c r="L3699">
        <v>1</v>
      </c>
      <c r="M3699" t="s">
        <v>8314</v>
      </c>
    </row>
    <row r="3700" spans="1:13" x14ac:dyDescent="0.25">
      <c r="A3700">
        <v>7803</v>
      </c>
      <c r="B3700">
        <v>2015</v>
      </c>
      <c r="C3700" t="s">
        <v>3343</v>
      </c>
      <c r="D3700" t="s">
        <v>317</v>
      </c>
      <c r="E3700" t="s">
        <v>3194</v>
      </c>
      <c r="F3700" t="s">
        <v>3836</v>
      </c>
      <c r="G3700" t="s">
        <v>3841</v>
      </c>
      <c r="H3700">
        <v>73</v>
      </c>
      <c r="I3700">
        <v>50</v>
      </c>
      <c r="K3700" t="s">
        <v>1021</v>
      </c>
      <c r="L3700">
        <v>1</v>
      </c>
      <c r="M3700" t="s">
        <v>8289</v>
      </c>
    </row>
    <row r="3701" spans="1:13" x14ac:dyDescent="0.25">
      <c r="A3701">
        <v>7806</v>
      </c>
      <c r="B3701">
        <v>2015</v>
      </c>
      <c r="C3701" t="s">
        <v>3343</v>
      </c>
      <c r="D3701" t="s">
        <v>208</v>
      </c>
      <c r="E3701" t="s">
        <v>3194</v>
      </c>
      <c r="F3701" t="s">
        <v>3253</v>
      </c>
      <c r="G3701" t="s">
        <v>3842</v>
      </c>
      <c r="H3701">
        <v>70</v>
      </c>
      <c r="I3701">
        <v>69</v>
      </c>
      <c r="K3701" t="s">
        <v>2486</v>
      </c>
      <c r="L3701">
        <v>1</v>
      </c>
      <c r="M3701" t="s">
        <v>8336</v>
      </c>
    </row>
    <row r="3702" spans="1:13" x14ac:dyDescent="0.25">
      <c r="A3702">
        <v>7807</v>
      </c>
      <c r="B3702">
        <v>2015</v>
      </c>
      <c r="C3702" t="s">
        <v>3343</v>
      </c>
      <c r="D3702" t="s">
        <v>47</v>
      </c>
      <c r="E3702" t="s">
        <v>3194</v>
      </c>
      <c r="F3702" t="s">
        <v>3403</v>
      </c>
      <c r="G3702" t="s">
        <v>3842</v>
      </c>
      <c r="H3702">
        <v>64</v>
      </c>
      <c r="I3702">
        <v>62</v>
      </c>
      <c r="K3702" t="s">
        <v>741</v>
      </c>
      <c r="L3702">
        <v>1</v>
      </c>
      <c r="M3702" t="s">
        <v>8337</v>
      </c>
    </row>
    <row r="3703" spans="1:13" x14ac:dyDescent="0.25">
      <c r="A3703">
        <v>7811</v>
      </c>
      <c r="B3703">
        <v>2015</v>
      </c>
      <c r="C3703" t="s">
        <v>3343</v>
      </c>
      <c r="D3703" t="s">
        <v>55</v>
      </c>
      <c r="E3703" t="s">
        <v>3194</v>
      </c>
      <c r="F3703" t="s">
        <v>3416</v>
      </c>
      <c r="G3703" t="s">
        <v>3841</v>
      </c>
      <c r="H3703">
        <v>80</v>
      </c>
      <c r="I3703">
        <v>69</v>
      </c>
      <c r="K3703" t="s">
        <v>2488</v>
      </c>
      <c r="L3703">
        <v>1</v>
      </c>
      <c r="M3703" t="s">
        <v>8341</v>
      </c>
    </row>
    <row r="3704" spans="1:13" x14ac:dyDescent="0.25">
      <c r="A3704">
        <v>7812</v>
      </c>
      <c r="B3704">
        <v>2015</v>
      </c>
      <c r="C3704" t="s">
        <v>3343</v>
      </c>
      <c r="D3704" t="s">
        <v>306</v>
      </c>
      <c r="E3704" t="s">
        <v>3194</v>
      </c>
      <c r="F3704" t="s">
        <v>3379</v>
      </c>
      <c r="G3704" t="s">
        <v>3842</v>
      </c>
      <c r="H3704">
        <v>73</v>
      </c>
      <c r="I3704">
        <v>56</v>
      </c>
      <c r="K3704" t="s">
        <v>2489</v>
      </c>
      <c r="L3704">
        <v>1</v>
      </c>
      <c r="M3704" t="s">
        <v>8342</v>
      </c>
    </row>
    <row r="3705" spans="1:13" x14ac:dyDescent="0.25">
      <c r="A3705">
        <v>7817</v>
      </c>
      <c r="B3705">
        <v>2015</v>
      </c>
      <c r="C3705" t="s">
        <v>3352</v>
      </c>
      <c r="D3705" t="s">
        <v>64</v>
      </c>
      <c r="E3705" t="s">
        <v>3194</v>
      </c>
      <c r="F3705" t="s">
        <v>3302</v>
      </c>
      <c r="G3705" t="s">
        <v>3842</v>
      </c>
      <c r="H3705">
        <v>65</v>
      </c>
      <c r="I3705">
        <v>48</v>
      </c>
      <c r="K3705" t="s">
        <v>176</v>
      </c>
      <c r="L3705">
        <v>1</v>
      </c>
      <c r="M3705" t="s">
        <v>6423</v>
      </c>
    </row>
    <row r="3706" spans="1:13" x14ac:dyDescent="0.25">
      <c r="A3706">
        <v>7818</v>
      </c>
      <c r="B3706">
        <v>2015</v>
      </c>
      <c r="C3706" t="s">
        <v>3352</v>
      </c>
      <c r="D3706" t="s">
        <v>148</v>
      </c>
      <c r="E3706" t="s">
        <v>3194</v>
      </c>
      <c r="F3706" t="s">
        <v>3381</v>
      </c>
      <c r="G3706" t="s">
        <v>3842</v>
      </c>
      <c r="H3706">
        <v>90</v>
      </c>
      <c r="I3706">
        <v>59</v>
      </c>
      <c r="K3706" t="s">
        <v>258</v>
      </c>
      <c r="L3706">
        <v>1</v>
      </c>
      <c r="M3706" t="s">
        <v>8344</v>
      </c>
    </row>
    <row r="3707" spans="1:13" x14ac:dyDescent="0.25">
      <c r="A3707">
        <v>7820</v>
      </c>
      <c r="B3707">
        <v>2015</v>
      </c>
      <c r="C3707" t="s">
        <v>3352</v>
      </c>
      <c r="D3707" t="s">
        <v>70</v>
      </c>
      <c r="E3707" t="s">
        <v>3194</v>
      </c>
      <c r="F3707" t="s">
        <v>3460</v>
      </c>
      <c r="G3707" t="s">
        <v>3842</v>
      </c>
      <c r="H3707">
        <v>68</v>
      </c>
      <c r="I3707">
        <v>53</v>
      </c>
      <c r="K3707" t="s">
        <v>100</v>
      </c>
      <c r="L3707">
        <v>1</v>
      </c>
      <c r="M3707" t="s">
        <v>7816</v>
      </c>
    </row>
    <row r="3708" spans="1:13" x14ac:dyDescent="0.25">
      <c r="A3708">
        <v>7821</v>
      </c>
      <c r="B3708">
        <v>2015</v>
      </c>
      <c r="C3708" t="s">
        <v>3352</v>
      </c>
      <c r="D3708" t="s">
        <v>104</v>
      </c>
      <c r="E3708" t="s">
        <v>3194</v>
      </c>
      <c r="F3708" t="s">
        <v>3336</v>
      </c>
      <c r="G3708" t="s">
        <v>3842</v>
      </c>
      <c r="H3708">
        <v>84</v>
      </c>
      <c r="I3708">
        <v>75</v>
      </c>
      <c r="K3708" t="s">
        <v>101</v>
      </c>
      <c r="L3708">
        <v>1</v>
      </c>
      <c r="M3708" t="s">
        <v>4984</v>
      </c>
    </row>
    <row r="3709" spans="1:13" x14ac:dyDescent="0.25">
      <c r="A3709">
        <v>7822</v>
      </c>
      <c r="B3709">
        <v>2015</v>
      </c>
      <c r="C3709" t="s">
        <v>3352</v>
      </c>
      <c r="D3709" t="s">
        <v>18</v>
      </c>
      <c r="E3709" t="s">
        <v>3194</v>
      </c>
      <c r="F3709" t="s">
        <v>3383</v>
      </c>
      <c r="G3709" t="s">
        <v>3842</v>
      </c>
      <c r="H3709">
        <v>72</v>
      </c>
      <c r="I3709">
        <v>55</v>
      </c>
      <c r="K3709" t="s">
        <v>103</v>
      </c>
      <c r="L3709">
        <v>1</v>
      </c>
      <c r="M3709" t="s">
        <v>8345</v>
      </c>
    </row>
    <row r="3710" spans="1:13" x14ac:dyDescent="0.25">
      <c r="A3710">
        <v>7824</v>
      </c>
      <c r="B3710">
        <v>2015</v>
      </c>
      <c r="C3710" t="s">
        <v>3352</v>
      </c>
      <c r="D3710" t="s">
        <v>197</v>
      </c>
      <c r="E3710" t="s">
        <v>3194</v>
      </c>
      <c r="F3710" t="s">
        <v>3400</v>
      </c>
      <c r="G3710" t="s">
        <v>3841</v>
      </c>
      <c r="H3710">
        <v>62</v>
      </c>
      <c r="I3710">
        <v>60</v>
      </c>
      <c r="K3710" t="s">
        <v>152</v>
      </c>
      <c r="L3710">
        <v>1</v>
      </c>
      <c r="M3710" t="s">
        <v>7867</v>
      </c>
    </row>
    <row r="3711" spans="1:13" x14ac:dyDescent="0.25">
      <c r="A3711">
        <v>7825</v>
      </c>
      <c r="B3711">
        <v>2015</v>
      </c>
      <c r="C3711" t="s">
        <v>3352</v>
      </c>
      <c r="D3711" t="s">
        <v>24</v>
      </c>
      <c r="E3711" t="s">
        <v>3194</v>
      </c>
      <c r="F3711" t="s">
        <v>3364</v>
      </c>
      <c r="G3711" t="s">
        <v>3842</v>
      </c>
      <c r="H3711">
        <v>93</v>
      </c>
      <c r="I3711">
        <v>68</v>
      </c>
      <c r="K3711" t="s">
        <v>153</v>
      </c>
      <c r="L3711">
        <v>1</v>
      </c>
      <c r="M3711" t="s">
        <v>5656</v>
      </c>
    </row>
    <row r="3712" spans="1:13" x14ac:dyDescent="0.25">
      <c r="A3712">
        <v>7829</v>
      </c>
      <c r="B3712">
        <v>2015</v>
      </c>
      <c r="C3712" t="s">
        <v>3352</v>
      </c>
      <c r="D3712" t="s">
        <v>82</v>
      </c>
      <c r="E3712" t="s">
        <v>3194</v>
      </c>
      <c r="F3712" t="s">
        <v>3403</v>
      </c>
      <c r="G3712" t="s">
        <v>3842</v>
      </c>
      <c r="H3712">
        <v>62</v>
      </c>
      <c r="I3712">
        <v>56</v>
      </c>
      <c r="K3712" t="s">
        <v>430</v>
      </c>
      <c r="L3712">
        <v>1</v>
      </c>
      <c r="M3712" t="s">
        <v>8347</v>
      </c>
    </row>
    <row r="3713" spans="1:13" x14ac:dyDescent="0.25">
      <c r="A3713">
        <v>7830</v>
      </c>
      <c r="B3713">
        <v>2015</v>
      </c>
      <c r="C3713" t="s">
        <v>3352</v>
      </c>
      <c r="D3713" t="s">
        <v>333</v>
      </c>
      <c r="E3713" t="s">
        <v>3194</v>
      </c>
      <c r="F3713" t="s">
        <v>3253</v>
      </c>
      <c r="G3713" t="s">
        <v>3842</v>
      </c>
      <c r="H3713">
        <v>86</v>
      </c>
      <c r="I3713">
        <v>65</v>
      </c>
      <c r="K3713" t="s">
        <v>431</v>
      </c>
      <c r="L3713">
        <v>1</v>
      </c>
      <c r="M3713" t="s">
        <v>8348</v>
      </c>
    </row>
    <row r="3714" spans="1:13" x14ac:dyDescent="0.25">
      <c r="A3714">
        <v>7834</v>
      </c>
      <c r="B3714">
        <v>2015</v>
      </c>
      <c r="C3714" t="s">
        <v>3352</v>
      </c>
      <c r="D3714" t="s">
        <v>40</v>
      </c>
      <c r="E3714" t="s">
        <v>3194</v>
      </c>
      <c r="F3714" t="s">
        <v>3516</v>
      </c>
      <c r="G3714" t="s">
        <v>3841</v>
      </c>
      <c r="H3714">
        <v>52</v>
      </c>
      <c r="I3714">
        <v>50</v>
      </c>
      <c r="K3714" t="s">
        <v>2493</v>
      </c>
      <c r="L3714">
        <v>1</v>
      </c>
      <c r="M3714" t="s">
        <v>8350</v>
      </c>
    </row>
    <row r="3715" spans="1:13" x14ac:dyDescent="0.25">
      <c r="A3715">
        <v>7835</v>
      </c>
      <c r="B3715">
        <v>2015</v>
      </c>
      <c r="C3715" t="s">
        <v>3352</v>
      </c>
      <c r="D3715" t="s">
        <v>317</v>
      </c>
      <c r="E3715" t="s">
        <v>3194</v>
      </c>
      <c r="F3715" t="s">
        <v>3392</v>
      </c>
      <c r="G3715" t="s">
        <v>3842</v>
      </c>
      <c r="H3715">
        <v>90</v>
      </c>
      <c r="I3715">
        <v>58</v>
      </c>
      <c r="K3715" t="s">
        <v>1441</v>
      </c>
      <c r="L3715">
        <v>1</v>
      </c>
      <c r="M3715" t="s">
        <v>8351</v>
      </c>
    </row>
    <row r="3716" spans="1:13" x14ac:dyDescent="0.25">
      <c r="A3716">
        <v>7838</v>
      </c>
      <c r="B3716">
        <v>2015</v>
      </c>
      <c r="C3716" t="s">
        <v>3352</v>
      </c>
      <c r="D3716" t="s">
        <v>47</v>
      </c>
      <c r="E3716" t="s">
        <v>3194</v>
      </c>
      <c r="F3716" t="s">
        <v>3408</v>
      </c>
      <c r="G3716" t="s">
        <v>3841</v>
      </c>
      <c r="H3716">
        <v>79</v>
      </c>
      <c r="I3716">
        <v>51</v>
      </c>
      <c r="K3716" t="s">
        <v>1443</v>
      </c>
      <c r="L3716">
        <v>1</v>
      </c>
      <c r="M3716" t="s">
        <v>8354</v>
      </c>
    </row>
    <row r="3717" spans="1:13" x14ac:dyDescent="0.25">
      <c r="A3717">
        <v>7839</v>
      </c>
      <c r="B3717">
        <v>2015</v>
      </c>
      <c r="C3717" t="s">
        <v>3352</v>
      </c>
      <c r="D3717" t="s">
        <v>300</v>
      </c>
      <c r="E3717" t="s">
        <v>3194</v>
      </c>
      <c r="F3717" t="s">
        <v>3343</v>
      </c>
      <c r="G3717" t="s">
        <v>3841</v>
      </c>
      <c r="H3717">
        <v>68</v>
      </c>
      <c r="I3717">
        <v>61</v>
      </c>
      <c r="K3717" t="s">
        <v>2494</v>
      </c>
      <c r="L3717">
        <v>1</v>
      </c>
      <c r="M3717" t="s">
        <v>8338</v>
      </c>
    </row>
    <row r="3718" spans="1:13" x14ac:dyDescent="0.25">
      <c r="A3718">
        <v>7840</v>
      </c>
      <c r="B3718">
        <v>2015</v>
      </c>
      <c r="C3718" t="s">
        <v>3352</v>
      </c>
      <c r="D3718" t="s">
        <v>342</v>
      </c>
      <c r="E3718" t="s">
        <v>3194</v>
      </c>
      <c r="F3718" t="s">
        <v>3267</v>
      </c>
      <c r="G3718" t="s">
        <v>3842</v>
      </c>
      <c r="H3718">
        <v>64</v>
      </c>
      <c r="I3718">
        <v>58</v>
      </c>
      <c r="K3718" t="s">
        <v>2495</v>
      </c>
      <c r="L3718">
        <v>1</v>
      </c>
      <c r="M3718" t="s">
        <v>8355</v>
      </c>
    </row>
    <row r="3719" spans="1:13" x14ac:dyDescent="0.25">
      <c r="A3719">
        <v>7843</v>
      </c>
      <c r="B3719">
        <v>2015</v>
      </c>
      <c r="C3719" t="s">
        <v>3352</v>
      </c>
      <c r="D3719" t="s">
        <v>345</v>
      </c>
      <c r="E3719" t="s">
        <v>3194</v>
      </c>
      <c r="F3719" t="s">
        <v>3836</v>
      </c>
      <c r="G3719" t="s">
        <v>3841</v>
      </c>
      <c r="H3719">
        <v>82</v>
      </c>
      <c r="I3719">
        <v>54</v>
      </c>
      <c r="K3719" t="s">
        <v>2496</v>
      </c>
      <c r="L3719">
        <v>1</v>
      </c>
      <c r="M3719" t="s">
        <v>8297</v>
      </c>
    </row>
    <row r="3720" spans="1:13" x14ac:dyDescent="0.25">
      <c r="A3720">
        <v>7844</v>
      </c>
      <c r="B3720">
        <v>2015</v>
      </c>
      <c r="C3720" t="s">
        <v>3352</v>
      </c>
      <c r="D3720" t="s">
        <v>306</v>
      </c>
      <c r="E3720" t="s">
        <v>3194</v>
      </c>
      <c r="F3720" t="s">
        <v>3493</v>
      </c>
      <c r="G3720" t="s">
        <v>3842</v>
      </c>
      <c r="H3720">
        <v>87</v>
      </c>
      <c r="I3720">
        <v>81</v>
      </c>
      <c r="K3720" t="s">
        <v>1446</v>
      </c>
      <c r="L3720">
        <v>1</v>
      </c>
      <c r="M3720" t="s">
        <v>8323</v>
      </c>
    </row>
    <row r="3721" spans="1:13" x14ac:dyDescent="0.25">
      <c r="A3721">
        <v>7849</v>
      </c>
      <c r="B3721">
        <v>2015</v>
      </c>
      <c r="C3721" t="s">
        <v>3416</v>
      </c>
      <c r="D3721" t="s">
        <v>8</v>
      </c>
      <c r="E3721" t="s">
        <v>3194</v>
      </c>
      <c r="F3721" t="s">
        <v>3471</v>
      </c>
      <c r="G3721" t="s">
        <v>3842</v>
      </c>
      <c r="H3721">
        <v>107</v>
      </c>
      <c r="I3721">
        <v>65</v>
      </c>
      <c r="K3721" t="s">
        <v>176</v>
      </c>
      <c r="L3721">
        <v>1</v>
      </c>
      <c r="M3721" t="s">
        <v>7490</v>
      </c>
    </row>
    <row r="3722" spans="1:13" x14ac:dyDescent="0.25">
      <c r="A3722">
        <v>7850</v>
      </c>
      <c r="B3722">
        <v>2015</v>
      </c>
      <c r="C3722" t="s">
        <v>3416</v>
      </c>
      <c r="D3722" t="s">
        <v>65</v>
      </c>
      <c r="E3722" t="s">
        <v>3194</v>
      </c>
      <c r="F3722" t="s">
        <v>3277</v>
      </c>
      <c r="G3722" t="s">
        <v>3842</v>
      </c>
      <c r="H3722">
        <v>83</v>
      </c>
      <c r="I3722">
        <v>66</v>
      </c>
      <c r="K3722" t="s">
        <v>258</v>
      </c>
      <c r="L3722">
        <v>1</v>
      </c>
      <c r="M3722" t="s">
        <v>6840</v>
      </c>
    </row>
    <row r="3723" spans="1:13" x14ac:dyDescent="0.25">
      <c r="A3723">
        <v>7851</v>
      </c>
      <c r="B3723">
        <v>2015</v>
      </c>
      <c r="C3723" t="s">
        <v>3416</v>
      </c>
      <c r="D3723" t="s">
        <v>128</v>
      </c>
      <c r="E3723" t="s">
        <v>3194</v>
      </c>
      <c r="F3723" t="s">
        <v>3410</v>
      </c>
      <c r="G3723" t="s">
        <v>3842</v>
      </c>
      <c r="H3723">
        <v>78</v>
      </c>
      <c r="I3723">
        <v>68</v>
      </c>
      <c r="K3723" t="s">
        <v>259</v>
      </c>
      <c r="L3723">
        <v>1</v>
      </c>
      <c r="M3723" t="s">
        <v>7449</v>
      </c>
    </row>
    <row r="3724" spans="1:13" x14ac:dyDescent="0.25">
      <c r="A3724">
        <v>7854</v>
      </c>
      <c r="B3724">
        <v>2015</v>
      </c>
      <c r="C3724" t="s">
        <v>3416</v>
      </c>
      <c r="D3724" t="s">
        <v>104</v>
      </c>
      <c r="E3724" t="s">
        <v>3194</v>
      </c>
      <c r="F3724" t="s">
        <v>3385</v>
      </c>
      <c r="G3724" t="s">
        <v>3842</v>
      </c>
      <c r="H3724">
        <v>81</v>
      </c>
      <c r="I3724">
        <v>59</v>
      </c>
      <c r="K3724" t="s">
        <v>151</v>
      </c>
      <c r="L3724">
        <v>1</v>
      </c>
      <c r="M3724" t="s">
        <v>5671</v>
      </c>
    </row>
    <row r="3725" spans="1:13" x14ac:dyDescent="0.25">
      <c r="A3725">
        <v>7855</v>
      </c>
      <c r="B3725">
        <v>2015</v>
      </c>
      <c r="C3725" t="s">
        <v>3416</v>
      </c>
      <c r="D3725" t="s">
        <v>18</v>
      </c>
      <c r="E3725" t="s">
        <v>3194</v>
      </c>
      <c r="F3725" t="s">
        <v>3839</v>
      </c>
      <c r="G3725" t="s">
        <v>3842</v>
      </c>
      <c r="H3725">
        <v>94</v>
      </c>
      <c r="I3725">
        <v>63</v>
      </c>
      <c r="K3725" t="s">
        <v>105</v>
      </c>
      <c r="L3725">
        <v>1</v>
      </c>
      <c r="M3725" t="s">
        <v>8362</v>
      </c>
    </row>
    <row r="3726" spans="1:13" x14ac:dyDescent="0.25">
      <c r="A3726">
        <v>7856</v>
      </c>
      <c r="B3726">
        <v>2015</v>
      </c>
      <c r="C3726" t="s">
        <v>3416</v>
      </c>
      <c r="D3726" t="s">
        <v>314</v>
      </c>
      <c r="E3726" t="s">
        <v>3194</v>
      </c>
      <c r="F3726" t="s">
        <v>3374</v>
      </c>
      <c r="G3726" t="s">
        <v>3841</v>
      </c>
      <c r="H3726">
        <v>79</v>
      </c>
      <c r="I3726">
        <v>73</v>
      </c>
      <c r="K3726" t="s">
        <v>152</v>
      </c>
      <c r="L3726">
        <v>1</v>
      </c>
      <c r="M3726" t="s">
        <v>8363</v>
      </c>
    </row>
    <row r="3727" spans="1:13" x14ac:dyDescent="0.25">
      <c r="A3727">
        <v>7858</v>
      </c>
      <c r="B3727">
        <v>2015</v>
      </c>
      <c r="C3727" t="s">
        <v>3416</v>
      </c>
      <c r="D3727" t="s">
        <v>263</v>
      </c>
      <c r="E3727" t="s">
        <v>3194</v>
      </c>
      <c r="F3727" t="s">
        <v>3404</v>
      </c>
      <c r="G3727" t="s">
        <v>3842</v>
      </c>
      <c r="H3727">
        <v>79</v>
      </c>
      <c r="I3727">
        <v>56</v>
      </c>
      <c r="K3727" t="s">
        <v>265</v>
      </c>
      <c r="L3727">
        <v>1</v>
      </c>
      <c r="M3727" t="s">
        <v>6255</v>
      </c>
    </row>
    <row r="3728" spans="1:13" x14ac:dyDescent="0.25">
      <c r="A3728">
        <v>7859</v>
      </c>
      <c r="B3728">
        <v>2015</v>
      </c>
      <c r="C3728" t="s">
        <v>3416</v>
      </c>
      <c r="D3728" t="s">
        <v>26</v>
      </c>
      <c r="E3728" t="s">
        <v>3194</v>
      </c>
      <c r="F3728" t="s">
        <v>3421</v>
      </c>
      <c r="G3728" t="s">
        <v>3842</v>
      </c>
      <c r="H3728">
        <v>83</v>
      </c>
      <c r="I3728">
        <v>70</v>
      </c>
      <c r="K3728" t="s">
        <v>266</v>
      </c>
      <c r="L3728">
        <v>1</v>
      </c>
      <c r="M3728" t="s">
        <v>7514</v>
      </c>
    </row>
    <row r="3729" spans="1:13" x14ac:dyDescent="0.25">
      <c r="A3729">
        <v>7860</v>
      </c>
      <c r="B3729">
        <v>2015</v>
      </c>
      <c r="C3729" t="s">
        <v>3416</v>
      </c>
      <c r="D3729" t="s">
        <v>28</v>
      </c>
      <c r="E3729" t="s">
        <v>3194</v>
      </c>
      <c r="F3729" t="s">
        <v>3254</v>
      </c>
      <c r="G3729" t="s">
        <v>3842</v>
      </c>
      <c r="H3729">
        <v>82</v>
      </c>
      <c r="I3729">
        <v>78</v>
      </c>
      <c r="J3729" t="s">
        <v>3843</v>
      </c>
      <c r="K3729" t="s">
        <v>267</v>
      </c>
      <c r="L3729">
        <v>1</v>
      </c>
      <c r="M3729" t="s">
        <v>6371</v>
      </c>
    </row>
    <row r="3730" spans="1:13" x14ac:dyDescent="0.25">
      <c r="A3730">
        <v>7861</v>
      </c>
      <c r="B3730">
        <v>2015</v>
      </c>
      <c r="C3730" t="s">
        <v>3416</v>
      </c>
      <c r="D3730" t="s">
        <v>134</v>
      </c>
      <c r="E3730" t="s">
        <v>3194</v>
      </c>
      <c r="F3730" t="s">
        <v>3418</v>
      </c>
      <c r="G3730" t="s">
        <v>3842</v>
      </c>
      <c r="H3730">
        <v>69</v>
      </c>
      <c r="I3730">
        <v>67</v>
      </c>
      <c r="J3730" t="s">
        <v>3843</v>
      </c>
      <c r="K3730" t="s">
        <v>528</v>
      </c>
      <c r="L3730">
        <v>1</v>
      </c>
      <c r="M3730" t="s">
        <v>6341</v>
      </c>
    </row>
    <row r="3731" spans="1:13" x14ac:dyDescent="0.25">
      <c r="A3731">
        <v>7862</v>
      </c>
      <c r="B3731">
        <v>2015</v>
      </c>
      <c r="C3731" t="s">
        <v>3416</v>
      </c>
      <c r="D3731" t="s">
        <v>32</v>
      </c>
      <c r="E3731" t="s">
        <v>3194</v>
      </c>
      <c r="F3731" t="s">
        <v>3379</v>
      </c>
      <c r="G3731" t="s">
        <v>3842</v>
      </c>
      <c r="H3731">
        <v>71</v>
      </c>
      <c r="I3731">
        <v>59</v>
      </c>
      <c r="K3731" t="s">
        <v>529</v>
      </c>
      <c r="L3731">
        <v>1</v>
      </c>
      <c r="M3731" t="s">
        <v>8364</v>
      </c>
    </row>
    <row r="3732" spans="1:13" x14ac:dyDescent="0.25">
      <c r="A3732">
        <v>7863</v>
      </c>
      <c r="B3732">
        <v>2015</v>
      </c>
      <c r="C3732" t="s">
        <v>3416</v>
      </c>
      <c r="D3732" t="s">
        <v>159</v>
      </c>
      <c r="E3732" t="s">
        <v>3194</v>
      </c>
      <c r="F3732" t="s">
        <v>3836</v>
      </c>
      <c r="G3732" t="s">
        <v>3841</v>
      </c>
      <c r="H3732">
        <v>80</v>
      </c>
      <c r="I3732">
        <v>62</v>
      </c>
      <c r="K3732" t="s">
        <v>734</v>
      </c>
      <c r="L3732">
        <v>1</v>
      </c>
      <c r="M3732" t="s">
        <v>8284</v>
      </c>
    </row>
    <row r="3733" spans="1:13" x14ac:dyDescent="0.25">
      <c r="A3733">
        <v>7864</v>
      </c>
      <c r="B3733">
        <v>2015</v>
      </c>
      <c r="C3733" t="s">
        <v>3416</v>
      </c>
      <c r="D3733" t="s">
        <v>36</v>
      </c>
      <c r="E3733" t="s">
        <v>3194</v>
      </c>
      <c r="F3733" t="s">
        <v>3493</v>
      </c>
      <c r="G3733" t="s">
        <v>3842</v>
      </c>
      <c r="H3733">
        <v>59</v>
      </c>
      <c r="I3733">
        <v>56</v>
      </c>
      <c r="K3733" t="s">
        <v>531</v>
      </c>
      <c r="L3733">
        <v>1</v>
      </c>
      <c r="M3733" t="s">
        <v>8311</v>
      </c>
    </row>
    <row r="3734" spans="1:13" x14ac:dyDescent="0.25">
      <c r="A3734">
        <v>7867</v>
      </c>
      <c r="B3734">
        <v>2015</v>
      </c>
      <c r="C3734" t="s">
        <v>3416</v>
      </c>
      <c r="D3734" t="s">
        <v>40</v>
      </c>
      <c r="E3734" t="s">
        <v>3194</v>
      </c>
      <c r="F3734" t="s">
        <v>3253</v>
      </c>
      <c r="G3734" t="s">
        <v>3842</v>
      </c>
      <c r="H3734">
        <v>75</v>
      </c>
      <c r="I3734">
        <v>67</v>
      </c>
      <c r="K3734" t="s">
        <v>783</v>
      </c>
      <c r="L3734">
        <v>1</v>
      </c>
      <c r="M3734" t="s">
        <v>8367</v>
      </c>
    </row>
    <row r="3735" spans="1:13" x14ac:dyDescent="0.25">
      <c r="A3735">
        <v>7868</v>
      </c>
      <c r="B3735">
        <v>2015</v>
      </c>
      <c r="C3735" t="s">
        <v>3416</v>
      </c>
      <c r="D3735" t="s">
        <v>317</v>
      </c>
      <c r="E3735" t="s">
        <v>3194</v>
      </c>
      <c r="F3735" t="s">
        <v>3403</v>
      </c>
      <c r="G3735" t="s">
        <v>3842</v>
      </c>
      <c r="H3735">
        <v>82</v>
      </c>
      <c r="I3735">
        <v>64</v>
      </c>
      <c r="K3735" t="s">
        <v>738</v>
      </c>
      <c r="L3735">
        <v>1</v>
      </c>
      <c r="M3735" t="s">
        <v>8368</v>
      </c>
    </row>
    <row r="3736" spans="1:13" x14ac:dyDescent="0.25">
      <c r="A3736">
        <v>7871</v>
      </c>
      <c r="B3736">
        <v>2015</v>
      </c>
      <c r="C3736" t="s">
        <v>3416</v>
      </c>
      <c r="D3736" t="s">
        <v>45</v>
      </c>
      <c r="E3736" t="s">
        <v>3194</v>
      </c>
      <c r="F3736" t="s">
        <v>3516</v>
      </c>
      <c r="G3736" t="s">
        <v>3842</v>
      </c>
      <c r="H3736">
        <v>78</v>
      </c>
      <c r="I3736">
        <v>74</v>
      </c>
      <c r="K3736" t="s">
        <v>1350</v>
      </c>
      <c r="L3736">
        <v>1</v>
      </c>
      <c r="M3736" t="s">
        <v>8369</v>
      </c>
    </row>
    <row r="3737" spans="1:13" x14ac:dyDescent="0.25">
      <c r="A3737">
        <v>7872</v>
      </c>
      <c r="B3737">
        <v>2015</v>
      </c>
      <c r="C3737" t="s">
        <v>3416</v>
      </c>
      <c r="D3737" t="s">
        <v>557</v>
      </c>
      <c r="E3737" t="s">
        <v>3194</v>
      </c>
      <c r="F3737" t="s">
        <v>3392</v>
      </c>
      <c r="G3737" t="s">
        <v>3842</v>
      </c>
      <c r="H3737">
        <v>95</v>
      </c>
      <c r="I3737">
        <v>72</v>
      </c>
      <c r="K3737" t="s">
        <v>539</v>
      </c>
      <c r="L3737">
        <v>1</v>
      </c>
      <c r="M3737" t="s">
        <v>8370</v>
      </c>
    </row>
    <row r="3738" spans="1:13" x14ac:dyDescent="0.25">
      <c r="A3738">
        <v>7875</v>
      </c>
      <c r="B3738">
        <v>2015</v>
      </c>
      <c r="C3738" t="s">
        <v>3416</v>
      </c>
      <c r="D3738" t="s">
        <v>93</v>
      </c>
      <c r="E3738" t="s">
        <v>3194</v>
      </c>
      <c r="F3738" t="s">
        <v>3352</v>
      </c>
      <c r="G3738" t="s">
        <v>3842</v>
      </c>
      <c r="H3738">
        <v>73</v>
      </c>
      <c r="I3738">
        <v>60</v>
      </c>
      <c r="K3738" t="s">
        <v>764</v>
      </c>
      <c r="L3738">
        <v>1</v>
      </c>
      <c r="M3738" t="s">
        <v>8356</v>
      </c>
    </row>
    <row r="3739" spans="1:13" x14ac:dyDescent="0.25">
      <c r="A3739">
        <v>7876</v>
      </c>
      <c r="B3739">
        <v>2015</v>
      </c>
      <c r="C3739" t="s">
        <v>3416</v>
      </c>
      <c r="D3739" t="s">
        <v>304</v>
      </c>
      <c r="E3739" t="s">
        <v>3194</v>
      </c>
      <c r="F3739" t="s">
        <v>3408</v>
      </c>
      <c r="G3739" t="s">
        <v>3842</v>
      </c>
      <c r="H3739">
        <v>69</v>
      </c>
      <c r="I3739">
        <v>58</v>
      </c>
      <c r="K3739" t="s">
        <v>1031</v>
      </c>
      <c r="L3739">
        <v>1</v>
      </c>
      <c r="M3739" t="s">
        <v>8373</v>
      </c>
    </row>
    <row r="3740" spans="1:13" x14ac:dyDescent="0.25">
      <c r="A3740">
        <v>7882</v>
      </c>
      <c r="B3740">
        <v>2015</v>
      </c>
      <c r="C3740" t="s">
        <v>3379</v>
      </c>
      <c r="D3740" t="s">
        <v>64</v>
      </c>
      <c r="E3740" t="s">
        <v>3194</v>
      </c>
      <c r="F3740" t="s">
        <v>3473</v>
      </c>
      <c r="G3740" t="s">
        <v>3842</v>
      </c>
      <c r="H3740">
        <v>67</v>
      </c>
      <c r="I3740">
        <v>54</v>
      </c>
      <c r="K3740" t="s">
        <v>176</v>
      </c>
      <c r="L3740">
        <v>1</v>
      </c>
      <c r="M3740" t="s">
        <v>6717</v>
      </c>
    </row>
    <row r="3741" spans="1:13" x14ac:dyDescent="0.25">
      <c r="A3741">
        <v>7883</v>
      </c>
      <c r="B3741">
        <v>2015</v>
      </c>
      <c r="C3741" t="s">
        <v>3379</v>
      </c>
      <c r="D3741" t="s">
        <v>148</v>
      </c>
      <c r="E3741" t="s">
        <v>3194</v>
      </c>
      <c r="F3741" t="s">
        <v>3839</v>
      </c>
      <c r="G3741" t="s">
        <v>3842</v>
      </c>
      <c r="H3741">
        <v>86</v>
      </c>
      <c r="I3741">
        <v>62</v>
      </c>
      <c r="K3741" t="s">
        <v>258</v>
      </c>
      <c r="L3741">
        <v>1</v>
      </c>
      <c r="M3741" t="s">
        <v>8377</v>
      </c>
    </row>
    <row r="3742" spans="1:13" x14ac:dyDescent="0.25">
      <c r="A3742">
        <v>7884</v>
      </c>
      <c r="B3742">
        <v>2015</v>
      </c>
      <c r="C3742" t="s">
        <v>3379</v>
      </c>
      <c r="D3742" t="s">
        <v>128</v>
      </c>
      <c r="E3742" t="s">
        <v>3194</v>
      </c>
      <c r="F3742" t="s">
        <v>3280</v>
      </c>
      <c r="G3742" t="s">
        <v>3842</v>
      </c>
      <c r="H3742">
        <v>55</v>
      </c>
      <c r="I3742">
        <v>42</v>
      </c>
      <c r="K3742" t="s">
        <v>259</v>
      </c>
      <c r="L3742">
        <v>1</v>
      </c>
      <c r="M3742" t="s">
        <v>8378</v>
      </c>
    </row>
    <row r="3743" spans="1:13" x14ac:dyDescent="0.25">
      <c r="A3743">
        <v>7887</v>
      </c>
      <c r="B3743">
        <v>2015</v>
      </c>
      <c r="C3743" t="s">
        <v>3379</v>
      </c>
      <c r="D3743" t="s">
        <v>18</v>
      </c>
      <c r="E3743" t="s">
        <v>3194</v>
      </c>
      <c r="F3743" t="s">
        <v>3515</v>
      </c>
      <c r="G3743" t="s">
        <v>3842</v>
      </c>
      <c r="H3743">
        <v>74</v>
      </c>
      <c r="I3743">
        <v>50</v>
      </c>
      <c r="K3743" t="s">
        <v>151</v>
      </c>
      <c r="L3743">
        <v>1</v>
      </c>
      <c r="M3743" t="s">
        <v>8380</v>
      </c>
    </row>
    <row r="3744" spans="1:13" x14ac:dyDescent="0.25">
      <c r="A3744">
        <v>7889</v>
      </c>
      <c r="B3744">
        <v>2015</v>
      </c>
      <c r="C3744" t="s">
        <v>3379</v>
      </c>
      <c r="D3744" t="s">
        <v>24</v>
      </c>
      <c r="E3744" t="s">
        <v>3194</v>
      </c>
      <c r="F3744" t="s">
        <v>3323</v>
      </c>
      <c r="G3744" t="s">
        <v>3842</v>
      </c>
      <c r="H3744">
        <v>59</v>
      </c>
      <c r="I3744">
        <v>49</v>
      </c>
      <c r="K3744" t="s">
        <v>196</v>
      </c>
      <c r="L3744">
        <v>1</v>
      </c>
      <c r="M3744" t="s">
        <v>8382</v>
      </c>
    </row>
    <row r="3745" spans="1:13" x14ac:dyDescent="0.25">
      <c r="A3745">
        <v>7890</v>
      </c>
      <c r="B3745">
        <v>2015</v>
      </c>
      <c r="C3745" t="s">
        <v>3379</v>
      </c>
      <c r="D3745" t="s">
        <v>351</v>
      </c>
      <c r="E3745" t="s">
        <v>3194</v>
      </c>
      <c r="F3745" t="s">
        <v>3536</v>
      </c>
      <c r="G3745" t="s">
        <v>3842</v>
      </c>
      <c r="H3745">
        <v>71</v>
      </c>
      <c r="I3745">
        <v>43</v>
      </c>
      <c r="K3745" t="s">
        <v>264</v>
      </c>
      <c r="L3745">
        <v>1</v>
      </c>
      <c r="M3745" t="s">
        <v>8383</v>
      </c>
    </row>
    <row r="3746" spans="1:13" x14ac:dyDescent="0.25">
      <c r="A3746">
        <v>7891</v>
      </c>
      <c r="B3746">
        <v>2015</v>
      </c>
      <c r="C3746" t="s">
        <v>3379</v>
      </c>
      <c r="D3746" t="s">
        <v>180</v>
      </c>
      <c r="E3746" t="s">
        <v>3194</v>
      </c>
      <c r="F3746" t="s">
        <v>3376</v>
      </c>
      <c r="G3746" t="s">
        <v>3842</v>
      </c>
      <c r="H3746">
        <v>90</v>
      </c>
      <c r="I3746">
        <v>59</v>
      </c>
      <c r="K3746" t="s">
        <v>464</v>
      </c>
      <c r="L3746">
        <v>1</v>
      </c>
      <c r="M3746" t="s">
        <v>5349</v>
      </c>
    </row>
    <row r="3747" spans="1:13" x14ac:dyDescent="0.25">
      <c r="A3747">
        <v>7893</v>
      </c>
      <c r="B3747">
        <v>2015</v>
      </c>
      <c r="C3747" t="s">
        <v>3379</v>
      </c>
      <c r="D3747" t="s">
        <v>30</v>
      </c>
      <c r="E3747" t="s">
        <v>3194</v>
      </c>
      <c r="F3747" t="s">
        <v>3254</v>
      </c>
      <c r="G3747" t="s">
        <v>3842</v>
      </c>
      <c r="H3747">
        <v>76</v>
      </c>
      <c r="I3747">
        <v>64</v>
      </c>
      <c r="K3747" t="s">
        <v>267</v>
      </c>
      <c r="L3747">
        <v>1</v>
      </c>
      <c r="M3747" t="s">
        <v>6372</v>
      </c>
    </row>
    <row r="3748" spans="1:13" x14ac:dyDescent="0.25">
      <c r="A3748">
        <v>7895</v>
      </c>
      <c r="B3748">
        <v>2015</v>
      </c>
      <c r="C3748" t="s">
        <v>3379</v>
      </c>
      <c r="D3748" t="s">
        <v>159</v>
      </c>
      <c r="E3748" t="s">
        <v>3194</v>
      </c>
      <c r="F3748" t="s">
        <v>3493</v>
      </c>
      <c r="G3748" t="s">
        <v>3842</v>
      </c>
      <c r="H3748">
        <v>55</v>
      </c>
      <c r="I3748">
        <v>47</v>
      </c>
      <c r="K3748" t="s">
        <v>370</v>
      </c>
      <c r="L3748">
        <v>1</v>
      </c>
      <c r="M3748" t="s">
        <v>8310</v>
      </c>
    </row>
    <row r="3749" spans="1:13" x14ac:dyDescent="0.25">
      <c r="A3749">
        <v>7896</v>
      </c>
      <c r="B3749">
        <v>2015</v>
      </c>
      <c r="C3749" t="s">
        <v>3379</v>
      </c>
      <c r="D3749" t="s">
        <v>161</v>
      </c>
      <c r="E3749" t="s">
        <v>3194</v>
      </c>
      <c r="F3749" t="s">
        <v>3836</v>
      </c>
      <c r="G3749" t="s">
        <v>3842</v>
      </c>
      <c r="H3749">
        <v>58</v>
      </c>
      <c r="I3749">
        <v>56</v>
      </c>
      <c r="K3749" t="s">
        <v>270</v>
      </c>
      <c r="L3749">
        <v>1</v>
      </c>
      <c r="M3749" t="s">
        <v>8285</v>
      </c>
    </row>
    <row r="3750" spans="1:13" x14ac:dyDescent="0.25">
      <c r="A3750">
        <v>7899</v>
      </c>
      <c r="B3750">
        <v>2015</v>
      </c>
      <c r="C3750" t="s">
        <v>3379</v>
      </c>
      <c r="D3750" t="s">
        <v>40</v>
      </c>
      <c r="E3750" t="s">
        <v>3194</v>
      </c>
      <c r="F3750" t="s">
        <v>3403</v>
      </c>
      <c r="G3750" t="s">
        <v>3842</v>
      </c>
      <c r="H3750">
        <v>66</v>
      </c>
      <c r="I3750">
        <v>55</v>
      </c>
      <c r="K3750" t="s">
        <v>275</v>
      </c>
      <c r="L3750">
        <v>1</v>
      </c>
      <c r="M3750" t="s">
        <v>8386</v>
      </c>
    </row>
    <row r="3751" spans="1:13" x14ac:dyDescent="0.25">
      <c r="A3751">
        <v>7900</v>
      </c>
      <c r="B3751">
        <v>2015</v>
      </c>
      <c r="C3751" t="s">
        <v>3379</v>
      </c>
      <c r="D3751" t="s">
        <v>317</v>
      </c>
      <c r="E3751" t="s">
        <v>3194</v>
      </c>
      <c r="F3751" t="s">
        <v>3253</v>
      </c>
      <c r="G3751" t="s">
        <v>3842</v>
      </c>
      <c r="H3751">
        <v>59</v>
      </c>
      <c r="I3751">
        <v>55</v>
      </c>
      <c r="K3751" t="s">
        <v>276</v>
      </c>
      <c r="L3751">
        <v>1</v>
      </c>
      <c r="M3751" t="s">
        <v>8387</v>
      </c>
    </row>
    <row r="3752" spans="1:13" x14ac:dyDescent="0.25">
      <c r="A3752">
        <v>7903</v>
      </c>
      <c r="B3752">
        <v>2015</v>
      </c>
      <c r="C3752" t="s">
        <v>3379</v>
      </c>
      <c r="D3752" t="s">
        <v>208</v>
      </c>
      <c r="E3752" t="s">
        <v>3194</v>
      </c>
      <c r="F3752" t="s">
        <v>3392</v>
      </c>
      <c r="G3752" t="s">
        <v>3842</v>
      </c>
      <c r="H3752">
        <v>55</v>
      </c>
      <c r="I3752">
        <v>50</v>
      </c>
      <c r="K3752" t="s">
        <v>975</v>
      </c>
      <c r="L3752">
        <v>1</v>
      </c>
      <c r="M3752" t="s">
        <v>8388</v>
      </c>
    </row>
    <row r="3753" spans="1:13" x14ac:dyDescent="0.25">
      <c r="A3753">
        <v>7904</v>
      </c>
      <c r="B3753">
        <v>2015</v>
      </c>
      <c r="C3753" t="s">
        <v>3379</v>
      </c>
      <c r="D3753" t="s">
        <v>557</v>
      </c>
      <c r="E3753" t="s">
        <v>3194</v>
      </c>
      <c r="F3753" t="s">
        <v>3516</v>
      </c>
      <c r="G3753" t="s">
        <v>3842</v>
      </c>
      <c r="H3753">
        <v>64</v>
      </c>
      <c r="I3753">
        <v>50</v>
      </c>
      <c r="K3753" t="s">
        <v>976</v>
      </c>
      <c r="L3753">
        <v>1</v>
      </c>
      <c r="M3753" t="s">
        <v>8389</v>
      </c>
    </row>
    <row r="3754" spans="1:13" x14ac:dyDescent="0.25">
      <c r="A3754">
        <v>7907</v>
      </c>
      <c r="B3754">
        <v>2015</v>
      </c>
      <c r="C3754" t="s">
        <v>3379</v>
      </c>
      <c r="D3754" t="s">
        <v>303</v>
      </c>
      <c r="E3754" t="s">
        <v>3194</v>
      </c>
      <c r="F3754" t="s">
        <v>3408</v>
      </c>
      <c r="G3754" t="s">
        <v>3841</v>
      </c>
      <c r="H3754">
        <v>47</v>
      </c>
      <c r="I3754">
        <v>37</v>
      </c>
      <c r="K3754" t="s">
        <v>1105</v>
      </c>
      <c r="L3754">
        <v>1</v>
      </c>
      <c r="M3754" t="s">
        <v>8392</v>
      </c>
    </row>
    <row r="3755" spans="1:13" x14ac:dyDescent="0.25">
      <c r="A3755">
        <v>7908</v>
      </c>
      <c r="B3755">
        <v>2015</v>
      </c>
      <c r="C3755" t="s">
        <v>3379</v>
      </c>
      <c r="D3755" t="s">
        <v>95</v>
      </c>
      <c r="E3755" t="s">
        <v>3194</v>
      </c>
      <c r="F3755" t="s">
        <v>3352</v>
      </c>
      <c r="G3755" t="s">
        <v>3842</v>
      </c>
      <c r="H3755">
        <v>72</v>
      </c>
      <c r="I3755">
        <v>58</v>
      </c>
      <c r="K3755" t="s">
        <v>2500</v>
      </c>
      <c r="L3755">
        <v>1</v>
      </c>
      <c r="M3755" t="s">
        <v>8357</v>
      </c>
    </row>
    <row r="3756" spans="1:13" x14ac:dyDescent="0.25">
      <c r="A3756">
        <v>7911</v>
      </c>
      <c r="B3756">
        <v>2015</v>
      </c>
      <c r="C3756" t="s">
        <v>3379</v>
      </c>
      <c r="D3756" t="s">
        <v>58</v>
      </c>
      <c r="E3756" t="s">
        <v>3194</v>
      </c>
      <c r="F3756" t="s">
        <v>3416</v>
      </c>
      <c r="G3756" t="s">
        <v>3841</v>
      </c>
      <c r="H3756">
        <v>65</v>
      </c>
      <c r="I3756">
        <v>62</v>
      </c>
      <c r="K3756" t="s">
        <v>2501</v>
      </c>
      <c r="L3756">
        <v>1</v>
      </c>
      <c r="M3756" t="s">
        <v>8375</v>
      </c>
    </row>
    <row r="3757" spans="1:13" x14ac:dyDescent="0.25">
      <c r="A3757">
        <v>7913</v>
      </c>
      <c r="B3757">
        <v>2015</v>
      </c>
      <c r="C3757" t="s">
        <v>3267</v>
      </c>
      <c r="D3757" t="s">
        <v>8</v>
      </c>
      <c r="E3757" t="s">
        <v>3194</v>
      </c>
      <c r="F3757" t="s">
        <v>3431</v>
      </c>
      <c r="G3757" t="s">
        <v>3842</v>
      </c>
      <c r="H3757">
        <v>74</v>
      </c>
      <c r="I3757">
        <v>59</v>
      </c>
      <c r="K3757" t="s">
        <v>176</v>
      </c>
      <c r="L3757">
        <v>1</v>
      </c>
      <c r="M3757" t="s">
        <v>8394</v>
      </c>
    </row>
    <row r="3758" spans="1:13" x14ac:dyDescent="0.25">
      <c r="A3758">
        <v>7914</v>
      </c>
      <c r="B3758">
        <v>2015</v>
      </c>
      <c r="C3758" t="s">
        <v>3267</v>
      </c>
      <c r="D3758" t="s">
        <v>98</v>
      </c>
      <c r="E3758" t="s">
        <v>3194</v>
      </c>
      <c r="F3758" t="s">
        <v>3406</v>
      </c>
      <c r="G3758" t="s">
        <v>3842</v>
      </c>
      <c r="H3758">
        <v>84</v>
      </c>
      <c r="I3758">
        <v>73</v>
      </c>
      <c r="K3758" t="s">
        <v>258</v>
      </c>
      <c r="L3758">
        <v>1</v>
      </c>
      <c r="M3758" t="s">
        <v>8395</v>
      </c>
    </row>
    <row r="3759" spans="1:13" x14ac:dyDescent="0.25">
      <c r="A3759">
        <v>7917</v>
      </c>
      <c r="B3759">
        <v>2015</v>
      </c>
      <c r="C3759" t="s">
        <v>3267</v>
      </c>
      <c r="D3759" t="s">
        <v>70</v>
      </c>
      <c r="E3759" t="s">
        <v>3194</v>
      </c>
      <c r="F3759" t="s">
        <v>3278</v>
      </c>
      <c r="G3759" t="s">
        <v>3842</v>
      </c>
      <c r="H3759">
        <v>84</v>
      </c>
      <c r="I3759">
        <v>47</v>
      </c>
      <c r="K3759" t="s">
        <v>101</v>
      </c>
      <c r="L3759">
        <v>1</v>
      </c>
      <c r="M3759" t="s">
        <v>6401</v>
      </c>
    </row>
    <row r="3760" spans="1:13" x14ac:dyDescent="0.25">
      <c r="A3760">
        <v>7919</v>
      </c>
      <c r="B3760">
        <v>2015</v>
      </c>
      <c r="C3760" t="s">
        <v>3267</v>
      </c>
      <c r="D3760" t="s">
        <v>24</v>
      </c>
      <c r="E3760" t="s">
        <v>3194</v>
      </c>
      <c r="F3760" t="s">
        <v>3310</v>
      </c>
      <c r="G3760" t="s">
        <v>3842</v>
      </c>
      <c r="H3760">
        <v>49</v>
      </c>
      <c r="I3760">
        <v>43</v>
      </c>
      <c r="K3760" t="s">
        <v>105</v>
      </c>
      <c r="L3760">
        <v>1</v>
      </c>
      <c r="M3760" t="s">
        <v>8396</v>
      </c>
    </row>
    <row r="3761" spans="1:13" x14ac:dyDescent="0.25">
      <c r="A3761">
        <v>7920</v>
      </c>
      <c r="B3761">
        <v>2015</v>
      </c>
      <c r="C3761" t="s">
        <v>3267</v>
      </c>
      <c r="D3761" t="s">
        <v>263</v>
      </c>
      <c r="E3761" t="s">
        <v>3194</v>
      </c>
      <c r="F3761" t="s">
        <v>3461</v>
      </c>
      <c r="G3761" t="s">
        <v>3842</v>
      </c>
      <c r="H3761">
        <v>67</v>
      </c>
      <c r="I3761">
        <v>58</v>
      </c>
      <c r="K3761" t="s">
        <v>196</v>
      </c>
      <c r="L3761">
        <v>1</v>
      </c>
      <c r="M3761" t="s">
        <v>8397</v>
      </c>
    </row>
    <row r="3762" spans="1:13" x14ac:dyDescent="0.25">
      <c r="A3762">
        <v>7923</v>
      </c>
      <c r="B3762">
        <v>2015</v>
      </c>
      <c r="C3762" t="s">
        <v>3267</v>
      </c>
      <c r="D3762" t="s">
        <v>134</v>
      </c>
      <c r="E3762" t="s">
        <v>3194</v>
      </c>
      <c r="F3762" t="s">
        <v>3533</v>
      </c>
      <c r="G3762" t="s">
        <v>3842</v>
      </c>
      <c r="H3762">
        <v>74</v>
      </c>
      <c r="I3762">
        <v>39</v>
      </c>
      <c r="K3762" t="s">
        <v>266</v>
      </c>
      <c r="L3762">
        <v>1</v>
      </c>
      <c r="M3762" t="s">
        <v>8399</v>
      </c>
    </row>
    <row r="3763" spans="1:13" x14ac:dyDescent="0.25">
      <c r="A3763">
        <v>7924</v>
      </c>
      <c r="B3763">
        <v>2015</v>
      </c>
      <c r="C3763" t="s">
        <v>3267</v>
      </c>
      <c r="D3763" t="s">
        <v>82</v>
      </c>
      <c r="E3763" t="s">
        <v>3194</v>
      </c>
      <c r="F3763" t="s">
        <v>3392</v>
      </c>
      <c r="G3763" t="s">
        <v>3842</v>
      </c>
      <c r="H3763">
        <v>71</v>
      </c>
      <c r="I3763">
        <v>56</v>
      </c>
      <c r="K3763" t="s">
        <v>573</v>
      </c>
      <c r="L3763">
        <v>1</v>
      </c>
      <c r="M3763" t="s">
        <v>8400</v>
      </c>
    </row>
    <row r="3764" spans="1:13" x14ac:dyDescent="0.25">
      <c r="A3764">
        <v>7925</v>
      </c>
      <c r="B3764">
        <v>2015</v>
      </c>
      <c r="C3764" t="s">
        <v>3267</v>
      </c>
      <c r="D3764" t="s">
        <v>333</v>
      </c>
      <c r="E3764" t="s">
        <v>3194</v>
      </c>
      <c r="F3764" t="s">
        <v>3516</v>
      </c>
      <c r="G3764" t="s">
        <v>3842</v>
      </c>
      <c r="H3764">
        <v>68</v>
      </c>
      <c r="I3764">
        <v>60</v>
      </c>
      <c r="J3764" t="s">
        <v>3843</v>
      </c>
      <c r="K3764" t="s">
        <v>574</v>
      </c>
      <c r="L3764">
        <v>1</v>
      </c>
      <c r="M3764" t="s">
        <v>8401</v>
      </c>
    </row>
    <row r="3765" spans="1:13" x14ac:dyDescent="0.25">
      <c r="A3765">
        <v>7929</v>
      </c>
      <c r="B3765">
        <v>2015</v>
      </c>
      <c r="C3765" t="s">
        <v>3267</v>
      </c>
      <c r="D3765" t="s">
        <v>85</v>
      </c>
      <c r="E3765" t="s">
        <v>3194</v>
      </c>
      <c r="F3765" t="s">
        <v>3257</v>
      </c>
      <c r="G3765" t="s">
        <v>3842</v>
      </c>
      <c r="H3765">
        <v>72</v>
      </c>
      <c r="I3765">
        <v>59</v>
      </c>
      <c r="K3765" t="s">
        <v>372</v>
      </c>
      <c r="L3765">
        <v>1</v>
      </c>
      <c r="M3765" t="s">
        <v>4094</v>
      </c>
    </row>
    <row r="3766" spans="1:13" x14ac:dyDescent="0.25">
      <c r="A3766">
        <v>7930</v>
      </c>
      <c r="B3766">
        <v>2015</v>
      </c>
      <c r="C3766" t="s">
        <v>3267</v>
      </c>
      <c r="D3766" t="s">
        <v>40</v>
      </c>
      <c r="E3766" t="s">
        <v>3194</v>
      </c>
      <c r="F3766" t="s">
        <v>3836</v>
      </c>
      <c r="G3766" t="s">
        <v>3841</v>
      </c>
      <c r="H3766">
        <v>89</v>
      </c>
      <c r="I3766">
        <v>82</v>
      </c>
      <c r="K3766" t="s">
        <v>275</v>
      </c>
      <c r="L3766">
        <v>1</v>
      </c>
      <c r="M3766" t="s">
        <v>8288</v>
      </c>
    </row>
    <row r="3767" spans="1:13" x14ac:dyDescent="0.25">
      <c r="A3767">
        <v>7931</v>
      </c>
      <c r="B3767">
        <v>2015</v>
      </c>
      <c r="C3767" t="s">
        <v>3267</v>
      </c>
      <c r="D3767" t="s">
        <v>41</v>
      </c>
      <c r="E3767" t="s">
        <v>3194</v>
      </c>
      <c r="F3767" t="s">
        <v>3493</v>
      </c>
      <c r="G3767" t="s">
        <v>3842</v>
      </c>
      <c r="H3767">
        <v>89</v>
      </c>
      <c r="I3767">
        <v>70</v>
      </c>
      <c r="K3767" t="s">
        <v>276</v>
      </c>
      <c r="L3767">
        <v>1</v>
      </c>
      <c r="M3767" t="s">
        <v>8315</v>
      </c>
    </row>
    <row r="3768" spans="1:13" x14ac:dyDescent="0.25">
      <c r="A3768">
        <v>7934</v>
      </c>
      <c r="B3768">
        <v>2015</v>
      </c>
      <c r="C3768" t="s">
        <v>3267</v>
      </c>
      <c r="D3768" t="s">
        <v>208</v>
      </c>
      <c r="E3768" t="s">
        <v>3194</v>
      </c>
      <c r="F3768" t="s">
        <v>3403</v>
      </c>
      <c r="G3768" t="s">
        <v>3841</v>
      </c>
      <c r="H3768">
        <v>69</v>
      </c>
      <c r="I3768">
        <v>67</v>
      </c>
      <c r="K3768" t="s">
        <v>975</v>
      </c>
      <c r="L3768">
        <v>1</v>
      </c>
      <c r="M3768" t="s">
        <v>8406</v>
      </c>
    </row>
    <row r="3769" spans="1:13" x14ac:dyDescent="0.25">
      <c r="A3769">
        <v>7935</v>
      </c>
      <c r="B3769">
        <v>2015</v>
      </c>
      <c r="C3769" t="s">
        <v>3267</v>
      </c>
      <c r="D3769" t="s">
        <v>557</v>
      </c>
      <c r="E3769" t="s">
        <v>3194</v>
      </c>
      <c r="F3769" t="s">
        <v>3253</v>
      </c>
      <c r="G3769" t="s">
        <v>3842</v>
      </c>
      <c r="H3769">
        <v>70</v>
      </c>
      <c r="I3769">
        <v>62</v>
      </c>
      <c r="K3769" t="s">
        <v>976</v>
      </c>
      <c r="L3769">
        <v>1</v>
      </c>
      <c r="M3769" t="s">
        <v>8407</v>
      </c>
    </row>
    <row r="3770" spans="1:13" x14ac:dyDescent="0.25">
      <c r="A3770">
        <v>7938</v>
      </c>
      <c r="B3770">
        <v>2015</v>
      </c>
      <c r="C3770" t="s">
        <v>3267</v>
      </c>
      <c r="D3770" t="s">
        <v>95</v>
      </c>
      <c r="E3770" t="s">
        <v>3194</v>
      </c>
      <c r="F3770" t="s">
        <v>3343</v>
      </c>
      <c r="G3770" t="s">
        <v>3842</v>
      </c>
      <c r="H3770">
        <v>72</v>
      </c>
      <c r="I3770">
        <v>61</v>
      </c>
      <c r="K3770" t="s">
        <v>2054</v>
      </c>
      <c r="L3770">
        <v>1</v>
      </c>
      <c r="M3770" t="s">
        <v>8340</v>
      </c>
    </row>
    <row r="3771" spans="1:13" x14ac:dyDescent="0.25">
      <c r="A3771">
        <v>7939</v>
      </c>
      <c r="B3771">
        <v>2015</v>
      </c>
      <c r="C3771" t="s">
        <v>3267</v>
      </c>
      <c r="D3771" t="s">
        <v>345</v>
      </c>
      <c r="E3771" t="s">
        <v>3194</v>
      </c>
      <c r="F3771" t="s">
        <v>3379</v>
      </c>
      <c r="G3771" t="s">
        <v>3842</v>
      </c>
      <c r="H3771">
        <v>75</v>
      </c>
      <c r="I3771">
        <v>48</v>
      </c>
      <c r="K3771" t="s">
        <v>2055</v>
      </c>
      <c r="L3771">
        <v>1</v>
      </c>
      <c r="M3771" t="s">
        <v>8393</v>
      </c>
    </row>
    <row r="3772" spans="1:13" x14ac:dyDescent="0.25">
      <c r="A3772">
        <v>7940</v>
      </c>
      <c r="B3772">
        <v>2015</v>
      </c>
      <c r="C3772" t="s">
        <v>3267</v>
      </c>
      <c r="D3772" t="s">
        <v>306</v>
      </c>
      <c r="E3772" t="s">
        <v>3194</v>
      </c>
      <c r="F3772" t="s">
        <v>3416</v>
      </c>
      <c r="G3772" t="s">
        <v>3841</v>
      </c>
      <c r="H3772">
        <v>73</v>
      </c>
      <c r="I3772">
        <v>70</v>
      </c>
      <c r="K3772" t="s">
        <v>2503</v>
      </c>
      <c r="L3772">
        <v>1</v>
      </c>
      <c r="M3772" t="s">
        <v>8374</v>
      </c>
    </row>
    <row r="3773" spans="1:13" x14ac:dyDescent="0.25">
      <c r="A3773">
        <v>7945</v>
      </c>
      <c r="B3773">
        <v>2015</v>
      </c>
      <c r="C3773" t="s">
        <v>3403</v>
      </c>
      <c r="D3773" t="s">
        <v>8</v>
      </c>
      <c r="E3773" t="s">
        <v>3194</v>
      </c>
      <c r="F3773" t="s">
        <v>3387</v>
      </c>
      <c r="G3773" t="s">
        <v>3842</v>
      </c>
      <c r="H3773">
        <v>113</v>
      </c>
      <c r="I3773">
        <v>78</v>
      </c>
      <c r="K3773" t="s">
        <v>176</v>
      </c>
      <c r="L3773">
        <v>1</v>
      </c>
      <c r="M3773" t="s">
        <v>5582</v>
      </c>
    </row>
    <row r="3774" spans="1:13" x14ac:dyDescent="0.25">
      <c r="A3774">
        <v>7946</v>
      </c>
      <c r="B3774">
        <v>2015</v>
      </c>
      <c r="C3774" t="s">
        <v>3403</v>
      </c>
      <c r="D3774" t="s">
        <v>98</v>
      </c>
      <c r="E3774" t="s">
        <v>3194</v>
      </c>
      <c r="F3774" t="s">
        <v>3429</v>
      </c>
      <c r="G3774" t="s">
        <v>3842</v>
      </c>
      <c r="H3774">
        <v>84</v>
      </c>
      <c r="I3774">
        <v>71</v>
      </c>
      <c r="K3774" t="s">
        <v>258</v>
      </c>
      <c r="L3774">
        <v>1</v>
      </c>
      <c r="M3774" t="s">
        <v>5777</v>
      </c>
    </row>
    <row r="3775" spans="1:13" x14ac:dyDescent="0.25">
      <c r="A3775">
        <v>7947</v>
      </c>
      <c r="B3775">
        <v>2015</v>
      </c>
      <c r="C3775" t="s">
        <v>3403</v>
      </c>
      <c r="D3775" t="s">
        <v>149</v>
      </c>
      <c r="E3775" t="s">
        <v>3194</v>
      </c>
      <c r="F3775" t="s">
        <v>3528</v>
      </c>
      <c r="G3775" t="s">
        <v>3842</v>
      </c>
      <c r="H3775">
        <v>107</v>
      </c>
      <c r="I3775">
        <v>74</v>
      </c>
      <c r="K3775" t="s">
        <v>259</v>
      </c>
      <c r="L3775">
        <v>1</v>
      </c>
      <c r="M3775" t="s">
        <v>8411</v>
      </c>
    </row>
    <row r="3776" spans="1:13" x14ac:dyDescent="0.25">
      <c r="A3776">
        <v>7948</v>
      </c>
      <c r="B3776">
        <v>2015</v>
      </c>
      <c r="C3776" t="s">
        <v>3403</v>
      </c>
      <c r="D3776" t="s">
        <v>68</v>
      </c>
      <c r="E3776" t="s">
        <v>3194</v>
      </c>
      <c r="F3776" t="s">
        <v>3371</v>
      </c>
      <c r="G3776" t="s">
        <v>3842</v>
      </c>
      <c r="H3776">
        <v>77</v>
      </c>
      <c r="I3776">
        <v>63</v>
      </c>
      <c r="K3776" t="s">
        <v>260</v>
      </c>
      <c r="L3776">
        <v>1</v>
      </c>
      <c r="M3776" t="s">
        <v>6299</v>
      </c>
    </row>
    <row r="3777" spans="1:13" x14ac:dyDescent="0.25">
      <c r="A3777">
        <v>7952</v>
      </c>
      <c r="B3777">
        <v>2015</v>
      </c>
      <c r="C3777" t="s">
        <v>3403</v>
      </c>
      <c r="D3777" t="s">
        <v>18</v>
      </c>
      <c r="E3777" t="s">
        <v>3194</v>
      </c>
      <c r="F3777" t="s">
        <v>3453</v>
      </c>
      <c r="G3777" t="s">
        <v>3842</v>
      </c>
      <c r="H3777">
        <v>73</v>
      </c>
      <c r="I3777">
        <v>45</v>
      </c>
      <c r="K3777" t="s">
        <v>196</v>
      </c>
      <c r="L3777">
        <v>1</v>
      </c>
      <c r="M3777" t="s">
        <v>6226</v>
      </c>
    </row>
    <row r="3778" spans="1:13" x14ac:dyDescent="0.25">
      <c r="A3778">
        <v>7953</v>
      </c>
      <c r="B3778">
        <v>2015</v>
      </c>
      <c r="C3778" t="s">
        <v>3403</v>
      </c>
      <c r="D3778" t="s">
        <v>314</v>
      </c>
      <c r="E3778" t="s">
        <v>3194</v>
      </c>
      <c r="F3778" t="s">
        <v>3510</v>
      </c>
      <c r="G3778" t="s">
        <v>3842</v>
      </c>
      <c r="H3778">
        <v>75</v>
      </c>
      <c r="I3778">
        <v>68</v>
      </c>
      <c r="K3778" t="s">
        <v>264</v>
      </c>
      <c r="L3778">
        <v>1</v>
      </c>
      <c r="M3778" t="s">
        <v>8412</v>
      </c>
    </row>
    <row r="3779" spans="1:13" x14ac:dyDescent="0.25">
      <c r="A3779">
        <v>7954</v>
      </c>
      <c r="B3779">
        <v>2015</v>
      </c>
      <c r="C3779" t="s">
        <v>3403</v>
      </c>
      <c r="D3779" t="s">
        <v>197</v>
      </c>
      <c r="E3779" t="s">
        <v>3194</v>
      </c>
      <c r="F3779" t="s">
        <v>3417</v>
      </c>
      <c r="G3779" t="s">
        <v>3842</v>
      </c>
      <c r="H3779">
        <v>77</v>
      </c>
      <c r="I3779">
        <v>66</v>
      </c>
      <c r="K3779" t="s">
        <v>464</v>
      </c>
      <c r="L3779">
        <v>1</v>
      </c>
      <c r="M3779" t="s">
        <v>6356</v>
      </c>
    </row>
    <row r="3780" spans="1:13" x14ac:dyDescent="0.25">
      <c r="A3780">
        <v>7955</v>
      </c>
      <c r="B3780">
        <v>2015</v>
      </c>
      <c r="C3780" t="s">
        <v>3403</v>
      </c>
      <c r="D3780" t="s">
        <v>24</v>
      </c>
      <c r="E3780" t="s">
        <v>3194</v>
      </c>
      <c r="F3780" t="s">
        <v>3828</v>
      </c>
      <c r="G3780" t="s">
        <v>3841</v>
      </c>
      <c r="H3780">
        <v>87</v>
      </c>
      <c r="I3780">
        <v>74</v>
      </c>
      <c r="K3780" t="s">
        <v>266</v>
      </c>
      <c r="L3780">
        <v>1</v>
      </c>
      <c r="M3780" t="s">
        <v>8413</v>
      </c>
    </row>
    <row r="3781" spans="1:13" x14ac:dyDescent="0.25">
      <c r="A3781">
        <v>7960</v>
      </c>
      <c r="B3781">
        <v>2015</v>
      </c>
      <c r="C3781" t="s">
        <v>3403</v>
      </c>
      <c r="D3781" t="s">
        <v>159</v>
      </c>
      <c r="E3781" t="s">
        <v>3194</v>
      </c>
      <c r="F3781" t="s">
        <v>3267</v>
      </c>
      <c r="G3781" t="s">
        <v>3842</v>
      </c>
      <c r="H3781">
        <v>86</v>
      </c>
      <c r="I3781">
        <v>81</v>
      </c>
      <c r="J3781" t="s">
        <v>3844</v>
      </c>
      <c r="K3781" t="s">
        <v>551</v>
      </c>
      <c r="L3781">
        <v>1</v>
      </c>
      <c r="M3781" t="s">
        <v>8402</v>
      </c>
    </row>
    <row r="3782" spans="1:13" x14ac:dyDescent="0.25">
      <c r="A3782">
        <v>7961</v>
      </c>
      <c r="B3782">
        <v>2015</v>
      </c>
      <c r="C3782" t="s">
        <v>3403</v>
      </c>
      <c r="D3782" t="s">
        <v>161</v>
      </c>
      <c r="E3782" t="s">
        <v>3194</v>
      </c>
      <c r="F3782" t="s">
        <v>3343</v>
      </c>
      <c r="G3782" t="s">
        <v>3842</v>
      </c>
      <c r="H3782">
        <v>73</v>
      </c>
      <c r="I3782">
        <v>54</v>
      </c>
      <c r="K3782" t="s">
        <v>1421</v>
      </c>
      <c r="L3782">
        <v>1</v>
      </c>
      <c r="M3782" t="s">
        <v>8332</v>
      </c>
    </row>
    <row r="3783" spans="1:13" x14ac:dyDescent="0.25">
      <c r="A3783">
        <v>7965</v>
      </c>
      <c r="B3783">
        <v>2015</v>
      </c>
      <c r="C3783" t="s">
        <v>3403</v>
      </c>
      <c r="D3783" t="s">
        <v>277</v>
      </c>
      <c r="E3783" t="s">
        <v>3194</v>
      </c>
      <c r="F3783" t="s">
        <v>3408</v>
      </c>
      <c r="G3783" t="s">
        <v>3842</v>
      </c>
      <c r="H3783">
        <v>69</v>
      </c>
      <c r="I3783">
        <v>59</v>
      </c>
      <c r="K3783" t="s">
        <v>555</v>
      </c>
      <c r="L3783">
        <v>1</v>
      </c>
      <c r="M3783" t="s">
        <v>8418</v>
      </c>
    </row>
    <row r="3784" spans="1:13" x14ac:dyDescent="0.25">
      <c r="A3784">
        <v>7966</v>
      </c>
      <c r="B3784">
        <v>2015</v>
      </c>
      <c r="C3784" t="s">
        <v>3403</v>
      </c>
      <c r="D3784" t="s">
        <v>44</v>
      </c>
      <c r="E3784" t="s">
        <v>3194</v>
      </c>
      <c r="F3784" t="s">
        <v>3352</v>
      </c>
      <c r="G3784" t="s">
        <v>3842</v>
      </c>
      <c r="H3784">
        <v>72</v>
      </c>
      <c r="I3784">
        <v>59</v>
      </c>
      <c r="K3784" t="s">
        <v>556</v>
      </c>
      <c r="L3784">
        <v>1</v>
      </c>
      <c r="M3784" t="s">
        <v>8353</v>
      </c>
    </row>
    <row r="3785" spans="1:13" x14ac:dyDescent="0.25">
      <c r="A3785">
        <v>7969</v>
      </c>
      <c r="B3785">
        <v>2015</v>
      </c>
      <c r="C3785" t="s">
        <v>3403</v>
      </c>
      <c r="D3785" t="s">
        <v>190</v>
      </c>
      <c r="E3785" t="s">
        <v>3194</v>
      </c>
      <c r="F3785" t="s">
        <v>3379</v>
      </c>
      <c r="G3785" t="s">
        <v>3842</v>
      </c>
      <c r="H3785">
        <v>75</v>
      </c>
      <c r="I3785">
        <v>59</v>
      </c>
      <c r="K3785" t="s">
        <v>361</v>
      </c>
      <c r="L3785">
        <v>1</v>
      </c>
      <c r="M3785" t="s">
        <v>8390</v>
      </c>
    </row>
    <row r="3786" spans="1:13" x14ac:dyDescent="0.25">
      <c r="A3786">
        <v>7970</v>
      </c>
      <c r="B3786">
        <v>2015</v>
      </c>
      <c r="C3786" t="s">
        <v>3403</v>
      </c>
      <c r="D3786" t="s">
        <v>92</v>
      </c>
      <c r="E3786" t="s">
        <v>3194</v>
      </c>
      <c r="F3786" t="s">
        <v>3416</v>
      </c>
      <c r="G3786" t="s">
        <v>3842</v>
      </c>
      <c r="H3786">
        <v>72</v>
      </c>
      <c r="I3786">
        <v>63</v>
      </c>
      <c r="K3786" t="s">
        <v>362</v>
      </c>
      <c r="L3786">
        <v>1</v>
      </c>
      <c r="M3786" t="s">
        <v>8372</v>
      </c>
    </row>
    <row r="3787" spans="1:13" x14ac:dyDescent="0.25">
      <c r="A3787">
        <v>7973</v>
      </c>
      <c r="B3787">
        <v>2015</v>
      </c>
      <c r="C3787" t="s">
        <v>3403</v>
      </c>
      <c r="D3787" t="s">
        <v>55</v>
      </c>
      <c r="E3787" t="s">
        <v>3194</v>
      </c>
      <c r="F3787" t="s">
        <v>3516</v>
      </c>
      <c r="G3787" t="s">
        <v>3842</v>
      </c>
      <c r="H3787">
        <v>88</v>
      </c>
      <c r="I3787">
        <v>66</v>
      </c>
      <c r="K3787" t="s">
        <v>365</v>
      </c>
      <c r="L3787">
        <v>1</v>
      </c>
      <c r="M3787" t="s">
        <v>8419</v>
      </c>
    </row>
    <row r="3788" spans="1:13" x14ac:dyDescent="0.25">
      <c r="A3788">
        <v>7974</v>
      </c>
      <c r="B3788">
        <v>2015</v>
      </c>
      <c r="C3788" t="s">
        <v>3403</v>
      </c>
      <c r="D3788" t="s">
        <v>306</v>
      </c>
      <c r="E3788" t="s">
        <v>3194</v>
      </c>
      <c r="F3788" t="s">
        <v>3392</v>
      </c>
      <c r="G3788" t="s">
        <v>3842</v>
      </c>
      <c r="H3788">
        <v>72</v>
      </c>
      <c r="I3788">
        <v>67</v>
      </c>
      <c r="K3788" t="s">
        <v>366</v>
      </c>
      <c r="L3788">
        <v>1</v>
      </c>
      <c r="M3788" t="s">
        <v>8420</v>
      </c>
    </row>
    <row r="3789" spans="1:13" x14ac:dyDescent="0.25">
      <c r="A3789">
        <v>7975</v>
      </c>
      <c r="B3789">
        <v>2015</v>
      </c>
      <c r="C3789" t="s">
        <v>3403</v>
      </c>
      <c r="D3789" t="s">
        <v>58</v>
      </c>
      <c r="E3789" t="s">
        <v>3194</v>
      </c>
      <c r="F3789" t="s">
        <v>3253</v>
      </c>
      <c r="G3789" t="s">
        <v>3842</v>
      </c>
      <c r="H3789">
        <v>85</v>
      </c>
      <c r="I3789">
        <v>74</v>
      </c>
      <c r="K3789" t="s">
        <v>2091</v>
      </c>
      <c r="L3789">
        <v>1</v>
      </c>
      <c r="M3789" t="s">
        <v>8421</v>
      </c>
    </row>
    <row r="3790" spans="1:13" x14ac:dyDescent="0.25">
      <c r="A3790">
        <v>7978</v>
      </c>
      <c r="B3790">
        <v>2015</v>
      </c>
      <c r="C3790" t="s">
        <v>3253</v>
      </c>
      <c r="D3790" t="s">
        <v>8</v>
      </c>
      <c r="E3790" t="s">
        <v>3194</v>
      </c>
      <c r="F3790" t="s">
        <v>3385</v>
      </c>
      <c r="G3790" t="s">
        <v>3841</v>
      </c>
      <c r="H3790">
        <v>76</v>
      </c>
      <c r="I3790">
        <v>68</v>
      </c>
      <c r="K3790" t="s">
        <v>9</v>
      </c>
      <c r="L3790">
        <v>1</v>
      </c>
      <c r="M3790" t="s">
        <v>5667</v>
      </c>
    </row>
    <row r="3791" spans="1:13" x14ac:dyDescent="0.25">
      <c r="A3791">
        <v>7979</v>
      </c>
      <c r="B3791">
        <v>2015</v>
      </c>
      <c r="C3791" t="s">
        <v>3253</v>
      </c>
      <c r="D3791" t="s">
        <v>65</v>
      </c>
      <c r="E3791" t="s">
        <v>3194</v>
      </c>
      <c r="F3791" t="s">
        <v>3353</v>
      </c>
      <c r="G3791" t="s">
        <v>3842</v>
      </c>
      <c r="H3791">
        <v>70</v>
      </c>
      <c r="I3791">
        <v>58</v>
      </c>
      <c r="K3791" t="s">
        <v>11</v>
      </c>
      <c r="L3791">
        <v>1</v>
      </c>
      <c r="M3791" t="s">
        <v>8271</v>
      </c>
    </row>
    <row r="3792" spans="1:13" x14ac:dyDescent="0.25">
      <c r="A3792">
        <v>7983</v>
      </c>
      <c r="B3792">
        <v>2015</v>
      </c>
      <c r="C3792" t="s">
        <v>3253</v>
      </c>
      <c r="D3792" t="s">
        <v>70</v>
      </c>
      <c r="E3792" t="s">
        <v>3194</v>
      </c>
      <c r="F3792" t="s">
        <v>3453</v>
      </c>
      <c r="G3792" t="s">
        <v>3842</v>
      </c>
      <c r="H3792">
        <v>53</v>
      </c>
      <c r="I3792">
        <v>49</v>
      </c>
      <c r="K3792" t="s">
        <v>235</v>
      </c>
      <c r="L3792">
        <v>1</v>
      </c>
      <c r="M3792" t="s">
        <v>6223</v>
      </c>
    </row>
    <row r="3793" spans="1:13" x14ac:dyDescent="0.25">
      <c r="A3793">
        <v>7985</v>
      </c>
      <c r="B3793">
        <v>2015</v>
      </c>
      <c r="C3793" t="s">
        <v>3253</v>
      </c>
      <c r="D3793" t="s">
        <v>18</v>
      </c>
      <c r="E3793" t="s">
        <v>3194</v>
      </c>
      <c r="F3793" t="s">
        <v>3461</v>
      </c>
      <c r="G3793" t="s">
        <v>3842</v>
      </c>
      <c r="H3793">
        <v>77</v>
      </c>
      <c r="I3793">
        <v>61</v>
      </c>
      <c r="K3793" t="s">
        <v>152</v>
      </c>
      <c r="L3793">
        <v>1</v>
      </c>
      <c r="M3793" t="s">
        <v>8423</v>
      </c>
    </row>
    <row r="3794" spans="1:13" x14ac:dyDescent="0.25">
      <c r="A3794">
        <v>7986</v>
      </c>
      <c r="B3794">
        <v>2015</v>
      </c>
      <c r="C3794" t="s">
        <v>3253</v>
      </c>
      <c r="D3794" t="s">
        <v>314</v>
      </c>
      <c r="E3794" t="s">
        <v>3194</v>
      </c>
      <c r="F3794" t="s">
        <v>3397</v>
      </c>
      <c r="G3794" t="s">
        <v>3842</v>
      </c>
      <c r="H3794">
        <v>89</v>
      </c>
      <c r="I3794">
        <v>84</v>
      </c>
      <c r="K3794" t="s">
        <v>153</v>
      </c>
      <c r="L3794">
        <v>1</v>
      </c>
      <c r="M3794" t="s">
        <v>7971</v>
      </c>
    </row>
    <row r="3795" spans="1:13" x14ac:dyDescent="0.25">
      <c r="A3795">
        <v>7987</v>
      </c>
      <c r="B3795">
        <v>2015</v>
      </c>
      <c r="C3795" t="s">
        <v>3253</v>
      </c>
      <c r="D3795" t="s">
        <v>24</v>
      </c>
      <c r="E3795" t="s">
        <v>3194</v>
      </c>
      <c r="F3795" t="s">
        <v>3214</v>
      </c>
      <c r="G3795" t="s">
        <v>3841</v>
      </c>
      <c r="H3795">
        <v>85</v>
      </c>
      <c r="I3795">
        <v>77</v>
      </c>
      <c r="J3795" t="s">
        <v>3843</v>
      </c>
      <c r="K3795" t="s">
        <v>154</v>
      </c>
      <c r="L3795">
        <v>1</v>
      </c>
      <c r="M3795" t="s">
        <v>8424</v>
      </c>
    </row>
    <row r="3796" spans="1:13" x14ac:dyDescent="0.25">
      <c r="A3796">
        <v>7989</v>
      </c>
      <c r="B3796">
        <v>2015</v>
      </c>
      <c r="C3796" t="s">
        <v>3253</v>
      </c>
      <c r="D3796" t="s">
        <v>30</v>
      </c>
      <c r="E3796" t="s">
        <v>3194</v>
      </c>
      <c r="F3796" t="s">
        <v>3208</v>
      </c>
      <c r="G3796" t="s">
        <v>3842</v>
      </c>
      <c r="H3796">
        <v>64</v>
      </c>
      <c r="I3796">
        <v>56</v>
      </c>
      <c r="K3796" t="s">
        <v>398</v>
      </c>
      <c r="L3796">
        <v>1</v>
      </c>
      <c r="M3796" t="s">
        <v>4046</v>
      </c>
    </row>
    <row r="3797" spans="1:13" x14ac:dyDescent="0.25">
      <c r="A3797">
        <v>7992</v>
      </c>
      <c r="B3797">
        <v>2015</v>
      </c>
      <c r="C3797" t="s">
        <v>3253</v>
      </c>
      <c r="D3797" t="s">
        <v>83</v>
      </c>
      <c r="E3797" t="s">
        <v>3194</v>
      </c>
      <c r="F3797" t="s">
        <v>3343</v>
      </c>
      <c r="G3797" t="s">
        <v>3842</v>
      </c>
      <c r="H3797">
        <v>71</v>
      </c>
      <c r="I3797">
        <v>57</v>
      </c>
      <c r="K3797" t="s">
        <v>658</v>
      </c>
      <c r="L3797">
        <v>1</v>
      </c>
      <c r="M3797" t="s">
        <v>8331</v>
      </c>
    </row>
    <row r="3798" spans="1:13" x14ac:dyDescent="0.25">
      <c r="A3798">
        <v>7993</v>
      </c>
      <c r="B3798">
        <v>2015</v>
      </c>
      <c r="C3798" t="s">
        <v>3253</v>
      </c>
      <c r="D3798" t="s">
        <v>161</v>
      </c>
      <c r="E3798" t="s">
        <v>3194</v>
      </c>
      <c r="F3798" t="s">
        <v>3267</v>
      </c>
      <c r="G3798" t="s">
        <v>3841</v>
      </c>
      <c r="H3798">
        <v>78</v>
      </c>
      <c r="I3798">
        <v>76</v>
      </c>
      <c r="K3798" t="s">
        <v>659</v>
      </c>
      <c r="L3798">
        <v>1</v>
      </c>
      <c r="M3798" t="s">
        <v>8403</v>
      </c>
    </row>
    <row r="3799" spans="1:13" x14ac:dyDescent="0.25">
      <c r="A3799">
        <v>7994</v>
      </c>
      <c r="B3799">
        <v>2015</v>
      </c>
      <c r="C3799" t="s">
        <v>3253</v>
      </c>
      <c r="D3799" t="s">
        <v>37</v>
      </c>
      <c r="E3799" t="s">
        <v>3194</v>
      </c>
      <c r="F3799" t="s">
        <v>3403</v>
      </c>
      <c r="G3799" t="s">
        <v>3841</v>
      </c>
      <c r="H3799">
        <v>83</v>
      </c>
      <c r="I3799">
        <v>66</v>
      </c>
      <c r="K3799" t="s">
        <v>2507</v>
      </c>
      <c r="L3799">
        <v>1</v>
      </c>
      <c r="M3799" t="s">
        <v>8417</v>
      </c>
    </row>
    <row r="3800" spans="1:13" x14ac:dyDescent="0.25">
      <c r="A3800">
        <v>7997</v>
      </c>
      <c r="B3800">
        <v>2015</v>
      </c>
      <c r="C3800" t="s">
        <v>3253</v>
      </c>
      <c r="D3800" t="s">
        <v>277</v>
      </c>
      <c r="E3800" t="s">
        <v>3194</v>
      </c>
      <c r="F3800" t="s">
        <v>3352</v>
      </c>
      <c r="G3800" t="s">
        <v>3841</v>
      </c>
      <c r="H3800">
        <v>98</v>
      </c>
      <c r="I3800">
        <v>94</v>
      </c>
      <c r="J3800" t="s">
        <v>3845</v>
      </c>
      <c r="K3800" t="s">
        <v>649</v>
      </c>
      <c r="L3800">
        <v>1</v>
      </c>
      <c r="M3800" t="s">
        <v>8352</v>
      </c>
    </row>
    <row r="3801" spans="1:13" x14ac:dyDescent="0.25">
      <c r="A3801">
        <v>7998</v>
      </c>
      <c r="B3801">
        <v>2015</v>
      </c>
      <c r="C3801" t="s">
        <v>3253</v>
      </c>
      <c r="D3801" t="s">
        <v>279</v>
      </c>
      <c r="E3801" t="s">
        <v>3194</v>
      </c>
      <c r="F3801" t="s">
        <v>3408</v>
      </c>
      <c r="G3801" t="s">
        <v>3841</v>
      </c>
      <c r="H3801">
        <v>67</v>
      </c>
      <c r="I3801">
        <v>39</v>
      </c>
      <c r="K3801" t="s">
        <v>339</v>
      </c>
      <c r="L3801">
        <v>1</v>
      </c>
      <c r="M3801" t="s">
        <v>8426</v>
      </c>
    </row>
    <row r="3802" spans="1:13" x14ac:dyDescent="0.25">
      <c r="A3802">
        <v>8001</v>
      </c>
      <c r="B3802">
        <v>2015</v>
      </c>
      <c r="C3802" t="s">
        <v>3253</v>
      </c>
      <c r="D3802" t="s">
        <v>190</v>
      </c>
      <c r="E3802" t="s">
        <v>3194</v>
      </c>
      <c r="F3802" t="s">
        <v>3416</v>
      </c>
      <c r="G3802" t="s">
        <v>3841</v>
      </c>
      <c r="H3802">
        <v>80</v>
      </c>
      <c r="I3802">
        <v>75</v>
      </c>
      <c r="K3802" t="s">
        <v>343</v>
      </c>
      <c r="L3802">
        <v>1</v>
      </c>
      <c r="M3802" t="s">
        <v>8371</v>
      </c>
    </row>
    <row r="3803" spans="1:13" x14ac:dyDescent="0.25">
      <c r="A3803">
        <v>8002</v>
      </c>
      <c r="B3803">
        <v>2015</v>
      </c>
      <c r="C3803" t="s">
        <v>3253</v>
      </c>
      <c r="D3803" t="s">
        <v>92</v>
      </c>
      <c r="E3803" t="s">
        <v>3194</v>
      </c>
      <c r="F3803" t="s">
        <v>3379</v>
      </c>
      <c r="G3803" t="s">
        <v>3842</v>
      </c>
      <c r="H3803">
        <v>68</v>
      </c>
      <c r="I3803">
        <v>55</v>
      </c>
      <c r="K3803" t="s">
        <v>2508</v>
      </c>
      <c r="L3803">
        <v>1</v>
      </c>
      <c r="M3803" t="s">
        <v>8391</v>
      </c>
    </row>
    <row r="3804" spans="1:13" x14ac:dyDescent="0.25">
      <c r="A3804">
        <v>8005</v>
      </c>
      <c r="B3804">
        <v>2015</v>
      </c>
      <c r="C3804" t="s">
        <v>3253</v>
      </c>
      <c r="D3804" t="s">
        <v>55</v>
      </c>
      <c r="E3804" t="s">
        <v>3194</v>
      </c>
      <c r="F3804" t="s">
        <v>3392</v>
      </c>
      <c r="G3804" t="s">
        <v>3841</v>
      </c>
      <c r="H3804">
        <v>70</v>
      </c>
      <c r="I3804">
        <v>66</v>
      </c>
      <c r="K3804" t="s">
        <v>346</v>
      </c>
      <c r="L3804">
        <v>1</v>
      </c>
      <c r="M3804" t="s">
        <v>8427</v>
      </c>
    </row>
    <row r="3805" spans="1:13" x14ac:dyDescent="0.25">
      <c r="A3805">
        <v>8006</v>
      </c>
      <c r="B3805">
        <v>2015</v>
      </c>
      <c r="C3805" t="s">
        <v>3253</v>
      </c>
      <c r="D3805" t="s">
        <v>56</v>
      </c>
      <c r="E3805" t="s">
        <v>3194</v>
      </c>
      <c r="F3805" t="s">
        <v>3516</v>
      </c>
      <c r="G3805" t="s">
        <v>3842</v>
      </c>
      <c r="H3805">
        <v>70</v>
      </c>
      <c r="I3805">
        <v>55</v>
      </c>
      <c r="K3805" t="s">
        <v>347</v>
      </c>
      <c r="L3805">
        <v>1</v>
      </c>
      <c r="M3805" t="s">
        <v>8428</v>
      </c>
    </row>
    <row r="3806" spans="1:13" x14ac:dyDescent="0.25">
      <c r="A3806">
        <v>8010</v>
      </c>
      <c r="B3806">
        <v>2015</v>
      </c>
      <c r="C3806" t="s">
        <v>3408</v>
      </c>
      <c r="D3806" t="s">
        <v>64</v>
      </c>
      <c r="E3806" t="s">
        <v>3194</v>
      </c>
      <c r="F3806" t="s">
        <v>3437</v>
      </c>
      <c r="G3806" t="s">
        <v>3842</v>
      </c>
      <c r="H3806">
        <v>90</v>
      </c>
      <c r="I3806">
        <v>72</v>
      </c>
      <c r="K3806" t="s">
        <v>176</v>
      </c>
      <c r="L3806">
        <v>1</v>
      </c>
      <c r="M3806" t="s">
        <v>7301</v>
      </c>
    </row>
    <row r="3807" spans="1:13" x14ac:dyDescent="0.25">
      <c r="A3807">
        <v>8012</v>
      </c>
      <c r="B3807">
        <v>2015</v>
      </c>
      <c r="C3807" t="s">
        <v>3408</v>
      </c>
      <c r="D3807" t="s">
        <v>128</v>
      </c>
      <c r="E3807" t="s">
        <v>3194</v>
      </c>
      <c r="F3807" t="s">
        <v>3417</v>
      </c>
      <c r="G3807" t="s">
        <v>3842</v>
      </c>
      <c r="H3807">
        <v>88</v>
      </c>
      <c r="I3807">
        <v>42</v>
      </c>
      <c r="K3807" t="s">
        <v>99</v>
      </c>
      <c r="L3807">
        <v>1</v>
      </c>
      <c r="M3807" t="s">
        <v>6351</v>
      </c>
    </row>
    <row r="3808" spans="1:13" x14ac:dyDescent="0.25">
      <c r="A3808">
        <v>8013</v>
      </c>
      <c r="B3808">
        <v>2015</v>
      </c>
      <c r="C3808" t="s">
        <v>3408</v>
      </c>
      <c r="D3808" t="s">
        <v>14</v>
      </c>
      <c r="E3808" t="s">
        <v>3194</v>
      </c>
      <c r="F3808" t="s">
        <v>3486</v>
      </c>
      <c r="G3808" t="s">
        <v>3842</v>
      </c>
      <c r="H3808">
        <v>85</v>
      </c>
      <c r="I3808">
        <v>48</v>
      </c>
      <c r="K3808" t="s">
        <v>100</v>
      </c>
      <c r="L3808">
        <v>1</v>
      </c>
      <c r="M3808" t="s">
        <v>8429</v>
      </c>
    </row>
    <row r="3809" spans="1:13" x14ac:dyDescent="0.25">
      <c r="A3809">
        <v>8014</v>
      </c>
      <c r="B3809">
        <v>2015</v>
      </c>
      <c r="C3809" t="s">
        <v>3408</v>
      </c>
      <c r="D3809" t="s">
        <v>102</v>
      </c>
      <c r="E3809" t="s">
        <v>3194</v>
      </c>
      <c r="F3809" t="s">
        <v>3399</v>
      </c>
      <c r="G3809" t="s">
        <v>3842</v>
      </c>
      <c r="H3809">
        <v>90</v>
      </c>
      <c r="I3809">
        <v>53</v>
      </c>
      <c r="K3809" t="s">
        <v>101</v>
      </c>
      <c r="L3809">
        <v>1</v>
      </c>
      <c r="M3809" t="s">
        <v>5609</v>
      </c>
    </row>
    <row r="3810" spans="1:13" x14ac:dyDescent="0.25">
      <c r="A3810">
        <v>8015</v>
      </c>
      <c r="B3810">
        <v>2015</v>
      </c>
      <c r="C3810" t="s">
        <v>3408</v>
      </c>
      <c r="D3810" t="s">
        <v>16</v>
      </c>
      <c r="E3810" t="s">
        <v>3194</v>
      </c>
      <c r="F3810" t="s">
        <v>3522</v>
      </c>
      <c r="G3810" t="s">
        <v>3842</v>
      </c>
      <c r="H3810">
        <v>93</v>
      </c>
      <c r="I3810">
        <v>62</v>
      </c>
      <c r="K3810" t="s">
        <v>103</v>
      </c>
      <c r="L3810">
        <v>1</v>
      </c>
      <c r="M3810" t="s">
        <v>8430</v>
      </c>
    </row>
    <row r="3811" spans="1:13" x14ac:dyDescent="0.25">
      <c r="A3811">
        <v>8016</v>
      </c>
      <c r="B3811">
        <v>2015</v>
      </c>
      <c r="C3811" t="s">
        <v>3408</v>
      </c>
      <c r="D3811" t="s">
        <v>18</v>
      </c>
      <c r="E3811" t="s">
        <v>3194</v>
      </c>
      <c r="F3811" t="s">
        <v>3827</v>
      </c>
      <c r="G3811" t="s">
        <v>3842</v>
      </c>
      <c r="H3811">
        <v>69</v>
      </c>
      <c r="I3811">
        <v>68</v>
      </c>
      <c r="J3811" t="s">
        <v>3843</v>
      </c>
      <c r="K3811" t="s">
        <v>262</v>
      </c>
      <c r="L3811">
        <v>1</v>
      </c>
      <c r="M3811" t="s">
        <v>7809</v>
      </c>
    </row>
    <row r="3812" spans="1:13" x14ac:dyDescent="0.25">
      <c r="A3812">
        <v>8020</v>
      </c>
      <c r="B3812">
        <v>2015</v>
      </c>
      <c r="C3812" t="s">
        <v>3408</v>
      </c>
      <c r="D3812" t="s">
        <v>181</v>
      </c>
      <c r="E3812" t="s">
        <v>3194</v>
      </c>
      <c r="F3812" t="s">
        <v>3394</v>
      </c>
      <c r="G3812" t="s">
        <v>3842</v>
      </c>
      <c r="H3812">
        <v>80</v>
      </c>
      <c r="I3812">
        <v>66</v>
      </c>
      <c r="K3812" t="s">
        <v>419</v>
      </c>
      <c r="L3812">
        <v>1</v>
      </c>
      <c r="M3812" t="s">
        <v>8432</v>
      </c>
    </row>
    <row r="3813" spans="1:13" x14ac:dyDescent="0.25">
      <c r="A3813">
        <v>8021</v>
      </c>
      <c r="B3813">
        <v>2015</v>
      </c>
      <c r="C3813" t="s">
        <v>3408</v>
      </c>
      <c r="D3813" t="s">
        <v>30</v>
      </c>
      <c r="E3813" t="s">
        <v>3194</v>
      </c>
      <c r="F3813" t="s">
        <v>3839</v>
      </c>
      <c r="G3813" t="s">
        <v>3842</v>
      </c>
      <c r="H3813">
        <v>85</v>
      </c>
      <c r="I3813">
        <v>49</v>
      </c>
      <c r="K3813" t="s">
        <v>465</v>
      </c>
      <c r="L3813">
        <v>1</v>
      </c>
      <c r="M3813" t="s">
        <v>8433</v>
      </c>
    </row>
    <row r="3814" spans="1:13" x14ac:dyDescent="0.25">
      <c r="A3814">
        <v>8022</v>
      </c>
      <c r="B3814">
        <v>2015</v>
      </c>
      <c r="C3814" t="s">
        <v>3408</v>
      </c>
      <c r="D3814" t="s">
        <v>82</v>
      </c>
      <c r="E3814" t="s">
        <v>3194</v>
      </c>
      <c r="F3814" t="s">
        <v>3253</v>
      </c>
      <c r="G3814" t="s">
        <v>3842</v>
      </c>
      <c r="H3814">
        <v>79</v>
      </c>
      <c r="I3814">
        <v>55</v>
      </c>
      <c r="K3814" t="s">
        <v>466</v>
      </c>
      <c r="L3814">
        <v>1</v>
      </c>
      <c r="M3814" t="s">
        <v>8425</v>
      </c>
    </row>
    <row r="3815" spans="1:13" x14ac:dyDescent="0.25">
      <c r="A3815">
        <v>8023</v>
      </c>
      <c r="B3815">
        <v>2015</v>
      </c>
      <c r="C3815" t="s">
        <v>3408</v>
      </c>
      <c r="D3815" t="s">
        <v>333</v>
      </c>
      <c r="E3815" t="s">
        <v>3194</v>
      </c>
      <c r="F3815" t="s">
        <v>3403</v>
      </c>
      <c r="G3815" t="s">
        <v>3842</v>
      </c>
      <c r="H3815">
        <v>71</v>
      </c>
      <c r="I3815">
        <v>39</v>
      </c>
      <c r="K3815" t="s">
        <v>467</v>
      </c>
      <c r="L3815">
        <v>1</v>
      </c>
      <c r="M3815" t="s">
        <v>8416</v>
      </c>
    </row>
    <row r="3816" spans="1:13" x14ac:dyDescent="0.25">
      <c r="A3816">
        <v>8024</v>
      </c>
      <c r="B3816">
        <v>2015</v>
      </c>
      <c r="C3816" t="s">
        <v>3408</v>
      </c>
      <c r="D3816" t="s">
        <v>83</v>
      </c>
      <c r="E3816" t="s">
        <v>3194</v>
      </c>
      <c r="F3816" t="s">
        <v>3352</v>
      </c>
      <c r="G3816" t="s">
        <v>3842</v>
      </c>
      <c r="H3816">
        <v>74</v>
      </c>
      <c r="I3816">
        <v>49</v>
      </c>
      <c r="K3816" t="s">
        <v>468</v>
      </c>
      <c r="L3816">
        <v>1</v>
      </c>
      <c r="M3816" t="s">
        <v>8349</v>
      </c>
    </row>
    <row r="3817" spans="1:13" x14ac:dyDescent="0.25">
      <c r="A3817">
        <v>8027</v>
      </c>
      <c r="B3817">
        <v>2015</v>
      </c>
      <c r="C3817" t="s">
        <v>3408</v>
      </c>
      <c r="D3817" t="s">
        <v>274</v>
      </c>
      <c r="E3817" t="s">
        <v>3194</v>
      </c>
      <c r="F3817" t="s">
        <v>3392</v>
      </c>
      <c r="G3817" t="s">
        <v>3842</v>
      </c>
      <c r="H3817">
        <v>86</v>
      </c>
      <c r="I3817">
        <v>64</v>
      </c>
      <c r="K3817" t="s">
        <v>471</v>
      </c>
      <c r="L3817">
        <v>1</v>
      </c>
      <c r="M3817" t="s">
        <v>8434</v>
      </c>
    </row>
    <row r="3818" spans="1:13" x14ac:dyDescent="0.25">
      <c r="A3818">
        <v>8028</v>
      </c>
      <c r="B3818">
        <v>2015</v>
      </c>
      <c r="C3818" t="s">
        <v>3408</v>
      </c>
      <c r="D3818" t="s">
        <v>41</v>
      </c>
      <c r="E3818" t="s">
        <v>3194</v>
      </c>
      <c r="F3818" t="s">
        <v>3516</v>
      </c>
      <c r="G3818" t="s">
        <v>3842</v>
      </c>
      <c r="H3818">
        <v>77</v>
      </c>
      <c r="I3818">
        <v>56</v>
      </c>
      <c r="K3818" t="s">
        <v>472</v>
      </c>
      <c r="L3818">
        <v>1</v>
      </c>
      <c r="M3818" t="s">
        <v>8435</v>
      </c>
    </row>
    <row r="3819" spans="1:13" x14ac:dyDescent="0.25">
      <c r="A3819">
        <v>8032</v>
      </c>
      <c r="B3819">
        <v>2015</v>
      </c>
      <c r="C3819" t="s">
        <v>3408</v>
      </c>
      <c r="D3819" t="s">
        <v>300</v>
      </c>
      <c r="E3819" t="s">
        <v>3194</v>
      </c>
      <c r="F3819" t="s">
        <v>3267</v>
      </c>
      <c r="G3819" t="s">
        <v>3842</v>
      </c>
      <c r="H3819">
        <v>75</v>
      </c>
      <c r="I3819">
        <v>59</v>
      </c>
      <c r="K3819" t="s">
        <v>2511</v>
      </c>
      <c r="L3819">
        <v>1</v>
      </c>
      <c r="M3819" t="s">
        <v>8408</v>
      </c>
    </row>
    <row r="3820" spans="1:13" x14ac:dyDescent="0.25">
      <c r="A3820">
        <v>8033</v>
      </c>
      <c r="B3820">
        <v>2015</v>
      </c>
      <c r="C3820" t="s">
        <v>3408</v>
      </c>
      <c r="D3820" t="s">
        <v>342</v>
      </c>
      <c r="E3820" t="s">
        <v>3194</v>
      </c>
      <c r="F3820" t="s">
        <v>3343</v>
      </c>
      <c r="G3820" t="s">
        <v>3842</v>
      </c>
      <c r="H3820">
        <v>76</v>
      </c>
      <c r="I3820">
        <v>61</v>
      </c>
      <c r="K3820" t="s">
        <v>2512</v>
      </c>
      <c r="L3820">
        <v>1</v>
      </c>
      <c r="M3820" t="s">
        <v>8339</v>
      </c>
    </row>
    <row r="3821" spans="1:13" x14ac:dyDescent="0.25">
      <c r="A3821">
        <v>8036</v>
      </c>
      <c r="B3821">
        <v>2015</v>
      </c>
      <c r="C3821" t="s">
        <v>3408</v>
      </c>
      <c r="D3821" t="s">
        <v>345</v>
      </c>
      <c r="E3821" t="s">
        <v>3194</v>
      </c>
      <c r="F3821" t="s">
        <v>3493</v>
      </c>
      <c r="G3821" t="s">
        <v>3842</v>
      </c>
      <c r="H3821">
        <v>83</v>
      </c>
      <c r="I3821">
        <v>41</v>
      </c>
      <c r="K3821" t="s">
        <v>2513</v>
      </c>
      <c r="L3821">
        <v>1</v>
      </c>
      <c r="M3821" t="s">
        <v>8322</v>
      </c>
    </row>
    <row r="3822" spans="1:13" x14ac:dyDescent="0.25">
      <c r="A3822">
        <v>8037</v>
      </c>
      <c r="B3822">
        <v>2015</v>
      </c>
      <c r="C3822" t="s">
        <v>3408</v>
      </c>
      <c r="D3822" t="s">
        <v>56</v>
      </c>
      <c r="E3822" t="s">
        <v>3194</v>
      </c>
      <c r="F3822" t="s">
        <v>3836</v>
      </c>
      <c r="G3822" t="s">
        <v>3841</v>
      </c>
      <c r="H3822">
        <v>63</v>
      </c>
      <c r="I3822">
        <v>57</v>
      </c>
      <c r="K3822" t="s">
        <v>480</v>
      </c>
      <c r="L3822">
        <v>1</v>
      </c>
      <c r="M3822" t="s">
        <v>8298</v>
      </c>
    </row>
    <row r="3823" spans="1:13" x14ac:dyDescent="0.25">
      <c r="A3823">
        <v>8042</v>
      </c>
      <c r="B3823">
        <v>2015</v>
      </c>
      <c r="C3823" t="s">
        <v>3516</v>
      </c>
      <c r="D3823" t="s">
        <v>64</v>
      </c>
      <c r="E3823" t="s">
        <v>3194</v>
      </c>
      <c r="F3823" t="s">
        <v>3434</v>
      </c>
      <c r="G3823" t="s">
        <v>3842</v>
      </c>
      <c r="H3823">
        <v>77</v>
      </c>
      <c r="I3823">
        <v>59</v>
      </c>
      <c r="K3823" t="s">
        <v>176</v>
      </c>
      <c r="L3823">
        <v>1</v>
      </c>
      <c r="M3823" t="s">
        <v>7647</v>
      </c>
    </row>
    <row r="3824" spans="1:13" x14ac:dyDescent="0.25">
      <c r="A3824">
        <v>8048</v>
      </c>
      <c r="B3824">
        <v>2015</v>
      </c>
      <c r="C3824" t="s">
        <v>3516</v>
      </c>
      <c r="D3824" t="s">
        <v>314</v>
      </c>
      <c r="E3824" t="s">
        <v>3194</v>
      </c>
      <c r="F3824" t="s">
        <v>3464</v>
      </c>
      <c r="G3824" t="s">
        <v>3842</v>
      </c>
      <c r="H3824">
        <v>49</v>
      </c>
      <c r="I3824">
        <v>36</v>
      </c>
      <c r="K3824" t="s">
        <v>674</v>
      </c>
      <c r="L3824">
        <v>1</v>
      </c>
      <c r="M3824" t="s">
        <v>7944</v>
      </c>
    </row>
    <row r="3825" spans="1:13" x14ac:dyDescent="0.25">
      <c r="A3825">
        <v>8049</v>
      </c>
      <c r="B3825">
        <v>2015</v>
      </c>
      <c r="C3825" t="s">
        <v>3516</v>
      </c>
      <c r="D3825" t="s">
        <v>78</v>
      </c>
      <c r="E3825" t="s">
        <v>3194</v>
      </c>
      <c r="F3825" t="s">
        <v>3357</v>
      </c>
      <c r="G3825" t="s">
        <v>3842</v>
      </c>
      <c r="H3825">
        <v>81</v>
      </c>
      <c r="I3825">
        <v>77</v>
      </c>
      <c r="K3825" t="s">
        <v>675</v>
      </c>
      <c r="L3825">
        <v>1</v>
      </c>
      <c r="M3825" t="s">
        <v>5483</v>
      </c>
    </row>
    <row r="3826" spans="1:13" x14ac:dyDescent="0.25">
      <c r="A3826">
        <v>8050</v>
      </c>
      <c r="B3826">
        <v>2015</v>
      </c>
      <c r="C3826" t="s">
        <v>3516</v>
      </c>
      <c r="D3826" t="s">
        <v>263</v>
      </c>
      <c r="E3826" t="s">
        <v>3194</v>
      </c>
      <c r="F3826" t="s">
        <v>3536</v>
      </c>
      <c r="G3826" t="s">
        <v>3842</v>
      </c>
      <c r="H3826">
        <v>86</v>
      </c>
      <c r="I3826">
        <v>38</v>
      </c>
      <c r="K3826" t="s">
        <v>676</v>
      </c>
      <c r="L3826">
        <v>1</v>
      </c>
      <c r="M3826" t="s">
        <v>8441</v>
      </c>
    </row>
    <row r="3827" spans="1:13" x14ac:dyDescent="0.25">
      <c r="A3827">
        <v>8052</v>
      </c>
      <c r="B3827">
        <v>2015</v>
      </c>
      <c r="C3827" t="s">
        <v>3516</v>
      </c>
      <c r="D3827" t="s">
        <v>28</v>
      </c>
      <c r="E3827" t="s">
        <v>3194</v>
      </c>
      <c r="F3827" t="s">
        <v>3263</v>
      </c>
      <c r="G3827" t="s">
        <v>3842</v>
      </c>
      <c r="H3827">
        <v>66</v>
      </c>
      <c r="I3827">
        <v>57</v>
      </c>
      <c r="K3827" t="s">
        <v>678</v>
      </c>
      <c r="L3827">
        <v>1</v>
      </c>
      <c r="M3827" t="s">
        <v>4261</v>
      </c>
    </row>
    <row r="3828" spans="1:13" x14ac:dyDescent="0.25">
      <c r="A3828">
        <v>8053</v>
      </c>
      <c r="B3828">
        <v>2015</v>
      </c>
      <c r="C3828" t="s">
        <v>3516</v>
      </c>
      <c r="D3828" t="s">
        <v>183</v>
      </c>
      <c r="E3828" t="s">
        <v>3194</v>
      </c>
      <c r="F3828" t="s">
        <v>3206</v>
      </c>
      <c r="G3828" t="s">
        <v>3841</v>
      </c>
      <c r="H3828">
        <v>62</v>
      </c>
      <c r="I3828">
        <v>57</v>
      </c>
      <c r="K3828" t="s">
        <v>715</v>
      </c>
      <c r="L3828">
        <v>1</v>
      </c>
      <c r="M3828" t="s">
        <v>3994</v>
      </c>
    </row>
    <row r="3829" spans="1:13" x14ac:dyDescent="0.25">
      <c r="A3829">
        <v>8056</v>
      </c>
      <c r="B3829">
        <v>2015</v>
      </c>
      <c r="C3829" t="s">
        <v>3516</v>
      </c>
      <c r="D3829" t="s">
        <v>36</v>
      </c>
      <c r="E3829" t="s">
        <v>3194</v>
      </c>
      <c r="F3829" t="s">
        <v>3392</v>
      </c>
      <c r="G3829" t="s">
        <v>3841</v>
      </c>
      <c r="H3829">
        <v>80</v>
      </c>
      <c r="I3829">
        <v>77</v>
      </c>
      <c r="K3829" t="s">
        <v>1082</v>
      </c>
      <c r="L3829">
        <v>1</v>
      </c>
      <c r="M3829" t="s">
        <v>8442</v>
      </c>
    </row>
    <row r="3830" spans="1:13" x14ac:dyDescent="0.25">
      <c r="A3830">
        <v>8057</v>
      </c>
      <c r="B3830">
        <v>2015</v>
      </c>
      <c r="C3830" t="s">
        <v>3516</v>
      </c>
      <c r="D3830" t="s">
        <v>271</v>
      </c>
      <c r="E3830" t="s">
        <v>3194</v>
      </c>
      <c r="F3830" t="s">
        <v>3379</v>
      </c>
      <c r="G3830" t="s">
        <v>3842</v>
      </c>
      <c r="H3830">
        <v>56</v>
      </c>
      <c r="I3830">
        <v>43</v>
      </c>
      <c r="K3830" t="s">
        <v>1083</v>
      </c>
      <c r="L3830">
        <v>1</v>
      </c>
      <c r="M3830" t="s">
        <v>8384</v>
      </c>
    </row>
    <row r="3831" spans="1:13" x14ac:dyDescent="0.25">
      <c r="A3831">
        <v>8058</v>
      </c>
      <c r="B3831">
        <v>2015</v>
      </c>
      <c r="C3831" t="s">
        <v>3516</v>
      </c>
      <c r="D3831" t="s">
        <v>594</v>
      </c>
      <c r="E3831" t="s">
        <v>3194</v>
      </c>
      <c r="F3831" t="s">
        <v>3416</v>
      </c>
      <c r="G3831" t="s">
        <v>3842</v>
      </c>
      <c r="H3831">
        <v>85</v>
      </c>
      <c r="I3831">
        <v>77</v>
      </c>
      <c r="K3831" t="s">
        <v>933</v>
      </c>
      <c r="L3831">
        <v>1</v>
      </c>
      <c r="M3831" t="s">
        <v>8366</v>
      </c>
    </row>
    <row r="3832" spans="1:13" x14ac:dyDescent="0.25">
      <c r="A3832">
        <v>8061</v>
      </c>
      <c r="B3832">
        <v>2015</v>
      </c>
      <c r="C3832" t="s">
        <v>3516</v>
      </c>
      <c r="D3832" t="s">
        <v>43</v>
      </c>
      <c r="E3832" t="s">
        <v>3194</v>
      </c>
      <c r="F3832" t="s">
        <v>3267</v>
      </c>
      <c r="G3832" t="s">
        <v>3841</v>
      </c>
      <c r="H3832">
        <v>84</v>
      </c>
      <c r="I3832">
        <v>74</v>
      </c>
      <c r="K3832" t="s">
        <v>2515</v>
      </c>
      <c r="L3832">
        <v>1</v>
      </c>
      <c r="M3832" t="s">
        <v>8404</v>
      </c>
    </row>
    <row r="3833" spans="1:13" x14ac:dyDescent="0.25">
      <c r="A3833">
        <v>8062</v>
      </c>
      <c r="B3833">
        <v>2015</v>
      </c>
      <c r="C3833" t="s">
        <v>3516</v>
      </c>
      <c r="D3833" t="s">
        <v>279</v>
      </c>
      <c r="E3833" t="s">
        <v>3194</v>
      </c>
      <c r="F3833" t="s">
        <v>3343</v>
      </c>
      <c r="G3833" t="s">
        <v>3841</v>
      </c>
      <c r="H3833">
        <v>90</v>
      </c>
      <c r="I3833">
        <v>88</v>
      </c>
      <c r="K3833" t="s">
        <v>2516</v>
      </c>
      <c r="L3833">
        <v>1</v>
      </c>
      <c r="M3833" t="s">
        <v>8335</v>
      </c>
    </row>
    <row r="3834" spans="1:13" x14ac:dyDescent="0.25">
      <c r="A3834">
        <v>8065</v>
      </c>
      <c r="B3834">
        <v>2015</v>
      </c>
      <c r="C3834" t="s">
        <v>3516</v>
      </c>
      <c r="D3834" t="s">
        <v>50</v>
      </c>
      <c r="E3834" t="s">
        <v>3194</v>
      </c>
      <c r="F3834" t="s">
        <v>3836</v>
      </c>
      <c r="G3834" t="s">
        <v>3841</v>
      </c>
      <c r="H3834">
        <v>86</v>
      </c>
      <c r="I3834">
        <v>62</v>
      </c>
      <c r="K3834" t="s">
        <v>2517</v>
      </c>
      <c r="L3834">
        <v>1</v>
      </c>
      <c r="M3834" t="s">
        <v>8293</v>
      </c>
    </row>
    <row r="3835" spans="1:13" x14ac:dyDescent="0.25">
      <c r="A3835">
        <v>8066</v>
      </c>
      <c r="B3835">
        <v>2015</v>
      </c>
      <c r="C3835" t="s">
        <v>3516</v>
      </c>
      <c r="D3835" t="s">
        <v>342</v>
      </c>
      <c r="E3835" t="s">
        <v>3194</v>
      </c>
      <c r="F3835" t="s">
        <v>3493</v>
      </c>
      <c r="G3835" t="s">
        <v>3841</v>
      </c>
      <c r="H3835">
        <v>78</v>
      </c>
      <c r="I3835">
        <v>68</v>
      </c>
      <c r="K3835" t="s">
        <v>2518</v>
      </c>
      <c r="L3835">
        <v>1</v>
      </c>
      <c r="M3835" t="s">
        <v>8319</v>
      </c>
    </row>
    <row r="3836" spans="1:13" x14ac:dyDescent="0.25">
      <c r="A3836">
        <v>8070</v>
      </c>
      <c r="B3836">
        <v>2015</v>
      </c>
      <c r="C3836" t="s">
        <v>3516</v>
      </c>
      <c r="D3836" t="s">
        <v>308</v>
      </c>
      <c r="E3836" t="s">
        <v>3194</v>
      </c>
      <c r="F3836" t="s">
        <v>3352</v>
      </c>
      <c r="G3836" t="s">
        <v>3841</v>
      </c>
      <c r="H3836">
        <v>64</v>
      </c>
      <c r="I3836">
        <v>47</v>
      </c>
      <c r="K3836" t="s">
        <v>2519</v>
      </c>
      <c r="L3836">
        <v>1</v>
      </c>
      <c r="M3836" t="s">
        <v>8358</v>
      </c>
    </row>
    <row r="3837" spans="1:13" x14ac:dyDescent="0.25">
      <c r="A3837">
        <v>8071</v>
      </c>
      <c r="B3837">
        <v>2015</v>
      </c>
      <c r="C3837" t="s">
        <v>3516</v>
      </c>
      <c r="D3837" t="s">
        <v>310</v>
      </c>
      <c r="E3837" t="s">
        <v>3194</v>
      </c>
      <c r="F3837" t="s">
        <v>3408</v>
      </c>
      <c r="G3837" t="s">
        <v>3842</v>
      </c>
      <c r="H3837">
        <v>77</v>
      </c>
      <c r="I3837">
        <v>68</v>
      </c>
      <c r="K3837" t="s">
        <v>2520</v>
      </c>
      <c r="L3837">
        <v>1</v>
      </c>
      <c r="M3837" t="s">
        <v>8437</v>
      </c>
    </row>
    <row r="3838" spans="1:13" x14ac:dyDescent="0.25">
      <c r="A3838">
        <v>8075</v>
      </c>
      <c r="B3838">
        <v>2015</v>
      </c>
      <c r="C3838" t="s">
        <v>3392</v>
      </c>
      <c r="D3838" t="s">
        <v>128</v>
      </c>
      <c r="E3838" t="s">
        <v>3194</v>
      </c>
      <c r="F3838" t="s">
        <v>3390</v>
      </c>
      <c r="G3838" t="s">
        <v>3842</v>
      </c>
      <c r="H3838">
        <v>80</v>
      </c>
      <c r="I3838">
        <v>68</v>
      </c>
      <c r="K3838" t="s">
        <v>13</v>
      </c>
      <c r="L3838">
        <v>1</v>
      </c>
      <c r="M3838" t="s">
        <v>5534</v>
      </c>
    </row>
    <row r="3839" spans="1:13" x14ac:dyDescent="0.25">
      <c r="A3839">
        <v>8079</v>
      </c>
      <c r="B3839">
        <v>2015</v>
      </c>
      <c r="C3839" t="s">
        <v>3392</v>
      </c>
      <c r="D3839" t="s">
        <v>18</v>
      </c>
      <c r="E3839" t="s">
        <v>3194</v>
      </c>
      <c r="F3839" t="s">
        <v>3358</v>
      </c>
      <c r="G3839" t="s">
        <v>3841</v>
      </c>
      <c r="H3839">
        <v>77</v>
      </c>
      <c r="I3839">
        <v>71</v>
      </c>
      <c r="K3839" t="s">
        <v>350</v>
      </c>
      <c r="L3839">
        <v>1</v>
      </c>
      <c r="M3839" t="s">
        <v>5511</v>
      </c>
    </row>
    <row r="3840" spans="1:13" x14ac:dyDescent="0.25">
      <c r="A3840">
        <v>8080</v>
      </c>
      <c r="B3840">
        <v>2015</v>
      </c>
      <c r="C3840" t="s">
        <v>3392</v>
      </c>
      <c r="D3840" t="s">
        <v>20</v>
      </c>
      <c r="E3840" t="s">
        <v>3194</v>
      </c>
      <c r="F3840" t="s">
        <v>3419</v>
      </c>
      <c r="G3840" t="s">
        <v>3842</v>
      </c>
      <c r="H3840">
        <v>91</v>
      </c>
      <c r="I3840">
        <v>71</v>
      </c>
      <c r="K3840" t="s">
        <v>291</v>
      </c>
      <c r="L3840">
        <v>1</v>
      </c>
      <c r="M3840" t="s">
        <v>6766</v>
      </c>
    </row>
    <row r="3841" spans="1:13" x14ac:dyDescent="0.25">
      <c r="A3841">
        <v>8083</v>
      </c>
      <c r="B3841">
        <v>2015</v>
      </c>
      <c r="C3841" t="s">
        <v>3392</v>
      </c>
      <c r="D3841" t="s">
        <v>109</v>
      </c>
      <c r="E3841" t="s">
        <v>3194</v>
      </c>
      <c r="F3841" t="s">
        <v>3838</v>
      </c>
      <c r="G3841" t="s">
        <v>3842</v>
      </c>
      <c r="H3841">
        <v>82</v>
      </c>
      <c r="I3841">
        <v>53</v>
      </c>
      <c r="K3841" t="s">
        <v>29</v>
      </c>
      <c r="L3841">
        <v>1</v>
      </c>
      <c r="M3841" t="s">
        <v>8446</v>
      </c>
    </row>
    <row r="3842" spans="1:13" x14ac:dyDescent="0.25">
      <c r="A3842">
        <v>8084</v>
      </c>
      <c r="B3842">
        <v>2015</v>
      </c>
      <c r="C3842" t="s">
        <v>3392</v>
      </c>
      <c r="D3842" t="s">
        <v>183</v>
      </c>
      <c r="E3842" t="s">
        <v>3194</v>
      </c>
      <c r="F3842" t="s">
        <v>3452</v>
      </c>
      <c r="G3842" t="s">
        <v>3842</v>
      </c>
      <c r="H3842">
        <v>90</v>
      </c>
      <c r="I3842">
        <v>83</v>
      </c>
      <c r="K3842" t="s">
        <v>156</v>
      </c>
      <c r="L3842">
        <v>1</v>
      </c>
      <c r="M3842" t="s">
        <v>6322</v>
      </c>
    </row>
    <row r="3843" spans="1:13" x14ac:dyDescent="0.25">
      <c r="A3843">
        <v>8088</v>
      </c>
      <c r="B3843">
        <v>2015</v>
      </c>
      <c r="C3843" t="s">
        <v>3392</v>
      </c>
      <c r="D3843" t="s">
        <v>271</v>
      </c>
      <c r="E3843" t="s">
        <v>3194</v>
      </c>
      <c r="F3843" t="s">
        <v>3416</v>
      </c>
      <c r="G3843" t="s">
        <v>3842</v>
      </c>
      <c r="H3843">
        <v>108</v>
      </c>
      <c r="I3843">
        <v>99</v>
      </c>
      <c r="J3843" t="s">
        <v>3843</v>
      </c>
      <c r="K3843" t="s">
        <v>2522</v>
      </c>
      <c r="L3843">
        <v>1</v>
      </c>
      <c r="M3843" t="s">
        <v>8365</v>
      </c>
    </row>
    <row r="3844" spans="1:13" x14ac:dyDescent="0.25">
      <c r="A3844">
        <v>8089</v>
      </c>
      <c r="B3844">
        <v>2015</v>
      </c>
      <c r="C3844" t="s">
        <v>3392</v>
      </c>
      <c r="D3844" t="s">
        <v>85</v>
      </c>
      <c r="E3844" t="s">
        <v>3194</v>
      </c>
      <c r="F3844" t="s">
        <v>3379</v>
      </c>
      <c r="G3844" t="s">
        <v>3841</v>
      </c>
      <c r="H3844">
        <v>62</v>
      </c>
      <c r="I3844">
        <v>47</v>
      </c>
      <c r="K3844" t="s">
        <v>2523</v>
      </c>
      <c r="L3844">
        <v>1</v>
      </c>
      <c r="M3844" t="s">
        <v>8385</v>
      </c>
    </row>
    <row r="3845" spans="1:13" x14ac:dyDescent="0.25">
      <c r="A3845">
        <v>8092</v>
      </c>
      <c r="B3845">
        <v>2015</v>
      </c>
      <c r="C3845" t="s">
        <v>3392</v>
      </c>
      <c r="D3845" t="s">
        <v>277</v>
      </c>
      <c r="E3845" t="s">
        <v>3194</v>
      </c>
      <c r="F3845" t="s">
        <v>3343</v>
      </c>
      <c r="G3845" t="s">
        <v>3841</v>
      </c>
      <c r="H3845">
        <v>76</v>
      </c>
      <c r="I3845">
        <v>67</v>
      </c>
      <c r="K3845" t="s">
        <v>599</v>
      </c>
      <c r="L3845">
        <v>1</v>
      </c>
      <c r="M3845" t="s">
        <v>8334</v>
      </c>
    </row>
    <row r="3846" spans="1:13" x14ac:dyDescent="0.25">
      <c r="A3846">
        <v>8093</v>
      </c>
      <c r="B3846">
        <v>2015</v>
      </c>
      <c r="C3846" t="s">
        <v>3392</v>
      </c>
      <c r="D3846" t="s">
        <v>44</v>
      </c>
      <c r="E3846" t="s">
        <v>3194</v>
      </c>
      <c r="F3846" t="s">
        <v>3267</v>
      </c>
      <c r="G3846" t="s">
        <v>3842</v>
      </c>
      <c r="H3846">
        <v>89</v>
      </c>
      <c r="I3846">
        <v>88</v>
      </c>
      <c r="K3846" t="s">
        <v>2525</v>
      </c>
      <c r="L3846">
        <v>1</v>
      </c>
      <c r="M3846" t="s">
        <v>8405</v>
      </c>
    </row>
    <row r="3847" spans="1:13" x14ac:dyDescent="0.25">
      <c r="A3847">
        <v>8096</v>
      </c>
      <c r="B3847">
        <v>2015</v>
      </c>
      <c r="C3847" t="s">
        <v>3392</v>
      </c>
      <c r="D3847" t="s">
        <v>50</v>
      </c>
      <c r="E3847" t="s">
        <v>3194</v>
      </c>
      <c r="F3847" t="s">
        <v>3493</v>
      </c>
      <c r="G3847" t="s">
        <v>3842</v>
      </c>
      <c r="H3847">
        <v>74</v>
      </c>
      <c r="I3847">
        <v>71</v>
      </c>
      <c r="K3847" t="s">
        <v>603</v>
      </c>
      <c r="L3847">
        <v>1</v>
      </c>
      <c r="M3847" t="s">
        <v>8318</v>
      </c>
    </row>
    <row r="3848" spans="1:13" x14ac:dyDescent="0.25">
      <c r="A3848">
        <v>8097</v>
      </c>
      <c r="B3848">
        <v>2015</v>
      </c>
      <c r="C3848" t="s">
        <v>3392</v>
      </c>
      <c r="D3848" t="s">
        <v>342</v>
      </c>
      <c r="E3848" t="s">
        <v>3194</v>
      </c>
      <c r="F3848" t="s">
        <v>3836</v>
      </c>
      <c r="G3848" t="s">
        <v>3841</v>
      </c>
      <c r="H3848">
        <v>86</v>
      </c>
      <c r="I3848">
        <v>59</v>
      </c>
      <c r="K3848" t="s">
        <v>604</v>
      </c>
      <c r="L3848">
        <v>1</v>
      </c>
      <c r="M3848" t="s">
        <v>8294</v>
      </c>
    </row>
    <row r="3849" spans="1:13" x14ac:dyDescent="0.25">
      <c r="A3849">
        <v>8098</v>
      </c>
      <c r="B3849">
        <v>2015</v>
      </c>
      <c r="C3849" t="s">
        <v>3392</v>
      </c>
      <c r="D3849" t="s">
        <v>304</v>
      </c>
      <c r="E3849" t="s">
        <v>3194</v>
      </c>
      <c r="F3849" t="s">
        <v>3516</v>
      </c>
      <c r="G3849" t="s">
        <v>3841</v>
      </c>
      <c r="H3849">
        <v>87</v>
      </c>
      <c r="I3849">
        <v>84</v>
      </c>
      <c r="K3849" t="s">
        <v>605</v>
      </c>
      <c r="L3849">
        <v>1</v>
      </c>
      <c r="M3849" t="s">
        <v>8443</v>
      </c>
    </row>
    <row r="3850" spans="1:13" x14ac:dyDescent="0.25">
      <c r="A3850">
        <v>8101</v>
      </c>
      <c r="B3850">
        <v>2015</v>
      </c>
      <c r="C3850" t="s">
        <v>3392</v>
      </c>
      <c r="D3850" t="s">
        <v>308</v>
      </c>
      <c r="E3850" t="s">
        <v>3194</v>
      </c>
      <c r="F3850" t="s">
        <v>3408</v>
      </c>
      <c r="G3850" t="s">
        <v>3841</v>
      </c>
      <c r="H3850">
        <v>67</v>
      </c>
      <c r="I3850">
        <v>59</v>
      </c>
      <c r="K3850" t="s">
        <v>2526</v>
      </c>
      <c r="L3850">
        <v>1</v>
      </c>
      <c r="M3850" t="s">
        <v>8436</v>
      </c>
    </row>
    <row r="3851" spans="1:13" x14ac:dyDescent="0.25">
      <c r="A3851">
        <v>8102</v>
      </c>
      <c r="B3851">
        <v>2015</v>
      </c>
      <c r="C3851" t="s">
        <v>3392</v>
      </c>
      <c r="D3851" t="s">
        <v>310</v>
      </c>
      <c r="E3851" t="s">
        <v>3194</v>
      </c>
      <c r="F3851" t="s">
        <v>3352</v>
      </c>
      <c r="G3851" t="s">
        <v>3842</v>
      </c>
      <c r="H3851">
        <v>96</v>
      </c>
      <c r="I3851">
        <v>91</v>
      </c>
      <c r="J3851" t="s">
        <v>3843</v>
      </c>
      <c r="K3851" t="s">
        <v>608</v>
      </c>
      <c r="L3851">
        <v>1</v>
      </c>
      <c r="M3851" t="s">
        <v>8359</v>
      </c>
    </row>
    <row r="3852" spans="1:13" x14ac:dyDescent="0.25">
      <c r="A3852">
        <v>8105</v>
      </c>
      <c r="B3852">
        <v>2015</v>
      </c>
      <c r="C3852" t="s">
        <v>3520</v>
      </c>
      <c r="D3852" t="s">
        <v>65</v>
      </c>
      <c r="E3852" t="s">
        <v>3194</v>
      </c>
      <c r="F3852" t="s">
        <v>3199</v>
      </c>
      <c r="G3852" t="s">
        <v>3842</v>
      </c>
      <c r="H3852">
        <v>49</v>
      </c>
      <c r="I3852">
        <v>46</v>
      </c>
      <c r="K3852" t="s">
        <v>11</v>
      </c>
      <c r="L3852">
        <v>1</v>
      </c>
      <c r="M3852" t="s">
        <v>8096</v>
      </c>
    </row>
    <row r="3853" spans="1:13" x14ac:dyDescent="0.25">
      <c r="A3853">
        <v>8114</v>
      </c>
      <c r="B3853">
        <v>2015</v>
      </c>
      <c r="C3853" t="s">
        <v>3520</v>
      </c>
      <c r="D3853" t="s">
        <v>26</v>
      </c>
      <c r="E3853" t="s">
        <v>3194</v>
      </c>
      <c r="F3853" t="s">
        <v>3217</v>
      </c>
      <c r="G3853" t="s">
        <v>3842</v>
      </c>
      <c r="H3853">
        <v>46</v>
      </c>
      <c r="I3853">
        <v>45</v>
      </c>
      <c r="K3853" t="s">
        <v>332</v>
      </c>
      <c r="L3853">
        <v>1</v>
      </c>
      <c r="M3853" t="s">
        <v>8061</v>
      </c>
    </row>
    <row r="3854" spans="1:13" x14ac:dyDescent="0.25">
      <c r="A3854">
        <v>8117</v>
      </c>
      <c r="B3854">
        <v>2015</v>
      </c>
      <c r="C3854" t="s">
        <v>3520</v>
      </c>
      <c r="D3854" t="s">
        <v>32</v>
      </c>
      <c r="E3854" t="s">
        <v>3194</v>
      </c>
      <c r="F3854" t="s">
        <v>3220</v>
      </c>
      <c r="G3854" t="s">
        <v>3842</v>
      </c>
      <c r="H3854">
        <v>53</v>
      </c>
      <c r="I3854">
        <v>49</v>
      </c>
      <c r="K3854" t="s">
        <v>1362</v>
      </c>
      <c r="L3854">
        <v>1</v>
      </c>
      <c r="M3854" t="s">
        <v>8448</v>
      </c>
    </row>
    <row r="3855" spans="1:13" x14ac:dyDescent="0.25">
      <c r="A3855">
        <v>8119</v>
      </c>
      <c r="B3855">
        <v>2015</v>
      </c>
      <c r="C3855" t="s">
        <v>3520</v>
      </c>
      <c r="D3855" t="s">
        <v>36</v>
      </c>
      <c r="E3855" t="s">
        <v>3194</v>
      </c>
      <c r="F3855" t="s">
        <v>3197</v>
      </c>
      <c r="G3855" t="s">
        <v>3842</v>
      </c>
      <c r="H3855">
        <v>71</v>
      </c>
      <c r="I3855">
        <v>69</v>
      </c>
      <c r="J3855" t="s">
        <v>3844</v>
      </c>
      <c r="K3855" t="s">
        <v>295</v>
      </c>
      <c r="L3855">
        <v>1</v>
      </c>
      <c r="M3855" t="s">
        <v>8450</v>
      </c>
    </row>
    <row r="3856" spans="1:13" x14ac:dyDescent="0.25">
      <c r="A3856">
        <v>8120</v>
      </c>
      <c r="B3856">
        <v>2015</v>
      </c>
      <c r="C3856" t="s">
        <v>3520</v>
      </c>
      <c r="D3856" t="s">
        <v>37</v>
      </c>
      <c r="E3856" t="s">
        <v>3194</v>
      </c>
      <c r="F3856" t="s">
        <v>3500</v>
      </c>
      <c r="G3856" t="s">
        <v>3842</v>
      </c>
      <c r="H3856">
        <v>62</v>
      </c>
      <c r="I3856">
        <v>59</v>
      </c>
      <c r="K3856" t="s">
        <v>296</v>
      </c>
      <c r="L3856">
        <v>1</v>
      </c>
      <c r="M3856" t="s">
        <v>8451</v>
      </c>
    </row>
    <row r="3857" spans="1:13" x14ac:dyDescent="0.25">
      <c r="A3857">
        <v>8123</v>
      </c>
      <c r="B3857">
        <v>2015</v>
      </c>
      <c r="C3857" t="s">
        <v>3520</v>
      </c>
      <c r="D3857" t="s">
        <v>759</v>
      </c>
      <c r="E3857" t="s">
        <v>3194</v>
      </c>
      <c r="F3857" t="s">
        <v>3214</v>
      </c>
      <c r="G3857" t="s">
        <v>3841</v>
      </c>
      <c r="H3857">
        <v>68</v>
      </c>
      <c r="I3857">
        <v>66</v>
      </c>
      <c r="K3857" t="s">
        <v>298</v>
      </c>
      <c r="L3857">
        <v>1</v>
      </c>
      <c r="M3857" t="s">
        <v>8454</v>
      </c>
    </row>
    <row r="3858" spans="1:13" x14ac:dyDescent="0.25">
      <c r="A3858">
        <v>8126</v>
      </c>
      <c r="B3858">
        <v>2015</v>
      </c>
      <c r="C3858" t="s">
        <v>3520</v>
      </c>
      <c r="D3858" t="s">
        <v>45</v>
      </c>
      <c r="E3858" t="s">
        <v>3194</v>
      </c>
      <c r="F3858" t="s">
        <v>3244</v>
      </c>
      <c r="G3858" t="s">
        <v>3842</v>
      </c>
      <c r="H3858">
        <v>64</v>
      </c>
      <c r="I3858">
        <v>49</v>
      </c>
      <c r="K3858" t="s">
        <v>1365</v>
      </c>
      <c r="L3858">
        <v>1</v>
      </c>
      <c r="M3858" t="s">
        <v>8457</v>
      </c>
    </row>
    <row r="3859" spans="1:13" x14ac:dyDescent="0.25">
      <c r="A3859">
        <v>8129</v>
      </c>
      <c r="B3859">
        <v>2015</v>
      </c>
      <c r="C3859" t="s">
        <v>3520</v>
      </c>
      <c r="D3859" t="s">
        <v>92</v>
      </c>
      <c r="E3859" t="s">
        <v>3194</v>
      </c>
      <c r="F3859" t="s">
        <v>3487</v>
      </c>
      <c r="G3859" t="s">
        <v>3842</v>
      </c>
      <c r="H3859">
        <v>88</v>
      </c>
      <c r="I3859">
        <v>77</v>
      </c>
      <c r="K3859" t="s">
        <v>2528</v>
      </c>
      <c r="L3859">
        <v>1</v>
      </c>
      <c r="M3859" t="s">
        <v>8460</v>
      </c>
    </row>
    <row r="3860" spans="1:13" x14ac:dyDescent="0.25">
      <c r="A3860">
        <v>8130</v>
      </c>
      <c r="B3860">
        <v>2015</v>
      </c>
      <c r="C3860" t="s">
        <v>3520</v>
      </c>
      <c r="D3860" t="s">
        <v>93</v>
      </c>
      <c r="E3860" t="s">
        <v>3194</v>
      </c>
      <c r="F3860" t="s">
        <v>3215</v>
      </c>
      <c r="G3860" t="s">
        <v>3841</v>
      </c>
      <c r="H3860">
        <v>61</v>
      </c>
      <c r="I3860">
        <v>53</v>
      </c>
      <c r="K3860" t="s">
        <v>1367</v>
      </c>
      <c r="L3860">
        <v>1</v>
      </c>
      <c r="M3860" t="s">
        <v>8461</v>
      </c>
    </row>
    <row r="3861" spans="1:13" x14ac:dyDescent="0.25">
      <c r="A3861">
        <v>8132</v>
      </c>
      <c r="B3861">
        <v>2015</v>
      </c>
      <c r="C3861" t="s">
        <v>3520</v>
      </c>
      <c r="D3861" t="s">
        <v>55</v>
      </c>
      <c r="E3861" t="s">
        <v>3194</v>
      </c>
      <c r="F3861" t="s">
        <v>3446</v>
      </c>
      <c r="G3861" t="s">
        <v>3842</v>
      </c>
      <c r="H3861">
        <v>68</v>
      </c>
      <c r="I3861">
        <v>49</v>
      </c>
      <c r="K3861" t="s">
        <v>2529</v>
      </c>
      <c r="L3861">
        <v>1</v>
      </c>
      <c r="M3861" t="s">
        <v>8463</v>
      </c>
    </row>
    <row r="3862" spans="1:13" x14ac:dyDescent="0.25">
      <c r="A3862">
        <v>8133</v>
      </c>
      <c r="B3862">
        <v>2015</v>
      </c>
      <c r="C3862" t="s">
        <v>3520</v>
      </c>
      <c r="D3862" t="s">
        <v>56</v>
      </c>
      <c r="E3862" t="s">
        <v>3194</v>
      </c>
      <c r="F3862" t="s">
        <v>3200</v>
      </c>
      <c r="G3862" t="s">
        <v>3841</v>
      </c>
      <c r="H3862">
        <v>71</v>
      </c>
      <c r="I3862">
        <v>69</v>
      </c>
      <c r="K3862" t="s">
        <v>1368</v>
      </c>
      <c r="L3862">
        <v>1</v>
      </c>
      <c r="M3862" t="s">
        <v>8464</v>
      </c>
    </row>
    <row r="3863" spans="1:13" x14ac:dyDescent="0.25">
      <c r="A3863">
        <v>8137</v>
      </c>
      <c r="B3863">
        <v>2015</v>
      </c>
      <c r="C3863" t="s">
        <v>3214</v>
      </c>
      <c r="D3863" t="s">
        <v>64</v>
      </c>
      <c r="E3863" t="s">
        <v>3194</v>
      </c>
      <c r="F3863" t="s">
        <v>3460</v>
      </c>
      <c r="G3863" t="s">
        <v>3842</v>
      </c>
      <c r="H3863">
        <v>84</v>
      </c>
      <c r="I3863">
        <v>78</v>
      </c>
      <c r="K3863" t="s">
        <v>176</v>
      </c>
      <c r="L3863">
        <v>1</v>
      </c>
      <c r="M3863" t="s">
        <v>7812</v>
      </c>
    </row>
    <row r="3864" spans="1:13" x14ac:dyDescent="0.25">
      <c r="A3864">
        <v>8138</v>
      </c>
      <c r="B3864">
        <v>2015</v>
      </c>
      <c r="C3864" t="s">
        <v>3214</v>
      </c>
      <c r="D3864" t="s">
        <v>8</v>
      </c>
      <c r="E3864" t="s">
        <v>3194</v>
      </c>
      <c r="F3864" t="s">
        <v>3472</v>
      </c>
      <c r="G3864" t="s">
        <v>3842</v>
      </c>
      <c r="H3864">
        <v>92</v>
      </c>
      <c r="I3864">
        <v>86</v>
      </c>
      <c r="K3864" t="s">
        <v>258</v>
      </c>
      <c r="L3864">
        <v>1</v>
      </c>
      <c r="M3864" t="s">
        <v>8468</v>
      </c>
    </row>
    <row r="3865" spans="1:13" x14ac:dyDescent="0.25">
      <c r="A3865">
        <v>8141</v>
      </c>
      <c r="B3865">
        <v>2015</v>
      </c>
      <c r="C3865" t="s">
        <v>3214</v>
      </c>
      <c r="D3865" t="s">
        <v>70</v>
      </c>
      <c r="E3865" t="s">
        <v>3194</v>
      </c>
      <c r="F3865" t="s">
        <v>3210</v>
      </c>
      <c r="G3865" t="s">
        <v>3842</v>
      </c>
      <c r="H3865">
        <v>80</v>
      </c>
      <c r="I3865">
        <v>54</v>
      </c>
      <c r="K3865" t="s">
        <v>261</v>
      </c>
      <c r="L3865">
        <v>1</v>
      </c>
      <c r="M3865" t="s">
        <v>3886</v>
      </c>
    </row>
    <row r="3866" spans="1:13" x14ac:dyDescent="0.25">
      <c r="A3866">
        <v>8144</v>
      </c>
      <c r="B3866">
        <v>2015</v>
      </c>
      <c r="C3866" t="s">
        <v>3214</v>
      </c>
      <c r="D3866" t="s">
        <v>107</v>
      </c>
      <c r="E3866" t="s">
        <v>3194</v>
      </c>
      <c r="F3866" t="s">
        <v>3227</v>
      </c>
      <c r="G3866" t="s">
        <v>3841</v>
      </c>
      <c r="H3866">
        <v>80</v>
      </c>
      <c r="I3866">
        <v>73</v>
      </c>
      <c r="K3866" t="s">
        <v>196</v>
      </c>
      <c r="L3866">
        <v>1</v>
      </c>
      <c r="M3866" t="s">
        <v>7990</v>
      </c>
    </row>
    <row r="3867" spans="1:13" x14ac:dyDescent="0.25">
      <c r="A3867">
        <v>8146</v>
      </c>
      <c r="B3867">
        <v>2015</v>
      </c>
      <c r="C3867" t="s">
        <v>3214</v>
      </c>
      <c r="D3867" t="s">
        <v>109</v>
      </c>
      <c r="E3867" t="s">
        <v>3194</v>
      </c>
      <c r="F3867" t="s">
        <v>3209</v>
      </c>
      <c r="G3867" t="s">
        <v>3842</v>
      </c>
      <c r="H3867">
        <v>72</v>
      </c>
      <c r="I3867">
        <v>69</v>
      </c>
      <c r="J3867" t="s">
        <v>3843</v>
      </c>
      <c r="K3867" t="s">
        <v>464</v>
      </c>
      <c r="L3867">
        <v>1</v>
      </c>
      <c r="M3867" t="s">
        <v>3946</v>
      </c>
    </row>
    <row r="3868" spans="1:13" x14ac:dyDescent="0.25">
      <c r="A3868">
        <v>8147</v>
      </c>
      <c r="B3868">
        <v>2015</v>
      </c>
      <c r="C3868" t="s">
        <v>3214</v>
      </c>
      <c r="D3868" t="s">
        <v>183</v>
      </c>
      <c r="E3868" t="s">
        <v>3194</v>
      </c>
      <c r="F3868" t="s">
        <v>3839</v>
      </c>
      <c r="G3868" t="s">
        <v>3842</v>
      </c>
      <c r="H3868">
        <v>93</v>
      </c>
      <c r="I3868">
        <v>48</v>
      </c>
      <c r="K3868" t="s">
        <v>419</v>
      </c>
      <c r="L3868">
        <v>1</v>
      </c>
      <c r="M3868" t="s">
        <v>8469</v>
      </c>
    </row>
    <row r="3869" spans="1:13" x14ac:dyDescent="0.25">
      <c r="A3869">
        <v>8148</v>
      </c>
      <c r="B3869">
        <v>2015</v>
      </c>
      <c r="C3869" t="s">
        <v>3214</v>
      </c>
      <c r="D3869" t="s">
        <v>292</v>
      </c>
      <c r="E3869" t="s">
        <v>3194</v>
      </c>
      <c r="F3869" t="s">
        <v>3487</v>
      </c>
      <c r="G3869" t="s">
        <v>3841</v>
      </c>
      <c r="H3869">
        <v>92</v>
      </c>
      <c r="I3869">
        <v>78</v>
      </c>
      <c r="K3869" t="s">
        <v>2531</v>
      </c>
      <c r="L3869">
        <v>1</v>
      </c>
      <c r="M3869" t="s">
        <v>8470</v>
      </c>
    </row>
    <row r="3870" spans="1:13" x14ac:dyDescent="0.25">
      <c r="A3870">
        <v>8150</v>
      </c>
      <c r="B3870">
        <v>2015</v>
      </c>
      <c r="C3870" t="s">
        <v>3214</v>
      </c>
      <c r="D3870" t="s">
        <v>83</v>
      </c>
      <c r="E3870" t="s">
        <v>3194</v>
      </c>
      <c r="F3870" t="s">
        <v>3500</v>
      </c>
      <c r="G3870" t="s">
        <v>3841</v>
      </c>
      <c r="H3870">
        <v>71</v>
      </c>
      <c r="I3870">
        <v>60</v>
      </c>
      <c r="K3870" t="s">
        <v>2532</v>
      </c>
      <c r="L3870">
        <v>1</v>
      </c>
      <c r="M3870" t="s">
        <v>8472</v>
      </c>
    </row>
    <row r="3871" spans="1:13" x14ac:dyDescent="0.25">
      <c r="A3871">
        <v>8151</v>
      </c>
      <c r="B3871">
        <v>2015</v>
      </c>
      <c r="C3871" t="s">
        <v>3214</v>
      </c>
      <c r="D3871" t="s">
        <v>36</v>
      </c>
      <c r="E3871" t="s">
        <v>3194</v>
      </c>
      <c r="F3871" t="s">
        <v>3446</v>
      </c>
      <c r="G3871" t="s">
        <v>3841</v>
      </c>
      <c r="H3871">
        <v>75</v>
      </c>
      <c r="I3871">
        <v>66</v>
      </c>
      <c r="K3871" t="s">
        <v>2533</v>
      </c>
      <c r="L3871">
        <v>1</v>
      </c>
      <c r="M3871" t="s">
        <v>8473</v>
      </c>
    </row>
    <row r="3872" spans="1:13" x14ac:dyDescent="0.25">
      <c r="A3872">
        <v>8154</v>
      </c>
      <c r="B3872">
        <v>2015</v>
      </c>
      <c r="C3872" t="s">
        <v>3214</v>
      </c>
      <c r="D3872" t="s">
        <v>274</v>
      </c>
      <c r="E3872" t="s">
        <v>3194</v>
      </c>
      <c r="F3872" t="s">
        <v>3197</v>
      </c>
      <c r="G3872" t="s">
        <v>3842</v>
      </c>
      <c r="H3872">
        <v>65</v>
      </c>
      <c r="I3872">
        <v>64</v>
      </c>
      <c r="K3872" t="s">
        <v>2534</v>
      </c>
      <c r="L3872">
        <v>1</v>
      </c>
      <c r="M3872" t="s">
        <v>8476</v>
      </c>
    </row>
    <row r="3873" spans="1:13" x14ac:dyDescent="0.25">
      <c r="A3873">
        <v>8156</v>
      </c>
      <c r="B3873">
        <v>2015</v>
      </c>
      <c r="C3873" t="s">
        <v>3214</v>
      </c>
      <c r="D3873" t="s">
        <v>277</v>
      </c>
      <c r="E3873" t="s">
        <v>3194</v>
      </c>
      <c r="F3873" t="s">
        <v>3215</v>
      </c>
      <c r="G3873" t="s">
        <v>3842</v>
      </c>
      <c r="H3873">
        <v>71</v>
      </c>
      <c r="I3873">
        <v>67</v>
      </c>
      <c r="K3873" t="s">
        <v>457</v>
      </c>
      <c r="L3873">
        <v>1</v>
      </c>
      <c r="M3873" t="s">
        <v>8477</v>
      </c>
    </row>
    <row r="3874" spans="1:13" x14ac:dyDescent="0.25">
      <c r="A3874">
        <v>8157</v>
      </c>
      <c r="B3874">
        <v>2015</v>
      </c>
      <c r="C3874" t="s">
        <v>3214</v>
      </c>
      <c r="D3874" t="s">
        <v>44</v>
      </c>
      <c r="E3874" t="s">
        <v>3194</v>
      </c>
      <c r="F3874" t="s">
        <v>3244</v>
      </c>
      <c r="G3874" t="s">
        <v>3841</v>
      </c>
      <c r="H3874">
        <v>77</v>
      </c>
      <c r="I3874">
        <v>71</v>
      </c>
      <c r="K3874" t="s">
        <v>2535</v>
      </c>
      <c r="L3874">
        <v>1</v>
      </c>
      <c r="M3874" t="s">
        <v>8478</v>
      </c>
    </row>
    <row r="3875" spans="1:13" x14ac:dyDescent="0.25">
      <c r="A3875">
        <v>8160</v>
      </c>
      <c r="B3875">
        <v>2015</v>
      </c>
      <c r="C3875" t="s">
        <v>3214</v>
      </c>
      <c r="D3875" t="s">
        <v>190</v>
      </c>
      <c r="E3875" t="s">
        <v>3194</v>
      </c>
      <c r="F3875" t="s">
        <v>3220</v>
      </c>
      <c r="G3875" t="s">
        <v>3841</v>
      </c>
      <c r="H3875">
        <v>73</v>
      </c>
      <c r="I3875">
        <v>64</v>
      </c>
      <c r="K3875" t="s">
        <v>2536</v>
      </c>
      <c r="L3875">
        <v>1</v>
      </c>
      <c r="M3875" t="s">
        <v>8481</v>
      </c>
    </row>
    <row r="3876" spans="1:13" x14ac:dyDescent="0.25">
      <c r="A3876">
        <v>8161</v>
      </c>
      <c r="B3876">
        <v>2015</v>
      </c>
      <c r="C3876" t="s">
        <v>3214</v>
      </c>
      <c r="D3876" t="s">
        <v>342</v>
      </c>
      <c r="E3876" t="s">
        <v>3194</v>
      </c>
      <c r="F3876" t="s">
        <v>3200</v>
      </c>
      <c r="G3876" t="s">
        <v>3841</v>
      </c>
      <c r="H3876">
        <v>78</v>
      </c>
      <c r="I3876">
        <v>75</v>
      </c>
      <c r="K3876" t="s">
        <v>2537</v>
      </c>
      <c r="L3876">
        <v>1</v>
      </c>
      <c r="M3876" t="s">
        <v>8482</v>
      </c>
    </row>
    <row r="3877" spans="1:13" x14ac:dyDescent="0.25">
      <c r="A3877">
        <v>8163</v>
      </c>
      <c r="B3877">
        <v>2015</v>
      </c>
      <c r="C3877" t="s">
        <v>3214</v>
      </c>
      <c r="D3877" t="s">
        <v>304</v>
      </c>
      <c r="E3877" t="s">
        <v>3194</v>
      </c>
      <c r="F3877" t="s">
        <v>3520</v>
      </c>
      <c r="G3877" t="s">
        <v>3842</v>
      </c>
      <c r="H3877">
        <v>72</v>
      </c>
      <c r="I3877">
        <v>63</v>
      </c>
      <c r="K3877" t="s">
        <v>2538</v>
      </c>
      <c r="L3877">
        <v>1</v>
      </c>
      <c r="M3877" t="s">
        <v>8462</v>
      </c>
    </row>
    <row r="3878" spans="1:13" x14ac:dyDescent="0.25">
      <c r="A3878">
        <v>8171</v>
      </c>
      <c r="B3878">
        <v>2015</v>
      </c>
      <c r="C3878" t="s">
        <v>3215</v>
      </c>
      <c r="D3878" t="s">
        <v>104</v>
      </c>
      <c r="E3878" t="s">
        <v>3194</v>
      </c>
      <c r="F3878" t="s">
        <v>3205</v>
      </c>
      <c r="G3878" t="s">
        <v>3841</v>
      </c>
      <c r="H3878">
        <v>69</v>
      </c>
      <c r="I3878">
        <v>59</v>
      </c>
      <c r="K3878" t="s">
        <v>69</v>
      </c>
      <c r="L3878">
        <v>1</v>
      </c>
      <c r="M3878" t="s">
        <v>4009</v>
      </c>
    </row>
    <row r="3879" spans="1:13" x14ac:dyDescent="0.25">
      <c r="A3879">
        <v>8172</v>
      </c>
      <c r="B3879">
        <v>2015</v>
      </c>
      <c r="C3879" t="s">
        <v>3215</v>
      </c>
      <c r="D3879" t="s">
        <v>18</v>
      </c>
      <c r="E3879" t="s">
        <v>3194</v>
      </c>
      <c r="F3879" t="s">
        <v>3210</v>
      </c>
      <c r="G3879" t="s">
        <v>3842</v>
      </c>
      <c r="H3879">
        <v>77</v>
      </c>
      <c r="I3879">
        <v>65</v>
      </c>
      <c r="K3879" t="s">
        <v>19</v>
      </c>
      <c r="L3879">
        <v>1</v>
      </c>
      <c r="M3879" t="s">
        <v>3888</v>
      </c>
    </row>
    <row r="3880" spans="1:13" x14ac:dyDescent="0.25">
      <c r="A3880">
        <v>8173</v>
      </c>
      <c r="B3880">
        <v>2015</v>
      </c>
      <c r="C3880" t="s">
        <v>3215</v>
      </c>
      <c r="D3880" t="s">
        <v>20</v>
      </c>
      <c r="E3880" t="s">
        <v>3194</v>
      </c>
      <c r="F3880" t="s">
        <v>3502</v>
      </c>
      <c r="G3880" t="s">
        <v>3841</v>
      </c>
      <c r="H3880">
        <v>70</v>
      </c>
      <c r="I3880">
        <v>59</v>
      </c>
      <c r="K3880" t="s">
        <v>21</v>
      </c>
      <c r="L3880">
        <v>1</v>
      </c>
      <c r="M3880" t="s">
        <v>7265</v>
      </c>
    </row>
    <row r="3881" spans="1:13" x14ac:dyDescent="0.25">
      <c r="A3881">
        <v>8175</v>
      </c>
      <c r="B3881">
        <v>2015</v>
      </c>
      <c r="C3881" t="s">
        <v>3215</v>
      </c>
      <c r="D3881" t="s">
        <v>78</v>
      </c>
      <c r="E3881" t="s">
        <v>3194</v>
      </c>
      <c r="F3881" t="s">
        <v>3219</v>
      </c>
      <c r="G3881" t="s">
        <v>3842</v>
      </c>
      <c r="H3881">
        <v>71</v>
      </c>
      <c r="I3881">
        <v>68</v>
      </c>
      <c r="K3881" t="s">
        <v>25</v>
      </c>
      <c r="L3881">
        <v>1</v>
      </c>
      <c r="M3881" t="s">
        <v>7245</v>
      </c>
    </row>
    <row r="3882" spans="1:13" x14ac:dyDescent="0.25">
      <c r="A3882">
        <v>8177</v>
      </c>
      <c r="B3882">
        <v>2015</v>
      </c>
      <c r="C3882" t="s">
        <v>3215</v>
      </c>
      <c r="D3882" t="s">
        <v>134</v>
      </c>
      <c r="E3882" t="s">
        <v>3194</v>
      </c>
      <c r="F3882" t="s">
        <v>3839</v>
      </c>
      <c r="G3882" t="s">
        <v>3842</v>
      </c>
      <c r="H3882">
        <v>69</v>
      </c>
      <c r="I3882">
        <v>46</v>
      </c>
      <c r="K3882" t="s">
        <v>857</v>
      </c>
      <c r="L3882">
        <v>1</v>
      </c>
      <c r="M3882" t="s">
        <v>8488</v>
      </c>
    </row>
    <row r="3883" spans="1:13" x14ac:dyDescent="0.25">
      <c r="A3883">
        <v>8179</v>
      </c>
      <c r="B3883">
        <v>2015</v>
      </c>
      <c r="C3883" t="s">
        <v>3215</v>
      </c>
      <c r="D3883" t="s">
        <v>32</v>
      </c>
      <c r="E3883" t="s">
        <v>3194</v>
      </c>
      <c r="F3883" t="s">
        <v>3500</v>
      </c>
      <c r="G3883" t="s">
        <v>3842</v>
      </c>
      <c r="H3883">
        <v>75</v>
      </c>
      <c r="I3883">
        <v>56</v>
      </c>
      <c r="K3883" t="s">
        <v>1331</v>
      </c>
      <c r="L3883">
        <v>1</v>
      </c>
      <c r="M3883" t="s">
        <v>8490</v>
      </c>
    </row>
    <row r="3884" spans="1:13" x14ac:dyDescent="0.25">
      <c r="A3884">
        <v>8181</v>
      </c>
      <c r="B3884">
        <v>2015</v>
      </c>
      <c r="C3884" t="s">
        <v>3215</v>
      </c>
      <c r="D3884" t="s">
        <v>36</v>
      </c>
      <c r="E3884" t="s">
        <v>3194</v>
      </c>
      <c r="F3884" t="s">
        <v>3487</v>
      </c>
      <c r="G3884" t="s">
        <v>3841</v>
      </c>
      <c r="H3884">
        <v>63</v>
      </c>
      <c r="I3884">
        <v>62</v>
      </c>
      <c r="K3884" t="s">
        <v>1152</v>
      </c>
      <c r="L3884">
        <v>1</v>
      </c>
      <c r="M3884" t="s">
        <v>8492</v>
      </c>
    </row>
    <row r="3885" spans="1:13" x14ac:dyDescent="0.25">
      <c r="A3885">
        <v>8184</v>
      </c>
      <c r="B3885">
        <v>2015</v>
      </c>
      <c r="C3885" t="s">
        <v>3215</v>
      </c>
      <c r="D3885" t="s">
        <v>274</v>
      </c>
      <c r="E3885" t="s">
        <v>3194</v>
      </c>
      <c r="F3885" t="s">
        <v>3520</v>
      </c>
      <c r="G3885" t="s">
        <v>3842</v>
      </c>
      <c r="H3885">
        <v>59</v>
      </c>
      <c r="I3885">
        <v>54</v>
      </c>
      <c r="K3885" t="s">
        <v>2372</v>
      </c>
      <c r="L3885">
        <v>1</v>
      </c>
      <c r="M3885" t="s">
        <v>8453</v>
      </c>
    </row>
    <row r="3886" spans="1:13" x14ac:dyDescent="0.25">
      <c r="A3886">
        <v>8185</v>
      </c>
      <c r="B3886">
        <v>2015</v>
      </c>
      <c r="C3886" t="s">
        <v>3215</v>
      </c>
      <c r="D3886" t="s">
        <v>317</v>
      </c>
      <c r="E3886" t="s">
        <v>3194</v>
      </c>
      <c r="F3886" t="s">
        <v>3200</v>
      </c>
      <c r="G3886" t="s">
        <v>3841</v>
      </c>
      <c r="H3886">
        <v>92</v>
      </c>
      <c r="I3886">
        <v>77</v>
      </c>
      <c r="K3886" t="s">
        <v>2459</v>
      </c>
      <c r="L3886">
        <v>1</v>
      </c>
      <c r="M3886" t="s">
        <v>8495</v>
      </c>
    </row>
    <row r="3887" spans="1:13" x14ac:dyDescent="0.25">
      <c r="A3887">
        <v>8188</v>
      </c>
      <c r="B3887">
        <v>2015</v>
      </c>
      <c r="C3887" t="s">
        <v>3215</v>
      </c>
      <c r="D3887" t="s">
        <v>45</v>
      </c>
      <c r="E3887" t="s">
        <v>3194</v>
      </c>
      <c r="F3887" t="s">
        <v>3446</v>
      </c>
      <c r="G3887" t="s">
        <v>3842</v>
      </c>
      <c r="H3887">
        <v>62</v>
      </c>
      <c r="I3887">
        <v>59</v>
      </c>
      <c r="K3887" t="s">
        <v>2363</v>
      </c>
      <c r="L3887">
        <v>1</v>
      </c>
      <c r="M3887" t="s">
        <v>8497</v>
      </c>
    </row>
    <row r="3888" spans="1:13" x14ac:dyDescent="0.25">
      <c r="A3888">
        <v>8190</v>
      </c>
      <c r="B3888">
        <v>2015</v>
      </c>
      <c r="C3888" t="s">
        <v>3215</v>
      </c>
      <c r="D3888" t="s">
        <v>190</v>
      </c>
      <c r="E3888" t="s">
        <v>3194</v>
      </c>
      <c r="F3888" t="s">
        <v>3197</v>
      </c>
      <c r="G3888" t="s">
        <v>3841</v>
      </c>
      <c r="H3888">
        <v>76</v>
      </c>
      <c r="I3888">
        <v>69</v>
      </c>
      <c r="K3888" t="s">
        <v>2461</v>
      </c>
      <c r="L3888">
        <v>1</v>
      </c>
      <c r="M3888" t="s">
        <v>8499</v>
      </c>
    </row>
    <row r="3889" spans="1:13" x14ac:dyDescent="0.25">
      <c r="A3889">
        <v>8191</v>
      </c>
      <c r="B3889">
        <v>2015</v>
      </c>
      <c r="C3889" t="s">
        <v>3215</v>
      </c>
      <c r="D3889" t="s">
        <v>92</v>
      </c>
      <c r="E3889" t="s">
        <v>3194</v>
      </c>
      <c r="F3889" t="s">
        <v>3244</v>
      </c>
      <c r="G3889" t="s">
        <v>3842</v>
      </c>
      <c r="H3889">
        <v>73</v>
      </c>
      <c r="I3889">
        <v>60</v>
      </c>
      <c r="K3889" t="s">
        <v>2462</v>
      </c>
      <c r="L3889">
        <v>1</v>
      </c>
      <c r="M3889" t="s">
        <v>8500</v>
      </c>
    </row>
    <row r="3890" spans="1:13" x14ac:dyDescent="0.25">
      <c r="A3890">
        <v>8194</v>
      </c>
      <c r="B3890">
        <v>2015</v>
      </c>
      <c r="C3890" t="s">
        <v>3215</v>
      </c>
      <c r="D3890" t="s">
        <v>55</v>
      </c>
      <c r="E3890" t="s">
        <v>3194</v>
      </c>
      <c r="F3890" t="s">
        <v>3214</v>
      </c>
      <c r="G3890" t="s">
        <v>3842</v>
      </c>
      <c r="H3890">
        <v>63</v>
      </c>
      <c r="I3890">
        <v>57</v>
      </c>
      <c r="K3890" t="s">
        <v>1339</v>
      </c>
      <c r="L3890">
        <v>1</v>
      </c>
      <c r="M3890" t="s">
        <v>8484</v>
      </c>
    </row>
    <row r="3891" spans="1:13" x14ac:dyDescent="0.25">
      <c r="A3891">
        <v>8195</v>
      </c>
      <c r="B3891">
        <v>2015</v>
      </c>
      <c r="C3891" t="s">
        <v>3215</v>
      </c>
      <c r="D3891" t="s">
        <v>56</v>
      </c>
      <c r="E3891" t="s">
        <v>3194</v>
      </c>
      <c r="F3891" t="s">
        <v>3220</v>
      </c>
      <c r="G3891" t="s">
        <v>3841</v>
      </c>
      <c r="H3891">
        <v>77</v>
      </c>
      <c r="I3891">
        <v>70</v>
      </c>
      <c r="K3891" t="s">
        <v>2540</v>
      </c>
      <c r="L3891">
        <v>1</v>
      </c>
      <c r="M3891" t="s">
        <v>8502</v>
      </c>
    </row>
    <row r="3892" spans="1:13" x14ac:dyDescent="0.25">
      <c r="A3892">
        <v>8197</v>
      </c>
      <c r="B3892">
        <v>2015</v>
      </c>
      <c r="C3892" t="s">
        <v>3200</v>
      </c>
      <c r="D3892" t="s">
        <v>64</v>
      </c>
      <c r="E3892" t="s">
        <v>3194</v>
      </c>
      <c r="F3892" t="s">
        <v>3309</v>
      </c>
      <c r="G3892" t="s">
        <v>3842</v>
      </c>
      <c r="H3892">
        <v>75</v>
      </c>
      <c r="I3892">
        <v>72</v>
      </c>
      <c r="K3892" t="s">
        <v>176</v>
      </c>
      <c r="L3892">
        <v>1</v>
      </c>
      <c r="M3892" t="s">
        <v>7202</v>
      </c>
    </row>
    <row r="3893" spans="1:13" x14ac:dyDescent="0.25">
      <c r="A3893">
        <v>8200</v>
      </c>
      <c r="B3893">
        <v>2015</v>
      </c>
      <c r="C3893" t="s">
        <v>3200</v>
      </c>
      <c r="D3893" t="s">
        <v>12</v>
      </c>
      <c r="E3893" t="s">
        <v>3194</v>
      </c>
      <c r="F3893" t="s">
        <v>3217</v>
      </c>
      <c r="G3893" t="s">
        <v>3841</v>
      </c>
      <c r="H3893">
        <v>73</v>
      </c>
      <c r="I3893">
        <v>69</v>
      </c>
      <c r="K3893" t="s">
        <v>67</v>
      </c>
      <c r="L3893">
        <v>1</v>
      </c>
      <c r="M3893" t="s">
        <v>8059</v>
      </c>
    </row>
    <row r="3894" spans="1:13" x14ac:dyDescent="0.25">
      <c r="A3894">
        <v>8203</v>
      </c>
      <c r="B3894">
        <v>2015</v>
      </c>
      <c r="C3894" t="s">
        <v>3200</v>
      </c>
      <c r="D3894" t="s">
        <v>102</v>
      </c>
      <c r="E3894" t="s">
        <v>3194</v>
      </c>
      <c r="F3894" t="s">
        <v>3295</v>
      </c>
      <c r="G3894" t="s">
        <v>3841</v>
      </c>
      <c r="H3894">
        <v>88</v>
      </c>
      <c r="I3894">
        <v>80</v>
      </c>
      <c r="K3894" t="s">
        <v>21</v>
      </c>
      <c r="L3894">
        <v>1</v>
      </c>
      <c r="M3894" t="s">
        <v>6152</v>
      </c>
    </row>
    <row r="3895" spans="1:13" x14ac:dyDescent="0.25">
      <c r="A3895">
        <v>8206</v>
      </c>
      <c r="B3895">
        <v>2015</v>
      </c>
      <c r="C3895" t="s">
        <v>3200</v>
      </c>
      <c r="D3895" t="s">
        <v>22</v>
      </c>
      <c r="E3895" t="s">
        <v>3194</v>
      </c>
      <c r="F3895" t="s">
        <v>3218</v>
      </c>
      <c r="G3895" t="s">
        <v>3842</v>
      </c>
      <c r="H3895">
        <v>61</v>
      </c>
      <c r="I3895">
        <v>58</v>
      </c>
      <c r="K3895" t="s">
        <v>27</v>
      </c>
      <c r="L3895">
        <v>1</v>
      </c>
      <c r="M3895" t="s">
        <v>3856</v>
      </c>
    </row>
    <row r="3896" spans="1:13" x14ac:dyDescent="0.25">
      <c r="A3896">
        <v>8207</v>
      </c>
      <c r="B3896">
        <v>2015</v>
      </c>
      <c r="C3896" t="s">
        <v>3200</v>
      </c>
      <c r="D3896" t="s">
        <v>417</v>
      </c>
      <c r="E3896" t="s">
        <v>3194</v>
      </c>
      <c r="F3896" t="s">
        <v>3839</v>
      </c>
      <c r="G3896" t="s">
        <v>3842</v>
      </c>
      <c r="H3896">
        <v>88</v>
      </c>
      <c r="I3896">
        <v>65</v>
      </c>
      <c r="K3896" t="s">
        <v>29</v>
      </c>
      <c r="L3896">
        <v>1</v>
      </c>
      <c r="M3896" t="s">
        <v>8504</v>
      </c>
    </row>
    <row r="3897" spans="1:13" x14ac:dyDescent="0.25">
      <c r="A3897">
        <v>8210</v>
      </c>
      <c r="B3897">
        <v>2015</v>
      </c>
      <c r="C3897" t="s">
        <v>3200</v>
      </c>
      <c r="D3897" t="s">
        <v>292</v>
      </c>
      <c r="E3897" t="s">
        <v>3194</v>
      </c>
      <c r="F3897" t="s">
        <v>3520</v>
      </c>
      <c r="G3897" t="s">
        <v>3842</v>
      </c>
      <c r="H3897">
        <v>57</v>
      </c>
      <c r="I3897">
        <v>47</v>
      </c>
      <c r="K3897" t="s">
        <v>2542</v>
      </c>
      <c r="L3897">
        <v>1</v>
      </c>
      <c r="M3897" t="s">
        <v>8447</v>
      </c>
    </row>
    <row r="3898" spans="1:13" x14ac:dyDescent="0.25">
      <c r="A3898">
        <v>8212</v>
      </c>
      <c r="B3898">
        <v>2015</v>
      </c>
      <c r="C3898" t="s">
        <v>3200</v>
      </c>
      <c r="D3898" t="s">
        <v>83</v>
      </c>
      <c r="E3898" t="s">
        <v>3194</v>
      </c>
      <c r="F3898" t="s">
        <v>3487</v>
      </c>
      <c r="G3898" t="s">
        <v>3842</v>
      </c>
      <c r="H3898">
        <v>79</v>
      </c>
      <c r="I3898">
        <v>69</v>
      </c>
      <c r="K3898" t="s">
        <v>1183</v>
      </c>
      <c r="L3898">
        <v>1</v>
      </c>
      <c r="M3898" t="s">
        <v>8506</v>
      </c>
    </row>
    <row r="3899" spans="1:13" x14ac:dyDescent="0.25">
      <c r="A3899">
        <v>8214</v>
      </c>
      <c r="B3899">
        <v>2015</v>
      </c>
      <c r="C3899" t="s">
        <v>3200</v>
      </c>
      <c r="D3899" t="s">
        <v>37</v>
      </c>
      <c r="E3899" t="s">
        <v>3194</v>
      </c>
      <c r="F3899" t="s">
        <v>3446</v>
      </c>
      <c r="G3899" t="s">
        <v>3842</v>
      </c>
      <c r="H3899">
        <v>65</v>
      </c>
      <c r="I3899">
        <v>63</v>
      </c>
      <c r="K3899" t="s">
        <v>1185</v>
      </c>
      <c r="L3899">
        <v>1</v>
      </c>
      <c r="M3899" t="s">
        <v>8508</v>
      </c>
    </row>
    <row r="3900" spans="1:13" x14ac:dyDescent="0.25">
      <c r="A3900">
        <v>8215</v>
      </c>
      <c r="B3900">
        <v>2015</v>
      </c>
      <c r="C3900" t="s">
        <v>3200</v>
      </c>
      <c r="D3900" t="s">
        <v>85</v>
      </c>
      <c r="E3900" t="s">
        <v>3194</v>
      </c>
      <c r="F3900" t="s">
        <v>3214</v>
      </c>
      <c r="G3900" t="s">
        <v>3842</v>
      </c>
      <c r="H3900">
        <v>81</v>
      </c>
      <c r="I3900">
        <v>75</v>
      </c>
      <c r="K3900" t="s">
        <v>2308</v>
      </c>
      <c r="L3900">
        <v>1</v>
      </c>
      <c r="M3900" t="s">
        <v>8475</v>
      </c>
    </row>
    <row r="3901" spans="1:13" x14ac:dyDescent="0.25">
      <c r="A3901">
        <v>8218</v>
      </c>
      <c r="B3901">
        <v>2015</v>
      </c>
      <c r="C3901" t="s">
        <v>3200</v>
      </c>
      <c r="D3901" t="s">
        <v>43</v>
      </c>
      <c r="E3901" t="s">
        <v>3194</v>
      </c>
      <c r="F3901" t="s">
        <v>3500</v>
      </c>
      <c r="G3901" t="s">
        <v>3842</v>
      </c>
      <c r="H3901">
        <v>68</v>
      </c>
      <c r="I3901">
        <v>62</v>
      </c>
      <c r="K3901" t="s">
        <v>249</v>
      </c>
      <c r="L3901">
        <v>1</v>
      </c>
      <c r="M3901" t="s">
        <v>8510</v>
      </c>
    </row>
    <row r="3902" spans="1:13" x14ac:dyDescent="0.25">
      <c r="A3902">
        <v>8219</v>
      </c>
      <c r="B3902">
        <v>2015</v>
      </c>
      <c r="C3902" t="s">
        <v>3200</v>
      </c>
      <c r="D3902" t="s">
        <v>44</v>
      </c>
      <c r="E3902" t="s">
        <v>3194</v>
      </c>
      <c r="F3902" t="s">
        <v>3197</v>
      </c>
      <c r="G3902" t="s">
        <v>3841</v>
      </c>
      <c r="H3902">
        <v>71</v>
      </c>
      <c r="I3902">
        <v>69</v>
      </c>
      <c r="K3902" t="s">
        <v>1187</v>
      </c>
      <c r="L3902">
        <v>1</v>
      </c>
      <c r="M3902" t="s">
        <v>8511</v>
      </c>
    </row>
    <row r="3903" spans="1:13" x14ac:dyDescent="0.25">
      <c r="A3903">
        <v>8221</v>
      </c>
      <c r="B3903">
        <v>2015</v>
      </c>
      <c r="C3903" t="s">
        <v>3200</v>
      </c>
      <c r="D3903" t="s">
        <v>557</v>
      </c>
      <c r="E3903" t="s">
        <v>3194</v>
      </c>
      <c r="F3903" t="s">
        <v>3220</v>
      </c>
      <c r="G3903" t="s">
        <v>3842</v>
      </c>
      <c r="H3903">
        <v>70</v>
      </c>
      <c r="I3903">
        <v>57</v>
      </c>
      <c r="K3903" t="s">
        <v>1188</v>
      </c>
      <c r="L3903">
        <v>1</v>
      </c>
      <c r="M3903" t="s">
        <v>8513</v>
      </c>
    </row>
    <row r="3904" spans="1:13" x14ac:dyDescent="0.25">
      <c r="A3904">
        <v>8224</v>
      </c>
      <c r="B3904">
        <v>2015</v>
      </c>
      <c r="C3904" t="s">
        <v>3200</v>
      </c>
      <c r="D3904" t="s">
        <v>93</v>
      </c>
      <c r="E3904" t="s">
        <v>3194</v>
      </c>
      <c r="F3904" t="s">
        <v>3244</v>
      </c>
      <c r="G3904" t="s">
        <v>3842</v>
      </c>
      <c r="H3904">
        <v>61</v>
      </c>
      <c r="I3904">
        <v>50</v>
      </c>
      <c r="K3904" t="s">
        <v>1191</v>
      </c>
      <c r="L3904">
        <v>1</v>
      </c>
      <c r="M3904" t="s">
        <v>8515</v>
      </c>
    </row>
    <row r="3905" spans="1:13" x14ac:dyDescent="0.25">
      <c r="A3905">
        <v>8225</v>
      </c>
      <c r="B3905">
        <v>2015</v>
      </c>
      <c r="C3905" t="s">
        <v>3200</v>
      </c>
      <c r="D3905" t="s">
        <v>304</v>
      </c>
      <c r="E3905" t="s">
        <v>3194</v>
      </c>
      <c r="F3905" t="s">
        <v>3215</v>
      </c>
      <c r="G3905" t="s">
        <v>3842</v>
      </c>
      <c r="H3905">
        <v>78</v>
      </c>
      <c r="I3905">
        <v>69</v>
      </c>
      <c r="K3905" t="s">
        <v>254</v>
      </c>
      <c r="L3905">
        <v>1</v>
      </c>
      <c r="M3905" t="s">
        <v>8501</v>
      </c>
    </row>
    <row r="3906" spans="1:13" x14ac:dyDescent="0.25">
      <c r="A3906">
        <v>8228</v>
      </c>
      <c r="B3906">
        <v>2015</v>
      </c>
      <c r="C3906" t="s">
        <v>3200</v>
      </c>
      <c r="D3906" t="s">
        <v>308</v>
      </c>
      <c r="E3906" t="s">
        <v>3194</v>
      </c>
      <c r="F3906" t="s">
        <v>3220</v>
      </c>
      <c r="G3906" t="s">
        <v>3842</v>
      </c>
      <c r="H3906">
        <v>90</v>
      </c>
      <c r="I3906">
        <v>83</v>
      </c>
      <c r="J3906" t="s">
        <v>3843</v>
      </c>
      <c r="K3906" t="s">
        <v>2543</v>
      </c>
      <c r="L3906">
        <v>1</v>
      </c>
      <c r="M3906" t="s">
        <v>8517</v>
      </c>
    </row>
    <row r="3907" spans="1:13" x14ac:dyDescent="0.25">
      <c r="A3907">
        <v>8229</v>
      </c>
      <c r="B3907">
        <v>2015</v>
      </c>
      <c r="C3907" t="s">
        <v>3200</v>
      </c>
      <c r="D3907" t="s">
        <v>60</v>
      </c>
      <c r="E3907" t="s">
        <v>3194</v>
      </c>
      <c r="F3907" t="s">
        <v>3487</v>
      </c>
      <c r="G3907" t="s">
        <v>3841</v>
      </c>
      <c r="H3907">
        <v>80</v>
      </c>
      <c r="I3907">
        <v>74</v>
      </c>
      <c r="K3907" t="s">
        <v>2544</v>
      </c>
      <c r="L3907">
        <v>1</v>
      </c>
      <c r="M3907" t="s">
        <v>8518</v>
      </c>
    </row>
    <row r="3908" spans="1:13" x14ac:dyDescent="0.25">
      <c r="A3908">
        <v>8234</v>
      </c>
      <c r="B3908">
        <v>2015</v>
      </c>
      <c r="C3908" t="s">
        <v>3197</v>
      </c>
      <c r="D3908" t="s">
        <v>14</v>
      </c>
      <c r="E3908" t="s">
        <v>3194</v>
      </c>
      <c r="F3908" t="s">
        <v>3218</v>
      </c>
      <c r="G3908" t="s">
        <v>3841</v>
      </c>
      <c r="H3908">
        <v>75</v>
      </c>
      <c r="I3908">
        <v>71</v>
      </c>
      <c r="K3908" t="s">
        <v>69</v>
      </c>
      <c r="L3908">
        <v>1</v>
      </c>
      <c r="M3908" t="s">
        <v>3852</v>
      </c>
    </row>
    <row r="3909" spans="1:13" x14ac:dyDescent="0.25">
      <c r="A3909">
        <v>8236</v>
      </c>
      <c r="B3909">
        <v>2015</v>
      </c>
      <c r="C3909" t="s">
        <v>3197</v>
      </c>
      <c r="D3909" t="s">
        <v>18</v>
      </c>
      <c r="E3909" t="s">
        <v>3194</v>
      </c>
      <c r="F3909" t="s">
        <v>3230</v>
      </c>
      <c r="G3909" t="s">
        <v>3841</v>
      </c>
      <c r="H3909">
        <v>71</v>
      </c>
      <c r="I3909">
        <v>70</v>
      </c>
      <c r="K3909" t="s">
        <v>72</v>
      </c>
      <c r="L3909">
        <v>1</v>
      </c>
      <c r="M3909" t="s">
        <v>8086</v>
      </c>
    </row>
    <row r="3910" spans="1:13" x14ac:dyDescent="0.25">
      <c r="A3910">
        <v>8238</v>
      </c>
      <c r="B3910">
        <v>2015</v>
      </c>
      <c r="C3910" t="s">
        <v>3197</v>
      </c>
      <c r="D3910" t="s">
        <v>107</v>
      </c>
      <c r="E3910" t="s">
        <v>3194</v>
      </c>
      <c r="F3910" t="s">
        <v>3839</v>
      </c>
      <c r="G3910" t="s">
        <v>3842</v>
      </c>
      <c r="H3910">
        <v>88</v>
      </c>
      <c r="I3910">
        <v>52</v>
      </c>
      <c r="K3910" t="s">
        <v>841</v>
      </c>
      <c r="L3910">
        <v>1</v>
      </c>
      <c r="M3910" t="s">
        <v>8519</v>
      </c>
    </row>
    <row r="3911" spans="1:13" x14ac:dyDescent="0.25">
      <c r="A3911">
        <v>8239</v>
      </c>
      <c r="B3911">
        <v>2015</v>
      </c>
      <c r="C3911" t="s">
        <v>3197</v>
      </c>
      <c r="D3911" t="s">
        <v>76</v>
      </c>
      <c r="E3911" t="s">
        <v>3194</v>
      </c>
      <c r="F3911" t="s">
        <v>3210</v>
      </c>
      <c r="G3911" t="s">
        <v>3842</v>
      </c>
      <c r="H3911">
        <v>65</v>
      </c>
      <c r="I3911">
        <v>44</v>
      </c>
      <c r="K3911" t="s">
        <v>856</v>
      </c>
      <c r="L3911">
        <v>1</v>
      </c>
      <c r="M3911" t="s">
        <v>3891</v>
      </c>
    </row>
    <row r="3912" spans="1:13" x14ac:dyDescent="0.25">
      <c r="A3912">
        <v>8244</v>
      </c>
      <c r="B3912">
        <v>2015</v>
      </c>
      <c r="C3912" t="s">
        <v>3197</v>
      </c>
      <c r="D3912" t="s">
        <v>32</v>
      </c>
      <c r="E3912" t="s">
        <v>3194</v>
      </c>
      <c r="F3912" t="s">
        <v>3200</v>
      </c>
      <c r="G3912" t="s">
        <v>3842</v>
      </c>
      <c r="H3912">
        <v>68</v>
      </c>
      <c r="I3912">
        <v>62</v>
      </c>
      <c r="K3912" t="s">
        <v>2546</v>
      </c>
      <c r="L3912">
        <v>1</v>
      </c>
      <c r="M3912" t="s">
        <v>8505</v>
      </c>
    </row>
    <row r="3913" spans="1:13" x14ac:dyDescent="0.25">
      <c r="A3913">
        <v>8245</v>
      </c>
      <c r="B3913">
        <v>2015</v>
      </c>
      <c r="C3913" t="s">
        <v>3197</v>
      </c>
      <c r="D3913" t="s">
        <v>83</v>
      </c>
      <c r="E3913" t="s">
        <v>3194</v>
      </c>
      <c r="F3913" t="s">
        <v>3220</v>
      </c>
      <c r="G3913" t="s">
        <v>3842</v>
      </c>
      <c r="H3913">
        <v>74</v>
      </c>
      <c r="I3913">
        <v>60</v>
      </c>
      <c r="K3913" t="s">
        <v>2547</v>
      </c>
      <c r="L3913">
        <v>1</v>
      </c>
      <c r="M3913" t="s">
        <v>8521</v>
      </c>
    </row>
    <row r="3914" spans="1:13" x14ac:dyDescent="0.25">
      <c r="A3914">
        <v>8247</v>
      </c>
      <c r="B3914">
        <v>2015</v>
      </c>
      <c r="C3914" t="s">
        <v>3197</v>
      </c>
      <c r="D3914" t="s">
        <v>37</v>
      </c>
      <c r="E3914" t="s">
        <v>3194</v>
      </c>
      <c r="F3914" t="s">
        <v>3215</v>
      </c>
      <c r="G3914" t="s">
        <v>3842</v>
      </c>
      <c r="H3914">
        <v>62</v>
      </c>
      <c r="I3914">
        <v>53</v>
      </c>
      <c r="K3914" t="s">
        <v>2548</v>
      </c>
      <c r="L3914">
        <v>1</v>
      </c>
      <c r="M3914" t="s">
        <v>8493</v>
      </c>
    </row>
    <row r="3915" spans="1:13" x14ac:dyDescent="0.25">
      <c r="A3915">
        <v>8250</v>
      </c>
      <c r="B3915">
        <v>2015</v>
      </c>
      <c r="C3915" t="s">
        <v>3197</v>
      </c>
      <c r="D3915" t="s">
        <v>317</v>
      </c>
      <c r="E3915" t="s">
        <v>3194</v>
      </c>
      <c r="F3915" t="s">
        <v>3244</v>
      </c>
      <c r="G3915" t="s">
        <v>3842</v>
      </c>
      <c r="H3915">
        <v>59</v>
      </c>
      <c r="I3915">
        <v>58</v>
      </c>
      <c r="K3915" t="s">
        <v>2549</v>
      </c>
      <c r="L3915">
        <v>1</v>
      </c>
      <c r="M3915" t="s">
        <v>8523</v>
      </c>
    </row>
    <row r="3916" spans="1:13" x14ac:dyDescent="0.25">
      <c r="A3916">
        <v>8251</v>
      </c>
      <c r="B3916">
        <v>2015</v>
      </c>
      <c r="C3916" t="s">
        <v>3197</v>
      </c>
      <c r="D3916" t="s">
        <v>43</v>
      </c>
      <c r="E3916" t="s">
        <v>3194</v>
      </c>
      <c r="F3916" t="s">
        <v>3487</v>
      </c>
      <c r="G3916" t="s">
        <v>3841</v>
      </c>
      <c r="H3916">
        <v>59</v>
      </c>
      <c r="I3916">
        <v>54</v>
      </c>
      <c r="K3916" t="s">
        <v>2550</v>
      </c>
      <c r="L3916">
        <v>1</v>
      </c>
      <c r="M3916" t="s">
        <v>8524</v>
      </c>
    </row>
    <row r="3917" spans="1:13" x14ac:dyDescent="0.25">
      <c r="A3917">
        <v>8254</v>
      </c>
      <c r="B3917">
        <v>2015</v>
      </c>
      <c r="C3917" t="s">
        <v>3197</v>
      </c>
      <c r="D3917" t="s">
        <v>47</v>
      </c>
      <c r="E3917" t="s">
        <v>3194</v>
      </c>
      <c r="F3917" t="s">
        <v>3520</v>
      </c>
      <c r="G3917" t="s">
        <v>3842</v>
      </c>
      <c r="H3917">
        <v>59</v>
      </c>
      <c r="I3917">
        <v>43</v>
      </c>
      <c r="K3917" t="s">
        <v>2551</v>
      </c>
      <c r="L3917">
        <v>1</v>
      </c>
      <c r="M3917" t="s">
        <v>8458</v>
      </c>
    </row>
    <row r="3918" spans="1:13" x14ac:dyDescent="0.25">
      <c r="A3918">
        <v>8256</v>
      </c>
      <c r="B3918">
        <v>2015</v>
      </c>
      <c r="C3918" t="s">
        <v>3197</v>
      </c>
      <c r="D3918" t="s">
        <v>92</v>
      </c>
      <c r="E3918" t="s">
        <v>3194</v>
      </c>
      <c r="F3918" t="s">
        <v>3446</v>
      </c>
      <c r="G3918" t="s">
        <v>3841</v>
      </c>
      <c r="H3918">
        <v>70</v>
      </c>
      <c r="I3918">
        <v>69</v>
      </c>
      <c r="K3918" t="s">
        <v>2552</v>
      </c>
      <c r="L3918">
        <v>1</v>
      </c>
      <c r="M3918" t="s">
        <v>8526</v>
      </c>
    </row>
    <row r="3919" spans="1:13" x14ac:dyDescent="0.25">
      <c r="A3919">
        <v>8257</v>
      </c>
      <c r="B3919">
        <v>2015</v>
      </c>
      <c r="C3919" t="s">
        <v>3197</v>
      </c>
      <c r="D3919" t="s">
        <v>93</v>
      </c>
      <c r="E3919" t="s">
        <v>3194</v>
      </c>
      <c r="F3919" t="s">
        <v>3214</v>
      </c>
      <c r="G3919" t="s">
        <v>3842</v>
      </c>
      <c r="H3919">
        <v>84</v>
      </c>
      <c r="I3919">
        <v>69</v>
      </c>
      <c r="K3919" t="s">
        <v>2553</v>
      </c>
      <c r="L3919">
        <v>1</v>
      </c>
      <c r="M3919" t="s">
        <v>8483</v>
      </c>
    </row>
    <row r="3920" spans="1:13" x14ac:dyDescent="0.25">
      <c r="A3920">
        <v>8260</v>
      </c>
      <c r="B3920">
        <v>2015</v>
      </c>
      <c r="C3920" t="s">
        <v>3197</v>
      </c>
      <c r="D3920" t="s">
        <v>56</v>
      </c>
      <c r="E3920" t="s">
        <v>3194</v>
      </c>
      <c r="F3920" t="s">
        <v>3500</v>
      </c>
      <c r="G3920" t="s">
        <v>3842</v>
      </c>
      <c r="H3920">
        <v>61</v>
      </c>
      <c r="I3920">
        <v>55</v>
      </c>
      <c r="K3920" t="s">
        <v>2554</v>
      </c>
      <c r="L3920">
        <v>1</v>
      </c>
      <c r="M3920" t="s">
        <v>8529</v>
      </c>
    </row>
    <row r="3921" spans="1:13" x14ac:dyDescent="0.25">
      <c r="A3921">
        <v>8261</v>
      </c>
      <c r="B3921">
        <v>2015</v>
      </c>
      <c r="C3921" t="s">
        <v>3197</v>
      </c>
      <c r="D3921" t="s">
        <v>308</v>
      </c>
      <c r="E3921" t="s">
        <v>3194</v>
      </c>
      <c r="F3921" t="s">
        <v>3446</v>
      </c>
      <c r="G3921" t="s">
        <v>3842</v>
      </c>
      <c r="H3921">
        <v>72</v>
      </c>
      <c r="I3921">
        <v>62</v>
      </c>
      <c r="K3921" t="s">
        <v>2555</v>
      </c>
      <c r="L3921">
        <v>1</v>
      </c>
      <c r="M3921" t="s">
        <v>8530</v>
      </c>
    </row>
    <row r="3922" spans="1:13" x14ac:dyDescent="0.25">
      <c r="A3922">
        <v>8262</v>
      </c>
      <c r="B3922">
        <v>2015</v>
      </c>
      <c r="C3922" t="s">
        <v>3197</v>
      </c>
      <c r="D3922" t="s">
        <v>60</v>
      </c>
      <c r="E3922" t="s">
        <v>3194</v>
      </c>
      <c r="F3922" t="s">
        <v>3520</v>
      </c>
      <c r="G3922" t="s">
        <v>3841</v>
      </c>
      <c r="H3922">
        <v>73</v>
      </c>
      <c r="I3922">
        <v>62</v>
      </c>
      <c r="K3922" t="s">
        <v>2556</v>
      </c>
      <c r="L3922">
        <v>1</v>
      </c>
      <c r="M3922" t="s">
        <v>8466</v>
      </c>
    </row>
    <row r="3923" spans="1:13" x14ac:dyDescent="0.25">
      <c r="A3923">
        <v>8264</v>
      </c>
      <c r="B3923">
        <v>2015</v>
      </c>
      <c r="C3923" t="s">
        <v>3220</v>
      </c>
      <c r="D3923" t="s">
        <v>10</v>
      </c>
      <c r="E3923" t="s">
        <v>3194</v>
      </c>
      <c r="F3923" t="s">
        <v>3242</v>
      </c>
      <c r="G3923" t="s">
        <v>3842</v>
      </c>
      <c r="H3923">
        <v>80</v>
      </c>
      <c r="I3923">
        <v>65</v>
      </c>
      <c r="K3923" t="s">
        <v>258</v>
      </c>
      <c r="L3923">
        <v>1</v>
      </c>
      <c r="M3923" t="s">
        <v>6983</v>
      </c>
    </row>
    <row r="3924" spans="1:13" x14ac:dyDescent="0.25">
      <c r="A3924">
        <v>8265</v>
      </c>
      <c r="B3924">
        <v>2015</v>
      </c>
      <c r="C3924" t="s">
        <v>3220</v>
      </c>
      <c r="D3924" t="s">
        <v>68</v>
      </c>
      <c r="E3924" t="s">
        <v>3194</v>
      </c>
      <c r="F3924" t="s">
        <v>3839</v>
      </c>
      <c r="G3924" t="s">
        <v>3842</v>
      </c>
      <c r="H3924">
        <v>101</v>
      </c>
      <c r="I3924">
        <v>70</v>
      </c>
      <c r="K3924" t="s">
        <v>259</v>
      </c>
      <c r="L3924">
        <v>1</v>
      </c>
      <c r="M3924" t="s">
        <v>8531</v>
      </c>
    </row>
    <row r="3925" spans="1:13" x14ac:dyDescent="0.25">
      <c r="A3925">
        <v>8269</v>
      </c>
      <c r="B3925">
        <v>2015</v>
      </c>
      <c r="C3925" t="s">
        <v>3220</v>
      </c>
      <c r="D3925" t="s">
        <v>107</v>
      </c>
      <c r="E3925" t="s">
        <v>3194</v>
      </c>
      <c r="F3925" t="s">
        <v>3207</v>
      </c>
      <c r="G3925" t="s">
        <v>3841</v>
      </c>
      <c r="H3925">
        <v>79</v>
      </c>
      <c r="I3925">
        <v>61</v>
      </c>
      <c r="K3925" t="s">
        <v>290</v>
      </c>
      <c r="L3925">
        <v>1</v>
      </c>
      <c r="M3925" t="s">
        <v>3920</v>
      </c>
    </row>
    <row r="3926" spans="1:13" x14ac:dyDescent="0.25">
      <c r="A3926">
        <v>8270</v>
      </c>
      <c r="B3926">
        <v>2015</v>
      </c>
      <c r="C3926" t="s">
        <v>3220</v>
      </c>
      <c r="D3926" t="s">
        <v>744</v>
      </c>
      <c r="E3926" t="s">
        <v>3194</v>
      </c>
      <c r="F3926" t="s">
        <v>3211</v>
      </c>
      <c r="G3926" t="s">
        <v>3842</v>
      </c>
      <c r="H3926">
        <v>76</v>
      </c>
      <c r="I3926">
        <v>66</v>
      </c>
      <c r="K3926" t="s">
        <v>152</v>
      </c>
      <c r="L3926">
        <v>1</v>
      </c>
      <c r="M3926" t="s">
        <v>6794</v>
      </c>
    </row>
    <row r="3927" spans="1:13" x14ac:dyDescent="0.25">
      <c r="A3927">
        <v>8273</v>
      </c>
      <c r="B3927">
        <v>2015</v>
      </c>
      <c r="C3927" t="s">
        <v>3220</v>
      </c>
      <c r="D3927" t="s">
        <v>292</v>
      </c>
      <c r="E3927" t="s">
        <v>3194</v>
      </c>
      <c r="F3927" t="s">
        <v>3215</v>
      </c>
      <c r="G3927" t="s">
        <v>3841</v>
      </c>
      <c r="H3927">
        <v>75</v>
      </c>
      <c r="I3927">
        <v>72</v>
      </c>
      <c r="J3927" t="s">
        <v>3843</v>
      </c>
      <c r="K3927" t="s">
        <v>820</v>
      </c>
      <c r="L3927">
        <v>1</v>
      </c>
      <c r="M3927" t="s">
        <v>8489</v>
      </c>
    </row>
    <row r="3928" spans="1:13" x14ac:dyDescent="0.25">
      <c r="A3928">
        <v>8276</v>
      </c>
      <c r="B3928">
        <v>2015</v>
      </c>
      <c r="C3928" t="s">
        <v>3220</v>
      </c>
      <c r="D3928" t="s">
        <v>36</v>
      </c>
      <c r="E3928" t="s">
        <v>3194</v>
      </c>
      <c r="F3928" t="s">
        <v>3200</v>
      </c>
      <c r="G3928" t="s">
        <v>3842</v>
      </c>
      <c r="H3928">
        <v>65</v>
      </c>
      <c r="I3928">
        <v>62</v>
      </c>
      <c r="J3928" t="s">
        <v>3843</v>
      </c>
      <c r="K3928" t="s">
        <v>2559</v>
      </c>
      <c r="L3928">
        <v>1</v>
      </c>
      <c r="M3928" t="s">
        <v>8507</v>
      </c>
    </row>
    <row r="3929" spans="1:13" x14ac:dyDescent="0.25">
      <c r="A3929">
        <v>8277</v>
      </c>
      <c r="B3929">
        <v>2015</v>
      </c>
      <c r="C3929" t="s">
        <v>3220</v>
      </c>
      <c r="D3929" t="s">
        <v>37</v>
      </c>
      <c r="E3929" t="s">
        <v>3194</v>
      </c>
      <c r="F3929" t="s">
        <v>3214</v>
      </c>
      <c r="G3929" t="s">
        <v>3841</v>
      </c>
      <c r="H3929">
        <v>72</v>
      </c>
      <c r="I3929">
        <v>70</v>
      </c>
      <c r="J3929" t="s">
        <v>3843</v>
      </c>
      <c r="K3929" t="s">
        <v>2560</v>
      </c>
      <c r="L3929">
        <v>1</v>
      </c>
      <c r="M3929" t="s">
        <v>8474</v>
      </c>
    </row>
    <row r="3930" spans="1:13" x14ac:dyDescent="0.25">
      <c r="A3930">
        <v>8279</v>
      </c>
      <c r="B3930">
        <v>2015</v>
      </c>
      <c r="C3930" t="s">
        <v>3220</v>
      </c>
      <c r="D3930" t="s">
        <v>274</v>
      </c>
      <c r="E3930" t="s">
        <v>3194</v>
      </c>
      <c r="F3930" t="s">
        <v>3487</v>
      </c>
      <c r="G3930" t="s">
        <v>3842</v>
      </c>
      <c r="H3930">
        <v>74</v>
      </c>
      <c r="I3930">
        <v>73</v>
      </c>
      <c r="K3930" t="s">
        <v>2561</v>
      </c>
      <c r="L3930">
        <v>1</v>
      </c>
      <c r="M3930" t="s">
        <v>8533</v>
      </c>
    </row>
    <row r="3931" spans="1:13" x14ac:dyDescent="0.25">
      <c r="A3931">
        <v>8280</v>
      </c>
      <c r="B3931">
        <v>2015</v>
      </c>
      <c r="C3931" t="s">
        <v>3220</v>
      </c>
      <c r="D3931" t="s">
        <v>317</v>
      </c>
      <c r="E3931" t="s">
        <v>3194</v>
      </c>
      <c r="F3931" t="s">
        <v>3446</v>
      </c>
      <c r="G3931" t="s">
        <v>3842</v>
      </c>
      <c r="H3931">
        <v>76</v>
      </c>
      <c r="I3931">
        <v>65</v>
      </c>
      <c r="K3931" t="s">
        <v>2562</v>
      </c>
      <c r="L3931">
        <v>1</v>
      </c>
      <c r="M3931" t="s">
        <v>8534</v>
      </c>
    </row>
    <row r="3932" spans="1:13" x14ac:dyDescent="0.25">
      <c r="A3932">
        <v>8283</v>
      </c>
      <c r="B3932">
        <v>2015</v>
      </c>
      <c r="C3932" t="s">
        <v>3220</v>
      </c>
      <c r="D3932" t="s">
        <v>761</v>
      </c>
      <c r="E3932" t="s">
        <v>3194</v>
      </c>
      <c r="F3932" t="s">
        <v>3520</v>
      </c>
      <c r="G3932" t="s">
        <v>3841</v>
      </c>
      <c r="H3932">
        <v>57</v>
      </c>
      <c r="I3932">
        <v>50</v>
      </c>
      <c r="K3932" t="s">
        <v>2563</v>
      </c>
      <c r="L3932">
        <v>1</v>
      </c>
      <c r="M3932" t="s">
        <v>8456</v>
      </c>
    </row>
    <row r="3933" spans="1:13" x14ac:dyDescent="0.25">
      <c r="A3933">
        <v>8284</v>
      </c>
      <c r="B3933">
        <v>2015</v>
      </c>
      <c r="C3933" t="s">
        <v>3220</v>
      </c>
      <c r="D3933" t="s">
        <v>208</v>
      </c>
      <c r="E3933" t="s">
        <v>3194</v>
      </c>
      <c r="F3933" t="s">
        <v>3197</v>
      </c>
      <c r="G3933" t="s">
        <v>3842</v>
      </c>
      <c r="H3933">
        <v>70</v>
      </c>
      <c r="I3933">
        <v>60</v>
      </c>
      <c r="K3933" t="s">
        <v>2564</v>
      </c>
      <c r="L3933">
        <v>1</v>
      </c>
      <c r="M3933" t="s">
        <v>8525</v>
      </c>
    </row>
    <row r="3934" spans="1:13" x14ac:dyDescent="0.25">
      <c r="A3934">
        <v>8287</v>
      </c>
      <c r="B3934">
        <v>2015</v>
      </c>
      <c r="C3934" t="s">
        <v>3220</v>
      </c>
      <c r="D3934" t="s">
        <v>92</v>
      </c>
      <c r="E3934" t="s">
        <v>3194</v>
      </c>
      <c r="F3934" t="s">
        <v>3500</v>
      </c>
      <c r="G3934" t="s">
        <v>3842</v>
      </c>
      <c r="H3934">
        <v>58</v>
      </c>
      <c r="I3934">
        <v>52</v>
      </c>
      <c r="K3934" t="s">
        <v>2565</v>
      </c>
      <c r="L3934">
        <v>1</v>
      </c>
      <c r="M3934" t="s">
        <v>8537</v>
      </c>
    </row>
    <row r="3935" spans="1:13" x14ac:dyDescent="0.25">
      <c r="A3935">
        <v>8290</v>
      </c>
      <c r="B3935">
        <v>2015</v>
      </c>
      <c r="C3935" t="s">
        <v>3220</v>
      </c>
      <c r="D3935" t="s">
        <v>55</v>
      </c>
      <c r="E3935" t="s">
        <v>3194</v>
      </c>
      <c r="F3935" t="s">
        <v>3244</v>
      </c>
      <c r="G3935" t="s">
        <v>3842</v>
      </c>
      <c r="H3935">
        <v>63</v>
      </c>
      <c r="I3935">
        <v>60</v>
      </c>
      <c r="K3935" t="s">
        <v>2568</v>
      </c>
      <c r="L3935">
        <v>1</v>
      </c>
      <c r="M3935" t="s">
        <v>8540</v>
      </c>
    </row>
    <row r="3936" spans="1:13" x14ac:dyDescent="0.25">
      <c r="A3936">
        <v>8292</v>
      </c>
      <c r="B3936">
        <v>2015</v>
      </c>
      <c r="C3936" t="s">
        <v>3220</v>
      </c>
      <c r="D3936" t="s">
        <v>481</v>
      </c>
      <c r="E3936" t="s">
        <v>3194</v>
      </c>
      <c r="F3936" t="s">
        <v>3244</v>
      </c>
      <c r="G3936" t="s">
        <v>3842</v>
      </c>
      <c r="H3936">
        <v>62</v>
      </c>
      <c r="I3936">
        <v>45</v>
      </c>
      <c r="K3936" t="s">
        <v>1693</v>
      </c>
      <c r="L3936">
        <v>1</v>
      </c>
      <c r="M3936" t="s">
        <v>8541</v>
      </c>
    </row>
    <row r="3937" spans="1:13" x14ac:dyDescent="0.25">
      <c r="A3937">
        <v>8296</v>
      </c>
      <c r="B3937">
        <v>2015</v>
      </c>
      <c r="C3937" t="s">
        <v>3487</v>
      </c>
      <c r="D3937" t="s">
        <v>10</v>
      </c>
      <c r="E3937" t="s">
        <v>3194</v>
      </c>
      <c r="F3937" t="s">
        <v>3235</v>
      </c>
      <c r="G3937" t="s">
        <v>3842</v>
      </c>
      <c r="H3937">
        <v>83</v>
      </c>
      <c r="I3937">
        <v>66</v>
      </c>
      <c r="K3937" t="s">
        <v>99</v>
      </c>
      <c r="L3937">
        <v>1</v>
      </c>
      <c r="M3937" t="s">
        <v>7089</v>
      </c>
    </row>
    <row r="3938" spans="1:13" x14ac:dyDescent="0.25">
      <c r="A3938">
        <v>8300</v>
      </c>
      <c r="B3938">
        <v>2015</v>
      </c>
      <c r="C3938" t="s">
        <v>3487</v>
      </c>
      <c r="D3938" t="s">
        <v>20</v>
      </c>
      <c r="E3938" t="s">
        <v>3194</v>
      </c>
      <c r="F3938" t="s">
        <v>3501</v>
      </c>
      <c r="G3938" t="s">
        <v>3842</v>
      </c>
      <c r="H3938">
        <v>97</v>
      </c>
      <c r="I3938">
        <v>84</v>
      </c>
      <c r="K3938" t="s">
        <v>105</v>
      </c>
      <c r="L3938">
        <v>1</v>
      </c>
      <c r="M3938" t="s">
        <v>8111</v>
      </c>
    </row>
    <row r="3939" spans="1:13" x14ac:dyDescent="0.25">
      <c r="A3939">
        <v>8301</v>
      </c>
      <c r="B3939">
        <v>2015</v>
      </c>
      <c r="C3939" t="s">
        <v>3487</v>
      </c>
      <c r="D3939" t="s">
        <v>22</v>
      </c>
      <c r="E3939" t="s">
        <v>3194</v>
      </c>
      <c r="F3939" t="s">
        <v>3230</v>
      </c>
      <c r="G3939" t="s">
        <v>3842</v>
      </c>
      <c r="H3939">
        <v>82</v>
      </c>
      <c r="I3939">
        <v>81</v>
      </c>
      <c r="K3939" t="s">
        <v>196</v>
      </c>
      <c r="L3939">
        <v>1</v>
      </c>
      <c r="M3939" t="s">
        <v>8088</v>
      </c>
    </row>
    <row r="3940" spans="1:13" x14ac:dyDescent="0.25">
      <c r="A3940">
        <v>8302</v>
      </c>
      <c r="B3940">
        <v>2015</v>
      </c>
      <c r="C3940" t="s">
        <v>3487</v>
      </c>
      <c r="D3940" t="s">
        <v>331</v>
      </c>
      <c r="E3940" t="s">
        <v>3194</v>
      </c>
      <c r="F3940" t="s">
        <v>3839</v>
      </c>
      <c r="G3940" t="s">
        <v>3842</v>
      </c>
      <c r="H3940">
        <v>91</v>
      </c>
      <c r="I3940">
        <v>66</v>
      </c>
      <c r="K3940" t="s">
        <v>264</v>
      </c>
      <c r="L3940">
        <v>1</v>
      </c>
      <c r="M3940" t="s">
        <v>8542</v>
      </c>
    </row>
    <row r="3941" spans="1:13" x14ac:dyDescent="0.25">
      <c r="A3941">
        <v>8304</v>
      </c>
      <c r="B3941">
        <v>2015</v>
      </c>
      <c r="C3941" t="s">
        <v>3487</v>
      </c>
      <c r="D3941" t="s">
        <v>183</v>
      </c>
      <c r="E3941" t="s">
        <v>3194</v>
      </c>
      <c r="F3941" t="s">
        <v>3211</v>
      </c>
      <c r="G3941" t="s">
        <v>3842</v>
      </c>
      <c r="H3941">
        <v>76</v>
      </c>
      <c r="I3941">
        <v>71</v>
      </c>
      <c r="K3941" t="s">
        <v>266</v>
      </c>
      <c r="L3941">
        <v>1</v>
      </c>
      <c r="M3941" t="s">
        <v>6797</v>
      </c>
    </row>
    <row r="3942" spans="1:13" x14ac:dyDescent="0.25">
      <c r="A3942">
        <v>8306</v>
      </c>
      <c r="B3942">
        <v>2015</v>
      </c>
      <c r="C3942" t="s">
        <v>3487</v>
      </c>
      <c r="D3942" t="s">
        <v>32</v>
      </c>
      <c r="E3942" t="s">
        <v>3194</v>
      </c>
      <c r="F3942" t="s">
        <v>3446</v>
      </c>
      <c r="G3942" t="s">
        <v>3841</v>
      </c>
      <c r="H3942">
        <v>69</v>
      </c>
      <c r="I3942">
        <v>65</v>
      </c>
      <c r="K3942" t="s">
        <v>1053</v>
      </c>
      <c r="L3942">
        <v>1</v>
      </c>
      <c r="M3942" t="s">
        <v>8543</v>
      </c>
    </row>
    <row r="3943" spans="1:13" x14ac:dyDescent="0.25">
      <c r="A3943">
        <v>8309</v>
      </c>
      <c r="B3943">
        <v>2015</v>
      </c>
      <c r="C3943" t="s">
        <v>3487</v>
      </c>
      <c r="D3943" t="s">
        <v>37</v>
      </c>
      <c r="E3943" t="s">
        <v>3194</v>
      </c>
      <c r="F3943" t="s">
        <v>3244</v>
      </c>
      <c r="G3943" t="s">
        <v>3842</v>
      </c>
      <c r="H3943">
        <v>69</v>
      </c>
      <c r="I3943">
        <v>65</v>
      </c>
      <c r="K3943" t="s">
        <v>576</v>
      </c>
      <c r="L3943">
        <v>1</v>
      </c>
      <c r="M3943" t="s">
        <v>8544</v>
      </c>
    </row>
    <row r="3944" spans="1:13" x14ac:dyDescent="0.25">
      <c r="A3944">
        <v>8310</v>
      </c>
      <c r="B3944">
        <v>2015</v>
      </c>
      <c r="C3944" t="s">
        <v>3487</v>
      </c>
      <c r="D3944" t="s">
        <v>85</v>
      </c>
      <c r="E3944" t="s">
        <v>3194</v>
      </c>
      <c r="F3944" t="s">
        <v>3520</v>
      </c>
      <c r="G3944" t="s">
        <v>3841</v>
      </c>
      <c r="H3944">
        <v>78</v>
      </c>
      <c r="I3944">
        <v>76</v>
      </c>
      <c r="K3944" t="s">
        <v>2571</v>
      </c>
      <c r="L3944">
        <v>1</v>
      </c>
      <c r="M3944" t="s">
        <v>8452</v>
      </c>
    </row>
    <row r="3945" spans="1:13" x14ac:dyDescent="0.25">
      <c r="A3945">
        <v>8312</v>
      </c>
      <c r="B3945">
        <v>2015</v>
      </c>
      <c r="C3945" t="s">
        <v>3487</v>
      </c>
      <c r="D3945" t="s">
        <v>317</v>
      </c>
      <c r="E3945" t="s">
        <v>3194</v>
      </c>
      <c r="F3945" t="s">
        <v>3500</v>
      </c>
      <c r="G3945" t="s">
        <v>3841</v>
      </c>
      <c r="H3945">
        <v>75</v>
      </c>
      <c r="I3945">
        <v>71</v>
      </c>
      <c r="K3945" t="s">
        <v>2572</v>
      </c>
      <c r="L3945">
        <v>1</v>
      </c>
      <c r="M3945" t="s">
        <v>8545</v>
      </c>
    </row>
    <row r="3946" spans="1:13" x14ac:dyDescent="0.25">
      <c r="A3946">
        <v>8315</v>
      </c>
      <c r="B3946">
        <v>2015</v>
      </c>
      <c r="C3946" t="s">
        <v>3487</v>
      </c>
      <c r="D3946" t="s">
        <v>45</v>
      </c>
      <c r="E3946" t="s">
        <v>3194</v>
      </c>
      <c r="F3946" t="s">
        <v>3200</v>
      </c>
      <c r="G3946" t="s">
        <v>3842</v>
      </c>
      <c r="H3946">
        <v>84</v>
      </c>
      <c r="I3946">
        <v>74</v>
      </c>
      <c r="J3946" t="s">
        <v>3843</v>
      </c>
      <c r="K3946" t="s">
        <v>2573</v>
      </c>
      <c r="L3946">
        <v>1</v>
      </c>
      <c r="M3946" t="s">
        <v>8512</v>
      </c>
    </row>
    <row r="3947" spans="1:13" x14ac:dyDescent="0.25">
      <c r="A3947">
        <v>8316</v>
      </c>
      <c r="B3947">
        <v>2015</v>
      </c>
      <c r="C3947" t="s">
        <v>3487</v>
      </c>
      <c r="D3947" t="s">
        <v>686</v>
      </c>
      <c r="E3947" t="s">
        <v>3194</v>
      </c>
      <c r="F3947" t="s">
        <v>3215</v>
      </c>
      <c r="G3947" t="s">
        <v>3841</v>
      </c>
      <c r="H3947">
        <v>74</v>
      </c>
      <c r="I3947">
        <v>60</v>
      </c>
      <c r="K3947" t="s">
        <v>2574</v>
      </c>
      <c r="L3947">
        <v>1</v>
      </c>
      <c r="M3947" t="s">
        <v>8498</v>
      </c>
    </row>
    <row r="3948" spans="1:13" x14ac:dyDescent="0.25">
      <c r="A3948">
        <v>8319</v>
      </c>
      <c r="B3948">
        <v>2015</v>
      </c>
      <c r="C3948" t="s">
        <v>3487</v>
      </c>
      <c r="D3948" t="s">
        <v>93</v>
      </c>
      <c r="E3948" t="s">
        <v>3194</v>
      </c>
      <c r="F3948" t="s">
        <v>3220</v>
      </c>
      <c r="G3948" t="s">
        <v>3842</v>
      </c>
      <c r="H3948">
        <v>89</v>
      </c>
      <c r="I3948">
        <v>81</v>
      </c>
      <c r="K3948" t="s">
        <v>2575</v>
      </c>
      <c r="L3948">
        <v>1</v>
      </c>
      <c r="M3948" t="s">
        <v>8538</v>
      </c>
    </row>
    <row r="3949" spans="1:13" x14ac:dyDescent="0.25">
      <c r="A3949">
        <v>8321</v>
      </c>
      <c r="B3949">
        <v>2015</v>
      </c>
      <c r="C3949" t="s">
        <v>3487</v>
      </c>
      <c r="D3949" t="s">
        <v>55</v>
      </c>
      <c r="E3949" t="s">
        <v>3194</v>
      </c>
      <c r="F3949" t="s">
        <v>3197</v>
      </c>
      <c r="G3949" t="s">
        <v>3841</v>
      </c>
      <c r="H3949">
        <v>95</v>
      </c>
      <c r="I3949">
        <v>83</v>
      </c>
      <c r="K3949" t="s">
        <v>2576</v>
      </c>
      <c r="L3949">
        <v>1</v>
      </c>
      <c r="M3949" t="s">
        <v>8528</v>
      </c>
    </row>
    <row r="3950" spans="1:13" x14ac:dyDescent="0.25">
      <c r="A3950">
        <v>8322</v>
      </c>
      <c r="B3950">
        <v>2015</v>
      </c>
      <c r="C3950" t="s">
        <v>3487</v>
      </c>
      <c r="D3950" t="s">
        <v>56</v>
      </c>
      <c r="E3950" t="s">
        <v>3194</v>
      </c>
      <c r="F3950" t="s">
        <v>3214</v>
      </c>
      <c r="G3950" t="s">
        <v>3842</v>
      </c>
      <c r="H3950">
        <v>74</v>
      </c>
      <c r="I3950">
        <v>64</v>
      </c>
      <c r="K3950" t="s">
        <v>2577</v>
      </c>
      <c r="L3950">
        <v>1</v>
      </c>
      <c r="M3950" t="s">
        <v>8485</v>
      </c>
    </row>
    <row r="3951" spans="1:13" x14ac:dyDescent="0.25">
      <c r="A3951">
        <v>8323</v>
      </c>
      <c r="B3951">
        <v>2015</v>
      </c>
      <c r="C3951" t="s">
        <v>3487</v>
      </c>
      <c r="D3951" t="s">
        <v>308</v>
      </c>
      <c r="E3951" t="s">
        <v>3194</v>
      </c>
      <c r="F3951" t="s">
        <v>3215</v>
      </c>
      <c r="G3951" t="s">
        <v>3842</v>
      </c>
      <c r="H3951">
        <v>89</v>
      </c>
      <c r="I3951">
        <v>64</v>
      </c>
      <c r="K3951" t="s">
        <v>2504</v>
      </c>
      <c r="L3951">
        <v>1</v>
      </c>
      <c r="M3951" t="s">
        <v>8503</v>
      </c>
    </row>
    <row r="3952" spans="1:13" x14ac:dyDescent="0.25">
      <c r="A3952">
        <v>8325</v>
      </c>
      <c r="B3952">
        <v>2015</v>
      </c>
      <c r="C3952" t="s">
        <v>3487</v>
      </c>
      <c r="D3952" t="s">
        <v>500</v>
      </c>
      <c r="E3952" t="s">
        <v>3194</v>
      </c>
      <c r="F3952" t="s">
        <v>3520</v>
      </c>
      <c r="G3952" t="s">
        <v>3842</v>
      </c>
      <c r="H3952">
        <v>65</v>
      </c>
      <c r="I3952">
        <v>63</v>
      </c>
      <c r="K3952" t="s">
        <v>3150</v>
      </c>
      <c r="L3952">
        <v>1</v>
      </c>
      <c r="M3952" t="s">
        <v>8467</v>
      </c>
    </row>
    <row r="3953" spans="1:13" x14ac:dyDescent="0.25">
      <c r="A3953">
        <v>8327</v>
      </c>
      <c r="B3953">
        <v>2015</v>
      </c>
      <c r="C3953" t="s">
        <v>3500</v>
      </c>
      <c r="D3953" t="s">
        <v>148</v>
      </c>
      <c r="E3953" t="s">
        <v>3194</v>
      </c>
      <c r="F3953" t="s">
        <v>3236</v>
      </c>
      <c r="G3953" t="s">
        <v>3841</v>
      </c>
      <c r="H3953">
        <v>63</v>
      </c>
      <c r="I3953">
        <v>51</v>
      </c>
      <c r="K3953" t="s">
        <v>66</v>
      </c>
      <c r="L3953">
        <v>1</v>
      </c>
      <c r="M3953" t="s">
        <v>7110</v>
      </c>
    </row>
    <row r="3954" spans="1:13" x14ac:dyDescent="0.25">
      <c r="A3954">
        <v>8329</v>
      </c>
      <c r="B3954">
        <v>2015</v>
      </c>
      <c r="C3954" t="s">
        <v>3500</v>
      </c>
      <c r="D3954" t="s">
        <v>68</v>
      </c>
      <c r="E3954" t="s">
        <v>3194</v>
      </c>
      <c r="F3954" t="s">
        <v>3237</v>
      </c>
      <c r="G3954" t="s">
        <v>3841</v>
      </c>
      <c r="H3954">
        <v>54</v>
      </c>
      <c r="I3954">
        <v>44</v>
      </c>
      <c r="K3954" t="s">
        <v>130</v>
      </c>
      <c r="L3954">
        <v>1</v>
      </c>
      <c r="M3954" t="s">
        <v>7008</v>
      </c>
    </row>
    <row r="3955" spans="1:13" x14ac:dyDescent="0.25">
      <c r="A3955">
        <v>8331</v>
      </c>
      <c r="B3955">
        <v>2015</v>
      </c>
      <c r="C3955" t="s">
        <v>3500</v>
      </c>
      <c r="D3955" t="s">
        <v>104</v>
      </c>
      <c r="E3955" t="s">
        <v>3194</v>
      </c>
      <c r="F3955" t="s">
        <v>3839</v>
      </c>
      <c r="G3955" t="s">
        <v>3842</v>
      </c>
      <c r="H3955">
        <v>100</v>
      </c>
      <c r="I3955">
        <v>74</v>
      </c>
      <c r="K3955" t="s">
        <v>19</v>
      </c>
      <c r="L3955">
        <v>1</v>
      </c>
      <c r="M3955" t="s">
        <v>8549</v>
      </c>
    </row>
    <row r="3956" spans="1:13" x14ac:dyDescent="0.25">
      <c r="A3956">
        <v>8332</v>
      </c>
      <c r="B3956">
        <v>2015</v>
      </c>
      <c r="C3956" t="s">
        <v>3500</v>
      </c>
      <c r="D3956" t="s">
        <v>18</v>
      </c>
      <c r="E3956" t="s">
        <v>3194</v>
      </c>
      <c r="F3956" t="s">
        <v>3199</v>
      </c>
      <c r="G3956" t="s">
        <v>3842</v>
      </c>
      <c r="H3956">
        <v>61</v>
      </c>
      <c r="I3956">
        <v>59</v>
      </c>
      <c r="K3956" t="s">
        <v>350</v>
      </c>
      <c r="L3956">
        <v>1</v>
      </c>
      <c r="M3956" t="s">
        <v>8099</v>
      </c>
    </row>
    <row r="3957" spans="1:13" x14ac:dyDescent="0.25">
      <c r="A3957">
        <v>8337</v>
      </c>
      <c r="B3957">
        <v>2015</v>
      </c>
      <c r="C3957" t="s">
        <v>3500</v>
      </c>
      <c r="D3957" t="s">
        <v>292</v>
      </c>
      <c r="E3957" t="s">
        <v>3194</v>
      </c>
      <c r="F3957" t="s">
        <v>3197</v>
      </c>
      <c r="G3957" t="s">
        <v>3841</v>
      </c>
      <c r="H3957">
        <v>68</v>
      </c>
      <c r="I3957">
        <v>61</v>
      </c>
      <c r="K3957" t="s">
        <v>591</v>
      </c>
      <c r="L3957">
        <v>1</v>
      </c>
      <c r="M3957" t="s">
        <v>8520</v>
      </c>
    </row>
    <row r="3958" spans="1:13" x14ac:dyDescent="0.25">
      <c r="A3958">
        <v>8340</v>
      </c>
      <c r="B3958">
        <v>2015</v>
      </c>
      <c r="C3958" t="s">
        <v>3500</v>
      </c>
      <c r="D3958" t="s">
        <v>36</v>
      </c>
      <c r="E3958" t="s">
        <v>3194</v>
      </c>
      <c r="F3958" t="s">
        <v>3244</v>
      </c>
      <c r="G3958" t="s">
        <v>3841</v>
      </c>
      <c r="H3958">
        <v>65</v>
      </c>
      <c r="I3958">
        <v>60</v>
      </c>
      <c r="K3958" t="s">
        <v>593</v>
      </c>
      <c r="L3958">
        <v>1</v>
      </c>
      <c r="M3958" t="s">
        <v>8550</v>
      </c>
    </row>
    <row r="3959" spans="1:13" x14ac:dyDescent="0.25">
      <c r="A3959">
        <v>8342</v>
      </c>
      <c r="B3959">
        <v>2015</v>
      </c>
      <c r="C3959" t="s">
        <v>3500</v>
      </c>
      <c r="D3959" t="s">
        <v>85</v>
      </c>
      <c r="E3959" t="s">
        <v>3194</v>
      </c>
      <c r="F3959" t="s">
        <v>3220</v>
      </c>
      <c r="G3959" t="s">
        <v>3842</v>
      </c>
      <c r="H3959">
        <v>69</v>
      </c>
      <c r="I3959">
        <v>64</v>
      </c>
      <c r="K3959" t="s">
        <v>596</v>
      </c>
      <c r="L3959">
        <v>1</v>
      </c>
      <c r="M3959" t="s">
        <v>8532</v>
      </c>
    </row>
    <row r="3960" spans="1:13" x14ac:dyDescent="0.25">
      <c r="A3960">
        <v>8343</v>
      </c>
      <c r="B3960">
        <v>2015</v>
      </c>
      <c r="C3960" t="s">
        <v>3500</v>
      </c>
      <c r="D3960" t="s">
        <v>274</v>
      </c>
      <c r="E3960" t="s">
        <v>3194</v>
      </c>
      <c r="F3960" t="s">
        <v>3446</v>
      </c>
      <c r="G3960" t="s">
        <v>3842</v>
      </c>
      <c r="H3960">
        <v>61</v>
      </c>
      <c r="I3960">
        <v>47</v>
      </c>
      <c r="K3960" t="s">
        <v>1685</v>
      </c>
      <c r="L3960">
        <v>1</v>
      </c>
      <c r="M3960" t="s">
        <v>8551</v>
      </c>
    </row>
    <row r="3961" spans="1:13" x14ac:dyDescent="0.25">
      <c r="A3961">
        <v>8346</v>
      </c>
      <c r="B3961">
        <v>2015</v>
      </c>
      <c r="C3961" t="s">
        <v>3500</v>
      </c>
      <c r="D3961" t="s">
        <v>44</v>
      </c>
      <c r="E3961" t="s">
        <v>3194</v>
      </c>
      <c r="F3961" t="s">
        <v>3215</v>
      </c>
      <c r="G3961" t="s">
        <v>3842</v>
      </c>
      <c r="H3961">
        <v>89</v>
      </c>
      <c r="I3961">
        <v>86</v>
      </c>
      <c r="K3961" t="s">
        <v>1688</v>
      </c>
      <c r="L3961">
        <v>1</v>
      </c>
      <c r="M3961" t="s">
        <v>8496</v>
      </c>
    </row>
    <row r="3962" spans="1:13" x14ac:dyDescent="0.25">
      <c r="A3962">
        <v>8347</v>
      </c>
      <c r="B3962">
        <v>2015</v>
      </c>
      <c r="C3962" t="s">
        <v>3500</v>
      </c>
      <c r="D3962" t="s">
        <v>45</v>
      </c>
      <c r="E3962" t="s">
        <v>3194</v>
      </c>
      <c r="F3962" t="s">
        <v>3214</v>
      </c>
      <c r="G3962" t="s">
        <v>3842</v>
      </c>
      <c r="H3962">
        <v>103</v>
      </c>
      <c r="I3962">
        <v>74</v>
      </c>
      <c r="K3962" t="s">
        <v>1689</v>
      </c>
      <c r="L3962">
        <v>1</v>
      </c>
      <c r="M3962" t="s">
        <v>8479</v>
      </c>
    </row>
    <row r="3963" spans="1:13" x14ac:dyDescent="0.25">
      <c r="A3963">
        <v>8349</v>
      </c>
      <c r="B3963">
        <v>2015</v>
      </c>
      <c r="C3963" t="s">
        <v>3500</v>
      </c>
      <c r="D3963" t="s">
        <v>300</v>
      </c>
      <c r="E3963" t="s">
        <v>3194</v>
      </c>
      <c r="F3963" t="s">
        <v>3520</v>
      </c>
      <c r="G3963" t="s">
        <v>3842</v>
      </c>
      <c r="H3963">
        <v>65</v>
      </c>
      <c r="I3963">
        <v>58</v>
      </c>
      <c r="K3963" t="s">
        <v>2393</v>
      </c>
      <c r="L3963">
        <v>1</v>
      </c>
      <c r="M3963" t="s">
        <v>8459</v>
      </c>
    </row>
    <row r="3964" spans="1:13" x14ac:dyDescent="0.25">
      <c r="A3964">
        <v>8352</v>
      </c>
      <c r="B3964">
        <v>2015</v>
      </c>
      <c r="C3964" t="s">
        <v>3500</v>
      </c>
      <c r="D3964" t="s">
        <v>304</v>
      </c>
      <c r="E3964" t="s">
        <v>3194</v>
      </c>
      <c r="F3964" t="s">
        <v>3487</v>
      </c>
      <c r="G3964" t="s">
        <v>3841</v>
      </c>
      <c r="H3964">
        <v>63</v>
      </c>
      <c r="I3964">
        <v>61</v>
      </c>
      <c r="K3964" t="s">
        <v>2579</v>
      </c>
      <c r="L3964">
        <v>1</v>
      </c>
      <c r="M3964" t="s">
        <v>8548</v>
      </c>
    </row>
    <row r="3965" spans="1:13" x14ac:dyDescent="0.25">
      <c r="A3965">
        <v>8353</v>
      </c>
      <c r="B3965">
        <v>2015</v>
      </c>
      <c r="C3965" t="s">
        <v>3500</v>
      </c>
      <c r="D3965" t="s">
        <v>55</v>
      </c>
      <c r="E3965" t="s">
        <v>3194</v>
      </c>
      <c r="F3965" t="s">
        <v>3200</v>
      </c>
      <c r="G3965" t="s">
        <v>3842</v>
      </c>
      <c r="H3965">
        <v>84</v>
      </c>
      <c r="I3965">
        <v>65</v>
      </c>
      <c r="K3965" t="s">
        <v>2580</v>
      </c>
      <c r="L3965">
        <v>1</v>
      </c>
      <c r="M3965" t="s">
        <v>8516</v>
      </c>
    </row>
    <row r="3966" spans="1:13" x14ac:dyDescent="0.25">
      <c r="A3966">
        <v>8355</v>
      </c>
      <c r="B3966">
        <v>2015</v>
      </c>
      <c r="C3966" t="s">
        <v>3500</v>
      </c>
      <c r="D3966" t="s">
        <v>308</v>
      </c>
      <c r="E3966" t="s">
        <v>3194</v>
      </c>
      <c r="F3966" t="s">
        <v>3520</v>
      </c>
      <c r="G3966" t="s">
        <v>3841</v>
      </c>
      <c r="H3966">
        <v>68</v>
      </c>
      <c r="I3966">
        <v>62</v>
      </c>
      <c r="K3966" t="s">
        <v>2581</v>
      </c>
      <c r="L3966">
        <v>1</v>
      </c>
      <c r="M3966" t="s">
        <v>8465</v>
      </c>
    </row>
    <row r="3967" spans="1:13" x14ac:dyDescent="0.25">
      <c r="A3967">
        <v>8357</v>
      </c>
      <c r="B3967">
        <v>2015</v>
      </c>
      <c r="C3967" t="s">
        <v>3244</v>
      </c>
      <c r="D3967" t="s">
        <v>98</v>
      </c>
      <c r="E3967" t="s">
        <v>3194</v>
      </c>
      <c r="F3967" t="s">
        <v>3240</v>
      </c>
      <c r="G3967" t="s">
        <v>3842</v>
      </c>
      <c r="H3967">
        <v>76</v>
      </c>
      <c r="I3967">
        <v>71</v>
      </c>
      <c r="K3967" t="s">
        <v>11</v>
      </c>
      <c r="L3967">
        <v>1</v>
      </c>
      <c r="M3967" t="s">
        <v>7029</v>
      </c>
    </row>
    <row r="3968" spans="1:13" x14ac:dyDescent="0.25">
      <c r="A3968">
        <v>8358</v>
      </c>
      <c r="B3968">
        <v>2015</v>
      </c>
      <c r="C3968" t="s">
        <v>3244</v>
      </c>
      <c r="D3968" t="s">
        <v>10</v>
      </c>
      <c r="E3968" t="s">
        <v>3194</v>
      </c>
      <c r="F3968" t="s">
        <v>3212</v>
      </c>
      <c r="G3968" t="s">
        <v>3842</v>
      </c>
      <c r="H3968">
        <v>45</v>
      </c>
      <c r="I3968">
        <v>38</v>
      </c>
      <c r="K3968" t="s">
        <v>99</v>
      </c>
      <c r="L3968">
        <v>1</v>
      </c>
      <c r="M3968" t="s">
        <v>4021</v>
      </c>
    </row>
    <row r="3969" spans="1:13" x14ac:dyDescent="0.25">
      <c r="A3969">
        <v>8361</v>
      </c>
      <c r="B3969">
        <v>2015</v>
      </c>
      <c r="C3969" t="s">
        <v>3244</v>
      </c>
      <c r="D3969" t="s">
        <v>16</v>
      </c>
      <c r="E3969" t="s">
        <v>3194</v>
      </c>
      <c r="F3969" t="s">
        <v>3201</v>
      </c>
      <c r="G3969" t="s">
        <v>3841</v>
      </c>
      <c r="H3969">
        <v>81</v>
      </c>
      <c r="I3969">
        <v>71</v>
      </c>
      <c r="K3969" t="s">
        <v>19</v>
      </c>
      <c r="L3969">
        <v>1</v>
      </c>
      <c r="M3969" t="s">
        <v>7269</v>
      </c>
    </row>
    <row r="3970" spans="1:13" x14ac:dyDescent="0.25">
      <c r="A3970">
        <v>8363</v>
      </c>
      <c r="B3970">
        <v>2015</v>
      </c>
      <c r="C3970" t="s">
        <v>3244</v>
      </c>
      <c r="D3970" t="s">
        <v>20</v>
      </c>
      <c r="E3970" t="s">
        <v>3194</v>
      </c>
      <c r="F3970" t="s">
        <v>3217</v>
      </c>
      <c r="G3970" t="s">
        <v>3841</v>
      </c>
      <c r="H3970">
        <v>74</v>
      </c>
      <c r="I3970">
        <v>65</v>
      </c>
      <c r="K3970" t="s">
        <v>484</v>
      </c>
      <c r="L3970">
        <v>1</v>
      </c>
      <c r="M3970" t="s">
        <v>8060</v>
      </c>
    </row>
    <row r="3971" spans="1:13" x14ac:dyDescent="0.25">
      <c r="A3971">
        <v>8368</v>
      </c>
      <c r="B3971">
        <v>2015</v>
      </c>
      <c r="C3971" t="s">
        <v>3244</v>
      </c>
      <c r="D3971" t="s">
        <v>32</v>
      </c>
      <c r="E3971" t="s">
        <v>3194</v>
      </c>
      <c r="F3971" t="s">
        <v>3214</v>
      </c>
      <c r="G3971" t="s">
        <v>3841</v>
      </c>
      <c r="H3971">
        <v>77</v>
      </c>
      <c r="I3971">
        <v>53</v>
      </c>
      <c r="K3971" t="s">
        <v>2360</v>
      </c>
      <c r="L3971">
        <v>1</v>
      </c>
      <c r="M3971" t="s">
        <v>8471</v>
      </c>
    </row>
    <row r="3972" spans="1:13" x14ac:dyDescent="0.25">
      <c r="A3972">
        <v>8369</v>
      </c>
      <c r="B3972">
        <v>2015</v>
      </c>
      <c r="C3972" t="s">
        <v>3244</v>
      </c>
      <c r="D3972" t="s">
        <v>83</v>
      </c>
      <c r="E3972" t="s">
        <v>3194</v>
      </c>
      <c r="F3972" t="s">
        <v>3520</v>
      </c>
      <c r="G3972" t="s">
        <v>3842</v>
      </c>
      <c r="H3972">
        <v>56</v>
      </c>
      <c r="I3972">
        <v>53</v>
      </c>
      <c r="J3972" t="s">
        <v>3843</v>
      </c>
      <c r="K3972" t="s">
        <v>1167</v>
      </c>
      <c r="L3972">
        <v>1</v>
      </c>
      <c r="M3972" t="s">
        <v>8449</v>
      </c>
    </row>
    <row r="3973" spans="1:13" x14ac:dyDescent="0.25">
      <c r="A3973">
        <v>8372</v>
      </c>
      <c r="B3973">
        <v>2015</v>
      </c>
      <c r="C3973" t="s">
        <v>3244</v>
      </c>
      <c r="D3973" t="s">
        <v>594</v>
      </c>
      <c r="E3973" t="s">
        <v>3194</v>
      </c>
      <c r="F3973" t="s">
        <v>3215</v>
      </c>
      <c r="G3973" t="s">
        <v>3842</v>
      </c>
      <c r="H3973">
        <v>91</v>
      </c>
      <c r="I3973">
        <v>86</v>
      </c>
      <c r="J3973" t="s">
        <v>3843</v>
      </c>
      <c r="K3973" t="s">
        <v>2458</v>
      </c>
      <c r="L3973">
        <v>1</v>
      </c>
      <c r="M3973" t="s">
        <v>8494</v>
      </c>
    </row>
    <row r="3974" spans="1:13" x14ac:dyDescent="0.25">
      <c r="A3974">
        <v>8373</v>
      </c>
      <c r="B3974">
        <v>2015</v>
      </c>
      <c r="C3974" t="s">
        <v>3244</v>
      </c>
      <c r="D3974" t="s">
        <v>274</v>
      </c>
      <c r="E3974" t="s">
        <v>3194</v>
      </c>
      <c r="F3974" t="s">
        <v>3200</v>
      </c>
      <c r="G3974" t="s">
        <v>3841</v>
      </c>
      <c r="H3974">
        <v>75</v>
      </c>
      <c r="I3974">
        <v>61</v>
      </c>
      <c r="K3974" t="s">
        <v>2583</v>
      </c>
      <c r="L3974">
        <v>1</v>
      </c>
      <c r="M3974" t="s">
        <v>8509</v>
      </c>
    </row>
    <row r="3975" spans="1:13" x14ac:dyDescent="0.25">
      <c r="A3975">
        <v>8375</v>
      </c>
      <c r="B3975">
        <v>2015</v>
      </c>
      <c r="C3975" t="s">
        <v>3244</v>
      </c>
      <c r="D3975" t="s">
        <v>43</v>
      </c>
      <c r="E3975" t="s">
        <v>3194</v>
      </c>
      <c r="F3975" t="s">
        <v>3220</v>
      </c>
      <c r="G3975" t="s">
        <v>3191</v>
      </c>
      <c r="K3975" t="s">
        <v>3191</v>
      </c>
      <c r="L3975">
        <v>0</v>
      </c>
      <c r="M3975" t="s">
        <v>8535</v>
      </c>
    </row>
    <row r="3976" spans="1:13" x14ac:dyDescent="0.25">
      <c r="A3976">
        <v>8376</v>
      </c>
      <c r="B3976">
        <v>2015</v>
      </c>
      <c r="C3976" t="s">
        <v>3244</v>
      </c>
      <c r="D3976" t="s">
        <v>277</v>
      </c>
      <c r="E3976" t="s">
        <v>3194</v>
      </c>
      <c r="F3976" t="s">
        <v>3220</v>
      </c>
      <c r="G3976" t="s">
        <v>3842</v>
      </c>
      <c r="H3976">
        <v>64</v>
      </c>
      <c r="I3976">
        <v>54</v>
      </c>
      <c r="K3976" t="s">
        <v>2362</v>
      </c>
      <c r="L3976">
        <v>1</v>
      </c>
      <c r="M3976" t="s">
        <v>8536</v>
      </c>
    </row>
    <row r="3977" spans="1:13" x14ac:dyDescent="0.25">
      <c r="A3977">
        <v>8379</v>
      </c>
      <c r="B3977">
        <v>2015</v>
      </c>
      <c r="C3977" t="s">
        <v>3244</v>
      </c>
      <c r="D3977" t="s">
        <v>47</v>
      </c>
      <c r="E3977" t="s">
        <v>3194</v>
      </c>
      <c r="F3977" t="s">
        <v>3500</v>
      </c>
      <c r="G3977" t="s">
        <v>3841</v>
      </c>
      <c r="H3977">
        <v>69</v>
      </c>
      <c r="I3977">
        <v>63</v>
      </c>
      <c r="K3977" t="s">
        <v>2460</v>
      </c>
      <c r="L3977">
        <v>1</v>
      </c>
      <c r="M3977" t="s">
        <v>8552</v>
      </c>
    </row>
    <row r="3978" spans="1:13" x14ac:dyDescent="0.25">
      <c r="A3978">
        <v>8380</v>
      </c>
      <c r="B3978">
        <v>2015</v>
      </c>
      <c r="C3978" t="s">
        <v>3244</v>
      </c>
      <c r="D3978" t="s">
        <v>190</v>
      </c>
      <c r="E3978" t="s">
        <v>3194</v>
      </c>
      <c r="F3978" t="s">
        <v>3487</v>
      </c>
      <c r="G3978" t="s">
        <v>3842</v>
      </c>
      <c r="H3978">
        <v>62</v>
      </c>
      <c r="I3978">
        <v>43</v>
      </c>
      <c r="K3978" t="s">
        <v>2461</v>
      </c>
      <c r="L3978">
        <v>1</v>
      </c>
      <c r="M3978" t="s">
        <v>8547</v>
      </c>
    </row>
    <row r="3979" spans="1:13" x14ac:dyDescent="0.25">
      <c r="A3979">
        <v>8383</v>
      </c>
      <c r="B3979">
        <v>2015</v>
      </c>
      <c r="C3979" t="s">
        <v>3244</v>
      </c>
      <c r="D3979" t="s">
        <v>304</v>
      </c>
      <c r="E3979" t="s">
        <v>3194</v>
      </c>
      <c r="F3979" t="s">
        <v>3197</v>
      </c>
      <c r="G3979" t="s">
        <v>3842</v>
      </c>
      <c r="H3979">
        <v>80</v>
      </c>
      <c r="I3979">
        <v>78</v>
      </c>
      <c r="J3979" t="s">
        <v>3845</v>
      </c>
      <c r="K3979" t="s">
        <v>2584</v>
      </c>
      <c r="L3979">
        <v>1</v>
      </c>
      <c r="M3979" t="s">
        <v>8527</v>
      </c>
    </row>
    <row r="3980" spans="1:13" x14ac:dyDescent="0.25">
      <c r="A3980">
        <v>8385</v>
      </c>
      <c r="B3980">
        <v>2015</v>
      </c>
      <c r="C3980" t="s">
        <v>3244</v>
      </c>
      <c r="D3980" t="s">
        <v>56</v>
      </c>
      <c r="E3980" t="s">
        <v>3194</v>
      </c>
      <c r="F3980" t="s">
        <v>3446</v>
      </c>
      <c r="G3980" t="s">
        <v>3841</v>
      </c>
      <c r="H3980">
        <v>57</v>
      </c>
      <c r="I3980">
        <v>47</v>
      </c>
      <c r="K3980" t="s">
        <v>2586</v>
      </c>
      <c r="L3980">
        <v>1</v>
      </c>
      <c r="M3980" t="s">
        <v>8555</v>
      </c>
    </row>
    <row r="3981" spans="1:13" x14ac:dyDescent="0.25">
      <c r="A3981">
        <v>8387</v>
      </c>
      <c r="B3981">
        <v>2015</v>
      </c>
      <c r="C3981" t="s">
        <v>3446</v>
      </c>
      <c r="D3981" t="s">
        <v>64</v>
      </c>
      <c r="E3981" t="s">
        <v>3194</v>
      </c>
      <c r="F3981" t="s">
        <v>3444</v>
      </c>
      <c r="G3981" t="s">
        <v>3841</v>
      </c>
      <c r="H3981">
        <v>64</v>
      </c>
      <c r="I3981">
        <v>59</v>
      </c>
      <c r="K3981" t="s">
        <v>9</v>
      </c>
      <c r="L3981">
        <v>1</v>
      </c>
      <c r="M3981" t="s">
        <v>6063</v>
      </c>
    </row>
    <row r="3982" spans="1:13" x14ac:dyDescent="0.25">
      <c r="A3982">
        <v>8392</v>
      </c>
      <c r="B3982">
        <v>2015</v>
      </c>
      <c r="C3982" t="s">
        <v>3446</v>
      </c>
      <c r="D3982" t="s">
        <v>14</v>
      </c>
      <c r="E3982" t="s">
        <v>3194</v>
      </c>
      <c r="F3982" t="s">
        <v>3839</v>
      </c>
      <c r="G3982" t="s">
        <v>3842</v>
      </c>
      <c r="H3982">
        <v>67</v>
      </c>
      <c r="I3982">
        <v>42</v>
      </c>
      <c r="K3982" t="s">
        <v>19</v>
      </c>
      <c r="L3982">
        <v>1</v>
      </c>
      <c r="M3982" t="s">
        <v>8556</v>
      </c>
    </row>
    <row r="3983" spans="1:13" x14ac:dyDescent="0.25">
      <c r="A3983">
        <v>8393</v>
      </c>
      <c r="B3983">
        <v>2015</v>
      </c>
      <c r="C3983" t="s">
        <v>3446</v>
      </c>
      <c r="D3983" t="s">
        <v>16</v>
      </c>
      <c r="E3983" t="s">
        <v>3194</v>
      </c>
      <c r="F3983" t="s">
        <v>3199</v>
      </c>
      <c r="G3983" t="s">
        <v>3841</v>
      </c>
      <c r="H3983">
        <v>85</v>
      </c>
      <c r="I3983">
        <v>68</v>
      </c>
      <c r="K3983" t="s">
        <v>21</v>
      </c>
      <c r="L3983">
        <v>1</v>
      </c>
      <c r="M3983" t="s">
        <v>8098</v>
      </c>
    </row>
    <row r="3984" spans="1:13" x14ac:dyDescent="0.25">
      <c r="A3984">
        <v>8394</v>
      </c>
      <c r="B3984">
        <v>2015</v>
      </c>
      <c r="C3984" t="s">
        <v>3446</v>
      </c>
      <c r="D3984" t="s">
        <v>18</v>
      </c>
      <c r="E3984" t="s">
        <v>3194</v>
      </c>
      <c r="F3984" t="s">
        <v>3380</v>
      </c>
      <c r="G3984" t="s">
        <v>3841</v>
      </c>
      <c r="H3984">
        <v>57</v>
      </c>
      <c r="I3984">
        <v>46</v>
      </c>
      <c r="K3984" t="s">
        <v>23</v>
      </c>
      <c r="L3984">
        <v>1</v>
      </c>
      <c r="M3984" t="s">
        <v>7079</v>
      </c>
    </row>
    <row r="3985" spans="1:13" x14ac:dyDescent="0.25">
      <c r="A3985">
        <v>8396</v>
      </c>
      <c r="B3985">
        <v>2015</v>
      </c>
      <c r="C3985" t="s">
        <v>3446</v>
      </c>
      <c r="D3985" t="s">
        <v>107</v>
      </c>
      <c r="E3985" t="s">
        <v>3194</v>
      </c>
      <c r="F3985" t="s">
        <v>3472</v>
      </c>
      <c r="G3985" t="s">
        <v>3842</v>
      </c>
      <c r="H3985">
        <v>84</v>
      </c>
      <c r="I3985">
        <v>66</v>
      </c>
      <c r="K3985" t="s">
        <v>856</v>
      </c>
      <c r="L3985">
        <v>1</v>
      </c>
      <c r="M3985" t="s">
        <v>8558</v>
      </c>
    </row>
    <row r="3986" spans="1:13" x14ac:dyDescent="0.25">
      <c r="A3986">
        <v>8398</v>
      </c>
      <c r="B3986">
        <v>2015</v>
      </c>
      <c r="C3986" t="s">
        <v>3446</v>
      </c>
      <c r="D3986" t="s">
        <v>28</v>
      </c>
      <c r="E3986" t="s">
        <v>3194</v>
      </c>
      <c r="F3986" t="s">
        <v>3303</v>
      </c>
      <c r="G3986" t="s">
        <v>3842</v>
      </c>
      <c r="H3986">
        <v>61</v>
      </c>
      <c r="I3986">
        <v>56</v>
      </c>
      <c r="K3986" t="s">
        <v>858</v>
      </c>
      <c r="L3986">
        <v>1</v>
      </c>
      <c r="M3986" t="s">
        <v>6524</v>
      </c>
    </row>
    <row r="3987" spans="1:13" x14ac:dyDescent="0.25">
      <c r="A3987">
        <v>8399</v>
      </c>
      <c r="B3987">
        <v>2015</v>
      </c>
      <c r="C3987" t="s">
        <v>3446</v>
      </c>
      <c r="D3987" t="s">
        <v>292</v>
      </c>
      <c r="E3987" t="s">
        <v>3194</v>
      </c>
      <c r="F3987" t="s">
        <v>3244</v>
      </c>
      <c r="G3987" t="s">
        <v>3842</v>
      </c>
      <c r="H3987">
        <v>70</v>
      </c>
      <c r="I3987">
        <v>47</v>
      </c>
      <c r="K3987" t="s">
        <v>241</v>
      </c>
      <c r="L3987">
        <v>1</v>
      </c>
      <c r="M3987" t="s">
        <v>8554</v>
      </c>
    </row>
    <row r="3988" spans="1:13" x14ac:dyDescent="0.25">
      <c r="A3988">
        <v>8401</v>
      </c>
      <c r="B3988">
        <v>2015</v>
      </c>
      <c r="C3988" t="s">
        <v>3446</v>
      </c>
      <c r="D3988" t="s">
        <v>83</v>
      </c>
      <c r="E3988" t="s">
        <v>3194</v>
      </c>
      <c r="F3988" t="s">
        <v>3215</v>
      </c>
      <c r="G3988" t="s">
        <v>3841</v>
      </c>
      <c r="H3988">
        <v>70</v>
      </c>
      <c r="I3988">
        <v>64</v>
      </c>
      <c r="K3988" t="s">
        <v>2316</v>
      </c>
      <c r="L3988">
        <v>1</v>
      </c>
      <c r="M3988" t="s">
        <v>8491</v>
      </c>
    </row>
    <row r="3989" spans="1:13" x14ac:dyDescent="0.25">
      <c r="A3989">
        <v>8404</v>
      </c>
      <c r="B3989">
        <v>2015</v>
      </c>
      <c r="C3989" t="s">
        <v>3446</v>
      </c>
      <c r="D3989" t="s">
        <v>85</v>
      </c>
      <c r="E3989" t="s">
        <v>3194</v>
      </c>
      <c r="F3989" t="s">
        <v>3197</v>
      </c>
      <c r="G3989" t="s">
        <v>3841</v>
      </c>
      <c r="H3989">
        <v>65</v>
      </c>
      <c r="I3989">
        <v>53</v>
      </c>
      <c r="K3989" t="s">
        <v>2588</v>
      </c>
      <c r="L3989">
        <v>1</v>
      </c>
      <c r="M3989" t="s">
        <v>8522</v>
      </c>
    </row>
    <row r="3990" spans="1:13" x14ac:dyDescent="0.25">
      <c r="A3990">
        <v>8407</v>
      </c>
      <c r="B3990">
        <v>2015</v>
      </c>
      <c r="C3990" t="s">
        <v>3446</v>
      </c>
      <c r="D3990" t="s">
        <v>43</v>
      </c>
      <c r="E3990" t="s">
        <v>3194</v>
      </c>
      <c r="F3990" t="s">
        <v>3520</v>
      </c>
      <c r="G3990" t="s">
        <v>3842</v>
      </c>
      <c r="H3990">
        <v>64</v>
      </c>
      <c r="I3990">
        <v>54</v>
      </c>
      <c r="K3990" t="s">
        <v>2136</v>
      </c>
      <c r="L3990">
        <v>1</v>
      </c>
      <c r="M3990" t="s">
        <v>8455</v>
      </c>
    </row>
    <row r="3991" spans="1:13" x14ac:dyDescent="0.25">
      <c r="A3991">
        <v>8408</v>
      </c>
      <c r="B3991">
        <v>2015</v>
      </c>
      <c r="C3991" t="s">
        <v>3446</v>
      </c>
      <c r="D3991" t="s">
        <v>44</v>
      </c>
      <c r="E3991" t="s">
        <v>3194</v>
      </c>
      <c r="F3991" t="s">
        <v>3487</v>
      </c>
      <c r="G3991" t="s">
        <v>3841</v>
      </c>
      <c r="H3991">
        <v>74</v>
      </c>
      <c r="I3991">
        <v>65</v>
      </c>
      <c r="K3991" t="s">
        <v>2589</v>
      </c>
      <c r="L3991">
        <v>1</v>
      </c>
      <c r="M3991" t="s">
        <v>8546</v>
      </c>
    </row>
    <row r="3992" spans="1:13" x14ac:dyDescent="0.25">
      <c r="A3992">
        <v>8410</v>
      </c>
      <c r="B3992">
        <v>2015</v>
      </c>
      <c r="C3992" t="s">
        <v>3446</v>
      </c>
      <c r="D3992" t="s">
        <v>47</v>
      </c>
      <c r="E3992" t="s">
        <v>3194</v>
      </c>
      <c r="F3992" t="s">
        <v>3214</v>
      </c>
      <c r="G3992" t="s">
        <v>3842</v>
      </c>
      <c r="H3992">
        <v>67</v>
      </c>
      <c r="I3992">
        <v>59</v>
      </c>
      <c r="K3992" t="s">
        <v>2590</v>
      </c>
      <c r="L3992">
        <v>1</v>
      </c>
      <c r="M3992" t="s">
        <v>8480</v>
      </c>
    </row>
    <row r="3993" spans="1:13" x14ac:dyDescent="0.25">
      <c r="A3993">
        <v>8411</v>
      </c>
      <c r="B3993">
        <v>2015</v>
      </c>
      <c r="C3993" t="s">
        <v>3446</v>
      </c>
      <c r="D3993" t="s">
        <v>190</v>
      </c>
      <c r="E3993" t="s">
        <v>3194</v>
      </c>
      <c r="F3993" t="s">
        <v>3200</v>
      </c>
      <c r="G3993" t="s">
        <v>3841</v>
      </c>
      <c r="H3993">
        <v>52</v>
      </c>
      <c r="I3993">
        <v>51</v>
      </c>
      <c r="K3993" t="s">
        <v>2591</v>
      </c>
      <c r="L3993">
        <v>1</v>
      </c>
      <c r="M3993" t="s">
        <v>8514</v>
      </c>
    </row>
    <row r="3994" spans="1:13" x14ac:dyDescent="0.25">
      <c r="A3994">
        <v>8413</v>
      </c>
      <c r="B3994">
        <v>2015</v>
      </c>
      <c r="C3994" t="s">
        <v>3446</v>
      </c>
      <c r="D3994" t="s">
        <v>93</v>
      </c>
      <c r="E3994" t="s">
        <v>3194</v>
      </c>
      <c r="F3994" t="s">
        <v>3500</v>
      </c>
      <c r="G3994" t="s">
        <v>3841</v>
      </c>
      <c r="H3994">
        <v>59</v>
      </c>
      <c r="I3994">
        <v>53</v>
      </c>
      <c r="K3994" t="s">
        <v>2592</v>
      </c>
      <c r="L3994">
        <v>1</v>
      </c>
      <c r="M3994" t="s">
        <v>8553</v>
      </c>
    </row>
    <row r="3995" spans="1:13" x14ac:dyDescent="0.25">
      <c r="A3995">
        <v>8414</v>
      </c>
      <c r="B3995">
        <v>2015</v>
      </c>
      <c r="C3995" t="s">
        <v>3446</v>
      </c>
      <c r="D3995" t="s">
        <v>304</v>
      </c>
      <c r="E3995" t="s">
        <v>3194</v>
      </c>
      <c r="F3995" t="s">
        <v>3220</v>
      </c>
      <c r="G3995" t="s">
        <v>3842</v>
      </c>
      <c r="H3995">
        <v>84</v>
      </c>
      <c r="I3995">
        <v>70</v>
      </c>
      <c r="K3995" t="s">
        <v>2593</v>
      </c>
      <c r="L3995">
        <v>1</v>
      </c>
      <c r="M3995" t="s">
        <v>8539</v>
      </c>
    </row>
    <row r="3996" spans="1:13" x14ac:dyDescent="0.25">
      <c r="A3996">
        <v>8417</v>
      </c>
      <c r="B3996">
        <v>2015</v>
      </c>
      <c r="C3996" t="s">
        <v>3446</v>
      </c>
      <c r="D3996" t="s">
        <v>481</v>
      </c>
      <c r="E3996" t="s">
        <v>3194</v>
      </c>
      <c r="F3996" t="s">
        <v>3214</v>
      </c>
      <c r="G3996" t="s">
        <v>3842</v>
      </c>
      <c r="H3996">
        <v>56</v>
      </c>
      <c r="I3996">
        <v>52</v>
      </c>
      <c r="K3996" t="s">
        <v>2079</v>
      </c>
      <c r="L3996">
        <v>1</v>
      </c>
      <c r="M3996" t="s">
        <v>8486</v>
      </c>
    </row>
    <row r="3997" spans="1:13" x14ac:dyDescent="0.25">
      <c r="A3997">
        <v>8419</v>
      </c>
      <c r="B3997">
        <v>2015</v>
      </c>
      <c r="C3997" t="s">
        <v>3276</v>
      </c>
      <c r="D3997" t="s">
        <v>64</v>
      </c>
      <c r="E3997" t="s">
        <v>3194</v>
      </c>
      <c r="F3997" t="s">
        <v>3303</v>
      </c>
      <c r="G3997" t="s">
        <v>3842</v>
      </c>
      <c r="H3997">
        <v>82</v>
      </c>
      <c r="I3997">
        <v>54</v>
      </c>
      <c r="K3997" t="s">
        <v>176</v>
      </c>
      <c r="L3997">
        <v>1</v>
      </c>
      <c r="M3997" t="s">
        <v>6517</v>
      </c>
    </row>
    <row r="3998" spans="1:13" x14ac:dyDescent="0.25">
      <c r="A3998">
        <v>8420</v>
      </c>
      <c r="B3998">
        <v>2015</v>
      </c>
      <c r="C3998" t="s">
        <v>3276</v>
      </c>
      <c r="D3998" t="s">
        <v>65</v>
      </c>
      <c r="E3998" t="s">
        <v>3194</v>
      </c>
      <c r="F3998" t="s">
        <v>3491</v>
      </c>
      <c r="G3998" t="s">
        <v>3842</v>
      </c>
      <c r="H3998">
        <v>80</v>
      </c>
      <c r="I3998">
        <v>74</v>
      </c>
      <c r="K3998" t="s">
        <v>258</v>
      </c>
      <c r="L3998">
        <v>1</v>
      </c>
      <c r="M3998" t="s">
        <v>8559</v>
      </c>
    </row>
    <row r="3999" spans="1:13" x14ac:dyDescent="0.25">
      <c r="A3999">
        <v>8421</v>
      </c>
      <c r="B3999">
        <v>2015</v>
      </c>
      <c r="C3999" t="s">
        <v>3276</v>
      </c>
      <c r="D3999" t="s">
        <v>149</v>
      </c>
      <c r="E3999" t="s">
        <v>3194</v>
      </c>
      <c r="F3999" t="s">
        <v>3306</v>
      </c>
      <c r="G3999" t="s">
        <v>3842</v>
      </c>
      <c r="H3999">
        <v>81</v>
      </c>
      <c r="I3999">
        <v>67</v>
      </c>
      <c r="K3999" t="s">
        <v>259</v>
      </c>
      <c r="L3999">
        <v>1</v>
      </c>
      <c r="M3999" t="s">
        <v>6735</v>
      </c>
    </row>
    <row r="4000" spans="1:13" x14ac:dyDescent="0.25">
      <c r="A4000">
        <v>8424</v>
      </c>
      <c r="B4000">
        <v>2015</v>
      </c>
      <c r="C4000" t="s">
        <v>3276</v>
      </c>
      <c r="D4000" t="s">
        <v>132</v>
      </c>
      <c r="E4000" t="s">
        <v>3194</v>
      </c>
      <c r="F4000" t="s">
        <v>3266</v>
      </c>
      <c r="G4000" t="s">
        <v>3842</v>
      </c>
      <c r="H4000">
        <v>82</v>
      </c>
      <c r="I4000">
        <v>71</v>
      </c>
      <c r="K4000" t="s">
        <v>103</v>
      </c>
      <c r="L4000">
        <v>1</v>
      </c>
      <c r="M4000" t="s">
        <v>4217</v>
      </c>
    </row>
    <row r="4001" spans="1:13" x14ac:dyDescent="0.25">
      <c r="A4001">
        <v>8426</v>
      </c>
      <c r="B4001">
        <v>2015</v>
      </c>
      <c r="C4001" t="s">
        <v>3276</v>
      </c>
      <c r="D4001" t="s">
        <v>24</v>
      </c>
      <c r="E4001" t="s">
        <v>3194</v>
      </c>
      <c r="F4001" t="s">
        <v>3353</v>
      </c>
      <c r="G4001" t="s">
        <v>3842</v>
      </c>
      <c r="H4001">
        <v>65</v>
      </c>
      <c r="I4001">
        <v>53</v>
      </c>
      <c r="K4001" t="s">
        <v>196</v>
      </c>
      <c r="L4001">
        <v>1</v>
      </c>
      <c r="M4001" t="s">
        <v>8276</v>
      </c>
    </row>
    <row r="4002" spans="1:13" x14ac:dyDescent="0.25">
      <c r="A4002">
        <v>8428</v>
      </c>
      <c r="B4002">
        <v>2015</v>
      </c>
      <c r="C4002" t="s">
        <v>3276</v>
      </c>
      <c r="D4002" t="s">
        <v>417</v>
      </c>
      <c r="E4002" t="s">
        <v>3194</v>
      </c>
      <c r="F4002" t="s">
        <v>3839</v>
      </c>
      <c r="G4002" t="s">
        <v>3842</v>
      </c>
      <c r="H4002">
        <v>69</v>
      </c>
      <c r="I4002">
        <v>49</v>
      </c>
      <c r="K4002" t="s">
        <v>265</v>
      </c>
      <c r="L4002">
        <v>1</v>
      </c>
      <c r="M4002" t="s">
        <v>8560</v>
      </c>
    </row>
    <row r="4003" spans="1:13" x14ac:dyDescent="0.25">
      <c r="A4003">
        <v>8429</v>
      </c>
      <c r="B4003">
        <v>2015</v>
      </c>
      <c r="C4003" t="s">
        <v>3276</v>
      </c>
      <c r="D4003" t="s">
        <v>109</v>
      </c>
      <c r="E4003" t="s">
        <v>3194</v>
      </c>
      <c r="F4003" t="s">
        <v>3470</v>
      </c>
      <c r="G4003" t="s">
        <v>3842</v>
      </c>
      <c r="H4003">
        <v>60</v>
      </c>
      <c r="I4003">
        <v>59</v>
      </c>
      <c r="K4003" t="s">
        <v>266</v>
      </c>
      <c r="L4003">
        <v>1</v>
      </c>
      <c r="M4003" t="s">
        <v>8561</v>
      </c>
    </row>
    <row r="4004" spans="1:13" x14ac:dyDescent="0.25">
      <c r="A4004">
        <v>8430</v>
      </c>
      <c r="B4004">
        <v>2015</v>
      </c>
      <c r="C4004" t="s">
        <v>3276</v>
      </c>
      <c r="D4004" t="s">
        <v>183</v>
      </c>
      <c r="E4004" t="s">
        <v>3194</v>
      </c>
      <c r="F4004" t="s">
        <v>3403</v>
      </c>
      <c r="G4004" t="s">
        <v>3842</v>
      </c>
      <c r="H4004">
        <v>56</v>
      </c>
      <c r="I4004">
        <v>50</v>
      </c>
      <c r="K4004" t="s">
        <v>267</v>
      </c>
      <c r="L4004">
        <v>1</v>
      </c>
      <c r="M4004" t="s">
        <v>8415</v>
      </c>
    </row>
    <row r="4005" spans="1:13" x14ac:dyDescent="0.25">
      <c r="A4005">
        <v>8431</v>
      </c>
      <c r="B4005">
        <v>2015</v>
      </c>
      <c r="C4005" t="s">
        <v>3276</v>
      </c>
      <c r="D4005" t="s">
        <v>82</v>
      </c>
      <c r="E4005" t="s">
        <v>3194</v>
      </c>
      <c r="F4005" t="s">
        <v>3332</v>
      </c>
      <c r="G4005" t="s">
        <v>3842</v>
      </c>
      <c r="H4005">
        <v>76</v>
      </c>
      <c r="I4005">
        <v>61</v>
      </c>
      <c r="K4005" t="s">
        <v>528</v>
      </c>
      <c r="L4005">
        <v>1</v>
      </c>
      <c r="M4005" t="s">
        <v>5018</v>
      </c>
    </row>
    <row r="4006" spans="1:13" x14ac:dyDescent="0.25">
      <c r="A4006">
        <v>8432</v>
      </c>
      <c r="B4006">
        <v>2015</v>
      </c>
      <c r="C4006" t="s">
        <v>3276</v>
      </c>
      <c r="D4006" t="s">
        <v>34</v>
      </c>
      <c r="E4006" t="s">
        <v>3194</v>
      </c>
      <c r="F4006" t="s">
        <v>3221</v>
      </c>
      <c r="G4006" t="s">
        <v>3842</v>
      </c>
      <c r="H4006">
        <v>65</v>
      </c>
      <c r="I4006">
        <v>44</v>
      </c>
      <c r="K4006" t="s">
        <v>529</v>
      </c>
      <c r="L4006">
        <v>1</v>
      </c>
      <c r="M4006" t="s">
        <v>8562</v>
      </c>
    </row>
    <row r="4007" spans="1:13" x14ac:dyDescent="0.25">
      <c r="A4007">
        <v>8435</v>
      </c>
      <c r="B4007">
        <v>2015</v>
      </c>
      <c r="C4007" t="s">
        <v>3276</v>
      </c>
      <c r="D4007" t="s">
        <v>85</v>
      </c>
      <c r="E4007" t="s">
        <v>3194</v>
      </c>
      <c r="F4007" t="s">
        <v>3834</v>
      </c>
      <c r="G4007" t="s">
        <v>3841</v>
      </c>
      <c r="H4007">
        <v>70</v>
      </c>
      <c r="I4007">
        <v>48</v>
      </c>
      <c r="K4007" t="s">
        <v>735</v>
      </c>
      <c r="L4007">
        <v>1</v>
      </c>
      <c r="M4007" t="s">
        <v>8565</v>
      </c>
    </row>
    <row r="4008" spans="1:13" x14ac:dyDescent="0.25">
      <c r="A4008">
        <v>8437</v>
      </c>
      <c r="B4008">
        <v>2015</v>
      </c>
      <c r="C4008" t="s">
        <v>3276</v>
      </c>
      <c r="D4008" t="s">
        <v>317</v>
      </c>
      <c r="E4008" t="s">
        <v>3194</v>
      </c>
      <c r="F4008" t="s">
        <v>3381</v>
      </c>
      <c r="G4008" t="s">
        <v>3842</v>
      </c>
      <c r="H4008">
        <v>57</v>
      </c>
      <c r="I4008">
        <v>55</v>
      </c>
      <c r="K4008" t="s">
        <v>783</v>
      </c>
      <c r="L4008">
        <v>1</v>
      </c>
      <c r="M4008" t="s">
        <v>8567</v>
      </c>
    </row>
    <row r="4009" spans="1:13" x14ac:dyDescent="0.25">
      <c r="A4009">
        <v>8438</v>
      </c>
      <c r="B4009">
        <v>2015</v>
      </c>
      <c r="C4009" t="s">
        <v>3276</v>
      </c>
      <c r="D4009" t="s">
        <v>422</v>
      </c>
      <c r="E4009" t="s">
        <v>3194</v>
      </c>
      <c r="F4009" t="s">
        <v>3265</v>
      </c>
      <c r="G4009" t="s">
        <v>3841</v>
      </c>
      <c r="H4009">
        <v>52</v>
      </c>
      <c r="I4009">
        <v>50</v>
      </c>
      <c r="K4009" t="s">
        <v>784</v>
      </c>
      <c r="L4009">
        <v>1</v>
      </c>
      <c r="M4009" t="s">
        <v>8568</v>
      </c>
    </row>
    <row r="4010" spans="1:13" x14ac:dyDescent="0.25">
      <c r="A4010">
        <v>8440</v>
      </c>
      <c r="B4010">
        <v>2015</v>
      </c>
      <c r="C4010" t="s">
        <v>3276</v>
      </c>
      <c r="D4010" t="s">
        <v>45</v>
      </c>
      <c r="E4010" t="s">
        <v>3194</v>
      </c>
      <c r="F4010" t="s">
        <v>3356</v>
      </c>
      <c r="G4010" t="s">
        <v>3842</v>
      </c>
      <c r="H4010">
        <v>62</v>
      </c>
      <c r="I4010">
        <v>49</v>
      </c>
      <c r="K4010" t="s">
        <v>739</v>
      </c>
      <c r="L4010">
        <v>1</v>
      </c>
      <c r="M4010" t="s">
        <v>8570</v>
      </c>
    </row>
    <row r="4011" spans="1:13" x14ac:dyDescent="0.25">
      <c r="A4011">
        <v>8443</v>
      </c>
      <c r="B4011">
        <v>2015</v>
      </c>
      <c r="C4011" t="s">
        <v>3276</v>
      </c>
      <c r="D4011" t="s">
        <v>92</v>
      </c>
      <c r="E4011" t="s">
        <v>3194</v>
      </c>
      <c r="F4011" t="s">
        <v>3350</v>
      </c>
      <c r="G4011" t="s">
        <v>3841</v>
      </c>
      <c r="H4011">
        <v>76</v>
      </c>
      <c r="I4011">
        <v>68</v>
      </c>
      <c r="K4011" t="s">
        <v>2595</v>
      </c>
      <c r="L4011">
        <v>1</v>
      </c>
      <c r="M4011" t="s">
        <v>8573</v>
      </c>
    </row>
    <row r="4012" spans="1:13" x14ac:dyDescent="0.25">
      <c r="A4012">
        <v>8445</v>
      </c>
      <c r="B4012">
        <v>2015</v>
      </c>
      <c r="C4012" t="s">
        <v>3276</v>
      </c>
      <c r="D4012" t="s">
        <v>95</v>
      </c>
      <c r="E4012" t="s">
        <v>3194</v>
      </c>
      <c r="F4012" t="s">
        <v>3232</v>
      </c>
      <c r="G4012" t="s">
        <v>3841</v>
      </c>
      <c r="H4012">
        <v>66</v>
      </c>
      <c r="I4012">
        <v>65</v>
      </c>
      <c r="J4012" t="s">
        <v>3843</v>
      </c>
      <c r="K4012" t="s">
        <v>2487</v>
      </c>
      <c r="L4012">
        <v>1</v>
      </c>
      <c r="M4012" t="s">
        <v>8575</v>
      </c>
    </row>
    <row r="4013" spans="1:13" x14ac:dyDescent="0.25">
      <c r="A4013">
        <v>8446</v>
      </c>
      <c r="B4013">
        <v>2015</v>
      </c>
      <c r="C4013" t="s">
        <v>3276</v>
      </c>
      <c r="D4013" t="s">
        <v>651</v>
      </c>
      <c r="E4013" t="s">
        <v>3194</v>
      </c>
      <c r="F4013" t="s">
        <v>3320</v>
      </c>
      <c r="G4013" t="s">
        <v>3842</v>
      </c>
      <c r="H4013">
        <v>59</v>
      </c>
      <c r="I4013">
        <v>51</v>
      </c>
      <c r="K4013" t="s">
        <v>1348</v>
      </c>
      <c r="L4013">
        <v>1</v>
      </c>
      <c r="M4013" t="s">
        <v>8576</v>
      </c>
    </row>
    <row r="4014" spans="1:13" x14ac:dyDescent="0.25">
      <c r="A4014">
        <v>8448</v>
      </c>
      <c r="B4014">
        <v>2015</v>
      </c>
      <c r="C4014" t="s">
        <v>3276</v>
      </c>
      <c r="D4014" t="s">
        <v>481</v>
      </c>
      <c r="E4014" t="s">
        <v>3194</v>
      </c>
      <c r="F4014" t="s">
        <v>3374</v>
      </c>
      <c r="G4014" t="s">
        <v>3841</v>
      </c>
      <c r="H4014">
        <v>82</v>
      </c>
      <c r="I4014">
        <v>74</v>
      </c>
      <c r="K4014" t="s">
        <v>2490</v>
      </c>
      <c r="L4014">
        <v>1</v>
      </c>
      <c r="M4014" t="s">
        <v>8578</v>
      </c>
    </row>
    <row r="4015" spans="1:13" x14ac:dyDescent="0.25">
      <c r="A4015">
        <v>8451</v>
      </c>
      <c r="B4015">
        <v>2015</v>
      </c>
      <c r="C4015" t="s">
        <v>3291</v>
      </c>
      <c r="D4015" t="s">
        <v>98</v>
      </c>
      <c r="E4015" t="s">
        <v>3194</v>
      </c>
      <c r="F4015" t="s">
        <v>3522</v>
      </c>
      <c r="G4015" t="s">
        <v>3842</v>
      </c>
      <c r="H4015">
        <v>97</v>
      </c>
      <c r="I4015">
        <v>79</v>
      </c>
      <c r="K4015" t="s">
        <v>176</v>
      </c>
      <c r="L4015">
        <v>1</v>
      </c>
      <c r="M4015" t="s">
        <v>8581</v>
      </c>
    </row>
    <row r="4016" spans="1:13" x14ac:dyDescent="0.25">
      <c r="A4016">
        <v>8452</v>
      </c>
      <c r="B4016">
        <v>2015</v>
      </c>
      <c r="C4016" t="s">
        <v>3291</v>
      </c>
      <c r="D4016" t="s">
        <v>10</v>
      </c>
      <c r="E4016" t="s">
        <v>3194</v>
      </c>
      <c r="F4016" t="s">
        <v>3321</v>
      </c>
      <c r="G4016" t="s">
        <v>3842</v>
      </c>
      <c r="H4016">
        <v>83</v>
      </c>
      <c r="I4016">
        <v>53</v>
      </c>
      <c r="K4016" t="s">
        <v>258</v>
      </c>
      <c r="L4016">
        <v>1</v>
      </c>
      <c r="M4016" t="s">
        <v>4885</v>
      </c>
    </row>
    <row r="4017" spans="1:13" x14ac:dyDescent="0.25">
      <c r="A4017">
        <v>8453</v>
      </c>
      <c r="B4017">
        <v>2015</v>
      </c>
      <c r="C4017" t="s">
        <v>3291</v>
      </c>
      <c r="D4017" t="s">
        <v>128</v>
      </c>
      <c r="E4017" t="s">
        <v>3194</v>
      </c>
      <c r="F4017" t="s">
        <v>3421</v>
      </c>
      <c r="G4017" t="s">
        <v>3842</v>
      </c>
      <c r="H4017">
        <v>99</v>
      </c>
      <c r="I4017">
        <v>71</v>
      </c>
      <c r="K4017" t="s">
        <v>259</v>
      </c>
      <c r="L4017">
        <v>1</v>
      </c>
      <c r="M4017" t="s">
        <v>7512</v>
      </c>
    </row>
    <row r="4018" spans="1:13" x14ac:dyDescent="0.25">
      <c r="A4018">
        <v>8455</v>
      </c>
      <c r="B4018">
        <v>2015</v>
      </c>
      <c r="C4018" t="s">
        <v>3291</v>
      </c>
      <c r="D4018" t="s">
        <v>102</v>
      </c>
      <c r="E4018" t="s">
        <v>3194</v>
      </c>
      <c r="F4018" t="s">
        <v>3377</v>
      </c>
      <c r="G4018" t="s">
        <v>3842</v>
      </c>
      <c r="H4018">
        <v>89</v>
      </c>
      <c r="I4018">
        <v>73</v>
      </c>
      <c r="K4018" t="s">
        <v>261</v>
      </c>
      <c r="L4018">
        <v>1</v>
      </c>
      <c r="M4018" t="s">
        <v>6687</v>
      </c>
    </row>
    <row r="4019" spans="1:13" x14ac:dyDescent="0.25">
      <c r="A4019">
        <v>8456</v>
      </c>
      <c r="B4019">
        <v>2015</v>
      </c>
      <c r="C4019" t="s">
        <v>3291</v>
      </c>
      <c r="D4019" t="s">
        <v>104</v>
      </c>
      <c r="E4019" t="s">
        <v>3194</v>
      </c>
      <c r="F4019" t="s">
        <v>3330</v>
      </c>
      <c r="G4019" t="s">
        <v>3842</v>
      </c>
      <c r="H4019">
        <v>94</v>
      </c>
      <c r="I4019">
        <v>77</v>
      </c>
      <c r="K4019" t="s">
        <v>673</v>
      </c>
      <c r="L4019">
        <v>1</v>
      </c>
      <c r="M4019" t="s">
        <v>7164</v>
      </c>
    </row>
    <row r="4020" spans="1:13" x14ac:dyDescent="0.25">
      <c r="A4020">
        <v>8459</v>
      </c>
      <c r="B4020">
        <v>2015</v>
      </c>
      <c r="C4020" t="s">
        <v>3291</v>
      </c>
      <c r="D4020" t="s">
        <v>24</v>
      </c>
      <c r="E4020" t="s">
        <v>3194</v>
      </c>
      <c r="F4020" t="s">
        <v>3297</v>
      </c>
      <c r="G4020" t="s">
        <v>3842</v>
      </c>
      <c r="H4020">
        <v>69</v>
      </c>
      <c r="I4020">
        <v>55</v>
      </c>
      <c r="K4020" t="s">
        <v>264</v>
      </c>
      <c r="L4020">
        <v>1</v>
      </c>
      <c r="M4020" t="s">
        <v>4327</v>
      </c>
    </row>
    <row r="4021" spans="1:13" x14ac:dyDescent="0.25">
      <c r="A4021">
        <v>8460</v>
      </c>
      <c r="B4021">
        <v>2015</v>
      </c>
      <c r="C4021" t="s">
        <v>3291</v>
      </c>
      <c r="D4021" t="s">
        <v>26</v>
      </c>
      <c r="E4021" t="s">
        <v>3194</v>
      </c>
      <c r="F4021" t="s">
        <v>3518</v>
      </c>
      <c r="G4021" t="s">
        <v>3842</v>
      </c>
      <c r="H4021">
        <v>84</v>
      </c>
      <c r="I4021">
        <v>67</v>
      </c>
      <c r="K4021" t="s">
        <v>464</v>
      </c>
      <c r="L4021">
        <v>1</v>
      </c>
      <c r="M4021" t="s">
        <v>8241</v>
      </c>
    </row>
    <row r="4022" spans="1:13" x14ac:dyDescent="0.25">
      <c r="A4022">
        <v>8461</v>
      </c>
      <c r="B4022">
        <v>2015</v>
      </c>
      <c r="C4022" t="s">
        <v>3291</v>
      </c>
      <c r="D4022" t="s">
        <v>28</v>
      </c>
      <c r="E4022" t="s">
        <v>3194</v>
      </c>
      <c r="F4022" t="s">
        <v>3402</v>
      </c>
      <c r="G4022" t="s">
        <v>3842</v>
      </c>
      <c r="H4022">
        <v>84</v>
      </c>
      <c r="I4022">
        <v>54</v>
      </c>
      <c r="K4022" t="s">
        <v>419</v>
      </c>
      <c r="L4022">
        <v>1</v>
      </c>
      <c r="M4022" t="s">
        <v>6895</v>
      </c>
    </row>
    <row r="4023" spans="1:13" x14ac:dyDescent="0.25">
      <c r="A4023">
        <v>8462</v>
      </c>
      <c r="B4023">
        <v>2015</v>
      </c>
      <c r="C4023" t="s">
        <v>3291</v>
      </c>
      <c r="D4023" t="s">
        <v>183</v>
      </c>
      <c r="E4023" t="s">
        <v>3194</v>
      </c>
      <c r="F4023" t="s">
        <v>3478</v>
      </c>
      <c r="G4023" t="s">
        <v>3842</v>
      </c>
      <c r="H4023">
        <v>100</v>
      </c>
      <c r="I4023">
        <v>92</v>
      </c>
      <c r="K4023" t="s">
        <v>465</v>
      </c>
      <c r="L4023">
        <v>1</v>
      </c>
      <c r="M4023" t="s">
        <v>8582</v>
      </c>
    </row>
    <row r="4024" spans="1:13" x14ac:dyDescent="0.25">
      <c r="A4024">
        <v>8463</v>
      </c>
      <c r="B4024">
        <v>2015</v>
      </c>
      <c r="C4024" t="s">
        <v>3291</v>
      </c>
      <c r="D4024" t="s">
        <v>32</v>
      </c>
      <c r="E4024" t="s">
        <v>3194</v>
      </c>
      <c r="F4024" t="s">
        <v>3398</v>
      </c>
      <c r="G4024" t="s">
        <v>3842</v>
      </c>
      <c r="H4024">
        <v>79</v>
      </c>
      <c r="I4024">
        <v>46</v>
      </c>
      <c r="K4024" t="s">
        <v>954</v>
      </c>
      <c r="L4024">
        <v>1</v>
      </c>
      <c r="M4024" t="s">
        <v>8583</v>
      </c>
    </row>
    <row r="4025" spans="1:13" x14ac:dyDescent="0.25">
      <c r="A4025">
        <v>8465</v>
      </c>
      <c r="B4025">
        <v>2015</v>
      </c>
      <c r="C4025" t="s">
        <v>3291</v>
      </c>
      <c r="D4025" t="s">
        <v>36</v>
      </c>
      <c r="E4025" t="s">
        <v>3194</v>
      </c>
      <c r="F4025" t="s">
        <v>3350</v>
      </c>
      <c r="G4025" t="s">
        <v>3842</v>
      </c>
      <c r="H4025">
        <v>82</v>
      </c>
      <c r="I4025">
        <v>70</v>
      </c>
      <c r="K4025" t="s">
        <v>956</v>
      </c>
      <c r="L4025">
        <v>1</v>
      </c>
      <c r="M4025" t="s">
        <v>8585</v>
      </c>
    </row>
    <row r="4026" spans="1:13" x14ac:dyDescent="0.25">
      <c r="A4026">
        <v>8467</v>
      </c>
      <c r="B4026">
        <v>2015</v>
      </c>
      <c r="C4026" t="s">
        <v>3291</v>
      </c>
      <c r="D4026" t="s">
        <v>85</v>
      </c>
      <c r="E4026" t="s">
        <v>3194</v>
      </c>
      <c r="F4026" t="s">
        <v>3374</v>
      </c>
      <c r="G4026" t="s">
        <v>3841</v>
      </c>
      <c r="H4026">
        <v>96</v>
      </c>
      <c r="I4026">
        <v>82</v>
      </c>
      <c r="K4026" t="s">
        <v>1006</v>
      </c>
      <c r="L4026">
        <v>1</v>
      </c>
      <c r="M4026" t="s">
        <v>8587</v>
      </c>
    </row>
    <row r="4027" spans="1:13" x14ac:dyDescent="0.25">
      <c r="A4027">
        <v>8468</v>
      </c>
      <c r="B4027">
        <v>2015</v>
      </c>
      <c r="C4027" t="s">
        <v>3291</v>
      </c>
      <c r="D4027" t="s">
        <v>40</v>
      </c>
      <c r="E4027" t="s">
        <v>3194</v>
      </c>
      <c r="F4027" t="s">
        <v>3276</v>
      </c>
      <c r="G4027" t="s">
        <v>3842</v>
      </c>
      <c r="H4027">
        <v>93</v>
      </c>
      <c r="I4027">
        <v>91</v>
      </c>
      <c r="J4027" t="s">
        <v>3843</v>
      </c>
      <c r="K4027" t="s">
        <v>1007</v>
      </c>
      <c r="L4027">
        <v>1</v>
      </c>
      <c r="M4027" t="s">
        <v>8566</v>
      </c>
    </row>
    <row r="4028" spans="1:13" x14ac:dyDescent="0.25">
      <c r="A4028">
        <v>8470</v>
      </c>
      <c r="B4028">
        <v>2015</v>
      </c>
      <c r="C4028" t="s">
        <v>3291</v>
      </c>
      <c r="D4028" t="s">
        <v>422</v>
      </c>
      <c r="E4028" t="s">
        <v>3194</v>
      </c>
      <c r="F4028" t="s">
        <v>3372</v>
      </c>
      <c r="G4028" t="s">
        <v>3842</v>
      </c>
      <c r="H4028">
        <v>69</v>
      </c>
      <c r="I4028">
        <v>64</v>
      </c>
      <c r="K4028" t="s">
        <v>2597</v>
      </c>
      <c r="L4028">
        <v>1</v>
      </c>
      <c r="M4028" t="s">
        <v>8589</v>
      </c>
    </row>
    <row r="4029" spans="1:13" x14ac:dyDescent="0.25">
      <c r="A4029">
        <v>8472</v>
      </c>
      <c r="B4029">
        <v>2015</v>
      </c>
      <c r="C4029" t="s">
        <v>3291</v>
      </c>
      <c r="D4029" t="s">
        <v>89</v>
      </c>
      <c r="E4029" t="s">
        <v>3194</v>
      </c>
      <c r="F4029" t="s">
        <v>3320</v>
      </c>
      <c r="G4029" t="s">
        <v>3842</v>
      </c>
      <c r="H4029">
        <v>75</v>
      </c>
      <c r="I4029">
        <v>55</v>
      </c>
      <c r="K4029" t="s">
        <v>1401</v>
      </c>
      <c r="L4029">
        <v>1</v>
      </c>
      <c r="M4029" t="s">
        <v>8591</v>
      </c>
    </row>
    <row r="4030" spans="1:13" x14ac:dyDescent="0.25">
      <c r="A4030">
        <v>8473</v>
      </c>
      <c r="B4030">
        <v>2015</v>
      </c>
      <c r="C4030" t="s">
        <v>3291</v>
      </c>
      <c r="D4030" t="s">
        <v>47</v>
      </c>
      <c r="E4030" t="s">
        <v>3194</v>
      </c>
      <c r="F4030" t="s">
        <v>3323</v>
      </c>
      <c r="G4030" t="s">
        <v>3842</v>
      </c>
      <c r="H4030">
        <v>61</v>
      </c>
      <c r="I4030">
        <v>41</v>
      </c>
      <c r="K4030" t="s">
        <v>2598</v>
      </c>
      <c r="L4030">
        <v>1</v>
      </c>
      <c r="M4030" t="s">
        <v>8592</v>
      </c>
    </row>
    <row r="4031" spans="1:13" x14ac:dyDescent="0.25">
      <c r="A4031">
        <v>8476</v>
      </c>
      <c r="B4031">
        <v>2015</v>
      </c>
      <c r="C4031" t="s">
        <v>3291</v>
      </c>
      <c r="D4031" t="s">
        <v>93</v>
      </c>
      <c r="E4031" t="s">
        <v>3194</v>
      </c>
      <c r="F4031" t="s">
        <v>3356</v>
      </c>
      <c r="G4031" t="s">
        <v>3842</v>
      </c>
      <c r="H4031">
        <v>84</v>
      </c>
      <c r="I4031">
        <v>69</v>
      </c>
      <c r="K4031" t="s">
        <v>964</v>
      </c>
      <c r="L4031">
        <v>1</v>
      </c>
      <c r="M4031" t="s">
        <v>8595</v>
      </c>
    </row>
    <row r="4032" spans="1:13" x14ac:dyDescent="0.25">
      <c r="A4032">
        <v>8478</v>
      </c>
      <c r="B4032">
        <v>2015</v>
      </c>
      <c r="C4032" t="s">
        <v>3291</v>
      </c>
      <c r="D4032" t="s">
        <v>651</v>
      </c>
      <c r="E4032" t="s">
        <v>3194</v>
      </c>
      <c r="F4032" t="s">
        <v>3221</v>
      </c>
      <c r="G4032" t="s">
        <v>3842</v>
      </c>
      <c r="H4032">
        <v>81</v>
      </c>
      <c r="I4032">
        <v>75</v>
      </c>
      <c r="K4032" t="s">
        <v>2599</v>
      </c>
      <c r="L4032">
        <v>1</v>
      </c>
      <c r="M4032" t="s">
        <v>8597</v>
      </c>
    </row>
    <row r="4033" spans="1:13" x14ac:dyDescent="0.25">
      <c r="A4033">
        <v>8481</v>
      </c>
      <c r="B4033">
        <v>2015</v>
      </c>
      <c r="C4033" t="s">
        <v>3291</v>
      </c>
      <c r="D4033" t="s">
        <v>310</v>
      </c>
      <c r="E4033" t="s">
        <v>3194</v>
      </c>
      <c r="F4033" t="s">
        <v>3304</v>
      </c>
      <c r="G4033" t="s">
        <v>3841</v>
      </c>
      <c r="H4033">
        <v>81</v>
      </c>
      <c r="I4033">
        <v>78</v>
      </c>
      <c r="K4033" t="s">
        <v>968</v>
      </c>
      <c r="L4033">
        <v>1</v>
      </c>
      <c r="M4033" t="s">
        <v>8600</v>
      </c>
    </row>
    <row r="4034" spans="1:13" x14ac:dyDescent="0.25">
      <c r="A4034">
        <v>8483</v>
      </c>
      <c r="B4034">
        <v>2015</v>
      </c>
      <c r="C4034" t="s">
        <v>3381</v>
      </c>
      <c r="D4034" t="s">
        <v>64</v>
      </c>
      <c r="E4034" t="s">
        <v>3194</v>
      </c>
      <c r="F4034" t="s">
        <v>3402</v>
      </c>
      <c r="G4034" t="s">
        <v>3842</v>
      </c>
      <c r="H4034">
        <v>83</v>
      </c>
      <c r="I4034">
        <v>73</v>
      </c>
      <c r="K4034" t="s">
        <v>176</v>
      </c>
      <c r="L4034">
        <v>1</v>
      </c>
      <c r="M4034" t="s">
        <v>6887</v>
      </c>
    </row>
    <row r="4035" spans="1:13" x14ac:dyDescent="0.25">
      <c r="A4035">
        <v>8485</v>
      </c>
      <c r="B4035">
        <v>2015</v>
      </c>
      <c r="C4035" t="s">
        <v>3381</v>
      </c>
      <c r="D4035" t="s">
        <v>128</v>
      </c>
      <c r="E4035" t="s">
        <v>3194</v>
      </c>
      <c r="F4035" t="s">
        <v>3479</v>
      </c>
      <c r="G4035" t="s">
        <v>3842</v>
      </c>
      <c r="H4035">
        <v>105</v>
      </c>
      <c r="I4035">
        <v>80</v>
      </c>
      <c r="K4035" t="s">
        <v>99</v>
      </c>
      <c r="L4035">
        <v>1</v>
      </c>
      <c r="M4035" t="s">
        <v>8602</v>
      </c>
    </row>
    <row r="4036" spans="1:13" x14ac:dyDescent="0.25">
      <c r="A4036">
        <v>8489</v>
      </c>
      <c r="B4036">
        <v>2015</v>
      </c>
      <c r="C4036" t="s">
        <v>3381</v>
      </c>
      <c r="D4036" t="s">
        <v>289</v>
      </c>
      <c r="E4036" t="s">
        <v>3194</v>
      </c>
      <c r="F4036" t="s">
        <v>3429</v>
      </c>
      <c r="G4036" t="s">
        <v>3841</v>
      </c>
      <c r="H4036">
        <v>58</v>
      </c>
      <c r="I4036">
        <v>54</v>
      </c>
      <c r="K4036" t="s">
        <v>350</v>
      </c>
      <c r="L4036">
        <v>1</v>
      </c>
      <c r="M4036" t="s">
        <v>5783</v>
      </c>
    </row>
    <row r="4037" spans="1:13" x14ac:dyDescent="0.25">
      <c r="A4037">
        <v>8491</v>
      </c>
      <c r="B4037">
        <v>2015</v>
      </c>
      <c r="C4037" t="s">
        <v>3381</v>
      </c>
      <c r="D4037" t="s">
        <v>263</v>
      </c>
      <c r="E4037" t="s">
        <v>3194</v>
      </c>
      <c r="F4037" t="s">
        <v>3425</v>
      </c>
      <c r="G4037" t="s">
        <v>3842</v>
      </c>
      <c r="H4037">
        <v>80</v>
      </c>
      <c r="I4037">
        <v>62</v>
      </c>
      <c r="K4037" t="s">
        <v>315</v>
      </c>
      <c r="L4037">
        <v>1</v>
      </c>
      <c r="M4037" t="s">
        <v>5939</v>
      </c>
    </row>
    <row r="4038" spans="1:13" x14ac:dyDescent="0.25">
      <c r="A4038">
        <v>8492</v>
      </c>
      <c r="B4038">
        <v>2015</v>
      </c>
      <c r="C4038" t="s">
        <v>3381</v>
      </c>
      <c r="D4038" t="s">
        <v>26</v>
      </c>
      <c r="E4038" t="s">
        <v>3194</v>
      </c>
      <c r="F4038" t="s">
        <v>3331</v>
      </c>
      <c r="G4038" t="s">
        <v>3842</v>
      </c>
      <c r="H4038">
        <v>89</v>
      </c>
      <c r="I4038">
        <v>88</v>
      </c>
      <c r="J4038" t="s">
        <v>3844</v>
      </c>
      <c r="K4038" t="s">
        <v>179</v>
      </c>
      <c r="L4038">
        <v>1</v>
      </c>
      <c r="M4038" t="s">
        <v>5475</v>
      </c>
    </row>
    <row r="4039" spans="1:13" x14ac:dyDescent="0.25">
      <c r="A4039">
        <v>8493</v>
      </c>
      <c r="B4039">
        <v>2015</v>
      </c>
      <c r="C4039" t="s">
        <v>3381</v>
      </c>
      <c r="D4039" t="s">
        <v>181</v>
      </c>
      <c r="E4039" t="s">
        <v>3194</v>
      </c>
      <c r="F4039" t="s">
        <v>3530</v>
      </c>
      <c r="G4039" t="s">
        <v>3842</v>
      </c>
      <c r="H4039">
        <v>61</v>
      </c>
      <c r="I4039">
        <v>60</v>
      </c>
      <c r="K4039" t="s">
        <v>155</v>
      </c>
      <c r="L4039">
        <v>1</v>
      </c>
      <c r="M4039" t="s">
        <v>8603</v>
      </c>
    </row>
    <row r="4040" spans="1:13" x14ac:dyDescent="0.25">
      <c r="A4040">
        <v>8494</v>
      </c>
      <c r="B4040">
        <v>2015</v>
      </c>
      <c r="C4040" t="s">
        <v>3381</v>
      </c>
      <c r="D4040" t="s">
        <v>134</v>
      </c>
      <c r="E4040" t="s">
        <v>3194</v>
      </c>
      <c r="F4040" t="s">
        <v>3411</v>
      </c>
      <c r="G4040" t="s">
        <v>3842</v>
      </c>
      <c r="H4040">
        <v>64</v>
      </c>
      <c r="I4040">
        <v>48</v>
      </c>
      <c r="K4040" t="s">
        <v>429</v>
      </c>
      <c r="L4040">
        <v>1</v>
      </c>
      <c r="M4040" t="s">
        <v>6669</v>
      </c>
    </row>
    <row r="4041" spans="1:13" x14ac:dyDescent="0.25">
      <c r="A4041">
        <v>8495</v>
      </c>
      <c r="B4041">
        <v>2015</v>
      </c>
      <c r="C4041" t="s">
        <v>3381</v>
      </c>
      <c r="D4041" t="s">
        <v>32</v>
      </c>
      <c r="E4041" t="s">
        <v>3194</v>
      </c>
      <c r="F4041" t="s">
        <v>3839</v>
      </c>
      <c r="G4041" t="s">
        <v>3842</v>
      </c>
      <c r="H4041">
        <v>82</v>
      </c>
      <c r="I4041">
        <v>61</v>
      </c>
      <c r="K4041" t="s">
        <v>548</v>
      </c>
      <c r="L4041">
        <v>1</v>
      </c>
      <c r="M4041" t="s">
        <v>8604</v>
      </c>
    </row>
    <row r="4042" spans="1:13" x14ac:dyDescent="0.25">
      <c r="A4042">
        <v>8497</v>
      </c>
      <c r="B4042">
        <v>2015</v>
      </c>
      <c r="C4042" t="s">
        <v>3381</v>
      </c>
      <c r="D4042" t="s">
        <v>36</v>
      </c>
      <c r="E4042" t="s">
        <v>3194</v>
      </c>
      <c r="F4042" t="s">
        <v>3356</v>
      </c>
      <c r="G4042" t="s">
        <v>3842</v>
      </c>
      <c r="H4042">
        <v>85</v>
      </c>
      <c r="I4042">
        <v>79</v>
      </c>
      <c r="K4042" t="s">
        <v>694</v>
      </c>
      <c r="L4042">
        <v>1</v>
      </c>
      <c r="M4042" t="s">
        <v>8606</v>
      </c>
    </row>
    <row r="4043" spans="1:13" x14ac:dyDescent="0.25">
      <c r="A4043">
        <v>8499</v>
      </c>
      <c r="B4043">
        <v>2015</v>
      </c>
      <c r="C4043" t="s">
        <v>3381</v>
      </c>
      <c r="D4043" t="s">
        <v>85</v>
      </c>
      <c r="E4043" t="s">
        <v>3194</v>
      </c>
      <c r="F4043" t="s">
        <v>3320</v>
      </c>
      <c r="G4043" t="s">
        <v>3842</v>
      </c>
      <c r="H4043">
        <v>71</v>
      </c>
      <c r="I4043">
        <v>68</v>
      </c>
      <c r="K4043" t="s">
        <v>1421</v>
      </c>
      <c r="L4043">
        <v>1</v>
      </c>
      <c r="M4043" t="s">
        <v>8608</v>
      </c>
    </row>
    <row r="4044" spans="1:13" x14ac:dyDescent="0.25">
      <c r="A4044">
        <v>8500</v>
      </c>
      <c r="B4044">
        <v>2015</v>
      </c>
      <c r="C4044" t="s">
        <v>3381</v>
      </c>
      <c r="D4044" t="s">
        <v>274</v>
      </c>
      <c r="E4044" t="s">
        <v>3194</v>
      </c>
      <c r="F4044" t="s">
        <v>3323</v>
      </c>
      <c r="G4044" t="s">
        <v>3841</v>
      </c>
      <c r="H4044">
        <v>78</v>
      </c>
      <c r="I4044">
        <v>71</v>
      </c>
      <c r="K4044" t="s">
        <v>553</v>
      </c>
      <c r="L4044">
        <v>1</v>
      </c>
      <c r="M4044" t="s">
        <v>8609</v>
      </c>
    </row>
    <row r="4045" spans="1:13" x14ac:dyDescent="0.25">
      <c r="A4045">
        <v>8502</v>
      </c>
      <c r="B4045">
        <v>2015</v>
      </c>
      <c r="C4045" t="s">
        <v>3381</v>
      </c>
      <c r="D4045" t="s">
        <v>422</v>
      </c>
      <c r="E4045" t="s">
        <v>3194</v>
      </c>
      <c r="F4045" t="s">
        <v>3221</v>
      </c>
      <c r="G4045" t="s">
        <v>3841</v>
      </c>
      <c r="H4045">
        <v>71</v>
      </c>
      <c r="I4045">
        <v>61</v>
      </c>
      <c r="K4045" t="s">
        <v>695</v>
      </c>
      <c r="L4045">
        <v>1</v>
      </c>
      <c r="M4045" t="s">
        <v>8610</v>
      </c>
    </row>
    <row r="4046" spans="1:13" x14ac:dyDescent="0.25">
      <c r="A4046">
        <v>8505</v>
      </c>
      <c r="B4046">
        <v>2015</v>
      </c>
      <c r="C4046" t="s">
        <v>3381</v>
      </c>
      <c r="D4046" t="s">
        <v>47</v>
      </c>
      <c r="E4046" t="s">
        <v>3194</v>
      </c>
      <c r="F4046" t="s">
        <v>3374</v>
      </c>
      <c r="G4046" t="s">
        <v>3841</v>
      </c>
      <c r="H4046">
        <v>86</v>
      </c>
      <c r="I4046">
        <v>79</v>
      </c>
      <c r="K4046" t="s">
        <v>821</v>
      </c>
      <c r="L4046">
        <v>1</v>
      </c>
      <c r="M4046" t="s">
        <v>8613</v>
      </c>
    </row>
    <row r="4047" spans="1:13" x14ac:dyDescent="0.25">
      <c r="A4047">
        <v>8506</v>
      </c>
      <c r="B4047">
        <v>2015</v>
      </c>
      <c r="C4047" t="s">
        <v>3381</v>
      </c>
      <c r="D4047" t="s">
        <v>49</v>
      </c>
      <c r="E4047" t="s">
        <v>3194</v>
      </c>
      <c r="F4047" t="s">
        <v>3291</v>
      </c>
      <c r="G4047" t="s">
        <v>3841</v>
      </c>
      <c r="H4047">
        <v>101</v>
      </c>
      <c r="I4047">
        <v>87</v>
      </c>
      <c r="K4047" t="s">
        <v>822</v>
      </c>
      <c r="L4047">
        <v>1</v>
      </c>
      <c r="M4047" t="s">
        <v>8593</v>
      </c>
    </row>
    <row r="4048" spans="1:13" x14ac:dyDescent="0.25">
      <c r="A4048">
        <v>8508</v>
      </c>
      <c r="B4048">
        <v>2015</v>
      </c>
      <c r="C4048" t="s">
        <v>3381</v>
      </c>
      <c r="D4048" t="s">
        <v>51</v>
      </c>
      <c r="E4048" t="s">
        <v>3194</v>
      </c>
      <c r="F4048" t="s">
        <v>3276</v>
      </c>
      <c r="G4048" t="s">
        <v>3841</v>
      </c>
      <c r="H4048">
        <v>79</v>
      </c>
      <c r="I4048">
        <v>68</v>
      </c>
      <c r="K4048" t="s">
        <v>824</v>
      </c>
      <c r="L4048">
        <v>1</v>
      </c>
      <c r="M4048" t="s">
        <v>8574</v>
      </c>
    </row>
    <row r="4049" spans="1:13" x14ac:dyDescent="0.25">
      <c r="A4049">
        <v>8510</v>
      </c>
      <c r="B4049">
        <v>2015</v>
      </c>
      <c r="C4049" t="s">
        <v>3381</v>
      </c>
      <c r="D4049" t="s">
        <v>651</v>
      </c>
      <c r="E4049" t="s">
        <v>3194</v>
      </c>
      <c r="F4049" t="s">
        <v>3304</v>
      </c>
      <c r="G4049" t="s">
        <v>3841</v>
      </c>
      <c r="H4049">
        <v>84</v>
      </c>
      <c r="I4049">
        <v>61</v>
      </c>
      <c r="K4049" t="s">
        <v>825</v>
      </c>
      <c r="L4049">
        <v>1</v>
      </c>
      <c r="M4049" t="s">
        <v>8616</v>
      </c>
    </row>
    <row r="4050" spans="1:13" x14ac:dyDescent="0.25">
      <c r="A4050">
        <v>8513</v>
      </c>
      <c r="B4050">
        <v>2015</v>
      </c>
      <c r="C4050" t="s">
        <v>3381</v>
      </c>
      <c r="D4050" t="s">
        <v>310</v>
      </c>
      <c r="E4050" t="s">
        <v>3194</v>
      </c>
      <c r="F4050" t="s">
        <v>3232</v>
      </c>
      <c r="G4050" t="s">
        <v>3841</v>
      </c>
      <c r="H4050">
        <v>64</v>
      </c>
      <c r="I4050">
        <v>61</v>
      </c>
      <c r="K4050" t="s">
        <v>2601</v>
      </c>
      <c r="L4050">
        <v>1</v>
      </c>
      <c r="M4050" t="s">
        <v>8619</v>
      </c>
    </row>
    <row r="4051" spans="1:13" x14ac:dyDescent="0.25">
      <c r="A4051">
        <v>8517</v>
      </c>
      <c r="B4051">
        <v>2015</v>
      </c>
      <c r="C4051" t="s">
        <v>3265</v>
      </c>
      <c r="D4051" t="s">
        <v>64</v>
      </c>
      <c r="E4051" t="s">
        <v>3194</v>
      </c>
      <c r="F4051" t="s">
        <v>3465</v>
      </c>
      <c r="G4051" t="s">
        <v>3842</v>
      </c>
      <c r="H4051">
        <v>68</v>
      </c>
      <c r="I4051">
        <v>45</v>
      </c>
      <c r="K4051" t="s">
        <v>176</v>
      </c>
      <c r="L4051">
        <v>1</v>
      </c>
      <c r="M4051" t="s">
        <v>6537</v>
      </c>
    </row>
    <row r="4052" spans="1:13" x14ac:dyDescent="0.25">
      <c r="A4052">
        <v>8518</v>
      </c>
      <c r="B4052">
        <v>2015</v>
      </c>
      <c r="C4052" t="s">
        <v>3265</v>
      </c>
      <c r="D4052" t="s">
        <v>65</v>
      </c>
      <c r="E4052" t="s">
        <v>3194</v>
      </c>
      <c r="F4052" t="s">
        <v>3315</v>
      </c>
      <c r="G4052" t="s">
        <v>3841</v>
      </c>
      <c r="H4052">
        <v>69</v>
      </c>
      <c r="I4052">
        <v>67</v>
      </c>
      <c r="K4052" t="s">
        <v>11</v>
      </c>
      <c r="L4052">
        <v>1</v>
      </c>
      <c r="M4052" t="s">
        <v>4746</v>
      </c>
    </row>
    <row r="4053" spans="1:13" x14ac:dyDescent="0.25">
      <c r="A4053">
        <v>8519</v>
      </c>
      <c r="B4053">
        <v>2015</v>
      </c>
      <c r="C4053" t="s">
        <v>3265</v>
      </c>
      <c r="D4053" t="s">
        <v>128</v>
      </c>
      <c r="E4053" t="s">
        <v>3194</v>
      </c>
      <c r="F4053" t="s">
        <v>3532</v>
      </c>
      <c r="G4053" t="s">
        <v>3842</v>
      </c>
      <c r="H4053">
        <v>61</v>
      </c>
      <c r="I4053">
        <v>56</v>
      </c>
      <c r="J4053" t="s">
        <v>3843</v>
      </c>
      <c r="K4053" t="s">
        <v>99</v>
      </c>
      <c r="L4053">
        <v>1</v>
      </c>
      <c r="M4053" t="s">
        <v>8623</v>
      </c>
    </row>
    <row r="4054" spans="1:13" x14ac:dyDescent="0.25">
      <c r="A4054">
        <v>8524</v>
      </c>
      <c r="B4054">
        <v>2015</v>
      </c>
      <c r="C4054" t="s">
        <v>3265</v>
      </c>
      <c r="D4054" t="s">
        <v>22</v>
      </c>
      <c r="E4054" t="s">
        <v>3194</v>
      </c>
      <c r="F4054" t="s">
        <v>3202</v>
      </c>
      <c r="G4054" t="s">
        <v>3842</v>
      </c>
      <c r="H4054">
        <v>85</v>
      </c>
      <c r="I4054">
        <v>47</v>
      </c>
      <c r="K4054" t="s">
        <v>291</v>
      </c>
      <c r="L4054">
        <v>1</v>
      </c>
      <c r="M4054" t="s">
        <v>7106</v>
      </c>
    </row>
    <row r="4055" spans="1:13" x14ac:dyDescent="0.25">
      <c r="A4055">
        <v>8525</v>
      </c>
      <c r="B4055">
        <v>2015</v>
      </c>
      <c r="C4055" t="s">
        <v>3265</v>
      </c>
      <c r="D4055" t="s">
        <v>744</v>
      </c>
      <c r="E4055" t="s">
        <v>3194</v>
      </c>
      <c r="F4055" t="s">
        <v>3530</v>
      </c>
      <c r="G4055" t="s">
        <v>3842</v>
      </c>
      <c r="H4055">
        <v>75</v>
      </c>
      <c r="I4055">
        <v>50</v>
      </c>
      <c r="K4055" t="s">
        <v>178</v>
      </c>
      <c r="L4055">
        <v>1</v>
      </c>
      <c r="M4055" t="s">
        <v>8624</v>
      </c>
    </row>
    <row r="4056" spans="1:13" x14ac:dyDescent="0.25">
      <c r="A4056">
        <v>8526</v>
      </c>
      <c r="B4056">
        <v>2015</v>
      </c>
      <c r="C4056" t="s">
        <v>3265</v>
      </c>
      <c r="D4056" t="s">
        <v>78</v>
      </c>
      <c r="E4056" t="s">
        <v>3194</v>
      </c>
      <c r="F4056" t="s">
        <v>3337</v>
      </c>
      <c r="G4056" t="s">
        <v>3842</v>
      </c>
      <c r="H4056">
        <v>79</v>
      </c>
      <c r="I4056">
        <v>34</v>
      </c>
      <c r="K4056" t="s">
        <v>154</v>
      </c>
      <c r="L4056">
        <v>1</v>
      </c>
      <c r="M4056" t="s">
        <v>4933</v>
      </c>
    </row>
    <row r="4057" spans="1:13" x14ac:dyDescent="0.25">
      <c r="A4057">
        <v>8529</v>
      </c>
      <c r="B4057">
        <v>2015</v>
      </c>
      <c r="C4057" t="s">
        <v>3265</v>
      </c>
      <c r="D4057" t="s">
        <v>32</v>
      </c>
      <c r="E4057" t="s">
        <v>3194</v>
      </c>
      <c r="F4057" t="s">
        <v>3257</v>
      </c>
      <c r="G4057" t="s">
        <v>3841</v>
      </c>
      <c r="H4057">
        <v>63</v>
      </c>
      <c r="I4057">
        <v>59</v>
      </c>
      <c r="K4057" t="s">
        <v>182</v>
      </c>
      <c r="L4057">
        <v>1</v>
      </c>
      <c r="M4057" t="s">
        <v>4091</v>
      </c>
    </row>
    <row r="4058" spans="1:13" x14ac:dyDescent="0.25">
      <c r="A4058">
        <v>8531</v>
      </c>
      <c r="B4058">
        <v>2015</v>
      </c>
      <c r="C4058" t="s">
        <v>3265</v>
      </c>
      <c r="D4058" t="s">
        <v>36</v>
      </c>
      <c r="E4058" t="s">
        <v>3194</v>
      </c>
      <c r="F4058" t="s">
        <v>3323</v>
      </c>
      <c r="G4058" t="s">
        <v>3842</v>
      </c>
      <c r="H4058">
        <v>72</v>
      </c>
      <c r="I4058">
        <v>47</v>
      </c>
      <c r="K4058" t="s">
        <v>1568</v>
      </c>
      <c r="L4058">
        <v>1</v>
      </c>
      <c r="M4058" t="s">
        <v>8626</v>
      </c>
    </row>
    <row r="4059" spans="1:13" x14ac:dyDescent="0.25">
      <c r="A4059">
        <v>8532</v>
      </c>
      <c r="B4059">
        <v>2015</v>
      </c>
      <c r="C4059" t="s">
        <v>3265</v>
      </c>
      <c r="D4059" t="s">
        <v>271</v>
      </c>
      <c r="E4059" t="s">
        <v>3194</v>
      </c>
      <c r="F4059" t="s">
        <v>3381</v>
      </c>
      <c r="G4059" t="s">
        <v>3842</v>
      </c>
      <c r="H4059">
        <v>75</v>
      </c>
      <c r="I4059">
        <v>55</v>
      </c>
      <c r="K4059" t="s">
        <v>2603</v>
      </c>
      <c r="L4059">
        <v>1</v>
      </c>
      <c r="M4059" t="s">
        <v>8607</v>
      </c>
    </row>
    <row r="4060" spans="1:13" x14ac:dyDescent="0.25">
      <c r="A4060">
        <v>8534</v>
      </c>
      <c r="B4060">
        <v>2015</v>
      </c>
      <c r="C4060" t="s">
        <v>3265</v>
      </c>
      <c r="D4060" t="s">
        <v>455</v>
      </c>
      <c r="E4060" t="s">
        <v>3194</v>
      </c>
      <c r="F4060" t="s">
        <v>3304</v>
      </c>
      <c r="G4060" t="s">
        <v>3841</v>
      </c>
      <c r="H4060">
        <v>79</v>
      </c>
      <c r="I4060">
        <v>61</v>
      </c>
      <c r="K4060" t="s">
        <v>566</v>
      </c>
      <c r="L4060">
        <v>1</v>
      </c>
      <c r="M4060" t="s">
        <v>8628</v>
      </c>
    </row>
    <row r="4061" spans="1:13" x14ac:dyDescent="0.25">
      <c r="A4061">
        <v>8537</v>
      </c>
      <c r="B4061">
        <v>2015</v>
      </c>
      <c r="C4061" t="s">
        <v>3265</v>
      </c>
      <c r="D4061" t="s">
        <v>44</v>
      </c>
      <c r="E4061" t="s">
        <v>3194</v>
      </c>
      <c r="F4061" t="s">
        <v>3291</v>
      </c>
      <c r="G4061" t="s">
        <v>3842</v>
      </c>
      <c r="H4061">
        <v>57</v>
      </c>
      <c r="I4061">
        <v>56</v>
      </c>
      <c r="K4061" t="s">
        <v>166</v>
      </c>
      <c r="L4061">
        <v>1</v>
      </c>
      <c r="M4061" t="s">
        <v>8590</v>
      </c>
    </row>
    <row r="4062" spans="1:13" x14ac:dyDescent="0.25">
      <c r="A4062">
        <v>8539</v>
      </c>
      <c r="B4062">
        <v>2015</v>
      </c>
      <c r="C4062" t="s">
        <v>3265</v>
      </c>
      <c r="D4062" t="s">
        <v>47</v>
      </c>
      <c r="E4062" t="s">
        <v>3194</v>
      </c>
      <c r="F4062" t="s">
        <v>3834</v>
      </c>
      <c r="G4062" t="s">
        <v>3841</v>
      </c>
      <c r="H4062">
        <v>68</v>
      </c>
      <c r="I4062">
        <v>61</v>
      </c>
      <c r="K4062" t="s">
        <v>121</v>
      </c>
      <c r="L4062">
        <v>1</v>
      </c>
      <c r="M4062" t="s">
        <v>8631</v>
      </c>
    </row>
    <row r="4063" spans="1:13" x14ac:dyDescent="0.25">
      <c r="A4063">
        <v>8540</v>
      </c>
      <c r="B4063">
        <v>2015</v>
      </c>
      <c r="C4063" t="s">
        <v>3265</v>
      </c>
      <c r="D4063" t="s">
        <v>300</v>
      </c>
      <c r="E4063" t="s">
        <v>3194</v>
      </c>
      <c r="F4063" t="s">
        <v>3374</v>
      </c>
      <c r="G4063" t="s">
        <v>3841</v>
      </c>
      <c r="H4063">
        <v>62</v>
      </c>
      <c r="I4063">
        <v>61</v>
      </c>
      <c r="K4063" t="s">
        <v>122</v>
      </c>
      <c r="L4063">
        <v>1</v>
      </c>
      <c r="M4063" t="s">
        <v>8632</v>
      </c>
    </row>
    <row r="4064" spans="1:13" x14ac:dyDescent="0.25">
      <c r="A4064">
        <v>8542</v>
      </c>
      <c r="B4064">
        <v>2015</v>
      </c>
      <c r="C4064" t="s">
        <v>3265</v>
      </c>
      <c r="D4064" t="s">
        <v>93</v>
      </c>
      <c r="E4064" t="s">
        <v>3194</v>
      </c>
      <c r="F4064" t="s">
        <v>3350</v>
      </c>
      <c r="G4064" t="s">
        <v>3842</v>
      </c>
      <c r="H4064">
        <v>50</v>
      </c>
      <c r="I4064">
        <v>47</v>
      </c>
      <c r="K4064" t="s">
        <v>123</v>
      </c>
      <c r="L4064">
        <v>1</v>
      </c>
      <c r="M4064" t="s">
        <v>8634</v>
      </c>
    </row>
    <row r="4065" spans="1:13" x14ac:dyDescent="0.25">
      <c r="A4065">
        <v>8545</v>
      </c>
      <c r="B4065">
        <v>2015</v>
      </c>
      <c r="C4065" t="s">
        <v>3265</v>
      </c>
      <c r="D4065" t="s">
        <v>56</v>
      </c>
      <c r="E4065" t="s">
        <v>3194</v>
      </c>
      <c r="F4065" t="s">
        <v>3372</v>
      </c>
      <c r="G4065" t="s">
        <v>3842</v>
      </c>
      <c r="H4065">
        <v>66</v>
      </c>
      <c r="I4065">
        <v>49</v>
      </c>
      <c r="K4065" t="s">
        <v>125</v>
      </c>
      <c r="L4065">
        <v>1</v>
      </c>
      <c r="M4065" t="s">
        <v>8637</v>
      </c>
    </row>
    <row r="4066" spans="1:13" x14ac:dyDescent="0.25">
      <c r="A4066">
        <v>8546</v>
      </c>
      <c r="B4066">
        <v>2015</v>
      </c>
      <c r="C4066" t="s">
        <v>3265</v>
      </c>
      <c r="D4066" t="s">
        <v>481</v>
      </c>
      <c r="E4066" t="s">
        <v>3194</v>
      </c>
      <c r="F4066" t="s">
        <v>3221</v>
      </c>
      <c r="G4066" t="s">
        <v>3842</v>
      </c>
      <c r="H4066">
        <v>66</v>
      </c>
      <c r="I4066">
        <v>62</v>
      </c>
      <c r="K4066" t="s">
        <v>971</v>
      </c>
      <c r="L4066">
        <v>1</v>
      </c>
      <c r="M4066" t="s">
        <v>8638</v>
      </c>
    </row>
    <row r="4067" spans="1:13" x14ac:dyDescent="0.25">
      <c r="A4067">
        <v>8551</v>
      </c>
      <c r="B4067">
        <v>2015</v>
      </c>
      <c r="C4067" t="s">
        <v>3232</v>
      </c>
      <c r="D4067" t="s">
        <v>148</v>
      </c>
      <c r="E4067" t="s">
        <v>3194</v>
      </c>
      <c r="F4067" t="s">
        <v>3206</v>
      </c>
      <c r="G4067" t="s">
        <v>3842</v>
      </c>
      <c r="H4067">
        <v>80</v>
      </c>
      <c r="I4067">
        <v>70</v>
      </c>
      <c r="K4067" t="s">
        <v>11</v>
      </c>
      <c r="L4067">
        <v>1</v>
      </c>
      <c r="M4067" t="s">
        <v>3982</v>
      </c>
    </row>
    <row r="4068" spans="1:13" x14ac:dyDescent="0.25">
      <c r="A4068">
        <v>8552</v>
      </c>
      <c r="B4068">
        <v>2015</v>
      </c>
      <c r="C4068" t="s">
        <v>3232</v>
      </c>
      <c r="D4068" t="s">
        <v>128</v>
      </c>
      <c r="E4068" t="s">
        <v>3194</v>
      </c>
      <c r="F4068" t="s">
        <v>3523</v>
      </c>
      <c r="G4068" t="s">
        <v>3842</v>
      </c>
      <c r="H4068">
        <v>82</v>
      </c>
      <c r="I4068">
        <v>60</v>
      </c>
      <c r="K4068" t="s">
        <v>99</v>
      </c>
      <c r="L4068">
        <v>1</v>
      </c>
      <c r="M4068" t="s">
        <v>8641</v>
      </c>
    </row>
    <row r="4069" spans="1:13" x14ac:dyDescent="0.25">
      <c r="A4069">
        <v>8553</v>
      </c>
      <c r="B4069">
        <v>2015</v>
      </c>
      <c r="C4069" t="s">
        <v>3232</v>
      </c>
      <c r="D4069" t="s">
        <v>68</v>
      </c>
      <c r="E4069" t="s">
        <v>3194</v>
      </c>
      <c r="F4069" t="s">
        <v>3268</v>
      </c>
      <c r="G4069" t="s">
        <v>3842</v>
      </c>
      <c r="H4069">
        <v>74</v>
      </c>
      <c r="I4069">
        <v>61</v>
      </c>
      <c r="K4069" t="s">
        <v>100</v>
      </c>
      <c r="L4069">
        <v>1</v>
      </c>
      <c r="M4069" t="s">
        <v>6569</v>
      </c>
    </row>
    <row r="4070" spans="1:13" x14ac:dyDescent="0.25">
      <c r="A4070">
        <v>8557</v>
      </c>
      <c r="B4070">
        <v>2015</v>
      </c>
      <c r="C4070" t="s">
        <v>3232</v>
      </c>
      <c r="D4070" t="s">
        <v>314</v>
      </c>
      <c r="E4070" t="s">
        <v>3194</v>
      </c>
      <c r="F4070" t="s">
        <v>3352</v>
      </c>
      <c r="G4070" t="s">
        <v>3842</v>
      </c>
      <c r="H4070">
        <v>64</v>
      </c>
      <c r="I4070">
        <v>57</v>
      </c>
      <c r="K4070" t="s">
        <v>152</v>
      </c>
      <c r="L4070">
        <v>1</v>
      </c>
      <c r="M4070" t="s">
        <v>8346</v>
      </c>
    </row>
    <row r="4071" spans="1:13" x14ac:dyDescent="0.25">
      <c r="A4071">
        <v>8558</v>
      </c>
      <c r="B4071">
        <v>2015</v>
      </c>
      <c r="C4071" t="s">
        <v>3232</v>
      </c>
      <c r="D4071" t="s">
        <v>109</v>
      </c>
      <c r="E4071" t="s">
        <v>3194</v>
      </c>
      <c r="F4071" t="s">
        <v>3226</v>
      </c>
      <c r="G4071" t="s">
        <v>3842</v>
      </c>
      <c r="H4071">
        <v>65</v>
      </c>
      <c r="I4071">
        <v>47</v>
      </c>
      <c r="K4071" t="s">
        <v>153</v>
      </c>
      <c r="L4071">
        <v>1</v>
      </c>
      <c r="M4071" t="s">
        <v>5435</v>
      </c>
    </row>
    <row r="4072" spans="1:13" x14ac:dyDescent="0.25">
      <c r="A4072">
        <v>8559</v>
      </c>
      <c r="B4072">
        <v>2015</v>
      </c>
      <c r="C4072" t="s">
        <v>3232</v>
      </c>
      <c r="D4072" t="s">
        <v>133</v>
      </c>
      <c r="E4072" t="s">
        <v>3194</v>
      </c>
      <c r="F4072" t="s">
        <v>3344</v>
      </c>
      <c r="G4072" t="s">
        <v>3842</v>
      </c>
      <c r="H4072">
        <v>86</v>
      </c>
      <c r="I4072">
        <v>77</v>
      </c>
      <c r="J4072" t="s">
        <v>3845</v>
      </c>
      <c r="K4072" t="s">
        <v>265</v>
      </c>
      <c r="L4072">
        <v>1</v>
      </c>
      <c r="M4072" t="s">
        <v>8644</v>
      </c>
    </row>
    <row r="4073" spans="1:13" x14ac:dyDescent="0.25">
      <c r="A4073">
        <v>8561</v>
      </c>
      <c r="B4073">
        <v>2015</v>
      </c>
      <c r="C4073" t="s">
        <v>3232</v>
      </c>
      <c r="D4073" t="s">
        <v>32</v>
      </c>
      <c r="E4073" t="s">
        <v>3194</v>
      </c>
      <c r="F4073" t="s">
        <v>3413</v>
      </c>
      <c r="G4073" t="s">
        <v>3842</v>
      </c>
      <c r="H4073">
        <v>63</v>
      </c>
      <c r="I4073">
        <v>50</v>
      </c>
      <c r="K4073" t="s">
        <v>267</v>
      </c>
      <c r="L4073">
        <v>1</v>
      </c>
      <c r="M4073" t="s">
        <v>7611</v>
      </c>
    </row>
    <row r="4074" spans="1:13" x14ac:dyDescent="0.25">
      <c r="A4074">
        <v>8562</v>
      </c>
      <c r="B4074">
        <v>2015</v>
      </c>
      <c r="C4074" t="s">
        <v>3232</v>
      </c>
      <c r="D4074" t="s">
        <v>34</v>
      </c>
      <c r="E4074" t="s">
        <v>3194</v>
      </c>
      <c r="F4074" t="s">
        <v>3291</v>
      </c>
      <c r="G4074" t="s">
        <v>3841</v>
      </c>
      <c r="H4074">
        <v>79</v>
      </c>
      <c r="I4074">
        <v>75</v>
      </c>
      <c r="K4074" t="s">
        <v>703</v>
      </c>
      <c r="L4074">
        <v>1</v>
      </c>
      <c r="M4074" t="s">
        <v>8584</v>
      </c>
    </row>
    <row r="4075" spans="1:13" x14ac:dyDescent="0.25">
      <c r="A4075">
        <v>8565</v>
      </c>
      <c r="B4075">
        <v>2015</v>
      </c>
      <c r="C4075" t="s">
        <v>3232</v>
      </c>
      <c r="D4075" t="s">
        <v>85</v>
      </c>
      <c r="E4075" t="s">
        <v>3194</v>
      </c>
      <c r="F4075" t="s">
        <v>3265</v>
      </c>
      <c r="G4075" t="s">
        <v>3842</v>
      </c>
      <c r="H4075">
        <v>73</v>
      </c>
      <c r="I4075">
        <v>61</v>
      </c>
      <c r="K4075" t="s">
        <v>272</v>
      </c>
      <c r="L4075">
        <v>1</v>
      </c>
      <c r="M4075" t="s">
        <v>8627</v>
      </c>
    </row>
    <row r="4076" spans="1:13" x14ac:dyDescent="0.25">
      <c r="A4076">
        <v>8566</v>
      </c>
      <c r="B4076">
        <v>2015</v>
      </c>
      <c r="C4076" t="s">
        <v>3232</v>
      </c>
      <c r="D4076" t="s">
        <v>455</v>
      </c>
      <c r="E4076" t="s">
        <v>3194</v>
      </c>
      <c r="F4076" t="s">
        <v>3374</v>
      </c>
      <c r="G4076" t="s">
        <v>3842</v>
      </c>
      <c r="H4076">
        <v>69</v>
      </c>
      <c r="I4076">
        <v>64</v>
      </c>
      <c r="K4076" t="s">
        <v>273</v>
      </c>
      <c r="L4076">
        <v>1</v>
      </c>
      <c r="M4076" t="s">
        <v>8647</v>
      </c>
    </row>
    <row r="4077" spans="1:13" x14ac:dyDescent="0.25">
      <c r="A4077">
        <v>8568</v>
      </c>
      <c r="B4077">
        <v>2015</v>
      </c>
      <c r="C4077" t="s">
        <v>3232</v>
      </c>
      <c r="D4077" t="s">
        <v>422</v>
      </c>
      <c r="E4077" t="s">
        <v>3194</v>
      </c>
      <c r="F4077" t="s">
        <v>3350</v>
      </c>
      <c r="G4077" t="s">
        <v>3842</v>
      </c>
      <c r="H4077">
        <v>70</v>
      </c>
      <c r="I4077">
        <v>62</v>
      </c>
      <c r="K4077" t="s">
        <v>276</v>
      </c>
      <c r="L4077">
        <v>1</v>
      </c>
      <c r="M4077" t="s">
        <v>8649</v>
      </c>
    </row>
    <row r="4078" spans="1:13" x14ac:dyDescent="0.25">
      <c r="A4078">
        <v>8571</v>
      </c>
      <c r="B4078">
        <v>2015</v>
      </c>
      <c r="C4078" t="s">
        <v>3232</v>
      </c>
      <c r="D4078" t="s">
        <v>47</v>
      </c>
      <c r="E4078" t="s">
        <v>3194</v>
      </c>
      <c r="F4078" t="s">
        <v>3372</v>
      </c>
      <c r="G4078" t="s">
        <v>3842</v>
      </c>
      <c r="H4078">
        <v>56</v>
      </c>
      <c r="I4078">
        <v>53</v>
      </c>
      <c r="K4078" t="s">
        <v>975</v>
      </c>
      <c r="L4078">
        <v>1</v>
      </c>
      <c r="M4078" t="s">
        <v>8652</v>
      </c>
    </row>
    <row r="4079" spans="1:13" x14ac:dyDescent="0.25">
      <c r="A4079">
        <v>8573</v>
      </c>
      <c r="B4079">
        <v>2015</v>
      </c>
      <c r="C4079" t="s">
        <v>3232</v>
      </c>
      <c r="D4079" t="s">
        <v>92</v>
      </c>
      <c r="E4079" t="s">
        <v>3194</v>
      </c>
      <c r="F4079" t="s">
        <v>3381</v>
      </c>
      <c r="G4079" t="s">
        <v>3841</v>
      </c>
      <c r="H4079">
        <v>69</v>
      </c>
      <c r="I4079">
        <v>68</v>
      </c>
      <c r="K4079" t="s">
        <v>2499</v>
      </c>
      <c r="L4079">
        <v>1</v>
      </c>
      <c r="M4079" t="s">
        <v>8614</v>
      </c>
    </row>
    <row r="4080" spans="1:13" x14ac:dyDescent="0.25">
      <c r="A4080">
        <v>8574</v>
      </c>
      <c r="B4080">
        <v>2015</v>
      </c>
      <c r="C4080" t="s">
        <v>3232</v>
      </c>
      <c r="D4080" t="s">
        <v>51</v>
      </c>
      <c r="E4080" t="s">
        <v>3194</v>
      </c>
      <c r="F4080" t="s">
        <v>3320</v>
      </c>
      <c r="G4080" t="s">
        <v>3841</v>
      </c>
      <c r="H4080">
        <v>64</v>
      </c>
      <c r="I4080">
        <v>58</v>
      </c>
      <c r="K4080" t="s">
        <v>1104</v>
      </c>
      <c r="L4080">
        <v>1</v>
      </c>
      <c r="M4080" t="s">
        <v>8654</v>
      </c>
    </row>
    <row r="4081" spans="1:13" x14ac:dyDescent="0.25">
      <c r="A4081">
        <v>8577</v>
      </c>
      <c r="B4081">
        <v>2015</v>
      </c>
      <c r="C4081" t="s">
        <v>3232</v>
      </c>
      <c r="D4081" t="s">
        <v>56</v>
      </c>
      <c r="E4081" t="s">
        <v>3194</v>
      </c>
      <c r="F4081" t="s">
        <v>3356</v>
      </c>
      <c r="G4081" t="s">
        <v>3842</v>
      </c>
      <c r="H4081">
        <v>68</v>
      </c>
      <c r="I4081">
        <v>44</v>
      </c>
      <c r="K4081" t="s">
        <v>2056</v>
      </c>
      <c r="L4081">
        <v>1</v>
      </c>
      <c r="M4081" t="s">
        <v>8656</v>
      </c>
    </row>
    <row r="4082" spans="1:13" x14ac:dyDescent="0.25">
      <c r="A4082">
        <v>8578</v>
      </c>
      <c r="B4082">
        <v>2015</v>
      </c>
      <c r="C4082" t="s">
        <v>3232</v>
      </c>
      <c r="D4082" t="s">
        <v>481</v>
      </c>
      <c r="E4082" t="s">
        <v>3194</v>
      </c>
      <c r="F4082" t="s">
        <v>3834</v>
      </c>
      <c r="G4082" t="s">
        <v>3841</v>
      </c>
      <c r="H4082">
        <v>72</v>
      </c>
      <c r="I4082">
        <v>64</v>
      </c>
      <c r="K4082" t="s">
        <v>2606</v>
      </c>
      <c r="L4082">
        <v>1</v>
      </c>
      <c r="M4082" t="s">
        <v>8657</v>
      </c>
    </row>
    <row r="4083" spans="1:13" x14ac:dyDescent="0.25">
      <c r="A4083">
        <v>8581</v>
      </c>
      <c r="B4083">
        <v>2015</v>
      </c>
      <c r="C4083" t="s">
        <v>3834</v>
      </c>
      <c r="D4083" t="s">
        <v>64</v>
      </c>
      <c r="E4083" t="s">
        <v>3194</v>
      </c>
      <c r="F4083" t="s">
        <v>3396</v>
      </c>
      <c r="G4083" t="s">
        <v>3842</v>
      </c>
      <c r="H4083">
        <v>85</v>
      </c>
      <c r="I4083">
        <v>45</v>
      </c>
      <c r="K4083" t="s">
        <v>176</v>
      </c>
      <c r="L4083">
        <v>1</v>
      </c>
      <c r="M4083" t="s">
        <v>8659</v>
      </c>
    </row>
    <row r="4084" spans="1:13" x14ac:dyDescent="0.25">
      <c r="A4084">
        <v>8582</v>
      </c>
      <c r="B4084">
        <v>2015</v>
      </c>
      <c r="C4084" t="s">
        <v>3834</v>
      </c>
      <c r="D4084" t="s">
        <v>98</v>
      </c>
      <c r="E4084" t="s">
        <v>3194</v>
      </c>
      <c r="F4084" t="s">
        <v>3405</v>
      </c>
      <c r="G4084" t="s">
        <v>3842</v>
      </c>
      <c r="H4084">
        <v>71</v>
      </c>
      <c r="I4084">
        <v>52</v>
      </c>
      <c r="K4084" t="s">
        <v>258</v>
      </c>
      <c r="L4084">
        <v>1</v>
      </c>
      <c r="M4084" t="s">
        <v>7348</v>
      </c>
    </row>
    <row r="4085" spans="1:13" x14ac:dyDescent="0.25">
      <c r="A4085">
        <v>8584</v>
      </c>
      <c r="B4085">
        <v>2015</v>
      </c>
      <c r="C4085" t="s">
        <v>3834</v>
      </c>
      <c r="D4085" t="s">
        <v>128</v>
      </c>
      <c r="E4085" t="s">
        <v>3194</v>
      </c>
      <c r="F4085" t="s">
        <v>3215</v>
      </c>
      <c r="G4085" t="s">
        <v>3842</v>
      </c>
      <c r="H4085">
        <v>89</v>
      </c>
      <c r="I4085">
        <v>65</v>
      </c>
      <c r="K4085" t="s">
        <v>260</v>
      </c>
      <c r="L4085">
        <v>1</v>
      </c>
      <c r="M4085" t="s">
        <v>8487</v>
      </c>
    </row>
    <row r="4086" spans="1:13" x14ac:dyDescent="0.25">
      <c r="A4086">
        <v>8585</v>
      </c>
      <c r="B4086">
        <v>2015</v>
      </c>
      <c r="C4086" t="s">
        <v>3834</v>
      </c>
      <c r="D4086" t="s">
        <v>68</v>
      </c>
      <c r="E4086" t="s">
        <v>3194</v>
      </c>
      <c r="F4086" t="s">
        <v>3387</v>
      </c>
      <c r="G4086" t="s">
        <v>3842</v>
      </c>
      <c r="H4086">
        <v>86</v>
      </c>
      <c r="I4086">
        <v>28</v>
      </c>
      <c r="K4086" t="s">
        <v>261</v>
      </c>
      <c r="L4086">
        <v>1</v>
      </c>
      <c r="M4086" t="s">
        <v>5586</v>
      </c>
    </row>
    <row r="4087" spans="1:13" x14ac:dyDescent="0.25">
      <c r="A4087">
        <v>8586</v>
      </c>
      <c r="B4087">
        <v>2015</v>
      </c>
      <c r="C4087" t="s">
        <v>3834</v>
      </c>
      <c r="D4087" t="s">
        <v>70</v>
      </c>
      <c r="E4087" t="s">
        <v>3194</v>
      </c>
      <c r="F4087" t="s">
        <v>3420</v>
      </c>
      <c r="G4087" t="s">
        <v>3842</v>
      </c>
      <c r="H4087">
        <v>92</v>
      </c>
      <c r="I4087">
        <v>44</v>
      </c>
      <c r="K4087" t="s">
        <v>673</v>
      </c>
      <c r="L4087">
        <v>1</v>
      </c>
      <c r="M4087" t="s">
        <v>8660</v>
      </c>
    </row>
    <row r="4088" spans="1:13" x14ac:dyDescent="0.25">
      <c r="A4088">
        <v>8587</v>
      </c>
      <c r="B4088">
        <v>2015</v>
      </c>
      <c r="C4088" t="s">
        <v>3834</v>
      </c>
      <c r="D4088" t="s">
        <v>104</v>
      </c>
      <c r="E4088" t="s">
        <v>3194</v>
      </c>
      <c r="F4088" t="s">
        <v>3196</v>
      </c>
      <c r="G4088" t="s">
        <v>3842</v>
      </c>
      <c r="H4088">
        <v>58</v>
      </c>
      <c r="I4088">
        <v>38</v>
      </c>
      <c r="K4088" t="s">
        <v>674</v>
      </c>
      <c r="L4088">
        <v>1</v>
      </c>
      <c r="M4088" t="s">
        <v>5415</v>
      </c>
    </row>
    <row r="4089" spans="1:13" x14ac:dyDescent="0.25">
      <c r="A4089">
        <v>8588</v>
      </c>
      <c r="B4089">
        <v>2015</v>
      </c>
      <c r="C4089" t="s">
        <v>3834</v>
      </c>
      <c r="D4089" t="s">
        <v>289</v>
      </c>
      <c r="E4089" t="s">
        <v>3194</v>
      </c>
      <c r="F4089" t="s">
        <v>3369</v>
      </c>
      <c r="G4089" t="s">
        <v>3842</v>
      </c>
      <c r="H4089">
        <v>63</v>
      </c>
      <c r="I4089">
        <v>51</v>
      </c>
      <c r="K4089" t="s">
        <v>675</v>
      </c>
      <c r="L4089">
        <v>1</v>
      </c>
      <c r="M4089" t="s">
        <v>5253</v>
      </c>
    </row>
    <row r="4090" spans="1:13" x14ac:dyDescent="0.25">
      <c r="A4090">
        <v>8589</v>
      </c>
      <c r="B4090">
        <v>2015</v>
      </c>
      <c r="C4090" t="s">
        <v>3834</v>
      </c>
      <c r="D4090" t="s">
        <v>314</v>
      </c>
      <c r="E4090" t="s">
        <v>3194</v>
      </c>
      <c r="F4090" t="s">
        <v>3498</v>
      </c>
      <c r="G4090" t="s">
        <v>3842</v>
      </c>
      <c r="H4090">
        <v>82</v>
      </c>
      <c r="I4090">
        <v>49</v>
      </c>
      <c r="K4090" t="s">
        <v>676</v>
      </c>
      <c r="L4090">
        <v>1</v>
      </c>
      <c r="M4090" t="s">
        <v>8175</v>
      </c>
    </row>
    <row r="4091" spans="1:13" x14ac:dyDescent="0.25">
      <c r="A4091">
        <v>8590</v>
      </c>
      <c r="B4091">
        <v>2015</v>
      </c>
      <c r="C4091" t="s">
        <v>3834</v>
      </c>
      <c r="D4091" t="s">
        <v>197</v>
      </c>
      <c r="E4091" t="s">
        <v>3194</v>
      </c>
      <c r="F4091" t="s">
        <v>3237</v>
      </c>
      <c r="G4091" t="s">
        <v>3842</v>
      </c>
      <c r="H4091">
        <v>56</v>
      </c>
      <c r="I4091">
        <v>46</v>
      </c>
      <c r="K4091" t="s">
        <v>677</v>
      </c>
      <c r="L4091">
        <v>1</v>
      </c>
      <c r="M4091" t="s">
        <v>7013</v>
      </c>
    </row>
    <row r="4092" spans="1:13" x14ac:dyDescent="0.25">
      <c r="A4092">
        <v>8591</v>
      </c>
      <c r="B4092">
        <v>2015</v>
      </c>
      <c r="C4092" t="s">
        <v>3834</v>
      </c>
      <c r="D4092" t="s">
        <v>24</v>
      </c>
      <c r="E4092" t="s">
        <v>3194</v>
      </c>
      <c r="F4092" t="s">
        <v>3826</v>
      </c>
      <c r="G4092" t="s">
        <v>3842</v>
      </c>
      <c r="H4092">
        <v>84</v>
      </c>
      <c r="I4092">
        <v>70</v>
      </c>
      <c r="K4092" t="s">
        <v>678</v>
      </c>
      <c r="L4092">
        <v>1</v>
      </c>
      <c r="M4092" t="s">
        <v>4796</v>
      </c>
    </row>
    <row r="4093" spans="1:13" x14ac:dyDescent="0.25">
      <c r="A4093">
        <v>8594</v>
      </c>
      <c r="B4093">
        <v>2015</v>
      </c>
      <c r="C4093" t="s">
        <v>3834</v>
      </c>
      <c r="D4093" t="s">
        <v>34</v>
      </c>
      <c r="E4093" t="s">
        <v>3194</v>
      </c>
      <c r="F4093" t="s">
        <v>3374</v>
      </c>
      <c r="G4093" t="s">
        <v>3842</v>
      </c>
      <c r="H4093">
        <v>89</v>
      </c>
      <c r="I4093">
        <v>86</v>
      </c>
      <c r="J4093" t="s">
        <v>3843</v>
      </c>
      <c r="K4093" t="s">
        <v>2299</v>
      </c>
      <c r="L4093">
        <v>1</v>
      </c>
      <c r="M4093" t="s">
        <v>8661</v>
      </c>
    </row>
    <row r="4094" spans="1:13" x14ac:dyDescent="0.25">
      <c r="A4094">
        <v>8596</v>
      </c>
      <c r="B4094">
        <v>2015</v>
      </c>
      <c r="C4094" t="s">
        <v>3834</v>
      </c>
      <c r="D4094" t="s">
        <v>137</v>
      </c>
      <c r="E4094" t="s">
        <v>3194</v>
      </c>
      <c r="F4094" t="s">
        <v>3356</v>
      </c>
      <c r="G4094" t="s">
        <v>3842</v>
      </c>
      <c r="H4094">
        <v>86</v>
      </c>
      <c r="I4094">
        <v>37</v>
      </c>
      <c r="K4094" t="s">
        <v>2608</v>
      </c>
      <c r="L4094">
        <v>1</v>
      </c>
      <c r="M4094" t="s">
        <v>8663</v>
      </c>
    </row>
    <row r="4095" spans="1:13" x14ac:dyDescent="0.25">
      <c r="A4095">
        <v>8598</v>
      </c>
      <c r="B4095">
        <v>2015</v>
      </c>
      <c r="C4095" t="s">
        <v>3834</v>
      </c>
      <c r="D4095" t="s">
        <v>455</v>
      </c>
      <c r="E4095" t="s">
        <v>3194</v>
      </c>
      <c r="F4095" t="s">
        <v>3350</v>
      </c>
      <c r="G4095" t="s">
        <v>3842</v>
      </c>
      <c r="H4095">
        <v>65</v>
      </c>
      <c r="I4095">
        <v>57</v>
      </c>
      <c r="K4095" t="s">
        <v>2609</v>
      </c>
      <c r="L4095">
        <v>1</v>
      </c>
      <c r="M4095" t="s">
        <v>8664</v>
      </c>
    </row>
    <row r="4096" spans="1:13" x14ac:dyDescent="0.25">
      <c r="A4096">
        <v>8601</v>
      </c>
      <c r="B4096">
        <v>2015</v>
      </c>
      <c r="C4096" t="s">
        <v>3834</v>
      </c>
      <c r="D4096" t="s">
        <v>44</v>
      </c>
      <c r="E4096" t="s">
        <v>3194</v>
      </c>
      <c r="F4096" t="s">
        <v>3276</v>
      </c>
      <c r="G4096" t="s">
        <v>3842</v>
      </c>
      <c r="H4096">
        <v>70</v>
      </c>
      <c r="I4096">
        <v>55</v>
      </c>
      <c r="K4096" t="s">
        <v>2610</v>
      </c>
      <c r="L4096">
        <v>1</v>
      </c>
      <c r="M4096" t="s">
        <v>8569</v>
      </c>
    </row>
    <row r="4097" spans="1:13" x14ac:dyDescent="0.25">
      <c r="A4097">
        <v>8602</v>
      </c>
      <c r="B4097">
        <v>2015</v>
      </c>
      <c r="C4097" t="s">
        <v>3834</v>
      </c>
      <c r="D4097" t="s">
        <v>89</v>
      </c>
      <c r="E4097" t="s">
        <v>3194</v>
      </c>
      <c r="F4097" t="s">
        <v>3232</v>
      </c>
      <c r="G4097" t="s">
        <v>3842</v>
      </c>
      <c r="H4097">
        <v>69</v>
      </c>
      <c r="I4097">
        <v>58</v>
      </c>
      <c r="K4097" t="s">
        <v>2611</v>
      </c>
      <c r="L4097">
        <v>1</v>
      </c>
      <c r="M4097" t="s">
        <v>8651</v>
      </c>
    </row>
    <row r="4098" spans="1:13" x14ac:dyDescent="0.25">
      <c r="A4098">
        <v>8605</v>
      </c>
      <c r="B4098">
        <v>2015</v>
      </c>
      <c r="C4098" t="s">
        <v>3834</v>
      </c>
      <c r="D4098" t="s">
        <v>92</v>
      </c>
      <c r="E4098" t="s">
        <v>3194</v>
      </c>
      <c r="F4098" t="s">
        <v>3320</v>
      </c>
      <c r="G4098" t="s">
        <v>3842</v>
      </c>
      <c r="H4098">
        <v>77</v>
      </c>
      <c r="I4098">
        <v>43</v>
      </c>
      <c r="K4098" t="s">
        <v>2612</v>
      </c>
      <c r="L4098">
        <v>1</v>
      </c>
      <c r="M4098" t="s">
        <v>8668</v>
      </c>
    </row>
    <row r="4099" spans="1:13" x14ac:dyDescent="0.25">
      <c r="A4099">
        <v>8607</v>
      </c>
      <c r="B4099">
        <v>2015</v>
      </c>
      <c r="C4099" t="s">
        <v>3834</v>
      </c>
      <c r="D4099" t="s">
        <v>95</v>
      </c>
      <c r="E4099" t="s">
        <v>3194</v>
      </c>
      <c r="F4099" t="s">
        <v>3381</v>
      </c>
      <c r="G4099" t="s">
        <v>3842</v>
      </c>
      <c r="H4099">
        <v>110</v>
      </c>
      <c r="I4099">
        <v>75</v>
      </c>
      <c r="K4099" t="s">
        <v>2613</v>
      </c>
      <c r="L4099">
        <v>1</v>
      </c>
      <c r="M4099" t="s">
        <v>8615</v>
      </c>
    </row>
    <row r="4100" spans="1:13" x14ac:dyDescent="0.25">
      <c r="A4100">
        <v>8609</v>
      </c>
      <c r="B4100">
        <v>2015</v>
      </c>
      <c r="C4100" t="s">
        <v>3834</v>
      </c>
      <c r="D4100" t="s">
        <v>56</v>
      </c>
      <c r="E4100" t="s">
        <v>3194</v>
      </c>
      <c r="F4100" t="s">
        <v>3291</v>
      </c>
      <c r="G4100" t="s">
        <v>3842</v>
      </c>
      <c r="H4100">
        <v>84</v>
      </c>
      <c r="I4100">
        <v>67</v>
      </c>
      <c r="K4100" t="s">
        <v>2614</v>
      </c>
      <c r="L4100">
        <v>1</v>
      </c>
      <c r="M4100" t="s">
        <v>8598</v>
      </c>
    </row>
    <row r="4101" spans="1:13" x14ac:dyDescent="0.25">
      <c r="A4101">
        <v>8611</v>
      </c>
      <c r="B4101">
        <v>2015</v>
      </c>
      <c r="C4101" t="s">
        <v>3834</v>
      </c>
      <c r="D4101" t="s">
        <v>310</v>
      </c>
      <c r="E4101" t="s">
        <v>3194</v>
      </c>
      <c r="F4101" t="s">
        <v>3265</v>
      </c>
      <c r="G4101" t="s">
        <v>3842</v>
      </c>
      <c r="H4101">
        <v>67</v>
      </c>
      <c r="I4101">
        <v>50</v>
      </c>
      <c r="K4101" t="s">
        <v>2615</v>
      </c>
      <c r="L4101">
        <v>1</v>
      </c>
      <c r="M4101" t="s">
        <v>8639</v>
      </c>
    </row>
    <row r="4102" spans="1:13" x14ac:dyDescent="0.25">
      <c r="A4102">
        <v>8613</v>
      </c>
      <c r="B4102">
        <v>2015</v>
      </c>
      <c r="C4102" t="s">
        <v>3304</v>
      </c>
      <c r="D4102" t="s">
        <v>8</v>
      </c>
      <c r="E4102" t="s">
        <v>3194</v>
      </c>
      <c r="F4102" t="s">
        <v>3427</v>
      </c>
      <c r="G4102" t="s">
        <v>3842</v>
      </c>
      <c r="H4102">
        <v>93</v>
      </c>
      <c r="I4102">
        <v>82</v>
      </c>
      <c r="K4102" t="s">
        <v>176</v>
      </c>
      <c r="L4102">
        <v>1</v>
      </c>
      <c r="M4102" t="s">
        <v>5805</v>
      </c>
    </row>
    <row r="4103" spans="1:13" x14ac:dyDescent="0.25">
      <c r="A4103">
        <v>8614</v>
      </c>
      <c r="B4103">
        <v>2015</v>
      </c>
      <c r="C4103" t="s">
        <v>3304</v>
      </c>
      <c r="D4103" t="s">
        <v>148</v>
      </c>
      <c r="E4103" t="s">
        <v>3194</v>
      </c>
      <c r="F4103" t="s">
        <v>3368</v>
      </c>
      <c r="G4103" t="s">
        <v>3842</v>
      </c>
      <c r="H4103">
        <v>69</v>
      </c>
      <c r="I4103">
        <v>64</v>
      </c>
      <c r="J4103" t="s">
        <v>3843</v>
      </c>
      <c r="K4103" t="s">
        <v>258</v>
      </c>
      <c r="L4103">
        <v>1</v>
      </c>
      <c r="M4103" t="s">
        <v>5264</v>
      </c>
    </row>
    <row r="4104" spans="1:13" x14ac:dyDescent="0.25">
      <c r="A4104">
        <v>8618</v>
      </c>
      <c r="B4104">
        <v>2015</v>
      </c>
      <c r="C4104" t="s">
        <v>3304</v>
      </c>
      <c r="D4104" t="s">
        <v>16</v>
      </c>
      <c r="E4104" t="s">
        <v>3194</v>
      </c>
      <c r="F4104" t="s">
        <v>3508</v>
      </c>
      <c r="G4104" t="s">
        <v>3842</v>
      </c>
      <c r="H4104">
        <v>83</v>
      </c>
      <c r="I4104">
        <v>72</v>
      </c>
      <c r="K4104" t="s">
        <v>151</v>
      </c>
      <c r="L4104">
        <v>1</v>
      </c>
      <c r="M4104" t="s">
        <v>8671</v>
      </c>
    </row>
    <row r="4105" spans="1:13" x14ac:dyDescent="0.25">
      <c r="A4105">
        <v>8619</v>
      </c>
      <c r="B4105">
        <v>2015</v>
      </c>
      <c r="C4105" t="s">
        <v>3304</v>
      </c>
      <c r="D4105" t="s">
        <v>132</v>
      </c>
      <c r="E4105" t="s">
        <v>3194</v>
      </c>
      <c r="F4105" t="s">
        <v>3286</v>
      </c>
      <c r="G4105" t="s">
        <v>3842</v>
      </c>
      <c r="H4105">
        <v>82</v>
      </c>
      <c r="I4105">
        <v>60</v>
      </c>
      <c r="K4105" t="s">
        <v>105</v>
      </c>
      <c r="L4105">
        <v>1</v>
      </c>
      <c r="M4105" t="s">
        <v>4479</v>
      </c>
    </row>
    <row r="4106" spans="1:13" x14ac:dyDescent="0.25">
      <c r="A4106">
        <v>8621</v>
      </c>
      <c r="B4106">
        <v>2015</v>
      </c>
      <c r="C4106" t="s">
        <v>3304</v>
      </c>
      <c r="D4106" t="s">
        <v>24</v>
      </c>
      <c r="E4106" t="s">
        <v>3194</v>
      </c>
      <c r="F4106" t="s">
        <v>3384</v>
      </c>
      <c r="G4106" t="s">
        <v>3842</v>
      </c>
      <c r="H4106">
        <v>76</v>
      </c>
      <c r="I4106">
        <v>67</v>
      </c>
      <c r="K4106" t="s">
        <v>264</v>
      </c>
      <c r="L4106">
        <v>1</v>
      </c>
      <c r="M4106" t="s">
        <v>8672</v>
      </c>
    </row>
    <row r="4107" spans="1:13" x14ac:dyDescent="0.25">
      <c r="A4107">
        <v>8623</v>
      </c>
      <c r="B4107">
        <v>2015</v>
      </c>
      <c r="C4107" t="s">
        <v>3304</v>
      </c>
      <c r="D4107" t="s">
        <v>28</v>
      </c>
      <c r="E4107" t="s">
        <v>3194</v>
      </c>
      <c r="F4107" t="s">
        <v>3285</v>
      </c>
      <c r="G4107" t="s">
        <v>3842</v>
      </c>
      <c r="H4107">
        <v>71</v>
      </c>
      <c r="I4107">
        <v>47</v>
      </c>
      <c r="K4107" t="s">
        <v>419</v>
      </c>
      <c r="L4107">
        <v>1</v>
      </c>
      <c r="M4107" t="s">
        <v>6378</v>
      </c>
    </row>
    <row r="4108" spans="1:13" x14ac:dyDescent="0.25">
      <c r="A4108">
        <v>8624</v>
      </c>
      <c r="B4108">
        <v>2015</v>
      </c>
      <c r="C4108" t="s">
        <v>3304</v>
      </c>
      <c r="D4108" t="s">
        <v>134</v>
      </c>
      <c r="E4108" t="s">
        <v>3194</v>
      </c>
      <c r="F4108" t="s">
        <v>3306</v>
      </c>
      <c r="G4108" t="s">
        <v>3842</v>
      </c>
      <c r="H4108">
        <v>87</v>
      </c>
      <c r="I4108">
        <v>67</v>
      </c>
      <c r="K4108" t="s">
        <v>465</v>
      </c>
      <c r="L4108">
        <v>1</v>
      </c>
      <c r="M4108" t="s">
        <v>6741</v>
      </c>
    </row>
    <row r="4109" spans="1:13" x14ac:dyDescent="0.25">
      <c r="A4109">
        <v>8625</v>
      </c>
      <c r="B4109">
        <v>2015</v>
      </c>
      <c r="C4109" t="s">
        <v>3304</v>
      </c>
      <c r="D4109" t="s">
        <v>32</v>
      </c>
      <c r="E4109" t="s">
        <v>3194</v>
      </c>
      <c r="F4109" t="s">
        <v>3442</v>
      </c>
      <c r="G4109" t="s">
        <v>3842</v>
      </c>
      <c r="H4109">
        <v>75</v>
      </c>
      <c r="I4109">
        <v>59</v>
      </c>
      <c r="K4109" t="s">
        <v>954</v>
      </c>
      <c r="L4109">
        <v>1</v>
      </c>
      <c r="M4109" t="s">
        <v>7643</v>
      </c>
    </row>
    <row r="4110" spans="1:13" x14ac:dyDescent="0.25">
      <c r="A4110">
        <v>8627</v>
      </c>
      <c r="B4110">
        <v>2015</v>
      </c>
      <c r="C4110" t="s">
        <v>3304</v>
      </c>
      <c r="D4110" t="s">
        <v>36</v>
      </c>
      <c r="E4110" t="s">
        <v>3194</v>
      </c>
      <c r="F4110" t="s">
        <v>3232</v>
      </c>
      <c r="G4110" t="s">
        <v>3842</v>
      </c>
      <c r="H4110">
        <v>87</v>
      </c>
      <c r="I4110">
        <v>84</v>
      </c>
      <c r="J4110" t="s">
        <v>3844</v>
      </c>
      <c r="K4110" t="s">
        <v>1005</v>
      </c>
      <c r="L4110">
        <v>1</v>
      </c>
      <c r="M4110" t="s">
        <v>8645</v>
      </c>
    </row>
    <row r="4111" spans="1:13" x14ac:dyDescent="0.25">
      <c r="A4111">
        <v>8629</v>
      </c>
      <c r="B4111">
        <v>2015</v>
      </c>
      <c r="C4111" t="s">
        <v>3304</v>
      </c>
      <c r="D4111" t="s">
        <v>85</v>
      </c>
      <c r="E4111" t="s">
        <v>3194</v>
      </c>
      <c r="F4111" t="s">
        <v>3221</v>
      </c>
      <c r="G4111" t="s">
        <v>3841</v>
      </c>
      <c r="H4111">
        <v>67</v>
      </c>
      <c r="I4111">
        <v>64</v>
      </c>
      <c r="K4111" t="s">
        <v>1006</v>
      </c>
      <c r="L4111">
        <v>1</v>
      </c>
      <c r="M4111" t="s">
        <v>8675</v>
      </c>
    </row>
    <row r="4112" spans="1:13" x14ac:dyDescent="0.25">
      <c r="A4112">
        <v>8632</v>
      </c>
      <c r="B4112">
        <v>2015</v>
      </c>
      <c r="C4112" t="s">
        <v>3304</v>
      </c>
      <c r="D4112" t="s">
        <v>43</v>
      </c>
      <c r="E4112" t="s">
        <v>3194</v>
      </c>
      <c r="F4112" t="s">
        <v>3320</v>
      </c>
      <c r="G4112" t="s">
        <v>3842</v>
      </c>
      <c r="H4112">
        <v>64</v>
      </c>
      <c r="I4112">
        <v>58</v>
      </c>
      <c r="K4112" t="s">
        <v>2597</v>
      </c>
      <c r="L4112">
        <v>1</v>
      </c>
      <c r="M4112" t="s">
        <v>8677</v>
      </c>
    </row>
    <row r="4113" spans="1:13" x14ac:dyDescent="0.25">
      <c r="A4113">
        <v>8634</v>
      </c>
      <c r="B4113">
        <v>2015</v>
      </c>
      <c r="C4113" t="s">
        <v>3304</v>
      </c>
      <c r="D4113" t="s">
        <v>208</v>
      </c>
      <c r="E4113" t="s">
        <v>3194</v>
      </c>
      <c r="F4113" t="s">
        <v>3381</v>
      </c>
      <c r="G4113" t="s">
        <v>3841</v>
      </c>
      <c r="H4113">
        <v>81</v>
      </c>
      <c r="I4113">
        <v>77</v>
      </c>
      <c r="K4113" t="s">
        <v>2617</v>
      </c>
      <c r="L4113">
        <v>1</v>
      </c>
      <c r="M4113" t="s">
        <v>8612</v>
      </c>
    </row>
    <row r="4114" spans="1:13" x14ac:dyDescent="0.25">
      <c r="A4114">
        <v>8635</v>
      </c>
      <c r="B4114">
        <v>2015</v>
      </c>
      <c r="C4114" t="s">
        <v>3304</v>
      </c>
      <c r="D4114" t="s">
        <v>47</v>
      </c>
      <c r="E4114" t="s">
        <v>3194</v>
      </c>
      <c r="F4114" t="s">
        <v>3276</v>
      </c>
      <c r="G4114" t="s">
        <v>3842</v>
      </c>
      <c r="H4114">
        <v>71</v>
      </c>
      <c r="I4114">
        <v>60</v>
      </c>
      <c r="K4114" t="s">
        <v>1402</v>
      </c>
      <c r="L4114">
        <v>1</v>
      </c>
      <c r="M4114" t="s">
        <v>8571</v>
      </c>
    </row>
    <row r="4115" spans="1:13" x14ac:dyDescent="0.25">
      <c r="A4115">
        <v>8636</v>
      </c>
      <c r="B4115">
        <v>2015</v>
      </c>
      <c r="C4115" t="s">
        <v>3304</v>
      </c>
      <c r="D4115" t="s">
        <v>49</v>
      </c>
      <c r="E4115" t="s">
        <v>3194</v>
      </c>
      <c r="F4115" t="s">
        <v>3834</v>
      </c>
      <c r="G4115" t="s">
        <v>3841</v>
      </c>
      <c r="H4115">
        <v>71</v>
      </c>
      <c r="I4115">
        <v>69</v>
      </c>
      <c r="K4115" t="s">
        <v>2618</v>
      </c>
      <c r="L4115">
        <v>1</v>
      </c>
      <c r="M4115" t="s">
        <v>8667</v>
      </c>
    </row>
    <row r="4116" spans="1:13" x14ac:dyDescent="0.25">
      <c r="A4116">
        <v>8639</v>
      </c>
      <c r="B4116">
        <v>2015</v>
      </c>
      <c r="C4116" t="s">
        <v>3304</v>
      </c>
      <c r="D4116" t="s">
        <v>95</v>
      </c>
      <c r="E4116" t="s">
        <v>3194</v>
      </c>
      <c r="F4116" t="s">
        <v>3265</v>
      </c>
      <c r="G4116" t="s">
        <v>3842</v>
      </c>
      <c r="H4116">
        <v>70</v>
      </c>
      <c r="I4116">
        <v>63</v>
      </c>
      <c r="K4116" t="s">
        <v>1404</v>
      </c>
      <c r="L4116">
        <v>1</v>
      </c>
      <c r="M4116" t="s">
        <v>8635</v>
      </c>
    </row>
    <row r="4117" spans="1:13" x14ac:dyDescent="0.25">
      <c r="A4117">
        <v>8641</v>
      </c>
      <c r="B4117">
        <v>2015</v>
      </c>
      <c r="C4117" t="s">
        <v>3304</v>
      </c>
      <c r="D4117" t="s">
        <v>56</v>
      </c>
      <c r="E4117" t="s">
        <v>3194</v>
      </c>
      <c r="F4117" t="s">
        <v>3374</v>
      </c>
      <c r="G4117" t="s">
        <v>3842</v>
      </c>
      <c r="H4117">
        <v>73</v>
      </c>
      <c r="I4117">
        <v>63</v>
      </c>
      <c r="K4117" t="s">
        <v>1406</v>
      </c>
      <c r="L4117">
        <v>1</v>
      </c>
      <c r="M4117" t="s">
        <v>8681</v>
      </c>
    </row>
    <row r="4118" spans="1:13" x14ac:dyDescent="0.25">
      <c r="A4118">
        <v>8642</v>
      </c>
      <c r="B4118">
        <v>2015</v>
      </c>
      <c r="C4118" t="s">
        <v>3304</v>
      </c>
      <c r="D4118" t="s">
        <v>58</v>
      </c>
      <c r="E4118" t="s">
        <v>3194</v>
      </c>
      <c r="F4118" t="s">
        <v>3372</v>
      </c>
      <c r="G4118" t="s">
        <v>3841</v>
      </c>
      <c r="H4118">
        <v>78</v>
      </c>
      <c r="I4118">
        <v>63</v>
      </c>
      <c r="K4118" t="s">
        <v>1090</v>
      </c>
      <c r="L4118">
        <v>1</v>
      </c>
      <c r="M4118" t="s">
        <v>8682</v>
      </c>
    </row>
    <row r="4119" spans="1:13" x14ac:dyDescent="0.25">
      <c r="A4119">
        <v>8645</v>
      </c>
      <c r="B4119">
        <v>2015</v>
      </c>
      <c r="C4119" t="s">
        <v>3323</v>
      </c>
      <c r="D4119" t="s">
        <v>64</v>
      </c>
      <c r="E4119" t="s">
        <v>3194</v>
      </c>
      <c r="F4119" t="s">
        <v>3491</v>
      </c>
      <c r="G4119" t="s">
        <v>3842</v>
      </c>
      <c r="H4119">
        <v>66</v>
      </c>
      <c r="I4119">
        <v>56</v>
      </c>
      <c r="K4119" t="s">
        <v>176</v>
      </c>
      <c r="L4119">
        <v>1</v>
      </c>
      <c r="M4119" t="s">
        <v>8683</v>
      </c>
    </row>
    <row r="4120" spans="1:13" x14ac:dyDescent="0.25">
      <c r="A4120">
        <v>8646</v>
      </c>
      <c r="B4120">
        <v>2015</v>
      </c>
      <c r="C4120" t="s">
        <v>3323</v>
      </c>
      <c r="D4120" t="s">
        <v>65</v>
      </c>
      <c r="E4120" t="s">
        <v>3194</v>
      </c>
      <c r="F4120" t="s">
        <v>3515</v>
      </c>
      <c r="G4120" t="s">
        <v>3842</v>
      </c>
      <c r="H4120">
        <v>89</v>
      </c>
      <c r="I4120">
        <v>68</v>
      </c>
      <c r="K4120" t="s">
        <v>258</v>
      </c>
      <c r="L4120">
        <v>1</v>
      </c>
      <c r="M4120" t="s">
        <v>8684</v>
      </c>
    </row>
    <row r="4121" spans="1:13" x14ac:dyDescent="0.25">
      <c r="A4121">
        <v>8647</v>
      </c>
      <c r="B4121">
        <v>2015</v>
      </c>
      <c r="C4121" t="s">
        <v>3323</v>
      </c>
      <c r="D4121" t="s">
        <v>12</v>
      </c>
      <c r="E4121" t="s">
        <v>3194</v>
      </c>
      <c r="F4121" t="s">
        <v>3397</v>
      </c>
      <c r="G4121" t="s">
        <v>3842</v>
      </c>
      <c r="H4121">
        <v>71</v>
      </c>
      <c r="I4121">
        <v>63</v>
      </c>
      <c r="K4121" t="s">
        <v>259</v>
      </c>
      <c r="L4121">
        <v>1</v>
      </c>
      <c r="M4121" t="s">
        <v>7969</v>
      </c>
    </row>
    <row r="4122" spans="1:13" x14ac:dyDescent="0.25">
      <c r="A4122">
        <v>8648</v>
      </c>
      <c r="B4122">
        <v>2015</v>
      </c>
      <c r="C4122" t="s">
        <v>3323</v>
      </c>
      <c r="D4122" t="s">
        <v>313</v>
      </c>
      <c r="E4122" t="s">
        <v>3194</v>
      </c>
      <c r="F4122" t="s">
        <v>3839</v>
      </c>
      <c r="G4122" t="s">
        <v>3842</v>
      </c>
      <c r="H4122">
        <v>59</v>
      </c>
      <c r="I4122">
        <v>46</v>
      </c>
      <c r="K4122" t="s">
        <v>260</v>
      </c>
      <c r="L4122">
        <v>1</v>
      </c>
      <c r="M4122" t="s">
        <v>8685</v>
      </c>
    </row>
    <row r="4123" spans="1:13" x14ac:dyDescent="0.25">
      <c r="A4123">
        <v>8653</v>
      </c>
      <c r="B4123">
        <v>2015</v>
      </c>
      <c r="C4123" t="s">
        <v>3323</v>
      </c>
      <c r="D4123" t="s">
        <v>263</v>
      </c>
      <c r="E4123" t="s">
        <v>3194</v>
      </c>
      <c r="F4123" t="s">
        <v>3480</v>
      </c>
      <c r="G4123" t="s">
        <v>3841</v>
      </c>
      <c r="H4123">
        <v>69</v>
      </c>
      <c r="I4123">
        <v>55</v>
      </c>
      <c r="K4123" t="s">
        <v>178</v>
      </c>
      <c r="L4123">
        <v>1</v>
      </c>
      <c r="M4123" t="s">
        <v>8686</v>
      </c>
    </row>
    <row r="4124" spans="1:13" x14ac:dyDescent="0.25">
      <c r="A4124">
        <v>8655</v>
      </c>
      <c r="B4124">
        <v>2015</v>
      </c>
      <c r="C4124" t="s">
        <v>3323</v>
      </c>
      <c r="D4124" t="s">
        <v>181</v>
      </c>
      <c r="E4124" t="s">
        <v>3194</v>
      </c>
      <c r="F4124" t="s">
        <v>3337</v>
      </c>
      <c r="G4124" t="s">
        <v>3842</v>
      </c>
      <c r="H4124">
        <v>70</v>
      </c>
      <c r="I4124">
        <v>47</v>
      </c>
      <c r="K4124" t="s">
        <v>155</v>
      </c>
      <c r="L4124">
        <v>1</v>
      </c>
      <c r="M4124" t="s">
        <v>4936</v>
      </c>
    </row>
    <row r="4125" spans="1:13" x14ac:dyDescent="0.25">
      <c r="A4125">
        <v>8656</v>
      </c>
      <c r="B4125">
        <v>2015</v>
      </c>
      <c r="C4125" t="s">
        <v>3323</v>
      </c>
      <c r="D4125" t="s">
        <v>30</v>
      </c>
      <c r="E4125" t="s">
        <v>3194</v>
      </c>
      <c r="F4125" t="s">
        <v>3508</v>
      </c>
      <c r="G4125" t="s">
        <v>3841</v>
      </c>
      <c r="H4125">
        <v>66</v>
      </c>
      <c r="I4125">
        <v>47</v>
      </c>
      <c r="K4125" t="s">
        <v>156</v>
      </c>
      <c r="L4125">
        <v>1</v>
      </c>
      <c r="M4125" t="s">
        <v>8687</v>
      </c>
    </row>
    <row r="4126" spans="1:13" x14ac:dyDescent="0.25">
      <c r="A4126">
        <v>8657</v>
      </c>
      <c r="B4126">
        <v>2015</v>
      </c>
      <c r="C4126" t="s">
        <v>3323</v>
      </c>
      <c r="D4126" t="s">
        <v>82</v>
      </c>
      <c r="E4126" t="s">
        <v>3194</v>
      </c>
      <c r="F4126" t="s">
        <v>3282</v>
      </c>
      <c r="G4126" t="s">
        <v>3842</v>
      </c>
      <c r="H4126">
        <v>62</v>
      </c>
      <c r="I4126">
        <v>55</v>
      </c>
      <c r="K4126" t="s">
        <v>182</v>
      </c>
      <c r="L4126">
        <v>1</v>
      </c>
      <c r="M4126" t="s">
        <v>4680</v>
      </c>
    </row>
    <row r="4127" spans="1:13" x14ac:dyDescent="0.25">
      <c r="A4127">
        <v>8658</v>
      </c>
      <c r="B4127">
        <v>2015</v>
      </c>
      <c r="C4127" t="s">
        <v>3323</v>
      </c>
      <c r="D4127" t="s">
        <v>83</v>
      </c>
      <c r="E4127" t="s">
        <v>3194</v>
      </c>
      <c r="F4127" t="s">
        <v>3372</v>
      </c>
      <c r="G4127" t="s">
        <v>3841</v>
      </c>
      <c r="H4127">
        <v>61</v>
      </c>
      <c r="I4127">
        <v>47</v>
      </c>
      <c r="K4127" t="s">
        <v>112</v>
      </c>
      <c r="L4127">
        <v>1</v>
      </c>
      <c r="M4127" t="s">
        <v>8688</v>
      </c>
    </row>
    <row r="4128" spans="1:13" x14ac:dyDescent="0.25">
      <c r="A4128">
        <v>8661</v>
      </c>
      <c r="B4128">
        <v>2015</v>
      </c>
      <c r="C4128" t="s">
        <v>3323</v>
      </c>
      <c r="D4128" t="s">
        <v>85</v>
      </c>
      <c r="E4128" t="s">
        <v>3194</v>
      </c>
      <c r="F4128" t="s">
        <v>3350</v>
      </c>
      <c r="G4128" t="s">
        <v>3842</v>
      </c>
      <c r="H4128">
        <v>57</v>
      </c>
      <c r="I4128">
        <v>54</v>
      </c>
      <c r="K4128" t="s">
        <v>163</v>
      </c>
      <c r="L4128">
        <v>1</v>
      </c>
      <c r="M4128" t="s">
        <v>8690</v>
      </c>
    </row>
    <row r="4129" spans="1:13" x14ac:dyDescent="0.25">
      <c r="A4129">
        <v>8663</v>
      </c>
      <c r="B4129">
        <v>2015</v>
      </c>
      <c r="C4129" t="s">
        <v>3323</v>
      </c>
      <c r="D4129" t="s">
        <v>317</v>
      </c>
      <c r="E4129" t="s">
        <v>3194</v>
      </c>
      <c r="F4129" t="s">
        <v>3232</v>
      </c>
      <c r="G4129" t="s">
        <v>3841</v>
      </c>
      <c r="H4129">
        <v>72</v>
      </c>
      <c r="I4129">
        <v>66</v>
      </c>
      <c r="K4129" t="s">
        <v>1616</v>
      </c>
      <c r="L4129">
        <v>1</v>
      </c>
      <c r="M4129" t="s">
        <v>8648</v>
      </c>
    </row>
    <row r="4130" spans="1:13" x14ac:dyDescent="0.25">
      <c r="A4130">
        <v>8665</v>
      </c>
      <c r="B4130">
        <v>2015</v>
      </c>
      <c r="C4130" t="s">
        <v>3323</v>
      </c>
      <c r="D4130" t="s">
        <v>44</v>
      </c>
      <c r="E4130" t="s">
        <v>3194</v>
      </c>
      <c r="F4130" t="s">
        <v>3304</v>
      </c>
      <c r="G4130" t="s">
        <v>3842</v>
      </c>
      <c r="H4130">
        <v>73</v>
      </c>
      <c r="I4130">
        <v>67</v>
      </c>
      <c r="K4130" t="s">
        <v>2620</v>
      </c>
      <c r="L4130">
        <v>1</v>
      </c>
      <c r="M4130" t="s">
        <v>8678</v>
      </c>
    </row>
    <row r="4131" spans="1:13" x14ac:dyDescent="0.25">
      <c r="A4131">
        <v>8668</v>
      </c>
      <c r="B4131">
        <v>2015</v>
      </c>
      <c r="C4131" t="s">
        <v>3323</v>
      </c>
      <c r="D4131" t="s">
        <v>49</v>
      </c>
      <c r="E4131" t="s">
        <v>3194</v>
      </c>
      <c r="F4131" t="s">
        <v>3276</v>
      </c>
      <c r="G4131" t="s">
        <v>3841</v>
      </c>
      <c r="H4131">
        <v>55</v>
      </c>
      <c r="I4131">
        <v>51</v>
      </c>
      <c r="K4131" t="s">
        <v>322</v>
      </c>
      <c r="L4131">
        <v>1</v>
      </c>
      <c r="M4131" t="s">
        <v>8572</v>
      </c>
    </row>
    <row r="4132" spans="1:13" x14ac:dyDescent="0.25">
      <c r="A4132">
        <v>8670</v>
      </c>
      <c r="B4132">
        <v>2015</v>
      </c>
      <c r="C4132" t="s">
        <v>3323</v>
      </c>
      <c r="D4132" t="s">
        <v>303</v>
      </c>
      <c r="E4132" t="s">
        <v>3194</v>
      </c>
      <c r="F4132" t="s">
        <v>3374</v>
      </c>
      <c r="G4132" t="s">
        <v>3841</v>
      </c>
      <c r="H4132">
        <v>71</v>
      </c>
      <c r="I4132">
        <v>65</v>
      </c>
      <c r="K4132" t="s">
        <v>2621</v>
      </c>
      <c r="L4132">
        <v>1</v>
      </c>
      <c r="M4132" t="s">
        <v>8694</v>
      </c>
    </row>
    <row r="4133" spans="1:13" x14ac:dyDescent="0.25">
      <c r="A4133">
        <v>8671</v>
      </c>
      <c r="B4133">
        <v>2015</v>
      </c>
      <c r="C4133" t="s">
        <v>3323</v>
      </c>
      <c r="D4133" t="s">
        <v>95</v>
      </c>
      <c r="E4133" t="s">
        <v>3194</v>
      </c>
      <c r="F4133" t="s">
        <v>3291</v>
      </c>
      <c r="G4133" t="s">
        <v>3841</v>
      </c>
      <c r="H4133">
        <v>65</v>
      </c>
      <c r="I4133">
        <v>61</v>
      </c>
      <c r="K4133" t="s">
        <v>325</v>
      </c>
      <c r="L4133">
        <v>1</v>
      </c>
      <c r="M4133" t="s">
        <v>8596</v>
      </c>
    </row>
    <row r="4134" spans="1:13" x14ac:dyDescent="0.25">
      <c r="A4134">
        <v>8672</v>
      </c>
      <c r="B4134">
        <v>2015</v>
      </c>
      <c r="C4134" t="s">
        <v>3323</v>
      </c>
      <c r="D4134" t="s">
        <v>55</v>
      </c>
      <c r="E4134" t="s">
        <v>3194</v>
      </c>
      <c r="F4134" t="s">
        <v>3834</v>
      </c>
      <c r="G4134" t="s">
        <v>3841</v>
      </c>
      <c r="H4134">
        <v>74</v>
      </c>
      <c r="I4134">
        <v>56</v>
      </c>
      <c r="K4134" t="s">
        <v>326</v>
      </c>
      <c r="L4134">
        <v>1</v>
      </c>
      <c r="M4134" t="s">
        <v>8670</v>
      </c>
    </row>
    <row r="4135" spans="1:13" x14ac:dyDescent="0.25">
      <c r="A4135">
        <v>8675</v>
      </c>
      <c r="B4135">
        <v>2015</v>
      </c>
      <c r="C4135" t="s">
        <v>3323</v>
      </c>
      <c r="D4135" t="s">
        <v>310</v>
      </c>
      <c r="E4135" t="s">
        <v>3194</v>
      </c>
      <c r="F4135" t="s">
        <v>3356</v>
      </c>
      <c r="G4135" t="s">
        <v>3842</v>
      </c>
      <c r="H4135">
        <v>52</v>
      </c>
      <c r="I4135">
        <v>43</v>
      </c>
      <c r="K4135" t="s">
        <v>329</v>
      </c>
      <c r="L4135">
        <v>1</v>
      </c>
      <c r="M4135" t="s">
        <v>8697</v>
      </c>
    </row>
    <row r="4136" spans="1:13" x14ac:dyDescent="0.25">
      <c r="A4136">
        <v>8677</v>
      </c>
      <c r="B4136">
        <v>2015</v>
      </c>
      <c r="C4136" t="s">
        <v>3356</v>
      </c>
      <c r="D4136" t="s">
        <v>64</v>
      </c>
      <c r="E4136" t="s">
        <v>3194</v>
      </c>
      <c r="F4136" t="s">
        <v>3361</v>
      </c>
      <c r="G4136" t="s">
        <v>3841</v>
      </c>
      <c r="H4136">
        <v>69</v>
      </c>
      <c r="I4136">
        <v>61</v>
      </c>
      <c r="K4136" t="s">
        <v>9</v>
      </c>
      <c r="L4136">
        <v>1</v>
      </c>
      <c r="M4136" t="s">
        <v>8698</v>
      </c>
    </row>
    <row r="4137" spans="1:13" x14ac:dyDescent="0.25">
      <c r="A4137">
        <v>8678</v>
      </c>
      <c r="B4137">
        <v>2015</v>
      </c>
      <c r="C4137" t="s">
        <v>3356</v>
      </c>
      <c r="D4137" t="s">
        <v>98</v>
      </c>
      <c r="E4137" t="s">
        <v>3194</v>
      </c>
      <c r="F4137" t="s">
        <v>3489</v>
      </c>
      <c r="G4137" t="s">
        <v>3842</v>
      </c>
      <c r="H4137">
        <v>56</v>
      </c>
      <c r="I4137">
        <v>41</v>
      </c>
      <c r="K4137" t="s">
        <v>11</v>
      </c>
      <c r="L4137">
        <v>1</v>
      </c>
      <c r="M4137" t="s">
        <v>6944</v>
      </c>
    </row>
    <row r="4138" spans="1:13" x14ac:dyDescent="0.25">
      <c r="A4138">
        <v>8679</v>
      </c>
      <c r="B4138">
        <v>2015</v>
      </c>
      <c r="C4138" t="s">
        <v>3356</v>
      </c>
      <c r="D4138" t="s">
        <v>10</v>
      </c>
      <c r="E4138" t="s">
        <v>3194</v>
      </c>
      <c r="F4138" t="s">
        <v>3280</v>
      </c>
      <c r="G4138" t="s">
        <v>3842</v>
      </c>
      <c r="H4138">
        <v>78</v>
      </c>
      <c r="I4138">
        <v>64</v>
      </c>
      <c r="K4138" t="s">
        <v>99</v>
      </c>
      <c r="L4138">
        <v>1</v>
      </c>
      <c r="M4138" t="s">
        <v>8699</v>
      </c>
    </row>
    <row r="4139" spans="1:13" x14ac:dyDescent="0.25">
      <c r="A4139">
        <v>8683</v>
      </c>
      <c r="B4139">
        <v>2015</v>
      </c>
      <c r="C4139" t="s">
        <v>3356</v>
      </c>
      <c r="D4139" t="s">
        <v>132</v>
      </c>
      <c r="E4139" t="s">
        <v>3194</v>
      </c>
      <c r="F4139" t="s">
        <v>3518</v>
      </c>
      <c r="G4139" t="s">
        <v>3842</v>
      </c>
      <c r="H4139">
        <v>65</v>
      </c>
      <c r="I4139">
        <v>61</v>
      </c>
      <c r="K4139" t="s">
        <v>290</v>
      </c>
      <c r="L4139">
        <v>1</v>
      </c>
      <c r="M4139" t="s">
        <v>8239</v>
      </c>
    </row>
    <row r="4140" spans="1:13" x14ac:dyDescent="0.25">
      <c r="A4140">
        <v>8685</v>
      </c>
      <c r="B4140">
        <v>2015</v>
      </c>
      <c r="C4140" t="s">
        <v>3356</v>
      </c>
      <c r="D4140" t="s">
        <v>76</v>
      </c>
      <c r="E4140" t="s">
        <v>3194</v>
      </c>
      <c r="F4140" t="s">
        <v>3466</v>
      </c>
      <c r="G4140" t="s">
        <v>3842</v>
      </c>
      <c r="H4140">
        <v>78</v>
      </c>
      <c r="I4140">
        <v>73</v>
      </c>
      <c r="K4140" t="s">
        <v>178</v>
      </c>
      <c r="L4140">
        <v>1</v>
      </c>
      <c r="M4140" t="s">
        <v>6450</v>
      </c>
    </row>
    <row r="4141" spans="1:13" x14ac:dyDescent="0.25">
      <c r="A4141">
        <v>8686</v>
      </c>
      <c r="B4141">
        <v>2015</v>
      </c>
      <c r="C4141" t="s">
        <v>3356</v>
      </c>
      <c r="D4141" t="s">
        <v>24</v>
      </c>
      <c r="E4141" t="s">
        <v>3194</v>
      </c>
      <c r="F4141" t="s">
        <v>3331</v>
      </c>
      <c r="G4141" t="s">
        <v>3841</v>
      </c>
      <c r="H4141">
        <v>74</v>
      </c>
      <c r="I4141">
        <v>58</v>
      </c>
      <c r="K4141" t="s">
        <v>179</v>
      </c>
      <c r="L4141">
        <v>1</v>
      </c>
      <c r="M4141" t="s">
        <v>5474</v>
      </c>
    </row>
    <row r="4142" spans="1:13" x14ac:dyDescent="0.25">
      <c r="A4142">
        <v>8689</v>
      </c>
      <c r="B4142">
        <v>2015</v>
      </c>
      <c r="C4142" t="s">
        <v>3356</v>
      </c>
      <c r="D4142" t="s">
        <v>32</v>
      </c>
      <c r="E4142" t="s">
        <v>3194</v>
      </c>
      <c r="F4142" t="s">
        <v>3336</v>
      </c>
      <c r="G4142" t="s">
        <v>3842</v>
      </c>
      <c r="H4142">
        <v>72</v>
      </c>
      <c r="I4142">
        <v>60</v>
      </c>
      <c r="K4142" t="s">
        <v>381</v>
      </c>
      <c r="L4142">
        <v>1</v>
      </c>
      <c r="M4142" t="s">
        <v>4992</v>
      </c>
    </row>
    <row r="4143" spans="1:13" x14ac:dyDescent="0.25">
      <c r="A4143">
        <v>8690</v>
      </c>
      <c r="B4143">
        <v>2015</v>
      </c>
      <c r="C4143" t="s">
        <v>3356</v>
      </c>
      <c r="D4143" t="s">
        <v>159</v>
      </c>
      <c r="E4143" t="s">
        <v>3194</v>
      </c>
      <c r="F4143" t="s">
        <v>3304</v>
      </c>
      <c r="G4143" t="s">
        <v>3842</v>
      </c>
      <c r="H4143">
        <v>74</v>
      </c>
      <c r="I4143">
        <v>67</v>
      </c>
      <c r="J4143" t="s">
        <v>3843</v>
      </c>
      <c r="K4143" t="s">
        <v>200</v>
      </c>
      <c r="L4143">
        <v>1</v>
      </c>
      <c r="M4143" t="s">
        <v>8673</v>
      </c>
    </row>
    <row r="4144" spans="1:13" x14ac:dyDescent="0.25">
      <c r="A4144">
        <v>8693</v>
      </c>
      <c r="B4144">
        <v>2015</v>
      </c>
      <c r="C4144" t="s">
        <v>3356</v>
      </c>
      <c r="D4144" t="s">
        <v>85</v>
      </c>
      <c r="E4144" t="s">
        <v>3194</v>
      </c>
      <c r="F4144" t="s">
        <v>3372</v>
      </c>
      <c r="G4144" t="s">
        <v>3841</v>
      </c>
      <c r="H4144">
        <v>59</v>
      </c>
      <c r="I4144">
        <v>51</v>
      </c>
      <c r="K4144" t="s">
        <v>385</v>
      </c>
      <c r="L4144">
        <v>1</v>
      </c>
      <c r="M4144" t="s">
        <v>8701</v>
      </c>
    </row>
    <row r="4145" spans="1:13" x14ac:dyDescent="0.25">
      <c r="A4145">
        <v>8695</v>
      </c>
      <c r="B4145">
        <v>2015</v>
      </c>
      <c r="C4145" t="s">
        <v>3356</v>
      </c>
      <c r="D4145" t="s">
        <v>317</v>
      </c>
      <c r="E4145" t="s">
        <v>3194</v>
      </c>
      <c r="F4145" t="s">
        <v>3291</v>
      </c>
      <c r="G4145" t="s">
        <v>3841</v>
      </c>
      <c r="H4145">
        <v>61</v>
      </c>
      <c r="I4145">
        <v>60</v>
      </c>
      <c r="K4145" t="s">
        <v>387</v>
      </c>
      <c r="L4145">
        <v>1</v>
      </c>
      <c r="M4145" t="s">
        <v>8588</v>
      </c>
    </row>
    <row r="4146" spans="1:13" x14ac:dyDescent="0.25">
      <c r="A4146">
        <v>8696</v>
      </c>
      <c r="B4146">
        <v>2015</v>
      </c>
      <c r="C4146" t="s">
        <v>3356</v>
      </c>
      <c r="D4146" t="s">
        <v>277</v>
      </c>
      <c r="E4146" t="s">
        <v>3194</v>
      </c>
      <c r="F4146" t="s">
        <v>3834</v>
      </c>
      <c r="G4146" t="s">
        <v>3841</v>
      </c>
      <c r="H4146">
        <v>69</v>
      </c>
      <c r="I4146">
        <v>53</v>
      </c>
      <c r="K4146" t="s">
        <v>388</v>
      </c>
      <c r="L4146">
        <v>1</v>
      </c>
      <c r="M4146" t="s">
        <v>8666</v>
      </c>
    </row>
    <row r="4147" spans="1:13" x14ac:dyDescent="0.25">
      <c r="A4147">
        <v>8697</v>
      </c>
      <c r="B4147">
        <v>2015</v>
      </c>
      <c r="C4147" t="s">
        <v>3356</v>
      </c>
      <c r="D4147" t="s">
        <v>44</v>
      </c>
      <c r="E4147" t="s">
        <v>3194</v>
      </c>
      <c r="F4147" t="s">
        <v>3374</v>
      </c>
      <c r="G4147" t="s">
        <v>3841</v>
      </c>
      <c r="H4147">
        <v>67</v>
      </c>
      <c r="I4147">
        <v>47</v>
      </c>
      <c r="K4147" t="s">
        <v>389</v>
      </c>
      <c r="L4147">
        <v>1</v>
      </c>
      <c r="M4147" t="s">
        <v>8703</v>
      </c>
    </row>
    <row r="4148" spans="1:13" x14ac:dyDescent="0.25">
      <c r="A4148">
        <v>8699</v>
      </c>
      <c r="B4148">
        <v>2015</v>
      </c>
      <c r="C4148" t="s">
        <v>3356</v>
      </c>
      <c r="D4148" t="s">
        <v>47</v>
      </c>
      <c r="E4148" t="s">
        <v>3194</v>
      </c>
      <c r="F4148" t="s">
        <v>3221</v>
      </c>
      <c r="G4148" t="s">
        <v>3841</v>
      </c>
      <c r="H4148">
        <v>83</v>
      </c>
      <c r="I4148">
        <v>61</v>
      </c>
      <c r="K4148" t="s">
        <v>390</v>
      </c>
      <c r="L4148">
        <v>1</v>
      </c>
      <c r="M4148" t="s">
        <v>8704</v>
      </c>
    </row>
    <row r="4149" spans="1:13" x14ac:dyDescent="0.25">
      <c r="A4149">
        <v>8701</v>
      </c>
      <c r="B4149">
        <v>2015</v>
      </c>
      <c r="C4149" t="s">
        <v>3356</v>
      </c>
      <c r="D4149" t="s">
        <v>92</v>
      </c>
      <c r="E4149" t="s">
        <v>3194</v>
      </c>
      <c r="F4149" t="s">
        <v>3323</v>
      </c>
      <c r="G4149" t="s">
        <v>3841</v>
      </c>
      <c r="H4149">
        <v>77</v>
      </c>
      <c r="I4149">
        <v>74</v>
      </c>
      <c r="K4149" t="s">
        <v>391</v>
      </c>
      <c r="L4149">
        <v>1</v>
      </c>
      <c r="M4149" t="s">
        <v>8693</v>
      </c>
    </row>
    <row r="4150" spans="1:13" x14ac:dyDescent="0.25">
      <c r="A4150">
        <v>8704</v>
      </c>
      <c r="B4150">
        <v>2015</v>
      </c>
      <c r="C4150" t="s">
        <v>3356</v>
      </c>
      <c r="D4150" t="s">
        <v>651</v>
      </c>
      <c r="E4150" t="s">
        <v>3194</v>
      </c>
      <c r="F4150" t="s">
        <v>3265</v>
      </c>
      <c r="G4150" t="s">
        <v>3842</v>
      </c>
      <c r="H4150">
        <v>64</v>
      </c>
      <c r="I4150">
        <v>52</v>
      </c>
      <c r="K4150" t="s">
        <v>394</v>
      </c>
      <c r="L4150">
        <v>1</v>
      </c>
      <c r="M4150" t="s">
        <v>8636</v>
      </c>
    </row>
    <row r="4151" spans="1:13" x14ac:dyDescent="0.25">
      <c r="A4151">
        <v>8706</v>
      </c>
      <c r="B4151">
        <v>2015</v>
      </c>
      <c r="C4151" t="s">
        <v>3356</v>
      </c>
      <c r="D4151" t="s">
        <v>481</v>
      </c>
      <c r="E4151" t="s">
        <v>3194</v>
      </c>
      <c r="F4151" t="s">
        <v>3381</v>
      </c>
      <c r="G4151" t="s">
        <v>3842</v>
      </c>
      <c r="H4151">
        <v>63</v>
      </c>
      <c r="I4151">
        <v>61</v>
      </c>
      <c r="K4151" t="s">
        <v>395</v>
      </c>
      <c r="L4151">
        <v>1</v>
      </c>
      <c r="M4151" t="s">
        <v>8618</v>
      </c>
    </row>
    <row r="4152" spans="1:13" x14ac:dyDescent="0.25">
      <c r="A4152">
        <v>8709</v>
      </c>
      <c r="B4152">
        <v>2015</v>
      </c>
      <c r="C4152" t="s">
        <v>3374</v>
      </c>
      <c r="D4152" t="s">
        <v>64</v>
      </c>
      <c r="E4152" t="s">
        <v>3194</v>
      </c>
      <c r="F4152" t="s">
        <v>3422</v>
      </c>
      <c r="G4152" t="s">
        <v>3841</v>
      </c>
      <c r="H4152">
        <v>66</v>
      </c>
      <c r="I4152">
        <v>65</v>
      </c>
      <c r="J4152" t="s">
        <v>3843</v>
      </c>
      <c r="K4152" t="s">
        <v>9</v>
      </c>
      <c r="L4152">
        <v>1</v>
      </c>
      <c r="M4152" t="s">
        <v>5750</v>
      </c>
    </row>
    <row r="4153" spans="1:13" x14ac:dyDescent="0.25">
      <c r="A4153">
        <v>8711</v>
      </c>
      <c r="B4153">
        <v>2015</v>
      </c>
      <c r="C4153" t="s">
        <v>3374</v>
      </c>
      <c r="D4153" t="s">
        <v>149</v>
      </c>
      <c r="E4153" t="s">
        <v>3194</v>
      </c>
      <c r="F4153" t="s">
        <v>3477</v>
      </c>
      <c r="G4153" t="s">
        <v>3842</v>
      </c>
      <c r="H4153">
        <v>69</v>
      </c>
      <c r="I4153">
        <v>38</v>
      </c>
      <c r="K4153" t="s">
        <v>99</v>
      </c>
      <c r="L4153">
        <v>1</v>
      </c>
      <c r="M4153" t="s">
        <v>8709</v>
      </c>
    </row>
    <row r="4154" spans="1:13" x14ac:dyDescent="0.25">
      <c r="A4154">
        <v>8712</v>
      </c>
      <c r="B4154">
        <v>2015</v>
      </c>
      <c r="C4154" t="s">
        <v>3374</v>
      </c>
      <c r="D4154" t="s">
        <v>68</v>
      </c>
      <c r="E4154" t="s">
        <v>3194</v>
      </c>
      <c r="F4154" t="s">
        <v>3389</v>
      </c>
      <c r="G4154" t="s">
        <v>3842</v>
      </c>
      <c r="H4154">
        <v>80</v>
      </c>
      <c r="I4154">
        <v>74</v>
      </c>
      <c r="K4154" t="s">
        <v>100</v>
      </c>
      <c r="L4154">
        <v>1</v>
      </c>
      <c r="M4154" t="s">
        <v>5629</v>
      </c>
    </row>
    <row r="4155" spans="1:13" x14ac:dyDescent="0.25">
      <c r="A4155">
        <v>8715</v>
      </c>
      <c r="B4155">
        <v>2015</v>
      </c>
      <c r="C4155" t="s">
        <v>3374</v>
      </c>
      <c r="D4155" t="s">
        <v>218</v>
      </c>
      <c r="E4155" t="s">
        <v>3194</v>
      </c>
      <c r="F4155" t="s">
        <v>3365</v>
      </c>
      <c r="G4155" t="s">
        <v>3841</v>
      </c>
      <c r="H4155">
        <v>66</v>
      </c>
      <c r="I4155">
        <v>54</v>
      </c>
      <c r="K4155" t="s">
        <v>105</v>
      </c>
      <c r="L4155">
        <v>1</v>
      </c>
      <c r="M4155" t="s">
        <v>5235</v>
      </c>
    </row>
    <row r="4156" spans="1:13" x14ac:dyDescent="0.25">
      <c r="A4156">
        <v>8717</v>
      </c>
      <c r="B4156">
        <v>2015</v>
      </c>
      <c r="C4156" t="s">
        <v>3374</v>
      </c>
      <c r="D4156" t="s">
        <v>24</v>
      </c>
      <c r="E4156" t="s">
        <v>3194</v>
      </c>
      <c r="F4156" t="s">
        <v>3325</v>
      </c>
      <c r="G4156" t="s">
        <v>3841</v>
      </c>
      <c r="H4156">
        <v>81</v>
      </c>
      <c r="I4156">
        <v>74</v>
      </c>
      <c r="K4156" t="s">
        <v>153</v>
      </c>
      <c r="L4156">
        <v>1</v>
      </c>
      <c r="M4156" t="s">
        <v>6789</v>
      </c>
    </row>
    <row r="4157" spans="1:13" x14ac:dyDescent="0.25">
      <c r="A4157">
        <v>8718</v>
      </c>
      <c r="B4157">
        <v>2015</v>
      </c>
      <c r="C4157" t="s">
        <v>3374</v>
      </c>
      <c r="D4157" t="s">
        <v>180</v>
      </c>
      <c r="E4157" t="s">
        <v>3194</v>
      </c>
      <c r="F4157" t="s">
        <v>3429</v>
      </c>
      <c r="G4157" t="s">
        <v>3842</v>
      </c>
      <c r="H4157">
        <v>71</v>
      </c>
      <c r="I4157">
        <v>68</v>
      </c>
      <c r="K4157" t="s">
        <v>265</v>
      </c>
      <c r="L4157">
        <v>1</v>
      </c>
      <c r="M4157" t="s">
        <v>5786</v>
      </c>
    </row>
    <row r="4158" spans="1:13" x14ac:dyDescent="0.25">
      <c r="A4158">
        <v>8721</v>
      </c>
      <c r="B4158">
        <v>2015</v>
      </c>
      <c r="C4158" t="s">
        <v>3374</v>
      </c>
      <c r="D4158" t="s">
        <v>32</v>
      </c>
      <c r="E4158" t="s">
        <v>3194</v>
      </c>
      <c r="F4158" t="s">
        <v>3354</v>
      </c>
      <c r="G4158" t="s">
        <v>3842</v>
      </c>
      <c r="H4158">
        <v>92</v>
      </c>
      <c r="I4158">
        <v>63</v>
      </c>
      <c r="K4158" t="s">
        <v>399</v>
      </c>
      <c r="L4158">
        <v>1</v>
      </c>
      <c r="M4158" t="s">
        <v>8117</v>
      </c>
    </row>
    <row r="4159" spans="1:13" x14ac:dyDescent="0.25">
      <c r="A4159">
        <v>8723</v>
      </c>
      <c r="B4159">
        <v>2015</v>
      </c>
      <c r="C4159" t="s">
        <v>3374</v>
      </c>
      <c r="D4159" t="s">
        <v>36</v>
      </c>
      <c r="E4159" t="s">
        <v>3194</v>
      </c>
      <c r="F4159" t="s">
        <v>3320</v>
      </c>
      <c r="G4159" t="s">
        <v>3842</v>
      </c>
      <c r="H4159">
        <v>65</v>
      </c>
      <c r="I4159">
        <v>49</v>
      </c>
      <c r="K4159" t="s">
        <v>1370</v>
      </c>
      <c r="L4159">
        <v>1</v>
      </c>
      <c r="M4159" t="s">
        <v>8710</v>
      </c>
    </row>
    <row r="4160" spans="1:13" x14ac:dyDescent="0.25">
      <c r="A4160">
        <v>8724</v>
      </c>
      <c r="B4160">
        <v>2015</v>
      </c>
      <c r="C4160" t="s">
        <v>3374</v>
      </c>
      <c r="D4160" t="s">
        <v>37</v>
      </c>
      <c r="E4160" t="s">
        <v>3194</v>
      </c>
      <c r="F4160" t="s">
        <v>3304</v>
      </c>
      <c r="G4160" t="s">
        <v>3841</v>
      </c>
      <c r="H4160">
        <v>75</v>
      </c>
      <c r="I4160">
        <v>71</v>
      </c>
      <c r="K4160" t="s">
        <v>1392</v>
      </c>
      <c r="L4160">
        <v>1</v>
      </c>
      <c r="M4160" t="s">
        <v>8674</v>
      </c>
    </row>
    <row r="4161" spans="1:13" x14ac:dyDescent="0.25">
      <c r="A4161">
        <v>8727</v>
      </c>
      <c r="B4161">
        <v>2015</v>
      </c>
      <c r="C4161" t="s">
        <v>3374</v>
      </c>
      <c r="D4161" t="s">
        <v>317</v>
      </c>
      <c r="E4161" t="s">
        <v>3194</v>
      </c>
      <c r="F4161" t="s">
        <v>3265</v>
      </c>
      <c r="G4161" t="s">
        <v>3842</v>
      </c>
      <c r="H4161">
        <v>72</v>
      </c>
      <c r="I4161">
        <v>71</v>
      </c>
      <c r="K4161" t="s">
        <v>405</v>
      </c>
      <c r="L4161">
        <v>1</v>
      </c>
      <c r="M4161" t="s">
        <v>8629</v>
      </c>
    </row>
    <row r="4162" spans="1:13" x14ac:dyDescent="0.25">
      <c r="A4162">
        <v>8728</v>
      </c>
      <c r="B4162">
        <v>2015</v>
      </c>
      <c r="C4162" t="s">
        <v>3374</v>
      </c>
      <c r="D4162" t="s">
        <v>43</v>
      </c>
      <c r="E4162" t="s">
        <v>3194</v>
      </c>
      <c r="F4162" t="s">
        <v>3323</v>
      </c>
      <c r="G4162" t="s">
        <v>3842</v>
      </c>
      <c r="H4162">
        <v>79</v>
      </c>
      <c r="I4162">
        <v>73</v>
      </c>
      <c r="K4162" t="s">
        <v>406</v>
      </c>
      <c r="L4162">
        <v>1</v>
      </c>
      <c r="M4162" t="s">
        <v>8691</v>
      </c>
    </row>
    <row r="4163" spans="1:13" x14ac:dyDescent="0.25">
      <c r="A4163">
        <v>8730</v>
      </c>
      <c r="B4163">
        <v>2015</v>
      </c>
      <c r="C4163" t="s">
        <v>3374</v>
      </c>
      <c r="D4163" t="s">
        <v>45</v>
      </c>
      <c r="E4163" t="s">
        <v>3194</v>
      </c>
      <c r="F4163" t="s">
        <v>3221</v>
      </c>
      <c r="G4163" t="s">
        <v>3842</v>
      </c>
      <c r="H4163">
        <v>69</v>
      </c>
      <c r="I4163">
        <v>59</v>
      </c>
      <c r="K4163" t="s">
        <v>408</v>
      </c>
      <c r="L4163">
        <v>1</v>
      </c>
      <c r="M4163" t="s">
        <v>8711</v>
      </c>
    </row>
    <row r="4164" spans="1:13" x14ac:dyDescent="0.25">
      <c r="A4164">
        <v>8733</v>
      </c>
      <c r="B4164">
        <v>2015</v>
      </c>
      <c r="C4164" t="s">
        <v>3374</v>
      </c>
      <c r="D4164" t="s">
        <v>92</v>
      </c>
      <c r="E4164" t="s">
        <v>3194</v>
      </c>
      <c r="F4164" t="s">
        <v>3291</v>
      </c>
      <c r="G4164" t="s">
        <v>3841</v>
      </c>
      <c r="H4164">
        <v>71</v>
      </c>
      <c r="I4164">
        <v>70</v>
      </c>
      <c r="K4164" t="s">
        <v>1325</v>
      </c>
      <c r="L4164">
        <v>1</v>
      </c>
      <c r="M4164" t="s">
        <v>8594</v>
      </c>
    </row>
    <row r="4165" spans="1:13" x14ac:dyDescent="0.25">
      <c r="A4165">
        <v>8735</v>
      </c>
      <c r="B4165">
        <v>2015</v>
      </c>
      <c r="C4165" t="s">
        <v>3374</v>
      </c>
      <c r="D4165" t="s">
        <v>95</v>
      </c>
      <c r="E4165" t="s">
        <v>3194</v>
      </c>
      <c r="F4165" t="s">
        <v>3372</v>
      </c>
      <c r="G4165" t="s">
        <v>3842</v>
      </c>
      <c r="H4165">
        <v>59</v>
      </c>
      <c r="I4165">
        <v>57</v>
      </c>
      <c r="K4165" t="s">
        <v>413</v>
      </c>
      <c r="L4165">
        <v>1</v>
      </c>
      <c r="M4165" t="s">
        <v>8712</v>
      </c>
    </row>
    <row r="4166" spans="1:13" x14ac:dyDescent="0.25">
      <c r="A4166">
        <v>8736</v>
      </c>
      <c r="B4166">
        <v>2015</v>
      </c>
      <c r="C4166" t="s">
        <v>3374</v>
      </c>
      <c r="D4166" t="s">
        <v>55</v>
      </c>
      <c r="E4166" t="s">
        <v>3194</v>
      </c>
      <c r="F4166" t="s">
        <v>3232</v>
      </c>
      <c r="G4166" t="s">
        <v>3841</v>
      </c>
      <c r="H4166">
        <v>76</v>
      </c>
      <c r="I4166">
        <v>72</v>
      </c>
      <c r="K4166" t="s">
        <v>285</v>
      </c>
      <c r="L4166">
        <v>1</v>
      </c>
      <c r="M4166" t="s">
        <v>8655</v>
      </c>
    </row>
    <row r="4167" spans="1:13" x14ac:dyDescent="0.25">
      <c r="A4167">
        <v>8739</v>
      </c>
      <c r="B4167">
        <v>2015</v>
      </c>
      <c r="C4167" t="s">
        <v>3374</v>
      </c>
      <c r="D4167" t="s">
        <v>310</v>
      </c>
      <c r="E4167" t="s">
        <v>3194</v>
      </c>
      <c r="F4167" t="s">
        <v>3350</v>
      </c>
      <c r="G4167" t="s">
        <v>3841</v>
      </c>
      <c r="H4167">
        <v>86</v>
      </c>
      <c r="I4167">
        <v>77</v>
      </c>
      <c r="K4167" t="s">
        <v>2235</v>
      </c>
      <c r="L4167">
        <v>1</v>
      </c>
      <c r="M4167" t="s">
        <v>8713</v>
      </c>
    </row>
    <row r="4168" spans="1:13" x14ac:dyDescent="0.25">
      <c r="A4168">
        <v>8741</v>
      </c>
      <c r="B4168">
        <v>2015</v>
      </c>
      <c r="C4168" t="s">
        <v>3320</v>
      </c>
      <c r="D4168" t="s">
        <v>64</v>
      </c>
      <c r="E4168" t="s">
        <v>3194</v>
      </c>
      <c r="F4168" t="s">
        <v>3332</v>
      </c>
      <c r="G4168" t="s">
        <v>3842</v>
      </c>
      <c r="H4168">
        <v>81</v>
      </c>
      <c r="I4168">
        <v>56</v>
      </c>
      <c r="K4168" t="s">
        <v>176</v>
      </c>
      <c r="L4168">
        <v>1</v>
      </c>
      <c r="M4168" t="s">
        <v>5004</v>
      </c>
    </row>
    <row r="4169" spans="1:13" x14ac:dyDescent="0.25">
      <c r="A4169">
        <v>8742</v>
      </c>
      <c r="B4169">
        <v>2015</v>
      </c>
      <c r="C4169" t="s">
        <v>3320</v>
      </c>
      <c r="D4169" t="s">
        <v>148</v>
      </c>
      <c r="E4169" t="s">
        <v>3194</v>
      </c>
      <c r="F4169" t="s">
        <v>3524</v>
      </c>
      <c r="G4169" t="s">
        <v>3841</v>
      </c>
      <c r="H4169">
        <v>69</v>
      </c>
      <c r="I4169">
        <v>65</v>
      </c>
      <c r="K4169" t="s">
        <v>11</v>
      </c>
      <c r="L4169">
        <v>1</v>
      </c>
      <c r="M4169" t="s">
        <v>5077</v>
      </c>
    </row>
    <row r="4170" spans="1:13" x14ac:dyDescent="0.25">
      <c r="A4170">
        <v>8746</v>
      </c>
      <c r="B4170">
        <v>2015</v>
      </c>
      <c r="C4170" t="s">
        <v>3320</v>
      </c>
      <c r="D4170" t="s">
        <v>14</v>
      </c>
      <c r="E4170" t="s">
        <v>3194</v>
      </c>
      <c r="F4170" t="s">
        <v>3426</v>
      </c>
      <c r="G4170" t="s">
        <v>3842</v>
      </c>
      <c r="H4170">
        <v>89</v>
      </c>
      <c r="I4170">
        <v>75</v>
      </c>
      <c r="K4170" t="s">
        <v>235</v>
      </c>
      <c r="L4170">
        <v>1</v>
      </c>
      <c r="M4170" t="s">
        <v>5923</v>
      </c>
    </row>
    <row r="4171" spans="1:13" x14ac:dyDescent="0.25">
      <c r="A4171">
        <v>8748</v>
      </c>
      <c r="B4171">
        <v>2015</v>
      </c>
      <c r="C4171" t="s">
        <v>3320</v>
      </c>
      <c r="D4171" t="s">
        <v>20</v>
      </c>
      <c r="E4171" t="s">
        <v>3194</v>
      </c>
      <c r="F4171" t="s">
        <v>3367</v>
      </c>
      <c r="G4171" t="s">
        <v>3842</v>
      </c>
      <c r="H4171">
        <v>75</v>
      </c>
      <c r="I4171">
        <v>49</v>
      </c>
      <c r="K4171" t="s">
        <v>152</v>
      </c>
      <c r="L4171">
        <v>1</v>
      </c>
      <c r="M4171" t="s">
        <v>5216</v>
      </c>
    </row>
    <row r="4172" spans="1:13" x14ac:dyDescent="0.25">
      <c r="A4172">
        <v>8749</v>
      </c>
      <c r="B4172">
        <v>2015</v>
      </c>
      <c r="C4172" t="s">
        <v>3320</v>
      </c>
      <c r="D4172" t="s">
        <v>417</v>
      </c>
      <c r="E4172" t="s">
        <v>3194</v>
      </c>
      <c r="F4172" t="s">
        <v>3318</v>
      </c>
      <c r="G4172" t="s">
        <v>3842</v>
      </c>
      <c r="H4172">
        <v>68</v>
      </c>
      <c r="I4172">
        <v>45</v>
      </c>
      <c r="K4172" t="s">
        <v>153</v>
      </c>
      <c r="L4172">
        <v>1</v>
      </c>
      <c r="M4172" t="s">
        <v>4620</v>
      </c>
    </row>
    <row r="4173" spans="1:13" x14ac:dyDescent="0.25">
      <c r="A4173">
        <v>8750</v>
      </c>
      <c r="B4173">
        <v>2015</v>
      </c>
      <c r="C4173" t="s">
        <v>3320</v>
      </c>
      <c r="D4173" t="s">
        <v>109</v>
      </c>
      <c r="E4173" t="s">
        <v>3194</v>
      </c>
      <c r="F4173" t="s">
        <v>3839</v>
      </c>
      <c r="G4173" t="s">
        <v>3842</v>
      </c>
      <c r="H4173">
        <v>78</v>
      </c>
      <c r="I4173">
        <v>52</v>
      </c>
      <c r="K4173" t="s">
        <v>265</v>
      </c>
      <c r="L4173">
        <v>1</v>
      </c>
      <c r="M4173" t="s">
        <v>8715</v>
      </c>
    </row>
    <row r="4174" spans="1:13" x14ac:dyDescent="0.25">
      <c r="A4174">
        <v>8751</v>
      </c>
      <c r="B4174">
        <v>2015</v>
      </c>
      <c r="C4174" t="s">
        <v>3320</v>
      </c>
      <c r="D4174" t="s">
        <v>30</v>
      </c>
      <c r="E4174" t="s">
        <v>3194</v>
      </c>
      <c r="F4174" t="s">
        <v>3360</v>
      </c>
      <c r="G4174" t="s">
        <v>3842</v>
      </c>
      <c r="H4174">
        <v>91</v>
      </c>
      <c r="I4174">
        <v>54</v>
      </c>
      <c r="K4174" t="s">
        <v>266</v>
      </c>
      <c r="L4174">
        <v>1</v>
      </c>
      <c r="M4174" t="s">
        <v>7621</v>
      </c>
    </row>
    <row r="4175" spans="1:13" x14ac:dyDescent="0.25">
      <c r="A4175">
        <v>8753</v>
      </c>
      <c r="B4175">
        <v>2015</v>
      </c>
      <c r="C4175" t="s">
        <v>3320</v>
      </c>
      <c r="D4175" t="s">
        <v>83</v>
      </c>
      <c r="E4175" t="s">
        <v>3194</v>
      </c>
      <c r="F4175" t="s">
        <v>3265</v>
      </c>
      <c r="G4175" t="s">
        <v>3841</v>
      </c>
      <c r="H4175">
        <v>72</v>
      </c>
      <c r="I4175">
        <v>68</v>
      </c>
      <c r="K4175" t="s">
        <v>703</v>
      </c>
      <c r="L4175">
        <v>1</v>
      </c>
      <c r="M4175" t="s">
        <v>8625</v>
      </c>
    </row>
    <row r="4176" spans="1:13" x14ac:dyDescent="0.25">
      <c r="A4176">
        <v>8755</v>
      </c>
      <c r="B4176">
        <v>2015</v>
      </c>
      <c r="C4176" t="s">
        <v>3320</v>
      </c>
      <c r="D4176" t="s">
        <v>137</v>
      </c>
      <c r="E4176" t="s">
        <v>3194</v>
      </c>
      <c r="F4176" t="s">
        <v>3276</v>
      </c>
      <c r="G4176" t="s">
        <v>3842</v>
      </c>
      <c r="H4176">
        <v>68</v>
      </c>
      <c r="I4176">
        <v>66</v>
      </c>
      <c r="K4176" t="s">
        <v>2605</v>
      </c>
      <c r="L4176">
        <v>1</v>
      </c>
      <c r="M4176" t="s">
        <v>8564</v>
      </c>
    </row>
    <row r="4177" spans="1:13" x14ac:dyDescent="0.25">
      <c r="A4177">
        <v>8757</v>
      </c>
      <c r="B4177">
        <v>2015</v>
      </c>
      <c r="C4177" t="s">
        <v>3320</v>
      </c>
      <c r="D4177" t="s">
        <v>455</v>
      </c>
      <c r="E4177" t="s">
        <v>3194</v>
      </c>
      <c r="F4177" t="s">
        <v>3372</v>
      </c>
      <c r="G4177" t="s">
        <v>3841</v>
      </c>
      <c r="H4177">
        <v>66</v>
      </c>
      <c r="I4177">
        <v>62</v>
      </c>
      <c r="K4177" t="s">
        <v>2625</v>
      </c>
      <c r="L4177">
        <v>1</v>
      </c>
      <c r="M4177" t="s">
        <v>8716</v>
      </c>
    </row>
    <row r="4178" spans="1:13" x14ac:dyDescent="0.25">
      <c r="A4178">
        <v>8758</v>
      </c>
      <c r="B4178">
        <v>2015</v>
      </c>
      <c r="C4178" t="s">
        <v>3320</v>
      </c>
      <c r="D4178" t="s">
        <v>317</v>
      </c>
      <c r="E4178" t="s">
        <v>3194</v>
      </c>
      <c r="F4178" t="s">
        <v>3834</v>
      </c>
      <c r="G4178" t="s">
        <v>3841</v>
      </c>
      <c r="H4178">
        <v>58</v>
      </c>
      <c r="I4178">
        <v>43</v>
      </c>
      <c r="K4178" t="s">
        <v>2626</v>
      </c>
      <c r="L4178">
        <v>1</v>
      </c>
      <c r="M4178" t="s">
        <v>8665</v>
      </c>
    </row>
    <row r="4179" spans="1:13" x14ac:dyDescent="0.25">
      <c r="A4179">
        <v>8760</v>
      </c>
      <c r="B4179">
        <v>2015</v>
      </c>
      <c r="C4179" t="s">
        <v>3320</v>
      </c>
      <c r="D4179" t="s">
        <v>44</v>
      </c>
      <c r="E4179" t="s">
        <v>3194</v>
      </c>
      <c r="F4179" t="s">
        <v>3232</v>
      </c>
      <c r="G4179" t="s">
        <v>3842</v>
      </c>
      <c r="H4179">
        <v>67</v>
      </c>
      <c r="I4179">
        <v>50</v>
      </c>
      <c r="K4179" t="s">
        <v>2627</v>
      </c>
      <c r="L4179">
        <v>1</v>
      </c>
      <c r="M4179" t="s">
        <v>8650</v>
      </c>
    </row>
    <row r="4180" spans="1:13" x14ac:dyDescent="0.25">
      <c r="A4180">
        <v>8763</v>
      </c>
      <c r="B4180">
        <v>2015</v>
      </c>
      <c r="C4180" t="s">
        <v>3320</v>
      </c>
      <c r="D4180" t="s">
        <v>49</v>
      </c>
      <c r="E4180" t="s">
        <v>3194</v>
      </c>
      <c r="F4180" t="s">
        <v>3356</v>
      </c>
      <c r="G4180" t="s">
        <v>3842</v>
      </c>
      <c r="H4180">
        <v>65</v>
      </c>
      <c r="I4180">
        <v>60</v>
      </c>
      <c r="K4180" t="s">
        <v>2628</v>
      </c>
      <c r="L4180">
        <v>1</v>
      </c>
      <c r="M4180" t="s">
        <v>8705</v>
      </c>
    </row>
    <row r="4181" spans="1:13" x14ac:dyDescent="0.25">
      <c r="A4181">
        <v>8766</v>
      </c>
      <c r="B4181">
        <v>2015</v>
      </c>
      <c r="C4181" t="s">
        <v>3320</v>
      </c>
      <c r="D4181" t="s">
        <v>95</v>
      </c>
      <c r="E4181" t="s">
        <v>3194</v>
      </c>
      <c r="F4181" t="s">
        <v>3221</v>
      </c>
      <c r="G4181" t="s">
        <v>3841</v>
      </c>
      <c r="H4181">
        <v>62</v>
      </c>
      <c r="I4181">
        <v>52</v>
      </c>
      <c r="K4181" t="s">
        <v>2629</v>
      </c>
      <c r="L4181">
        <v>1</v>
      </c>
      <c r="M4181" t="s">
        <v>8718</v>
      </c>
    </row>
    <row r="4182" spans="1:13" x14ac:dyDescent="0.25">
      <c r="A4182">
        <v>8768</v>
      </c>
      <c r="B4182">
        <v>2015</v>
      </c>
      <c r="C4182" t="s">
        <v>3320</v>
      </c>
      <c r="D4182" t="s">
        <v>56</v>
      </c>
      <c r="E4182" t="s">
        <v>3194</v>
      </c>
      <c r="F4182" t="s">
        <v>3323</v>
      </c>
      <c r="G4182" t="s">
        <v>3842</v>
      </c>
      <c r="H4182">
        <v>81</v>
      </c>
      <c r="I4182">
        <v>68</v>
      </c>
      <c r="K4182" t="s">
        <v>426</v>
      </c>
      <c r="L4182">
        <v>1</v>
      </c>
      <c r="M4182" t="s">
        <v>8695</v>
      </c>
    </row>
    <row r="4183" spans="1:13" x14ac:dyDescent="0.25">
      <c r="A4183">
        <v>8769</v>
      </c>
      <c r="B4183">
        <v>2015</v>
      </c>
      <c r="C4183" t="s">
        <v>3320</v>
      </c>
      <c r="D4183" t="s">
        <v>308</v>
      </c>
      <c r="E4183" t="s">
        <v>3194</v>
      </c>
      <c r="F4183" t="s">
        <v>3291</v>
      </c>
      <c r="G4183" t="s">
        <v>3841</v>
      </c>
      <c r="H4183">
        <v>78</v>
      </c>
      <c r="I4183">
        <v>74</v>
      </c>
      <c r="K4183" t="s">
        <v>427</v>
      </c>
      <c r="L4183">
        <v>1</v>
      </c>
      <c r="M4183" t="s">
        <v>8599</v>
      </c>
    </row>
    <row r="4184" spans="1:13" x14ac:dyDescent="0.25">
      <c r="A4184">
        <v>8775</v>
      </c>
      <c r="B4184">
        <v>2015</v>
      </c>
      <c r="C4184" t="s">
        <v>3372</v>
      </c>
      <c r="D4184" t="s">
        <v>149</v>
      </c>
      <c r="E4184" t="s">
        <v>3194</v>
      </c>
      <c r="F4184" t="s">
        <v>3530</v>
      </c>
      <c r="G4184" t="s">
        <v>3842</v>
      </c>
      <c r="H4184">
        <v>70</v>
      </c>
      <c r="I4184">
        <v>58</v>
      </c>
      <c r="K4184" t="s">
        <v>11</v>
      </c>
      <c r="L4184">
        <v>1</v>
      </c>
      <c r="M4184" t="s">
        <v>8720</v>
      </c>
    </row>
    <row r="4185" spans="1:13" x14ac:dyDescent="0.25">
      <c r="A4185">
        <v>8779</v>
      </c>
      <c r="B4185">
        <v>2015</v>
      </c>
      <c r="C4185" t="s">
        <v>3372</v>
      </c>
      <c r="D4185" t="s">
        <v>20</v>
      </c>
      <c r="E4185" t="s">
        <v>3194</v>
      </c>
      <c r="F4185" t="s">
        <v>3366</v>
      </c>
      <c r="G4185" t="s">
        <v>3842</v>
      </c>
      <c r="H4185">
        <v>65</v>
      </c>
      <c r="I4185">
        <v>64</v>
      </c>
      <c r="K4185" t="s">
        <v>235</v>
      </c>
      <c r="L4185">
        <v>1</v>
      </c>
      <c r="M4185" t="s">
        <v>5170</v>
      </c>
    </row>
    <row r="4186" spans="1:13" x14ac:dyDescent="0.25">
      <c r="A4186">
        <v>8780</v>
      </c>
      <c r="B4186">
        <v>2015</v>
      </c>
      <c r="C4186" t="s">
        <v>3372</v>
      </c>
      <c r="D4186" t="s">
        <v>78</v>
      </c>
      <c r="E4186" t="s">
        <v>3194</v>
      </c>
      <c r="F4186" t="s">
        <v>3222</v>
      </c>
      <c r="G4186" t="s">
        <v>3842</v>
      </c>
      <c r="H4186">
        <v>67</v>
      </c>
      <c r="I4186">
        <v>55</v>
      </c>
      <c r="K4186" t="s">
        <v>290</v>
      </c>
      <c r="L4186">
        <v>1</v>
      </c>
      <c r="M4186" t="s">
        <v>5289</v>
      </c>
    </row>
    <row r="4187" spans="1:13" x14ac:dyDescent="0.25">
      <c r="A4187">
        <v>8782</v>
      </c>
      <c r="B4187">
        <v>2015</v>
      </c>
      <c r="C4187" t="s">
        <v>3372</v>
      </c>
      <c r="D4187" t="s">
        <v>417</v>
      </c>
      <c r="E4187" t="s">
        <v>3194</v>
      </c>
      <c r="F4187" t="s">
        <v>3353</v>
      </c>
      <c r="G4187" t="s">
        <v>3842</v>
      </c>
      <c r="H4187">
        <v>61</v>
      </c>
      <c r="I4187">
        <v>58</v>
      </c>
      <c r="K4187" t="s">
        <v>178</v>
      </c>
      <c r="L4187">
        <v>1</v>
      </c>
      <c r="M4187" t="s">
        <v>8277</v>
      </c>
    </row>
    <row r="4188" spans="1:13" x14ac:dyDescent="0.25">
      <c r="A4188">
        <v>8783</v>
      </c>
      <c r="B4188">
        <v>2015</v>
      </c>
      <c r="C4188" t="s">
        <v>3372</v>
      </c>
      <c r="D4188" t="s">
        <v>28</v>
      </c>
      <c r="E4188" t="s">
        <v>3194</v>
      </c>
      <c r="F4188" t="s">
        <v>3344</v>
      </c>
      <c r="G4188" t="s">
        <v>3842</v>
      </c>
      <c r="H4188">
        <v>64</v>
      </c>
      <c r="I4188">
        <v>54</v>
      </c>
      <c r="K4188" t="s">
        <v>154</v>
      </c>
      <c r="L4188">
        <v>1</v>
      </c>
      <c r="M4188" t="s">
        <v>8722</v>
      </c>
    </row>
    <row r="4189" spans="1:13" x14ac:dyDescent="0.25">
      <c r="A4189">
        <v>8784</v>
      </c>
      <c r="B4189">
        <v>2015</v>
      </c>
      <c r="C4189" t="s">
        <v>3372</v>
      </c>
      <c r="D4189" t="s">
        <v>133</v>
      </c>
      <c r="E4189" t="s">
        <v>3194</v>
      </c>
      <c r="F4189" t="s">
        <v>3349</v>
      </c>
      <c r="G4189" t="s">
        <v>3842</v>
      </c>
      <c r="H4189">
        <v>67</v>
      </c>
      <c r="I4189">
        <v>46</v>
      </c>
      <c r="K4189" t="s">
        <v>332</v>
      </c>
      <c r="L4189">
        <v>1</v>
      </c>
      <c r="M4189" t="s">
        <v>8267</v>
      </c>
    </row>
    <row r="4190" spans="1:13" x14ac:dyDescent="0.25">
      <c r="A4190">
        <v>8785</v>
      </c>
      <c r="B4190">
        <v>2015</v>
      </c>
      <c r="C4190" t="s">
        <v>3372</v>
      </c>
      <c r="D4190" t="s">
        <v>292</v>
      </c>
      <c r="E4190" t="s">
        <v>3194</v>
      </c>
      <c r="F4190" t="s">
        <v>3440</v>
      </c>
      <c r="G4190" t="s">
        <v>3842</v>
      </c>
      <c r="H4190">
        <v>71</v>
      </c>
      <c r="I4190">
        <v>61</v>
      </c>
      <c r="K4190" t="s">
        <v>398</v>
      </c>
      <c r="L4190">
        <v>1</v>
      </c>
      <c r="M4190" t="s">
        <v>8723</v>
      </c>
    </row>
    <row r="4191" spans="1:13" x14ac:dyDescent="0.25">
      <c r="A4191">
        <v>8787</v>
      </c>
      <c r="B4191">
        <v>2015</v>
      </c>
      <c r="C4191" t="s">
        <v>3372</v>
      </c>
      <c r="D4191" t="s">
        <v>36</v>
      </c>
      <c r="E4191" t="s">
        <v>3194</v>
      </c>
      <c r="F4191" t="s">
        <v>3276</v>
      </c>
      <c r="G4191" t="s">
        <v>3841</v>
      </c>
      <c r="H4191">
        <v>56</v>
      </c>
      <c r="I4191">
        <v>38</v>
      </c>
      <c r="K4191" t="s">
        <v>1062</v>
      </c>
      <c r="L4191">
        <v>1</v>
      </c>
      <c r="M4191" t="s">
        <v>8563</v>
      </c>
    </row>
    <row r="4192" spans="1:13" x14ac:dyDescent="0.25">
      <c r="A4192">
        <v>8788</v>
      </c>
      <c r="B4192">
        <v>2015</v>
      </c>
      <c r="C4192" t="s">
        <v>3372</v>
      </c>
      <c r="D4192" t="s">
        <v>137</v>
      </c>
      <c r="E4192" t="s">
        <v>3194</v>
      </c>
      <c r="F4192" t="s">
        <v>3291</v>
      </c>
      <c r="G4192" t="s">
        <v>3842</v>
      </c>
      <c r="H4192">
        <v>74</v>
      </c>
      <c r="I4192">
        <v>69</v>
      </c>
      <c r="K4192" t="s">
        <v>1571</v>
      </c>
      <c r="L4192">
        <v>1</v>
      </c>
      <c r="M4192" t="s">
        <v>8586</v>
      </c>
    </row>
    <row r="4193" spans="1:13" x14ac:dyDescent="0.25">
      <c r="A4193">
        <v>8791</v>
      </c>
      <c r="B4193">
        <v>2015</v>
      </c>
      <c r="C4193" t="s">
        <v>3372</v>
      </c>
      <c r="D4193" t="s">
        <v>317</v>
      </c>
      <c r="E4193" t="s">
        <v>3194</v>
      </c>
      <c r="F4193" t="s">
        <v>3221</v>
      </c>
      <c r="G4193" t="s">
        <v>3841</v>
      </c>
      <c r="H4193">
        <v>67</v>
      </c>
      <c r="I4193">
        <v>61</v>
      </c>
      <c r="K4193" t="s">
        <v>1696</v>
      </c>
      <c r="L4193">
        <v>1</v>
      </c>
      <c r="M4193" t="s">
        <v>8724</v>
      </c>
    </row>
    <row r="4194" spans="1:13" x14ac:dyDescent="0.25">
      <c r="A4194">
        <v>8793</v>
      </c>
      <c r="B4194">
        <v>2015</v>
      </c>
      <c r="C4194" t="s">
        <v>3372</v>
      </c>
      <c r="D4194" t="s">
        <v>44</v>
      </c>
      <c r="E4194" t="s">
        <v>3194</v>
      </c>
      <c r="F4194" t="s">
        <v>3381</v>
      </c>
      <c r="G4194" t="s">
        <v>3842</v>
      </c>
      <c r="H4194">
        <v>71</v>
      </c>
      <c r="I4194">
        <v>63</v>
      </c>
      <c r="K4194" t="s">
        <v>1697</v>
      </c>
      <c r="L4194">
        <v>1</v>
      </c>
      <c r="M4194" t="s">
        <v>8611</v>
      </c>
    </row>
    <row r="4195" spans="1:13" x14ac:dyDescent="0.25">
      <c r="A4195">
        <v>8794</v>
      </c>
      <c r="B4195">
        <v>2015</v>
      </c>
      <c r="C4195" t="s">
        <v>3372</v>
      </c>
      <c r="D4195" t="s">
        <v>89</v>
      </c>
      <c r="E4195" t="s">
        <v>3194</v>
      </c>
      <c r="F4195" t="s">
        <v>3323</v>
      </c>
      <c r="G4195" t="s">
        <v>3841</v>
      </c>
      <c r="H4195">
        <v>71</v>
      </c>
      <c r="I4195">
        <v>66</v>
      </c>
      <c r="K4195" t="s">
        <v>664</v>
      </c>
      <c r="L4195">
        <v>1</v>
      </c>
      <c r="M4195" t="s">
        <v>8692</v>
      </c>
    </row>
    <row r="4196" spans="1:13" x14ac:dyDescent="0.25">
      <c r="A4196">
        <v>8797</v>
      </c>
      <c r="B4196">
        <v>2015</v>
      </c>
      <c r="C4196" t="s">
        <v>3372</v>
      </c>
      <c r="D4196" t="s">
        <v>92</v>
      </c>
      <c r="E4196" t="s">
        <v>3194</v>
      </c>
      <c r="F4196" t="s">
        <v>3304</v>
      </c>
      <c r="G4196" t="s">
        <v>3841</v>
      </c>
      <c r="H4196">
        <v>73</v>
      </c>
      <c r="I4196">
        <v>55</v>
      </c>
      <c r="K4196" t="s">
        <v>666</v>
      </c>
      <c r="L4196">
        <v>1</v>
      </c>
      <c r="M4196" t="s">
        <v>8679</v>
      </c>
    </row>
    <row r="4197" spans="1:13" x14ac:dyDescent="0.25">
      <c r="A4197">
        <v>8798</v>
      </c>
      <c r="B4197">
        <v>2015</v>
      </c>
      <c r="C4197" t="s">
        <v>3372</v>
      </c>
      <c r="D4197" t="s">
        <v>51</v>
      </c>
      <c r="E4197" t="s">
        <v>3194</v>
      </c>
      <c r="F4197" t="s">
        <v>3834</v>
      </c>
      <c r="G4197" t="s">
        <v>3841</v>
      </c>
      <c r="H4197">
        <v>66</v>
      </c>
      <c r="I4197">
        <v>48</v>
      </c>
      <c r="K4197" t="s">
        <v>2326</v>
      </c>
      <c r="L4197">
        <v>1</v>
      </c>
      <c r="M4197" t="s">
        <v>8669</v>
      </c>
    </row>
    <row r="4198" spans="1:13" x14ac:dyDescent="0.25">
      <c r="A4198">
        <v>8800</v>
      </c>
      <c r="B4198">
        <v>2015</v>
      </c>
      <c r="C4198" t="s">
        <v>3372</v>
      </c>
      <c r="D4198" t="s">
        <v>345</v>
      </c>
      <c r="E4198" t="s">
        <v>3194</v>
      </c>
      <c r="F4198" t="s">
        <v>3350</v>
      </c>
      <c r="G4198" t="s">
        <v>3841</v>
      </c>
      <c r="H4198">
        <v>73</v>
      </c>
      <c r="I4198">
        <v>65</v>
      </c>
      <c r="K4198" t="s">
        <v>2328</v>
      </c>
      <c r="L4198">
        <v>1</v>
      </c>
      <c r="M4198" t="s">
        <v>8726</v>
      </c>
    </row>
    <row r="4199" spans="1:13" x14ac:dyDescent="0.25">
      <c r="A4199">
        <v>8803</v>
      </c>
      <c r="B4199">
        <v>2015</v>
      </c>
      <c r="C4199" t="s">
        <v>3372</v>
      </c>
      <c r="D4199" t="s">
        <v>310</v>
      </c>
      <c r="E4199" t="s">
        <v>3194</v>
      </c>
      <c r="F4199" t="s">
        <v>3320</v>
      </c>
      <c r="G4199" t="s">
        <v>3841</v>
      </c>
      <c r="H4199">
        <v>60</v>
      </c>
      <c r="I4199">
        <v>49</v>
      </c>
      <c r="K4199" t="s">
        <v>2329</v>
      </c>
      <c r="L4199">
        <v>1</v>
      </c>
      <c r="M4199" t="s">
        <v>8719</v>
      </c>
    </row>
    <row r="4200" spans="1:13" x14ac:dyDescent="0.25">
      <c r="A4200">
        <v>8806</v>
      </c>
      <c r="B4200">
        <v>2015</v>
      </c>
      <c r="C4200" t="s">
        <v>3221</v>
      </c>
      <c r="D4200" t="s">
        <v>64</v>
      </c>
      <c r="E4200" t="s">
        <v>3194</v>
      </c>
      <c r="F4200" t="s">
        <v>3478</v>
      </c>
      <c r="G4200" t="s">
        <v>3842</v>
      </c>
      <c r="H4200">
        <v>109</v>
      </c>
      <c r="I4200">
        <v>68</v>
      </c>
      <c r="K4200" t="s">
        <v>176</v>
      </c>
      <c r="L4200">
        <v>1</v>
      </c>
      <c r="M4200" t="s">
        <v>8728</v>
      </c>
    </row>
    <row r="4201" spans="1:13" x14ac:dyDescent="0.25">
      <c r="A4201">
        <v>8810</v>
      </c>
      <c r="B4201">
        <v>2015</v>
      </c>
      <c r="C4201" t="s">
        <v>3221</v>
      </c>
      <c r="D4201" t="s">
        <v>102</v>
      </c>
      <c r="E4201" t="s">
        <v>3194</v>
      </c>
      <c r="F4201" t="s">
        <v>3526</v>
      </c>
      <c r="G4201" t="s">
        <v>3842</v>
      </c>
      <c r="H4201">
        <v>87</v>
      </c>
      <c r="I4201">
        <v>65</v>
      </c>
      <c r="K4201" t="s">
        <v>101</v>
      </c>
      <c r="L4201">
        <v>1</v>
      </c>
      <c r="M4201" t="s">
        <v>8729</v>
      </c>
    </row>
    <row r="4202" spans="1:13" x14ac:dyDescent="0.25">
      <c r="A4202">
        <v>8811</v>
      </c>
      <c r="B4202">
        <v>2015</v>
      </c>
      <c r="C4202" t="s">
        <v>3221</v>
      </c>
      <c r="D4202" t="s">
        <v>18</v>
      </c>
      <c r="E4202" t="s">
        <v>3194</v>
      </c>
      <c r="F4202" t="s">
        <v>3384</v>
      </c>
      <c r="G4202" t="s">
        <v>3842</v>
      </c>
      <c r="H4202">
        <v>66</v>
      </c>
      <c r="I4202">
        <v>63</v>
      </c>
      <c r="K4202" t="s">
        <v>103</v>
      </c>
      <c r="L4202">
        <v>1</v>
      </c>
      <c r="M4202" t="s">
        <v>8730</v>
      </c>
    </row>
    <row r="4203" spans="1:13" x14ac:dyDescent="0.25">
      <c r="A4203">
        <v>8812</v>
      </c>
      <c r="B4203">
        <v>2015</v>
      </c>
      <c r="C4203" t="s">
        <v>3221</v>
      </c>
      <c r="D4203" t="s">
        <v>20</v>
      </c>
      <c r="E4203" t="s">
        <v>3194</v>
      </c>
      <c r="F4203" t="s">
        <v>3493</v>
      </c>
      <c r="G4203" t="s">
        <v>3842</v>
      </c>
      <c r="H4203">
        <v>72</v>
      </c>
      <c r="I4203">
        <v>71</v>
      </c>
      <c r="K4203" t="s">
        <v>262</v>
      </c>
      <c r="L4203">
        <v>1</v>
      </c>
      <c r="M4203" t="s">
        <v>8307</v>
      </c>
    </row>
    <row r="4204" spans="1:13" x14ac:dyDescent="0.25">
      <c r="A4204">
        <v>8814</v>
      </c>
      <c r="B4204">
        <v>2015</v>
      </c>
      <c r="C4204" t="s">
        <v>3221</v>
      </c>
      <c r="D4204" t="s">
        <v>24</v>
      </c>
      <c r="E4204" t="s">
        <v>3194</v>
      </c>
      <c r="F4204" t="s">
        <v>3347</v>
      </c>
      <c r="G4204" t="s">
        <v>3842</v>
      </c>
      <c r="H4204">
        <v>81</v>
      </c>
      <c r="I4204">
        <v>63</v>
      </c>
      <c r="K4204" t="s">
        <v>264</v>
      </c>
      <c r="L4204">
        <v>1</v>
      </c>
      <c r="M4204" t="s">
        <v>6980</v>
      </c>
    </row>
    <row r="4205" spans="1:13" x14ac:dyDescent="0.25">
      <c r="A4205">
        <v>8816</v>
      </c>
      <c r="B4205">
        <v>2015</v>
      </c>
      <c r="C4205" t="s">
        <v>3221</v>
      </c>
      <c r="D4205" t="s">
        <v>30</v>
      </c>
      <c r="E4205" t="s">
        <v>3194</v>
      </c>
      <c r="F4205" t="s">
        <v>3344</v>
      </c>
      <c r="G4205" t="s">
        <v>3842</v>
      </c>
      <c r="H4205">
        <v>65</v>
      </c>
      <c r="I4205">
        <v>50</v>
      </c>
      <c r="K4205" t="s">
        <v>266</v>
      </c>
      <c r="L4205">
        <v>1</v>
      </c>
      <c r="M4205" t="s">
        <v>8731</v>
      </c>
    </row>
    <row r="4206" spans="1:13" x14ac:dyDescent="0.25">
      <c r="A4206">
        <v>8817</v>
      </c>
      <c r="B4206">
        <v>2015</v>
      </c>
      <c r="C4206" t="s">
        <v>3221</v>
      </c>
      <c r="D4206" t="s">
        <v>32</v>
      </c>
      <c r="E4206" t="s">
        <v>3194</v>
      </c>
      <c r="F4206" t="s">
        <v>3207</v>
      </c>
      <c r="G4206" t="s">
        <v>3842</v>
      </c>
      <c r="H4206">
        <v>58</v>
      </c>
      <c r="I4206">
        <v>49</v>
      </c>
      <c r="K4206" t="s">
        <v>267</v>
      </c>
      <c r="L4206">
        <v>1</v>
      </c>
      <c r="M4206" t="s">
        <v>3924</v>
      </c>
    </row>
    <row r="4207" spans="1:13" x14ac:dyDescent="0.25">
      <c r="A4207">
        <v>8819</v>
      </c>
      <c r="B4207">
        <v>2015</v>
      </c>
      <c r="C4207" t="s">
        <v>3221</v>
      </c>
      <c r="D4207" t="s">
        <v>36</v>
      </c>
      <c r="E4207" t="s">
        <v>3194</v>
      </c>
      <c r="F4207" t="s">
        <v>3834</v>
      </c>
      <c r="G4207" t="s">
        <v>3841</v>
      </c>
      <c r="H4207">
        <v>70</v>
      </c>
      <c r="I4207">
        <v>64</v>
      </c>
      <c r="J4207" t="s">
        <v>3844</v>
      </c>
      <c r="K4207" t="s">
        <v>704</v>
      </c>
      <c r="L4207">
        <v>1</v>
      </c>
      <c r="M4207" t="s">
        <v>8662</v>
      </c>
    </row>
    <row r="4208" spans="1:13" x14ac:dyDescent="0.25">
      <c r="A4208">
        <v>8820</v>
      </c>
      <c r="B4208">
        <v>2015</v>
      </c>
      <c r="C4208" t="s">
        <v>3221</v>
      </c>
      <c r="D4208" t="s">
        <v>137</v>
      </c>
      <c r="E4208" t="s">
        <v>3194</v>
      </c>
      <c r="F4208" t="s">
        <v>3323</v>
      </c>
      <c r="G4208" t="s">
        <v>3842</v>
      </c>
      <c r="H4208">
        <v>74</v>
      </c>
      <c r="I4208">
        <v>70</v>
      </c>
      <c r="K4208" t="s">
        <v>2605</v>
      </c>
      <c r="L4208">
        <v>1</v>
      </c>
      <c r="M4208" t="s">
        <v>8689</v>
      </c>
    </row>
    <row r="4209" spans="1:13" x14ac:dyDescent="0.25">
      <c r="A4209">
        <v>8822</v>
      </c>
      <c r="B4209">
        <v>2015</v>
      </c>
      <c r="C4209" t="s">
        <v>3221</v>
      </c>
      <c r="D4209" t="s">
        <v>274</v>
      </c>
      <c r="E4209" t="s">
        <v>3194</v>
      </c>
      <c r="F4209" t="s">
        <v>3356</v>
      </c>
      <c r="G4209" t="s">
        <v>3842</v>
      </c>
      <c r="H4209">
        <v>62</v>
      </c>
      <c r="I4209">
        <v>50</v>
      </c>
      <c r="K4209" t="s">
        <v>273</v>
      </c>
      <c r="L4209">
        <v>1</v>
      </c>
      <c r="M4209" t="s">
        <v>8702</v>
      </c>
    </row>
    <row r="4210" spans="1:13" x14ac:dyDescent="0.25">
      <c r="A4210">
        <v>8825</v>
      </c>
      <c r="B4210">
        <v>2015</v>
      </c>
      <c r="C4210" t="s">
        <v>3221</v>
      </c>
      <c r="D4210" t="s">
        <v>44</v>
      </c>
      <c r="E4210" t="s">
        <v>3194</v>
      </c>
      <c r="F4210" t="s">
        <v>3350</v>
      </c>
      <c r="G4210" t="s">
        <v>3842</v>
      </c>
      <c r="H4210">
        <v>69</v>
      </c>
      <c r="I4210">
        <v>58</v>
      </c>
      <c r="K4210" t="s">
        <v>278</v>
      </c>
      <c r="L4210">
        <v>1</v>
      </c>
      <c r="M4210" t="s">
        <v>8732</v>
      </c>
    </row>
    <row r="4211" spans="1:13" x14ac:dyDescent="0.25">
      <c r="A4211">
        <v>8828</v>
      </c>
      <c r="B4211">
        <v>2015</v>
      </c>
      <c r="C4211" t="s">
        <v>3221</v>
      </c>
      <c r="D4211" t="s">
        <v>190</v>
      </c>
      <c r="E4211" t="s">
        <v>3194</v>
      </c>
      <c r="F4211" t="s">
        <v>3232</v>
      </c>
      <c r="G4211" t="s">
        <v>3841</v>
      </c>
      <c r="H4211">
        <v>62</v>
      </c>
      <c r="I4211">
        <v>53</v>
      </c>
      <c r="K4211" t="s">
        <v>976</v>
      </c>
      <c r="L4211">
        <v>1</v>
      </c>
      <c r="M4211" t="s">
        <v>8653</v>
      </c>
    </row>
    <row r="4212" spans="1:13" x14ac:dyDescent="0.25">
      <c r="A4212">
        <v>8829</v>
      </c>
      <c r="B4212">
        <v>2015</v>
      </c>
      <c r="C4212" t="s">
        <v>3221</v>
      </c>
      <c r="D4212" t="s">
        <v>92</v>
      </c>
      <c r="E4212" t="s">
        <v>3194</v>
      </c>
      <c r="F4212" t="s">
        <v>3265</v>
      </c>
      <c r="G4212" t="s">
        <v>3842</v>
      </c>
      <c r="H4212">
        <v>63</v>
      </c>
      <c r="I4212">
        <v>62</v>
      </c>
      <c r="K4212" t="s">
        <v>282</v>
      </c>
      <c r="L4212">
        <v>1</v>
      </c>
      <c r="M4212" t="s">
        <v>8633</v>
      </c>
    </row>
    <row r="4213" spans="1:13" x14ac:dyDescent="0.25">
      <c r="A4213">
        <v>8830</v>
      </c>
      <c r="B4213">
        <v>2015</v>
      </c>
      <c r="C4213" t="s">
        <v>3221</v>
      </c>
      <c r="D4213" t="s">
        <v>51</v>
      </c>
      <c r="E4213" t="s">
        <v>3194</v>
      </c>
      <c r="F4213" t="s">
        <v>3304</v>
      </c>
      <c r="G4213" t="s">
        <v>3842</v>
      </c>
      <c r="H4213">
        <v>68</v>
      </c>
      <c r="I4213">
        <v>62</v>
      </c>
      <c r="K4213" t="s">
        <v>1286</v>
      </c>
      <c r="L4213">
        <v>1</v>
      </c>
      <c r="M4213" t="s">
        <v>8680</v>
      </c>
    </row>
    <row r="4214" spans="1:13" x14ac:dyDescent="0.25">
      <c r="A4214">
        <v>8833</v>
      </c>
      <c r="B4214">
        <v>2015</v>
      </c>
      <c r="C4214" t="s">
        <v>3221</v>
      </c>
      <c r="D4214" t="s">
        <v>56</v>
      </c>
      <c r="E4214" t="s">
        <v>3194</v>
      </c>
      <c r="F4214" t="s">
        <v>3381</v>
      </c>
      <c r="G4214" t="s">
        <v>3842</v>
      </c>
      <c r="H4214">
        <v>80</v>
      </c>
      <c r="I4214">
        <v>55</v>
      </c>
      <c r="K4214" t="s">
        <v>978</v>
      </c>
      <c r="L4214">
        <v>1</v>
      </c>
      <c r="M4214" t="s">
        <v>8617</v>
      </c>
    </row>
    <row r="4215" spans="1:13" x14ac:dyDescent="0.25">
      <c r="A4215">
        <v>8835</v>
      </c>
      <c r="B4215">
        <v>2015</v>
      </c>
      <c r="C4215" t="s">
        <v>3221</v>
      </c>
      <c r="D4215" t="s">
        <v>310</v>
      </c>
      <c r="E4215" t="s">
        <v>3194</v>
      </c>
      <c r="F4215" t="s">
        <v>3276</v>
      </c>
      <c r="G4215" t="s">
        <v>3841</v>
      </c>
      <c r="H4215">
        <v>61</v>
      </c>
      <c r="I4215">
        <v>60</v>
      </c>
      <c r="K4215" t="s">
        <v>2050</v>
      </c>
      <c r="L4215">
        <v>1</v>
      </c>
      <c r="M4215" t="s">
        <v>8579</v>
      </c>
    </row>
    <row r="4216" spans="1:13" x14ac:dyDescent="0.25">
      <c r="A4216">
        <v>8837</v>
      </c>
      <c r="B4216">
        <v>2015</v>
      </c>
      <c r="C4216" t="s">
        <v>3350</v>
      </c>
      <c r="D4216" t="s">
        <v>98</v>
      </c>
      <c r="E4216" t="s">
        <v>3194</v>
      </c>
      <c r="F4216" t="s">
        <v>3839</v>
      </c>
      <c r="G4216" t="s">
        <v>3842</v>
      </c>
      <c r="H4216">
        <v>83</v>
      </c>
      <c r="I4216">
        <v>56</v>
      </c>
      <c r="K4216" t="s">
        <v>176</v>
      </c>
      <c r="L4216">
        <v>1</v>
      </c>
      <c r="M4216" t="s">
        <v>8733</v>
      </c>
    </row>
    <row r="4217" spans="1:13" x14ac:dyDescent="0.25">
      <c r="A4217">
        <v>8838</v>
      </c>
      <c r="B4217">
        <v>2015</v>
      </c>
      <c r="C4217" t="s">
        <v>3350</v>
      </c>
      <c r="D4217" t="s">
        <v>149</v>
      </c>
      <c r="E4217" t="s">
        <v>3194</v>
      </c>
      <c r="F4217" t="s">
        <v>3336</v>
      </c>
      <c r="G4217" t="s">
        <v>3842</v>
      </c>
      <c r="H4217">
        <v>72</v>
      </c>
      <c r="I4217">
        <v>62</v>
      </c>
      <c r="K4217" t="s">
        <v>258</v>
      </c>
      <c r="L4217">
        <v>1</v>
      </c>
      <c r="M4217" t="s">
        <v>4981</v>
      </c>
    </row>
    <row r="4218" spans="1:13" x14ac:dyDescent="0.25">
      <c r="A4218">
        <v>8839</v>
      </c>
      <c r="B4218">
        <v>2015</v>
      </c>
      <c r="C4218" t="s">
        <v>3350</v>
      </c>
      <c r="D4218" t="s">
        <v>68</v>
      </c>
      <c r="E4218" t="s">
        <v>3194</v>
      </c>
      <c r="F4218" t="s">
        <v>3349</v>
      </c>
      <c r="G4218" t="s">
        <v>3842</v>
      </c>
      <c r="H4218">
        <v>78</v>
      </c>
      <c r="I4218">
        <v>46</v>
      </c>
      <c r="K4218" t="s">
        <v>259</v>
      </c>
      <c r="L4218">
        <v>1</v>
      </c>
      <c r="M4218" t="s">
        <v>8266</v>
      </c>
    </row>
    <row r="4219" spans="1:13" x14ac:dyDescent="0.25">
      <c r="A4219">
        <v>8840</v>
      </c>
      <c r="B4219">
        <v>2015</v>
      </c>
      <c r="C4219" t="s">
        <v>3350</v>
      </c>
      <c r="D4219" t="s">
        <v>70</v>
      </c>
      <c r="E4219" t="s">
        <v>3194</v>
      </c>
      <c r="F4219" t="s">
        <v>3413</v>
      </c>
      <c r="G4219" t="s">
        <v>3842</v>
      </c>
      <c r="H4219">
        <v>63</v>
      </c>
      <c r="I4219">
        <v>53</v>
      </c>
      <c r="K4219" t="s">
        <v>260</v>
      </c>
      <c r="L4219">
        <v>1</v>
      </c>
      <c r="M4219" t="s">
        <v>7607</v>
      </c>
    </row>
    <row r="4220" spans="1:13" x14ac:dyDescent="0.25">
      <c r="A4220">
        <v>8843</v>
      </c>
      <c r="B4220">
        <v>2015</v>
      </c>
      <c r="C4220" t="s">
        <v>3350</v>
      </c>
      <c r="D4220" t="s">
        <v>218</v>
      </c>
      <c r="E4220" t="s">
        <v>3194</v>
      </c>
      <c r="F4220" t="s">
        <v>3524</v>
      </c>
      <c r="G4220" t="s">
        <v>3841</v>
      </c>
      <c r="H4220">
        <v>66</v>
      </c>
      <c r="I4220">
        <v>63</v>
      </c>
      <c r="K4220" t="s">
        <v>105</v>
      </c>
      <c r="L4220">
        <v>1</v>
      </c>
      <c r="M4220" t="s">
        <v>5082</v>
      </c>
    </row>
    <row r="4221" spans="1:13" x14ac:dyDescent="0.25">
      <c r="A4221">
        <v>8844</v>
      </c>
      <c r="B4221">
        <v>2015</v>
      </c>
      <c r="C4221" t="s">
        <v>3350</v>
      </c>
      <c r="D4221" t="s">
        <v>24</v>
      </c>
      <c r="E4221" t="s">
        <v>3194</v>
      </c>
      <c r="F4221" t="s">
        <v>3327</v>
      </c>
      <c r="G4221" t="s">
        <v>3842</v>
      </c>
      <c r="H4221">
        <v>81</v>
      </c>
      <c r="I4221">
        <v>71</v>
      </c>
      <c r="K4221" t="s">
        <v>196</v>
      </c>
      <c r="L4221">
        <v>1</v>
      </c>
      <c r="M4221" t="s">
        <v>6169</v>
      </c>
    </row>
    <row r="4222" spans="1:13" x14ac:dyDescent="0.25">
      <c r="A4222">
        <v>8845</v>
      </c>
      <c r="B4222">
        <v>2015</v>
      </c>
      <c r="C4222" t="s">
        <v>3350</v>
      </c>
      <c r="D4222" t="s">
        <v>331</v>
      </c>
      <c r="E4222" t="s">
        <v>3194</v>
      </c>
      <c r="F4222" t="s">
        <v>3491</v>
      </c>
      <c r="G4222" t="s">
        <v>3842</v>
      </c>
      <c r="H4222">
        <v>99</v>
      </c>
      <c r="I4222">
        <v>79</v>
      </c>
      <c r="K4222" t="s">
        <v>264</v>
      </c>
      <c r="L4222">
        <v>1</v>
      </c>
      <c r="M4222" t="s">
        <v>8734</v>
      </c>
    </row>
    <row r="4223" spans="1:13" x14ac:dyDescent="0.25">
      <c r="A4223">
        <v>8847</v>
      </c>
      <c r="B4223">
        <v>2015</v>
      </c>
      <c r="C4223" t="s">
        <v>3350</v>
      </c>
      <c r="D4223" t="s">
        <v>28</v>
      </c>
      <c r="E4223" t="s">
        <v>3194</v>
      </c>
      <c r="F4223" t="s">
        <v>3380</v>
      </c>
      <c r="G4223" t="s">
        <v>3842</v>
      </c>
      <c r="H4223">
        <v>79</v>
      </c>
      <c r="I4223">
        <v>50</v>
      </c>
      <c r="K4223" t="s">
        <v>266</v>
      </c>
      <c r="L4223">
        <v>1</v>
      </c>
      <c r="M4223" t="s">
        <v>7081</v>
      </c>
    </row>
    <row r="4224" spans="1:13" x14ac:dyDescent="0.25">
      <c r="A4224">
        <v>8849</v>
      </c>
      <c r="B4224">
        <v>2015</v>
      </c>
      <c r="C4224" t="s">
        <v>3350</v>
      </c>
      <c r="D4224" t="s">
        <v>32</v>
      </c>
      <c r="E4224" t="s">
        <v>3194</v>
      </c>
      <c r="F4224" t="s">
        <v>3202</v>
      </c>
      <c r="G4224" t="s">
        <v>3842</v>
      </c>
      <c r="H4224">
        <v>79</v>
      </c>
      <c r="I4224">
        <v>74</v>
      </c>
      <c r="J4224" t="s">
        <v>3844</v>
      </c>
      <c r="K4224" t="s">
        <v>528</v>
      </c>
      <c r="L4224">
        <v>1</v>
      </c>
      <c r="M4224" t="s">
        <v>7108</v>
      </c>
    </row>
    <row r="4225" spans="1:13" x14ac:dyDescent="0.25">
      <c r="A4225">
        <v>8850</v>
      </c>
      <c r="B4225">
        <v>2015</v>
      </c>
      <c r="C4225" t="s">
        <v>3350</v>
      </c>
      <c r="D4225" t="s">
        <v>34</v>
      </c>
      <c r="E4225" t="s">
        <v>3194</v>
      </c>
      <c r="F4225" t="s">
        <v>3381</v>
      </c>
      <c r="G4225" t="s">
        <v>3842</v>
      </c>
      <c r="H4225">
        <v>64</v>
      </c>
      <c r="I4225">
        <v>52</v>
      </c>
      <c r="K4225" t="s">
        <v>529</v>
      </c>
      <c r="L4225">
        <v>1</v>
      </c>
      <c r="M4225" t="s">
        <v>8605</v>
      </c>
    </row>
    <row r="4226" spans="1:13" x14ac:dyDescent="0.25">
      <c r="A4226">
        <v>8852</v>
      </c>
      <c r="B4226">
        <v>2015</v>
      </c>
      <c r="C4226" t="s">
        <v>3350</v>
      </c>
      <c r="D4226" t="s">
        <v>37</v>
      </c>
      <c r="E4226" t="s">
        <v>3194</v>
      </c>
      <c r="F4226" t="s">
        <v>3232</v>
      </c>
      <c r="G4226" t="s">
        <v>3841</v>
      </c>
      <c r="H4226">
        <v>70</v>
      </c>
      <c r="I4226">
        <v>67</v>
      </c>
      <c r="K4226" t="s">
        <v>782</v>
      </c>
      <c r="L4226">
        <v>1</v>
      </c>
      <c r="M4226" t="s">
        <v>8646</v>
      </c>
    </row>
    <row r="4227" spans="1:13" x14ac:dyDescent="0.25">
      <c r="A4227">
        <v>8855</v>
      </c>
      <c r="B4227">
        <v>2015</v>
      </c>
      <c r="C4227" t="s">
        <v>3350</v>
      </c>
      <c r="D4227" t="s">
        <v>317</v>
      </c>
      <c r="E4227" t="s">
        <v>3194</v>
      </c>
      <c r="F4227" t="s">
        <v>3304</v>
      </c>
      <c r="G4227" t="s">
        <v>3841</v>
      </c>
      <c r="H4227">
        <v>79</v>
      </c>
      <c r="I4227">
        <v>75</v>
      </c>
      <c r="J4227" t="s">
        <v>3843</v>
      </c>
      <c r="K4227" t="s">
        <v>2485</v>
      </c>
      <c r="L4227">
        <v>1</v>
      </c>
      <c r="M4227" t="s">
        <v>8676</v>
      </c>
    </row>
    <row r="4228" spans="1:13" x14ac:dyDescent="0.25">
      <c r="A4228">
        <v>8858</v>
      </c>
      <c r="B4228">
        <v>2015</v>
      </c>
      <c r="C4228" t="s">
        <v>3350</v>
      </c>
      <c r="D4228" t="s">
        <v>89</v>
      </c>
      <c r="E4228" t="s">
        <v>3194</v>
      </c>
      <c r="F4228" t="s">
        <v>3265</v>
      </c>
      <c r="G4228" t="s">
        <v>3842</v>
      </c>
      <c r="H4228">
        <v>67</v>
      </c>
      <c r="I4228">
        <v>61</v>
      </c>
      <c r="K4228" t="s">
        <v>2633</v>
      </c>
      <c r="L4228">
        <v>1</v>
      </c>
      <c r="M4228" t="s">
        <v>8630</v>
      </c>
    </row>
    <row r="4229" spans="1:13" x14ac:dyDescent="0.25">
      <c r="A4229">
        <v>8859</v>
      </c>
      <c r="B4229">
        <v>2015</v>
      </c>
      <c r="C4229" t="s">
        <v>3350</v>
      </c>
      <c r="D4229" t="s">
        <v>47</v>
      </c>
      <c r="E4229" t="s">
        <v>3194</v>
      </c>
      <c r="F4229" t="s">
        <v>3320</v>
      </c>
      <c r="G4229" t="s">
        <v>3842</v>
      </c>
      <c r="H4229">
        <v>65</v>
      </c>
      <c r="I4229">
        <v>50</v>
      </c>
      <c r="K4229" t="s">
        <v>2634</v>
      </c>
      <c r="L4229">
        <v>1</v>
      </c>
      <c r="M4229" t="s">
        <v>8717</v>
      </c>
    </row>
    <row r="4230" spans="1:13" x14ac:dyDescent="0.25">
      <c r="A4230">
        <v>8860</v>
      </c>
      <c r="B4230">
        <v>2015</v>
      </c>
      <c r="C4230" t="s">
        <v>3350</v>
      </c>
      <c r="D4230" t="s">
        <v>190</v>
      </c>
      <c r="E4230" t="s">
        <v>3194</v>
      </c>
      <c r="F4230" t="s">
        <v>3372</v>
      </c>
      <c r="G4230" t="s">
        <v>3841</v>
      </c>
      <c r="H4230">
        <v>76</v>
      </c>
      <c r="I4230">
        <v>73</v>
      </c>
      <c r="J4230" t="s">
        <v>3843</v>
      </c>
      <c r="K4230" t="s">
        <v>2635</v>
      </c>
      <c r="L4230">
        <v>1</v>
      </c>
      <c r="M4230" t="s">
        <v>8725</v>
      </c>
    </row>
    <row r="4231" spans="1:13" x14ac:dyDescent="0.25">
      <c r="A4231">
        <v>8863</v>
      </c>
      <c r="B4231">
        <v>2015</v>
      </c>
      <c r="C4231" t="s">
        <v>3350</v>
      </c>
      <c r="D4231" t="s">
        <v>95</v>
      </c>
      <c r="E4231" t="s">
        <v>3194</v>
      </c>
      <c r="F4231" t="s">
        <v>3356</v>
      </c>
      <c r="G4231" t="s">
        <v>3842</v>
      </c>
      <c r="H4231">
        <v>76</v>
      </c>
      <c r="I4231">
        <v>53</v>
      </c>
      <c r="K4231" t="s">
        <v>2636</v>
      </c>
      <c r="L4231">
        <v>1</v>
      </c>
      <c r="M4231" t="s">
        <v>8706</v>
      </c>
    </row>
    <row r="4232" spans="1:13" x14ac:dyDescent="0.25">
      <c r="A4232">
        <v>8865</v>
      </c>
      <c r="B4232">
        <v>2015</v>
      </c>
      <c r="C4232" t="s">
        <v>3350</v>
      </c>
      <c r="D4232" t="s">
        <v>56</v>
      </c>
      <c r="E4232" t="s">
        <v>3194</v>
      </c>
      <c r="F4232" t="s">
        <v>3276</v>
      </c>
      <c r="G4232" t="s">
        <v>3842</v>
      </c>
      <c r="H4232">
        <v>73</v>
      </c>
      <c r="I4232">
        <v>66</v>
      </c>
      <c r="K4232" t="s">
        <v>2489</v>
      </c>
      <c r="L4232">
        <v>1</v>
      </c>
      <c r="M4232" t="s">
        <v>8577</v>
      </c>
    </row>
    <row r="4233" spans="1:13" x14ac:dyDescent="0.25">
      <c r="A4233">
        <v>8866</v>
      </c>
      <c r="B4233">
        <v>2015</v>
      </c>
      <c r="C4233" t="s">
        <v>3350</v>
      </c>
      <c r="D4233" t="s">
        <v>58</v>
      </c>
      <c r="E4233" t="s">
        <v>3194</v>
      </c>
      <c r="F4233" t="s">
        <v>3323</v>
      </c>
      <c r="G4233" t="s">
        <v>3842</v>
      </c>
      <c r="H4233">
        <v>66</v>
      </c>
      <c r="I4233">
        <v>56</v>
      </c>
      <c r="K4233" t="s">
        <v>1106</v>
      </c>
      <c r="L4233">
        <v>1</v>
      </c>
      <c r="M4233" t="s">
        <v>8696</v>
      </c>
    </row>
    <row r="4234" spans="1:13" x14ac:dyDescent="0.25">
      <c r="A4234">
        <v>8869</v>
      </c>
      <c r="B4234">
        <v>2015</v>
      </c>
      <c r="C4234" t="s">
        <v>3355</v>
      </c>
      <c r="D4234" t="s">
        <v>64</v>
      </c>
      <c r="E4234" t="s">
        <v>3194</v>
      </c>
      <c r="F4234" t="s">
        <v>3839</v>
      </c>
      <c r="G4234" t="s">
        <v>3842</v>
      </c>
      <c r="H4234">
        <v>110</v>
      </c>
      <c r="I4234">
        <v>53</v>
      </c>
      <c r="K4234" t="s">
        <v>176</v>
      </c>
      <c r="L4234">
        <v>1</v>
      </c>
      <c r="M4234" t="s">
        <v>8735</v>
      </c>
    </row>
    <row r="4235" spans="1:13" x14ac:dyDescent="0.25">
      <c r="A4235">
        <v>8873</v>
      </c>
      <c r="B4235">
        <v>2015</v>
      </c>
      <c r="C4235" t="s">
        <v>3355</v>
      </c>
      <c r="D4235" t="s">
        <v>14</v>
      </c>
      <c r="E4235" t="s">
        <v>3194</v>
      </c>
      <c r="F4235" t="s">
        <v>3296</v>
      </c>
      <c r="G4235" t="s">
        <v>3842</v>
      </c>
      <c r="H4235">
        <v>61</v>
      </c>
      <c r="I4235">
        <v>46</v>
      </c>
      <c r="K4235" t="s">
        <v>17</v>
      </c>
      <c r="L4235">
        <v>1</v>
      </c>
      <c r="M4235" t="s">
        <v>8074</v>
      </c>
    </row>
    <row r="4236" spans="1:13" x14ac:dyDescent="0.25">
      <c r="A4236">
        <v>8874</v>
      </c>
      <c r="B4236">
        <v>2015</v>
      </c>
      <c r="C4236" t="s">
        <v>3355</v>
      </c>
      <c r="D4236" t="s">
        <v>177</v>
      </c>
      <c r="E4236" t="s">
        <v>3194</v>
      </c>
      <c r="F4236" t="s">
        <v>3429</v>
      </c>
      <c r="G4236" t="s">
        <v>3842</v>
      </c>
      <c r="H4236">
        <v>78</v>
      </c>
      <c r="I4236">
        <v>67</v>
      </c>
      <c r="K4236" t="s">
        <v>235</v>
      </c>
      <c r="L4236">
        <v>1</v>
      </c>
      <c r="M4236" t="s">
        <v>5781</v>
      </c>
    </row>
    <row r="4237" spans="1:13" x14ac:dyDescent="0.25">
      <c r="A4237">
        <v>8876</v>
      </c>
      <c r="B4237">
        <v>2015</v>
      </c>
      <c r="C4237" t="s">
        <v>3355</v>
      </c>
      <c r="D4237" t="s">
        <v>132</v>
      </c>
      <c r="E4237" t="s">
        <v>3194</v>
      </c>
      <c r="F4237" t="s">
        <v>3232</v>
      </c>
      <c r="G4237" t="s">
        <v>3841</v>
      </c>
      <c r="H4237">
        <v>86</v>
      </c>
      <c r="I4237">
        <v>55</v>
      </c>
      <c r="K4237" t="s">
        <v>484</v>
      </c>
      <c r="L4237">
        <v>1</v>
      </c>
      <c r="M4237" t="s">
        <v>8643</v>
      </c>
    </row>
    <row r="4238" spans="1:13" x14ac:dyDescent="0.25">
      <c r="A4238">
        <v>8877</v>
      </c>
      <c r="B4238">
        <v>2015</v>
      </c>
      <c r="C4238" t="s">
        <v>3355</v>
      </c>
      <c r="D4238" t="s">
        <v>22</v>
      </c>
      <c r="E4238" t="s">
        <v>3194</v>
      </c>
      <c r="F4238" t="s">
        <v>3839</v>
      </c>
      <c r="G4238" t="s">
        <v>3842</v>
      </c>
      <c r="H4238">
        <v>104</v>
      </c>
      <c r="I4238">
        <v>50</v>
      </c>
      <c r="K4238" t="s">
        <v>315</v>
      </c>
      <c r="L4238">
        <v>1</v>
      </c>
      <c r="M4238" t="s">
        <v>8736</v>
      </c>
    </row>
    <row r="4239" spans="1:13" x14ac:dyDescent="0.25">
      <c r="A4239">
        <v>8879</v>
      </c>
      <c r="B4239">
        <v>2015</v>
      </c>
      <c r="C4239" t="s">
        <v>3355</v>
      </c>
      <c r="D4239" t="s">
        <v>331</v>
      </c>
      <c r="E4239" t="s">
        <v>3194</v>
      </c>
      <c r="F4239" t="s">
        <v>3335</v>
      </c>
      <c r="G4239" t="s">
        <v>3842</v>
      </c>
      <c r="H4239">
        <v>93</v>
      </c>
      <c r="I4239">
        <v>81</v>
      </c>
      <c r="K4239" t="s">
        <v>2638</v>
      </c>
      <c r="L4239">
        <v>1</v>
      </c>
      <c r="M4239" t="s">
        <v>5037</v>
      </c>
    </row>
    <row r="4240" spans="1:13" x14ac:dyDescent="0.25">
      <c r="A4240">
        <v>8881</v>
      </c>
      <c r="B4240">
        <v>2015</v>
      </c>
      <c r="C4240" t="s">
        <v>3355</v>
      </c>
      <c r="D4240" t="s">
        <v>28</v>
      </c>
      <c r="E4240" t="s">
        <v>3194</v>
      </c>
      <c r="F4240" t="s">
        <v>3275</v>
      </c>
      <c r="G4240" t="s">
        <v>3842</v>
      </c>
      <c r="H4240">
        <v>83</v>
      </c>
      <c r="I4240">
        <v>67</v>
      </c>
      <c r="K4240" t="s">
        <v>198</v>
      </c>
      <c r="L4240">
        <v>1</v>
      </c>
      <c r="M4240" t="s">
        <v>6757</v>
      </c>
    </row>
    <row r="4241" spans="1:13" x14ac:dyDescent="0.25">
      <c r="A4241">
        <v>8882</v>
      </c>
      <c r="B4241">
        <v>2015</v>
      </c>
      <c r="C4241" t="s">
        <v>3355</v>
      </c>
      <c r="D4241" t="s">
        <v>134</v>
      </c>
      <c r="E4241" t="s">
        <v>3194</v>
      </c>
      <c r="F4241" t="s">
        <v>3336</v>
      </c>
      <c r="G4241" t="s">
        <v>3842</v>
      </c>
      <c r="H4241">
        <v>78</v>
      </c>
      <c r="I4241">
        <v>60</v>
      </c>
      <c r="K4241" t="s">
        <v>1567</v>
      </c>
      <c r="L4241">
        <v>1</v>
      </c>
      <c r="M4241" t="s">
        <v>4991</v>
      </c>
    </row>
    <row r="4242" spans="1:13" x14ac:dyDescent="0.25">
      <c r="A4242">
        <v>8883</v>
      </c>
      <c r="B4242">
        <v>2015</v>
      </c>
      <c r="C4242" t="s">
        <v>3355</v>
      </c>
      <c r="D4242" t="s">
        <v>32</v>
      </c>
      <c r="E4242" t="s">
        <v>3194</v>
      </c>
      <c r="F4242" t="s">
        <v>3459</v>
      </c>
      <c r="G4242" t="s">
        <v>3842</v>
      </c>
      <c r="H4242">
        <v>72</v>
      </c>
      <c r="I4242">
        <v>60</v>
      </c>
      <c r="K4242" t="s">
        <v>1568</v>
      </c>
      <c r="L4242">
        <v>1</v>
      </c>
      <c r="M4242" t="s">
        <v>8738</v>
      </c>
    </row>
    <row r="4243" spans="1:13" x14ac:dyDescent="0.25">
      <c r="A4243">
        <v>8884</v>
      </c>
      <c r="B4243">
        <v>2015</v>
      </c>
      <c r="C4243" t="s">
        <v>3355</v>
      </c>
      <c r="D4243" t="s">
        <v>199</v>
      </c>
      <c r="E4243" t="s">
        <v>3194</v>
      </c>
      <c r="F4243" t="s">
        <v>3431</v>
      </c>
      <c r="G4243" t="s">
        <v>3841</v>
      </c>
      <c r="H4243">
        <v>68</v>
      </c>
      <c r="I4243">
        <v>64</v>
      </c>
      <c r="K4243" t="s">
        <v>114</v>
      </c>
      <c r="L4243">
        <v>1</v>
      </c>
      <c r="M4243" t="s">
        <v>8739</v>
      </c>
    </row>
    <row r="4244" spans="1:13" x14ac:dyDescent="0.25">
      <c r="A4244">
        <v>8885</v>
      </c>
      <c r="B4244">
        <v>2015</v>
      </c>
      <c r="C4244" t="s">
        <v>3355</v>
      </c>
      <c r="D4244" t="s">
        <v>159</v>
      </c>
      <c r="E4244" t="s">
        <v>3194</v>
      </c>
      <c r="F4244" t="s">
        <v>3491</v>
      </c>
      <c r="G4244" t="s">
        <v>3842</v>
      </c>
      <c r="H4244">
        <v>66</v>
      </c>
      <c r="I4244">
        <v>60</v>
      </c>
      <c r="K4244" t="s">
        <v>115</v>
      </c>
      <c r="L4244">
        <v>1</v>
      </c>
      <c r="M4244" t="s">
        <v>8740</v>
      </c>
    </row>
    <row r="4245" spans="1:13" x14ac:dyDescent="0.25">
      <c r="A4245">
        <v>8888</v>
      </c>
      <c r="B4245">
        <v>2015</v>
      </c>
      <c r="C4245" t="s">
        <v>3355</v>
      </c>
      <c r="D4245" t="s">
        <v>40</v>
      </c>
      <c r="E4245" t="s">
        <v>3194</v>
      </c>
      <c r="F4245" t="s">
        <v>3472</v>
      </c>
      <c r="G4245" t="s">
        <v>3842</v>
      </c>
      <c r="H4245">
        <v>86</v>
      </c>
      <c r="I4245">
        <v>64</v>
      </c>
      <c r="K4245" t="s">
        <v>2639</v>
      </c>
      <c r="L4245">
        <v>1</v>
      </c>
      <c r="M4245" t="s">
        <v>8743</v>
      </c>
    </row>
    <row r="4246" spans="1:13" x14ac:dyDescent="0.25">
      <c r="A4246">
        <v>8889</v>
      </c>
      <c r="B4246">
        <v>2015</v>
      </c>
      <c r="C4246" t="s">
        <v>3355</v>
      </c>
      <c r="D4246" t="s">
        <v>317</v>
      </c>
      <c r="E4246" t="s">
        <v>3194</v>
      </c>
      <c r="F4246" t="s">
        <v>3328</v>
      </c>
      <c r="G4246" t="s">
        <v>3842</v>
      </c>
      <c r="H4246">
        <v>81</v>
      </c>
      <c r="I4246">
        <v>72</v>
      </c>
      <c r="K4246" t="s">
        <v>2640</v>
      </c>
      <c r="L4246">
        <v>1</v>
      </c>
      <c r="M4246" t="s">
        <v>8744</v>
      </c>
    </row>
    <row r="4247" spans="1:13" x14ac:dyDescent="0.25">
      <c r="A4247">
        <v>8891</v>
      </c>
      <c r="B4247">
        <v>2015</v>
      </c>
      <c r="C4247" t="s">
        <v>3355</v>
      </c>
      <c r="D4247" t="s">
        <v>44</v>
      </c>
      <c r="E4247" t="s">
        <v>3194</v>
      </c>
      <c r="F4247" t="s">
        <v>3512</v>
      </c>
      <c r="G4247" t="s">
        <v>3842</v>
      </c>
      <c r="H4247">
        <v>78</v>
      </c>
      <c r="I4247">
        <v>73</v>
      </c>
      <c r="K4247" t="s">
        <v>2641</v>
      </c>
      <c r="L4247">
        <v>1</v>
      </c>
      <c r="M4247" t="s">
        <v>8746</v>
      </c>
    </row>
    <row r="4248" spans="1:13" x14ac:dyDescent="0.25">
      <c r="A4248">
        <v>8895</v>
      </c>
      <c r="B4248">
        <v>2015</v>
      </c>
      <c r="C4248" t="s">
        <v>3355</v>
      </c>
      <c r="D4248" t="s">
        <v>92</v>
      </c>
      <c r="E4248" t="s">
        <v>3194</v>
      </c>
      <c r="F4248" t="s">
        <v>3339</v>
      </c>
      <c r="G4248" t="s">
        <v>3842</v>
      </c>
      <c r="H4248">
        <v>79</v>
      </c>
      <c r="I4248">
        <v>72</v>
      </c>
      <c r="K4248" t="s">
        <v>2642</v>
      </c>
      <c r="L4248">
        <v>1</v>
      </c>
      <c r="M4248" t="s">
        <v>8750</v>
      </c>
    </row>
    <row r="4249" spans="1:13" x14ac:dyDescent="0.25">
      <c r="A4249">
        <v>8896</v>
      </c>
      <c r="B4249">
        <v>2015</v>
      </c>
      <c r="C4249" t="s">
        <v>3355</v>
      </c>
      <c r="D4249" t="s">
        <v>303</v>
      </c>
      <c r="E4249" t="s">
        <v>3194</v>
      </c>
      <c r="F4249" t="s">
        <v>3344</v>
      </c>
      <c r="G4249" t="s">
        <v>3842</v>
      </c>
      <c r="H4249">
        <v>74</v>
      </c>
      <c r="I4249">
        <v>61</v>
      </c>
      <c r="K4249" t="s">
        <v>2643</v>
      </c>
      <c r="L4249">
        <v>1</v>
      </c>
      <c r="M4249" t="s">
        <v>8751</v>
      </c>
    </row>
    <row r="4250" spans="1:13" x14ac:dyDescent="0.25">
      <c r="A4250">
        <v>8897</v>
      </c>
      <c r="B4250">
        <v>2015</v>
      </c>
      <c r="C4250" t="s">
        <v>3355</v>
      </c>
      <c r="D4250" t="s">
        <v>95</v>
      </c>
      <c r="E4250" t="s">
        <v>3194</v>
      </c>
      <c r="F4250" t="s">
        <v>3440</v>
      </c>
      <c r="G4250" t="s">
        <v>3842</v>
      </c>
      <c r="H4250">
        <v>67</v>
      </c>
      <c r="I4250">
        <v>59</v>
      </c>
      <c r="K4250" t="s">
        <v>2644</v>
      </c>
      <c r="L4250">
        <v>1</v>
      </c>
      <c r="M4250" t="s">
        <v>8752</v>
      </c>
    </row>
    <row r="4251" spans="1:13" x14ac:dyDescent="0.25">
      <c r="A4251">
        <v>8902</v>
      </c>
      <c r="B4251">
        <v>2015</v>
      </c>
      <c r="C4251" t="s">
        <v>3440</v>
      </c>
      <c r="D4251" t="s">
        <v>148</v>
      </c>
      <c r="E4251" t="s">
        <v>3194</v>
      </c>
      <c r="F4251" t="s">
        <v>3839</v>
      </c>
      <c r="G4251" t="s">
        <v>3842</v>
      </c>
      <c r="H4251">
        <v>111</v>
      </c>
      <c r="I4251">
        <v>66</v>
      </c>
      <c r="K4251" t="s">
        <v>11</v>
      </c>
      <c r="L4251">
        <v>1</v>
      </c>
      <c r="M4251" t="s">
        <v>8756</v>
      </c>
    </row>
    <row r="4252" spans="1:13" x14ac:dyDescent="0.25">
      <c r="A4252">
        <v>8903</v>
      </c>
      <c r="B4252">
        <v>2015</v>
      </c>
      <c r="C4252" t="s">
        <v>3440</v>
      </c>
      <c r="D4252" t="s">
        <v>12</v>
      </c>
      <c r="E4252" t="s">
        <v>3194</v>
      </c>
      <c r="F4252" t="s">
        <v>3426</v>
      </c>
      <c r="G4252" t="s">
        <v>3842</v>
      </c>
      <c r="H4252">
        <v>98</v>
      </c>
      <c r="I4252">
        <v>87</v>
      </c>
      <c r="K4252" t="s">
        <v>99</v>
      </c>
      <c r="L4252">
        <v>1</v>
      </c>
      <c r="M4252" t="s">
        <v>5922</v>
      </c>
    </row>
    <row r="4253" spans="1:13" x14ac:dyDescent="0.25">
      <c r="A4253">
        <v>8906</v>
      </c>
      <c r="B4253">
        <v>2015</v>
      </c>
      <c r="C4253" t="s">
        <v>3440</v>
      </c>
      <c r="D4253" t="s">
        <v>18</v>
      </c>
      <c r="E4253" t="s">
        <v>3194</v>
      </c>
      <c r="F4253" t="s">
        <v>3491</v>
      </c>
      <c r="G4253" t="s">
        <v>3842</v>
      </c>
      <c r="H4253">
        <v>96</v>
      </c>
      <c r="I4253">
        <v>89</v>
      </c>
      <c r="K4253" t="s">
        <v>2646</v>
      </c>
      <c r="L4253">
        <v>1</v>
      </c>
      <c r="M4253" t="s">
        <v>8757</v>
      </c>
    </row>
    <row r="4254" spans="1:13" x14ac:dyDescent="0.25">
      <c r="A4254">
        <v>8907</v>
      </c>
      <c r="B4254">
        <v>2015</v>
      </c>
      <c r="C4254" t="s">
        <v>3440</v>
      </c>
      <c r="D4254" t="s">
        <v>24</v>
      </c>
      <c r="E4254" t="s">
        <v>3194</v>
      </c>
      <c r="F4254" t="s">
        <v>3328</v>
      </c>
      <c r="G4254" t="s">
        <v>3841</v>
      </c>
      <c r="H4254">
        <v>80</v>
      </c>
      <c r="I4254">
        <v>79</v>
      </c>
      <c r="K4254" t="s">
        <v>2647</v>
      </c>
      <c r="L4254">
        <v>1</v>
      </c>
      <c r="M4254" t="s">
        <v>8758</v>
      </c>
    </row>
    <row r="4255" spans="1:13" x14ac:dyDescent="0.25">
      <c r="A4255">
        <v>8911</v>
      </c>
      <c r="B4255">
        <v>2015</v>
      </c>
      <c r="C4255" t="s">
        <v>3440</v>
      </c>
      <c r="D4255" t="s">
        <v>82</v>
      </c>
      <c r="E4255" t="s">
        <v>3194</v>
      </c>
      <c r="F4255" t="s">
        <v>3472</v>
      </c>
      <c r="G4255" t="s">
        <v>3842</v>
      </c>
      <c r="H4255">
        <v>98</v>
      </c>
      <c r="I4255">
        <v>88</v>
      </c>
      <c r="K4255" t="s">
        <v>2648</v>
      </c>
      <c r="L4255">
        <v>1</v>
      </c>
      <c r="M4255" t="s">
        <v>8759</v>
      </c>
    </row>
    <row r="4256" spans="1:13" x14ac:dyDescent="0.25">
      <c r="A4256">
        <v>8913</v>
      </c>
      <c r="B4256">
        <v>2015</v>
      </c>
      <c r="C4256" t="s">
        <v>3440</v>
      </c>
      <c r="D4256" t="s">
        <v>159</v>
      </c>
      <c r="E4256" t="s">
        <v>3194</v>
      </c>
      <c r="F4256" t="s">
        <v>3344</v>
      </c>
      <c r="G4256" t="s">
        <v>3842</v>
      </c>
      <c r="H4256">
        <v>71</v>
      </c>
      <c r="I4256">
        <v>70</v>
      </c>
      <c r="K4256" t="s">
        <v>2649</v>
      </c>
      <c r="L4256">
        <v>1</v>
      </c>
      <c r="M4256" t="s">
        <v>8761</v>
      </c>
    </row>
    <row r="4257" spans="1:13" x14ac:dyDescent="0.25">
      <c r="A4257">
        <v>8914</v>
      </c>
      <c r="B4257">
        <v>2015</v>
      </c>
      <c r="C4257" t="s">
        <v>3440</v>
      </c>
      <c r="D4257" t="s">
        <v>36</v>
      </c>
      <c r="E4257" t="s">
        <v>3194</v>
      </c>
      <c r="F4257" t="s">
        <v>3355</v>
      </c>
      <c r="G4257" t="s">
        <v>3841</v>
      </c>
      <c r="H4257">
        <v>74</v>
      </c>
      <c r="I4257">
        <v>71</v>
      </c>
      <c r="J4257" t="s">
        <v>3843</v>
      </c>
      <c r="K4257" t="s">
        <v>2650</v>
      </c>
      <c r="L4257">
        <v>1</v>
      </c>
      <c r="M4257" t="s">
        <v>8741</v>
      </c>
    </row>
    <row r="4258" spans="1:13" x14ac:dyDescent="0.25">
      <c r="A4258">
        <v>8917</v>
      </c>
      <c r="B4258">
        <v>2015</v>
      </c>
      <c r="C4258" t="s">
        <v>3440</v>
      </c>
      <c r="D4258" t="s">
        <v>39</v>
      </c>
      <c r="E4258" t="s">
        <v>3194</v>
      </c>
      <c r="F4258" t="s">
        <v>3839</v>
      </c>
      <c r="G4258" t="s">
        <v>3842</v>
      </c>
      <c r="H4258">
        <v>90</v>
      </c>
      <c r="I4258">
        <v>52</v>
      </c>
      <c r="K4258" t="s">
        <v>2651</v>
      </c>
      <c r="L4258">
        <v>1</v>
      </c>
      <c r="M4258" t="s">
        <v>8764</v>
      </c>
    </row>
    <row r="4259" spans="1:13" x14ac:dyDescent="0.25">
      <c r="A4259">
        <v>8918</v>
      </c>
      <c r="B4259">
        <v>2015</v>
      </c>
      <c r="C4259" t="s">
        <v>3440</v>
      </c>
      <c r="D4259" t="s">
        <v>40</v>
      </c>
      <c r="E4259" t="s">
        <v>3194</v>
      </c>
      <c r="F4259" t="s">
        <v>3512</v>
      </c>
      <c r="G4259" t="s">
        <v>3842</v>
      </c>
      <c r="H4259">
        <v>70</v>
      </c>
      <c r="I4259">
        <v>59</v>
      </c>
      <c r="K4259" t="s">
        <v>2652</v>
      </c>
      <c r="L4259">
        <v>1</v>
      </c>
      <c r="M4259" t="s">
        <v>8765</v>
      </c>
    </row>
    <row r="4260" spans="1:13" x14ac:dyDescent="0.25">
      <c r="A4260">
        <v>8921</v>
      </c>
      <c r="B4260">
        <v>2015</v>
      </c>
      <c r="C4260" t="s">
        <v>3440</v>
      </c>
      <c r="D4260" t="s">
        <v>44</v>
      </c>
      <c r="E4260" t="s">
        <v>3194</v>
      </c>
      <c r="F4260" t="s">
        <v>3513</v>
      </c>
      <c r="G4260" t="s">
        <v>3842</v>
      </c>
      <c r="H4260">
        <v>61</v>
      </c>
      <c r="I4260">
        <v>59</v>
      </c>
      <c r="K4260" t="s">
        <v>2653</v>
      </c>
      <c r="L4260">
        <v>1</v>
      </c>
      <c r="M4260" t="s">
        <v>7638</v>
      </c>
    </row>
    <row r="4261" spans="1:13" x14ac:dyDescent="0.25">
      <c r="A4261">
        <v>8922</v>
      </c>
      <c r="B4261">
        <v>2015</v>
      </c>
      <c r="C4261" t="s">
        <v>3440</v>
      </c>
      <c r="D4261" t="s">
        <v>208</v>
      </c>
      <c r="E4261" t="s">
        <v>3194</v>
      </c>
      <c r="F4261" t="s">
        <v>3431</v>
      </c>
      <c r="G4261" t="s">
        <v>3841</v>
      </c>
      <c r="H4261">
        <v>74</v>
      </c>
      <c r="I4261">
        <v>64</v>
      </c>
      <c r="K4261" t="s">
        <v>2654</v>
      </c>
      <c r="L4261">
        <v>1</v>
      </c>
      <c r="M4261" t="s">
        <v>8768</v>
      </c>
    </row>
    <row r="4262" spans="1:13" x14ac:dyDescent="0.25">
      <c r="A4262">
        <v>8923</v>
      </c>
      <c r="B4262">
        <v>2015</v>
      </c>
      <c r="C4262" t="s">
        <v>3440</v>
      </c>
      <c r="D4262" t="s">
        <v>47</v>
      </c>
      <c r="E4262" t="s">
        <v>3194</v>
      </c>
      <c r="F4262" t="s">
        <v>3339</v>
      </c>
      <c r="G4262" t="s">
        <v>3841</v>
      </c>
      <c r="H4262">
        <v>71</v>
      </c>
      <c r="I4262">
        <v>68</v>
      </c>
      <c r="K4262" t="s">
        <v>2655</v>
      </c>
      <c r="L4262">
        <v>1</v>
      </c>
      <c r="M4262" t="s">
        <v>8769</v>
      </c>
    </row>
    <row r="4263" spans="1:13" x14ac:dyDescent="0.25">
      <c r="A4263">
        <v>8925</v>
      </c>
      <c r="B4263">
        <v>2015</v>
      </c>
      <c r="C4263" t="s">
        <v>3440</v>
      </c>
      <c r="D4263" t="s">
        <v>92</v>
      </c>
      <c r="E4263" t="s">
        <v>3194</v>
      </c>
      <c r="F4263" t="s">
        <v>3459</v>
      </c>
      <c r="G4263" t="s">
        <v>3842</v>
      </c>
      <c r="H4263">
        <v>66</v>
      </c>
      <c r="I4263">
        <v>59</v>
      </c>
      <c r="K4263" t="s">
        <v>2656</v>
      </c>
      <c r="L4263">
        <v>1</v>
      </c>
      <c r="M4263" t="s">
        <v>8771</v>
      </c>
    </row>
    <row r="4264" spans="1:13" x14ac:dyDescent="0.25">
      <c r="A4264">
        <v>8926</v>
      </c>
      <c r="B4264">
        <v>2015</v>
      </c>
      <c r="C4264" t="s">
        <v>3440</v>
      </c>
      <c r="D4264" t="s">
        <v>650</v>
      </c>
      <c r="E4264" t="s">
        <v>3194</v>
      </c>
      <c r="F4264" t="s">
        <v>3353</v>
      </c>
      <c r="G4264" t="s">
        <v>3842</v>
      </c>
      <c r="H4264">
        <v>87</v>
      </c>
      <c r="I4264">
        <v>79</v>
      </c>
      <c r="K4264" t="s">
        <v>2657</v>
      </c>
      <c r="L4264">
        <v>1</v>
      </c>
      <c r="M4264" t="s">
        <v>8279</v>
      </c>
    </row>
    <row r="4265" spans="1:13" x14ac:dyDescent="0.25">
      <c r="A4265">
        <v>8931</v>
      </c>
      <c r="B4265">
        <v>2015</v>
      </c>
      <c r="C4265" t="s">
        <v>3459</v>
      </c>
      <c r="D4265" t="s">
        <v>64</v>
      </c>
      <c r="E4265" t="s">
        <v>3194</v>
      </c>
      <c r="F4265" t="s">
        <v>3285</v>
      </c>
      <c r="G4265" t="s">
        <v>3841</v>
      </c>
      <c r="H4265">
        <v>75</v>
      </c>
      <c r="I4265">
        <v>40</v>
      </c>
      <c r="K4265" t="s">
        <v>9</v>
      </c>
      <c r="L4265">
        <v>1</v>
      </c>
      <c r="M4265" t="s">
        <v>6373</v>
      </c>
    </row>
    <row r="4266" spans="1:13" x14ac:dyDescent="0.25">
      <c r="A4266">
        <v>8932</v>
      </c>
      <c r="B4266">
        <v>2015</v>
      </c>
      <c r="C4266" t="s">
        <v>3459</v>
      </c>
      <c r="D4266" t="s">
        <v>10</v>
      </c>
      <c r="E4266" t="s">
        <v>3194</v>
      </c>
      <c r="F4266" t="s">
        <v>3470</v>
      </c>
      <c r="G4266" t="s">
        <v>3842</v>
      </c>
      <c r="H4266">
        <v>84</v>
      </c>
      <c r="I4266">
        <v>65</v>
      </c>
      <c r="K4266" t="s">
        <v>11</v>
      </c>
      <c r="L4266">
        <v>1</v>
      </c>
      <c r="M4266" t="s">
        <v>8775</v>
      </c>
    </row>
    <row r="4267" spans="1:13" x14ac:dyDescent="0.25">
      <c r="A4267">
        <v>8933</v>
      </c>
      <c r="B4267">
        <v>2015</v>
      </c>
      <c r="C4267" t="s">
        <v>3459</v>
      </c>
      <c r="D4267" t="s">
        <v>12</v>
      </c>
      <c r="E4267" t="s">
        <v>3194</v>
      </c>
      <c r="F4267" t="s">
        <v>3452</v>
      </c>
      <c r="G4267" t="s">
        <v>3841</v>
      </c>
      <c r="H4267">
        <v>58</v>
      </c>
      <c r="I4267">
        <v>55</v>
      </c>
      <c r="K4267" t="s">
        <v>13</v>
      </c>
      <c r="L4267">
        <v>1</v>
      </c>
      <c r="M4267" t="s">
        <v>6316</v>
      </c>
    </row>
    <row r="4268" spans="1:13" x14ac:dyDescent="0.25">
      <c r="A4268">
        <v>8936</v>
      </c>
      <c r="B4268">
        <v>2015</v>
      </c>
      <c r="C4268" t="s">
        <v>3459</v>
      </c>
      <c r="D4268" t="s">
        <v>20</v>
      </c>
      <c r="E4268" t="s">
        <v>3194</v>
      </c>
      <c r="F4268" t="s">
        <v>3339</v>
      </c>
      <c r="G4268" t="s">
        <v>3842</v>
      </c>
      <c r="H4268">
        <v>74</v>
      </c>
      <c r="I4268">
        <v>64</v>
      </c>
      <c r="K4268" t="s">
        <v>2659</v>
      </c>
      <c r="L4268">
        <v>1</v>
      </c>
      <c r="M4268" t="s">
        <v>8776</v>
      </c>
    </row>
    <row r="4269" spans="1:13" x14ac:dyDescent="0.25">
      <c r="A4269">
        <v>8941</v>
      </c>
      <c r="B4269">
        <v>2015</v>
      </c>
      <c r="C4269" t="s">
        <v>3459</v>
      </c>
      <c r="D4269" t="s">
        <v>30</v>
      </c>
      <c r="E4269" t="s">
        <v>3194</v>
      </c>
      <c r="F4269" t="s">
        <v>3839</v>
      </c>
      <c r="G4269" t="s">
        <v>3842</v>
      </c>
      <c r="H4269">
        <v>72</v>
      </c>
      <c r="I4269">
        <v>35</v>
      </c>
      <c r="K4269" t="s">
        <v>2660</v>
      </c>
      <c r="L4269">
        <v>1</v>
      </c>
      <c r="M4269" t="s">
        <v>8777</v>
      </c>
    </row>
    <row r="4270" spans="1:13" x14ac:dyDescent="0.25">
      <c r="A4270">
        <v>8944</v>
      </c>
      <c r="B4270">
        <v>2015</v>
      </c>
      <c r="C4270" t="s">
        <v>3459</v>
      </c>
      <c r="D4270" t="s">
        <v>159</v>
      </c>
      <c r="E4270" t="s">
        <v>3194</v>
      </c>
      <c r="F4270" t="s">
        <v>3328</v>
      </c>
      <c r="G4270" t="s">
        <v>3842</v>
      </c>
      <c r="H4270">
        <v>71</v>
      </c>
      <c r="I4270">
        <v>64</v>
      </c>
      <c r="K4270" t="s">
        <v>1914</v>
      </c>
      <c r="L4270">
        <v>1</v>
      </c>
      <c r="M4270" t="s">
        <v>8779</v>
      </c>
    </row>
    <row r="4271" spans="1:13" x14ac:dyDescent="0.25">
      <c r="A4271">
        <v>8945</v>
      </c>
      <c r="B4271">
        <v>2015</v>
      </c>
      <c r="C4271" t="s">
        <v>3459</v>
      </c>
      <c r="D4271" t="s">
        <v>36</v>
      </c>
      <c r="E4271" t="s">
        <v>3194</v>
      </c>
      <c r="F4271" t="s">
        <v>3472</v>
      </c>
      <c r="G4271" t="s">
        <v>3841</v>
      </c>
      <c r="H4271">
        <v>83</v>
      </c>
      <c r="I4271">
        <v>73</v>
      </c>
      <c r="K4271" t="s">
        <v>2661</v>
      </c>
      <c r="L4271">
        <v>1</v>
      </c>
      <c r="M4271" t="s">
        <v>8780</v>
      </c>
    </row>
    <row r="4272" spans="1:13" x14ac:dyDescent="0.25">
      <c r="A4272">
        <v>8949</v>
      </c>
      <c r="B4272">
        <v>2015</v>
      </c>
      <c r="C4272" t="s">
        <v>3459</v>
      </c>
      <c r="D4272" t="s">
        <v>317</v>
      </c>
      <c r="E4272" t="s">
        <v>3194</v>
      </c>
      <c r="F4272" t="s">
        <v>3839</v>
      </c>
      <c r="G4272" t="s">
        <v>3842</v>
      </c>
      <c r="H4272">
        <v>82</v>
      </c>
      <c r="I4272">
        <v>46</v>
      </c>
      <c r="K4272" t="s">
        <v>2662</v>
      </c>
      <c r="L4272">
        <v>1</v>
      </c>
      <c r="M4272" t="s">
        <v>8784</v>
      </c>
    </row>
    <row r="4273" spans="1:13" x14ac:dyDescent="0.25">
      <c r="A4273">
        <v>8950</v>
      </c>
      <c r="B4273">
        <v>2015</v>
      </c>
      <c r="C4273" t="s">
        <v>3459</v>
      </c>
      <c r="D4273" t="s">
        <v>277</v>
      </c>
      <c r="E4273" t="s">
        <v>3194</v>
      </c>
      <c r="F4273" t="s">
        <v>3440</v>
      </c>
      <c r="G4273" t="s">
        <v>3842</v>
      </c>
      <c r="H4273">
        <v>59</v>
      </c>
      <c r="I4273">
        <v>55</v>
      </c>
      <c r="K4273" t="s">
        <v>2663</v>
      </c>
      <c r="L4273">
        <v>1</v>
      </c>
      <c r="M4273" t="s">
        <v>8767</v>
      </c>
    </row>
    <row r="4274" spans="1:13" x14ac:dyDescent="0.25">
      <c r="A4274">
        <v>8952</v>
      </c>
      <c r="B4274">
        <v>2015</v>
      </c>
      <c r="C4274" t="s">
        <v>3459</v>
      </c>
      <c r="D4274" t="s">
        <v>208</v>
      </c>
      <c r="E4274" t="s">
        <v>3194</v>
      </c>
      <c r="F4274" t="s">
        <v>3355</v>
      </c>
      <c r="G4274" t="s">
        <v>3841</v>
      </c>
      <c r="H4274">
        <v>74</v>
      </c>
      <c r="I4274">
        <v>71</v>
      </c>
      <c r="J4274" t="s">
        <v>3843</v>
      </c>
      <c r="K4274" t="s">
        <v>2664</v>
      </c>
      <c r="L4274">
        <v>1</v>
      </c>
      <c r="M4274" t="s">
        <v>8747</v>
      </c>
    </row>
    <row r="4275" spans="1:13" x14ac:dyDescent="0.25">
      <c r="A4275">
        <v>8953</v>
      </c>
      <c r="B4275">
        <v>2015</v>
      </c>
      <c r="C4275" t="s">
        <v>3459</v>
      </c>
      <c r="D4275" t="s">
        <v>47</v>
      </c>
      <c r="E4275" t="s">
        <v>3194</v>
      </c>
      <c r="F4275" t="s">
        <v>3344</v>
      </c>
      <c r="G4275" t="s">
        <v>3841</v>
      </c>
      <c r="H4275">
        <v>74</v>
      </c>
      <c r="I4275">
        <v>68</v>
      </c>
      <c r="K4275" t="s">
        <v>1236</v>
      </c>
      <c r="L4275">
        <v>1</v>
      </c>
      <c r="M4275" t="s">
        <v>8786</v>
      </c>
    </row>
    <row r="4276" spans="1:13" x14ac:dyDescent="0.25">
      <c r="A4276">
        <v>8956</v>
      </c>
      <c r="B4276">
        <v>2015</v>
      </c>
      <c r="C4276" t="s">
        <v>3459</v>
      </c>
      <c r="D4276" t="s">
        <v>303</v>
      </c>
      <c r="E4276" t="s">
        <v>3194</v>
      </c>
      <c r="F4276" t="s">
        <v>3512</v>
      </c>
      <c r="G4276" t="s">
        <v>3841</v>
      </c>
      <c r="H4276">
        <v>62</v>
      </c>
      <c r="I4276">
        <v>56</v>
      </c>
      <c r="J4276" t="s">
        <v>3843</v>
      </c>
      <c r="K4276" t="s">
        <v>2665</v>
      </c>
      <c r="L4276">
        <v>1</v>
      </c>
      <c r="M4276" t="s">
        <v>8788</v>
      </c>
    </row>
    <row r="4277" spans="1:13" x14ac:dyDescent="0.25">
      <c r="A4277">
        <v>8958</v>
      </c>
      <c r="B4277">
        <v>2015</v>
      </c>
      <c r="C4277" t="s">
        <v>3459</v>
      </c>
      <c r="D4277" t="s">
        <v>345</v>
      </c>
      <c r="E4277" t="s">
        <v>3194</v>
      </c>
      <c r="F4277" t="s">
        <v>3491</v>
      </c>
      <c r="G4277" t="s">
        <v>3842</v>
      </c>
      <c r="H4277">
        <v>53</v>
      </c>
      <c r="I4277">
        <v>49</v>
      </c>
      <c r="K4277" t="s">
        <v>2666</v>
      </c>
      <c r="L4277">
        <v>1</v>
      </c>
      <c r="M4277" t="s">
        <v>8790</v>
      </c>
    </row>
    <row r="4278" spans="1:13" x14ac:dyDescent="0.25">
      <c r="A4278">
        <v>8959</v>
      </c>
      <c r="B4278">
        <v>2015</v>
      </c>
      <c r="C4278" t="s">
        <v>3459</v>
      </c>
      <c r="D4278" t="s">
        <v>56</v>
      </c>
      <c r="E4278" t="s">
        <v>3194</v>
      </c>
      <c r="F4278" t="s">
        <v>3431</v>
      </c>
      <c r="G4278" t="s">
        <v>3841</v>
      </c>
      <c r="H4278">
        <v>62</v>
      </c>
      <c r="I4278">
        <v>60</v>
      </c>
      <c r="K4278" t="s">
        <v>2667</v>
      </c>
      <c r="L4278">
        <v>1</v>
      </c>
      <c r="M4278" t="s">
        <v>8791</v>
      </c>
    </row>
    <row r="4279" spans="1:13" x14ac:dyDescent="0.25">
      <c r="A4279">
        <v>8964</v>
      </c>
      <c r="B4279">
        <v>2015</v>
      </c>
      <c r="C4279" t="s">
        <v>3344</v>
      </c>
      <c r="D4279" t="s">
        <v>64</v>
      </c>
      <c r="E4279" t="s">
        <v>3194</v>
      </c>
      <c r="F4279" t="s">
        <v>3839</v>
      </c>
      <c r="G4279" t="s">
        <v>3842</v>
      </c>
      <c r="H4279">
        <v>88</v>
      </c>
      <c r="I4279">
        <v>48</v>
      </c>
      <c r="K4279" t="s">
        <v>176</v>
      </c>
      <c r="L4279">
        <v>1</v>
      </c>
      <c r="M4279" t="s">
        <v>8795</v>
      </c>
    </row>
    <row r="4280" spans="1:13" x14ac:dyDescent="0.25">
      <c r="A4280">
        <v>8966</v>
      </c>
      <c r="B4280">
        <v>2015</v>
      </c>
      <c r="C4280" t="s">
        <v>3344</v>
      </c>
      <c r="D4280" t="s">
        <v>10</v>
      </c>
      <c r="E4280" t="s">
        <v>3194</v>
      </c>
      <c r="F4280" t="s">
        <v>3250</v>
      </c>
      <c r="G4280" t="s">
        <v>3842</v>
      </c>
      <c r="H4280">
        <v>74</v>
      </c>
      <c r="I4280">
        <v>66</v>
      </c>
      <c r="K4280" t="s">
        <v>99</v>
      </c>
      <c r="L4280">
        <v>1</v>
      </c>
      <c r="M4280" t="s">
        <v>4953</v>
      </c>
    </row>
    <row r="4281" spans="1:13" x14ac:dyDescent="0.25">
      <c r="A4281">
        <v>8971</v>
      </c>
      <c r="B4281">
        <v>2015</v>
      </c>
      <c r="C4281" t="s">
        <v>3344</v>
      </c>
      <c r="D4281" t="s">
        <v>132</v>
      </c>
      <c r="E4281" t="s">
        <v>3194</v>
      </c>
      <c r="F4281" t="s">
        <v>3839</v>
      </c>
      <c r="G4281" t="s">
        <v>3842</v>
      </c>
      <c r="H4281">
        <v>62</v>
      </c>
      <c r="I4281">
        <v>33</v>
      </c>
      <c r="K4281" t="s">
        <v>291</v>
      </c>
      <c r="L4281">
        <v>1</v>
      </c>
      <c r="M4281" t="s">
        <v>8797</v>
      </c>
    </row>
    <row r="4282" spans="1:13" x14ac:dyDescent="0.25">
      <c r="A4282">
        <v>8972</v>
      </c>
      <c r="B4282">
        <v>2015</v>
      </c>
      <c r="C4282" t="s">
        <v>3344</v>
      </c>
      <c r="D4282" t="s">
        <v>20</v>
      </c>
      <c r="E4282" t="s">
        <v>3194</v>
      </c>
      <c r="F4282" t="s">
        <v>3472</v>
      </c>
      <c r="G4282" t="s">
        <v>3842</v>
      </c>
      <c r="H4282">
        <v>90</v>
      </c>
      <c r="I4282">
        <v>81</v>
      </c>
      <c r="K4282" t="s">
        <v>238</v>
      </c>
      <c r="L4282">
        <v>1</v>
      </c>
      <c r="M4282" t="s">
        <v>8798</v>
      </c>
    </row>
    <row r="4283" spans="1:13" x14ac:dyDescent="0.25">
      <c r="A4283">
        <v>8973</v>
      </c>
      <c r="B4283">
        <v>2015</v>
      </c>
      <c r="C4283" t="s">
        <v>3344</v>
      </c>
      <c r="D4283" t="s">
        <v>331</v>
      </c>
      <c r="E4283" t="s">
        <v>3194</v>
      </c>
      <c r="F4283" t="s">
        <v>3225</v>
      </c>
      <c r="G4283" t="s">
        <v>3841</v>
      </c>
      <c r="H4283">
        <v>67</v>
      </c>
      <c r="I4283">
        <v>51</v>
      </c>
      <c r="K4283" t="s">
        <v>239</v>
      </c>
      <c r="L4283">
        <v>1</v>
      </c>
      <c r="M4283" t="s">
        <v>7050</v>
      </c>
    </row>
    <row r="4284" spans="1:13" x14ac:dyDescent="0.25">
      <c r="A4284">
        <v>8974</v>
      </c>
      <c r="B4284">
        <v>2015</v>
      </c>
      <c r="C4284" t="s">
        <v>3344</v>
      </c>
      <c r="D4284" t="s">
        <v>417</v>
      </c>
      <c r="E4284" t="s">
        <v>3194</v>
      </c>
      <c r="F4284" t="s">
        <v>3340</v>
      </c>
      <c r="G4284" t="s">
        <v>3842</v>
      </c>
      <c r="H4284">
        <v>67</v>
      </c>
      <c r="I4284">
        <v>46</v>
      </c>
      <c r="K4284" t="s">
        <v>2638</v>
      </c>
      <c r="L4284">
        <v>1</v>
      </c>
      <c r="M4284" t="s">
        <v>7471</v>
      </c>
    </row>
    <row r="4285" spans="1:13" x14ac:dyDescent="0.25">
      <c r="A4285">
        <v>8981</v>
      </c>
      <c r="B4285">
        <v>2015</v>
      </c>
      <c r="C4285" t="s">
        <v>3344</v>
      </c>
      <c r="D4285" t="s">
        <v>36</v>
      </c>
      <c r="E4285" t="s">
        <v>3194</v>
      </c>
      <c r="F4285" t="s">
        <v>3512</v>
      </c>
      <c r="G4285" t="s">
        <v>3842</v>
      </c>
      <c r="H4285">
        <v>74</v>
      </c>
      <c r="I4285">
        <v>51</v>
      </c>
      <c r="K4285" t="s">
        <v>2307</v>
      </c>
      <c r="L4285">
        <v>1</v>
      </c>
      <c r="M4285" t="s">
        <v>8801</v>
      </c>
    </row>
    <row r="4286" spans="1:13" x14ac:dyDescent="0.25">
      <c r="A4286">
        <v>8982</v>
      </c>
      <c r="B4286">
        <v>2015</v>
      </c>
      <c r="C4286" t="s">
        <v>3344</v>
      </c>
      <c r="D4286" t="s">
        <v>271</v>
      </c>
      <c r="E4286" t="s">
        <v>3194</v>
      </c>
      <c r="F4286" t="s">
        <v>3459</v>
      </c>
      <c r="G4286" t="s">
        <v>3842</v>
      </c>
      <c r="H4286">
        <v>67</v>
      </c>
      <c r="I4286">
        <v>64</v>
      </c>
      <c r="K4286" t="s">
        <v>246</v>
      </c>
      <c r="L4286">
        <v>1</v>
      </c>
      <c r="M4286" t="s">
        <v>8781</v>
      </c>
    </row>
    <row r="4287" spans="1:13" x14ac:dyDescent="0.25">
      <c r="A4287">
        <v>8983</v>
      </c>
      <c r="B4287">
        <v>2015</v>
      </c>
      <c r="C4287" t="s">
        <v>3344</v>
      </c>
      <c r="D4287" t="s">
        <v>85</v>
      </c>
      <c r="E4287" t="s">
        <v>3194</v>
      </c>
      <c r="F4287" t="s">
        <v>3339</v>
      </c>
      <c r="G4287" t="s">
        <v>3842</v>
      </c>
      <c r="H4287">
        <v>80</v>
      </c>
      <c r="I4287">
        <v>56</v>
      </c>
      <c r="K4287" t="s">
        <v>247</v>
      </c>
      <c r="L4287">
        <v>1</v>
      </c>
      <c r="M4287" t="s">
        <v>8802</v>
      </c>
    </row>
    <row r="4288" spans="1:13" x14ac:dyDescent="0.25">
      <c r="A4288">
        <v>8985</v>
      </c>
      <c r="B4288">
        <v>2015</v>
      </c>
      <c r="C4288" t="s">
        <v>3344</v>
      </c>
      <c r="D4288" t="s">
        <v>277</v>
      </c>
      <c r="E4288" t="s">
        <v>3194</v>
      </c>
      <c r="F4288" t="s">
        <v>3355</v>
      </c>
      <c r="G4288" t="s">
        <v>3842</v>
      </c>
      <c r="H4288">
        <v>75</v>
      </c>
      <c r="I4288">
        <v>72</v>
      </c>
      <c r="J4288" t="s">
        <v>3843</v>
      </c>
      <c r="K4288" t="s">
        <v>249</v>
      </c>
      <c r="L4288">
        <v>1</v>
      </c>
      <c r="M4288" t="s">
        <v>8745</v>
      </c>
    </row>
    <row r="4289" spans="1:13" x14ac:dyDescent="0.25">
      <c r="A4289">
        <v>8989</v>
      </c>
      <c r="B4289">
        <v>2015</v>
      </c>
      <c r="C4289" t="s">
        <v>3344</v>
      </c>
      <c r="D4289" t="s">
        <v>300</v>
      </c>
      <c r="E4289" t="s">
        <v>3194</v>
      </c>
      <c r="F4289" t="s">
        <v>3491</v>
      </c>
      <c r="G4289" t="s">
        <v>3841</v>
      </c>
      <c r="H4289">
        <v>58</v>
      </c>
      <c r="I4289">
        <v>54</v>
      </c>
      <c r="K4289" t="s">
        <v>1189</v>
      </c>
      <c r="L4289">
        <v>1</v>
      </c>
      <c r="M4289" t="s">
        <v>8806</v>
      </c>
    </row>
    <row r="4290" spans="1:13" x14ac:dyDescent="0.25">
      <c r="A4290">
        <v>8990</v>
      </c>
      <c r="B4290">
        <v>2015</v>
      </c>
      <c r="C4290" t="s">
        <v>3344</v>
      </c>
      <c r="D4290" t="s">
        <v>92</v>
      </c>
      <c r="E4290" t="s">
        <v>3194</v>
      </c>
      <c r="F4290" t="s">
        <v>3328</v>
      </c>
      <c r="G4290" t="s">
        <v>3842</v>
      </c>
      <c r="H4290">
        <v>55</v>
      </c>
      <c r="I4290">
        <v>50</v>
      </c>
      <c r="K4290" t="s">
        <v>1190</v>
      </c>
      <c r="L4290">
        <v>1</v>
      </c>
      <c r="M4290" t="s">
        <v>8807</v>
      </c>
    </row>
    <row r="4291" spans="1:13" x14ac:dyDescent="0.25">
      <c r="A4291">
        <v>8993</v>
      </c>
      <c r="B4291">
        <v>2015</v>
      </c>
      <c r="C4291" t="s">
        <v>3344</v>
      </c>
      <c r="D4291" t="s">
        <v>345</v>
      </c>
      <c r="E4291" t="s">
        <v>3194</v>
      </c>
      <c r="F4291" t="s">
        <v>3431</v>
      </c>
      <c r="G4291" t="s">
        <v>3841</v>
      </c>
      <c r="H4291">
        <v>76</v>
      </c>
      <c r="I4291">
        <v>72</v>
      </c>
      <c r="K4291" t="s">
        <v>2670</v>
      </c>
      <c r="L4291">
        <v>1</v>
      </c>
      <c r="M4291" t="s">
        <v>8809</v>
      </c>
    </row>
    <row r="4292" spans="1:13" x14ac:dyDescent="0.25">
      <c r="A4292">
        <v>8994</v>
      </c>
      <c r="B4292">
        <v>2015</v>
      </c>
      <c r="C4292" t="s">
        <v>3344</v>
      </c>
      <c r="D4292" t="s">
        <v>56</v>
      </c>
      <c r="E4292" t="s">
        <v>3194</v>
      </c>
      <c r="F4292" t="s">
        <v>3440</v>
      </c>
      <c r="G4292" t="s">
        <v>3842</v>
      </c>
      <c r="H4292">
        <v>69</v>
      </c>
      <c r="I4292">
        <v>64</v>
      </c>
      <c r="K4292" t="s">
        <v>2379</v>
      </c>
      <c r="L4292">
        <v>1</v>
      </c>
      <c r="M4292" t="s">
        <v>8773</v>
      </c>
    </row>
    <row r="4293" spans="1:13" x14ac:dyDescent="0.25">
      <c r="A4293">
        <v>8999</v>
      </c>
      <c r="B4293">
        <v>2015</v>
      </c>
      <c r="C4293" t="s">
        <v>3339</v>
      </c>
      <c r="D4293" t="s">
        <v>10</v>
      </c>
      <c r="E4293" t="s">
        <v>3194</v>
      </c>
      <c r="F4293" t="s">
        <v>3354</v>
      </c>
      <c r="G4293" t="s">
        <v>3842</v>
      </c>
      <c r="H4293">
        <v>68</v>
      </c>
      <c r="I4293">
        <v>67</v>
      </c>
      <c r="K4293" t="s">
        <v>13</v>
      </c>
      <c r="L4293">
        <v>1</v>
      </c>
      <c r="M4293" t="s">
        <v>8113</v>
      </c>
    </row>
    <row r="4294" spans="1:13" x14ac:dyDescent="0.25">
      <c r="A4294">
        <v>9004</v>
      </c>
      <c r="B4294">
        <v>2015</v>
      </c>
      <c r="C4294" t="s">
        <v>3339</v>
      </c>
      <c r="D4294" t="s">
        <v>502</v>
      </c>
      <c r="E4294" t="s">
        <v>3194</v>
      </c>
      <c r="F4294" t="s">
        <v>3337</v>
      </c>
      <c r="G4294" t="s">
        <v>3842</v>
      </c>
      <c r="H4294">
        <v>76</v>
      </c>
      <c r="I4294">
        <v>70</v>
      </c>
      <c r="J4294" t="s">
        <v>3843</v>
      </c>
      <c r="K4294" t="s">
        <v>484</v>
      </c>
      <c r="L4294">
        <v>1</v>
      </c>
      <c r="M4294" t="s">
        <v>4930</v>
      </c>
    </row>
    <row r="4295" spans="1:13" x14ac:dyDescent="0.25">
      <c r="A4295">
        <v>9005</v>
      </c>
      <c r="B4295">
        <v>2015</v>
      </c>
      <c r="C4295" t="s">
        <v>3339</v>
      </c>
      <c r="D4295" t="s">
        <v>218</v>
      </c>
      <c r="E4295" t="s">
        <v>3194</v>
      </c>
      <c r="F4295" t="s">
        <v>3472</v>
      </c>
      <c r="G4295" t="s">
        <v>3841</v>
      </c>
      <c r="H4295">
        <v>88</v>
      </c>
      <c r="I4295">
        <v>66</v>
      </c>
      <c r="K4295" t="s">
        <v>2672</v>
      </c>
      <c r="L4295">
        <v>1</v>
      </c>
      <c r="M4295" t="s">
        <v>8812</v>
      </c>
    </row>
    <row r="4296" spans="1:13" x14ac:dyDescent="0.25">
      <c r="A4296">
        <v>9009</v>
      </c>
      <c r="B4296">
        <v>2015</v>
      </c>
      <c r="C4296" t="s">
        <v>3339</v>
      </c>
      <c r="D4296" t="s">
        <v>109</v>
      </c>
      <c r="E4296" t="s">
        <v>3194</v>
      </c>
      <c r="F4296" t="s">
        <v>3532</v>
      </c>
      <c r="G4296" t="s">
        <v>3842</v>
      </c>
      <c r="H4296">
        <v>64</v>
      </c>
      <c r="I4296">
        <v>50</v>
      </c>
      <c r="K4296" t="s">
        <v>503</v>
      </c>
      <c r="L4296">
        <v>1</v>
      </c>
      <c r="M4296" t="s">
        <v>8813</v>
      </c>
    </row>
    <row r="4297" spans="1:13" x14ac:dyDescent="0.25">
      <c r="A4297">
        <v>9010</v>
      </c>
      <c r="B4297">
        <v>2015</v>
      </c>
      <c r="C4297" t="s">
        <v>3339</v>
      </c>
      <c r="D4297" t="s">
        <v>183</v>
      </c>
      <c r="E4297" t="s">
        <v>3194</v>
      </c>
      <c r="F4297" t="s">
        <v>3433</v>
      </c>
      <c r="G4297" t="s">
        <v>3842</v>
      </c>
      <c r="H4297">
        <v>65</v>
      </c>
      <c r="I4297">
        <v>56</v>
      </c>
      <c r="K4297" t="s">
        <v>158</v>
      </c>
      <c r="L4297">
        <v>1</v>
      </c>
      <c r="M4297" t="s">
        <v>5730</v>
      </c>
    </row>
    <row r="4298" spans="1:13" x14ac:dyDescent="0.25">
      <c r="A4298">
        <v>9011</v>
      </c>
      <c r="B4298">
        <v>2015</v>
      </c>
      <c r="C4298" t="s">
        <v>3339</v>
      </c>
      <c r="D4298" t="s">
        <v>30</v>
      </c>
      <c r="E4298" t="s">
        <v>3194</v>
      </c>
      <c r="F4298" t="s">
        <v>3839</v>
      </c>
      <c r="G4298" t="s">
        <v>3842</v>
      </c>
      <c r="H4298">
        <v>94</v>
      </c>
      <c r="I4298">
        <v>60</v>
      </c>
      <c r="K4298" t="s">
        <v>160</v>
      </c>
      <c r="L4298">
        <v>1</v>
      </c>
      <c r="M4298" t="s">
        <v>8814</v>
      </c>
    </row>
    <row r="4299" spans="1:13" x14ac:dyDescent="0.25">
      <c r="A4299">
        <v>9012</v>
      </c>
      <c r="B4299">
        <v>2015</v>
      </c>
      <c r="C4299" t="s">
        <v>3339</v>
      </c>
      <c r="D4299" t="s">
        <v>32</v>
      </c>
      <c r="E4299" t="s">
        <v>3194</v>
      </c>
      <c r="F4299" t="s">
        <v>3431</v>
      </c>
      <c r="G4299" t="s">
        <v>3841</v>
      </c>
      <c r="H4299">
        <v>68</v>
      </c>
      <c r="I4299">
        <v>65</v>
      </c>
      <c r="K4299" t="s">
        <v>316</v>
      </c>
      <c r="L4299">
        <v>1</v>
      </c>
      <c r="M4299" t="s">
        <v>8815</v>
      </c>
    </row>
    <row r="4300" spans="1:13" x14ac:dyDescent="0.25">
      <c r="A4300">
        <v>9013</v>
      </c>
      <c r="B4300">
        <v>2015</v>
      </c>
      <c r="C4300" t="s">
        <v>3339</v>
      </c>
      <c r="D4300" t="s">
        <v>199</v>
      </c>
      <c r="E4300" t="s">
        <v>3194</v>
      </c>
      <c r="F4300" t="s">
        <v>3440</v>
      </c>
      <c r="G4300" t="s">
        <v>3841</v>
      </c>
      <c r="H4300">
        <v>76</v>
      </c>
      <c r="I4300">
        <v>74</v>
      </c>
      <c r="K4300" t="s">
        <v>2275</v>
      </c>
      <c r="L4300">
        <v>1</v>
      </c>
      <c r="M4300" t="s">
        <v>8760</v>
      </c>
    </row>
    <row r="4301" spans="1:13" x14ac:dyDescent="0.25">
      <c r="A4301">
        <v>9016</v>
      </c>
      <c r="B4301">
        <v>2015</v>
      </c>
      <c r="C4301" t="s">
        <v>3339</v>
      </c>
      <c r="D4301" t="s">
        <v>271</v>
      </c>
      <c r="E4301" t="s">
        <v>3194</v>
      </c>
      <c r="F4301" t="s">
        <v>3355</v>
      </c>
      <c r="G4301" t="s">
        <v>3841</v>
      </c>
      <c r="H4301">
        <v>82</v>
      </c>
      <c r="I4301">
        <v>76</v>
      </c>
      <c r="K4301" t="s">
        <v>2673</v>
      </c>
      <c r="L4301">
        <v>1</v>
      </c>
      <c r="M4301" t="s">
        <v>8742</v>
      </c>
    </row>
    <row r="4302" spans="1:13" x14ac:dyDescent="0.25">
      <c r="A4302">
        <v>9018</v>
      </c>
      <c r="B4302">
        <v>2015</v>
      </c>
      <c r="C4302" t="s">
        <v>3339</v>
      </c>
      <c r="D4302" t="s">
        <v>40</v>
      </c>
      <c r="E4302" t="s">
        <v>3194</v>
      </c>
      <c r="F4302" t="s">
        <v>3328</v>
      </c>
      <c r="G4302" t="s">
        <v>3842</v>
      </c>
      <c r="H4302">
        <v>89</v>
      </c>
      <c r="I4302">
        <v>78</v>
      </c>
      <c r="K4302" t="s">
        <v>2674</v>
      </c>
      <c r="L4302">
        <v>1</v>
      </c>
      <c r="M4302" t="s">
        <v>8818</v>
      </c>
    </row>
    <row r="4303" spans="1:13" x14ac:dyDescent="0.25">
      <c r="A4303">
        <v>9019</v>
      </c>
      <c r="B4303">
        <v>2015</v>
      </c>
      <c r="C4303" t="s">
        <v>3339</v>
      </c>
      <c r="D4303" t="s">
        <v>317</v>
      </c>
      <c r="E4303" t="s">
        <v>3194</v>
      </c>
      <c r="F4303" t="s">
        <v>3491</v>
      </c>
      <c r="G4303" t="s">
        <v>3842</v>
      </c>
      <c r="H4303">
        <v>78</v>
      </c>
      <c r="I4303">
        <v>72</v>
      </c>
      <c r="K4303" t="s">
        <v>2276</v>
      </c>
      <c r="L4303">
        <v>1</v>
      </c>
      <c r="M4303" t="s">
        <v>8819</v>
      </c>
    </row>
    <row r="4304" spans="1:13" x14ac:dyDescent="0.25">
      <c r="A4304">
        <v>9020</v>
      </c>
      <c r="B4304">
        <v>2015</v>
      </c>
      <c r="C4304" t="s">
        <v>3339</v>
      </c>
      <c r="D4304" t="s">
        <v>44</v>
      </c>
      <c r="E4304" t="s">
        <v>3194</v>
      </c>
      <c r="F4304" t="s">
        <v>3459</v>
      </c>
      <c r="G4304" t="s">
        <v>3842</v>
      </c>
      <c r="H4304">
        <v>68</v>
      </c>
      <c r="I4304">
        <v>58</v>
      </c>
      <c r="K4304" t="s">
        <v>1603</v>
      </c>
      <c r="L4304">
        <v>1</v>
      </c>
      <c r="M4304" t="s">
        <v>8785</v>
      </c>
    </row>
    <row r="4305" spans="1:13" x14ac:dyDescent="0.25">
      <c r="A4305">
        <v>9023</v>
      </c>
      <c r="B4305">
        <v>2015</v>
      </c>
      <c r="C4305" t="s">
        <v>3339</v>
      </c>
      <c r="D4305" t="s">
        <v>300</v>
      </c>
      <c r="E4305" t="s">
        <v>3194</v>
      </c>
      <c r="F4305" t="s">
        <v>3512</v>
      </c>
      <c r="G4305" t="s">
        <v>3841</v>
      </c>
      <c r="H4305">
        <v>66</v>
      </c>
      <c r="I4305">
        <v>65</v>
      </c>
      <c r="K4305" t="s">
        <v>325</v>
      </c>
      <c r="L4305">
        <v>1</v>
      </c>
      <c r="M4305" t="s">
        <v>8821</v>
      </c>
    </row>
    <row r="4306" spans="1:13" x14ac:dyDescent="0.25">
      <c r="A4306">
        <v>9025</v>
      </c>
      <c r="B4306">
        <v>2015</v>
      </c>
      <c r="C4306" t="s">
        <v>3339</v>
      </c>
      <c r="D4306" t="s">
        <v>95</v>
      </c>
      <c r="E4306" t="s">
        <v>3194</v>
      </c>
      <c r="F4306" t="s">
        <v>3344</v>
      </c>
      <c r="G4306" t="s">
        <v>3841</v>
      </c>
      <c r="H4306">
        <v>62</v>
      </c>
      <c r="I4306">
        <v>61</v>
      </c>
      <c r="K4306" t="s">
        <v>1587</v>
      </c>
      <c r="L4306">
        <v>1</v>
      </c>
      <c r="M4306" t="s">
        <v>8808</v>
      </c>
    </row>
    <row r="4307" spans="1:13" x14ac:dyDescent="0.25">
      <c r="A4307">
        <v>9031</v>
      </c>
      <c r="B4307">
        <v>2015</v>
      </c>
      <c r="C4307" t="s">
        <v>3512</v>
      </c>
      <c r="D4307" t="s">
        <v>10</v>
      </c>
      <c r="E4307" t="s">
        <v>3194</v>
      </c>
      <c r="F4307" t="s">
        <v>3839</v>
      </c>
      <c r="G4307" t="s">
        <v>3842</v>
      </c>
      <c r="H4307">
        <v>71</v>
      </c>
      <c r="I4307">
        <v>58</v>
      </c>
      <c r="K4307" t="s">
        <v>13</v>
      </c>
      <c r="L4307">
        <v>1</v>
      </c>
      <c r="M4307" t="s">
        <v>8826</v>
      </c>
    </row>
    <row r="4308" spans="1:13" x14ac:dyDescent="0.25">
      <c r="A4308">
        <v>9032</v>
      </c>
      <c r="B4308">
        <v>2015</v>
      </c>
      <c r="C4308" t="s">
        <v>3512</v>
      </c>
      <c r="D4308" t="s">
        <v>12</v>
      </c>
      <c r="E4308" t="s">
        <v>3194</v>
      </c>
      <c r="F4308" t="s">
        <v>3839</v>
      </c>
      <c r="G4308" t="s">
        <v>3842</v>
      </c>
      <c r="H4308">
        <v>81</v>
      </c>
      <c r="I4308">
        <v>50</v>
      </c>
      <c r="K4308" t="s">
        <v>15</v>
      </c>
      <c r="L4308">
        <v>1</v>
      </c>
      <c r="M4308" t="s">
        <v>8827</v>
      </c>
    </row>
    <row r="4309" spans="1:13" x14ac:dyDescent="0.25">
      <c r="A4309">
        <v>9034</v>
      </c>
      <c r="B4309">
        <v>2015</v>
      </c>
      <c r="C4309" t="s">
        <v>3512</v>
      </c>
      <c r="D4309" t="s">
        <v>16</v>
      </c>
      <c r="E4309" t="s">
        <v>3194</v>
      </c>
      <c r="F4309" t="s">
        <v>3839</v>
      </c>
      <c r="G4309" t="s">
        <v>3842</v>
      </c>
      <c r="H4309">
        <v>84</v>
      </c>
      <c r="I4309">
        <v>45</v>
      </c>
      <c r="K4309" t="s">
        <v>235</v>
      </c>
      <c r="L4309">
        <v>1</v>
      </c>
      <c r="M4309" t="s">
        <v>8828</v>
      </c>
    </row>
    <row r="4310" spans="1:13" x14ac:dyDescent="0.25">
      <c r="A4310">
        <v>9036</v>
      </c>
      <c r="B4310">
        <v>2015</v>
      </c>
      <c r="C4310" t="s">
        <v>3512</v>
      </c>
      <c r="D4310" t="s">
        <v>20</v>
      </c>
      <c r="E4310" t="s">
        <v>3194</v>
      </c>
      <c r="F4310" t="s">
        <v>3446</v>
      </c>
      <c r="G4310" t="s">
        <v>3842</v>
      </c>
      <c r="H4310">
        <v>67</v>
      </c>
      <c r="I4310">
        <v>60</v>
      </c>
      <c r="K4310" t="s">
        <v>291</v>
      </c>
      <c r="L4310">
        <v>1</v>
      </c>
      <c r="M4310" t="s">
        <v>8557</v>
      </c>
    </row>
    <row r="4311" spans="1:13" x14ac:dyDescent="0.25">
      <c r="A4311">
        <v>9037</v>
      </c>
      <c r="B4311">
        <v>2015</v>
      </c>
      <c r="C4311" t="s">
        <v>3512</v>
      </c>
      <c r="D4311" t="s">
        <v>76</v>
      </c>
      <c r="E4311" t="s">
        <v>3194</v>
      </c>
      <c r="F4311" t="s">
        <v>3355</v>
      </c>
      <c r="G4311" t="s">
        <v>3841</v>
      </c>
      <c r="H4311">
        <v>67</v>
      </c>
      <c r="I4311">
        <v>48</v>
      </c>
      <c r="K4311" t="s">
        <v>692</v>
      </c>
      <c r="L4311">
        <v>1</v>
      </c>
      <c r="M4311" t="s">
        <v>8737</v>
      </c>
    </row>
    <row r="4312" spans="1:13" x14ac:dyDescent="0.25">
      <c r="A4312">
        <v>9040</v>
      </c>
      <c r="B4312">
        <v>2015</v>
      </c>
      <c r="C4312" t="s">
        <v>3512</v>
      </c>
      <c r="D4312" t="s">
        <v>30</v>
      </c>
      <c r="E4312" t="s">
        <v>3194</v>
      </c>
      <c r="F4312" t="s">
        <v>3340</v>
      </c>
      <c r="G4312" t="s">
        <v>3842</v>
      </c>
      <c r="H4312">
        <v>51</v>
      </c>
      <c r="I4312">
        <v>47</v>
      </c>
      <c r="K4312" t="s">
        <v>485</v>
      </c>
      <c r="L4312">
        <v>1</v>
      </c>
      <c r="M4312" t="s">
        <v>7472</v>
      </c>
    </row>
    <row r="4313" spans="1:13" x14ac:dyDescent="0.25">
      <c r="A4313">
        <v>9043</v>
      </c>
      <c r="B4313">
        <v>2015</v>
      </c>
      <c r="C4313" t="s">
        <v>3512</v>
      </c>
      <c r="D4313" t="s">
        <v>159</v>
      </c>
      <c r="E4313" t="s">
        <v>3194</v>
      </c>
      <c r="F4313" t="s">
        <v>3339</v>
      </c>
      <c r="G4313" t="s">
        <v>3842</v>
      </c>
      <c r="H4313">
        <v>77</v>
      </c>
      <c r="I4313">
        <v>67</v>
      </c>
      <c r="K4313" t="s">
        <v>1123</v>
      </c>
      <c r="L4313">
        <v>1</v>
      </c>
      <c r="M4313" t="s">
        <v>8816</v>
      </c>
    </row>
    <row r="4314" spans="1:13" x14ac:dyDescent="0.25">
      <c r="A4314">
        <v>9045</v>
      </c>
      <c r="B4314">
        <v>2015</v>
      </c>
      <c r="C4314" t="s">
        <v>3512</v>
      </c>
      <c r="D4314" t="s">
        <v>271</v>
      </c>
      <c r="E4314" t="s">
        <v>3194</v>
      </c>
      <c r="F4314" t="s">
        <v>3431</v>
      </c>
      <c r="G4314" t="s">
        <v>3842</v>
      </c>
      <c r="H4314">
        <v>69</v>
      </c>
      <c r="I4314">
        <v>66</v>
      </c>
      <c r="K4314" t="s">
        <v>1243</v>
      </c>
      <c r="L4314">
        <v>1</v>
      </c>
      <c r="M4314" t="s">
        <v>8831</v>
      </c>
    </row>
    <row r="4315" spans="1:13" x14ac:dyDescent="0.25">
      <c r="A4315">
        <v>9046</v>
      </c>
      <c r="B4315">
        <v>2015</v>
      </c>
      <c r="C4315" t="s">
        <v>3512</v>
      </c>
      <c r="D4315" t="s">
        <v>85</v>
      </c>
      <c r="E4315" t="s">
        <v>3194</v>
      </c>
      <c r="F4315" t="s">
        <v>3459</v>
      </c>
      <c r="G4315" t="s">
        <v>3841</v>
      </c>
      <c r="H4315">
        <v>74</v>
      </c>
      <c r="I4315">
        <v>62</v>
      </c>
      <c r="K4315" t="s">
        <v>1126</v>
      </c>
      <c r="L4315">
        <v>1</v>
      </c>
      <c r="M4315" t="s">
        <v>8782</v>
      </c>
    </row>
    <row r="4316" spans="1:13" x14ac:dyDescent="0.25">
      <c r="A4316">
        <v>9050</v>
      </c>
      <c r="B4316">
        <v>2015</v>
      </c>
      <c r="C4316" t="s">
        <v>3512</v>
      </c>
      <c r="D4316" t="s">
        <v>208</v>
      </c>
      <c r="E4316" t="s">
        <v>3194</v>
      </c>
      <c r="F4316" t="s">
        <v>3344</v>
      </c>
      <c r="G4316" t="s">
        <v>3841</v>
      </c>
      <c r="H4316">
        <v>76</v>
      </c>
      <c r="I4316">
        <v>53</v>
      </c>
      <c r="K4316" t="s">
        <v>493</v>
      </c>
      <c r="L4316">
        <v>1</v>
      </c>
      <c r="M4316" t="s">
        <v>8805</v>
      </c>
    </row>
    <row r="4317" spans="1:13" x14ac:dyDescent="0.25">
      <c r="A4317">
        <v>9051</v>
      </c>
      <c r="B4317">
        <v>2015</v>
      </c>
      <c r="C4317" t="s">
        <v>3512</v>
      </c>
      <c r="D4317" t="s">
        <v>47</v>
      </c>
      <c r="E4317" t="s">
        <v>3194</v>
      </c>
      <c r="F4317" t="s">
        <v>3328</v>
      </c>
      <c r="G4317" t="s">
        <v>3841</v>
      </c>
      <c r="H4317">
        <v>79</v>
      </c>
      <c r="I4317">
        <v>63</v>
      </c>
      <c r="K4317" t="s">
        <v>494</v>
      </c>
      <c r="L4317">
        <v>1</v>
      </c>
      <c r="M4317" t="s">
        <v>8833</v>
      </c>
    </row>
    <row r="4318" spans="1:13" x14ac:dyDescent="0.25">
      <c r="A4318">
        <v>9053</v>
      </c>
      <c r="B4318">
        <v>2015</v>
      </c>
      <c r="C4318" t="s">
        <v>3512</v>
      </c>
      <c r="D4318" t="s">
        <v>342</v>
      </c>
      <c r="E4318" t="s">
        <v>3194</v>
      </c>
      <c r="F4318" t="s">
        <v>3472</v>
      </c>
      <c r="G4318" t="s">
        <v>3841</v>
      </c>
      <c r="H4318">
        <v>84</v>
      </c>
      <c r="I4318">
        <v>69</v>
      </c>
      <c r="K4318" t="s">
        <v>496</v>
      </c>
      <c r="L4318">
        <v>1</v>
      </c>
      <c r="M4318" t="s">
        <v>8834</v>
      </c>
    </row>
    <row r="4319" spans="1:13" x14ac:dyDescent="0.25">
      <c r="A4319">
        <v>9056</v>
      </c>
      <c r="B4319">
        <v>2015</v>
      </c>
      <c r="C4319" t="s">
        <v>3512</v>
      </c>
      <c r="D4319" t="s">
        <v>345</v>
      </c>
      <c r="E4319" t="s">
        <v>3194</v>
      </c>
      <c r="F4319" t="s">
        <v>3440</v>
      </c>
      <c r="G4319" t="s">
        <v>3842</v>
      </c>
      <c r="H4319">
        <v>74</v>
      </c>
      <c r="I4319">
        <v>73</v>
      </c>
      <c r="K4319" t="s">
        <v>498</v>
      </c>
      <c r="L4319">
        <v>1</v>
      </c>
      <c r="M4319" t="s">
        <v>8772</v>
      </c>
    </row>
    <row r="4320" spans="1:13" x14ac:dyDescent="0.25">
      <c r="A4320">
        <v>9057</v>
      </c>
      <c r="B4320">
        <v>2015</v>
      </c>
      <c r="C4320" t="s">
        <v>3512</v>
      </c>
      <c r="D4320" t="s">
        <v>56</v>
      </c>
      <c r="E4320" t="s">
        <v>3194</v>
      </c>
      <c r="F4320" t="s">
        <v>3491</v>
      </c>
      <c r="G4320" t="s">
        <v>3841</v>
      </c>
      <c r="H4320">
        <v>67</v>
      </c>
      <c r="I4320">
        <v>54</v>
      </c>
      <c r="K4320" t="s">
        <v>499</v>
      </c>
      <c r="L4320">
        <v>1</v>
      </c>
      <c r="M4320" t="s">
        <v>8836</v>
      </c>
    </row>
    <row r="4321" spans="1:13" x14ac:dyDescent="0.25">
      <c r="A4321">
        <v>9059</v>
      </c>
      <c r="B4321">
        <v>2015</v>
      </c>
      <c r="C4321" t="s">
        <v>3328</v>
      </c>
      <c r="D4321" t="s">
        <v>64</v>
      </c>
      <c r="E4321" t="s">
        <v>3194</v>
      </c>
      <c r="F4321" t="s">
        <v>3839</v>
      </c>
      <c r="G4321" t="s">
        <v>3842</v>
      </c>
      <c r="H4321">
        <v>76</v>
      </c>
      <c r="I4321">
        <v>62</v>
      </c>
      <c r="K4321" t="s">
        <v>176</v>
      </c>
      <c r="L4321">
        <v>1</v>
      </c>
      <c r="M4321" t="s">
        <v>8837</v>
      </c>
    </row>
    <row r="4322" spans="1:13" x14ac:dyDescent="0.25">
      <c r="A4322">
        <v>9060</v>
      </c>
      <c r="B4322">
        <v>2015</v>
      </c>
      <c r="C4322" t="s">
        <v>3328</v>
      </c>
      <c r="D4322" t="s">
        <v>148</v>
      </c>
      <c r="E4322" t="s">
        <v>3194</v>
      </c>
      <c r="F4322" t="s">
        <v>3269</v>
      </c>
      <c r="G4322" t="s">
        <v>3841</v>
      </c>
      <c r="H4322">
        <v>84</v>
      </c>
      <c r="I4322">
        <v>72</v>
      </c>
      <c r="K4322" t="s">
        <v>11</v>
      </c>
      <c r="L4322">
        <v>1</v>
      </c>
      <c r="M4322" t="s">
        <v>6531</v>
      </c>
    </row>
    <row r="4323" spans="1:13" x14ac:dyDescent="0.25">
      <c r="A4323">
        <v>9065</v>
      </c>
      <c r="B4323">
        <v>2015</v>
      </c>
      <c r="C4323" t="s">
        <v>3328</v>
      </c>
      <c r="D4323" t="s">
        <v>502</v>
      </c>
      <c r="E4323" t="s">
        <v>3194</v>
      </c>
      <c r="F4323" t="s">
        <v>3423</v>
      </c>
      <c r="G4323" t="s">
        <v>3841</v>
      </c>
      <c r="H4323">
        <v>76</v>
      </c>
      <c r="I4323">
        <v>68</v>
      </c>
      <c r="K4323" t="s">
        <v>72</v>
      </c>
      <c r="L4323">
        <v>1</v>
      </c>
      <c r="M4323" t="s">
        <v>5832</v>
      </c>
    </row>
    <row r="4324" spans="1:13" x14ac:dyDescent="0.25">
      <c r="A4324">
        <v>9067</v>
      </c>
      <c r="B4324">
        <v>2015</v>
      </c>
      <c r="C4324" t="s">
        <v>3328</v>
      </c>
      <c r="D4324" t="s">
        <v>197</v>
      </c>
      <c r="E4324" t="s">
        <v>3194</v>
      </c>
      <c r="F4324" t="s">
        <v>3839</v>
      </c>
      <c r="G4324" t="s">
        <v>3842</v>
      </c>
      <c r="H4324">
        <v>82</v>
      </c>
      <c r="I4324">
        <v>78</v>
      </c>
      <c r="K4324" t="s">
        <v>25</v>
      </c>
      <c r="L4324">
        <v>1</v>
      </c>
      <c r="M4324" t="s">
        <v>8838</v>
      </c>
    </row>
    <row r="4325" spans="1:13" x14ac:dyDescent="0.25">
      <c r="A4325">
        <v>9069</v>
      </c>
      <c r="B4325">
        <v>2015</v>
      </c>
      <c r="C4325" t="s">
        <v>3328</v>
      </c>
      <c r="D4325" t="s">
        <v>331</v>
      </c>
      <c r="E4325" t="s">
        <v>3194</v>
      </c>
      <c r="F4325" t="s">
        <v>3826</v>
      </c>
      <c r="G4325" t="s">
        <v>3841</v>
      </c>
      <c r="H4325">
        <v>79</v>
      </c>
      <c r="I4325">
        <v>56</v>
      </c>
      <c r="K4325" t="s">
        <v>1150</v>
      </c>
      <c r="L4325">
        <v>1</v>
      </c>
      <c r="M4325" t="s">
        <v>4797</v>
      </c>
    </row>
    <row r="4326" spans="1:13" x14ac:dyDescent="0.25">
      <c r="A4326">
        <v>9070</v>
      </c>
      <c r="B4326">
        <v>2015</v>
      </c>
      <c r="C4326" t="s">
        <v>3328</v>
      </c>
      <c r="D4326" t="s">
        <v>26</v>
      </c>
      <c r="E4326" t="s">
        <v>3194</v>
      </c>
      <c r="F4326" t="s">
        <v>3466</v>
      </c>
      <c r="G4326" t="s">
        <v>3841</v>
      </c>
      <c r="H4326">
        <v>71</v>
      </c>
      <c r="I4326">
        <v>64</v>
      </c>
      <c r="K4326" t="s">
        <v>1654</v>
      </c>
      <c r="L4326">
        <v>1</v>
      </c>
      <c r="M4326" t="s">
        <v>6451</v>
      </c>
    </row>
    <row r="4327" spans="1:13" x14ac:dyDescent="0.25">
      <c r="A4327">
        <v>9072</v>
      </c>
      <c r="B4327">
        <v>2015</v>
      </c>
      <c r="C4327" t="s">
        <v>3328</v>
      </c>
      <c r="D4327" t="s">
        <v>292</v>
      </c>
      <c r="E4327" t="s">
        <v>3194</v>
      </c>
      <c r="F4327" t="s">
        <v>3839</v>
      </c>
      <c r="G4327" t="s">
        <v>3842</v>
      </c>
      <c r="H4327">
        <v>92</v>
      </c>
      <c r="I4327">
        <v>48</v>
      </c>
      <c r="K4327" t="s">
        <v>1670</v>
      </c>
      <c r="L4327">
        <v>1</v>
      </c>
      <c r="M4327" t="s">
        <v>8839</v>
      </c>
    </row>
    <row r="4328" spans="1:13" x14ac:dyDescent="0.25">
      <c r="A4328">
        <v>9073</v>
      </c>
      <c r="B4328">
        <v>2015</v>
      </c>
      <c r="C4328" t="s">
        <v>3328</v>
      </c>
      <c r="D4328" t="s">
        <v>32</v>
      </c>
      <c r="E4328" t="s">
        <v>3194</v>
      </c>
      <c r="F4328" t="s">
        <v>3344</v>
      </c>
      <c r="G4328" t="s">
        <v>3841</v>
      </c>
      <c r="H4328">
        <v>76</v>
      </c>
      <c r="I4328">
        <v>55</v>
      </c>
      <c r="K4328" t="s">
        <v>1301</v>
      </c>
      <c r="L4328">
        <v>1</v>
      </c>
      <c r="M4328" t="s">
        <v>8799</v>
      </c>
    </row>
    <row r="4329" spans="1:13" x14ac:dyDescent="0.25">
      <c r="A4329">
        <v>9074</v>
      </c>
      <c r="B4329">
        <v>2015</v>
      </c>
      <c r="C4329" t="s">
        <v>3328</v>
      </c>
      <c r="D4329" t="s">
        <v>199</v>
      </c>
      <c r="E4329" t="s">
        <v>3194</v>
      </c>
      <c r="F4329" t="s">
        <v>3512</v>
      </c>
      <c r="G4329" t="s">
        <v>3841</v>
      </c>
      <c r="H4329">
        <v>85</v>
      </c>
      <c r="I4329">
        <v>83</v>
      </c>
      <c r="J4329" t="s">
        <v>3843</v>
      </c>
      <c r="K4329" t="s">
        <v>1302</v>
      </c>
      <c r="L4329">
        <v>1</v>
      </c>
      <c r="M4329" t="s">
        <v>8830</v>
      </c>
    </row>
    <row r="4330" spans="1:13" x14ac:dyDescent="0.25">
      <c r="A4330">
        <v>9077</v>
      </c>
      <c r="B4330">
        <v>2015</v>
      </c>
      <c r="C4330" t="s">
        <v>3328</v>
      </c>
      <c r="D4330" t="s">
        <v>37</v>
      </c>
      <c r="E4330" t="s">
        <v>3194</v>
      </c>
      <c r="F4330" t="s">
        <v>3472</v>
      </c>
      <c r="G4330" t="s">
        <v>3842</v>
      </c>
      <c r="H4330">
        <v>75</v>
      </c>
      <c r="I4330">
        <v>63</v>
      </c>
      <c r="K4330" t="s">
        <v>1304</v>
      </c>
      <c r="L4330">
        <v>1</v>
      </c>
      <c r="M4330" t="s">
        <v>8841</v>
      </c>
    </row>
    <row r="4331" spans="1:13" x14ac:dyDescent="0.25">
      <c r="A4331">
        <v>9080</v>
      </c>
      <c r="B4331">
        <v>2015</v>
      </c>
      <c r="C4331" t="s">
        <v>3328</v>
      </c>
      <c r="D4331" t="s">
        <v>277</v>
      </c>
      <c r="E4331" t="s">
        <v>3194</v>
      </c>
      <c r="F4331" t="s">
        <v>3431</v>
      </c>
      <c r="G4331" t="s">
        <v>3841</v>
      </c>
      <c r="H4331">
        <v>58</v>
      </c>
      <c r="I4331">
        <v>42</v>
      </c>
      <c r="K4331" t="s">
        <v>1305</v>
      </c>
      <c r="L4331">
        <v>1</v>
      </c>
      <c r="M4331" t="s">
        <v>8842</v>
      </c>
    </row>
    <row r="4332" spans="1:13" x14ac:dyDescent="0.25">
      <c r="A4332">
        <v>9081</v>
      </c>
      <c r="B4332">
        <v>2015</v>
      </c>
      <c r="C4332" t="s">
        <v>3328</v>
      </c>
      <c r="D4332" t="s">
        <v>44</v>
      </c>
      <c r="E4332" t="s">
        <v>3194</v>
      </c>
      <c r="F4332" t="s">
        <v>3491</v>
      </c>
      <c r="G4332" t="s">
        <v>3841</v>
      </c>
      <c r="H4332">
        <v>78</v>
      </c>
      <c r="I4332">
        <v>73</v>
      </c>
      <c r="K4332" t="s">
        <v>2678</v>
      </c>
      <c r="L4332">
        <v>1</v>
      </c>
      <c r="M4332" t="s">
        <v>8843</v>
      </c>
    </row>
    <row r="4333" spans="1:13" x14ac:dyDescent="0.25">
      <c r="A4333">
        <v>9084</v>
      </c>
      <c r="B4333">
        <v>2015</v>
      </c>
      <c r="C4333" t="s">
        <v>3328</v>
      </c>
      <c r="D4333" t="s">
        <v>300</v>
      </c>
      <c r="E4333" t="s">
        <v>3194</v>
      </c>
      <c r="F4333" t="s">
        <v>3440</v>
      </c>
      <c r="G4333" t="s">
        <v>3841</v>
      </c>
      <c r="H4333">
        <v>65</v>
      </c>
      <c r="I4333">
        <v>62</v>
      </c>
      <c r="K4333" t="s">
        <v>2679</v>
      </c>
      <c r="L4333">
        <v>1</v>
      </c>
      <c r="M4333" t="s">
        <v>8770</v>
      </c>
    </row>
    <row r="4334" spans="1:13" x14ac:dyDescent="0.25">
      <c r="A4334">
        <v>9087</v>
      </c>
      <c r="B4334">
        <v>2015</v>
      </c>
      <c r="C4334" t="s">
        <v>3328</v>
      </c>
      <c r="D4334" t="s">
        <v>304</v>
      </c>
      <c r="E4334" t="s">
        <v>3194</v>
      </c>
      <c r="F4334" t="s">
        <v>3459</v>
      </c>
      <c r="G4334" t="s">
        <v>3842</v>
      </c>
      <c r="H4334">
        <v>84</v>
      </c>
      <c r="I4334">
        <v>49</v>
      </c>
      <c r="K4334" t="s">
        <v>1320</v>
      </c>
      <c r="L4334">
        <v>1</v>
      </c>
      <c r="M4334" t="s">
        <v>8789</v>
      </c>
    </row>
    <row r="4335" spans="1:13" x14ac:dyDescent="0.25">
      <c r="A4335">
        <v>9088</v>
      </c>
      <c r="B4335">
        <v>2015</v>
      </c>
      <c r="C4335" t="s">
        <v>3328</v>
      </c>
      <c r="D4335" t="s">
        <v>345</v>
      </c>
      <c r="E4335" t="s">
        <v>3194</v>
      </c>
      <c r="F4335" t="s">
        <v>3339</v>
      </c>
      <c r="G4335" t="s">
        <v>3842</v>
      </c>
      <c r="H4335">
        <v>81</v>
      </c>
      <c r="I4335">
        <v>67</v>
      </c>
      <c r="K4335" t="s">
        <v>1321</v>
      </c>
      <c r="L4335">
        <v>1</v>
      </c>
      <c r="M4335" t="s">
        <v>8822</v>
      </c>
    </row>
    <row r="4336" spans="1:13" x14ac:dyDescent="0.25">
      <c r="A4336">
        <v>9089</v>
      </c>
      <c r="B4336">
        <v>2015</v>
      </c>
      <c r="C4336" t="s">
        <v>3328</v>
      </c>
      <c r="D4336" t="s">
        <v>56</v>
      </c>
      <c r="E4336" t="s">
        <v>3194</v>
      </c>
      <c r="F4336" t="s">
        <v>3355</v>
      </c>
      <c r="G4336" t="s">
        <v>3841</v>
      </c>
      <c r="H4336">
        <v>61</v>
      </c>
      <c r="I4336">
        <v>58</v>
      </c>
      <c r="K4336" t="s">
        <v>1322</v>
      </c>
      <c r="L4336">
        <v>1</v>
      </c>
      <c r="M4336" t="s">
        <v>8754</v>
      </c>
    </row>
    <row r="4337" spans="1:13" x14ac:dyDescent="0.25">
      <c r="A4337">
        <v>9094</v>
      </c>
      <c r="B4337">
        <v>2015</v>
      </c>
      <c r="C4337" t="s">
        <v>3472</v>
      </c>
      <c r="D4337" t="s">
        <v>148</v>
      </c>
      <c r="E4337" t="s">
        <v>3194</v>
      </c>
      <c r="F4337" t="s">
        <v>3839</v>
      </c>
      <c r="G4337" t="s">
        <v>3842</v>
      </c>
      <c r="H4337">
        <v>124</v>
      </c>
      <c r="I4337">
        <v>42</v>
      </c>
      <c r="K4337" t="s">
        <v>99</v>
      </c>
      <c r="L4337">
        <v>1</v>
      </c>
      <c r="M4337" t="s">
        <v>8847</v>
      </c>
    </row>
    <row r="4338" spans="1:13" x14ac:dyDescent="0.25">
      <c r="A4338">
        <v>9095</v>
      </c>
      <c r="B4338">
        <v>2015</v>
      </c>
      <c r="C4338" t="s">
        <v>3472</v>
      </c>
      <c r="D4338" t="s">
        <v>12</v>
      </c>
      <c r="E4338" t="s">
        <v>3194</v>
      </c>
      <c r="F4338" t="s">
        <v>3269</v>
      </c>
      <c r="G4338" t="s">
        <v>3841</v>
      </c>
      <c r="H4338">
        <v>110</v>
      </c>
      <c r="I4338">
        <v>93</v>
      </c>
      <c r="K4338" t="s">
        <v>15</v>
      </c>
      <c r="L4338">
        <v>1</v>
      </c>
      <c r="M4338" t="s">
        <v>6532</v>
      </c>
    </row>
    <row r="4339" spans="1:13" x14ac:dyDescent="0.25">
      <c r="A4339">
        <v>9098</v>
      </c>
      <c r="B4339">
        <v>2015</v>
      </c>
      <c r="C4339" t="s">
        <v>3472</v>
      </c>
      <c r="D4339" t="s">
        <v>132</v>
      </c>
      <c r="E4339" t="s">
        <v>3194</v>
      </c>
      <c r="F4339" t="s">
        <v>3839</v>
      </c>
      <c r="G4339" t="s">
        <v>3842</v>
      </c>
      <c r="H4339">
        <v>133</v>
      </c>
      <c r="I4339">
        <v>62</v>
      </c>
      <c r="K4339" t="s">
        <v>350</v>
      </c>
      <c r="L4339">
        <v>1</v>
      </c>
      <c r="M4339" t="s">
        <v>8848</v>
      </c>
    </row>
    <row r="4340" spans="1:13" x14ac:dyDescent="0.25">
      <c r="A4340">
        <v>9102</v>
      </c>
      <c r="B4340">
        <v>2015</v>
      </c>
      <c r="C4340" t="s">
        <v>3472</v>
      </c>
      <c r="D4340" t="s">
        <v>24</v>
      </c>
      <c r="E4340" t="s">
        <v>3194</v>
      </c>
      <c r="F4340" t="s">
        <v>3309</v>
      </c>
      <c r="G4340" t="s">
        <v>3842</v>
      </c>
      <c r="H4340">
        <v>92</v>
      </c>
      <c r="I4340">
        <v>77</v>
      </c>
      <c r="K4340" t="s">
        <v>2011</v>
      </c>
      <c r="L4340">
        <v>1</v>
      </c>
      <c r="M4340" t="s">
        <v>7206</v>
      </c>
    </row>
    <row r="4341" spans="1:13" x14ac:dyDescent="0.25">
      <c r="A4341">
        <v>9106</v>
      </c>
      <c r="B4341">
        <v>2015</v>
      </c>
      <c r="C4341" t="s">
        <v>3472</v>
      </c>
      <c r="D4341" t="s">
        <v>199</v>
      </c>
      <c r="E4341" t="s">
        <v>3194</v>
      </c>
      <c r="F4341" t="s">
        <v>3344</v>
      </c>
      <c r="G4341" t="s">
        <v>3841</v>
      </c>
      <c r="H4341">
        <v>85</v>
      </c>
      <c r="I4341">
        <v>75</v>
      </c>
      <c r="K4341" t="s">
        <v>1168</v>
      </c>
      <c r="L4341">
        <v>1</v>
      </c>
      <c r="M4341" t="s">
        <v>8800</v>
      </c>
    </row>
    <row r="4342" spans="1:13" x14ac:dyDescent="0.25">
      <c r="A4342">
        <v>9110</v>
      </c>
      <c r="B4342">
        <v>2015</v>
      </c>
      <c r="C4342" t="s">
        <v>3472</v>
      </c>
      <c r="D4342" t="s">
        <v>85</v>
      </c>
      <c r="E4342" t="s">
        <v>3194</v>
      </c>
      <c r="F4342" t="s">
        <v>3440</v>
      </c>
      <c r="G4342" t="s">
        <v>3842</v>
      </c>
      <c r="H4342">
        <v>85</v>
      </c>
      <c r="I4342">
        <v>79</v>
      </c>
      <c r="K4342" t="s">
        <v>2361</v>
      </c>
      <c r="L4342">
        <v>1</v>
      </c>
      <c r="M4342" t="s">
        <v>8763</v>
      </c>
    </row>
    <row r="4343" spans="1:13" x14ac:dyDescent="0.25">
      <c r="A4343">
        <v>9112</v>
      </c>
      <c r="B4343">
        <v>2015</v>
      </c>
      <c r="C4343" t="s">
        <v>3472</v>
      </c>
      <c r="D4343" t="s">
        <v>317</v>
      </c>
      <c r="E4343" t="s">
        <v>3194</v>
      </c>
      <c r="F4343" t="s">
        <v>3512</v>
      </c>
      <c r="G4343" t="s">
        <v>3842</v>
      </c>
      <c r="H4343">
        <v>85</v>
      </c>
      <c r="I4343">
        <v>75</v>
      </c>
      <c r="K4343" t="s">
        <v>1173</v>
      </c>
      <c r="L4343">
        <v>1</v>
      </c>
      <c r="M4343" t="s">
        <v>8832</v>
      </c>
    </row>
    <row r="4344" spans="1:13" x14ac:dyDescent="0.25">
      <c r="A4344">
        <v>9113</v>
      </c>
      <c r="B4344">
        <v>2015</v>
      </c>
      <c r="C4344" t="s">
        <v>3472</v>
      </c>
      <c r="D4344" t="s">
        <v>277</v>
      </c>
      <c r="E4344" t="s">
        <v>3194</v>
      </c>
      <c r="F4344" t="s">
        <v>3491</v>
      </c>
      <c r="G4344" t="s">
        <v>3841</v>
      </c>
      <c r="H4344">
        <v>85</v>
      </c>
      <c r="I4344">
        <v>70</v>
      </c>
      <c r="K4344" t="s">
        <v>1174</v>
      </c>
      <c r="L4344">
        <v>1</v>
      </c>
      <c r="M4344" t="s">
        <v>8850</v>
      </c>
    </row>
    <row r="4345" spans="1:13" x14ac:dyDescent="0.25">
      <c r="A4345">
        <v>9114</v>
      </c>
      <c r="B4345">
        <v>2015</v>
      </c>
      <c r="C4345" t="s">
        <v>3472</v>
      </c>
      <c r="D4345" t="s">
        <v>89</v>
      </c>
      <c r="E4345" t="s">
        <v>3194</v>
      </c>
      <c r="F4345" t="s">
        <v>3328</v>
      </c>
      <c r="G4345" t="s">
        <v>3841</v>
      </c>
      <c r="H4345">
        <v>85</v>
      </c>
      <c r="I4345">
        <v>56</v>
      </c>
      <c r="K4345" t="s">
        <v>1175</v>
      </c>
      <c r="L4345">
        <v>1</v>
      </c>
      <c r="M4345" t="s">
        <v>8844</v>
      </c>
    </row>
    <row r="4346" spans="1:13" x14ac:dyDescent="0.25">
      <c r="A4346">
        <v>9115</v>
      </c>
      <c r="B4346">
        <v>2015</v>
      </c>
      <c r="C4346" t="s">
        <v>3472</v>
      </c>
      <c r="D4346" t="s">
        <v>47</v>
      </c>
      <c r="E4346" t="s">
        <v>3194</v>
      </c>
      <c r="F4346" t="s">
        <v>3431</v>
      </c>
      <c r="G4346" t="s">
        <v>3841</v>
      </c>
      <c r="H4346">
        <v>65</v>
      </c>
      <c r="I4346">
        <v>62</v>
      </c>
      <c r="K4346" t="s">
        <v>1176</v>
      </c>
      <c r="L4346">
        <v>1</v>
      </c>
      <c r="M4346" t="s">
        <v>8851</v>
      </c>
    </row>
    <row r="4347" spans="1:13" x14ac:dyDescent="0.25">
      <c r="A4347">
        <v>9116</v>
      </c>
      <c r="B4347">
        <v>2015</v>
      </c>
      <c r="C4347" t="s">
        <v>3472</v>
      </c>
      <c r="D4347" t="s">
        <v>300</v>
      </c>
      <c r="E4347" t="s">
        <v>3194</v>
      </c>
      <c r="F4347" t="s">
        <v>3459</v>
      </c>
      <c r="G4347" t="s">
        <v>3842</v>
      </c>
      <c r="H4347">
        <v>93</v>
      </c>
      <c r="I4347">
        <v>59</v>
      </c>
      <c r="K4347" t="s">
        <v>2682</v>
      </c>
      <c r="L4347">
        <v>1</v>
      </c>
      <c r="M4347" t="s">
        <v>8787</v>
      </c>
    </row>
    <row r="4348" spans="1:13" x14ac:dyDescent="0.25">
      <c r="A4348">
        <v>9119</v>
      </c>
      <c r="B4348">
        <v>2015</v>
      </c>
      <c r="C4348" t="s">
        <v>3472</v>
      </c>
      <c r="D4348" t="s">
        <v>345</v>
      </c>
      <c r="E4348" t="s">
        <v>3194</v>
      </c>
      <c r="F4348" t="s">
        <v>3355</v>
      </c>
      <c r="G4348" t="s">
        <v>3841</v>
      </c>
      <c r="H4348">
        <v>86</v>
      </c>
      <c r="I4348">
        <v>82</v>
      </c>
      <c r="J4348" t="s">
        <v>3844</v>
      </c>
      <c r="K4348" t="s">
        <v>2585</v>
      </c>
      <c r="L4348">
        <v>1</v>
      </c>
      <c r="M4348" t="s">
        <v>8753</v>
      </c>
    </row>
    <row r="4349" spans="1:13" x14ac:dyDescent="0.25">
      <c r="A4349">
        <v>9120</v>
      </c>
      <c r="B4349">
        <v>2015</v>
      </c>
      <c r="C4349" t="s">
        <v>3472</v>
      </c>
      <c r="D4349" t="s">
        <v>56</v>
      </c>
      <c r="E4349" t="s">
        <v>3194</v>
      </c>
      <c r="F4349" t="s">
        <v>3339</v>
      </c>
      <c r="G4349" t="s">
        <v>3841</v>
      </c>
      <c r="H4349">
        <v>80</v>
      </c>
      <c r="I4349">
        <v>69</v>
      </c>
      <c r="K4349" t="s">
        <v>2586</v>
      </c>
      <c r="L4349">
        <v>1</v>
      </c>
      <c r="M4349" t="s">
        <v>8823</v>
      </c>
    </row>
    <row r="4350" spans="1:13" x14ac:dyDescent="0.25">
      <c r="A4350">
        <v>9124</v>
      </c>
      <c r="B4350">
        <v>2015</v>
      </c>
      <c r="C4350" t="s">
        <v>3491</v>
      </c>
      <c r="D4350" t="s">
        <v>128</v>
      </c>
      <c r="E4350" t="s">
        <v>3194</v>
      </c>
      <c r="F4350" t="s">
        <v>3839</v>
      </c>
      <c r="G4350" t="s">
        <v>3842</v>
      </c>
      <c r="H4350">
        <v>72</v>
      </c>
      <c r="I4350">
        <v>53</v>
      </c>
      <c r="K4350" t="s">
        <v>13</v>
      </c>
      <c r="L4350">
        <v>1</v>
      </c>
      <c r="M4350" t="s">
        <v>8853</v>
      </c>
    </row>
    <row r="4351" spans="1:13" x14ac:dyDescent="0.25">
      <c r="A4351">
        <v>9132</v>
      </c>
      <c r="B4351">
        <v>2015</v>
      </c>
      <c r="C4351" t="s">
        <v>3491</v>
      </c>
      <c r="D4351" t="s">
        <v>180</v>
      </c>
      <c r="E4351" t="s">
        <v>3194</v>
      </c>
      <c r="F4351" t="s">
        <v>3300</v>
      </c>
      <c r="G4351" t="s">
        <v>3841</v>
      </c>
      <c r="H4351">
        <v>69</v>
      </c>
      <c r="I4351">
        <v>56</v>
      </c>
      <c r="K4351" t="s">
        <v>1862</v>
      </c>
      <c r="L4351">
        <v>1</v>
      </c>
      <c r="M4351" t="s">
        <v>6967</v>
      </c>
    </row>
    <row r="4352" spans="1:13" x14ac:dyDescent="0.25">
      <c r="A4352">
        <v>9134</v>
      </c>
      <c r="B4352">
        <v>2015</v>
      </c>
      <c r="C4352" t="s">
        <v>3491</v>
      </c>
      <c r="D4352" t="s">
        <v>30</v>
      </c>
      <c r="E4352" t="s">
        <v>3194</v>
      </c>
      <c r="F4352" t="s">
        <v>3839</v>
      </c>
      <c r="G4352" t="s">
        <v>3842</v>
      </c>
      <c r="H4352">
        <v>86</v>
      </c>
      <c r="I4352">
        <v>70</v>
      </c>
      <c r="K4352" t="s">
        <v>2684</v>
      </c>
      <c r="L4352">
        <v>1</v>
      </c>
      <c r="M4352" t="s">
        <v>8856</v>
      </c>
    </row>
    <row r="4353" spans="1:13" x14ac:dyDescent="0.25">
      <c r="A4353">
        <v>9135</v>
      </c>
      <c r="B4353">
        <v>2015</v>
      </c>
      <c r="C4353" t="s">
        <v>3491</v>
      </c>
      <c r="D4353" t="s">
        <v>32</v>
      </c>
      <c r="E4353" t="s">
        <v>3194</v>
      </c>
      <c r="F4353" t="s">
        <v>3512</v>
      </c>
      <c r="G4353" t="s">
        <v>3842</v>
      </c>
      <c r="H4353">
        <v>78</v>
      </c>
      <c r="I4353">
        <v>70</v>
      </c>
      <c r="K4353" t="s">
        <v>516</v>
      </c>
      <c r="L4353">
        <v>1</v>
      </c>
      <c r="M4353" t="s">
        <v>8829</v>
      </c>
    </row>
    <row r="4354" spans="1:13" x14ac:dyDescent="0.25">
      <c r="A4354">
        <v>9136</v>
      </c>
      <c r="B4354">
        <v>2015</v>
      </c>
      <c r="C4354" t="s">
        <v>3491</v>
      </c>
      <c r="D4354" t="s">
        <v>199</v>
      </c>
      <c r="E4354" t="s">
        <v>3194</v>
      </c>
      <c r="F4354" t="s">
        <v>3459</v>
      </c>
      <c r="G4354" t="s">
        <v>3842</v>
      </c>
      <c r="H4354">
        <v>72</v>
      </c>
      <c r="I4354">
        <v>53</v>
      </c>
      <c r="K4354" t="s">
        <v>2685</v>
      </c>
      <c r="L4354">
        <v>1</v>
      </c>
      <c r="M4354" t="s">
        <v>8778</v>
      </c>
    </row>
    <row r="4355" spans="1:13" x14ac:dyDescent="0.25">
      <c r="A4355">
        <v>9138</v>
      </c>
      <c r="B4355">
        <v>2015</v>
      </c>
      <c r="C4355" t="s">
        <v>3491</v>
      </c>
      <c r="D4355" t="s">
        <v>36</v>
      </c>
      <c r="E4355" t="s">
        <v>3194</v>
      </c>
      <c r="F4355" t="s">
        <v>3328</v>
      </c>
      <c r="G4355" t="s">
        <v>3842</v>
      </c>
      <c r="H4355">
        <v>82</v>
      </c>
      <c r="I4355">
        <v>72</v>
      </c>
      <c r="K4355" t="s">
        <v>2686</v>
      </c>
      <c r="L4355">
        <v>1</v>
      </c>
      <c r="M4355" t="s">
        <v>8840</v>
      </c>
    </row>
    <row r="4356" spans="1:13" x14ac:dyDescent="0.25">
      <c r="A4356">
        <v>9139</v>
      </c>
      <c r="B4356">
        <v>2015</v>
      </c>
      <c r="C4356" t="s">
        <v>3491</v>
      </c>
      <c r="D4356" t="s">
        <v>271</v>
      </c>
      <c r="E4356" t="s">
        <v>3194</v>
      </c>
      <c r="F4356" t="s">
        <v>3440</v>
      </c>
      <c r="G4356" t="s">
        <v>3841</v>
      </c>
      <c r="H4356">
        <v>83</v>
      </c>
      <c r="I4356">
        <v>76</v>
      </c>
      <c r="K4356" t="s">
        <v>2687</v>
      </c>
      <c r="L4356">
        <v>1</v>
      </c>
      <c r="M4356" t="s">
        <v>8762</v>
      </c>
    </row>
    <row r="4357" spans="1:13" x14ac:dyDescent="0.25">
      <c r="A4357">
        <v>9141</v>
      </c>
      <c r="B4357">
        <v>2015</v>
      </c>
      <c r="C4357" t="s">
        <v>3491</v>
      </c>
      <c r="D4357" t="s">
        <v>40</v>
      </c>
      <c r="E4357" t="s">
        <v>3194</v>
      </c>
      <c r="F4357" t="s">
        <v>3344</v>
      </c>
      <c r="G4357" t="s">
        <v>3842</v>
      </c>
      <c r="H4357">
        <v>60</v>
      </c>
      <c r="I4357">
        <v>52</v>
      </c>
      <c r="K4357" t="s">
        <v>2688</v>
      </c>
      <c r="L4357">
        <v>1</v>
      </c>
      <c r="M4357" t="s">
        <v>8803</v>
      </c>
    </row>
    <row r="4358" spans="1:13" x14ac:dyDescent="0.25">
      <c r="A4358">
        <v>9145</v>
      </c>
      <c r="B4358">
        <v>2015</v>
      </c>
      <c r="C4358" t="s">
        <v>3491</v>
      </c>
      <c r="D4358" t="s">
        <v>208</v>
      </c>
      <c r="E4358" t="s">
        <v>3194</v>
      </c>
      <c r="F4358" t="s">
        <v>3339</v>
      </c>
      <c r="G4358" t="s">
        <v>3841</v>
      </c>
      <c r="H4358">
        <v>76</v>
      </c>
      <c r="I4358">
        <v>72</v>
      </c>
      <c r="K4358" t="s">
        <v>2689</v>
      </c>
      <c r="L4358">
        <v>1</v>
      </c>
      <c r="M4358" t="s">
        <v>8820</v>
      </c>
    </row>
    <row r="4359" spans="1:13" x14ac:dyDescent="0.25">
      <c r="A4359">
        <v>9146</v>
      </c>
      <c r="B4359">
        <v>2015</v>
      </c>
      <c r="C4359" t="s">
        <v>3491</v>
      </c>
      <c r="D4359" t="s">
        <v>47</v>
      </c>
      <c r="E4359" t="s">
        <v>3194</v>
      </c>
      <c r="F4359" t="s">
        <v>3355</v>
      </c>
      <c r="G4359" t="s">
        <v>3842</v>
      </c>
      <c r="H4359">
        <v>73</v>
      </c>
      <c r="I4359">
        <v>70</v>
      </c>
      <c r="K4359" t="s">
        <v>2690</v>
      </c>
      <c r="L4359">
        <v>1</v>
      </c>
      <c r="M4359" t="s">
        <v>8748</v>
      </c>
    </row>
    <row r="4360" spans="1:13" x14ac:dyDescent="0.25">
      <c r="A4360">
        <v>9148</v>
      </c>
      <c r="B4360">
        <v>2015</v>
      </c>
      <c r="C4360" t="s">
        <v>3491</v>
      </c>
      <c r="D4360" t="s">
        <v>92</v>
      </c>
      <c r="E4360" t="s">
        <v>3194</v>
      </c>
      <c r="F4360" t="s">
        <v>3431</v>
      </c>
      <c r="G4360" t="s">
        <v>3841</v>
      </c>
      <c r="H4360">
        <v>75</v>
      </c>
      <c r="I4360">
        <v>55</v>
      </c>
      <c r="K4360" t="s">
        <v>2691</v>
      </c>
      <c r="L4360">
        <v>1</v>
      </c>
      <c r="M4360" t="s">
        <v>8858</v>
      </c>
    </row>
    <row r="4361" spans="1:13" x14ac:dyDescent="0.25">
      <c r="A4361">
        <v>9149</v>
      </c>
      <c r="B4361">
        <v>2015</v>
      </c>
      <c r="C4361" t="s">
        <v>3491</v>
      </c>
      <c r="D4361" t="s">
        <v>51</v>
      </c>
      <c r="E4361" t="s">
        <v>3194</v>
      </c>
      <c r="F4361" t="s">
        <v>3494</v>
      </c>
      <c r="G4361" t="s">
        <v>3191</v>
      </c>
      <c r="K4361" t="s">
        <v>3191</v>
      </c>
      <c r="L4361">
        <v>0</v>
      </c>
      <c r="M4361" t="s">
        <v>6833</v>
      </c>
    </row>
    <row r="4362" spans="1:13" x14ac:dyDescent="0.25">
      <c r="A4362">
        <v>9150</v>
      </c>
      <c r="B4362">
        <v>2015</v>
      </c>
      <c r="C4362" t="s">
        <v>3491</v>
      </c>
      <c r="D4362" t="s">
        <v>95</v>
      </c>
      <c r="E4362" t="s">
        <v>3194</v>
      </c>
      <c r="F4362" t="s">
        <v>3472</v>
      </c>
      <c r="G4362" t="s">
        <v>3841</v>
      </c>
      <c r="H4362">
        <v>113</v>
      </c>
      <c r="I4362">
        <v>111</v>
      </c>
      <c r="J4362" t="s">
        <v>3844</v>
      </c>
      <c r="K4362" t="s">
        <v>2692</v>
      </c>
      <c r="L4362">
        <v>1</v>
      </c>
      <c r="M4362" t="s">
        <v>8852</v>
      </c>
    </row>
    <row r="4363" spans="1:13" x14ac:dyDescent="0.25">
      <c r="A4363">
        <v>9156</v>
      </c>
      <c r="B4363">
        <v>2015</v>
      </c>
      <c r="C4363" t="s">
        <v>3431</v>
      </c>
      <c r="D4363" t="s">
        <v>148</v>
      </c>
      <c r="E4363" t="s">
        <v>3194</v>
      </c>
      <c r="F4363" t="s">
        <v>3330</v>
      </c>
      <c r="G4363" t="s">
        <v>3842</v>
      </c>
      <c r="H4363">
        <v>86</v>
      </c>
      <c r="I4363">
        <v>73</v>
      </c>
      <c r="K4363" t="s">
        <v>11</v>
      </c>
      <c r="L4363">
        <v>1</v>
      </c>
      <c r="M4363" t="s">
        <v>7162</v>
      </c>
    </row>
    <row r="4364" spans="1:13" x14ac:dyDescent="0.25">
      <c r="A4364">
        <v>9160</v>
      </c>
      <c r="B4364">
        <v>2015</v>
      </c>
      <c r="C4364" t="s">
        <v>3431</v>
      </c>
      <c r="D4364" t="s">
        <v>70</v>
      </c>
      <c r="E4364" t="s">
        <v>3194</v>
      </c>
      <c r="F4364" t="s">
        <v>3839</v>
      </c>
      <c r="G4364" t="s">
        <v>3842</v>
      </c>
      <c r="H4364">
        <v>82</v>
      </c>
      <c r="I4364">
        <v>54</v>
      </c>
      <c r="K4364" t="s">
        <v>103</v>
      </c>
      <c r="L4364">
        <v>1</v>
      </c>
      <c r="M4364" t="s">
        <v>8862</v>
      </c>
    </row>
    <row r="4365" spans="1:13" x14ac:dyDescent="0.25">
      <c r="A4365">
        <v>9162</v>
      </c>
      <c r="B4365">
        <v>2015</v>
      </c>
      <c r="C4365" t="s">
        <v>3431</v>
      </c>
      <c r="D4365" t="s">
        <v>18</v>
      </c>
      <c r="E4365" t="s">
        <v>3194</v>
      </c>
      <c r="F4365" t="s">
        <v>3424</v>
      </c>
      <c r="G4365" t="s">
        <v>3842</v>
      </c>
      <c r="H4365">
        <v>66</v>
      </c>
      <c r="I4365">
        <v>45</v>
      </c>
      <c r="K4365" t="s">
        <v>196</v>
      </c>
      <c r="L4365">
        <v>1</v>
      </c>
      <c r="M4365" t="s">
        <v>5897</v>
      </c>
    </row>
    <row r="4366" spans="1:13" x14ac:dyDescent="0.25">
      <c r="A4366">
        <v>9163</v>
      </c>
      <c r="B4366">
        <v>2015</v>
      </c>
      <c r="C4366" t="s">
        <v>3431</v>
      </c>
      <c r="D4366" t="s">
        <v>20</v>
      </c>
      <c r="E4366" t="s">
        <v>3194</v>
      </c>
      <c r="F4366" t="s">
        <v>3839</v>
      </c>
      <c r="G4366" t="s">
        <v>3842</v>
      </c>
      <c r="H4366">
        <v>88</v>
      </c>
      <c r="I4366">
        <v>57</v>
      </c>
      <c r="K4366" t="s">
        <v>264</v>
      </c>
      <c r="L4366">
        <v>1</v>
      </c>
      <c r="M4366" t="s">
        <v>8863</v>
      </c>
    </row>
    <row r="4367" spans="1:13" x14ac:dyDescent="0.25">
      <c r="A4367">
        <v>9165</v>
      </c>
      <c r="B4367">
        <v>2015</v>
      </c>
      <c r="C4367" t="s">
        <v>3431</v>
      </c>
      <c r="D4367" t="s">
        <v>263</v>
      </c>
      <c r="E4367" t="s">
        <v>3194</v>
      </c>
      <c r="F4367" t="s">
        <v>3422</v>
      </c>
      <c r="G4367" t="s">
        <v>3842</v>
      </c>
      <c r="H4367">
        <v>64</v>
      </c>
      <c r="I4367">
        <v>58</v>
      </c>
      <c r="K4367" t="s">
        <v>419</v>
      </c>
      <c r="L4367">
        <v>1</v>
      </c>
      <c r="M4367" t="s">
        <v>5756</v>
      </c>
    </row>
    <row r="4368" spans="1:13" x14ac:dyDescent="0.25">
      <c r="A4368">
        <v>9170</v>
      </c>
      <c r="B4368">
        <v>2015</v>
      </c>
      <c r="C4368" t="s">
        <v>3431</v>
      </c>
      <c r="D4368" t="s">
        <v>159</v>
      </c>
      <c r="E4368" t="s">
        <v>3194</v>
      </c>
      <c r="F4368" t="s">
        <v>3472</v>
      </c>
      <c r="G4368" t="s">
        <v>3842</v>
      </c>
      <c r="H4368">
        <v>75</v>
      </c>
      <c r="I4368">
        <v>70</v>
      </c>
      <c r="K4368" t="s">
        <v>402</v>
      </c>
      <c r="L4368">
        <v>1</v>
      </c>
      <c r="M4368" t="s">
        <v>8849</v>
      </c>
    </row>
    <row r="4369" spans="1:13" x14ac:dyDescent="0.25">
      <c r="A4369">
        <v>9171</v>
      </c>
      <c r="B4369">
        <v>2015</v>
      </c>
      <c r="C4369" t="s">
        <v>3431</v>
      </c>
      <c r="D4369" t="s">
        <v>36</v>
      </c>
      <c r="E4369" t="s">
        <v>3194</v>
      </c>
      <c r="F4369" t="s">
        <v>3339</v>
      </c>
      <c r="G4369" t="s">
        <v>3842</v>
      </c>
      <c r="H4369">
        <v>72</v>
      </c>
      <c r="I4369">
        <v>62</v>
      </c>
      <c r="K4369" t="s">
        <v>792</v>
      </c>
      <c r="L4369">
        <v>1</v>
      </c>
      <c r="M4369" t="s">
        <v>8817</v>
      </c>
    </row>
    <row r="4370" spans="1:13" x14ac:dyDescent="0.25">
      <c r="A4370">
        <v>9173</v>
      </c>
      <c r="B4370">
        <v>2015</v>
      </c>
      <c r="C4370" t="s">
        <v>3431</v>
      </c>
      <c r="D4370" t="s">
        <v>85</v>
      </c>
      <c r="E4370" t="s">
        <v>3194</v>
      </c>
      <c r="F4370" t="s">
        <v>3491</v>
      </c>
      <c r="G4370" t="s">
        <v>3842</v>
      </c>
      <c r="H4370">
        <v>62</v>
      </c>
      <c r="I4370">
        <v>43</v>
      </c>
      <c r="K4370" t="s">
        <v>794</v>
      </c>
      <c r="L4370">
        <v>1</v>
      </c>
      <c r="M4370" t="s">
        <v>8857</v>
      </c>
    </row>
    <row r="4371" spans="1:13" x14ac:dyDescent="0.25">
      <c r="A4371">
        <v>9174</v>
      </c>
      <c r="B4371">
        <v>2015</v>
      </c>
      <c r="C4371" t="s">
        <v>3431</v>
      </c>
      <c r="D4371" t="s">
        <v>40</v>
      </c>
      <c r="E4371" t="s">
        <v>3194</v>
      </c>
      <c r="F4371" t="s">
        <v>3459</v>
      </c>
      <c r="G4371" t="s">
        <v>3842</v>
      </c>
      <c r="H4371">
        <v>74</v>
      </c>
      <c r="I4371">
        <v>49</v>
      </c>
      <c r="K4371" t="s">
        <v>1110</v>
      </c>
      <c r="L4371">
        <v>1</v>
      </c>
      <c r="M4371" t="s">
        <v>8783</v>
      </c>
    </row>
    <row r="4372" spans="1:13" x14ac:dyDescent="0.25">
      <c r="A4372">
        <v>9175</v>
      </c>
      <c r="B4372">
        <v>2015</v>
      </c>
      <c r="C4372" t="s">
        <v>3431</v>
      </c>
      <c r="D4372" t="s">
        <v>317</v>
      </c>
      <c r="E4372" t="s">
        <v>3194</v>
      </c>
      <c r="F4372" t="s">
        <v>3440</v>
      </c>
      <c r="G4372" t="s">
        <v>3842</v>
      </c>
      <c r="H4372">
        <v>72</v>
      </c>
      <c r="I4372">
        <v>64</v>
      </c>
      <c r="K4372" t="s">
        <v>1111</v>
      </c>
      <c r="L4372">
        <v>1</v>
      </c>
      <c r="M4372" t="s">
        <v>8766</v>
      </c>
    </row>
    <row r="4373" spans="1:13" x14ac:dyDescent="0.25">
      <c r="A4373">
        <v>9177</v>
      </c>
      <c r="B4373">
        <v>2015</v>
      </c>
      <c r="C4373" t="s">
        <v>3431</v>
      </c>
      <c r="D4373" t="s">
        <v>44</v>
      </c>
      <c r="E4373" t="s">
        <v>3194</v>
      </c>
      <c r="F4373" t="s">
        <v>3344</v>
      </c>
      <c r="G4373" t="s">
        <v>3842</v>
      </c>
      <c r="H4373">
        <v>49</v>
      </c>
      <c r="I4373">
        <v>46</v>
      </c>
      <c r="K4373" t="s">
        <v>1113</v>
      </c>
      <c r="L4373">
        <v>1</v>
      </c>
      <c r="M4373" t="s">
        <v>8804</v>
      </c>
    </row>
    <row r="4374" spans="1:13" x14ac:dyDescent="0.25">
      <c r="A4374">
        <v>9180</v>
      </c>
      <c r="B4374">
        <v>2015</v>
      </c>
      <c r="C4374" t="s">
        <v>3431</v>
      </c>
      <c r="D4374" t="s">
        <v>300</v>
      </c>
      <c r="E4374" t="s">
        <v>3194</v>
      </c>
      <c r="F4374" t="s">
        <v>3355</v>
      </c>
      <c r="G4374" t="s">
        <v>3841</v>
      </c>
      <c r="H4374">
        <v>56</v>
      </c>
      <c r="I4374">
        <v>46</v>
      </c>
      <c r="K4374" t="s">
        <v>1116</v>
      </c>
      <c r="L4374">
        <v>1</v>
      </c>
      <c r="M4374" t="s">
        <v>8749</v>
      </c>
    </row>
    <row r="4375" spans="1:13" x14ac:dyDescent="0.25">
      <c r="A4375">
        <v>9182</v>
      </c>
      <c r="B4375">
        <v>2015</v>
      </c>
      <c r="C4375" t="s">
        <v>3431</v>
      </c>
      <c r="D4375" t="s">
        <v>303</v>
      </c>
      <c r="E4375" t="s">
        <v>3194</v>
      </c>
      <c r="F4375" t="s">
        <v>3328</v>
      </c>
      <c r="G4375" t="s">
        <v>3842</v>
      </c>
      <c r="H4375">
        <v>77</v>
      </c>
      <c r="I4375">
        <v>62</v>
      </c>
      <c r="K4375" t="s">
        <v>2694</v>
      </c>
      <c r="L4375">
        <v>1</v>
      </c>
      <c r="M4375" t="s">
        <v>8845</v>
      </c>
    </row>
    <row r="4376" spans="1:13" x14ac:dyDescent="0.25">
      <c r="A4376">
        <v>9183</v>
      </c>
      <c r="B4376">
        <v>2015</v>
      </c>
      <c r="C4376" t="s">
        <v>3431</v>
      </c>
      <c r="D4376" t="s">
        <v>95</v>
      </c>
      <c r="E4376" t="s">
        <v>3194</v>
      </c>
      <c r="F4376" t="s">
        <v>3512</v>
      </c>
      <c r="G4376" t="s">
        <v>3842</v>
      </c>
      <c r="H4376">
        <v>78</v>
      </c>
      <c r="I4376">
        <v>52</v>
      </c>
      <c r="K4376" t="s">
        <v>2695</v>
      </c>
      <c r="L4376">
        <v>1</v>
      </c>
      <c r="M4376" t="s">
        <v>8835</v>
      </c>
    </row>
    <row r="4377" spans="1:13" x14ac:dyDescent="0.25">
      <c r="A4377">
        <v>9189</v>
      </c>
      <c r="B4377">
        <v>2015</v>
      </c>
      <c r="C4377" t="s">
        <v>3294</v>
      </c>
      <c r="D4377" t="s">
        <v>64</v>
      </c>
      <c r="E4377" t="s">
        <v>3194</v>
      </c>
      <c r="F4377" t="s">
        <v>3839</v>
      </c>
      <c r="G4377" t="s">
        <v>3842</v>
      </c>
      <c r="H4377">
        <v>101</v>
      </c>
      <c r="I4377">
        <v>61</v>
      </c>
      <c r="K4377" t="s">
        <v>176</v>
      </c>
      <c r="L4377">
        <v>1</v>
      </c>
      <c r="M4377" t="s">
        <v>8864</v>
      </c>
    </row>
    <row r="4378" spans="1:13" x14ac:dyDescent="0.25">
      <c r="A4378">
        <v>9191</v>
      </c>
      <c r="B4378">
        <v>2015</v>
      </c>
      <c r="C4378" t="s">
        <v>3294</v>
      </c>
      <c r="D4378" t="s">
        <v>12</v>
      </c>
      <c r="E4378" t="s">
        <v>3194</v>
      </c>
      <c r="F4378" t="s">
        <v>3241</v>
      </c>
      <c r="G4378" t="s">
        <v>3841</v>
      </c>
      <c r="H4378">
        <v>102</v>
      </c>
      <c r="I4378">
        <v>81</v>
      </c>
      <c r="K4378" t="s">
        <v>13</v>
      </c>
      <c r="L4378">
        <v>1</v>
      </c>
      <c r="M4378" t="s">
        <v>4350</v>
      </c>
    </row>
    <row r="4379" spans="1:13" x14ac:dyDescent="0.25">
      <c r="A4379">
        <v>9192</v>
      </c>
      <c r="B4379">
        <v>2015</v>
      </c>
      <c r="C4379" t="s">
        <v>3294</v>
      </c>
      <c r="D4379" t="s">
        <v>70</v>
      </c>
      <c r="E4379" t="s">
        <v>3194</v>
      </c>
      <c r="F4379" t="s">
        <v>3839</v>
      </c>
      <c r="G4379" t="s">
        <v>3842</v>
      </c>
      <c r="H4379">
        <v>91</v>
      </c>
      <c r="I4379">
        <v>65</v>
      </c>
      <c r="K4379" t="s">
        <v>15</v>
      </c>
      <c r="L4379">
        <v>1</v>
      </c>
      <c r="M4379" t="s">
        <v>8865</v>
      </c>
    </row>
    <row r="4380" spans="1:13" x14ac:dyDescent="0.25">
      <c r="A4380">
        <v>9194</v>
      </c>
      <c r="B4380">
        <v>2015</v>
      </c>
      <c r="C4380" t="s">
        <v>3294</v>
      </c>
      <c r="D4380" t="s">
        <v>218</v>
      </c>
      <c r="E4380" t="s">
        <v>3194</v>
      </c>
      <c r="F4380" t="s">
        <v>3386</v>
      </c>
      <c r="G4380" t="s">
        <v>3842</v>
      </c>
      <c r="H4380">
        <v>72</v>
      </c>
      <c r="I4380">
        <v>61</v>
      </c>
      <c r="K4380" t="s">
        <v>235</v>
      </c>
      <c r="L4380">
        <v>1</v>
      </c>
      <c r="M4380" t="s">
        <v>5688</v>
      </c>
    </row>
    <row r="4381" spans="1:13" x14ac:dyDescent="0.25">
      <c r="A4381">
        <v>9196</v>
      </c>
      <c r="B4381">
        <v>2015</v>
      </c>
      <c r="C4381" t="s">
        <v>3294</v>
      </c>
      <c r="D4381" t="s">
        <v>24</v>
      </c>
      <c r="E4381" t="s">
        <v>3194</v>
      </c>
      <c r="F4381" t="s">
        <v>3839</v>
      </c>
      <c r="G4381" t="s">
        <v>3842</v>
      </c>
      <c r="H4381">
        <v>76</v>
      </c>
      <c r="I4381">
        <v>48</v>
      </c>
      <c r="K4381" t="s">
        <v>291</v>
      </c>
      <c r="L4381">
        <v>1</v>
      </c>
      <c r="M4381" t="s">
        <v>8866</v>
      </c>
    </row>
    <row r="4382" spans="1:13" x14ac:dyDescent="0.25">
      <c r="A4382">
        <v>9202</v>
      </c>
      <c r="B4382">
        <v>2015</v>
      </c>
      <c r="C4382" t="s">
        <v>3294</v>
      </c>
      <c r="D4382" t="s">
        <v>32</v>
      </c>
      <c r="E4382" t="s">
        <v>3194</v>
      </c>
      <c r="F4382" t="s">
        <v>3435</v>
      </c>
      <c r="G4382" t="s">
        <v>3191</v>
      </c>
      <c r="K4382" t="s">
        <v>3191</v>
      </c>
      <c r="L4382">
        <v>0</v>
      </c>
      <c r="M4382" t="s">
        <v>8869</v>
      </c>
    </row>
    <row r="4383" spans="1:13" x14ac:dyDescent="0.25">
      <c r="A4383">
        <v>9203</v>
      </c>
      <c r="B4383">
        <v>2015</v>
      </c>
      <c r="C4383" t="s">
        <v>3294</v>
      </c>
      <c r="D4383" t="s">
        <v>333</v>
      </c>
      <c r="E4383" t="s">
        <v>3194</v>
      </c>
      <c r="F4383" t="s">
        <v>3435</v>
      </c>
      <c r="G4383" t="s">
        <v>3842</v>
      </c>
      <c r="H4383">
        <v>87</v>
      </c>
      <c r="I4383">
        <v>70</v>
      </c>
      <c r="K4383" t="s">
        <v>200</v>
      </c>
      <c r="L4383">
        <v>1</v>
      </c>
      <c r="M4383" t="s">
        <v>8870</v>
      </c>
    </row>
    <row r="4384" spans="1:13" x14ac:dyDescent="0.25">
      <c r="A4384">
        <v>9204</v>
      </c>
      <c r="B4384">
        <v>2015</v>
      </c>
      <c r="C4384" t="s">
        <v>3294</v>
      </c>
      <c r="D4384" t="s">
        <v>36</v>
      </c>
      <c r="E4384" t="s">
        <v>3194</v>
      </c>
      <c r="F4384" t="s">
        <v>3528</v>
      </c>
      <c r="G4384" t="s">
        <v>3842</v>
      </c>
      <c r="H4384">
        <v>71</v>
      </c>
      <c r="I4384">
        <v>54</v>
      </c>
      <c r="K4384" t="s">
        <v>201</v>
      </c>
      <c r="L4384">
        <v>1</v>
      </c>
      <c r="M4384" t="s">
        <v>8871</v>
      </c>
    </row>
    <row r="4385" spans="1:13" x14ac:dyDescent="0.25">
      <c r="A4385">
        <v>9206</v>
      </c>
      <c r="B4385">
        <v>2015</v>
      </c>
      <c r="C4385" t="s">
        <v>3294</v>
      </c>
      <c r="D4385" t="s">
        <v>85</v>
      </c>
      <c r="E4385" t="s">
        <v>3194</v>
      </c>
      <c r="F4385" t="s">
        <v>3457</v>
      </c>
      <c r="G4385" t="s">
        <v>3841</v>
      </c>
      <c r="H4385">
        <v>82</v>
      </c>
      <c r="I4385">
        <v>64</v>
      </c>
      <c r="K4385" t="s">
        <v>203</v>
      </c>
      <c r="L4385">
        <v>1</v>
      </c>
      <c r="M4385" t="s">
        <v>8873</v>
      </c>
    </row>
    <row r="4386" spans="1:13" x14ac:dyDescent="0.25">
      <c r="A4386">
        <v>9208</v>
      </c>
      <c r="B4386">
        <v>2015</v>
      </c>
      <c r="C4386" t="s">
        <v>3294</v>
      </c>
      <c r="D4386" t="s">
        <v>317</v>
      </c>
      <c r="E4386" t="s">
        <v>3194</v>
      </c>
      <c r="F4386" t="s">
        <v>3527</v>
      </c>
      <c r="G4386" t="s">
        <v>3841</v>
      </c>
      <c r="H4386">
        <v>77</v>
      </c>
      <c r="I4386">
        <v>61</v>
      </c>
      <c r="K4386" t="s">
        <v>205</v>
      </c>
      <c r="L4386">
        <v>1</v>
      </c>
      <c r="M4386" t="s">
        <v>8875</v>
      </c>
    </row>
    <row r="4387" spans="1:13" x14ac:dyDescent="0.25">
      <c r="A4387">
        <v>9209</v>
      </c>
      <c r="B4387">
        <v>2015</v>
      </c>
      <c r="C4387" t="s">
        <v>3294</v>
      </c>
      <c r="D4387" t="s">
        <v>759</v>
      </c>
      <c r="E4387" t="s">
        <v>3194</v>
      </c>
      <c r="F4387" t="s">
        <v>3384</v>
      </c>
      <c r="G4387" t="s">
        <v>3841</v>
      </c>
      <c r="H4387">
        <v>80</v>
      </c>
      <c r="I4387">
        <v>63</v>
      </c>
      <c r="K4387" t="s">
        <v>206</v>
      </c>
      <c r="L4387">
        <v>1</v>
      </c>
      <c r="M4387" t="s">
        <v>8876</v>
      </c>
    </row>
    <row r="4388" spans="1:13" x14ac:dyDescent="0.25">
      <c r="A4388">
        <v>9212</v>
      </c>
      <c r="B4388">
        <v>2015</v>
      </c>
      <c r="C4388" t="s">
        <v>3294</v>
      </c>
      <c r="D4388" t="s">
        <v>47</v>
      </c>
      <c r="E4388" t="s">
        <v>3194</v>
      </c>
      <c r="F4388" t="s">
        <v>3443</v>
      </c>
      <c r="G4388" t="s">
        <v>3841</v>
      </c>
      <c r="H4388">
        <v>65</v>
      </c>
      <c r="I4388">
        <v>52</v>
      </c>
      <c r="K4388" t="s">
        <v>2383</v>
      </c>
      <c r="L4388">
        <v>1</v>
      </c>
      <c r="M4388" t="s">
        <v>8879</v>
      </c>
    </row>
    <row r="4389" spans="1:13" x14ac:dyDescent="0.25">
      <c r="A4389">
        <v>9216</v>
      </c>
      <c r="B4389">
        <v>2015</v>
      </c>
      <c r="C4389" t="s">
        <v>3294</v>
      </c>
      <c r="D4389" t="s">
        <v>651</v>
      </c>
      <c r="E4389" t="s">
        <v>3194</v>
      </c>
      <c r="F4389" t="s">
        <v>3485</v>
      </c>
      <c r="G4389" t="s">
        <v>3841</v>
      </c>
      <c r="H4389">
        <v>67</v>
      </c>
      <c r="I4389">
        <v>44</v>
      </c>
      <c r="K4389" t="s">
        <v>1251</v>
      </c>
      <c r="L4389">
        <v>1</v>
      </c>
      <c r="M4389" t="s">
        <v>8883</v>
      </c>
    </row>
    <row r="4390" spans="1:13" x14ac:dyDescent="0.25">
      <c r="A4390">
        <v>9218</v>
      </c>
      <c r="B4390">
        <v>2015</v>
      </c>
      <c r="C4390" t="s">
        <v>3294</v>
      </c>
      <c r="D4390" t="s">
        <v>481</v>
      </c>
      <c r="E4390" t="s">
        <v>3194</v>
      </c>
      <c r="F4390" t="s">
        <v>3525</v>
      </c>
      <c r="G4390" t="s">
        <v>3842</v>
      </c>
      <c r="H4390">
        <v>83</v>
      </c>
      <c r="I4390">
        <v>71</v>
      </c>
      <c r="K4390" t="s">
        <v>2697</v>
      </c>
      <c r="L4390">
        <v>1</v>
      </c>
      <c r="M4390" t="s">
        <v>8885</v>
      </c>
    </row>
    <row r="4391" spans="1:13" x14ac:dyDescent="0.25">
      <c r="A4391">
        <v>9224</v>
      </c>
      <c r="B4391">
        <v>2015</v>
      </c>
      <c r="C4391" t="s">
        <v>3435</v>
      </c>
      <c r="D4391" t="s">
        <v>12</v>
      </c>
      <c r="E4391" t="s">
        <v>3194</v>
      </c>
      <c r="F4391" t="s">
        <v>3518</v>
      </c>
      <c r="G4391" t="s">
        <v>3841</v>
      </c>
      <c r="H4391">
        <v>74</v>
      </c>
      <c r="I4391">
        <v>68</v>
      </c>
      <c r="K4391" t="s">
        <v>130</v>
      </c>
      <c r="L4391">
        <v>1</v>
      </c>
      <c r="M4391" t="s">
        <v>8237</v>
      </c>
    </row>
    <row r="4392" spans="1:13" x14ac:dyDescent="0.25">
      <c r="A4392">
        <v>9227</v>
      </c>
      <c r="B4392">
        <v>2015</v>
      </c>
      <c r="C4392" t="s">
        <v>3435</v>
      </c>
      <c r="D4392" t="s">
        <v>502</v>
      </c>
      <c r="E4392" t="s">
        <v>3194</v>
      </c>
      <c r="F4392" t="s">
        <v>3480</v>
      </c>
      <c r="G4392" t="s">
        <v>3841</v>
      </c>
      <c r="H4392">
        <v>67</v>
      </c>
      <c r="I4392">
        <v>49</v>
      </c>
      <c r="K4392" t="s">
        <v>219</v>
      </c>
      <c r="L4392">
        <v>1</v>
      </c>
      <c r="M4392" t="s">
        <v>8890</v>
      </c>
    </row>
    <row r="4393" spans="1:13" x14ac:dyDescent="0.25">
      <c r="A4393">
        <v>9230</v>
      </c>
      <c r="B4393">
        <v>2015</v>
      </c>
      <c r="C4393" t="s">
        <v>3435</v>
      </c>
      <c r="D4393" t="s">
        <v>109</v>
      </c>
      <c r="E4393" t="s">
        <v>3194</v>
      </c>
      <c r="F4393" t="s">
        <v>3429</v>
      </c>
      <c r="G4393" t="s">
        <v>3841</v>
      </c>
      <c r="H4393">
        <v>72</v>
      </c>
      <c r="I4393">
        <v>55</v>
      </c>
      <c r="K4393" t="s">
        <v>1536</v>
      </c>
      <c r="L4393">
        <v>1</v>
      </c>
      <c r="M4393" t="s">
        <v>5787</v>
      </c>
    </row>
    <row r="4394" spans="1:13" x14ac:dyDescent="0.25">
      <c r="A4394">
        <v>9231</v>
      </c>
      <c r="B4394">
        <v>2015</v>
      </c>
      <c r="C4394" t="s">
        <v>3435</v>
      </c>
      <c r="D4394" t="s">
        <v>134</v>
      </c>
      <c r="E4394" t="s">
        <v>3194</v>
      </c>
      <c r="F4394" t="s">
        <v>3359</v>
      </c>
      <c r="G4394" t="s">
        <v>3841</v>
      </c>
      <c r="H4394">
        <v>95</v>
      </c>
      <c r="I4394">
        <v>60</v>
      </c>
      <c r="K4394" t="s">
        <v>2699</v>
      </c>
      <c r="L4394">
        <v>1</v>
      </c>
      <c r="M4394" t="s">
        <v>8208</v>
      </c>
    </row>
    <row r="4395" spans="1:13" x14ac:dyDescent="0.25">
      <c r="A4395">
        <v>9234</v>
      </c>
      <c r="B4395">
        <v>2015</v>
      </c>
      <c r="C4395" t="s">
        <v>3435</v>
      </c>
      <c r="D4395" t="s">
        <v>34</v>
      </c>
      <c r="E4395" t="s">
        <v>3194</v>
      </c>
      <c r="F4395" t="s">
        <v>3485</v>
      </c>
      <c r="G4395" t="s">
        <v>3841</v>
      </c>
      <c r="H4395">
        <v>77</v>
      </c>
      <c r="I4395">
        <v>70</v>
      </c>
      <c r="K4395" t="s">
        <v>2700</v>
      </c>
      <c r="L4395">
        <v>1</v>
      </c>
      <c r="M4395" t="s">
        <v>8892</v>
      </c>
    </row>
    <row r="4396" spans="1:13" x14ac:dyDescent="0.25">
      <c r="A4396">
        <v>9236</v>
      </c>
      <c r="B4396">
        <v>2015</v>
      </c>
      <c r="C4396" t="s">
        <v>3435</v>
      </c>
      <c r="D4396" t="s">
        <v>137</v>
      </c>
      <c r="E4396" t="s">
        <v>3194</v>
      </c>
      <c r="F4396" t="s">
        <v>3457</v>
      </c>
      <c r="G4396" t="s">
        <v>3841</v>
      </c>
      <c r="H4396">
        <v>109</v>
      </c>
      <c r="I4396">
        <v>58</v>
      </c>
      <c r="K4396" t="s">
        <v>2701</v>
      </c>
      <c r="L4396">
        <v>1</v>
      </c>
      <c r="M4396" t="s">
        <v>8894</v>
      </c>
    </row>
    <row r="4397" spans="1:13" x14ac:dyDescent="0.25">
      <c r="A4397">
        <v>9238</v>
      </c>
      <c r="B4397">
        <v>2015</v>
      </c>
      <c r="C4397" t="s">
        <v>3435</v>
      </c>
      <c r="D4397" t="s">
        <v>317</v>
      </c>
      <c r="E4397" t="s">
        <v>3194</v>
      </c>
      <c r="F4397" t="s">
        <v>3528</v>
      </c>
      <c r="G4397" t="s">
        <v>3841</v>
      </c>
      <c r="H4397">
        <v>71</v>
      </c>
      <c r="I4397">
        <v>61</v>
      </c>
      <c r="K4397" t="s">
        <v>2702</v>
      </c>
      <c r="L4397">
        <v>1</v>
      </c>
      <c r="M4397" t="s">
        <v>8896</v>
      </c>
    </row>
    <row r="4398" spans="1:13" x14ac:dyDescent="0.25">
      <c r="A4398">
        <v>9240</v>
      </c>
      <c r="B4398">
        <v>2015</v>
      </c>
      <c r="C4398" t="s">
        <v>3435</v>
      </c>
      <c r="D4398" t="s">
        <v>89</v>
      </c>
      <c r="E4398" t="s">
        <v>3194</v>
      </c>
      <c r="F4398" t="s">
        <v>3478</v>
      </c>
      <c r="G4398" t="s">
        <v>3841</v>
      </c>
      <c r="H4398">
        <v>110</v>
      </c>
      <c r="I4398">
        <v>108</v>
      </c>
      <c r="K4398" t="s">
        <v>2703</v>
      </c>
      <c r="L4398">
        <v>1</v>
      </c>
      <c r="M4398" t="s">
        <v>8898</v>
      </c>
    </row>
    <row r="4399" spans="1:13" x14ac:dyDescent="0.25">
      <c r="A4399">
        <v>9241</v>
      </c>
      <c r="B4399">
        <v>2015</v>
      </c>
      <c r="C4399" t="s">
        <v>3435</v>
      </c>
      <c r="D4399" t="s">
        <v>47</v>
      </c>
      <c r="E4399" t="s">
        <v>3194</v>
      </c>
      <c r="F4399" t="s">
        <v>3526</v>
      </c>
      <c r="G4399" t="s">
        <v>3842</v>
      </c>
      <c r="H4399">
        <v>70</v>
      </c>
      <c r="I4399">
        <v>67</v>
      </c>
      <c r="K4399" t="s">
        <v>2704</v>
      </c>
      <c r="L4399">
        <v>1</v>
      </c>
      <c r="M4399" t="s">
        <v>8899</v>
      </c>
    </row>
    <row r="4400" spans="1:13" x14ac:dyDescent="0.25">
      <c r="A4400">
        <v>9243</v>
      </c>
      <c r="B4400">
        <v>2015</v>
      </c>
      <c r="C4400" t="s">
        <v>3435</v>
      </c>
      <c r="D4400" t="s">
        <v>50</v>
      </c>
      <c r="E4400" t="s">
        <v>3194</v>
      </c>
      <c r="F4400" t="s">
        <v>3527</v>
      </c>
      <c r="G4400" t="s">
        <v>3841</v>
      </c>
      <c r="H4400">
        <v>77</v>
      </c>
      <c r="I4400">
        <v>67</v>
      </c>
      <c r="K4400" t="s">
        <v>2705</v>
      </c>
      <c r="L4400">
        <v>1</v>
      </c>
      <c r="M4400" t="s">
        <v>8901</v>
      </c>
    </row>
    <row r="4401" spans="1:13" x14ac:dyDescent="0.25">
      <c r="A4401">
        <v>9245</v>
      </c>
      <c r="B4401">
        <v>2015</v>
      </c>
      <c r="C4401" t="s">
        <v>3435</v>
      </c>
      <c r="D4401" t="s">
        <v>95</v>
      </c>
      <c r="E4401" t="s">
        <v>3194</v>
      </c>
      <c r="F4401" t="s">
        <v>3384</v>
      </c>
      <c r="G4401" t="s">
        <v>3841</v>
      </c>
      <c r="H4401">
        <v>70</v>
      </c>
      <c r="I4401">
        <v>42</v>
      </c>
      <c r="K4401" t="s">
        <v>2706</v>
      </c>
      <c r="L4401">
        <v>1</v>
      </c>
      <c r="M4401" t="s">
        <v>8903</v>
      </c>
    </row>
    <row r="4402" spans="1:13" x14ac:dyDescent="0.25">
      <c r="A4402">
        <v>9246</v>
      </c>
      <c r="B4402">
        <v>2015</v>
      </c>
      <c r="C4402" t="s">
        <v>3435</v>
      </c>
      <c r="D4402" t="s">
        <v>651</v>
      </c>
      <c r="E4402" t="s">
        <v>3194</v>
      </c>
      <c r="F4402" t="s">
        <v>3508</v>
      </c>
      <c r="G4402" t="s">
        <v>3841</v>
      </c>
      <c r="H4402">
        <v>77</v>
      </c>
      <c r="I4402">
        <v>60</v>
      </c>
      <c r="K4402" t="s">
        <v>2707</v>
      </c>
      <c r="L4402">
        <v>1</v>
      </c>
      <c r="M4402" t="s">
        <v>8904</v>
      </c>
    </row>
    <row r="4403" spans="1:13" x14ac:dyDescent="0.25">
      <c r="A4403">
        <v>9247</v>
      </c>
      <c r="B4403">
        <v>2015</v>
      </c>
      <c r="C4403" t="s">
        <v>3435</v>
      </c>
      <c r="D4403" t="s">
        <v>56</v>
      </c>
      <c r="E4403" t="s">
        <v>3194</v>
      </c>
      <c r="F4403" t="s">
        <v>3443</v>
      </c>
      <c r="G4403" t="s">
        <v>3842</v>
      </c>
      <c r="H4403">
        <v>74</v>
      </c>
      <c r="I4403">
        <v>72</v>
      </c>
      <c r="K4403" t="s">
        <v>2708</v>
      </c>
      <c r="L4403">
        <v>1</v>
      </c>
      <c r="M4403" t="s">
        <v>8905</v>
      </c>
    </row>
    <row r="4404" spans="1:13" x14ac:dyDescent="0.25">
      <c r="A4404">
        <v>9252</v>
      </c>
      <c r="B4404">
        <v>2015</v>
      </c>
      <c r="C4404" t="s">
        <v>3525</v>
      </c>
      <c r="D4404" t="s">
        <v>65</v>
      </c>
      <c r="E4404" t="s">
        <v>3194</v>
      </c>
      <c r="F4404" t="s">
        <v>3839</v>
      </c>
      <c r="G4404" t="s">
        <v>3842</v>
      </c>
      <c r="H4404">
        <v>89</v>
      </c>
      <c r="I4404">
        <v>53</v>
      </c>
      <c r="K4404" t="s">
        <v>11</v>
      </c>
      <c r="L4404">
        <v>1</v>
      </c>
      <c r="M4404" t="s">
        <v>8909</v>
      </c>
    </row>
    <row r="4405" spans="1:13" x14ac:dyDescent="0.25">
      <c r="A4405">
        <v>9254</v>
      </c>
      <c r="B4405">
        <v>2015</v>
      </c>
      <c r="C4405" t="s">
        <v>3525</v>
      </c>
      <c r="D4405" t="s">
        <v>16</v>
      </c>
      <c r="E4405" t="s">
        <v>3194</v>
      </c>
      <c r="F4405" t="s">
        <v>3839</v>
      </c>
      <c r="G4405" t="s">
        <v>3842</v>
      </c>
      <c r="H4405">
        <v>88</v>
      </c>
      <c r="I4405">
        <v>44</v>
      </c>
      <c r="K4405" t="s">
        <v>15</v>
      </c>
      <c r="L4405">
        <v>1</v>
      </c>
      <c r="M4405" t="s">
        <v>8911</v>
      </c>
    </row>
    <row r="4406" spans="1:13" x14ac:dyDescent="0.25">
      <c r="A4406">
        <v>9257</v>
      </c>
      <c r="B4406">
        <v>2015</v>
      </c>
      <c r="C4406" t="s">
        <v>3525</v>
      </c>
      <c r="D4406" t="s">
        <v>24</v>
      </c>
      <c r="E4406" t="s">
        <v>3194</v>
      </c>
      <c r="F4406" t="s">
        <v>3839</v>
      </c>
      <c r="G4406" t="s">
        <v>3842</v>
      </c>
      <c r="H4406">
        <v>99</v>
      </c>
      <c r="I4406">
        <v>84</v>
      </c>
      <c r="K4406" t="s">
        <v>290</v>
      </c>
      <c r="L4406">
        <v>1</v>
      </c>
      <c r="M4406" t="s">
        <v>8913</v>
      </c>
    </row>
    <row r="4407" spans="1:13" x14ac:dyDescent="0.25">
      <c r="A4407">
        <v>9260</v>
      </c>
      <c r="B4407">
        <v>2015</v>
      </c>
      <c r="C4407" t="s">
        <v>3525</v>
      </c>
      <c r="D4407" t="s">
        <v>30</v>
      </c>
      <c r="E4407" t="s">
        <v>3194</v>
      </c>
      <c r="F4407" t="s">
        <v>3839</v>
      </c>
      <c r="G4407" t="s">
        <v>3842</v>
      </c>
      <c r="H4407">
        <v>98</v>
      </c>
      <c r="I4407">
        <v>47</v>
      </c>
      <c r="K4407" t="s">
        <v>179</v>
      </c>
      <c r="L4407">
        <v>1</v>
      </c>
      <c r="M4407" t="s">
        <v>8914</v>
      </c>
    </row>
    <row r="4408" spans="1:13" x14ac:dyDescent="0.25">
      <c r="A4408">
        <v>9261</v>
      </c>
      <c r="B4408">
        <v>2015</v>
      </c>
      <c r="C4408" t="s">
        <v>3525</v>
      </c>
      <c r="D4408" t="s">
        <v>32</v>
      </c>
      <c r="E4408" t="s">
        <v>3194</v>
      </c>
      <c r="F4408" t="s">
        <v>3478</v>
      </c>
      <c r="G4408" t="s">
        <v>3841</v>
      </c>
      <c r="H4408">
        <v>99</v>
      </c>
      <c r="I4408">
        <v>78</v>
      </c>
      <c r="K4408" t="s">
        <v>820</v>
      </c>
      <c r="L4408">
        <v>1</v>
      </c>
      <c r="M4408" t="s">
        <v>8915</v>
      </c>
    </row>
    <row r="4409" spans="1:13" x14ac:dyDescent="0.25">
      <c r="A4409">
        <v>9265</v>
      </c>
      <c r="B4409">
        <v>2015</v>
      </c>
      <c r="C4409" t="s">
        <v>3525</v>
      </c>
      <c r="D4409" t="s">
        <v>85</v>
      </c>
      <c r="E4409" t="s">
        <v>3194</v>
      </c>
      <c r="F4409" t="s">
        <v>3526</v>
      </c>
      <c r="G4409" t="s">
        <v>3842</v>
      </c>
      <c r="H4409">
        <v>74</v>
      </c>
      <c r="I4409">
        <v>73</v>
      </c>
      <c r="K4409" t="s">
        <v>2710</v>
      </c>
      <c r="L4409">
        <v>1</v>
      </c>
      <c r="M4409" t="s">
        <v>8919</v>
      </c>
    </row>
    <row r="4410" spans="1:13" x14ac:dyDescent="0.25">
      <c r="A4410">
        <v>9266</v>
      </c>
      <c r="B4410">
        <v>2015</v>
      </c>
      <c r="C4410" t="s">
        <v>3525</v>
      </c>
      <c r="D4410" t="s">
        <v>39</v>
      </c>
      <c r="E4410" t="s">
        <v>3194</v>
      </c>
      <c r="F4410" t="s">
        <v>3435</v>
      </c>
      <c r="G4410" t="s">
        <v>3842</v>
      </c>
      <c r="H4410">
        <v>84</v>
      </c>
      <c r="I4410">
        <v>61</v>
      </c>
      <c r="K4410" t="s">
        <v>2711</v>
      </c>
      <c r="L4410">
        <v>1</v>
      </c>
      <c r="M4410" t="s">
        <v>8895</v>
      </c>
    </row>
    <row r="4411" spans="1:13" x14ac:dyDescent="0.25">
      <c r="A4411">
        <v>9267</v>
      </c>
      <c r="B4411">
        <v>2015</v>
      </c>
      <c r="C4411" t="s">
        <v>3525</v>
      </c>
      <c r="D4411" t="s">
        <v>317</v>
      </c>
      <c r="E4411" t="s">
        <v>3194</v>
      </c>
      <c r="F4411" t="s">
        <v>3483</v>
      </c>
      <c r="G4411" t="s">
        <v>3842</v>
      </c>
      <c r="H4411">
        <v>79</v>
      </c>
      <c r="I4411">
        <v>77</v>
      </c>
      <c r="K4411" t="s">
        <v>2712</v>
      </c>
      <c r="L4411">
        <v>1</v>
      </c>
      <c r="M4411" t="s">
        <v>8920</v>
      </c>
    </row>
    <row r="4412" spans="1:13" x14ac:dyDescent="0.25">
      <c r="A4412">
        <v>9269</v>
      </c>
      <c r="B4412">
        <v>2015</v>
      </c>
      <c r="C4412" t="s">
        <v>3525</v>
      </c>
      <c r="D4412" t="s">
        <v>761</v>
      </c>
      <c r="E4412" t="s">
        <v>3194</v>
      </c>
      <c r="F4412" t="s">
        <v>3294</v>
      </c>
      <c r="G4412" t="s">
        <v>3842</v>
      </c>
      <c r="H4412">
        <v>77</v>
      </c>
      <c r="I4412">
        <v>61</v>
      </c>
      <c r="K4412" t="s">
        <v>2713</v>
      </c>
      <c r="L4412">
        <v>1</v>
      </c>
      <c r="M4412" t="s">
        <v>8878</v>
      </c>
    </row>
    <row r="4413" spans="1:13" x14ac:dyDescent="0.25">
      <c r="A4413">
        <v>9271</v>
      </c>
      <c r="B4413">
        <v>2015</v>
      </c>
      <c r="C4413" t="s">
        <v>3525</v>
      </c>
      <c r="D4413" t="s">
        <v>686</v>
      </c>
      <c r="E4413" t="s">
        <v>3194</v>
      </c>
      <c r="F4413" t="s">
        <v>3485</v>
      </c>
      <c r="G4413" t="s">
        <v>3842</v>
      </c>
      <c r="H4413">
        <v>77</v>
      </c>
      <c r="I4413">
        <v>66</v>
      </c>
      <c r="K4413" t="s">
        <v>2714</v>
      </c>
      <c r="L4413">
        <v>1</v>
      </c>
      <c r="M4413" t="s">
        <v>8923</v>
      </c>
    </row>
    <row r="4414" spans="1:13" x14ac:dyDescent="0.25">
      <c r="A4414">
        <v>9272</v>
      </c>
      <c r="B4414">
        <v>2015</v>
      </c>
      <c r="C4414" t="s">
        <v>3525</v>
      </c>
      <c r="D4414" t="s">
        <v>92</v>
      </c>
      <c r="E4414" t="s">
        <v>3194</v>
      </c>
      <c r="F4414" t="s">
        <v>3384</v>
      </c>
      <c r="G4414" t="s">
        <v>3841</v>
      </c>
      <c r="H4414">
        <v>87</v>
      </c>
      <c r="I4414">
        <v>64</v>
      </c>
      <c r="K4414" t="s">
        <v>2715</v>
      </c>
      <c r="L4414">
        <v>1</v>
      </c>
      <c r="M4414" t="s">
        <v>8924</v>
      </c>
    </row>
    <row r="4415" spans="1:13" x14ac:dyDescent="0.25">
      <c r="A4415">
        <v>9275</v>
      </c>
      <c r="B4415">
        <v>2015</v>
      </c>
      <c r="C4415" t="s">
        <v>3525</v>
      </c>
      <c r="D4415" t="s">
        <v>56</v>
      </c>
      <c r="E4415" t="s">
        <v>3194</v>
      </c>
      <c r="F4415" t="s">
        <v>3457</v>
      </c>
      <c r="G4415" t="s">
        <v>3841</v>
      </c>
      <c r="H4415">
        <v>102</v>
      </c>
      <c r="I4415">
        <v>87</v>
      </c>
      <c r="K4415" t="s">
        <v>2566</v>
      </c>
      <c r="L4415">
        <v>1</v>
      </c>
      <c r="M4415" t="s">
        <v>8927</v>
      </c>
    </row>
    <row r="4416" spans="1:13" x14ac:dyDescent="0.25">
      <c r="A4416">
        <v>9278</v>
      </c>
      <c r="B4416">
        <v>2015</v>
      </c>
      <c r="C4416" t="s">
        <v>3525</v>
      </c>
      <c r="D4416" t="s">
        <v>310</v>
      </c>
      <c r="E4416" t="s">
        <v>3194</v>
      </c>
      <c r="F4416" t="s">
        <v>3527</v>
      </c>
      <c r="G4416" t="s">
        <v>3842</v>
      </c>
      <c r="H4416">
        <v>78</v>
      </c>
      <c r="I4416">
        <v>77</v>
      </c>
      <c r="J4416" t="s">
        <v>3843</v>
      </c>
      <c r="K4416" t="s">
        <v>2716</v>
      </c>
      <c r="L4416">
        <v>1</v>
      </c>
      <c r="M4416" t="s">
        <v>8929</v>
      </c>
    </row>
    <row r="4417" spans="1:13" x14ac:dyDescent="0.25">
      <c r="A4417">
        <v>9279</v>
      </c>
      <c r="B4417">
        <v>2015</v>
      </c>
      <c r="C4417" t="s">
        <v>3527</v>
      </c>
      <c r="D4417" t="s">
        <v>64</v>
      </c>
      <c r="E4417" t="s">
        <v>3194</v>
      </c>
      <c r="F4417" t="s">
        <v>3839</v>
      </c>
      <c r="G4417" t="s">
        <v>3842</v>
      </c>
      <c r="H4417">
        <v>89</v>
      </c>
      <c r="I4417">
        <v>49</v>
      </c>
      <c r="K4417" t="s">
        <v>176</v>
      </c>
      <c r="L4417">
        <v>1</v>
      </c>
      <c r="M4417" t="s">
        <v>8930</v>
      </c>
    </row>
    <row r="4418" spans="1:13" x14ac:dyDescent="0.25">
      <c r="A4418">
        <v>9280</v>
      </c>
      <c r="B4418">
        <v>2015</v>
      </c>
      <c r="C4418" t="s">
        <v>3527</v>
      </c>
      <c r="D4418" t="s">
        <v>148</v>
      </c>
      <c r="E4418" t="s">
        <v>3194</v>
      </c>
      <c r="F4418" t="s">
        <v>3839</v>
      </c>
      <c r="G4418" t="s">
        <v>3842</v>
      </c>
      <c r="H4418">
        <v>94</v>
      </c>
      <c r="I4418">
        <v>63</v>
      </c>
      <c r="K4418" t="s">
        <v>258</v>
      </c>
      <c r="L4418">
        <v>1</v>
      </c>
      <c r="M4418" t="s">
        <v>8931</v>
      </c>
    </row>
    <row r="4419" spans="1:13" x14ac:dyDescent="0.25">
      <c r="A4419">
        <v>9282</v>
      </c>
      <c r="B4419">
        <v>2015</v>
      </c>
      <c r="C4419" t="s">
        <v>3527</v>
      </c>
      <c r="D4419" t="s">
        <v>313</v>
      </c>
      <c r="E4419" t="s">
        <v>3194</v>
      </c>
      <c r="F4419" t="s">
        <v>3839</v>
      </c>
      <c r="G4419" t="s">
        <v>3842</v>
      </c>
      <c r="H4419">
        <v>105</v>
      </c>
      <c r="I4419">
        <v>83</v>
      </c>
      <c r="K4419" t="s">
        <v>260</v>
      </c>
      <c r="L4419">
        <v>1</v>
      </c>
      <c r="M4419" t="s">
        <v>8932</v>
      </c>
    </row>
    <row r="4420" spans="1:13" x14ac:dyDescent="0.25">
      <c r="A4420">
        <v>9283</v>
      </c>
      <c r="B4420">
        <v>2015</v>
      </c>
      <c r="C4420" t="s">
        <v>3527</v>
      </c>
      <c r="D4420" t="s">
        <v>218</v>
      </c>
      <c r="E4420" t="s">
        <v>3194</v>
      </c>
      <c r="F4420" t="s">
        <v>3839</v>
      </c>
      <c r="G4420" t="s">
        <v>3842</v>
      </c>
      <c r="H4420">
        <v>85</v>
      </c>
      <c r="I4420">
        <v>68</v>
      </c>
      <c r="K4420" t="s">
        <v>261</v>
      </c>
      <c r="L4420">
        <v>1</v>
      </c>
      <c r="M4420" t="s">
        <v>8933</v>
      </c>
    </row>
    <row r="4421" spans="1:13" x14ac:dyDescent="0.25">
      <c r="A4421">
        <v>9291</v>
      </c>
      <c r="B4421">
        <v>2015</v>
      </c>
      <c r="C4421" t="s">
        <v>3527</v>
      </c>
      <c r="D4421" t="s">
        <v>1248</v>
      </c>
      <c r="E4421" t="s">
        <v>3194</v>
      </c>
      <c r="F4421" t="s">
        <v>3526</v>
      </c>
      <c r="G4421" t="s">
        <v>3842</v>
      </c>
      <c r="H4421">
        <v>97</v>
      </c>
      <c r="I4421">
        <v>66</v>
      </c>
      <c r="K4421" t="s">
        <v>2718</v>
      </c>
      <c r="L4421">
        <v>1</v>
      </c>
      <c r="M4421" t="s">
        <v>8938</v>
      </c>
    </row>
    <row r="4422" spans="1:13" x14ac:dyDescent="0.25">
      <c r="A4422">
        <v>9292</v>
      </c>
      <c r="B4422">
        <v>2015</v>
      </c>
      <c r="C4422" t="s">
        <v>3527</v>
      </c>
      <c r="D4422" t="s">
        <v>85</v>
      </c>
      <c r="E4422" t="s">
        <v>3194</v>
      </c>
      <c r="F4422" t="s">
        <v>3443</v>
      </c>
      <c r="G4422" t="s">
        <v>3841</v>
      </c>
      <c r="H4422">
        <v>108</v>
      </c>
      <c r="I4422">
        <v>98</v>
      </c>
      <c r="J4422" t="s">
        <v>3844</v>
      </c>
      <c r="K4422" t="s">
        <v>2719</v>
      </c>
      <c r="L4422">
        <v>1</v>
      </c>
      <c r="M4422" t="s">
        <v>8939</v>
      </c>
    </row>
    <row r="4423" spans="1:13" x14ac:dyDescent="0.25">
      <c r="A4423">
        <v>9294</v>
      </c>
      <c r="B4423">
        <v>2015</v>
      </c>
      <c r="C4423" t="s">
        <v>3527</v>
      </c>
      <c r="D4423" t="s">
        <v>759</v>
      </c>
      <c r="E4423" t="s">
        <v>3194</v>
      </c>
      <c r="F4423" t="s">
        <v>3508</v>
      </c>
      <c r="G4423" t="s">
        <v>3842</v>
      </c>
      <c r="H4423">
        <v>86</v>
      </c>
      <c r="I4423">
        <v>84</v>
      </c>
      <c r="K4423" t="s">
        <v>2720</v>
      </c>
      <c r="L4423">
        <v>1</v>
      </c>
      <c r="M4423" t="s">
        <v>8940</v>
      </c>
    </row>
    <row r="4424" spans="1:13" x14ac:dyDescent="0.25">
      <c r="A4424">
        <v>9297</v>
      </c>
      <c r="B4424">
        <v>2015</v>
      </c>
      <c r="C4424" t="s">
        <v>3527</v>
      </c>
      <c r="D4424" t="s">
        <v>47</v>
      </c>
      <c r="E4424" t="s">
        <v>3194</v>
      </c>
      <c r="F4424" t="s">
        <v>3483</v>
      </c>
      <c r="G4424" t="s">
        <v>3842</v>
      </c>
      <c r="H4424">
        <v>78</v>
      </c>
      <c r="I4424">
        <v>72</v>
      </c>
      <c r="K4424" t="s">
        <v>2721</v>
      </c>
      <c r="L4424">
        <v>1</v>
      </c>
      <c r="M4424" t="s">
        <v>8943</v>
      </c>
    </row>
    <row r="4425" spans="1:13" x14ac:dyDescent="0.25">
      <c r="A4425">
        <v>9298</v>
      </c>
      <c r="B4425">
        <v>2015</v>
      </c>
      <c r="C4425" t="s">
        <v>3527</v>
      </c>
      <c r="D4425" t="s">
        <v>49</v>
      </c>
      <c r="E4425" t="s">
        <v>3194</v>
      </c>
      <c r="F4425" t="s">
        <v>3528</v>
      </c>
      <c r="G4425" t="s">
        <v>3842</v>
      </c>
      <c r="H4425">
        <v>73</v>
      </c>
      <c r="I4425">
        <v>64</v>
      </c>
      <c r="K4425" t="s">
        <v>2722</v>
      </c>
      <c r="L4425">
        <v>1</v>
      </c>
      <c r="M4425" t="s">
        <v>8944</v>
      </c>
    </row>
    <row r="4426" spans="1:13" x14ac:dyDescent="0.25">
      <c r="A4426">
        <v>9300</v>
      </c>
      <c r="B4426">
        <v>2015</v>
      </c>
      <c r="C4426" t="s">
        <v>3527</v>
      </c>
      <c r="D4426" t="s">
        <v>650</v>
      </c>
      <c r="E4426" t="s">
        <v>3194</v>
      </c>
      <c r="F4426" t="s">
        <v>3457</v>
      </c>
      <c r="G4426" t="s">
        <v>3841</v>
      </c>
      <c r="H4426">
        <v>90</v>
      </c>
      <c r="I4426">
        <v>76</v>
      </c>
      <c r="K4426" t="s">
        <v>2723</v>
      </c>
      <c r="L4426">
        <v>1</v>
      </c>
      <c r="M4426" t="s">
        <v>8945</v>
      </c>
    </row>
    <row r="4427" spans="1:13" x14ac:dyDescent="0.25">
      <c r="A4427">
        <v>9301</v>
      </c>
      <c r="B4427">
        <v>2015</v>
      </c>
      <c r="C4427" t="s">
        <v>3527</v>
      </c>
      <c r="D4427" t="s">
        <v>95</v>
      </c>
      <c r="E4427" t="s">
        <v>3194</v>
      </c>
      <c r="F4427" t="s">
        <v>3485</v>
      </c>
      <c r="G4427" t="s">
        <v>3842</v>
      </c>
      <c r="H4427">
        <v>74</v>
      </c>
      <c r="I4427">
        <v>68</v>
      </c>
      <c r="K4427" t="s">
        <v>2724</v>
      </c>
      <c r="L4427">
        <v>1</v>
      </c>
      <c r="M4427" t="s">
        <v>8946</v>
      </c>
    </row>
    <row r="4428" spans="1:13" x14ac:dyDescent="0.25">
      <c r="A4428">
        <v>9302</v>
      </c>
      <c r="B4428">
        <v>2015</v>
      </c>
      <c r="C4428" t="s">
        <v>3527</v>
      </c>
      <c r="D4428" t="s">
        <v>711</v>
      </c>
      <c r="E4428" t="s">
        <v>3194</v>
      </c>
      <c r="F4428" t="s">
        <v>3525</v>
      </c>
      <c r="G4428" t="s">
        <v>3842</v>
      </c>
      <c r="H4428">
        <v>77</v>
      </c>
      <c r="I4428">
        <v>64</v>
      </c>
      <c r="K4428" t="s">
        <v>2725</v>
      </c>
      <c r="L4428">
        <v>1</v>
      </c>
      <c r="M4428" t="s">
        <v>8926</v>
      </c>
    </row>
    <row r="4429" spans="1:13" x14ac:dyDescent="0.25">
      <c r="A4429">
        <v>9305</v>
      </c>
      <c r="B4429">
        <v>2015</v>
      </c>
      <c r="C4429" t="s">
        <v>3527</v>
      </c>
      <c r="D4429" t="s">
        <v>308</v>
      </c>
      <c r="E4429" t="s">
        <v>3194</v>
      </c>
      <c r="F4429" t="s">
        <v>3294</v>
      </c>
      <c r="G4429" t="s">
        <v>3842</v>
      </c>
      <c r="H4429">
        <v>64</v>
      </c>
      <c r="I4429">
        <v>52</v>
      </c>
      <c r="K4429" t="s">
        <v>2726</v>
      </c>
      <c r="L4429">
        <v>1</v>
      </c>
      <c r="M4429" t="s">
        <v>8886</v>
      </c>
    </row>
    <row r="4430" spans="1:13" x14ac:dyDescent="0.25">
      <c r="A4430">
        <v>9308</v>
      </c>
      <c r="B4430">
        <v>2015</v>
      </c>
      <c r="C4430" t="s">
        <v>3483</v>
      </c>
      <c r="D4430" t="s">
        <v>98</v>
      </c>
      <c r="E4430" t="s">
        <v>3194</v>
      </c>
      <c r="F4430" t="s">
        <v>3839</v>
      </c>
      <c r="G4430" t="s">
        <v>3842</v>
      </c>
      <c r="H4430">
        <v>78</v>
      </c>
      <c r="I4430">
        <v>75</v>
      </c>
      <c r="K4430" t="s">
        <v>11</v>
      </c>
      <c r="L4430">
        <v>1</v>
      </c>
      <c r="M4430" t="s">
        <v>8949</v>
      </c>
    </row>
    <row r="4431" spans="1:13" x14ac:dyDescent="0.25">
      <c r="A4431">
        <v>9315</v>
      </c>
      <c r="B4431">
        <v>2015</v>
      </c>
      <c r="C4431" t="s">
        <v>3483</v>
      </c>
      <c r="D4431" t="s">
        <v>351</v>
      </c>
      <c r="E4431" t="s">
        <v>3194</v>
      </c>
      <c r="F4431" t="s">
        <v>3839</v>
      </c>
      <c r="G4431" t="s">
        <v>3842</v>
      </c>
      <c r="H4431">
        <v>128</v>
      </c>
      <c r="I4431">
        <v>54</v>
      </c>
      <c r="K4431" t="s">
        <v>25</v>
      </c>
      <c r="L4431">
        <v>1</v>
      </c>
      <c r="M4431" t="s">
        <v>8954</v>
      </c>
    </row>
    <row r="4432" spans="1:13" x14ac:dyDescent="0.25">
      <c r="A4432">
        <v>9316</v>
      </c>
      <c r="B4432">
        <v>2015</v>
      </c>
      <c r="C4432" t="s">
        <v>3483</v>
      </c>
      <c r="D4432" t="s">
        <v>417</v>
      </c>
      <c r="E4432" t="s">
        <v>3194</v>
      </c>
      <c r="F4432" t="s">
        <v>3839</v>
      </c>
      <c r="G4432" t="s">
        <v>3842</v>
      </c>
      <c r="H4432">
        <v>80</v>
      </c>
      <c r="I4432">
        <v>53</v>
      </c>
      <c r="K4432" t="s">
        <v>27</v>
      </c>
      <c r="L4432">
        <v>1</v>
      </c>
      <c r="M4432" t="s">
        <v>8955</v>
      </c>
    </row>
    <row r="4433" spans="1:13" x14ac:dyDescent="0.25">
      <c r="A4433">
        <v>9317</v>
      </c>
      <c r="B4433">
        <v>2015</v>
      </c>
      <c r="C4433" t="s">
        <v>3483</v>
      </c>
      <c r="D4433" t="s">
        <v>28</v>
      </c>
      <c r="E4433" t="s">
        <v>3194</v>
      </c>
      <c r="F4433" t="s">
        <v>3473</v>
      </c>
      <c r="G4433" t="s">
        <v>3842</v>
      </c>
      <c r="H4433">
        <v>79</v>
      </c>
      <c r="I4433">
        <v>72</v>
      </c>
      <c r="J4433" t="s">
        <v>3843</v>
      </c>
      <c r="K4433" t="s">
        <v>29</v>
      </c>
      <c r="L4433">
        <v>1</v>
      </c>
      <c r="M4433" t="s">
        <v>6725</v>
      </c>
    </row>
    <row r="4434" spans="1:13" x14ac:dyDescent="0.25">
      <c r="A4434">
        <v>9318</v>
      </c>
      <c r="B4434">
        <v>2015</v>
      </c>
      <c r="C4434" t="s">
        <v>3483</v>
      </c>
      <c r="D4434" t="s">
        <v>30</v>
      </c>
      <c r="E4434" t="s">
        <v>3194</v>
      </c>
      <c r="F4434" t="s">
        <v>3839</v>
      </c>
      <c r="G4434" t="s">
        <v>3842</v>
      </c>
      <c r="H4434">
        <v>85</v>
      </c>
      <c r="I4434">
        <v>59</v>
      </c>
      <c r="K4434" t="s">
        <v>156</v>
      </c>
      <c r="L4434">
        <v>1</v>
      </c>
      <c r="M4434" t="s">
        <v>8956</v>
      </c>
    </row>
    <row r="4435" spans="1:13" x14ac:dyDescent="0.25">
      <c r="A4435">
        <v>9319</v>
      </c>
      <c r="B4435">
        <v>2015</v>
      </c>
      <c r="C4435" t="s">
        <v>3483</v>
      </c>
      <c r="D4435" t="s">
        <v>32</v>
      </c>
      <c r="E4435" t="s">
        <v>3194</v>
      </c>
      <c r="F4435" t="s">
        <v>3528</v>
      </c>
      <c r="G4435" t="s">
        <v>3842</v>
      </c>
      <c r="H4435">
        <v>75</v>
      </c>
      <c r="I4435">
        <v>62</v>
      </c>
      <c r="K4435" t="s">
        <v>198</v>
      </c>
      <c r="L4435">
        <v>1</v>
      </c>
      <c r="M4435" t="s">
        <v>8957</v>
      </c>
    </row>
    <row r="4436" spans="1:13" x14ac:dyDescent="0.25">
      <c r="A4436">
        <v>9321</v>
      </c>
      <c r="B4436">
        <v>2015</v>
      </c>
      <c r="C4436" t="s">
        <v>3483</v>
      </c>
      <c r="D4436" t="s">
        <v>36</v>
      </c>
      <c r="E4436" t="s">
        <v>3194</v>
      </c>
      <c r="F4436" t="s">
        <v>3435</v>
      </c>
      <c r="G4436" t="s">
        <v>3842</v>
      </c>
      <c r="H4436">
        <v>84</v>
      </c>
      <c r="I4436">
        <v>65</v>
      </c>
      <c r="K4436" t="s">
        <v>2255</v>
      </c>
      <c r="L4436">
        <v>1</v>
      </c>
      <c r="M4436" t="s">
        <v>8893</v>
      </c>
    </row>
    <row r="4437" spans="1:13" x14ac:dyDescent="0.25">
      <c r="A4437">
        <v>9324</v>
      </c>
      <c r="B4437">
        <v>2015</v>
      </c>
      <c r="C4437" t="s">
        <v>3483</v>
      </c>
      <c r="D4437" t="s">
        <v>39</v>
      </c>
      <c r="E4437" t="s">
        <v>3194</v>
      </c>
      <c r="F4437" t="s">
        <v>3443</v>
      </c>
      <c r="G4437" t="s">
        <v>3842</v>
      </c>
      <c r="H4437">
        <v>57</v>
      </c>
      <c r="I4437">
        <v>50</v>
      </c>
      <c r="K4437" t="s">
        <v>2728</v>
      </c>
      <c r="L4437">
        <v>1</v>
      </c>
      <c r="M4437" t="s">
        <v>8961</v>
      </c>
    </row>
    <row r="4438" spans="1:13" x14ac:dyDescent="0.25">
      <c r="A4438">
        <v>9326</v>
      </c>
      <c r="B4438">
        <v>2015</v>
      </c>
      <c r="C4438" t="s">
        <v>3483</v>
      </c>
      <c r="D4438" t="s">
        <v>759</v>
      </c>
      <c r="E4438" t="s">
        <v>3194</v>
      </c>
      <c r="F4438" t="s">
        <v>3457</v>
      </c>
      <c r="G4438" t="s">
        <v>3841</v>
      </c>
      <c r="H4438">
        <v>82</v>
      </c>
      <c r="I4438">
        <v>65</v>
      </c>
      <c r="K4438" t="s">
        <v>2729</v>
      </c>
      <c r="L4438">
        <v>1</v>
      </c>
      <c r="M4438" t="s">
        <v>8962</v>
      </c>
    </row>
    <row r="4439" spans="1:13" x14ac:dyDescent="0.25">
      <c r="A4439">
        <v>9327</v>
      </c>
      <c r="B4439">
        <v>2015</v>
      </c>
      <c r="C4439" t="s">
        <v>3483</v>
      </c>
      <c r="D4439" t="s">
        <v>44</v>
      </c>
      <c r="E4439" t="s">
        <v>3194</v>
      </c>
      <c r="F4439" t="s">
        <v>3294</v>
      </c>
      <c r="G4439" t="s">
        <v>3842</v>
      </c>
      <c r="H4439">
        <v>84</v>
      </c>
      <c r="I4439">
        <v>74</v>
      </c>
      <c r="K4439" t="s">
        <v>2730</v>
      </c>
      <c r="L4439">
        <v>1</v>
      </c>
      <c r="M4439" t="s">
        <v>8877</v>
      </c>
    </row>
    <row r="4440" spans="1:13" x14ac:dyDescent="0.25">
      <c r="A4440">
        <v>9331</v>
      </c>
      <c r="B4440">
        <v>2015</v>
      </c>
      <c r="C4440" t="s">
        <v>3483</v>
      </c>
      <c r="D4440" t="s">
        <v>650</v>
      </c>
      <c r="E4440" t="s">
        <v>3194</v>
      </c>
      <c r="F4440" t="s">
        <v>3525</v>
      </c>
      <c r="G4440" t="s">
        <v>3842</v>
      </c>
      <c r="H4440">
        <v>72</v>
      </c>
      <c r="I4440">
        <v>64</v>
      </c>
      <c r="K4440" t="s">
        <v>2731</v>
      </c>
      <c r="L4440">
        <v>1</v>
      </c>
      <c r="M4440" t="s">
        <v>8925</v>
      </c>
    </row>
    <row r="4441" spans="1:13" x14ac:dyDescent="0.25">
      <c r="A4441">
        <v>9332</v>
      </c>
      <c r="B4441">
        <v>2015</v>
      </c>
      <c r="C4441" t="s">
        <v>3483</v>
      </c>
      <c r="D4441" t="s">
        <v>95</v>
      </c>
      <c r="E4441" t="s">
        <v>3194</v>
      </c>
      <c r="F4441" t="s">
        <v>3508</v>
      </c>
      <c r="G4441" t="s">
        <v>3842</v>
      </c>
      <c r="H4441">
        <v>58</v>
      </c>
      <c r="I4441">
        <v>53</v>
      </c>
      <c r="K4441" t="s">
        <v>2732</v>
      </c>
      <c r="L4441">
        <v>1</v>
      </c>
      <c r="M4441" t="s">
        <v>8964</v>
      </c>
    </row>
    <row r="4442" spans="1:13" x14ac:dyDescent="0.25">
      <c r="A4442">
        <v>9334</v>
      </c>
      <c r="B4442">
        <v>2015</v>
      </c>
      <c r="C4442" t="s">
        <v>3483</v>
      </c>
      <c r="D4442" t="s">
        <v>56</v>
      </c>
      <c r="E4442" t="s">
        <v>3194</v>
      </c>
      <c r="F4442" t="s">
        <v>3527</v>
      </c>
      <c r="G4442" t="s">
        <v>3842</v>
      </c>
      <c r="H4442">
        <v>79</v>
      </c>
      <c r="I4442">
        <v>66</v>
      </c>
      <c r="K4442" t="s">
        <v>2733</v>
      </c>
      <c r="L4442">
        <v>1</v>
      </c>
      <c r="M4442" t="s">
        <v>8947</v>
      </c>
    </row>
    <row r="4443" spans="1:13" x14ac:dyDescent="0.25">
      <c r="A4443">
        <v>9336</v>
      </c>
      <c r="B4443">
        <v>2015</v>
      </c>
      <c r="C4443" t="s">
        <v>3483</v>
      </c>
      <c r="D4443" t="s">
        <v>308</v>
      </c>
      <c r="E4443" t="s">
        <v>3194</v>
      </c>
      <c r="F4443" t="s">
        <v>3384</v>
      </c>
      <c r="G4443" t="s">
        <v>3841</v>
      </c>
      <c r="H4443">
        <v>67</v>
      </c>
      <c r="I4443">
        <v>61</v>
      </c>
      <c r="K4443" t="s">
        <v>2734</v>
      </c>
      <c r="L4443">
        <v>1</v>
      </c>
      <c r="M4443" t="s">
        <v>8967</v>
      </c>
    </row>
    <row r="4444" spans="1:13" x14ac:dyDescent="0.25">
      <c r="A4444">
        <v>9338</v>
      </c>
      <c r="B4444">
        <v>2015</v>
      </c>
      <c r="C4444" t="s">
        <v>3508</v>
      </c>
      <c r="D4444" t="s">
        <v>148</v>
      </c>
      <c r="E4444" t="s">
        <v>3194</v>
      </c>
      <c r="F4444" t="s">
        <v>3839</v>
      </c>
      <c r="G4444" t="s">
        <v>3842</v>
      </c>
      <c r="H4444">
        <v>90</v>
      </c>
      <c r="I4444">
        <v>63</v>
      </c>
      <c r="K4444" t="s">
        <v>11</v>
      </c>
      <c r="L4444">
        <v>1</v>
      </c>
      <c r="M4444" t="s">
        <v>8968</v>
      </c>
    </row>
    <row r="4445" spans="1:13" x14ac:dyDescent="0.25">
      <c r="A4445">
        <v>9339</v>
      </c>
      <c r="B4445">
        <v>2015</v>
      </c>
      <c r="C4445" t="s">
        <v>3508</v>
      </c>
      <c r="D4445" t="s">
        <v>128</v>
      </c>
      <c r="E4445" t="s">
        <v>3194</v>
      </c>
      <c r="F4445" t="s">
        <v>3839</v>
      </c>
      <c r="G4445" t="s">
        <v>3842</v>
      </c>
      <c r="H4445">
        <v>85</v>
      </c>
      <c r="I4445">
        <v>70</v>
      </c>
      <c r="K4445" t="s">
        <v>99</v>
      </c>
      <c r="L4445">
        <v>1</v>
      </c>
      <c r="M4445" t="s">
        <v>8969</v>
      </c>
    </row>
    <row r="4446" spans="1:13" x14ac:dyDescent="0.25">
      <c r="A4446">
        <v>9341</v>
      </c>
      <c r="B4446">
        <v>2015</v>
      </c>
      <c r="C4446" t="s">
        <v>3508</v>
      </c>
      <c r="D4446" t="s">
        <v>18</v>
      </c>
      <c r="E4446" t="s">
        <v>3194</v>
      </c>
      <c r="F4446" t="s">
        <v>3839</v>
      </c>
      <c r="G4446" t="s">
        <v>3842</v>
      </c>
      <c r="H4446">
        <v>74</v>
      </c>
      <c r="I4446">
        <v>63</v>
      </c>
      <c r="K4446" t="s">
        <v>150</v>
      </c>
      <c r="L4446">
        <v>1</v>
      </c>
      <c r="M4446" t="s">
        <v>8970</v>
      </c>
    </row>
    <row r="4447" spans="1:13" x14ac:dyDescent="0.25">
      <c r="A4447">
        <v>9342</v>
      </c>
      <c r="B4447">
        <v>2015</v>
      </c>
      <c r="C4447" t="s">
        <v>3508</v>
      </c>
      <c r="D4447" t="s">
        <v>20</v>
      </c>
      <c r="E4447" t="s">
        <v>3194</v>
      </c>
      <c r="F4447" t="s">
        <v>3479</v>
      </c>
      <c r="G4447" t="s">
        <v>3842</v>
      </c>
      <c r="H4447">
        <v>80</v>
      </c>
      <c r="I4447">
        <v>70</v>
      </c>
      <c r="K4447" t="s">
        <v>151</v>
      </c>
      <c r="L4447">
        <v>1</v>
      </c>
      <c r="M4447" t="s">
        <v>8971</v>
      </c>
    </row>
    <row r="4448" spans="1:13" x14ac:dyDescent="0.25">
      <c r="A4448">
        <v>9344</v>
      </c>
      <c r="B4448">
        <v>2015</v>
      </c>
      <c r="C4448" t="s">
        <v>3508</v>
      </c>
      <c r="D4448" t="s">
        <v>331</v>
      </c>
      <c r="E4448" t="s">
        <v>3194</v>
      </c>
      <c r="F4448" t="s">
        <v>3839</v>
      </c>
      <c r="G4448" t="s">
        <v>3842</v>
      </c>
      <c r="H4448">
        <v>84</v>
      </c>
      <c r="I4448">
        <v>68</v>
      </c>
      <c r="K4448" t="s">
        <v>152</v>
      </c>
      <c r="L4448">
        <v>1</v>
      </c>
      <c r="M4448" t="s">
        <v>8972</v>
      </c>
    </row>
    <row r="4449" spans="1:13" x14ac:dyDescent="0.25">
      <c r="A4449">
        <v>9345</v>
      </c>
      <c r="B4449">
        <v>2015</v>
      </c>
      <c r="C4449" t="s">
        <v>3508</v>
      </c>
      <c r="D4449" t="s">
        <v>26</v>
      </c>
      <c r="E4449" t="s">
        <v>3194</v>
      </c>
      <c r="F4449" t="s">
        <v>3410</v>
      </c>
      <c r="G4449" t="s">
        <v>3841</v>
      </c>
      <c r="H4449">
        <v>83</v>
      </c>
      <c r="I4449">
        <v>69</v>
      </c>
      <c r="K4449" t="s">
        <v>178</v>
      </c>
      <c r="L4449">
        <v>1</v>
      </c>
      <c r="M4449" t="s">
        <v>7454</v>
      </c>
    </row>
    <row r="4450" spans="1:13" x14ac:dyDescent="0.25">
      <c r="A4450">
        <v>9346</v>
      </c>
      <c r="B4450">
        <v>2015</v>
      </c>
      <c r="C4450" t="s">
        <v>3508</v>
      </c>
      <c r="D4450" t="s">
        <v>28</v>
      </c>
      <c r="E4450" t="s">
        <v>3194</v>
      </c>
      <c r="F4450" t="s">
        <v>3223</v>
      </c>
      <c r="G4450" t="s">
        <v>3841</v>
      </c>
      <c r="H4450">
        <v>87</v>
      </c>
      <c r="I4450">
        <v>58</v>
      </c>
      <c r="K4450" t="s">
        <v>179</v>
      </c>
      <c r="L4450">
        <v>1</v>
      </c>
      <c r="M4450" t="s">
        <v>7371</v>
      </c>
    </row>
    <row r="4451" spans="1:13" x14ac:dyDescent="0.25">
      <c r="A4451">
        <v>9348</v>
      </c>
      <c r="B4451">
        <v>2015</v>
      </c>
      <c r="C4451" t="s">
        <v>3508</v>
      </c>
      <c r="D4451" t="s">
        <v>32</v>
      </c>
      <c r="E4451" t="s">
        <v>3194</v>
      </c>
      <c r="F4451" t="s">
        <v>3457</v>
      </c>
      <c r="G4451" t="s">
        <v>3841</v>
      </c>
      <c r="H4451">
        <v>80</v>
      </c>
      <c r="I4451">
        <v>75</v>
      </c>
      <c r="K4451" t="s">
        <v>591</v>
      </c>
      <c r="L4451">
        <v>1</v>
      </c>
      <c r="M4451" t="s">
        <v>8973</v>
      </c>
    </row>
    <row r="4452" spans="1:13" x14ac:dyDescent="0.25">
      <c r="A4452">
        <v>9349</v>
      </c>
      <c r="B4452">
        <v>2015</v>
      </c>
      <c r="C4452" t="s">
        <v>3508</v>
      </c>
      <c r="D4452" t="s">
        <v>199</v>
      </c>
      <c r="E4452" t="s">
        <v>3194</v>
      </c>
      <c r="F4452" t="s">
        <v>3525</v>
      </c>
      <c r="G4452" t="s">
        <v>3841</v>
      </c>
      <c r="H4452">
        <v>68</v>
      </c>
      <c r="I4452">
        <v>56</v>
      </c>
      <c r="K4452" t="s">
        <v>592</v>
      </c>
      <c r="L4452">
        <v>1</v>
      </c>
      <c r="M4452" t="s">
        <v>8916</v>
      </c>
    </row>
    <row r="4453" spans="1:13" x14ac:dyDescent="0.25">
      <c r="A4453">
        <v>9352</v>
      </c>
      <c r="B4453">
        <v>2015</v>
      </c>
      <c r="C4453" t="s">
        <v>3508</v>
      </c>
      <c r="D4453" t="s">
        <v>455</v>
      </c>
      <c r="E4453" t="s">
        <v>3194</v>
      </c>
      <c r="F4453" t="s">
        <v>3294</v>
      </c>
      <c r="G4453" t="s">
        <v>3842</v>
      </c>
      <c r="H4453">
        <v>63</v>
      </c>
      <c r="I4453">
        <v>56</v>
      </c>
      <c r="K4453" t="s">
        <v>595</v>
      </c>
      <c r="L4453">
        <v>1</v>
      </c>
      <c r="M4453" t="s">
        <v>8874</v>
      </c>
    </row>
    <row r="4454" spans="1:13" x14ac:dyDescent="0.25">
      <c r="A4454">
        <v>9355</v>
      </c>
      <c r="B4454">
        <v>2015</v>
      </c>
      <c r="C4454" t="s">
        <v>3508</v>
      </c>
      <c r="D4454" t="s">
        <v>44</v>
      </c>
      <c r="E4454" t="s">
        <v>3194</v>
      </c>
      <c r="F4454" t="s">
        <v>3526</v>
      </c>
      <c r="G4454" t="s">
        <v>3842</v>
      </c>
      <c r="H4454">
        <v>68</v>
      </c>
      <c r="I4454">
        <v>61</v>
      </c>
      <c r="K4454" t="s">
        <v>2081</v>
      </c>
      <c r="L4454">
        <v>1</v>
      </c>
      <c r="M4454" t="s">
        <v>8977</v>
      </c>
    </row>
    <row r="4455" spans="1:13" x14ac:dyDescent="0.25">
      <c r="A4455">
        <v>9359</v>
      </c>
      <c r="B4455">
        <v>2015</v>
      </c>
      <c r="C4455" t="s">
        <v>3508</v>
      </c>
      <c r="D4455" t="s">
        <v>92</v>
      </c>
      <c r="E4455" t="s">
        <v>3194</v>
      </c>
      <c r="F4455" t="s">
        <v>3478</v>
      </c>
      <c r="G4455" t="s">
        <v>3841</v>
      </c>
      <c r="H4455">
        <v>75</v>
      </c>
      <c r="I4455">
        <v>72</v>
      </c>
      <c r="K4455" t="s">
        <v>2736</v>
      </c>
      <c r="L4455">
        <v>1</v>
      </c>
      <c r="M4455" t="s">
        <v>8981</v>
      </c>
    </row>
    <row r="4456" spans="1:13" x14ac:dyDescent="0.25">
      <c r="A4456">
        <v>9360</v>
      </c>
      <c r="B4456">
        <v>2015</v>
      </c>
      <c r="C4456" t="s">
        <v>3508</v>
      </c>
      <c r="D4456" t="s">
        <v>650</v>
      </c>
      <c r="E4456" t="s">
        <v>3194</v>
      </c>
      <c r="F4456" t="s">
        <v>3443</v>
      </c>
      <c r="G4456" t="s">
        <v>3842</v>
      </c>
      <c r="H4456">
        <v>74</v>
      </c>
      <c r="I4456">
        <v>69</v>
      </c>
      <c r="K4456" t="s">
        <v>2083</v>
      </c>
      <c r="L4456">
        <v>1</v>
      </c>
      <c r="M4456" t="s">
        <v>8982</v>
      </c>
    </row>
    <row r="4457" spans="1:13" x14ac:dyDescent="0.25">
      <c r="A4457">
        <v>9363</v>
      </c>
      <c r="B4457">
        <v>2015</v>
      </c>
      <c r="C4457" t="s">
        <v>3508</v>
      </c>
      <c r="D4457" t="s">
        <v>56</v>
      </c>
      <c r="E4457" t="s">
        <v>3194</v>
      </c>
      <c r="F4457" t="s">
        <v>3528</v>
      </c>
      <c r="G4457" t="s">
        <v>3842</v>
      </c>
      <c r="H4457">
        <v>83</v>
      </c>
      <c r="I4457">
        <v>78</v>
      </c>
      <c r="J4457" t="s">
        <v>3843</v>
      </c>
      <c r="K4457" t="s">
        <v>2085</v>
      </c>
      <c r="L4457">
        <v>1</v>
      </c>
      <c r="M4457" t="s">
        <v>8983</v>
      </c>
    </row>
    <row r="4458" spans="1:13" x14ac:dyDescent="0.25">
      <c r="A4458">
        <v>9364</v>
      </c>
      <c r="B4458">
        <v>2015</v>
      </c>
      <c r="C4458" t="s">
        <v>3508</v>
      </c>
      <c r="D4458" t="s">
        <v>652</v>
      </c>
      <c r="E4458" t="s">
        <v>3194</v>
      </c>
      <c r="F4458" t="s">
        <v>3483</v>
      </c>
      <c r="G4458" t="s">
        <v>3842</v>
      </c>
      <c r="H4458">
        <v>70</v>
      </c>
      <c r="I4458">
        <v>69</v>
      </c>
      <c r="K4458" t="s">
        <v>1692</v>
      </c>
      <c r="L4458">
        <v>1</v>
      </c>
      <c r="M4458" t="s">
        <v>8966</v>
      </c>
    </row>
    <row r="4459" spans="1:13" x14ac:dyDescent="0.25">
      <c r="A4459">
        <v>9365</v>
      </c>
      <c r="B4459">
        <v>2015</v>
      </c>
      <c r="C4459" t="s">
        <v>3508</v>
      </c>
      <c r="D4459" t="s">
        <v>60</v>
      </c>
      <c r="E4459" t="s">
        <v>3194</v>
      </c>
      <c r="F4459" t="s">
        <v>3435</v>
      </c>
      <c r="G4459" t="s">
        <v>3842</v>
      </c>
      <c r="H4459">
        <v>70</v>
      </c>
      <c r="I4459">
        <v>68</v>
      </c>
      <c r="K4459" t="s">
        <v>1693</v>
      </c>
      <c r="L4459">
        <v>1</v>
      </c>
      <c r="M4459" t="s">
        <v>8908</v>
      </c>
    </row>
    <row r="4460" spans="1:13" x14ac:dyDescent="0.25">
      <c r="A4460">
        <v>9368</v>
      </c>
      <c r="B4460">
        <v>2015</v>
      </c>
      <c r="C4460" t="s">
        <v>3526</v>
      </c>
      <c r="D4460" t="s">
        <v>148</v>
      </c>
      <c r="E4460" t="s">
        <v>3194</v>
      </c>
      <c r="F4460" t="s">
        <v>3839</v>
      </c>
      <c r="G4460" t="s">
        <v>3842</v>
      </c>
      <c r="H4460">
        <v>88</v>
      </c>
      <c r="I4460">
        <v>61</v>
      </c>
      <c r="K4460" t="s">
        <v>176</v>
      </c>
      <c r="L4460">
        <v>1</v>
      </c>
      <c r="M4460" t="s">
        <v>8986</v>
      </c>
    </row>
    <row r="4461" spans="1:13" x14ac:dyDescent="0.25">
      <c r="A4461">
        <v>9372</v>
      </c>
      <c r="B4461">
        <v>2015</v>
      </c>
      <c r="C4461" t="s">
        <v>3526</v>
      </c>
      <c r="D4461" t="s">
        <v>20</v>
      </c>
      <c r="E4461" t="s">
        <v>3194</v>
      </c>
      <c r="F4461" t="s">
        <v>3839</v>
      </c>
      <c r="G4461" t="s">
        <v>3842</v>
      </c>
      <c r="H4461">
        <v>100</v>
      </c>
      <c r="I4461">
        <v>85</v>
      </c>
      <c r="K4461" t="s">
        <v>17</v>
      </c>
      <c r="L4461">
        <v>1</v>
      </c>
      <c r="M4461" t="s">
        <v>8988</v>
      </c>
    </row>
    <row r="4462" spans="1:13" x14ac:dyDescent="0.25">
      <c r="A4462">
        <v>9376</v>
      </c>
      <c r="B4462">
        <v>2015</v>
      </c>
      <c r="C4462" t="s">
        <v>3526</v>
      </c>
      <c r="D4462" t="s">
        <v>30</v>
      </c>
      <c r="E4462" t="s">
        <v>3194</v>
      </c>
      <c r="F4462" t="s">
        <v>3839</v>
      </c>
      <c r="G4462" t="s">
        <v>3842</v>
      </c>
      <c r="H4462">
        <v>90</v>
      </c>
      <c r="I4462">
        <v>60</v>
      </c>
      <c r="K4462" t="s">
        <v>315</v>
      </c>
      <c r="L4462">
        <v>1</v>
      </c>
      <c r="M4462" t="s">
        <v>8990</v>
      </c>
    </row>
    <row r="4463" spans="1:13" x14ac:dyDescent="0.25">
      <c r="A4463">
        <v>9377</v>
      </c>
      <c r="B4463">
        <v>2015</v>
      </c>
      <c r="C4463" t="s">
        <v>3526</v>
      </c>
      <c r="D4463" t="s">
        <v>199</v>
      </c>
      <c r="E4463" t="s">
        <v>3194</v>
      </c>
      <c r="F4463" t="s">
        <v>3483</v>
      </c>
      <c r="G4463" t="s">
        <v>3842</v>
      </c>
      <c r="H4463">
        <v>72</v>
      </c>
      <c r="I4463">
        <v>67</v>
      </c>
      <c r="K4463" t="s">
        <v>239</v>
      </c>
      <c r="L4463">
        <v>1</v>
      </c>
      <c r="M4463" t="s">
        <v>8958</v>
      </c>
    </row>
    <row r="4464" spans="1:13" x14ac:dyDescent="0.25">
      <c r="A4464">
        <v>9378</v>
      </c>
      <c r="B4464">
        <v>2015</v>
      </c>
      <c r="C4464" t="s">
        <v>3526</v>
      </c>
      <c r="D4464" t="s">
        <v>36</v>
      </c>
      <c r="E4464" t="s">
        <v>3194</v>
      </c>
      <c r="F4464" t="s">
        <v>3384</v>
      </c>
      <c r="G4464" t="s">
        <v>3841</v>
      </c>
      <c r="H4464">
        <v>68</v>
      </c>
      <c r="I4464">
        <v>62</v>
      </c>
      <c r="K4464" t="s">
        <v>2011</v>
      </c>
      <c r="L4464">
        <v>1</v>
      </c>
      <c r="M4464" t="s">
        <v>8991</v>
      </c>
    </row>
    <row r="4465" spans="1:13" x14ac:dyDescent="0.25">
      <c r="A4465">
        <v>9382</v>
      </c>
      <c r="B4465">
        <v>2015</v>
      </c>
      <c r="C4465" t="s">
        <v>3526</v>
      </c>
      <c r="D4465" t="s">
        <v>317</v>
      </c>
      <c r="E4465" t="s">
        <v>3194</v>
      </c>
      <c r="F4465" t="s">
        <v>3485</v>
      </c>
      <c r="G4465" t="s">
        <v>3841</v>
      </c>
      <c r="H4465">
        <v>71</v>
      </c>
      <c r="I4465">
        <v>67</v>
      </c>
      <c r="J4465" t="s">
        <v>3843</v>
      </c>
      <c r="K4465" t="s">
        <v>2738</v>
      </c>
      <c r="L4465">
        <v>1</v>
      </c>
      <c r="M4465" t="s">
        <v>8993</v>
      </c>
    </row>
    <row r="4466" spans="1:13" x14ac:dyDescent="0.25">
      <c r="A4466">
        <v>9383</v>
      </c>
      <c r="B4466">
        <v>2015</v>
      </c>
      <c r="C4466" t="s">
        <v>3526</v>
      </c>
      <c r="D4466" t="s">
        <v>759</v>
      </c>
      <c r="E4466" t="s">
        <v>3194</v>
      </c>
      <c r="F4466" t="s">
        <v>3435</v>
      </c>
      <c r="G4466" t="s">
        <v>3842</v>
      </c>
      <c r="H4466">
        <v>87</v>
      </c>
      <c r="I4466">
        <v>67</v>
      </c>
      <c r="K4466" t="s">
        <v>2739</v>
      </c>
      <c r="L4466">
        <v>1</v>
      </c>
      <c r="M4466" t="s">
        <v>8897</v>
      </c>
    </row>
    <row r="4467" spans="1:13" x14ac:dyDescent="0.25">
      <c r="A4467">
        <v>9387</v>
      </c>
      <c r="B4467">
        <v>2015</v>
      </c>
      <c r="C4467" t="s">
        <v>3526</v>
      </c>
      <c r="D4467" t="s">
        <v>686</v>
      </c>
      <c r="E4467" t="s">
        <v>3194</v>
      </c>
      <c r="F4467" t="s">
        <v>3508</v>
      </c>
      <c r="G4467" t="s">
        <v>3842</v>
      </c>
      <c r="H4467">
        <v>81</v>
      </c>
      <c r="I4467">
        <v>71</v>
      </c>
      <c r="K4467" t="s">
        <v>2740</v>
      </c>
      <c r="L4467">
        <v>1</v>
      </c>
      <c r="M4467" t="s">
        <v>8980</v>
      </c>
    </row>
    <row r="4468" spans="1:13" x14ac:dyDescent="0.25">
      <c r="A4468">
        <v>9389</v>
      </c>
      <c r="B4468">
        <v>2015</v>
      </c>
      <c r="C4468" t="s">
        <v>3526</v>
      </c>
      <c r="D4468" t="s">
        <v>95</v>
      </c>
      <c r="E4468" t="s">
        <v>3194</v>
      </c>
      <c r="F4468" t="s">
        <v>3478</v>
      </c>
      <c r="G4468" t="s">
        <v>3841</v>
      </c>
      <c r="H4468">
        <v>87</v>
      </c>
      <c r="I4468">
        <v>84</v>
      </c>
      <c r="K4468" t="s">
        <v>2741</v>
      </c>
      <c r="L4468">
        <v>1</v>
      </c>
      <c r="M4468" t="s">
        <v>8996</v>
      </c>
    </row>
    <row r="4469" spans="1:13" x14ac:dyDescent="0.25">
      <c r="A4469">
        <v>9391</v>
      </c>
      <c r="B4469">
        <v>2015</v>
      </c>
      <c r="C4469" t="s">
        <v>3526</v>
      </c>
      <c r="D4469" t="s">
        <v>56</v>
      </c>
      <c r="E4469" t="s">
        <v>3194</v>
      </c>
      <c r="F4469" t="s">
        <v>3294</v>
      </c>
      <c r="G4469" t="s">
        <v>3842</v>
      </c>
      <c r="H4469">
        <v>75</v>
      </c>
      <c r="I4469">
        <v>55</v>
      </c>
      <c r="K4469" t="s">
        <v>2742</v>
      </c>
      <c r="L4469">
        <v>1</v>
      </c>
      <c r="M4469" t="s">
        <v>8884</v>
      </c>
    </row>
    <row r="4470" spans="1:13" x14ac:dyDescent="0.25">
      <c r="A4470">
        <v>9392</v>
      </c>
      <c r="B4470">
        <v>2015</v>
      </c>
      <c r="C4470" t="s">
        <v>3526</v>
      </c>
      <c r="D4470" t="s">
        <v>652</v>
      </c>
      <c r="E4470" t="s">
        <v>3194</v>
      </c>
      <c r="F4470" t="s">
        <v>3528</v>
      </c>
      <c r="G4470" t="s">
        <v>3841</v>
      </c>
      <c r="H4470">
        <v>89</v>
      </c>
      <c r="I4470">
        <v>79</v>
      </c>
      <c r="J4470" t="s">
        <v>3843</v>
      </c>
      <c r="K4470" t="s">
        <v>2743</v>
      </c>
      <c r="L4470">
        <v>1</v>
      </c>
      <c r="M4470" t="s">
        <v>8998</v>
      </c>
    </row>
    <row r="4471" spans="1:13" x14ac:dyDescent="0.25">
      <c r="A4471">
        <v>9393</v>
      </c>
      <c r="B4471">
        <v>2015</v>
      </c>
      <c r="C4471" t="s">
        <v>3526</v>
      </c>
      <c r="D4471" t="s">
        <v>308</v>
      </c>
      <c r="E4471" t="s">
        <v>3194</v>
      </c>
      <c r="F4471" t="s">
        <v>3443</v>
      </c>
      <c r="G4471" t="s">
        <v>3842</v>
      </c>
      <c r="H4471">
        <v>85</v>
      </c>
      <c r="I4471">
        <v>79</v>
      </c>
      <c r="K4471" t="s">
        <v>2744</v>
      </c>
      <c r="L4471">
        <v>1</v>
      </c>
      <c r="M4471" t="s">
        <v>8999</v>
      </c>
    </row>
    <row r="4472" spans="1:13" x14ac:dyDescent="0.25">
      <c r="A4472">
        <v>9401</v>
      </c>
      <c r="B4472">
        <v>2015</v>
      </c>
      <c r="C4472" t="s">
        <v>3528</v>
      </c>
      <c r="D4472" t="s">
        <v>20</v>
      </c>
      <c r="E4472" t="s">
        <v>3194</v>
      </c>
      <c r="F4472" t="s">
        <v>3839</v>
      </c>
      <c r="G4472" t="s">
        <v>3842</v>
      </c>
      <c r="H4472">
        <v>89</v>
      </c>
      <c r="I4472">
        <v>60</v>
      </c>
      <c r="K4472" t="s">
        <v>69</v>
      </c>
      <c r="L4472">
        <v>1</v>
      </c>
      <c r="M4472" t="s">
        <v>9003</v>
      </c>
    </row>
    <row r="4473" spans="1:13" x14ac:dyDescent="0.25">
      <c r="A4473">
        <v>9403</v>
      </c>
      <c r="B4473">
        <v>2015</v>
      </c>
      <c r="C4473" t="s">
        <v>3528</v>
      </c>
      <c r="D4473" t="s">
        <v>331</v>
      </c>
      <c r="E4473" t="s">
        <v>3194</v>
      </c>
      <c r="F4473" t="s">
        <v>3839</v>
      </c>
      <c r="G4473" t="s">
        <v>3842</v>
      </c>
      <c r="H4473">
        <v>81</v>
      </c>
      <c r="I4473">
        <v>75</v>
      </c>
      <c r="K4473" t="s">
        <v>21</v>
      </c>
      <c r="L4473">
        <v>1</v>
      </c>
      <c r="M4473" t="s">
        <v>9004</v>
      </c>
    </row>
    <row r="4474" spans="1:13" x14ac:dyDescent="0.25">
      <c r="A4474">
        <v>9405</v>
      </c>
      <c r="B4474">
        <v>2015</v>
      </c>
      <c r="C4474" t="s">
        <v>3528</v>
      </c>
      <c r="D4474" t="s">
        <v>109</v>
      </c>
      <c r="E4474" t="s">
        <v>3194</v>
      </c>
      <c r="F4474" t="s">
        <v>3523</v>
      </c>
      <c r="G4474" t="s">
        <v>3841</v>
      </c>
      <c r="H4474">
        <v>65</v>
      </c>
      <c r="I4474">
        <v>64</v>
      </c>
      <c r="K4474" t="s">
        <v>841</v>
      </c>
      <c r="L4474">
        <v>1</v>
      </c>
      <c r="M4474" t="s">
        <v>9005</v>
      </c>
    </row>
    <row r="4475" spans="1:13" x14ac:dyDescent="0.25">
      <c r="A4475">
        <v>9406</v>
      </c>
      <c r="B4475">
        <v>2015</v>
      </c>
      <c r="C4475" t="s">
        <v>3528</v>
      </c>
      <c r="D4475" t="s">
        <v>30</v>
      </c>
      <c r="E4475" t="s">
        <v>3194</v>
      </c>
      <c r="F4475" t="s">
        <v>3839</v>
      </c>
      <c r="G4475" t="s">
        <v>3842</v>
      </c>
      <c r="H4475">
        <v>71</v>
      </c>
      <c r="I4475">
        <v>64</v>
      </c>
      <c r="K4475" t="s">
        <v>856</v>
      </c>
      <c r="L4475">
        <v>1</v>
      </c>
      <c r="M4475" t="s">
        <v>9006</v>
      </c>
    </row>
    <row r="4476" spans="1:13" x14ac:dyDescent="0.25">
      <c r="A4476">
        <v>9409</v>
      </c>
      <c r="B4476">
        <v>2015</v>
      </c>
      <c r="C4476" t="s">
        <v>3528</v>
      </c>
      <c r="D4476" t="s">
        <v>137</v>
      </c>
      <c r="E4476" t="s">
        <v>3194</v>
      </c>
      <c r="F4476" t="s">
        <v>3525</v>
      </c>
      <c r="G4476" t="s">
        <v>3842</v>
      </c>
      <c r="H4476">
        <v>61</v>
      </c>
      <c r="I4476">
        <v>57</v>
      </c>
      <c r="K4476" t="s">
        <v>2746</v>
      </c>
      <c r="L4476">
        <v>1</v>
      </c>
      <c r="M4476" t="s">
        <v>8918</v>
      </c>
    </row>
    <row r="4477" spans="1:13" x14ac:dyDescent="0.25">
      <c r="A4477">
        <v>9410</v>
      </c>
      <c r="B4477">
        <v>2015</v>
      </c>
      <c r="C4477" t="s">
        <v>3528</v>
      </c>
      <c r="D4477" t="s">
        <v>85</v>
      </c>
      <c r="E4477" t="s">
        <v>3194</v>
      </c>
      <c r="F4477" t="s">
        <v>3485</v>
      </c>
      <c r="G4477" t="s">
        <v>3841</v>
      </c>
      <c r="H4477">
        <v>69</v>
      </c>
      <c r="I4477">
        <v>66</v>
      </c>
      <c r="K4477" t="s">
        <v>2747</v>
      </c>
      <c r="L4477">
        <v>1</v>
      </c>
      <c r="M4477" t="s">
        <v>9007</v>
      </c>
    </row>
    <row r="4478" spans="1:13" x14ac:dyDescent="0.25">
      <c r="A4478">
        <v>9411</v>
      </c>
      <c r="B4478">
        <v>2015</v>
      </c>
      <c r="C4478" t="s">
        <v>3528</v>
      </c>
      <c r="D4478" t="s">
        <v>455</v>
      </c>
      <c r="E4478" t="s">
        <v>3194</v>
      </c>
      <c r="F4478" t="s">
        <v>3384</v>
      </c>
      <c r="G4478" t="s">
        <v>3841</v>
      </c>
      <c r="H4478">
        <v>62</v>
      </c>
      <c r="I4478">
        <v>39</v>
      </c>
      <c r="K4478" t="s">
        <v>2748</v>
      </c>
      <c r="L4478">
        <v>1</v>
      </c>
      <c r="M4478" t="s">
        <v>9008</v>
      </c>
    </row>
    <row r="4479" spans="1:13" x14ac:dyDescent="0.25">
      <c r="A4479">
        <v>9414</v>
      </c>
      <c r="B4479">
        <v>2015</v>
      </c>
      <c r="C4479" t="s">
        <v>3528</v>
      </c>
      <c r="D4479" t="s">
        <v>44</v>
      </c>
      <c r="E4479" t="s">
        <v>3194</v>
      </c>
      <c r="F4479" t="s">
        <v>3527</v>
      </c>
      <c r="G4479" t="s">
        <v>3841</v>
      </c>
      <c r="H4479">
        <v>69</v>
      </c>
      <c r="I4479">
        <v>58</v>
      </c>
      <c r="K4479" t="s">
        <v>2749</v>
      </c>
      <c r="L4479">
        <v>1</v>
      </c>
      <c r="M4479" t="s">
        <v>8941</v>
      </c>
    </row>
    <row r="4480" spans="1:13" x14ac:dyDescent="0.25">
      <c r="A4480">
        <v>9415</v>
      </c>
      <c r="B4480">
        <v>2015</v>
      </c>
      <c r="C4480" t="s">
        <v>3528</v>
      </c>
      <c r="D4480" t="s">
        <v>761</v>
      </c>
      <c r="E4480" t="s">
        <v>3194</v>
      </c>
      <c r="F4480" t="s">
        <v>3526</v>
      </c>
      <c r="G4480" t="s">
        <v>3842</v>
      </c>
      <c r="H4480">
        <v>67</v>
      </c>
      <c r="I4480">
        <v>55</v>
      </c>
      <c r="K4480" t="s">
        <v>2750</v>
      </c>
      <c r="L4480">
        <v>1</v>
      </c>
      <c r="M4480" t="s">
        <v>8994</v>
      </c>
    </row>
    <row r="4481" spans="1:13" x14ac:dyDescent="0.25">
      <c r="A4481">
        <v>9416</v>
      </c>
      <c r="B4481">
        <v>2015</v>
      </c>
      <c r="C4481" t="s">
        <v>3528</v>
      </c>
      <c r="D4481" t="s">
        <v>47</v>
      </c>
      <c r="E4481" t="s">
        <v>3194</v>
      </c>
      <c r="F4481" t="s">
        <v>3508</v>
      </c>
      <c r="G4481" t="s">
        <v>3842</v>
      </c>
      <c r="H4481">
        <v>70</v>
      </c>
      <c r="I4481">
        <v>59</v>
      </c>
      <c r="K4481" t="s">
        <v>2751</v>
      </c>
      <c r="L4481">
        <v>1</v>
      </c>
      <c r="M4481" t="s">
        <v>8979</v>
      </c>
    </row>
    <row r="4482" spans="1:13" x14ac:dyDescent="0.25">
      <c r="A4482">
        <v>9418</v>
      </c>
      <c r="B4482">
        <v>2015</v>
      </c>
      <c r="C4482" t="s">
        <v>3528</v>
      </c>
      <c r="D4482" t="s">
        <v>92</v>
      </c>
      <c r="E4482" t="s">
        <v>3194</v>
      </c>
      <c r="F4482" t="s">
        <v>3443</v>
      </c>
      <c r="G4482" t="s">
        <v>3841</v>
      </c>
      <c r="H4482">
        <v>65</v>
      </c>
      <c r="I4482">
        <v>59</v>
      </c>
      <c r="K4482" t="s">
        <v>2752</v>
      </c>
      <c r="L4482">
        <v>1</v>
      </c>
      <c r="M4482" t="s">
        <v>9010</v>
      </c>
    </row>
    <row r="4483" spans="1:13" x14ac:dyDescent="0.25">
      <c r="A4483">
        <v>9420</v>
      </c>
      <c r="B4483">
        <v>2015</v>
      </c>
      <c r="C4483" t="s">
        <v>3528</v>
      </c>
      <c r="D4483" t="s">
        <v>711</v>
      </c>
      <c r="E4483" t="s">
        <v>3194</v>
      </c>
      <c r="F4483" t="s">
        <v>3478</v>
      </c>
      <c r="G4483" t="s">
        <v>3841</v>
      </c>
      <c r="H4483">
        <v>79</v>
      </c>
      <c r="I4483">
        <v>57</v>
      </c>
      <c r="K4483" t="s">
        <v>2753</v>
      </c>
      <c r="L4483">
        <v>1</v>
      </c>
      <c r="M4483" t="s">
        <v>9012</v>
      </c>
    </row>
    <row r="4484" spans="1:13" x14ac:dyDescent="0.25">
      <c r="A4484">
        <v>9423</v>
      </c>
      <c r="B4484">
        <v>2015</v>
      </c>
      <c r="C4484" t="s">
        <v>3528</v>
      </c>
      <c r="D4484" t="s">
        <v>308</v>
      </c>
      <c r="E4484" t="s">
        <v>3194</v>
      </c>
      <c r="F4484" t="s">
        <v>3435</v>
      </c>
      <c r="G4484" t="s">
        <v>3842</v>
      </c>
      <c r="H4484">
        <v>77</v>
      </c>
      <c r="I4484">
        <v>70</v>
      </c>
      <c r="K4484" t="s">
        <v>2754</v>
      </c>
      <c r="L4484">
        <v>1</v>
      </c>
      <c r="M4484" t="s">
        <v>8907</v>
      </c>
    </row>
    <row r="4485" spans="1:13" x14ac:dyDescent="0.25">
      <c r="A4485">
        <v>9427</v>
      </c>
      <c r="B4485">
        <v>2015</v>
      </c>
      <c r="C4485" t="s">
        <v>3478</v>
      </c>
      <c r="D4485" t="s">
        <v>65</v>
      </c>
      <c r="E4485" t="s">
        <v>3194</v>
      </c>
      <c r="F4485" t="s">
        <v>3839</v>
      </c>
      <c r="G4485" t="s">
        <v>3842</v>
      </c>
      <c r="H4485">
        <v>75</v>
      </c>
      <c r="I4485">
        <v>64</v>
      </c>
      <c r="K4485" t="s">
        <v>11</v>
      </c>
      <c r="L4485">
        <v>1</v>
      </c>
      <c r="M4485" t="s">
        <v>9014</v>
      </c>
    </row>
    <row r="4486" spans="1:13" x14ac:dyDescent="0.25">
      <c r="A4486">
        <v>9431</v>
      </c>
      <c r="B4486">
        <v>2015</v>
      </c>
      <c r="C4486" t="s">
        <v>3478</v>
      </c>
      <c r="D4486" t="s">
        <v>16</v>
      </c>
      <c r="E4486" t="s">
        <v>3194</v>
      </c>
      <c r="F4486" t="s">
        <v>3839</v>
      </c>
      <c r="G4486" t="s">
        <v>3842</v>
      </c>
      <c r="H4486">
        <v>87</v>
      </c>
      <c r="I4486">
        <v>76</v>
      </c>
      <c r="K4486" t="s">
        <v>235</v>
      </c>
      <c r="L4486">
        <v>1</v>
      </c>
      <c r="M4486" t="s">
        <v>9016</v>
      </c>
    </row>
    <row r="4487" spans="1:13" x14ac:dyDescent="0.25">
      <c r="A4487">
        <v>9432</v>
      </c>
      <c r="B4487">
        <v>2015</v>
      </c>
      <c r="C4487" t="s">
        <v>3478</v>
      </c>
      <c r="D4487" t="s">
        <v>132</v>
      </c>
      <c r="E4487" t="s">
        <v>3194</v>
      </c>
      <c r="F4487" t="s">
        <v>3438</v>
      </c>
      <c r="G4487" t="s">
        <v>3841</v>
      </c>
      <c r="H4487">
        <v>99</v>
      </c>
      <c r="I4487">
        <v>88</v>
      </c>
      <c r="K4487" t="s">
        <v>350</v>
      </c>
      <c r="L4487">
        <v>1</v>
      </c>
      <c r="M4487" t="s">
        <v>6617</v>
      </c>
    </row>
    <row r="4488" spans="1:13" x14ac:dyDescent="0.25">
      <c r="A4488">
        <v>9434</v>
      </c>
      <c r="B4488">
        <v>2015</v>
      </c>
      <c r="C4488" t="s">
        <v>3478</v>
      </c>
      <c r="D4488" t="s">
        <v>26</v>
      </c>
      <c r="E4488" t="s">
        <v>3194</v>
      </c>
      <c r="F4488" t="s">
        <v>3479</v>
      </c>
      <c r="G4488" t="s">
        <v>3842</v>
      </c>
      <c r="H4488">
        <v>89</v>
      </c>
      <c r="I4488">
        <v>85</v>
      </c>
      <c r="K4488" t="s">
        <v>315</v>
      </c>
      <c r="L4488">
        <v>1</v>
      </c>
      <c r="M4488" t="s">
        <v>9018</v>
      </c>
    </row>
    <row r="4489" spans="1:13" x14ac:dyDescent="0.25">
      <c r="A4489">
        <v>9436</v>
      </c>
      <c r="B4489">
        <v>2015</v>
      </c>
      <c r="C4489" t="s">
        <v>3478</v>
      </c>
      <c r="D4489" t="s">
        <v>292</v>
      </c>
      <c r="E4489" t="s">
        <v>3194</v>
      </c>
      <c r="F4489" t="s">
        <v>3839</v>
      </c>
      <c r="G4489" t="s">
        <v>3842</v>
      </c>
      <c r="H4489">
        <v>94</v>
      </c>
      <c r="I4489">
        <v>68</v>
      </c>
      <c r="K4489" t="s">
        <v>29</v>
      </c>
      <c r="L4489">
        <v>1</v>
      </c>
      <c r="M4489" t="s">
        <v>9019</v>
      </c>
    </row>
    <row r="4490" spans="1:13" x14ac:dyDescent="0.25">
      <c r="A4490">
        <v>9439</v>
      </c>
      <c r="B4490">
        <v>2015</v>
      </c>
      <c r="C4490" t="s">
        <v>3478</v>
      </c>
      <c r="D4490" t="s">
        <v>36</v>
      </c>
      <c r="E4490" t="s">
        <v>3194</v>
      </c>
      <c r="F4490" t="s">
        <v>3527</v>
      </c>
      <c r="G4490" t="s">
        <v>3842</v>
      </c>
      <c r="H4490">
        <v>103</v>
      </c>
      <c r="I4490">
        <v>101</v>
      </c>
      <c r="K4490" t="s">
        <v>1122</v>
      </c>
      <c r="L4490">
        <v>1</v>
      </c>
      <c r="M4490" t="s">
        <v>8937</v>
      </c>
    </row>
    <row r="4491" spans="1:13" x14ac:dyDescent="0.25">
      <c r="A4491">
        <v>9440</v>
      </c>
      <c r="B4491">
        <v>2015</v>
      </c>
      <c r="C4491" t="s">
        <v>3478</v>
      </c>
      <c r="D4491" t="s">
        <v>137</v>
      </c>
      <c r="E4491" t="s">
        <v>3194</v>
      </c>
      <c r="F4491" t="s">
        <v>3294</v>
      </c>
      <c r="G4491" t="s">
        <v>3841</v>
      </c>
      <c r="H4491">
        <v>95</v>
      </c>
      <c r="I4491">
        <v>81</v>
      </c>
      <c r="K4491" t="s">
        <v>1123</v>
      </c>
      <c r="L4491">
        <v>1</v>
      </c>
      <c r="M4491" t="s">
        <v>8872</v>
      </c>
    </row>
    <row r="4492" spans="1:13" x14ac:dyDescent="0.25">
      <c r="A4492">
        <v>9441</v>
      </c>
      <c r="B4492">
        <v>2015</v>
      </c>
      <c r="C4492" t="s">
        <v>3478</v>
      </c>
      <c r="D4492" t="s">
        <v>85</v>
      </c>
      <c r="E4492" t="s">
        <v>3194</v>
      </c>
      <c r="F4492" t="s">
        <v>3483</v>
      </c>
      <c r="G4492" t="s">
        <v>3842</v>
      </c>
      <c r="H4492">
        <v>96</v>
      </c>
      <c r="I4492">
        <v>84</v>
      </c>
      <c r="K4492" t="s">
        <v>1242</v>
      </c>
      <c r="L4492">
        <v>1</v>
      </c>
      <c r="M4492" t="s">
        <v>8960</v>
      </c>
    </row>
    <row r="4493" spans="1:13" x14ac:dyDescent="0.25">
      <c r="A4493">
        <v>9443</v>
      </c>
      <c r="B4493">
        <v>2015</v>
      </c>
      <c r="C4493" t="s">
        <v>3478</v>
      </c>
      <c r="D4493" t="s">
        <v>317</v>
      </c>
      <c r="E4493" t="s">
        <v>3194</v>
      </c>
      <c r="F4493" t="s">
        <v>3508</v>
      </c>
      <c r="G4493" t="s">
        <v>3842</v>
      </c>
      <c r="H4493">
        <v>93</v>
      </c>
      <c r="I4493">
        <v>67</v>
      </c>
      <c r="K4493" t="s">
        <v>1196</v>
      </c>
      <c r="L4493">
        <v>1</v>
      </c>
      <c r="M4493" t="s">
        <v>8976</v>
      </c>
    </row>
    <row r="4494" spans="1:13" x14ac:dyDescent="0.25">
      <c r="A4494">
        <v>9444</v>
      </c>
      <c r="B4494">
        <v>2015</v>
      </c>
      <c r="C4494" t="s">
        <v>3478</v>
      </c>
      <c r="D4494" t="s">
        <v>759</v>
      </c>
      <c r="E4494" t="s">
        <v>3194</v>
      </c>
      <c r="F4494" t="s">
        <v>3528</v>
      </c>
      <c r="G4494" t="s">
        <v>3842</v>
      </c>
      <c r="H4494">
        <v>80</v>
      </c>
      <c r="I4494">
        <v>51</v>
      </c>
      <c r="K4494" t="s">
        <v>1197</v>
      </c>
      <c r="L4494">
        <v>1</v>
      </c>
      <c r="M4494" t="s">
        <v>9009</v>
      </c>
    </row>
    <row r="4495" spans="1:13" x14ac:dyDescent="0.25">
      <c r="A4495">
        <v>9447</v>
      </c>
      <c r="B4495">
        <v>2015</v>
      </c>
      <c r="C4495" t="s">
        <v>3478</v>
      </c>
      <c r="D4495" t="s">
        <v>686</v>
      </c>
      <c r="E4495" t="s">
        <v>3194</v>
      </c>
      <c r="F4495" t="s">
        <v>3457</v>
      </c>
      <c r="G4495" t="s">
        <v>3841</v>
      </c>
      <c r="H4495">
        <v>93</v>
      </c>
      <c r="I4495">
        <v>82</v>
      </c>
      <c r="K4495" t="s">
        <v>1199</v>
      </c>
      <c r="L4495">
        <v>1</v>
      </c>
      <c r="M4495" t="s">
        <v>9023</v>
      </c>
    </row>
    <row r="4496" spans="1:13" x14ac:dyDescent="0.25">
      <c r="A4496">
        <v>9449</v>
      </c>
      <c r="B4496">
        <v>2015</v>
      </c>
      <c r="C4496" t="s">
        <v>3478</v>
      </c>
      <c r="D4496" t="s">
        <v>650</v>
      </c>
      <c r="E4496" t="s">
        <v>3194</v>
      </c>
      <c r="F4496" t="s">
        <v>3435</v>
      </c>
      <c r="G4496" t="s">
        <v>3842</v>
      </c>
      <c r="H4496">
        <v>86</v>
      </c>
      <c r="I4496">
        <v>70</v>
      </c>
      <c r="K4496" t="s">
        <v>1592</v>
      </c>
      <c r="L4496">
        <v>1</v>
      </c>
      <c r="M4496" t="s">
        <v>8902</v>
      </c>
    </row>
    <row r="4497" spans="1:13" x14ac:dyDescent="0.25">
      <c r="A4497">
        <v>9452</v>
      </c>
      <c r="B4497">
        <v>2015</v>
      </c>
      <c r="C4497" t="s">
        <v>3478</v>
      </c>
      <c r="D4497" t="s">
        <v>652</v>
      </c>
      <c r="E4497" t="s">
        <v>3194</v>
      </c>
      <c r="F4497" t="s">
        <v>3443</v>
      </c>
      <c r="G4497" t="s">
        <v>3842</v>
      </c>
      <c r="H4497">
        <v>92</v>
      </c>
      <c r="I4497">
        <v>79</v>
      </c>
      <c r="K4497" t="s">
        <v>2756</v>
      </c>
      <c r="L4497">
        <v>1</v>
      </c>
      <c r="M4497" t="s">
        <v>9024</v>
      </c>
    </row>
    <row r="4498" spans="1:13" x14ac:dyDescent="0.25">
      <c r="A4498">
        <v>9454</v>
      </c>
      <c r="B4498">
        <v>2015</v>
      </c>
      <c r="C4498" t="s">
        <v>3478</v>
      </c>
      <c r="D4498" t="s">
        <v>310</v>
      </c>
      <c r="E4498" t="s">
        <v>3194</v>
      </c>
      <c r="F4498" t="s">
        <v>3526</v>
      </c>
      <c r="G4498" t="s">
        <v>3842</v>
      </c>
      <c r="H4498">
        <v>88</v>
      </c>
      <c r="I4498">
        <v>78</v>
      </c>
      <c r="K4498" t="s">
        <v>2757</v>
      </c>
      <c r="L4498">
        <v>1</v>
      </c>
      <c r="M4498" t="s">
        <v>9000</v>
      </c>
    </row>
    <row r="4499" spans="1:13" x14ac:dyDescent="0.25">
      <c r="A4499">
        <v>9457</v>
      </c>
      <c r="B4499">
        <v>2015</v>
      </c>
      <c r="C4499" t="s">
        <v>3384</v>
      </c>
      <c r="D4499" t="s">
        <v>64</v>
      </c>
      <c r="E4499" t="s">
        <v>3194</v>
      </c>
      <c r="F4499" t="s">
        <v>3839</v>
      </c>
      <c r="G4499" t="s">
        <v>3842</v>
      </c>
      <c r="H4499">
        <v>100</v>
      </c>
      <c r="I4499">
        <v>52</v>
      </c>
      <c r="K4499" t="s">
        <v>176</v>
      </c>
      <c r="L4499">
        <v>1</v>
      </c>
      <c r="M4499" t="s">
        <v>9027</v>
      </c>
    </row>
    <row r="4500" spans="1:13" x14ac:dyDescent="0.25">
      <c r="A4500">
        <v>9462</v>
      </c>
      <c r="B4500">
        <v>2015</v>
      </c>
      <c r="C4500" t="s">
        <v>3384</v>
      </c>
      <c r="D4500" t="s">
        <v>16</v>
      </c>
      <c r="E4500" t="s">
        <v>3194</v>
      </c>
      <c r="F4500" t="s">
        <v>3839</v>
      </c>
      <c r="G4500" t="s">
        <v>3842</v>
      </c>
      <c r="H4500">
        <v>111</v>
      </c>
      <c r="I4500">
        <v>51</v>
      </c>
      <c r="K4500" t="s">
        <v>151</v>
      </c>
      <c r="L4500">
        <v>1</v>
      </c>
      <c r="M4500" t="s">
        <v>9029</v>
      </c>
    </row>
    <row r="4501" spans="1:13" x14ac:dyDescent="0.25">
      <c r="A4501">
        <v>9464</v>
      </c>
      <c r="B4501">
        <v>2015</v>
      </c>
      <c r="C4501" t="s">
        <v>3384</v>
      </c>
      <c r="D4501" t="s">
        <v>20</v>
      </c>
      <c r="E4501" t="s">
        <v>3194</v>
      </c>
      <c r="F4501" t="s">
        <v>3486</v>
      </c>
      <c r="G4501" t="s">
        <v>3842</v>
      </c>
      <c r="H4501">
        <v>78</v>
      </c>
      <c r="I4501">
        <v>59</v>
      </c>
      <c r="K4501" t="s">
        <v>152</v>
      </c>
      <c r="L4501">
        <v>1</v>
      </c>
      <c r="M4501" t="s">
        <v>9030</v>
      </c>
    </row>
    <row r="4502" spans="1:13" x14ac:dyDescent="0.25">
      <c r="A4502">
        <v>9466</v>
      </c>
      <c r="B4502">
        <v>2015</v>
      </c>
      <c r="C4502" t="s">
        <v>3384</v>
      </c>
      <c r="D4502" t="s">
        <v>331</v>
      </c>
      <c r="E4502" t="s">
        <v>3194</v>
      </c>
      <c r="F4502" t="s">
        <v>3357</v>
      </c>
      <c r="G4502" t="s">
        <v>3842</v>
      </c>
      <c r="H4502">
        <v>76</v>
      </c>
      <c r="I4502">
        <v>52</v>
      </c>
      <c r="K4502" t="s">
        <v>154</v>
      </c>
      <c r="L4502">
        <v>1</v>
      </c>
      <c r="M4502" t="s">
        <v>5484</v>
      </c>
    </row>
    <row r="4503" spans="1:13" x14ac:dyDescent="0.25">
      <c r="A4503">
        <v>9467</v>
      </c>
      <c r="B4503">
        <v>2015</v>
      </c>
      <c r="C4503" t="s">
        <v>3384</v>
      </c>
      <c r="D4503" t="s">
        <v>26</v>
      </c>
      <c r="E4503" t="s">
        <v>3194</v>
      </c>
      <c r="F4503" t="s">
        <v>3534</v>
      </c>
      <c r="G4503" t="s">
        <v>3842</v>
      </c>
      <c r="H4503">
        <v>61</v>
      </c>
      <c r="I4503">
        <v>44</v>
      </c>
      <c r="K4503" t="s">
        <v>332</v>
      </c>
      <c r="L4503">
        <v>1</v>
      </c>
      <c r="M4503" t="s">
        <v>9031</v>
      </c>
    </row>
    <row r="4504" spans="1:13" x14ac:dyDescent="0.25">
      <c r="A4504">
        <v>9468</v>
      </c>
      <c r="B4504">
        <v>2015</v>
      </c>
      <c r="C4504" t="s">
        <v>3384</v>
      </c>
      <c r="D4504" t="s">
        <v>134</v>
      </c>
      <c r="E4504" t="s">
        <v>3194</v>
      </c>
      <c r="F4504" t="s">
        <v>3839</v>
      </c>
      <c r="G4504" t="s">
        <v>3842</v>
      </c>
      <c r="H4504">
        <v>102</v>
      </c>
      <c r="I4504">
        <v>47</v>
      </c>
      <c r="K4504" t="s">
        <v>398</v>
      </c>
      <c r="L4504">
        <v>1</v>
      </c>
      <c r="M4504" t="s">
        <v>9032</v>
      </c>
    </row>
    <row r="4505" spans="1:13" x14ac:dyDescent="0.25">
      <c r="A4505">
        <v>9469</v>
      </c>
      <c r="B4505">
        <v>2015</v>
      </c>
      <c r="C4505" t="s">
        <v>3384</v>
      </c>
      <c r="D4505" t="s">
        <v>32</v>
      </c>
      <c r="E4505" t="s">
        <v>3194</v>
      </c>
      <c r="F4505" t="s">
        <v>3527</v>
      </c>
      <c r="G4505" t="s">
        <v>3842</v>
      </c>
      <c r="H4505">
        <v>84</v>
      </c>
      <c r="I4505">
        <v>78</v>
      </c>
      <c r="K4505" t="s">
        <v>1570</v>
      </c>
      <c r="L4505">
        <v>1</v>
      </c>
      <c r="M4505" t="s">
        <v>8936</v>
      </c>
    </row>
    <row r="4506" spans="1:13" x14ac:dyDescent="0.25">
      <c r="A4506">
        <v>9470</v>
      </c>
      <c r="B4506">
        <v>2015</v>
      </c>
      <c r="C4506" t="s">
        <v>3384</v>
      </c>
      <c r="D4506" t="s">
        <v>199</v>
      </c>
      <c r="E4506" t="s">
        <v>3194</v>
      </c>
      <c r="F4506" t="s">
        <v>3478</v>
      </c>
      <c r="G4506" t="s">
        <v>3842</v>
      </c>
      <c r="H4506">
        <v>75</v>
      </c>
      <c r="I4506">
        <v>64</v>
      </c>
      <c r="K4506" t="s">
        <v>1695</v>
      </c>
      <c r="L4506">
        <v>1</v>
      </c>
      <c r="M4506" t="s">
        <v>9020</v>
      </c>
    </row>
    <row r="4507" spans="1:13" x14ac:dyDescent="0.25">
      <c r="A4507">
        <v>9473</v>
      </c>
      <c r="B4507">
        <v>2015</v>
      </c>
      <c r="C4507" t="s">
        <v>3384</v>
      </c>
      <c r="D4507" t="s">
        <v>85</v>
      </c>
      <c r="E4507" t="s">
        <v>3194</v>
      </c>
      <c r="F4507" t="s">
        <v>3508</v>
      </c>
      <c r="G4507" t="s">
        <v>3842</v>
      </c>
      <c r="H4507">
        <v>69</v>
      </c>
      <c r="I4507">
        <v>60</v>
      </c>
      <c r="K4507" t="s">
        <v>2759</v>
      </c>
      <c r="L4507">
        <v>1</v>
      </c>
      <c r="M4507" t="s">
        <v>8975</v>
      </c>
    </row>
    <row r="4508" spans="1:13" x14ac:dyDescent="0.25">
      <c r="A4508">
        <v>9475</v>
      </c>
      <c r="B4508">
        <v>2015</v>
      </c>
      <c r="C4508" t="s">
        <v>3384</v>
      </c>
      <c r="D4508" t="s">
        <v>317</v>
      </c>
      <c r="E4508" t="s">
        <v>3194</v>
      </c>
      <c r="F4508" t="s">
        <v>3457</v>
      </c>
      <c r="G4508" t="s">
        <v>3841</v>
      </c>
      <c r="H4508">
        <v>79</v>
      </c>
      <c r="I4508">
        <v>68</v>
      </c>
      <c r="K4508" t="s">
        <v>2760</v>
      </c>
      <c r="L4508">
        <v>1</v>
      </c>
      <c r="M4508" t="s">
        <v>9034</v>
      </c>
    </row>
    <row r="4509" spans="1:13" x14ac:dyDescent="0.25">
      <c r="A4509">
        <v>9477</v>
      </c>
      <c r="B4509">
        <v>2015</v>
      </c>
      <c r="C4509" t="s">
        <v>3384</v>
      </c>
      <c r="D4509" t="s">
        <v>44</v>
      </c>
      <c r="E4509" t="s">
        <v>3194</v>
      </c>
      <c r="F4509" t="s">
        <v>3525</v>
      </c>
      <c r="G4509" t="s">
        <v>3842</v>
      </c>
      <c r="H4509">
        <v>63</v>
      </c>
      <c r="I4509">
        <v>52</v>
      </c>
      <c r="K4509" t="s">
        <v>2761</v>
      </c>
      <c r="L4509">
        <v>1</v>
      </c>
      <c r="M4509" t="s">
        <v>8921</v>
      </c>
    </row>
    <row r="4510" spans="1:13" x14ac:dyDescent="0.25">
      <c r="A4510">
        <v>9478</v>
      </c>
      <c r="B4510">
        <v>2015</v>
      </c>
      <c r="C4510" t="s">
        <v>3384</v>
      </c>
      <c r="D4510" t="s">
        <v>761</v>
      </c>
      <c r="E4510" t="s">
        <v>3194</v>
      </c>
      <c r="F4510" t="s">
        <v>3483</v>
      </c>
      <c r="G4510" t="s">
        <v>3842</v>
      </c>
      <c r="H4510">
        <v>79</v>
      </c>
      <c r="I4510">
        <v>50</v>
      </c>
      <c r="K4510" t="s">
        <v>2762</v>
      </c>
      <c r="L4510">
        <v>1</v>
      </c>
      <c r="M4510" t="s">
        <v>8963</v>
      </c>
    </row>
    <row r="4511" spans="1:13" x14ac:dyDescent="0.25">
      <c r="A4511">
        <v>9479</v>
      </c>
      <c r="B4511">
        <v>2015</v>
      </c>
      <c r="C4511" t="s">
        <v>3384</v>
      </c>
      <c r="D4511" t="s">
        <v>47</v>
      </c>
      <c r="E4511" t="s">
        <v>3194</v>
      </c>
      <c r="F4511" t="s">
        <v>3485</v>
      </c>
      <c r="G4511" t="s">
        <v>3842</v>
      </c>
      <c r="H4511">
        <v>67</v>
      </c>
      <c r="I4511">
        <v>59</v>
      </c>
      <c r="K4511" t="s">
        <v>2763</v>
      </c>
      <c r="L4511">
        <v>1</v>
      </c>
      <c r="M4511" t="s">
        <v>9035</v>
      </c>
    </row>
    <row r="4512" spans="1:13" x14ac:dyDescent="0.25">
      <c r="A4512">
        <v>9480</v>
      </c>
      <c r="B4512">
        <v>2015</v>
      </c>
      <c r="C4512" t="s">
        <v>3384</v>
      </c>
      <c r="D4512" t="s">
        <v>686</v>
      </c>
      <c r="E4512" t="s">
        <v>3194</v>
      </c>
      <c r="F4512" t="s">
        <v>3839</v>
      </c>
      <c r="G4512" t="s">
        <v>3842</v>
      </c>
      <c r="H4512">
        <v>88</v>
      </c>
      <c r="I4512">
        <v>39</v>
      </c>
      <c r="K4512" t="s">
        <v>1114</v>
      </c>
      <c r="L4512">
        <v>1</v>
      </c>
      <c r="M4512" t="s">
        <v>9036</v>
      </c>
    </row>
    <row r="4513" spans="1:13" x14ac:dyDescent="0.25">
      <c r="A4513">
        <v>9482</v>
      </c>
      <c r="B4513">
        <v>2015</v>
      </c>
      <c r="C4513" t="s">
        <v>3384</v>
      </c>
      <c r="D4513" t="s">
        <v>650</v>
      </c>
      <c r="E4513" t="s">
        <v>3194</v>
      </c>
      <c r="F4513" t="s">
        <v>3294</v>
      </c>
      <c r="G4513" t="s">
        <v>3842</v>
      </c>
      <c r="H4513">
        <v>71</v>
      </c>
      <c r="I4513">
        <v>49</v>
      </c>
      <c r="K4513" t="s">
        <v>2764</v>
      </c>
      <c r="L4513">
        <v>1</v>
      </c>
      <c r="M4513" t="s">
        <v>8881</v>
      </c>
    </row>
    <row r="4514" spans="1:13" x14ac:dyDescent="0.25">
      <c r="A4514">
        <v>9485</v>
      </c>
      <c r="B4514">
        <v>2015</v>
      </c>
      <c r="C4514" t="s">
        <v>3384</v>
      </c>
      <c r="D4514" t="s">
        <v>652</v>
      </c>
      <c r="E4514" t="s">
        <v>3194</v>
      </c>
      <c r="F4514" t="s">
        <v>3435</v>
      </c>
      <c r="G4514" t="s">
        <v>3842</v>
      </c>
      <c r="H4514">
        <v>76</v>
      </c>
      <c r="I4514">
        <v>49</v>
      </c>
      <c r="K4514" t="s">
        <v>2695</v>
      </c>
      <c r="L4514">
        <v>1</v>
      </c>
      <c r="M4514" t="s">
        <v>8906</v>
      </c>
    </row>
    <row r="4515" spans="1:13" x14ac:dyDescent="0.25">
      <c r="A4515">
        <v>9493</v>
      </c>
      <c r="B4515">
        <v>2015</v>
      </c>
      <c r="C4515" t="s">
        <v>3443</v>
      </c>
      <c r="D4515" t="s">
        <v>14</v>
      </c>
      <c r="E4515" t="s">
        <v>3194</v>
      </c>
      <c r="F4515" t="s">
        <v>3353</v>
      </c>
      <c r="G4515" t="s">
        <v>3842</v>
      </c>
      <c r="H4515">
        <v>86</v>
      </c>
      <c r="I4515">
        <v>65</v>
      </c>
      <c r="K4515" t="s">
        <v>69</v>
      </c>
      <c r="L4515">
        <v>1</v>
      </c>
      <c r="M4515" t="s">
        <v>8274</v>
      </c>
    </row>
    <row r="4516" spans="1:13" x14ac:dyDescent="0.25">
      <c r="A4516">
        <v>9499</v>
      </c>
      <c r="B4516">
        <v>2015</v>
      </c>
      <c r="C4516" t="s">
        <v>3443</v>
      </c>
      <c r="D4516" t="s">
        <v>417</v>
      </c>
      <c r="E4516" t="s">
        <v>3194</v>
      </c>
      <c r="F4516" t="s">
        <v>3425</v>
      </c>
      <c r="G4516" t="s">
        <v>3842</v>
      </c>
      <c r="H4516">
        <v>81</v>
      </c>
      <c r="I4516">
        <v>71</v>
      </c>
      <c r="K4516" t="s">
        <v>918</v>
      </c>
      <c r="L4516">
        <v>1</v>
      </c>
      <c r="M4516" t="s">
        <v>5940</v>
      </c>
    </row>
    <row r="4517" spans="1:13" x14ac:dyDescent="0.25">
      <c r="A4517">
        <v>9503</v>
      </c>
      <c r="B4517">
        <v>2015</v>
      </c>
      <c r="C4517" t="s">
        <v>3443</v>
      </c>
      <c r="D4517" t="s">
        <v>36</v>
      </c>
      <c r="E4517" t="s">
        <v>3194</v>
      </c>
      <c r="F4517" t="s">
        <v>3525</v>
      </c>
      <c r="G4517" t="s">
        <v>3842</v>
      </c>
      <c r="H4517">
        <v>87</v>
      </c>
      <c r="I4517">
        <v>67</v>
      </c>
      <c r="K4517" t="s">
        <v>2766</v>
      </c>
      <c r="L4517">
        <v>1</v>
      </c>
      <c r="M4517" t="s">
        <v>8917</v>
      </c>
    </row>
    <row r="4518" spans="1:13" x14ac:dyDescent="0.25">
      <c r="A4518">
        <v>9504</v>
      </c>
      <c r="B4518">
        <v>2015</v>
      </c>
      <c r="C4518" t="s">
        <v>3443</v>
      </c>
      <c r="D4518" t="s">
        <v>1248</v>
      </c>
      <c r="E4518" t="s">
        <v>3194</v>
      </c>
      <c r="F4518" t="s">
        <v>3384</v>
      </c>
      <c r="G4518" t="s">
        <v>3841</v>
      </c>
      <c r="H4518">
        <v>72</v>
      </c>
      <c r="I4518">
        <v>59</v>
      </c>
      <c r="K4518" t="s">
        <v>2767</v>
      </c>
      <c r="L4518">
        <v>1</v>
      </c>
      <c r="M4518" t="s">
        <v>9033</v>
      </c>
    </row>
    <row r="4519" spans="1:13" x14ac:dyDescent="0.25">
      <c r="A4519">
        <v>9507</v>
      </c>
      <c r="B4519">
        <v>2015</v>
      </c>
      <c r="C4519" t="s">
        <v>3443</v>
      </c>
      <c r="D4519" t="s">
        <v>759</v>
      </c>
      <c r="E4519" t="s">
        <v>3194</v>
      </c>
      <c r="F4519" t="s">
        <v>3485</v>
      </c>
      <c r="G4519" t="s">
        <v>3841</v>
      </c>
      <c r="H4519">
        <v>70</v>
      </c>
      <c r="I4519">
        <v>61</v>
      </c>
      <c r="K4519" t="s">
        <v>2768</v>
      </c>
      <c r="L4519">
        <v>1</v>
      </c>
      <c r="M4519" t="s">
        <v>9044</v>
      </c>
    </row>
    <row r="4520" spans="1:13" x14ac:dyDescent="0.25">
      <c r="A4520">
        <v>9508</v>
      </c>
      <c r="B4520">
        <v>2015</v>
      </c>
      <c r="C4520" t="s">
        <v>3443</v>
      </c>
      <c r="D4520" t="s">
        <v>44</v>
      </c>
      <c r="E4520" t="s">
        <v>3194</v>
      </c>
      <c r="F4520" t="s">
        <v>3478</v>
      </c>
      <c r="G4520" t="s">
        <v>3841</v>
      </c>
      <c r="H4520">
        <v>88</v>
      </c>
      <c r="I4520">
        <v>73</v>
      </c>
      <c r="K4520" t="s">
        <v>2769</v>
      </c>
      <c r="L4520">
        <v>1</v>
      </c>
      <c r="M4520" t="s">
        <v>9022</v>
      </c>
    </row>
    <row r="4521" spans="1:13" x14ac:dyDescent="0.25">
      <c r="A4521">
        <v>9509</v>
      </c>
      <c r="B4521">
        <v>2015</v>
      </c>
      <c r="C4521" t="s">
        <v>3443</v>
      </c>
      <c r="D4521" t="s">
        <v>761</v>
      </c>
      <c r="E4521" t="s">
        <v>3194</v>
      </c>
      <c r="F4521" t="s">
        <v>3508</v>
      </c>
      <c r="G4521" t="s">
        <v>3841</v>
      </c>
      <c r="H4521">
        <v>73</v>
      </c>
      <c r="I4521">
        <v>60</v>
      </c>
      <c r="K4521" t="s">
        <v>2770</v>
      </c>
      <c r="L4521">
        <v>1</v>
      </c>
      <c r="M4521" t="s">
        <v>8978</v>
      </c>
    </row>
    <row r="4522" spans="1:13" x14ac:dyDescent="0.25">
      <c r="A4522">
        <v>9511</v>
      </c>
      <c r="B4522">
        <v>2015</v>
      </c>
      <c r="C4522" t="s">
        <v>3443</v>
      </c>
      <c r="D4522" t="s">
        <v>49</v>
      </c>
      <c r="E4522" t="s">
        <v>3194</v>
      </c>
      <c r="F4522" t="s">
        <v>3435</v>
      </c>
      <c r="G4522" t="s">
        <v>3842</v>
      </c>
      <c r="H4522">
        <v>83</v>
      </c>
      <c r="I4522">
        <v>58</v>
      </c>
      <c r="K4522" t="s">
        <v>2771</v>
      </c>
      <c r="L4522">
        <v>1</v>
      </c>
      <c r="M4522" t="s">
        <v>8900</v>
      </c>
    </row>
    <row r="4523" spans="1:13" x14ac:dyDescent="0.25">
      <c r="A4523">
        <v>9514</v>
      </c>
      <c r="B4523">
        <v>2015</v>
      </c>
      <c r="C4523" t="s">
        <v>3443</v>
      </c>
      <c r="D4523" t="s">
        <v>95</v>
      </c>
      <c r="E4523" t="s">
        <v>3194</v>
      </c>
      <c r="F4523" t="s">
        <v>3294</v>
      </c>
      <c r="G4523" t="s">
        <v>3842</v>
      </c>
      <c r="H4523">
        <v>55</v>
      </c>
      <c r="I4523">
        <v>54</v>
      </c>
      <c r="K4523" t="s">
        <v>2772</v>
      </c>
      <c r="L4523">
        <v>1</v>
      </c>
      <c r="M4523" t="s">
        <v>8882</v>
      </c>
    </row>
    <row r="4524" spans="1:13" x14ac:dyDescent="0.25">
      <c r="A4524">
        <v>9515</v>
      </c>
      <c r="B4524">
        <v>2015</v>
      </c>
      <c r="C4524" t="s">
        <v>3443</v>
      </c>
      <c r="D4524" t="s">
        <v>711</v>
      </c>
      <c r="E4524" t="s">
        <v>3194</v>
      </c>
      <c r="F4524" t="s">
        <v>3526</v>
      </c>
      <c r="G4524" t="s">
        <v>3841</v>
      </c>
      <c r="H4524">
        <v>74</v>
      </c>
      <c r="I4524">
        <v>73</v>
      </c>
      <c r="K4524" t="s">
        <v>2773</v>
      </c>
      <c r="L4524">
        <v>1</v>
      </c>
      <c r="M4524" t="s">
        <v>8997</v>
      </c>
    </row>
    <row r="4525" spans="1:13" x14ac:dyDescent="0.25">
      <c r="A4525">
        <v>9519</v>
      </c>
      <c r="B4525">
        <v>2015</v>
      </c>
      <c r="C4525" t="s">
        <v>3443</v>
      </c>
      <c r="D4525" t="s">
        <v>310</v>
      </c>
      <c r="E4525" t="s">
        <v>3194</v>
      </c>
      <c r="F4525" t="s">
        <v>3528</v>
      </c>
      <c r="G4525" t="s">
        <v>3841</v>
      </c>
      <c r="H4525">
        <v>75</v>
      </c>
      <c r="I4525">
        <v>69</v>
      </c>
      <c r="K4525" t="s">
        <v>2224</v>
      </c>
      <c r="L4525">
        <v>1</v>
      </c>
      <c r="M4525" t="s">
        <v>9013</v>
      </c>
    </row>
    <row r="4526" spans="1:13" x14ac:dyDescent="0.25">
      <c r="A4526">
        <v>9521</v>
      </c>
      <c r="B4526">
        <v>2015</v>
      </c>
      <c r="C4526" t="s">
        <v>3457</v>
      </c>
      <c r="D4526" t="s">
        <v>64</v>
      </c>
      <c r="E4526" t="s">
        <v>3194</v>
      </c>
      <c r="F4526" t="s">
        <v>3839</v>
      </c>
      <c r="G4526" t="s">
        <v>3842</v>
      </c>
      <c r="H4526">
        <v>75</v>
      </c>
      <c r="I4526">
        <v>49</v>
      </c>
      <c r="K4526" t="s">
        <v>176</v>
      </c>
      <c r="L4526">
        <v>1</v>
      </c>
      <c r="M4526" t="s">
        <v>9045</v>
      </c>
    </row>
    <row r="4527" spans="1:13" x14ac:dyDescent="0.25">
      <c r="A4527">
        <v>9522</v>
      </c>
      <c r="B4527">
        <v>2015</v>
      </c>
      <c r="C4527" t="s">
        <v>3457</v>
      </c>
      <c r="D4527" t="s">
        <v>148</v>
      </c>
      <c r="E4527" t="s">
        <v>3194</v>
      </c>
      <c r="F4527" t="s">
        <v>3299</v>
      </c>
      <c r="G4527" t="s">
        <v>3841</v>
      </c>
      <c r="H4527">
        <v>79</v>
      </c>
      <c r="I4527">
        <v>77</v>
      </c>
      <c r="J4527" t="s">
        <v>3843</v>
      </c>
      <c r="K4527" t="s">
        <v>11</v>
      </c>
      <c r="L4527">
        <v>1</v>
      </c>
      <c r="M4527" t="s">
        <v>7788</v>
      </c>
    </row>
    <row r="4528" spans="1:13" x14ac:dyDescent="0.25">
      <c r="A4528">
        <v>9528</v>
      </c>
      <c r="B4528">
        <v>2015</v>
      </c>
      <c r="C4528" t="s">
        <v>3457</v>
      </c>
      <c r="D4528" t="s">
        <v>289</v>
      </c>
      <c r="E4528" t="s">
        <v>3194</v>
      </c>
      <c r="F4528" t="s">
        <v>3371</v>
      </c>
      <c r="G4528" t="s">
        <v>3842</v>
      </c>
      <c r="H4528">
        <v>74</v>
      </c>
      <c r="I4528">
        <v>45</v>
      </c>
      <c r="K4528" t="s">
        <v>152</v>
      </c>
      <c r="L4528">
        <v>1</v>
      </c>
      <c r="M4528" t="s">
        <v>6303</v>
      </c>
    </row>
    <row r="4529" spans="1:13" x14ac:dyDescent="0.25">
      <c r="A4529">
        <v>9529</v>
      </c>
      <c r="B4529">
        <v>2015</v>
      </c>
      <c r="C4529" t="s">
        <v>3457</v>
      </c>
      <c r="D4529" t="s">
        <v>314</v>
      </c>
      <c r="E4529" t="s">
        <v>3194</v>
      </c>
      <c r="F4529" t="s">
        <v>3839</v>
      </c>
      <c r="G4529" t="s">
        <v>3842</v>
      </c>
      <c r="H4529">
        <v>84</v>
      </c>
      <c r="I4529">
        <v>60</v>
      </c>
      <c r="K4529" t="s">
        <v>153</v>
      </c>
      <c r="L4529">
        <v>1</v>
      </c>
      <c r="M4529" t="s">
        <v>9047</v>
      </c>
    </row>
    <row r="4530" spans="1:13" x14ac:dyDescent="0.25">
      <c r="A4530">
        <v>9530</v>
      </c>
      <c r="B4530">
        <v>2015</v>
      </c>
      <c r="C4530" t="s">
        <v>3457</v>
      </c>
      <c r="D4530" t="s">
        <v>78</v>
      </c>
      <c r="E4530" t="s">
        <v>3194</v>
      </c>
      <c r="F4530" t="s">
        <v>3377</v>
      </c>
      <c r="G4530" t="s">
        <v>3842</v>
      </c>
      <c r="H4530">
        <v>59</v>
      </c>
      <c r="I4530">
        <v>48</v>
      </c>
      <c r="K4530" t="s">
        <v>265</v>
      </c>
      <c r="L4530">
        <v>1</v>
      </c>
      <c r="M4530" t="s">
        <v>6688</v>
      </c>
    </row>
    <row r="4531" spans="1:13" x14ac:dyDescent="0.25">
      <c r="A4531">
        <v>9531</v>
      </c>
      <c r="B4531">
        <v>2015</v>
      </c>
      <c r="C4531" t="s">
        <v>3457</v>
      </c>
      <c r="D4531" t="s">
        <v>263</v>
      </c>
      <c r="E4531" t="s">
        <v>3194</v>
      </c>
      <c r="F4531" t="s">
        <v>3529</v>
      </c>
      <c r="G4531" t="s">
        <v>3842</v>
      </c>
      <c r="H4531">
        <v>66</v>
      </c>
      <c r="I4531">
        <v>60</v>
      </c>
      <c r="K4531" t="s">
        <v>266</v>
      </c>
      <c r="L4531">
        <v>1</v>
      </c>
      <c r="M4531" t="s">
        <v>9048</v>
      </c>
    </row>
    <row r="4532" spans="1:13" x14ac:dyDescent="0.25">
      <c r="A4532">
        <v>9532</v>
      </c>
      <c r="B4532">
        <v>2015</v>
      </c>
      <c r="C4532" t="s">
        <v>3457</v>
      </c>
      <c r="D4532" t="s">
        <v>26</v>
      </c>
      <c r="E4532" t="s">
        <v>3194</v>
      </c>
      <c r="F4532" t="s">
        <v>3839</v>
      </c>
      <c r="G4532" t="s">
        <v>3842</v>
      </c>
      <c r="H4532">
        <v>94</v>
      </c>
      <c r="I4532">
        <v>57</v>
      </c>
      <c r="K4532" t="s">
        <v>267</v>
      </c>
      <c r="L4532">
        <v>1</v>
      </c>
      <c r="M4532" t="s">
        <v>9049</v>
      </c>
    </row>
    <row r="4533" spans="1:13" x14ac:dyDescent="0.25">
      <c r="A4533">
        <v>9535</v>
      </c>
      <c r="B4533">
        <v>2015</v>
      </c>
      <c r="C4533" t="s">
        <v>3457</v>
      </c>
      <c r="D4533" t="s">
        <v>199</v>
      </c>
      <c r="E4533" t="s">
        <v>3194</v>
      </c>
      <c r="F4533" t="s">
        <v>3443</v>
      </c>
      <c r="G4533" t="s">
        <v>3842</v>
      </c>
      <c r="H4533">
        <v>81</v>
      </c>
      <c r="I4533">
        <v>66</v>
      </c>
      <c r="K4533" t="s">
        <v>530</v>
      </c>
      <c r="L4533">
        <v>1</v>
      </c>
      <c r="M4533" t="s">
        <v>9043</v>
      </c>
    </row>
    <row r="4534" spans="1:13" x14ac:dyDescent="0.25">
      <c r="A4534">
        <v>9538</v>
      </c>
      <c r="B4534">
        <v>2015</v>
      </c>
      <c r="C4534" t="s">
        <v>3457</v>
      </c>
      <c r="D4534" t="s">
        <v>39</v>
      </c>
      <c r="E4534" t="s">
        <v>3194</v>
      </c>
      <c r="F4534" t="s">
        <v>3526</v>
      </c>
      <c r="G4534" t="s">
        <v>3842</v>
      </c>
      <c r="H4534">
        <v>79</v>
      </c>
      <c r="I4534">
        <v>54</v>
      </c>
      <c r="K4534" t="s">
        <v>633</v>
      </c>
      <c r="L4534">
        <v>1</v>
      </c>
      <c r="M4534" t="s">
        <v>8992</v>
      </c>
    </row>
    <row r="4535" spans="1:13" x14ac:dyDescent="0.25">
      <c r="A4535">
        <v>9541</v>
      </c>
      <c r="B4535">
        <v>2015</v>
      </c>
      <c r="C4535" t="s">
        <v>3457</v>
      </c>
      <c r="D4535" t="s">
        <v>44</v>
      </c>
      <c r="E4535" t="s">
        <v>3194</v>
      </c>
      <c r="F4535" t="s">
        <v>3485</v>
      </c>
      <c r="G4535" t="s">
        <v>3842</v>
      </c>
      <c r="H4535">
        <v>61</v>
      </c>
      <c r="I4535">
        <v>51</v>
      </c>
      <c r="K4535" t="s">
        <v>2775</v>
      </c>
      <c r="L4535">
        <v>1</v>
      </c>
      <c r="M4535" t="s">
        <v>9050</v>
      </c>
    </row>
    <row r="4536" spans="1:13" x14ac:dyDescent="0.25">
      <c r="A4536">
        <v>9542</v>
      </c>
      <c r="B4536">
        <v>2015</v>
      </c>
      <c r="C4536" t="s">
        <v>3457</v>
      </c>
      <c r="D4536" t="s">
        <v>47</v>
      </c>
      <c r="E4536" t="s">
        <v>3194</v>
      </c>
      <c r="F4536" t="s">
        <v>3525</v>
      </c>
      <c r="G4536" t="s">
        <v>3842</v>
      </c>
      <c r="H4536">
        <v>95</v>
      </c>
      <c r="I4536">
        <v>59</v>
      </c>
      <c r="K4536" t="s">
        <v>2776</v>
      </c>
      <c r="L4536">
        <v>1</v>
      </c>
      <c r="M4536" t="s">
        <v>8922</v>
      </c>
    </row>
    <row r="4537" spans="1:13" x14ac:dyDescent="0.25">
      <c r="A4537">
        <v>9546</v>
      </c>
      <c r="B4537">
        <v>2015</v>
      </c>
      <c r="C4537" t="s">
        <v>3457</v>
      </c>
      <c r="D4537" t="s">
        <v>95</v>
      </c>
      <c r="E4537" t="s">
        <v>3194</v>
      </c>
      <c r="F4537" t="s">
        <v>3528</v>
      </c>
      <c r="G4537" t="s">
        <v>3842</v>
      </c>
      <c r="H4537">
        <v>86</v>
      </c>
      <c r="I4537">
        <v>71</v>
      </c>
      <c r="K4537" t="s">
        <v>2777</v>
      </c>
      <c r="L4537">
        <v>1</v>
      </c>
      <c r="M4537" t="s">
        <v>9011</v>
      </c>
    </row>
    <row r="4538" spans="1:13" x14ac:dyDescent="0.25">
      <c r="A4538">
        <v>9547</v>
      </c>
      <c r="B4538">
        <v>2015</v>
      </c>
      <c r="C4538" t="s">
        <v>3457</v>
      </c>
      <c r="D4538" t="s">
        <v>711</v>
      </c>
      <c r="E4538" t="s">
        <v>3194</v>
      </c>
      <c r="F4538" t="s">
        <v>3483</v>
      </c>
      <c r="G4538" t="s">
        <v>3842</v>
      </c>
      <c r="H4538">
        <v>103</v>
      </c>
      <c r="I4538">
        <v>74</v>
      </c>
      <c r="K4538" t="s">
        <v>2778</v>
      </c>
      <c r="L4538">
        <v>1</v>
      </c>
      <c r="M4538" t="s">
        <v>8965</v>
      </c>
    </row>
    <row r="4539" spans="1:13" x14ac:dyDescent="0.25">
      <c r="A4539">
        <v>9549</v>
      </c>
      <c r="B4539">
        <v>2015</v>
      </c>
      <c r="C4539" t="s">
        <v>3457</v>
      </c>
      <c r="D4539" t="s">
        <v>652</v>
      </c>
      <c r="E4539" t="s">
        <v>3194</v>
      </c>
      <c r="F4539" t="s">
        <v>3527</v>
      </c>
      <c r="G4539" t="s">
        <v>3842</v>
      </c>
      <c r="H4539">
        <v>83</v>
      </c>
      <c r="I4539">
        <v>62</v>
      </c>
      <c r="K4539" t="s">
        <v>2779</v>
      </c>
      <c r="L4539">
        <v>1</v>
      </c>
      <c r="M4539" t="s">
        <v>8948</v>
      </c>
    </row>
    <row r="4540" spans="1:13" x14ac:dyDescent="0.25">
      <c r="A4540">
        <v>9550</v>
      </c>
      <c r="B4540">
        <v>2015</v>
      </c>
      <c r="C4540" t="s">
        <v>3457</v>
      </c>
      <c r="D4540" t="s">
        <v>308</v>
      </c>
      <c r="E4540" t="s">
        <v>3194</v>
      </c>
      <c r="F4540" t="s">
        <v>3478</v>
      </c>
      <c r="G4540" t="s">
        <v>3842</v>
      </c>
      <c r="H4540">
        <v>92</v>
      </c>
      <c r="I4540">
        <v>66</v>
      </c>
      <c r="K4540" t="s">
        <v>2780</v>
      </c>
      <c r="L4540">
        <v>1</v>
      </c>
      <c r="M4540" t="s">
        <v>9025</v>
      </c>
    </row>
    <row r="4541" spans="1:13" x14ac:dyDescent="0.25">
      <c r="A4541">
        <v>9551</v>
      </c>
      <c r="B4541">
        <v>2015</v>
      </c>
      <c r="C4541" t="s">
        <v>3457</v>
      </c>
      <c r="D4541" t="s">
        <v>310</v>
      </c>
      <c r="E4541" t="s">
        <v>3194</v>
      </c>
      <c r="F4541" t="s">
        <v>3384</v>
      </c>
      <c r="G4541" t="s">
        <v>3842</v>
      </c>
      <c r="H4541">
        <v>64</v>
      </c>
      <c r="I4541">
        <v>55</v>
      </c>
      <c r="K4541" t="s">
        <v>2781</v>
      </c>
      <c r="L4541">
        <v>1</v>
      </c>
      <c r="M4541" t="s">
        <v>9038</v>
      </c>
    </row>
    <row r="4542" spans="1:13" x14ac:dyDescent="0.25">
      <c r="A4542">
        <v>9553</v>
      </c>
      <c r="B4542">
        <v>2015</v>
      </c>
      <c r="C4542" t="s">
        <v>3485</v>
      </c>
      <c r="D4542" t="s">
        <v>64</v>
      </c>
      <c r="E4542" t="s">
        <v>3194</v>
      </c>
      <c r="F4542" t="s">
        <v>3839</v>
      </c>
      <c r="G4542" t="s">
        <v>3842</v>
      </c>
      <c r="H4542">
        <v>73</v>
      </c>
      <c r="I4542">
        <v>58</v>
      </c>
      <c r="K4542" t="s">
        <v>176</v>
      </c>
      <c r="L4542">
        <v>1</v>
      </c>
      <c r="M4542" t="s">
        <v>9052</v>
      </c>
    </row>
    <row r="4543" spans="1:13" x14ac:dyDescent="0.25">
      <c r="A4543">
        <v>9557</v>
      </c>
      <c r="B4543">
        <v>2015</v>
      </c>
      <c r="C4543" t="s">
        <v>3485</v>
      </c>
      <c r="D4543" t="s">
        <v>102</v>
      </c>
      <c r="E4543" t="s">
        <v>3194</v>
      </c>
      <c r="F4543" t="s">
        <v>3515</v>
      </c>
      <c r="G4543" t="s">
        <v>3842</v>
      </c>
      <c r="H4543">
        <v>75</v>
      </c>
      <c r="I4543">
        <v>66</v>
      </c>
      <c r="K4543" t="s">
        <v>150</v>
      </c>
      <c r="L4543">
        <v>1</v>
      </c>
      <c r="M4543" t="s">
        <v>9053</v>
      </c>
    </row>
    <row r="4544" spans="1:13" x14ac:dyDescent="0.25">
      <c r="A4544">
        <v>9559</v>
      </c>
      <c r="B4544">
        <v>2015</v>
      </c>
      <c r="C4544" t="s">
        <v>3485</v>
      </c>
      <c r="D4544" t="s">
        <v>20</v>
      </c>
      <c r="E4544" t="s">
        <v>3194</v>
      </c>
      <c r="F4544" t="s">
        <v>3310</v>
      </c>
      <c r="G4544" t="s">
        <v>3841</v>
      </c>
      <c r="H4544">
        <v>64</v>
      </c>
      <c r="I4544">
        <v>48</v>
      </c>
      <c r="K4544" t="s">
        <v>350</v>
      </c>
      <c r="L4544">
        <v>1</v>
      </c>
      <c r="M4544" t="s">
        <v>9054</v>
      </c>
    </row>
    <row r="4545" spans="1:13" x14ac:dyDescent="0.25">
      <c r="A4545">
        <v>9560</v>
      </c>
      <c r="B4545">
        <v>2015</v>
      </c>
      <c r="C4545" t="s">
        <v>3485</v>
      </c>
      <c r="D4545" t="s">
        <v>351</v>
      </c>
      <c r="E4545" t="s">
        <v>3194</v>
      </c>
      <c r="F4545" t="s">
        <v>3419</v>
      </c>
      <c r="G4545" t="s">
        <v>3841</v>
      </c>
      <c r="H4545">
        <v>73</v>
      </c>
      <c r="I4545">
        <v>60</v>
      </c>
      <c r="K4545" t="s">
        <v>484</v>
      </c>
      <c r="L4545">
        <v>1</v>
      </c>
      <c r="M4545" t="s">
        <v>6767</v>
      </c>
    </row>
    <row r="4546" spans="1:13" x14ac:dyDescent="0.25">
      <c r="A4546">
        <v>9564</v>
      </c>
      <c r="B4546">
        <v>2015</v>
      </c>
      <c r="C4546" t="s">
        <v>3485</v>
      </c>
      <c r="D4546" t="s">
        <v>30</v>
      </c>
      <c r="E4546" t="s">
        <v>3194</v>
      </c>
      <c r="F4546" t="s">
        <v>3839</v>
      </c>
      <c r="G4546" t="s">
        <v>3842</v>
      </c>
      <c r="H4546">
        <v>87</v>
      </c>
      <c r="I4546">
        <v>55</v>
      </c>
      <c r="K4546" t="s">
        <v>31</v>
      </c>
      <c r="L4546">
        <v>1</v>
      </c>
      <c r="M4546" t="s">
        <v>9056</v>
      </c>
    </row>
    <row r="4547" spans="1:13" x14ac:dyDescent="0.25">
      <c r="A4547">
        <v>9566</v>
      </c>
      <c r="B4547">
        <v>2015</v>
      </c>
      <c r="C4547" t="s">
        <v>3485</v>
      </c>
      <c r="D4547" t="s">
        <v>36</v>
      </c>
      <c r="E4547" t="s">
        <v>3194</v>
      </c>
      <c r="F4547" t="s">
        <v>3508</v>
      </c>
      <c r="G4547" t="s">
        <v>3842</v>
      </c>
      <c r="H4547">
        <v>71</v>
      </c>
      <c r="I4547">
        <v>61</v>
      </c>
      <c r="K4547" t="s">
        <v>35</v>
      </c>
      <c r="L4547">
        <v>1</v>
      </c>
      <c r="M4547" t="s">
        <v>8974</v>
      </c>
    </row>
    <row r="4548" spans="1:13" x14ac:dyDescent="0.25">
      <c r="A4548">
        <v>9567</v>
      </c>
      <c r="B4548">
        <v>2015</v>
      </c>
      <c r="C4548" t="s">
        <v>3485</v>
      </c>
      <c r="D4548" t="s">
        <v>1248</v>
      </c>
      <c r="E4548" t="s">
        <v>3194</v>
      </c>
      <c r="F4548" t="s">
        <v>3483</v>
      </c>
      <c r="G4548" t="s">
        <v>3841</v>
      </c>
      <c r="H4548">
        <v>66</v>
      </c>
      <c r="I4548">
        <v>64</v>
      </c>
      <c r="K4548" t="s">
        <v>2685</v>
      </c>
      <c r="L4548">
        <v>1</v>
      </c>
      <c r="M4548" t="s">
        <v>8959</v>
      </c>
    </row>
    <row r="4549" spans="1:13" x14ac:dyDescent="0.25">
      <c r="A4549">
        <v>9569</v>
      </c>
      <c r="B4549">
        <v>2015</v>
      </c>
      <c r="C4549" t="s">
        <v>3485</v>
      </c>
      <c r="D4549" t="s">
        <v>455</v>
      </c>
      <c r="E4549" t="s">
        <v>3194</v>
      </c>
      <c r="F4549" t="s">
        <v>3478</v>
      </c>
      <c r="G4549" t="s">
        <v>3842</v>
      </c>
      <c r="H4549">
        <v>88</v>
      </c>
      <c r="I4549">
        <v>76</v>
      </c>
      <c r="K4549" t="s">
        <v>2783</v>
      </c>
      <c r="L4549">
        <v>1</v>
      </c>
      <c r="M4549" t="s">
        <v>9021</v>
      </c>
    </row>
    <row r="4550" spans="1:13" x14ac:dyDescent="0.25">
      <c r="A4550">
        <v>9573</v>
      </c>
      <c r="B4550">
        <v>2015</v>
      </c>
      <c r="C4550" t="s">
        <v>3485</v>
      </c>
      <c r="D4550" t="s">
        <v>89</v>
      </c>
      <c r="E4550" t="s">
        <v>3194</v>
      </c>
      <c r="F4550" t="s">
        <v>3527</v>
      </c>
      <c r="G4550" t="s">
        <v>3842</v>
      </c>
      <c r="H4550">
        <v>71</v>
      </c>
      <c r="I4550">
        <v>70</v>
      </c>
      <c r="K4550" t="s">
        <v>2784</v>
      </c>
      <c r="L4550">
        <v>1</v>
      </c>
      <c r="M4550" t="s">
        <v>8942</v>
      </c>
    </row>
    <row r="4551" spans="1:13" x14ac:dyDescent="0.25">
      <c r="A4551">
        <v>9576</v>
      </c>
      <c r="B4551">
        <v>2015</v>
      </c>
      <c r="C4551" t="s">
        <v>3485</v>
      </c>
      <c r="D4551" t="s">
        <v>92</v>
      </c>
      <c r="E4551" t="s">
        <v>3194</v>
      </c>
      <c r="F4551" t="s">
        <v>3457</v>
      </c>
      <c r="G4551" t="s">
        <v>3842</v>
      </c>
      <c r="H4551">
        <v>71</v>
      </c>
      <c r="I4551">
        <v>63</v>
      </c>
      <c r="K4551" t="s">
        <v>2785</v>
      </c>
      <c r="L4551">
        <v>1</v>
      </c>
      <c r="M4551" t="s">
        <v>9051</v>
      </c>
    </row>
    <row r="4552" spans="1:13" x14ac:dyDescent="0.25">
      <c r="A4552">
        <v>9577</v>
      </c>
      <c r="B4552">
        <v>2015</v>
      </c>
      <c r="C4552" t="s">
        <v>3485</v>
      </c>
      <c r="D4552" t="s">
        <v>650</v>
      </c>
      <c r="E4552" t="s">
        <v>3194</v>
      </c>
      <c r="F4552" t="s">
        <v>3526</v>
      </c>
      <c r="G4552" t="s">
        <v>3842</v>
      </c>
      <c r="H4552">
        <v>55</v>
      </c>
      <c r="I4552">
        <v>53</v>
      </c>
      <c r="K4552" t="s">
        <v>2786</v>
      </c>
      <c r="L4552">
        <v>1</v>
      </c>
      <c r="M4552" t="s">
        <v>8995</v>
      </c>
    </row>
    <row r="4553" spans="1:13" x14ac:dyDescent="0.25">
      <c r="A4553">
        <v>9580</v>
      </c>
      <c r="B4553">
        <v>2015</v>
      </c>
      <c r="C4553" t="s">
        <v>3485</v>
      </c>
      <c r="D4553" t="s">
        <v>56</v>
      </c>
      <c r="E4553" t="s">
        <v>3194</v>
      </c>
      <c r="F4553" t="s">
        <v>3384</v>
      </c>
      <c r="G4553" t="s">
        <v>3842</v>
      </c>
      <c r="H4553">
        <v>61</v>
      </c>
      <c r="I4553">
        <v>59</v>
      </c>
      <c r="K4553" t="s">
        <v>2787</v>
      </c>
      <c r="L4553">
        <v>1</v>
      </c>
      <c r="M4553" t="s">
        <v>9037</v>
      </c>
    </row>
    <row r="4554" spans="1:13" x14ac:dyDescent="0.25">
      <c r="A4554">
        <v>9581</v>
      </c>
      <c r="B4554">
        <v>2015</v>
      </c>
      <c r="C4554" t="s">
        <v>3485</v>
      </c>
      <c r="D4554" t="s">
        <v>308</v>
      </c>
      <c r="E4554" t="s">
        <v>3194</v>
      </c>
      <c r="F4554" t="s">
        <v>3525</v>
      </c>
      <c r="G4554" t="s">
        <v>3842</v>
      </c>
      <c r="H4554">
        <v>85</v>
      </c>
      <c r="I4554">
        <v>72</v>
      </c>
      <c r="K4554" t="s">
        <v>2788</v>
      </c>
      <c r="L4554">
        <v>1</v>
      </c>
      <c r="M4554" t="s">
        <v>8928</v>
      </c>
    </row>
    <row r="4555" spans="1:13" x14ac:dyDescent="0.25">
      <c r="A4555">
        <v>9582</v>
      </c>
      <c r="B4555">
        <v>2015</v>
      </c>
      <c r="C4555" t="s">
        <v>3485</v>
      </c>
      <c r="D4555" t="s">
        <v>310</v>
      </c>
      <c r="E4555" t="s">
        <v>3194</v>
      </c>
      <c r="F4555" t="s">
        <v>3294</v>
      </c>
      <c r="G4555" t="s">
        <v>3842</v>
      </c>
      <c r="H4555">
        <v>58</v>
      </c>
      <c r="I4555">
        <v>27</v>
      </c>
      <c r="K4555" t="s">
        <v>2789</v>
      </c>
      <c r="L4555">
        <v>1</v>
      </c>
      <c r="M4555" t="s">
        <v>8887</v>
      </c>
    </row>
    <row r="4556" spans="1:13" x14ac:dyDescent="0.25">
      <c r="A4556">
        <v>9587</v>
      </c>
      <c r="B4556">
        <v>2015</v>
      </c>
      <c r="C4556" t="s">
        <v>3521</v>
      </c>
      <c r="D4556" t="s">
        <v>12</v>
      </c>
      <c r="E4556" t="s">
        <v>3194</v>
      </c>
      <c r="F4556" t="s">
        <v>3839</v>
      </c>
      <c r="G4556" t="s">
        <v>3842</v>
      </c>
      <c r="H4556">
        <v>81</v>
      </c>
      <c r="I4556">
        <v>61</v>
      </c>
      <c r="K4556" t="s">
        <v>13</v>
      </c>
      <c r="L4556">
        <v>1</v>
      </c>
      <c r="M4556" t="s">
        <v>9057</v>
      </c>
    </row>
    <row r="4557" spans="1:13" x14ac:dyDescent="0.25">
      <c r="A4557">
        <v>9588</v>
      </c>
      <c r="B4557">
        <v>2015</v>
      </c>
      <c r="C4557" t="s">
        <v>3521</v>
      </c>
      <c r="D4557" t="s">
        <v>70</v>
      </c>
      <c r="E4557" t="s">
        <v>3194</v>
      </c>
      <c r="F4557" t="s">
        <v>3441</v>
      </c>
      <c r="G4557" t="s">
        <v>3841</v>
      </c>
      <c r="H4557">
        <v>67</v>
      </c>
      <c r="I4557">
        <v>61</v>
      </c>
      <c r="K4557" t="s">
        <v>67</v>
      </c>
      <c r="L4557">
        <v>1</v>
      </c>
      <c r="M4557" t="s">
        <v>8191</v>
      </c>
    </row>
    <row r="4558" spans="1:13" x14ac:dyDescent="0.25">
      <c r="A4558">
        <v>9595</v>
      </c>
      <c r="B4558">
        <v>2015</v>
      </c>
      <c r="C4558" t="s">
        <v>3521</v>
      </c>
      <c r="D4558" t="s">
        <v>32</v>
      </c>
      <c r="E4558" t="s">
        <v>3194</v>
      </c>
      <c r="F4558" t="s">
        <v>3469</v>
      </c>
      <c r="G4558" t="s">
        <v>3841</v>
      </c>
      <c r="H4558">
        <v>70</v>
      </c>
      <c r="I4558">
        <v>67</v>
      </c>
      <c r="K4558" t="s">
        <v>2791</v>
      </c>
      <c r="L4558">
        <v>1</v>
      </c>
      <c r="M4558" t="s">
        <v>9058</v>
      </c>
    </row>
    <row r="4559" spans="1:13" x14ac:dyDescent="0.25">
      <c r="A4559">
        <v>9596</v>
      </c>
      <c r="B4559">
        <v>2015</v>
      </c>
      <c r="C4559" t="s">
        <v>3521</v>
      </c>
      <c r="D4559" t="s">
        <v>199</v>
      </c>
      <c r="E4559" t="s">
        <v>3194</v>
      </c>
      <c r="F4559" t="s">
        <v>3536</v>
      </c>
      <c r="G4559" t="s">
        <v>3842</v>
      </c>
      <c r="H4559">
        <v>67</v>
      </c>
      <c r="I4559">
        <v>46</v>
      </c>
      <c r="K4559" t="s">
        <v>2792</v>
      </c>
      <c r="L4559">
        <v>1</v>
      </c>
      <c r="M4559" t="s">
        <v>9059</v>
      </c>
    </row>
    <row r="4560" spans="1:13" x14ac:dyDescent="0.25">
      <c r="A4560">
        <v>9599</v>
      </c>
      <c r="B4560">
        <v>2015</v>
      </c>
      <c r="C4560" t="s">
        <v>3521</v>
      </c>
      <c r="D4560" t="s">
        <v>85</v>
      </c>
      <c r="E4560" t="s">
        <v>3194</v>
      </c>
      <c r="F4560" t="s">
        <v>3522</v>
      </c>
      <c r="G4560" t="s">
        <v>3841</v>
      </c>
      <c r="H4560">
        <v>59</v>
      </c>
      <c r="I4560">
        <v>56</v>
      </c>
      <c r="K4560" t="s">
        <v>2793</v>
      </c>
      <c r="L4560">
        <v>1</v>
      </c>
      <c r="M4560" t="s">
        <v>9062</v>
      </c>
    </row>
    <row r="4561" spans="1:13" x14ac:dyDescent="0.25">
      <c r="A4561">
        <v>9600</v>
      </c>
      <c r="B4561">
        <v>2015</v>
      </c>
      <c r="C4561" t="s">
        <v>3521</v>
      </c>
      <c r="D4561" t="s">
        <v>317</v>
      </c>
      <c r="E4561" t="s">
        <v>3194</v>
      </c>
      <c r="F4561" t="s">
        <v>3477</v>
      </c>
      <c r="G4561" t="s">
        <v>3841</v>
      </c>
      <c r="H4561">
        <v>65</v>
      </c>
      <c r="I4561">
        <v>58</v>
      </c>
      <c r="K4561" t="s">
        <v>2794</v>
      </c>
      <c r="L4561">
        <v>1</v>
      </c>
      <c r="M4561" t="s">
        <v>9063</v>
      </c>
    </row>
    <row r="4562" spans="1:13" x14ac:dyDescent="0.25">
      <c r="A4562">
        <v>9601</v>
      </c>
      <c r="B4562">
        <v>2015</v>
      </c>
      <c r="C4562" t="s">
        <v>3521</v>
      </c>
      <c r="D4562" t="s">
        <v>759</v>
      </c>
      <c r="E4562" t="s">
        <v>3194</v>
      </c>
      <c r="F4562" t="s">
        <v>3535</v>
      </c>
      <c r="G4562" t="s">
        <v>3842</v>
      </c>
      <c r="H4562">
        <v>78</v>
      </c>
      <c r="I4562">
        <v>66</v>
      </c>
      <c r="K4562" t="s">
        <v>2795</v>
      </c>
      <c r="L4562">
        <v>1</v>
      </c>
      <c r="M4562" t="s">
        <v>9064</v>
      </c>
    </row>
    <row r="4563" spans="1:13" x14ac:dyDescent="0.25">
      <c r="A4563">
        <v>9604</v>
      </c>
      <c r="B4563">
        <v>2015</v>
      </c>
      <c r="C4563" t="s">
        <v>3521</v>
      </c>
      <c r="D4563" t="s">
        <v>47</v>
      </c>
      <c r="E4563" t="s">
        <v>3194</v>
      </c>
      <c r="F4563" t="s">
        <v>3515</v>
      </c>
      <c r="G4563" t="s">
        <v>3842</v>
      </c>
      <c r="H4563">
        <v>74</v>
      </c>
      <c r="I4563">
        <v>68</v>
      </c>
      <c r="K4563" t="s">
        <v>2796</v>
      </c>
      <c r="L4563">
        <v>1</v>
      </c>
      <c r="M4563" t="s">
        <v>9067</v>
      </c>
    </row>
    <row r="4564" spans="1:13" x14ac:dyDescent="0.25">
      <c r="A4564">
        <v>9605</v>
      </c>
      <c r="B4564">
        <v>2015</v>
      </c>
      <c r="C4564" t="s">
        <v>3521</v>
      </c>
      <c r="D4564" t="s">
        <v>686</v>
      </c>
      <c r="E4564" t="s">
        <v>3194</v>
      </c>
      <c r="F4564" t="s">
        <v>3533</v>
      </c>
      <c r="G4564" t="s">
        <v>3841</v>
      </c>
      <c r="H4564">
        <v>53</v>
      </c>
      <c r="I4564">
        <v>42</v>
      </c>
      <c r="K4564" t="s">
        <v>2797</v>
      </c>
      <c r="L4564">
        <v>1</v>
      </c>
      <c r="M4564" t="s">
        <v>9068</v>
      </c>
    </row>
    <row r="4565" spans="1:13" x14ac:dyDescent="0.25">
      <c r="A4565">
        <v>9609</v>
      </c>
      <c r="B4565">
        <v>2015</v>
      </c>
      <c r="C4565" t="s">
        <v>3521</v>
      </c>
      <c r="D4565" t="s">
        <v>56</v>
      </c>
      <c r="E4565" t="s">
        <v>3194</v>
      </c>
      <c r="F4565" t="s">
        <v>3534</v>
      </c>
      <c r="G4565" t="s">
        <v>3841</v>
      </c>
      <c r="H4565">
        <v>75</v>
      </c>
      <c r="I4565">
        <v>72</v>
      </c>
      <c r="K4565" t="s">
        <v>2798</v>
      </c>
      <c r="L4565">
        <v>1</v>
      </c>
      <c r="M4565" t="s">
        <v>9072</v>
      </c>
    </row>
    <row r="4566" spans="1:13" x14ac:dyDescent="0.25">
      <c r="A4566">
        <v>9610</v>
      </c>
      <c r="B4566">
        <v>2015</v>
      </c>
      <c r="C4566" t="s">
        <v>3521</v>
      </c>
      <c r="D4566" t="s">
        <v>652</v>
      </c>
      <c r="E4566" t="s">
        <v>3194</v>
      </c>
      <c r="F4566" t="s">
        <v>3530</v>
      </c>
      <c r="G4566" t="s">
        <v>3841</v>
      </c>
      <c r="H4566">
        <v>77</v>
      </c>
      <c r="I4566">
        <v>75</v>
      </c>
      <c r="K4566" t="s">
        <v>2799</v>
      </c>
      <c r="L4566">
        <v>1</v>
      </c>
      <c r="M4566" t="s">
        <v>9073</v>
      </c>
    </row>
    <row r="4567" spans="1:13" x14ac:dyDescent="0.25">
      <c r="A4567">
        <v>9614</v>
      </c>
      <c r="B4567">
        <v>2015</v>
      </c>
      <c r="C4567" t="s">
        <v>3522</v>
      </c>
      <c r="D4567" t="s">
        <v>64</v>
      </c>
      <c r="E4567" t="s">
        <v>3194</v>
      </c>
      <c r="F4567" t="s">
        <v>3839</v>
      </c>
      <c r="G4567" t="s">
        <v>3842</v>
      </c>
      <c r="H4567">
        <v>105</v>
      </c>
      <c r="I4567">
        <v>64</v>
      </c>
      <c r="K4567" t="s">
        <v>176</v>
      </c>
      <c r="L4567">
        <v>1</v>
      </c>
      <c r="M4567" t="s">
        <v>9077</v>
      </c>
    </row>
    <row r="4568" spans="1:13" x14ac:dyDescent="0.25">
      <c r="A4568">
        <v>9619</v>
      </c>
      <c r="B4568">
        <v>2015</v>
      </c>
      <c r="C4568" t="s">
        <v>3522</v>
      </c>
      <c r="D4568" t="s">
        <v>20</v>
      </c>
      <c r="E4568" t="s">
        <v>3194</v>
      </c>
      <c r="F4568" t="s">
        <v>3441</v>
      </c>
      <c r="G4568" t="s">
        <v>3842</v>
      </c>
      <c r="H4568">
        <v>80</v>
      </c>
      <c r="I4568">
        <v>55</v>
      </c>
      <c r="K4568" t="s">
        <v>235</v>
      </c>
      <c r="L4568">
        <v>1</v>
      </c>
      <c r="M4568" t="s">
        <v>8193</v>
      </c>
    </row>
    <row r="4569" spans="1:13" x14ac:dyDescent="0.25">
      <c r="A4569">
        <v>9622</v>
      </c>
      <c r="B4569">
        <v>2015</v>
      </c>
      <c r="C4569" t="s">
        <v>3522</v>
      </c>
      <c r="D4569" t="s">
        <v>30</v>
      </c>
      <c r="E4569" t="s">
        <v>3194</v>
      </c>
      <c r="F4569" t="s">
        <v>3839</v>
      </c>
      <c r="G4569" t="s">
        <v>3842</v>
      </c>
      <c r="H4569">
        <v>76</v>
      </c>
      <c r="I4569">
        <v>65</v>
      </c>
      <c r="K4569" t="s">
        <v>315</v>
      </c>
      <c r="L4569">
        <v>1</v>
      </c>
      <c r="M4569" t="s">
        <v>9080</v>
      </c>
    </row>
    <row r="4570" spans="1:13" x14ac:dyDescent="0.25">
      <c r="A4570">
        <v>9623</v>
      </c>
      <c r="B4570">
        <v>2015</v>
      </c>
      <c r="C4570" t="s">
        <v>3522</v>
      </c>
      <c r="D4570" t="s">
        <v>32</v>
      </c>
      <c r="E4570" t="s">
        <v>3194</v>
      </c>
      <c r="F4570" t="s">
        <v>3536</v>
      </c>
      <c r="G4570" t="s">
        <v>3842</v>
      </c>
      <c r="H4570">
        <v>71</v>
      </c>
      <c r="I4570">
        <v>50</v>
      </c>
      <c r="K4570" t="s">
        <v>239</v>
      </c>
      <c r="L4570">
        <v>1</v>
      </c>
      <c r="M4570" t="s">
        <v>9081</v>
      </c>
    </row>
    <row r="4571" spans="1:13" x14ac:dyDescent="0.25">
      <c r="A4571">
        <v>9624</v>
      </c>
      <c r="B4571">
        <v>2015</v>
      </c>
      <c r="C4571" t="s">
        <v>3522</v>
      </c>
      <c r="D4571" t="s">
        <v>199</v>
      </c>
      <c r="E4571" t="s">
        <v>3194</v>
      </c>
      <c r="F4571" t="s">
        <v>3469</v>
      </c>
      <c r="G4571" t="s">
        <v>3842</v>
      </c>
      <c r="H4571">
        <v>72</v>
      </c>
      <c r="I4571">
        <v>52</v>
      </c>
      <c r="K4571" t="s">
        <v>2166</v>
      </c>
      <c r="L4571">
        <v>1</v>
      </c>
      <c r="M4571" t="s">
        <v>9082</v>
      </c>
    </row>
    <row r="4572" spans="1:13" x14ac:dyDescent="0.25">
      <c r="A4572">
        <v>9628</v>
      </c>
      <c r="B4572">
        <v>2015</v>
      </c>
      <c r="C4572" t="s">
        <v>3522</v>
      </c>
      <c r="D4572" t="s">
        <v>317</v>
      </c>
      <c r="E4572" t="s">
        <v>3194</v>
      </c>
      <c r="F4572" t="s">
        <v>3535</v>
      </c>
      <c r="G4572" t="s">
        <v>3842</v>
      </c>
      <c r="H4572">
        <v>84</v>
      </c>
      <c r="I4572">
        <v>60</v>
      </c>
      <c r="K4572" t="s">
        <v>2801</v>
      </c>
      <c r="L4572">
        <v>1</v>
      </c>
      <c r="M4572" t="s">
        <v>9085</v>
      </c>
    </row>
    <row r="4573" spans="1:13" x14ac:dyDescent="0.25">
      <c r="A4573">
        <v>9629</v>
      </c>
      <c r="B4573">
        <v>2015</v>
      </c>
      <c r="C4573" t="s">
        <v>3522</v>
      </c>
      <c r="D4573" t="s">
        <v>759</v>
      </c>
      <c r="E4573" t="s">
        <v>3194</v>
      </c>
      <c r="F4573" t="s">
        <v>3477</v>
      </c>
      <c r="G4573" t="s">
        <v>3842</v>
      </c>
      <c r="H4573">
        <v>63</v>
      </c>
      <c r="I4573">
        <v>59</v>
      </c>
      <c r="J4573" t="s">
        <v>3843</v>
      </c>
      <c r="K4573" t="s">
        <v>2802</v>
      </c>
      <c r="L4573">
        <v>1</v>
      </c>
      <c r="M4573" t="s">
        <v>9086</v>
      </c>
    </row>
    <row r="4574" spans="1:13" x14ac:dyDescent="0.25">
      <c r="A4574">
        <v>9632</v>
      </c>
      <c r="B4574">
        <v>2015</v>
      </c>
      <c r="C4574" t="s">
        <v>3522</v>
      </c>
      <c r="D4574" t="s">
        <v>47</v>
      </c>
      <c r="E4574" t="s">
        <v>3194</v>
      </c>
      <c r="F4574" t="s">
        <v>3533</v>
      </c>
      <c r="G4574" t="s">
        <v>3842</v>
      </c>
      <c r="H4574">
        <v>73</v>
      </c>
      <c r="I4574">
        <v>55</v>
      </c>
      <c r="K4574" t="s">
        <v>2803</v>
      </c>
      <c r="L4574">
        <v>1</v>
      </c>
      <c r="M4574" t="s">
        <v>9089</v>
      </c>
    </row>
    <row r="4575" spans="1:13" x14ac:dyDescent="0.25">
      <c r="A4575">
        <v>9633</v>
      </c>
      <c r="B4575">
        <v>2015</v>
      </c>
      <c r="C4575" t="s">
        <v>3522</v>
      </c>
      <c r="D4575" t="s">
        <v>686</v>
      </c>
      <c r="E4575" t="s">
        <v>3194</v>
      </c>
      <c r="F4575" t="s">
        <v>3515</v>
      </c>
      <c r="G4575" t="s">
        <v>3842</v>
      </c>
      <c r="H4575">
        <v>65</v>
      </c>
      <c r="I4575">
        <v>57</v>
      </c>
      <c r="K4575" t="s">
        <v>2804</v>
      </c>
      <c r="L4575">
        <v>1</v>
      </c>
      <c r="M4575" t="s">
        <v>9090</v>
      </c>
    </row>
    <row r="4576" spans="1:13" x14ac:dyDescent="0.25">
      <c r="A4576">
        <v>9634</v>
      </c>
      <c r="B4576">
        <v>2015</v>
      </c>
      <c r="C4576" t="s">
        <v>3522</v>
      </c>
      <c r="D4576" t="s">
        <v>92</v>
      </c>
      <c r="E4576" t="s">
        <v>3194</v>
      </c>
      <c r="F4576" t="s">
        <v>3521</v>
      </c>
      <c r="G4576" t="s">
        <v>3841</v>
      </c>
      <c r="H4576">
        <v>80</v>
      </c>
      <c r="I4576">
        <v>71</v>
      </c>
      <c r="K4576" t="s">
        <v>2805</v>
      </c>
      <c r="L4576">
        <v>1</v>
      </c>
      <c r="M4576" t="s">
        <v>9069</v>
      </c>
    </row>
    <row r="4577" spans="1:13" x14ac:dyDescent="0.25">
      <c r="A4577">
        <v>9637</v>
      </c>
      <c r="B4577">
        <v>2015</v>
      </c>
      <c r="C4577" t="s">
        <v>3522</v>
      </c>
      <c r="D4577" t="s">
        <v>56</v>
      </c>
      <c r="E4577" t="s">
        <v>3194</v>
      </c>
      <c r="F4577" t="s">
        <v>3530</v>
      </c>
      <c r="G4577" t="s">
        <v>3841</v>
      </c>
      <c r="H4577">
        <v>58</v>
      </c>
      <c r="I4577">
        <v>49</v>
      </c>
      <c r="K4577" t="s">
        <v>2806</v>
      </c>
      <c r="L4577">
        <v>1</v>
      </c>
      <c r="M4577" t="s">
        <v>9093</v>
      </c>
    </row>
    <row r="4578" spans="1:13" x14ac:dyDescent="0.25">
      <c r="A4578">
        <v>9638</v>
      </c>
      <c r="B4578">
        <v>2015</v>
      </c>
      <c r="C4578" t="s">
        <v>3522</v>
      </c>
      <c r="D4578" t="s">
        <v>652</v>
      </c>
      <c r="E4578" t="s">
        <v>3194</v>
      </c>
      <c r="F4578" t="s">
        <v>3534</v>
      </c>
      <c r="G4578" t="s">
        <v>3841</v>
      </c>
      <c r="H4578">
        <v>67</v>
      </c>
      <c r="I4578">
        <v>65</v>
      </c>
      <c r="K4578" t="s">
        <v>2807</v>
      </c>
      <c r="L4578">
        <v>1</v>
      </c>
      <c r="M4578" t="s">
        <v>9094</v>
      </c>
    </row>
    <row r="4579" spans="1:13" x14ac:dyDescent="0.25">
      <c r="A4579">
        <v>9647</v>
      </c>
      <c r="B4579">
        <v>2015</v>
      </c>
      <c r="C4579" t="s">
        <v>3535</v>
      </c>
      <c r="D4579" t="s">
        <v>313</v>
      </c>
      <c r="E4579" t="s">
        <v>3194</v>
      </c>
      <c r="F4579" t="s">
        <v>3839</v>
      </c>
      <c r="G4579" t="s">
        <v>3842</v>
      </c>
      <c r="H4579">
        <v>95</v>
      </c>
      <c r="I4579">
        <v>73</v>
      </c>
      <c r="K4579" t="s">
        <v>69</v>
      </c>
      <c r="L4579">
        <v>1</v>
      </c>
      <c r="M4579" t="s">
        <v>9099</v>
      </c>
    </row>
    <row r="4580" spans="1:13" x14ac:dyDescent="0.25">
      <c r="A4580">
        <v>9654</v>
      </c>
      <c r="B4580">
        <v>2015</v>
      </c>
      <c r="C4580" t="s">
        <v>3535</v>
      </c>
      <c r="D4580" t="s">
        <v>30</v>
      </c>
      <c r="E4580" t="s">
        <v>3194</v>
      </c>
      <c r="F4580" t="s">
        <v>3839</v>
      </c>
      <c r="G4580" t="s">
        <v>3841</v>
      </c>
      <c r="H4580">
        <v>79</v>
      </c>
      <c r="I4580">
        <v>70</v>
      </c>
      <c r="K4580" t="s">
        <v>79</v>
      </c>
      <c r="L4580">
        <v>1</v>
      </c>
      <c r="M4580" t="s">
        <v>9102</v>
      </c>
    </row>
    <row r="4581" spans="1:13" x14ac:dyDescent="0.25">
      <c r="A4581">
        <v>9655</v>
      </c>
      <c r="B4581">
        <v>2015</v>
      </c>
      <c r="C4581" t="s">
        <v>3535</v>
      </c>
      <c r="D4581" t="s">
        <v>32</v>
      </c>
      <c r="E4581" t="s">
        <v>3194</v>
      </c>
      <c r="F4581" t="s">
        <v>3530</v>
      </c>
      <c r="G4581" t="s">
        <v>3841</v>
      </c>
      <c r="H4581">
        <v>72</v>
      </c>
      <c r="I4581">
        <v>55</v>
      </c>
      <c r="K4581" t="s">
        <v>135</v>
      </c>
      <c r="L4581">
        <v>1</v>
      </c>
      <c r="M4581" t="s">
        <v>9103</v>
      </c>
    </row>
    <row r="4582" spans="1:13" x14ac:dyDescent="0.25">
      <c r="A4582">
        <v>9656</v>
      </c>
      <c r="B4582">
        <v>2015</v>
      </c>
      <c r="C4582" t="s">
        <v>3535</v>
      </c>
      <c r="D4582" t="s">
        <v>199</v>
      </c>
      <c r="E4582" t="s">
        <v>3194</v>
      </c>
      <c r="F4582" t="s">
        <v>3534</v>
      </c>
      <c r="G4582" t="s">
        <v>3842</v>
      </c>
      <c r="H4582">
        <v>68</v>
      </c>
      <c r="I4582">
        <v>62</v>
      </c>
      <c r="K4582" t="s">
        <v>2809</v>
      </c>
      <c r="L4582">
        <v>1</v>
      </c>
      <c r="M4582" t="s">
        <v>9104</v>
      </c>
    </row>
    <row r="4583" spans="1:13" x14ac:dyDescent="0.25">
      <c r="A4583">
        <v>9659</v>
      </c>
      <c r="B4583">
        <v>2015</v>
      </c>
      <c r="C4583" t="s">
        <v>3535</v>
      </c>
      <c r="D4583" t="s">
        <v>85</v>
      </c>
      <c r="E4583" t="s">
        <v>3194</v>
      </c>
      <c r="F4583" t="s">
        <v>3515</v>
      </c>
      <c r="G4583" t="s">
        <v>3842</v>
      </c>
      <c r="H4583">
        <v>87</v>
      </c>
      <c r="I4583">
        <v>67</v>
      </c>
      <c r="K4583" t="s">
        <v>2810</v>
      </c>
      <c r="L4583">
        <v>1</v>
      </c>
      <c r="M4583" t="s">
        <v>9107</v>
      </c>
    </row>
    <row r="4584" spans="1:13" x14ac:dyDescent="0.25">
      <c r="A4584">
        <v>9660</v>
      </c>
      <c r="B4584">
        <v>2015</v>
      </c>
      <c r="C4584" t="s">
        <v>3535</v>
      </c>
      <c r="D4584" t="s">
        <v>39</v>
      </c>
      <c r="E4584" t="s">
        <v>3194</v>
      </c>
      <c r="F4584" t="s">
        <v>3533</v>
      </c>
      <c r="G4584" t="s">
        <v>3841</v>
      </c>
      <c r="H4584">
        <v>54</v>
      </c>
      <c r="I4584">
        <v>49</v>
      </c>
      <c r="K4584" t="s">
        <v>2811</v>
      </c>
      <c r="L4584">
        <v>1</v>
      </c>
      <c r="M4584" t="s">
        <v>9108</v>
      </c>
    </row>
    <row r="4585" spans="1:13" x14ac:dyDescent="0.25">
      <c r="A4585">
        <v>9663</v>
      </c>
      <c r="B4585">
        <v>2015</v>
      </c>
      <c r="C4585" t="s">
        <v>3535</v>
      </c>
      <c r="D4585" t="s">
        <v>44</v>
      </c>
      <c r="E4585" t="s">
        <v>3194</v>
      </c>
      <c r="F4585" t="s">
        <v>3477</v>
      </c>
      <c r="G4585" t="s">
        <v>3841</v>
      </c>
      <c r="H4585">
        <v>65</v>
      </c>
      <c r="I4585">
        <v>56</v>
      </c>
      <c r="K4585" t="s">
        <v>2812</v>
      </c>
      <c r="L4585">
        <v>1</v>
      </c>
      <c r="M4585" t="s">
        <v>9109</v>
      </c>
    </row>
    <row r="4586" spans="1:13" x14ac:dyDescent="0.25">
      <c r="A4586">
        <v>9664</v>
      </c>
      <c r="B4586">
        <v>2015</v>
      </c>
      <c r="C4586" t="s">
        <v>3535</v>
      </c>
      <c r="D4586" t="s">
        <v>47</v>
      </c>
      <c r="E4586" t="s">
        <v>3194</v>
      </c>
      <c r="F4586" t="s">
        <v>3469</v>
      </c>
      <c r="G4586" t="s">
        <v>3841</v>
      </c>
      <c r="H4586">
        <v>64</v>
      </c>
      <c r="I4586">
        <v>61</v>
      </c>
      <c r="K4586" t="s">
        <v>2813</v>
      </c>
      <c r="L4586">
        <v>1</v>
      </c>
      <c r="M4586" t="s">
        <v>9110</v>
      </c>
    </row>
    <row r="4587" spans="1:13" x14ac:dyDescent="0.25">
      <c r="A4587">
        <v>9665</v>
      </c>
      <c r="B4587">
        <v>2015</v>
      </c>
      <c r="C4587" t="s">
        <v>3535</v>
      </c>
      <c r="D4587" t="s">
        <v>686</v>
      </c>
      <c r="E4587" t="s">
        <v>3194</v>
      </c>
      <c r="F4587" t="s">
        <v>3536</v>
      </c>
      <c r="G4587" t="s">
        <v>3842</v>
      </c>
      <c r="H4587">
        <v>91</v>
      </c>
      <c r="I4587">
        <v>77</v>
      </c>
      <c r="K4587" t="s">
        <v>2814</v>
      </c>
      <c r="L4587">
        <v>1</v>
      </c>
      <c r="M4587" t="s">
        <v>9111</v>
      </c>
    </row>
    <row r="4588" spans="1:13" x14ac:dyDescent="0.25">
      <c r="A4588">
        <v>9669</v>
      </c>
      <c r="B4588">
        <v>2015</v>
      </c>
      <c r="C4588" t="s">
        <v>3535</v>
      </c>
      <c r="D4588" t="s">
        <v>95</v>
      </c>
      <c r="E4588" t="s">
        <v>3194</v>
      </c>
      <c r="F4588" t="s">
        <v>3522</v>
      </c>
      <c r="G4588" t="s">
        <v>3841</v>
      </c>
      <c r="H4588">
        <v>71</v>
      </c>
      <c r="I4588">
        <v>67</v>
      </c>
      <c r="K4588" t="s">
        <v>2815</v>
      </c>
      <c r="L4588">
        <v>1</v>
      </c>
      <c r="M4588" t="s">
        <v>9091</v>
      </c>
    </row>
    <row r="4589" spans="1:13" x14ac:dyDescent="0.25">
      <c r="A4589">
        <v>9670</v>
      </c>
      <c r="B4589">
        <v>2015</v>
      </c>
      <c r="C4589" t="s">
        <v>3535</v>
      </c>
      <c r="D4589" t="s">
        <v>711</v>
      </c>
      <c r="E4589" t="s">
        <v>3194</v>
      </c>
      <c r="F4589" t="s">
        <v>3521</v>
      </c>
      <c r="G4589" t="s">
        <v>3841</v>
      </c>
      <c r="H4589">
        <v>73</v>
      </c>
      <c r="I4589">
        <v>69</v>
      </c>
      <c r="K4589" t="s">
        <v>2816</v>
      </c>
      <c r="L4589">
        <v>1</v>
      </c>
      <c r="M4589" t="s">
        <v>9071</v>
      </c>
    </row>
    <row r="4590" spans="1:13" x14ac:dyDescent="0.25">
      <c r="A4590">
        <v>9690</v>
      </c>
      <c r="B4590">
        <v>2015</v>
      </c>
      <c r="C4590" t="s">
        <v>3533</v>
      </c>
      <c r="D4590" t="s">
        <v>32</v>
      </c>
      <c r="E4590" t="s">
        <v>3194</v>
      </c>
      <c r="F4590" t="s">
        <v>3515</v>
      </c>
      <c r="G4590" t="s">
        <v>3841</v>
      </c>
      <c r="H4590">
        <v>67</v>
      </c>
      <c r="I4590">
        <v>63</v>
      </c>
      <c r="K4590" t="s">
        <v>2819</v>
      </c>
      <c r="L4590">
        <v>1</v>
      </c>
      <c r="M4590" t="s">
        <v>9121</v>
      </c>
    </row>
    <row r="4591" spans="1:13" x14ac:dyDescent="0.25">
      <c r="A4591">
        <v>9691</v>
      </c>
      <c r="B4591">
        <v>2015</v>
      </c>
      <c r="C4591" t="s">
        <v>3533</v>
      </c>
      <c r="D4591" t="s">
        <v>36</v>
      </c>
      <c r="E4591" t="s">
        <v>3194</v>
      </c>
      <c r="F4591" t="s">
        <v>3522</v>
      </c>
      <c r="G4591" t="s">
        <v>3841</v>
      </c>
      <c r="H4591">
        <v>74</v>
      </c>
      <c r="I4591">
        <v>71</v>
      </c>
      <c r="K4591" t="s">
        <v>2175</v>
      </c>
      <c r="L4591">
        <v>1</v>
      </c>
      <c r="M4591" t="s">
        <v>9083</v>
      </c>
    </row>
    <row r="4592" spans="1:13" x14ac:dyDescent="0.25">
      <c r="A4592">
        <v>9692</v>
      </c>
      <c r="B4592">
        <v>2015</v>
      </c>
      <c r="C4592" t="s">
        <v>3533</v>
      </c>
      <c r="D4592" t="s">
        <v>1248</v>
      </c>
      <c r="E4592" t="s">
        <v>3194</v>
      </c>
      <c r="F4592" t="s">
        <v>3521</v>
      </c>
      <c r="G4592" t="s">
        <v>3841</v>
      </c>
      <c r="H4592">
        <v>51</v>
      </c>
      <c r="I4592">
        <v>48</v>
      </c>
      <c r="K4592" t="s">
        <v>2820</v>
      </c>
      <c r="L4592">
        <v>1</v>
      </c>
      <c r="M4592" t="s">
        <v>9061</v>
      </c>
    </row>
    <row r="4593" spans="1:13" x14ac:dyDescent="0.25">
      <c r="A4593">
        <v>9695</v>
      </c>
      <c r="B4593">
        <v>2015</v>
      </c>
      <c r="C4593" t="s">
        <v>3533</v>
      </c>
      <c r="D4593" t="s">
        <v>317</v>
      </c>
      <c r="E4593" t="s">
        <v>3194</v>
      </c>
      <c r="F4593" t="s">
        <v>3530</v>
      </c>
      <c r="G4593" t="s">
        <v>3842</v>
      </c>
      <c r="H4593">
        <v>66</v>
      </c>
      <c r="I4593">
        <v>62</v>
      </c>
      <c r="K4593" t="s">
        <v>2178</v>
      </c>
      <c r="L4593">
        <v>1</v>
      </c>
      <c r="M4593" t="s">
        <v>9123</v>
      </c>
    </row>
    <row r="4594" spans="1:13" x14ac:dyDescent="0.25">
      <c r="A4594">
        <v>9696</v>
      </c>
      <c r="B4594">
        <v>2015</v>
      </c>
      <c r="C4594" t="s">
        <v>3533</v>
      </c>
      <c r="D4594" t="s">
        <v>759</v>
      </c>
      <c r="E4594" t="s">
        <v>3194</v>
      </c>
      <c r="F4594" t="s">
        <v>3534</v>
      </c>
      <c r="G4594" t="s">
        <v>3842</v>
      </c>
      <c r="H4594">
        <v>105</v>
      </c>
      <c r="I4594">
        <v>68</v>
      </c>
      <c r="K4594" t="s">
        <v>2821</v>
      </c>
      <c r="L4594">
        <v>1</v>
      </c>
      <c r="M4594" t="s">
        <v>9124</v>
      </c>
    </row>
    <row r="4595" spans="1:13" x14ac:dyDescent="0.25">
      <c r="A4595">
        <v>9701</v>
      </c>
      <c r="B4595">
        <v>2015</v>
      </c>
      <c r="C4595" t="s">
        <v>3533</v>
      </c>
      <c r="D4595" t="s">
        <v>92</v>
      </c>
      <c r="E4595" t="s">
        <v>3194</v>
      </c>
      <c r="F4595" t="s">
        <v>3477</v>
      </c>
      <c r="G4595" t="s">
        <v>3841</v>
      </c>
      <c r="H4595">
        <v>74</v>
      </c>
      <c r="I4595">
        <v>56</v>
      </c>
      <c r="K4595" t="s">
        <v>2822</v>
      </c>
      <c r="L4595">
        <v>1</v>
      </c>
      <c r="M4595" t="s">
        <v>9127</v>
      </c>
    </row>
    <row r="4596" spans="1:13" x14ac:dyDescent="0.25">
      <c r="A4596">
        <v>9702</v>
      </c>
      <c r="B4596">
        <v>2015</v>
      </c>
      <c r="C4596" t="s">
        <v>3533</v>
      </c>
      <c r="D4596" t="s">
        <v>650</v>
      </c>
      <c r="E4596" t="s">
        <v>3194</v>
      </c>
      <c r="F4596" t="s">
        <v>3535</v>
      </c>
      <c r="G4596" t="s">
        <v>3191</v>
      </c>
      <c r="K4596" t="s">
        <v>3191</v>
      </c>
      <c r="L4596">
        <v>0</v>
      </c>
      <c r="M4596" t="s">
        <v>9113</v>
      </c>
    </row>
    <row r="4597" spans="1:13" x14ac:dyDescent="0.25">
      <c r="A4597">
        <v>9703</v>
      </c>
      <c r="B4597">
        <v>2015</v>
      </c>
      <c r="C4597" t="s">
        <v>3533</v>
      </c>
      <c r="D4597" t="s">
        <v>51</v>
      </c>
      <c r="E4597" t="s">
        <v>3194</v>
      </c>
      <c r="F4597" t="s">
        <v>3535</v>
      </c>
      <c r="G4597" t="s">
        <v>3842</v>
      </c>
      <c r="H4597">
        <v>74</v>
      </c>
      <c r="I4597">
        <v>70</v>
      </c>
      <c r="K4597" t="s">
        <v>2823</v>
      </c>
      <c r="L4597">
        <v>1</v>
      </c>
      <c r="M4597" t="s">
        <v>9114</v>
      </c>
    </row>
    <row r="4598" spans="1:13" x14ac:dyDescent="0.25">
      <c r="A4598">
        <v>9706</v>
      </c>
      <c r="B4598">
        <v>2015</v>
      </c>
      <c r="C4598" t="s">
        <v>3533</v>
      </c>
      <c r="D4598" t="s">
        <v>56</v>
      </c>
      <c r="E4598" t="s">
        <v>3194</v>
      </c>
      <c r="F4598" t="s">
        <v>3536</v>
      </c>
      <c r="G4598" t="s">
        <v>3842</v>
      </c>
      <c r="H4598">
        <v>66</v>
      </c>
      <c r="I4598">
        <v>57</v>
      </c>
      <c r="K4598" t="s">
        <v>2824</v>
      </c>
      <c r="L4598">
        <v>1</v>
      </c>
      <c r="M4598" t="s">
        <v>9130</v>
      </c>
    </row>
    <row r="4599" spans="1:13" x14ac:dyDescent="0.25">
      <c r="A4599">
        <v>9707</v>
      </c>
      <c r="B4599">
        <v>2015</v>
      </c>
      <c r="C4599" t="s">
        <v>3533</v>
      </c>
      <c r="D4599" t="s">
        <v>652</v>
      </c>
      <c r="E4599" t="s">
        <v>3194</v>
      </c>
      <c r="F4599" t="s">
        <v>3469</v>
      </c>
      <c r="G4599" t="s">
        <v>3842</v>
      </c>
      <c r="H4599">
        <v>64</v>
      </c>
      <c r="I4599">
        <v>62</v>
      </c>
      <c r="K4599" t="s">
        <v>2825</v>
      </c>
      <c r="L4599">
        <v>1</v>
      </c>
      <c r="M4599" t="s">
        <v>9131</v>
      </c>
    </row>
    <row r="4600" spans="1:13" x14ac:dyDescent="0.25">
      <c r="A4600">
        <v>9711</v>
      </c>
      <c r="B4600">
        <v>2015</v>
      </c>
      <c r="C4600" t="s">
        <v>3536</v>
      </c>
      <c r="D4600" t="s">
        <v>148</v>
      </c>
      <c r="E4600" t="s">
        <v>3194</v>
      </c>
      <c r="F4600" t="s">
        <v>3839</v>
      </c>
      <c r="G4600" t="s">
        <v>3842</v>
      </c>
      <c r="H4600">
        <v>55</v>
      </c>
      <c r="I4600">
        <v>49</v>
      </c>
      <c r="K4600" t="s">
        <v>11</v>
      </c>
      <c r="L4600">
        <v>1</v>
      </c>
      <c r="M4600" t="s">
        <v>9134</v>
      </c>
    </row>
    <row r="4601" spans="1:13" x14ac:dyDescent="0.25">
      <c r="A4601">
        <v>9716</v>
      </c>
      <c r="B4601">
        <v>2015</v>
      </c>
      <c r="C4601" t="s">
        <v>3536</v>
      </c>
      <c r="D4601" t="s">
        <v>20</v>
      </c>
      <c r="E4601" t="s">
        <v>3194</v>
      </c>
      <c r="F4601" t="s">
        <v>3839</v>
      </c>
      <c r="G4601" t="s">
        <v>3842</v>
      </c>
      <c r="H4601">
        <v>74</v>
      </c>
      <c r="I4601">
        <v>64</v>
      </c>
      <c r="K4601" t="s">
        <v>21</v>
      </c>
      <c r="L4601">
        <v>1</v>
      </c>
      <c r="M4601" t="s">
        <v>9135</v>
      </c>
    </row>
    <row r="4602" spans="1:13" x14ac:dyDescent="0.25">
      <c r="A4602">
        <v>9722</v>
      </c>
      <c r="B4602">
        <v>2015</v>
      </c>
      <c r="C4602" t="s">
        <v>3536</v>
      </c>
      <c r="D4602" t="s">
        <v>36</v>
      </c>
      <c r="E4602" t="s">
        <v>3194</v>
      </c>
      <c r="F4602" t="s">
        <v>3477</v>
      </c>
      <c r="G4602" t="s">
        <v>3841</v>
      </c>
      <c r="H4602">
        <v>59</v>
      </c>
      <c r="I4602">
        <v>53</v>
      </c>
      <c r="K4602" t="s">
        <v>2828</v>
      </c>
      <c r="L4602">
        <v>1</v>
      </c>
      <c r="M4602" t="s">
        <v>9136</v>
      </c>
    </row>
    <row r="4603" spans="1:13" x14ac:dyDescent="0.25">
      <c r="A4603">
        <v>9723</v>
      </c>
      <c r="B4603">
        <v>2015</v>
      </c>
      <c r="C4603" t="s">
        <v>3536</v>
      </c>
      <c r="D4603" t="s">
        <v>1248</v>
      </c>
      <c r="E4603" t="s">
        <v>3194</v>
      </c>
      <c r="F4603" t="s">
        <v>3535</v>
      </c>
      <c r="G4603" t="s">
        <v>3841</v>
      </c>
      <c r="H4603">
        <v>72</v>
      </c>
      <c r="I4603">
        <v>70</v>
      </c>
      <c r="K4603" t="s">
        <v>2829</v>
      </c>
      <c r="L4603">
        <v>1</v>
      </c>
      <c r="M4603" t="s">
        <v>9106</v>
      </c>
    </row>
    <row r="4604" spans="1:13" x14ac:dyDescent="0.25">
      <c r="A4604">
        <v>9726</v>
      </c>
      <c r="B4604">
        <v>2015</v>
      </c>
      <c r="C4604" t="s">
        <v>3536</v>
      </c>
      <c r="D4604" t="s">
        <v>317</v>
      </c>
      <c r="E4604" t="s">
        <v>3194</v>
      </c>
      <c r="F4604" t="s">
        <v>3469</v>
      </c>
      <c r="G4604" t="s">
        <v>3841</v>
      </c>
      <c r="H4604">
        <v>74</v>
      </c>
      <c r="I4604">
        <v>63</v>
      </c>
      <c r="K4604" t="s">
        <v>2830</v>
      </c>
      <c r="L4604">
        <v>1</v>
      </c>
      <c r="M4604" t="s">
        <v>9139</v>
      </c>
    </row>
    <row r="4605" spans="1:13" x14ac:dyDescent="0.25">
      <c r="A4605">
        <v>9727</v>
      </c>
      <c r="B4605">
        <v>2015</v>
      </c>
      <c r="C4605" t="s">
        <v>3536</v>
      </c>
      <c r="D4605" t="s">
        <v>44</v>
      </c>
      <c r="E4605" t="s">
        <v>3194</v>
      </c>
      <c r="F4605" t="s">
        <v>3533</v>
      </c>
      <c r="G4605" t="s">
        <v>3841</v>
      </c>
      <c r="H4605">
        <v>65</v>
      </c>
      <c r="I4605">
        <v>53</v>
      </c>
      <c r="K4605" t="s">
        <v>2831</v>
      </c>
      <c r="L4605">
        <v>1</v>
      </c>
      <c r="M4605" t="s">
        <v>9125</v>
      </c>
    </row>
    <row r="4606" spans="1:13" x14ac:dyDescent="0.25">
      <c r="A4606">
        <v>9728</v>
      </c>
      <c r="B4606">
        <v>2015</v>
      </c>
      <c r="C4606" t="s">
        <v>3536</v>
      </c>
      <c r="D4606" t="s">
        <v>761</v>
      </c>
      <c r="E4606" t="s">
        <v>3194</v>
      </c>
      <c r="F4606" t="s">
        <v>3515</v>
      </c>
      <c r="G4606" t="s">
        <v>3841</v>
      </c>
      <c r="H4606">
        <v>68</v>
      </c>
      <c r="I4606">
        <v>65</v>
      </c>
      <c r="K4606" t="s">
        <v>2832</v>
      </c>
      <c r="L4606">
        <v>1</v>
      </c>
      <c r="M4606" t="s">
        <v>9140</v>
      </c>
    </row>
    <row r="4607" spans="1:13" x14ac:dyDescent="0.25">
      <c r="A4607">
        <v>9731</v>
      </c>
      <c r="B4607">
        <v>2015</v>
      </c>
      <c r="C4607" t="s">
        <v>3536</v>
      </c>
      <c r="D4607" t="s">
        <v>92</v>
      </c>
      <c r="E4607" t="s">
        <v>3194</v>
      </c>
      <c r="F4607" t="s">
        <v>3530</v>
      </c>
      <c r="G4607" t="s">
        <v>3841</v>
      </c>
      <c r="H4607">
        <v>81</v>
      </c>
      <c r="I4607">
        <v>58</v>
      </c>
      <c r="K4607" t="s">
        <v>2833</v>
      </c>
      <c r="L4607">
        <v>1</v>
      </c>
      <c r="M4607" t="s">
        <v>9142</v>
      </c>
    </row>
    <row r="4608" spans="1:13" x14ac:dyDescent="0.25">
      <c r="A4608">
        <v>9732</v>
      </c>
      <c r="B4608">
        <v>2015</v>
      </c>
      <c r="C4608" t="s">
        <v>3536</v>
      </c>
      <c r="D4608" t="s">
        <v>650</v>
      </c>
      <c r="E4608" t="s">
        <v>3194</v>
      </c>
      <c r="F4608" t="s">
        <v>3534</v>
      </c>
      <c r="G4608" t="s">
        <v>3841</v>
      </c>
      <c r="H4608">
        <v>95</v>
      </c>
      <c r="I4608">
        <v>44</v>
      </c>
      <c r="K4608" t="s">
        <v>2834</v>
      </c>
      <c r="L4608">
        <v>1</v>
      </c>
      <c r="M4608" t="s">
        <v>9143</v>
      </c>
    </row>
    <row r="4609" spans="1:13" x14ac:dyDescent="0.25">
      <c r="A4609">
        <v>9736</v>
      </c>
      <c r="B4609">
        <v>2015</v>
      </c>
      <c r="C4609" t="s">
        <v>3536</v>
      </c>
      <c r="D4609" t="s">
        <v>308</v>
      </c>
      <c r="E4609" t="s">
        <v>3194</v>
      </c>
      <c r="F4609" t="s">
        <v>3522</v>
      </c>
      <c r="G4609" t="s">
        <v>3841</v>
      </c>
      <c r="H4609">
        <v>78</v>
      </c>
      <c r="I4609">
        <v>46</v>
      </c>
      <c r="K4609" t="s">
        <v>2835</v>
      </c>
      <c r="L4609">
        <v>1</v>
      </c>
      <c r="M4609" t="s">
        <v>9095</v>
      </c>
    </row>
    <row r="4610" spans="1:13" x14ac:dyDescent="0.25">
      <c r="A4610">
        <v>9737</v>
      </c>
      <c r="B4610">
        <v>2015</v>
      </c>
      <c r="C4610" t="s">
        <v>3536</v>
      </c>
      <c r="D4610" t="s">
        <v>310</v>
      </c>
      <c r="E4610" t="s">
        <v>3194</v>
      </c>
      <c r="F4610" t="s">
        <v>3521</v>
      </c>
      <c r="G4610" t="s">
        <v>3841</v>
      </c>
      <c r="H4610">
        <v>70</v>
      </c>
      <c r="I4610">
        <v>66</v>
      </c>
      <c r="K4610" t="s">
        <v>2836</v>
      </c>
      <c r="L4610">
        <v>1</v>
      </c>
      <c r="M4610" t="s">
        <v>9075</v>
      </c>
    </row>
    <row r="4611" spans="1:13" x14ac:dyDescent="0.25">
      <c r="A4611">
        <v>9744</v>
      </c>
      <c r="B4611">
        <v>2015</v>
      </c>
      <c r="C4611" t="s">
        <v>3469</v>
      </c>
      <c r="D4611" t="s">
        <v>102</v>
      </c>
      <c r="E4611" t="s">
        <v>3194</v>
      </c>
      <c r="F4611" t="s">
        <v>3233</v>
      </c>
      <c r="G4611" t="s">
        <v>3841</v>
      </c>
      <c r="H4611">
        <v>86</v>
      </c>
      <c r="I4611">
        <v>56</v>
      </c>
      <c r="K4611" t="s">
        <v>71</v>
      </c>
      <c r="L4611">
        <v>1</v>
      </c>
      <c r="M4611" t="s">
        <v>6468</v>
      </c>
    </row>
    <row r="4612" spans="1:13" x14ac:dyDescent="0.25">
      <c r="A4612">
        <v>9749</v>
      </c>
      <c r="B4612">
        <v>2015</v>
      </c>
      <c r="C4612" t="s">
        <v>3469</v>
      </c>
      <c r="D4612" t="s">
        <v>180</v>
      </c>
      <c r="E4612" t="s">
        <v>3194</v>
      </c>
      <c r="F4612" t="s">
        <v>3306</v>
      </c>
      <c r="G4612" t="s">
        <v>3842</v>
      </c>
      <c r="H4612">
        <v>66</v>
      </c>
      <c r="I4612">
        <v>46</v>
      </c>
      <c r="K4612" t="s">
        <v>221</v>
      </c>
      <c r="L4612">
        <v>1</v>
      </c>
      <c r="M4612" t="s">
        <v>6739</v>
      </c>
    </row>
    <row r="4613" spans="1:13" x14ac:dyDescent="0.25">
      <c r="A4613">
        <v>9751</v>
      </c>
      <c r="B4613">
        <v>2015</v>
      </c>
      <c r="C4613" t="s">
        <v>3469</v>
      </c>
      <c r="D4613" t="s">
        <v>28</v>
      </c>
      <c r="E4613" t="s">
        <v>3194</v>
      </c>
      <c r="F4613" t="s">
        <v>3513</v>
      </c>
      <c r="G4613" t="s">
        <v>3841</v>
      </c>
      <c r="H4613">
        <v>67</v>
      </c>
      <c r="I4613">
        <v>64</v>
      </c>
      <c r="J4613" t="s">
        <v>3843</v>
      </c>
      <c r="K4613" t="s">
        <v>223</v>
      </c>
      <c r="L4613">
        <v>1</v>
      </c>
      <c r="M4613" t="s">
        <v>7634</v>
      </c>
    </row>
    <row r="4614" spans="1:13" x14ac:dyDescent="0.25">
      <c r="A4614">
        <v>9754</v>
      </c>
      <c r="B4614">
        <v>2015</v>
      </c>
      <c r="C4614" t="s">
        <v>3469</v>
      </c>
      <c r="D4614" t="s">
        <v>36</v>
      </c>
      <c r="E4614" t="s">
        <v>3194</v>
      </c>
      <c r="F4614" t="s">
        <v>3535</v>
      </c>
      <c r="G4614" t="s">
        <v>3842</v>
      </c>
      <c r="H4614">
        <v>64</v>
      </c>
      <c r="I4614">
        <v>54</v>
      </c>
      <c r="K4614" t="s">
        <v>2838</v>
      </c>
      <c r="L4614">
        <v>1</v>
      </c>
      <c r="M4614" t="s">
        <v>9105</v>
      </c>
    </row>
    <row r="4615" spans="1:13" x14ac:dyDescent="0.25">
      <c r="A4615">
        <v>9755</v>
      </c>
      <c r="B4615">
        <v>2015</v>
      </c>
      <c r="C4615" t="s">
        <v>3469</v>
      </c>
      <c r="D4615" t="s">
        <v>1248</v>
      </c>
      <c r="E4615" t="s">
        <v>3194</v>
      </c>
      <c r="F4615" t="s">
        <v>3477</v>
      </c>
      <c r="G4615" t="s">
        <v>3841</v>
      </c>
      <c r="H4615">
        <v>60</v>
      </c>
      <c r="I4615">
        <v>52</v>
      </c>
      <c r="K4615" t="s">
        <v>2839</v>
      </c>
      <c r="L4615">
        <v>1</v>
      </c>
      <c r="M4615" t="s">
        <v>9147</v>
      </c>
    </row>
    <row r="4616" spans="1:13" x14ac:dyDescent="0.25">
      <c r="A4616">
        <v>9760</v>
      </c>
      <c r="B4616">
        <v>2015</v>
      </c>
      <c r="C4616" t="s">
        <v>3469</v>
      </c>
      <c r="D4616" t="s">
        <v>761</v>
      </c>
      <c r="E4616" t="s">
        <v>3194</v>
      </c>
      <c r="F4616" t="s">
        <v>3533</v>
      </c>
      <c r="G4616" t="s">
        <v>3842</v>
      </c>
      <c r="H4616">
        <v>69</v>
      </c>
      <c r="I4616">
        <v>45</v>
      </c>
      <c r="K4616" t="s">
        <v>2841</v>
      </c>
      <c r="L4616">
        <v>1</v>
      </c>
      <c r="M4616" t="s">
        <v>9126</v>
      </c>
    </row>
    <row r="4617" spans="1:13" x14ac:dyDescent="0.25">
      <c r="A4617">
        <v>9763</v>
      </c>
      <c r="B4617">
        <v>2015</v>
      </c>
      <c r="C4617" t="s">
        <v>3469</v>
      </c>
      <c r="D4617" t="s">
        <v>92</v>
      </c>
      <c r="E4617" t="s">
        <v>3194</v>
      </c>
      <c r="F4617" t="s">
        <v>3534</v>
      </c>
      <c r="G4617" t="s">
        <v>3841</v>
      </c>
      <c r="H4617">
        <v>61</v>
      </c>
      <c r="I4617">
        <v>55</v>
      </c>
      <c r="K4617" t="s">
        <v>2842</v>
      </c>
      <c r="L4617">
        <v>1</v>
      </c>
      <c r="M4617" t="s">
        <v>9152</v>
      </c>
    </row>
    <row r="4618" spans="1:13" x14ac:dyDescent="0.25">
      <c r="A4618">
        <v>9764</v>
      </c>
      <c r="B4618">
        <v>2015</v>
      </c>
      <c r="C4618" t="s">
        <v>3469</v>
      </c>
      <c r="D4618" t="s">
        <v>650</v>
      </c>
      <c r="E4618" t="s">
        <v>3194</v>
      </c>
      <c r="F4618" t="s">
        <v>3530</v>
      </c>
      <c r="G4618" t="s">
        <v>3841</v>
      </c>
      <c r="H4618">
        <v>71</v>
      </c>
      <c r="I4618">
        <v>70</v>
      </c>
      <c r="J4618" t="s">
        <v>3843</v>
      </c>
      <c r="K4618" t="s">
        <v>2843</v>
      </c>
      <c r="L4618">
        <v>1</v>
      </c>
      <c r="M4618" t="s">
        <v>9153</v>
      </c>
    </row>
    <row r="4619" spans="1:13" x14ac:dyDescent="0.25">
      <c r="A4619">
        <v>9765</v>
      </c>
      <c r="B4619">
        <v>2015</v>
      </c>
      <c r="C4619" t="s">
        <v>3469</v>
      </c>
      <c r="D4619" t="s">
        <v>95</v>
      </c>
      <c r="E4619" t="s">
        <v>3194</v>
      </c>
      <c r="F4619" t="s">
        <v>3536</v>
      </c>
      <c r="G4619" t="s">
        <v>3842</v>
      </c>
      <c r="H4619">
        <v>72</v>
      </c>
      <c r="I4619">
        <v>33</v>
      </c>
      <c r="K4619" t="s">
        <v>2844</v>
      </c>
      <c r="L4619">
        <v>1</v>
      </c>
      <c r="M4619" t="s">
        <v>9144</v>
      </c>
    </row>
    <row r="4620" spans="1:13" x14ac:dyDescent="0.25">
      <c r="A4620">
        <v>9766</v>
      </c>
      <c r="B4620">
        <v>2015</v>
      </c>
      <c r="C4620" t="s">
        <v>3469</v>
      </c>
      <c r="D4620" t="s">
        <v>56</v>
      </c>
      <c r="E4620" t="s">
        <v>3194</v>
      </c>
      <c r="F4620" t="s">
        <v>3515</v>
      </c>
      <c r="G4620" t="s">
        <v>3842</v>
      </c>
      <c r="H4620">
        <v>73</v>
      </c>
      <c r="I4620">
        <v>49</v>
      </c>
      <c r="K4620" t="s">
        <v>2845</v>
      </c>
      <c r="L4620">
        <v>1</v>
      </c>
      <c r="M4620" t="s">
        <v>9154</v>
      </c>
    </row>
    <row r="4621" spans="1:13" x14ac:dyDescent="0.25">
      <c r="A4621">
        <v>9768</v>
      </c>
      <c r="B4621">
        <v>2015</v>
      </c>
      <c r="C4621" t="s">
        <v>3469</v>
      </c>
      <c r="D4621" t="s">
        <v>308</v>
      </c>
      <c r="E4621" t="s">
        <v>3194</v>
      </c>
      <c r="F4621" t="s">
        <v>3521</v>
      </c>
      <c r="G4621" t="s">
        <v>3842</v>
      </c>
      <c r="H4621">
        <v>72</v>
      </c>
      <c r="I4621">
        <v>54</v>
      </c>
      <c r="K4621" t="s">
        <v>2846</v>
      </c>
      <c r="L4621">
        <v>1</v>
      </c>
      <c r="M4621" t="s">
        <v>9074</v>
      </c>
    </row>
    <row r="4622" spans="1:13" x14ac:dyDescent="0.25">
      <c r="A4622">
        <v>9769</v>
      </c>
      <c r="B4622">
        <v>2015</v>
      </c>
      <c r="C4622" t="s">
        <v>3469</v>
      </c>
      <c r="D4622" t="s">
        <v>310</v>
      </c>
      <c r="E4622" t="s">
        <v>3194</v>
      </c>
      <c r="F4622" t="s">
        <v>3522</v>
      </c>
      <c r="G4622" t="s">
        <v>3841</v>
      </c>
      <c r="H4622">
        <v>62</v>
      </c>
      <c r="I4622">
        <v>42</v>
      </c>
      <c r="K4622" t="s">
        <v>2847</v>
      </c>
      <c r="L4622">
        <v>1</v>
      </c>
      <c r="M4622" t="s">
        <v>9096</v>
      </c>
    </row>
    <row r="4623" spans="1:13" x14ac:dyDescent="0.25">
      <c r="A4623">
        <v>9781</v>
      </c>
      <c r="B4623">
        <v>2015</v>
      </c>
      <c r="C4623" t="s">
        <v>3515</v>
      </c>
      <c r="D4623" t="s">
        <v>26</v>
      </c>
      <c r="E4623" t="s">
        <v>3194</v>
      </c>
      <c r="F4623" t="s">
        <v>3513</v>
      </c>
      <c r="G4623" t="s">
        <v>3841</v>
      </c>
      <c r="H4623">
        <v>94</v>
      </c>
      <c r="I4623">
        <v>60</v>
      </c>
      <c r="K4623" t="s">
        <v>77</v>
      </c>
      <c r="L4623">
        <v>1</v>
      </c>
      <c r="M4623" t="s">
        <v>7633</v>
      </c>
    </row>
    <row r="4624" spans="1:13" x14ac:dyDescent="0.25">
      <c r="A4624">
        <v>9785</v>
      </c>
      <c r="B4624">
        <v>2015</v>
      </c>
      <c r="C4624" t="s">
        <v>3515</v>
      </c>
      <c r="D4624" t="s">
        <v>36</v>
      </c>
      <c r="E4624" t="s">
        <v>3194</v>
      </c>
      <c r="F4624" t="s">
        <v>3521</v>
      </c>
      <c r="G4624" t="s">
        <v>3841</v>
      </c>
      <c r="H4624">
        <v>86</v>
      </c>
      <c r="I4624">
        <v>73</v>
      </c>
      <c r="K4624" t="s">
        <v>2849</v>
      </c>
      <c r="L4624">
        <v>1</v>
      </c>
      <c r="M4624" t="s">
        <v>9060</v>
      </c>
    </row>
    <row r="4625" spans="1:13" x14ac:dyDescent="0.25">
      <c r="A4625">
        <v>9786</v>
      </c>
      <c r="B4625">
        <v>2015</v>
      </c>
      <c r="C4625" t="s">
        <v>3515</v>
      </c>
      <c r="D4625" t="s">
        <v>1248</v>
      </c>
      <c r="E4625" t="s">
        <v>3194</v>
      </c>
      <c r="F4625" t="s">
        <v>3522</v>
      </c>
      <c r="G4625" t="s">
        <v>3841</v>
      </c>
      <c r="H4625">
        <v>88</v>
      </c>
      <c r="I4625">
        <v>76</v>
      </c>
      <c r="K4625" t="s">
        <v>2850</v>
      </c>
      <c r="L4625">
        <v>1</v>
      </c>
      <c r="M4625" t="s">
        <v>9084</v>
      </c>
    </row>
    <row r="4626" spans="1:13" x14ac:dyDescent="0.25">
      <c r="A4626">
        <v>9789</v>
      </c>
      <c r="B4626">
        <v>2015</v>
      </c>
      <c r="C4626" t="s">
        <v>3515</v>
      </c>
      <c r="D4626" t="s">
        <v>317</v>
      </c>
      <c r="E4626" t="s">
        <v>3194</v>
      </c>
      <c r="F4626" t="s">
        <v>3534</v>
      </c>
      <c r="G4626" t="s">
        <v>3841</v>
      </c>
      <c r="H4626">
        <v>72</v>
      </c>
      <c r="I4626">
        <v>65</v>
      </c>
      <c r="K4626" t="s">
        <v>2108</v>
      </c>
      <c r="L4626">
        <v>1</v>
      </c>
      <c r="M4626" t="s">
        <v>9157</v>
      </c>
    </row>
    <row r="4627" spans="1:13" x14ac:dyDescent="0.25">
      <c r="A4627">
        <v>9790</v>
      </c>
      <c r="B4627">
        <v>2015</v>
      </c>
      <c r="C4627" t="s">
        <v>3515</v>
      </c>
      <c r="D4627" t="s">
        <v>759</v>
      </c>
      <c r="E4627" t="s">
        <v>3194</v>
      </c>
      <c r="F4627" t="s">
        <v>3530</v>
      </c>
      <c r="G4627" t="s">
        <v>3841</v>
      </c>
      <c r="H4627">
        <v>85</v>
      </c>
      <c r="I4627">
        <v>84</v>
      </c>
      <c r="J4627" t="s">
        <v>3845</v>
      </c>
      <c r="K4627" t="s">
        <v>142</v>
      </c>
      <c r="L4627">
        <v>1</v>
      </c>
      <c r="M4627" t="s">
        <v>9158</v>
      </c>
    </row>
    <row r="4628" spans="1:13" x14ac:dyDescent="0.25">
      <c r="A4628">
        <v>9791</v>
      </c>
      <c r="B4628">
        <v>2015</v>
      </c>
      <c r="C4628" t="s">
        <v>3515</v>
      </c>
      <c r="D4628" t="s">
        <v>44</v>
      </c>
      <c r="E4628" t="s">
        <v>3194</v>
      </c>
      <c r="F4628" t="s">
        <v>3469</v>
      </c>
      <c r="G4628" t="s">
        <v>3842</v>
      </c>
      <c r="H4628">
        <v>75</v>
      </c>
      <c r="I4628">
        <v>62</v>
      </c>
      <c r="K4628" t="s">
        <v>2109</v>
      </c>
      <c r="L4628">
        <v>1</v>
      </c>
      <c r="M4628" t="s">
        <v>9150</v>
      </c>
    </row>
    <row r="4629" spans="1:13" x14ac:dyDescent="0.25">
      <c r="A4629">
        <v>9795</v>
      </c>
      <c r="B4629">
        <v>2015</v>
      </c>
      <c r="C4629" t="s">
        <v>3515</v>
      </c>
      <c r="D4629" t="s">
        <v>92</v>
      </c>
      <c r="E4629" t="s">
        <v>3194</v>
      </c>
      <c r="F4629" t="s">
        <v>3535</v>
      </c>
      <c r="G4629" t="s">
        <v>3842</v>
      </c>
      <c r="H4629">
        <v>76</v>
      </c>
      <c r="I4629">
        <v>60</v>
      </c>
      <c r="K4629" t="s">
        <v>2113</v>
      </c>
      <c r="L4629">
        <v>1</v>
      </c>
      <c r="M4629" t="s">
        <v>9112</v>
      </c>
    </row>
    <row r="4630" spans="1:13" x14ac:dyDescent="0.25">
      <c r="A4630">
        <v>9796</v>
      </c>
      <c r="B4630">
        <v>2015</v>
      </c>
      <c r="C4630" t="s">
        <v>3515</v>
      </c>
      <c r="D4630" t="s">
        <v>650</v>
      </c>
      <c r="E4630" t="s">
        <v>3194</v>
      </c>
      <c r="F4630" t="s">
        <v>3477</v>
      </c>
      <c r="G4630" t="s">
        <v>3841</v>
      </c>
      <c r="H4630">
        <v>68</v>
      </c>
      <c r="I4630">
        <v>56</v>
      </c>
      <c r="K4630" t="s">
        <v>2851</v>
      </c>
      <c r="L4630">
        <v>1</v>
      </c>
      <c r="M4630" t="s">
        <v>9159</v>
      </c>
    </row>
    <row r="4631" spans="1:13" x14ac:dyDescent="0.25">
      <c r="A4631">
        <v>9800</v>
      </c>
      <c r="B4631">
        <v>2015</v>
      </c>
      <c r="C4631" t="s">
        <v>3515</v>
      </c>
      <c r="D4631" t="s">
        <v>652</v>
      </c>
      <c r="E4631" t="s">
        <v>3194</v>
      </c>
      <c r="F4631" t="s">
        <v>3536</v>
      </c>
      <c r="G4631" t="s">
        <v>3842</v>
      </c>
      <c r="H4631">
        <v>66</v>
      </c>
      <c r="I4631">
        <v>62</v>
      </c>
      <c r="K4631" t="s">
        <v>2852</v>
      </c>
      <c r="L4631">
        <v>1</v>
      </c>
      <c r="M4631" t="s">
        <v>9145</v>
      </c>
    </row>
    <row r="4632" spans="1:13" x14ac:dyDescent="0.25">
      <c r="A4632">
        <v>9801</v>
      </c>
      <c r="B4632">
        <v>2015</v>
      </c>
      <c r="C4632" t="s">
        <v>3515</v>
      </c>
      <c r="D4632" t="s">
        <v>308</v>
      </c>
      <c r="E4632" t="s">
        <v>3194</v>
      </c>
      <c r="F4632" t="s">
        <v>3533</v>
      </c>
      <c r="G4632" t="s">
        <v>3191</v>
      </c>
      <c r="K4632" t="s">
        <v>3191</v>
      </c>
      <c r="L4632">
        <v>0</v>
      </c>
      <c r="M4632" t="s">
        <v>9132</v>
      </c>
    </row>
    <row r="4633" spans="1:13" x14ac:dyDescent="0.25">
      <c r="A4633">
        <v>9802</v>
      </c>
      <c r="B4633">
        <v>2015</v>
      </c>
      <c r="C4633" t="s">
        <v>3515</v>
      </c>
      <c r="D4633" t="s">
        <v>942</v>
      </c>
      <c r="E4633" t="s">
        <v>3194</v>
      </c>
      <c r="F4633" t="s">
        <v>3533</v>
      </c>
      <c r="G4633" t="s">
        <v>3841</v>
      </c>
      <c r="H4633">
        <v>94</v>
      </c>
      <c r="I4633">
        <v>75</v>
      </c>
      <c r="K4633" t="s">
        <v>2853</v>
      </c>
      <c r="L4633">
        <v>1</v>
      </c>
      <c r="M4633" t="s">
        <v>9133</v>
      </c>
    </row>
    <row r="4634" spans="1:13" x14ac:dyDescent="0.25">
      <c r="A4634">
        <v>9811</v>
      </c>
      <c r="B4634">
        <v>2015</v>
      </c>
      <c r="C4634" t="s">
        <v>3534</v>
      </c>
      <c r="D4634" t="s">
        <v>18</v>
      </c>
      <c r="E4634" t="s">
        <v>3194</v>
      </c>
      <c r="F4634" t="s">
        <v>3839</v>
      </c>
      <c r="G4634" t="s">
        <v>3842</v>
      </c>
      <c r="H4634">
        <v>64</v>
      </c>
      <c r="I4634">
        <v>48</v>
      </c>
      <c r="K4634" t="s">
        <v>73</v>
      </c>
      <c r="L4634">
        <v>1</v>
      </c>
      <c r="M4634" t="s">
        <v>9162</v>
      </c>
    </row>
    <row r="4635" spans="1:13" x14ac:dyDescent="0.25">
      <c r="A4635">
        <v>9819</v>
      </c>
      <c r="B4635">
        <v>2015</v>
      </c>
      <c r="C4635" t="s">
        <v>3534</v>
      </c>
      <c r="D4635" t="s">
        <v>36</v>
      </c>
      <c r="E4635" t="s">
        <v>3194</v>
      </c>
      <c r="F4635" t="s">
        <v>3530</v>
      </c>
      <c r="G4635" t="s">
        <v>3841</v>
      </c>
      <c r="H4635">
        <v>81</v>
      </c>
      <c r="I4635">
        <v>77</v>
      </c>
      <c r="K4635" t="s">
        <v>226</v>
      </c>
      <c r="L4635">
        <v>1</v>
      </c>
      <c r="M4635" t="s">
        <v>9165</v>
      </c>
    </row>
    <row r="4636" spans="1:13" x14ac:dyDescent="0.25">
      <c r="A4636">
        <v>9820</v>
      </c>
      <c r="B4636">
        <v>2015</v>
      </c>
      <c r="C4636" t="s">
        <v>3534</v>
      </c>
      <c r="D4636" t="s">
        <v>85</v>
      </c>
      <c r="E4636" t="s">
        <v>3194</v>
      </c>
      <c r="F4636" t="s">
        <v>3469</v>
      </c>
      <c r="G4636" t="s">
        <v>3842</v>
      </c>
      <c r="H4636">
        <v>70</v>
      </c>
      <c r="I4636">
        <v>55</v>
      </c>
      <c r="K4636" t="s">
        <v>2855</v>
      </c>
      <c r="L4636">
        <v>1</v>
      </c>
      <c r="M4636" t="s">
        <v>9148</v>
      </c>
    </row>
    <row r="4637" spans="1:13" x14ac:dyDescent="0.25">
      <c r="A4637">
        <v>9821</v>
      </c>
      <c r="B4637">
        <v>2015</v>
      </c>
      <c r="C4637" t="s">
        <v>3534</v>
      </c>
      <c r="D4637" t="s">
        <v>39</v>
      </c>
      <c r="E4637" t="s">
        <v>3194</v>
      </c>
      <c r="F4637" t="s">
        <v>3536</v>
      </c>
      <c r="G4637" t="s">
        <v>3842</v>
      </c>
      <c r="H4637">
        <v>74</v>
      </c>
      <c r="I4637">
        <v>60</v>
      </c>
      <c r="K4637" t="s">
        <v>2840</v>
      </c>
      <c r="L4637">
        <v>1</v>
      </c>
      <c r="M4637" t="s">
        <v>9138</v>
      </c>
    </row>
    <row r="4638" spans="1:13" x14ac:dyDescent="0.25">
      <c r="A4638">
        <v>9824</v>
      </c>
      <c r="B4638">
        <v>2015</v>
      </c>
      <c r="C4638" t="s">
        <v>3534</v>
      </c>
      <c r="D4638" t="s">
        <v>44</v>
      </c>
      <c r="E4638" t="s">
        <v>3194</v>
      </c>
      <c r="F4638" t="s">
        <v>3521</v>
      </c>
      <c r="G4638" t="s">
        <v>3842</v>
      </c>
      <c r="H4638">
        <v>89</v>
      </c>
      <c r="I4638">
        <v>63</v>
      </c>
      <c r="K4638" t="s">
        <v>2856</v>
      </c>
      <c r="L4638">
        <v>1</v>
      </c>
      <c r="M4638" t="s">
        <v>9065</v>
      </c>
    </row>
    <row r="4639" spans="1:13" x14ac:dyDescent="0.25">
      <c r="A4639">
        <v>9825</v>
      </c>
      <c r="B4639">
        <v>2015</v>
      </c>
      <c r="C4639" t="s">
        <v>3534</v>
      </c>
      <c r="D4639" t="s">
        <v>761</v>
      </c>
      <c r="E4639" t="s">
        <v>3194</v>
      </c>
      <c r="F4639" t="s">
        <v>3522</v>
      </c>
      <c r="G4639" t="s">
        <v>3841</v>
      </c>
      <c r="H4639">
        <v>73</v>
      </c>
      <c r="I4639">
        <v>71</v>
      </c>
      <c r="K4639" t="s">
        <v>2841</v>
      </c>
      <c r="L4639">
        <v>1</v>
      </c>
      <c r="M4639" t="s">
        <v>9088</v>
      </c>
    </row>
    <row r="4640" spans="1:13" x14ac:dyDescent="0.25">
      <c r="A4640">
        <v>9829</v>
      </c>
      <c r="B4640">
        <v>2015</v>
      </c>
      <c r="C4640" t="s">
        <v>3534</v>
      </c>
      <c r="D4640" t="s">
        <v>95</v>
      </c>
      <c r="E4640" t="s">
        <v>3194</v>
      </c>
      <c r="F4640" t="s">
        <v>3515</v>
      </c>
      <c r="G4640" t="s">
        <v>3842</v>
      </c>
      <c r="H4640">
        <v>84</v>
      </c>
      <c r="I4640">
        <v>74</v>
      </c>
      <c r="K4640" t="s">
        <v>2857</v>
      </c>
      <c r="L4640">
        <v>1</v>
      </c>
      <c r="M4640" t="s">
        <v>9160</v>
      </c>
    </row>
    <row r="4641" spans="1:13" x14ac:dyDescent="0.25">
      <c r="A4641">
        <v>9830</v>
      </c>
      <c r="B4641">
        <v>2015</v>
      </c>
      <c r="C4641" t="s">
        <v>3534</v>
      </c>
      <c r="D4641" t="s">
        <v>711</v>
      </c>
      <c r="E4641" t="s">
        <v>3194</v>
      </c>
      <c r="F4641" t="s">
        <v>3533</v>
      </c>
      <c r="G4641" t="s">
        <v>3842</v>
      </c>
      <c r="H4641">
        <v>79</v>
      </c>
      <c r="I4641">
        <v>58</v>
      </c>
      <c r="K4641" t="s">
        <v>2858</v>
      </c>
      <c r="L4641">
        <v>1</v>
      </c>
      <c r="M4641" t="s">
        <v>9129</v>
      </c>
    </row>
    <row r="4642" spans="1:13" x14ac:dyDescent="0.25">
      <c r="A4642">
        <v>9833</v>
      </c>
      <c r="B4642">
        <v>2015</v>
      </c>
      <c r="C4642" t="s">
        <v>3534</v>
      </c>
      <c r="D4642" t="s">
        <v>308</v>
      </c>
      <c r="E4642" t="s">
        <v>3194</v>
      </c>
      <c r="F4642" t="s">
        <v>3477</v>
      </c>
      <c r="G4642" t="s">
        <v>3841</v>
      </c>
      <c r="H4642">
        <v>77</v>
      </c>
      <c r="I4642">
        <v>73</v>
      </c>
      <c r="K4642" t="s">
        <v>2859</v>
      </c>
      <c r="L4642">
        <v>1</v>
      </c>
      <c r="M4642" t="s">
        <v>9167</v>
      </c>
    </row>
    <row r="4643" spans="1:13" x14ac:dyDescent="0.25">
      <c r="A4643">
        <v>9834</v>
      </c>
      <c r="B4643">
        <v>2015</v>
      </c>
      <c r="C4643" t="s">
        <v>3534</v>
      </c>
      <c r="D4643" t="s">
        <v>310</v>
      </c>
      <c r="E4643" t="s">
        <v>3194</v>
      </c>
      <c r="F4643" t="s">
        <v>3535</v>
      </c>
      <c r="G4643" t="s">
        <v>3842</v>
      </c>
      <c r="H4643">
        <v>83</v>
      </c>
      <c r="I4643">
        <v>80</v>
      </c>
      <c r="K4643" t="s">
        <v>2860</v>
      </c>
      <c r="L4643">
        <v>1</v>
      </c>
      <c r="M4643" t="s">
        <v>9117</v>
      </c>
    </row>
    <row r="4644" spans="1:13" x14ac:dyDescent="0.25">
      <c r="A4644">
        <v>9837</v>
      </c>
      <c r="B4644">
        <v>2015</v>
      </c>
      <c r="C4644" t="s">
        <v>3477</v>
      </c>
      <c r="D4644" t="s">
        <v>64</v>
      </c>
      <c r="E4644" t="s">
        <v>3194</v>
      </c>
      <c r="F4644" t="s">
        <v>3438</v>
      </c>
      <c r="G4644" t="s">
        <v>3841</v>
      </c>
      <c r="H4644">
        <v>85</v>
      </c>
      <c r="I4644">
        <v>76</v>
      </c>
      <c r="K4644" t="s">
        <v>9</v>
      </c>
      <c r="L4644">
        <v>1</v>
      </c>
      <c r="M4644" t="s">
        <v>6613</v>
      </c>
    </row>
    <row r="4645" spans="1:13" x14ac:dyDescent="0.25">
      <c r="A4645">
        <v>9838</v>
      </c>
      <c r="B4645">
        <v>2015</v>
      </c>
      <c r="C4645" t="s">
        <v>3477</v>
      </c>
      <c r="D4645" t="s">
        <v>65</v>
      </c>
      <c r="E4645" t="s">
        <v>3194</v>
      </c>
      <c r="F4645" t="s">
        <v>3839</v>
      </c>
      <c r="G4645" t="s">
        <v>3842</v>
      </c>
      <c r="H4645">
        <v>76</v>
      </c>
      <c r="I4645">
        <v>65</v>
      </c>
      <c r="K4645" t="s">
        <v>11</v>
      </c>
      <c r="L4645">
        <v>1</v>
      </c>
      <c r="M4645" t="s">
        <v>9169</v>
      </c>
    </row>
    <row r="4646" spans="1:13" x14ac:dyDescent="0.25">
      <c r="A4646">
        <v>9844</v>
      </c>
      <c r="B4646">
        <v>2015</v>
      </c>
      <c r="C4646" t="s">
        <v>3477</v>
      </c>
      <c r="D4646" t="s">
        <v>289</v>
      </c>
      <c r="E4646" t="s">
        <v>3194</v>
      </c>
      <c r="F4646" t="s">
        <v>3839</v>
      </c>
      <c r="G4646" t="s">
        <v>3842</v>
      </c>
      <c r="H4646">
        <v>68</v>
      </c>
      <c r="I4646">
        <v>55</v>
      </c>
      <c r="K4646" t="s">
        <v>23</v>
      </c>
      <c r="L4646">
        <v>1</v>
      </c>
      <c r="M4646" t="s">
        <v>9170</v>
      </c>
    </row>
    <row r="4647" spans="1:13" x14ac:dyDescent="0.25">
      <c r="A4647">
        <v>9847</v>
      </c>
      <c r="B4647">
        <v>2015</v>
      </c>
      <c r="C4647" t="s">
        <v>3477</v>
      </c>
      <c r="D4647" t="s">
        <v>331</v>
      </c>
      <c r="E4647" t="s">
        <v>3194</v>
      </c>
      <c r="F4647" t="s">
        <v>3839</v>
      </c>
      <c r="G4647" t="s">
        <v>3842</v>
      </c>
      <c r="H4647">
        <v>114</v>
      </c>
      <c r="I4647">
        <v>50</v>
      </c>
      <c r="K4647" t="s">
        <v>918</v>
      </c>
      <c r="L4647">
        <v>1</v>
      </c>
      <c r="M4647" t="s">
        <v>9171</v>
      </c>
    </row>
    <row r="4648" spans="1:13" x14ac:dyDescent="0.25">
      <c r="A4648">
        <v>9851</v>
      </c>
      <c r="B4648">
        <v>2015</v>
      </c>
      <c r="C4648" t="s">
        <v>3477</v>
      </c>
      <c r="D4648" t="s">
        <v>32</v>
      </c>
      <c r="E4648" t="s">
        <v>3194</v>
      </c>
      <c r="F4648" t="s">
        <v>3534</v>
      </c>
      <c r="G4648" t="s">
        <v>3842</v>
      </c>
      <c r="H4648">
        <v>68</v>
      </c>
      <c r="I4648">
        <v>56</v>
      </c>
      <c r="K4648" t="s">
        <v>2862</v>
      </c>
      <c r="L4648">
        <v>1</v>
      </c>
      <c r="M4648" t="s">
        <v>9164</v>
      </c>
    </row>
    <row r="4649" spans="1:13" x14ac:dyDescent="0.25">
      <c r="A4649">
        <v>9852</v>
      </c>
      <c r="B4649">
        <v>2015</v>
      </c>
      <c r="C4649" t="s">
        <v>3477</v>
      </c>
      <c r="D4649" t="s">
        <v>199</v>
      </c>
      <c r="E4649" t="s">
        <v>3194</v>
      </c>
      <c r="F4649" t="s">
        <v>3530</v>
      </c>
      <c r="G4649" t="s">
        <v>3841</v>
      </c>
      <c r="H4649">
        <v>59</v>
      </c>
      <c r="I4649">
        <v>58</v>
      </c>
      <c r="K4649" t="s">
        <v>2863</v>
      </c>
      <c r="L4649">
        <v>1</v>
      </c>
      <c r="M4649" t="s">
        <v>9172</v>
      </c>
    </row>
    <row r="4650" spans="1:13" x14ac:dyDescent="0.25">
      <c r="A4650">
        <v>9855</v>
      </c>
      <c r="B4650">
        <v>2015</v>
      </c>
      <c r="C4650" t="s">
        <v>3477</v>
      </c>
      <c r="D4650" t="s">
        <v>85</v>
      </c>
      <c r="E4650" t="s">
        <v>3194</v>
      </c>
      <c r="F4650" t="s">
        <v>3533</v>
      </c>
      <c r="G4650" t="s">
        <v>3842</v>
      </c>
      <c r="H4650">
        <v>70</v>
      </c>
      <c r="I4650">
        <v>60</v>
      </c>
      <c r="K4650" t="s">
        <v>2864</v>
      </c>
      <c r="L4650">
        <v>1</v>
      </c>
      <c r="M4650" t="s">
        <v>9122</v>
      </c>
    </row>
    <row r="4651" spans="1:13" x14ac:dyDescent="0.25">
      <c r="A4651">
        <v>9856</v>
      </c>
      <c r="B4651">
        <v>2015</v>
      </c>
      <c r="C4651" t="s">
        <v>3477</v>
      </c>
      <c r="D4651" t="s">
        <v>39</v>
      </c>
      <c r="E4651" t="s">
        <v>3194</v>
      </c>
      <c r="F4651" t="s">
        <v>3515</v>
      </c>
      <c r="G4651" t="s">
        <v>3842</v>
      </c>
      <c r="H4651">
        <v>79</v>
      </c>
      <c r="I4651">
        <v>55</v>
      </c>
      <c r="K4651" t="s">
        <v>2865</v>
      </c>
      <c r="L4651">
        <v>1</v>
      </c>
      <c r="M4651" t="s">
        <v>9156</v>
      </c>
    </row>
    <row r="4652" spans="1:13" x14ac:dyDescent="0.25">
      <c r="A4652">
        <v>9860</v>
      </c>
      <c r="B4652">
        <v>2015</v>
      </c>
      <c r="C4652" t="s">
        <v>3477</v>
      </c>
      <c r="D4652" t="s">
        <v>47</v>
      </c>
      <c r="E4652" t="s">
        <v>3194</v>
      </c>
      <c r="F4652" t="s">
        <v>3536</v>
      </c>
      <c r="G4652" t="s">
        <v>3842</v>
      </c>
      <c r="H4652">
        <v>58</v>
      </c>
      <c r="I4652">
        <v>50</v>
      </c>
      <c r="K4652" t="s">
        <v>2866</v>
      </c>
      <c r="L4652">
        <v>1</v>
      </c>
      <c r="M4652" t="s">
        <v>9141</v>
      </c>
    </row>
    <row r="4653" spans="1:13" x14ac:dyDescent="0.25">
      <c r="A4653">
        <v>9861</v>
      </c>
      <c r="B4653">
        <v>2015</v>
      </c>
      <c r="C4653" t="s">
        <v>3477</v>
      </c>
      <c r="D4653" t="s">
        <v>686</v>
      </c>
      <c r="E4653" t="s">
        <v>3194</v>
      </c>
      <c r="F4653" t="s">
        <v>3469</v>
      </c>
      <c r="G4653" t="s">
        <v>3841</v>
      </c>
      <c r="H4653">
        <v>62</v>
      </c>
      <c r="I4653">
        <v>52</v>
      </c>
      <c r="K4653" t="s">
        <v>2867</v>
      </c>
      <c r="L4653">
        <v>1</v>
      </c>
      <c r="M4653" t="s">
        <v>9151</v>
      </c>
    </row>
    <row r="4654" spans="1:13" x14ac:dyDescent="0.25">
      <c r="A4654">
        <v>9864</v>
      </c>
      <c r="B4654">
        <v>2015</v>
      </c>
      <c r="C4654" t="s">
        <v>3477</v>
      </c>
      <c r="D4654" t="s">
        <v>95</v>
      </c>
      <c r="E4654" t="s">
        <v>3194</v>
      </c>
      <c r="F4654" t="s">
        <v>3521</v>
      </c>
      <c r="G4654" t="s">
        <v>3842</v>
      </c>
      <c r="H4654">
        <v>72</v>
      </c>
      <c r="I4654">
        <v>63</v>
      </c>
      <c r="K4654" t="s">
        <v>2868</v>
      </c>
      <c r="L4654">
        <v>1</v>
      </c>
      <c r="M4654" t="s">
        <v>9070</v>
      </c>
    </row>
    <row r="4655" spans="1:13" x14ac:dyDescent="0.25">
      <c r="A4655">
        <v>9865</v>
      </c>
      <c r="B4655">
        <v>2015</v>
      </c>
      <c r="C4655" t="s">
        <v>3477</v>
      </c>
      <c r="D4655" t="s">
        <v>711</v>
      </c>
      <c r="E4655" t="s">
        <v>3194</v>
      </c>
      <c r="F4655" t="s">
        <v>3522</v>
      </c>
      <c r="G4655" t="s">
        <v>3841</v>
      </c>
      <c r="H4655">
        <v>56</v>
      </c>
      <c r="I4655">
        <v>54</v>
      </c>
      <c r="K4655" t="s">
        <v>2869</v>
      </c>
      <c r="L4655">
        <v>1</v>
      </c>
      <c r="M4655" t="s">
        <v>9092</v>
      </c>
    </row>
    <row r="4656" spans="1:13" x14ac:dyDescent="0.25">
      <c r="A4656">
        <v>9866</v>
      </c>
      <c r="B4656">
        <v>2015</v>
      </c>
      <c r="C4656" t="s">
        <v>3477</v>
      </c>
      <c r="D4656" t="s">
        <v>56</v>
      </c>
      <c r="E4656" t="s">
        <v>3194</v>
      </c>
      <c r="F4656" t="s">
        <v>3535</v>
      </c>
      <c r="G4656" t="s">
        <v>3842</v>
      </c>
      <c r="H4656">
        <v>71</v>
      </c>
      <c r="I4656">
        <v>63</v>
      </c>
      <c r="K4656" t="s">
        <v>2870</v>
      </c>
      <c r="L4656">
        <v>1</v>
      </c>
      <c r="M4656" t="s">
        <v>9115</v>
      </c>
    </row>
    <row r="4657" spans="1:13" x14ac:dyDescent="0.25">
      <c r="A4657">
        <v>9876</v>
      </c>
      <c r="B4657">
        <v>2015</v>
      </c>
      <c r="C4657" t="s">
        <v>3530</v>
      </c>
      <c r="D4657" t="s">
        <v>102</v>
      </c>
      <c r="E4657" t="s">
        <v>3194</v>
      </c>
      <c r="F4657" t="s">
        <v>3483</v>
      </c>
      <c r="G4657" t="s">
        <v>3842</v>
      </c>
      <c r="H4657">
        <v>71</v>
      </c>
      <c r="I4657">
        <v>59</v>
      </c>
      <c r="K4657" t="s">
        <v>71</v>
      </c>
      <c r="L4657">
        <v>1</v>
      </c>
      <c r="M4657" t="s">
        <v>8952</v>
      </c>
    </row>
    <row r="4658" spans="1:13" x14ac:dyDescent="0.25">
      <c r="A4658">
        <v>9887</v>
      </c>
      <c r="B4658">
        <v>2015</v>
      </c>
      <c r="C4658" t="s">
        <v>3530</v>
      </c>
      <c r="D4658" t="s">
        <v>85</v>
      </c>
      <c r="E4658" t="s">
        <v>3194</v>
      </c>
      <c r="F4658" t="s">
        <v>3536</v>
      </c>
      <c r="G4658" t="s">
        <v>3842</v>
      </c>
      <c r="H4658">
        <v>60</v>
      </c>
      <c r="I4658">
        <v>51</v>
      </c>
      <c r="K4658" t="s">
        <v>2872</v>
      </c>
      <c r="L4658">
        <v>1</v>
      </c>
      <c r="M4658" t="s">
        <v>9137</v>
      </c>
    </row>
    <row r="4659" spans="1:13" x14ac:dyDescent="0.25">
      <c r="A4659">
        <v>9888</v>
      </c>
      <c r="B4659">
        <v>2015</v>
      </c>
      <c r="C4659" t="s">
        <v>3530</v>
      </c>
      <c r="D4659" t="s">
        <v>39</v>
      </c>
      <c r="E4659" t="s">
        <v>3194</v>
      </c>
      <c r="F4659" t="s">
        <v>3469</v>
      </c>
      <c r="G4659" t="s">
        <v>3842</v>
      </c>
      <c r="H4659">
        <v>67</v>
      </c>
      <c r="I4659">
        <v>54</v>
      </c>
      <c r="K4659" t="s">
        <v>2873</v>
      </c>
      <c r="L4659">
        <v>1</v>
      </c>
      <c r="M4659" t="s">
        <v>9149</v>
      </c>
    </row>
    <row r="4660" spans="1:13" x14ac:dyDescent="0.25">
      <c r="A4660">
        <v>9891</v>
      </c>
      <c r="B4660">
        <v>2015</v>
      </c>
      <c r="C4660" t="s">
        <v>3530</v>
      </c>
      <c r="D4660" t="s">
        <v>44</v>
      </c>
      <c r="E4660" t="s">
        <v>3194</v>
      </c>
      <c r="F4660" t="s">
        <v>3522</v>
      </c>
      <c r="G4660" t="s">
        <v>3842</v>
      </c>
      <c r="H4660">
        <v>80</v>
      </c>
      <c r="I4660">
        <v>65</v>
      </c>
      <c r="K4660" t="s">
        <v>2874</v>
      </c>
      <c r="L4660">
        <v>1</v>
      </c>
      <c r="M4660" t="s">
        <v>9087</v>
      </c>
    </row>
    <row r="4661" spans="1:13" x14ac:dyDescent="0.25">
      <c r="A4661">
        <v>9892</v>
      </c>
      <c r="B4661">
        <v>2015</v>
      </c>
      <c r="C4661" t="s">
        <v>3530</v>
      </c>
      <c r="D4661" t="s">
        <v>761</v>
      </c>
      <c r="E4661" t="s">
        <v>3194</v>
      </c>
      <c r="F4661" t="s">
        <v>3521</v>
      </c>
      <c r="G4661" t="s">
        <v>3842</v>
      </c>
      <c r="H4661">
        <v>68</v>
      </c>
      <c r="I4661">
        <v>65</v>
      </c>
      <c r="J4661" t="s">
        <v>3843</v>
      </c>
      <c r="K4661" t="s">
        <v>2875</v>
      </c>
      <c r="L4661">
        <v>1</v>
      </c>
      <c r="M4661" t="s">
        <v>9066</v>
      </c>
    </row>
    <row r="4662" spans="1:13" x14ac:dyDescent="0.25">
      <c r="A4662">
        <v>9893</v>
      </c>
      <c r="B4662">
        <v>2015</v>
      </c>
      <c r="C4662" t="s">
        <v>3530</v>
      </c>
      <c r="D4662" t="s">
        <v>47</v>
      </c>
      <c r="E4662" t="s">
        <v>3194</v>
      </c>
      <c r="F4662" t="s">
        <v>3534</v>
      </c>
      <c r="G4662" t="s">
        <v>3841</v>
      </c>
      <c r="H4662">
        <v>58</v>
      </c>
      <c r="I4662">
        <v>55</v>
      </c>
      <c r="K4662" t="s">
        <v>2876</v>
      </c>
      <c r="L4662">
        <v>1</v>
      </c>
      <c r="M4662" t="s">
        <v>9166</v>
      </c>
    </row>
    <row r="4663" spans="1:13" x14ac:dyDescent="0.25">
      <c r="A4663">
        <v>9896</v>
      </c>
      <c r="B4663">
        <v>2015</v>
      </c>
      <c r="C4663" t="s">
        <v>3530</v>
      </c>
      <c r="D4663" t="s">
        <v>95</v>
      </c>
      <c r="E4663" t="s">
        <v>3194</v>
      </c>
      <c r="F4663" t="s">
        <v>3533</v>
      </c>
      <c r="G4663" t="s">
        <v>3842</v>
      </c>
      <c r="H4663">
        <v>56</v>
      </c>
      <c r="I4663">
        <v>50</v>
      </c>
      <c r="K4663" t="s">
        <v>2877</v>
      </c>
      <c r="L4663">
        <v>1</v>
      </c>
      <c r="M4663" t="s">
        <v>9128</v>
      </c>
    </row>
    <row r="4664" spans="1:13" x14ac:dyDescent="0.25">
      <c r="A4664">
        <v>9897</v>
      </c>
      <c r="B4664">
        <v>2015</v>
      </c>
      <c r="C4664" t="s">
        <v>3530</v>
      </c>
      <c r="D4664" t="s">
        <v>711</v>
      </c>
      <c r="E4664" t="s">
        <v>3194</v>
      </c>
      <c r="F4664" t="s">
        <v>3515</v>
      </c>
      <c r="G4664" t="s">
        <v>3842</v>
      </c>
      <c r="H4664">
        <v>83</v>
      </c>
      <c r="I4664">
        <v>73</v>
      </c>
      <c r="K4664" t="s">
        <v>2878</v>
      </c>
      <c r="L4664">
        <v>1</v>
      </c>
      <c r="M4664" t="s">
        <v>9161</v>
      </c>
    </row>
    <row r="4665" spans="1:13" x14ac:dyDescent="0.25">
      <c r="A4665">
        <v>9900</v>
      </c>
      <c r="B4665">
        <v>2015</v>
      </c>
      <c r="C4665" t="s">
        <v>3530</v>
      </c>
      <c r="D4665" t="s">
        <v>308</v>
      </c>
      <c r="E4665" t="s">
        <v>3194</v>
      </c>
      <c r="F4665" t="s">
        <v>3535</v>
      </c>
      <c r="G4665" t="s">
        <v>3842</v>
      </c>
      <c r="H4665">
        <v>94</v>
      </c>
      <c r="I4665">
        <v>73</v>
      </c>
      <c r="K4665" t="s">
        <v>2879</v>
      </c>
      <c r="L4665">
        <v>1</v>
      </c>
      <c r="M4665" t="s">
        <v>9116</v>
      </c>
    </row>
    <row r="4666" spans="1:13" x14ac:dyDescent="0.25">
      <c r="A4666">
        <v>9901</v>
      </c>
      <c r="B4666">
        <v>2015</v>
      </c>
      <c r="C4666" t="s">
        <v>3530</v>
      </c>
      <c r="D4666" t="s">
        <v>310</v>
      </c>
      <c r="E4666" t="s">
        <v>3194</v>
      </c>
      <c r="F4666" t="s">
        <v>3477</v>
      </c>
      <c r="G4666" t="s">
        <v>3842</v>
      </c>
      <c r="H4666">
        <v>88</v>
      </c>
      <c r="I4666">
        <v>78</v>
      </c>
      <c r="K4666" t="s">
        <v>2880</v>
      </c>
      <c r="L4666">
        <v>1</v>
      </c>
      <c r="M4666" t="s">
        <v>9173</v>
      </c>
    </row>
    <row r="4667" spans="1:13" x14ac:dyDescent="0.25">
      <c r="A4667">
        <v>9904</v>
      </c>
      <c r="B4667">
        <v>2015</v>
      </c>
      <c r="C4667" t="s">
        <v>3310</v>
      </c>
      <c r="D4667" t="s">
        <v>98</v>
      </c>
      <c r="E4667" t="s">
        <v>3194</v>
      </c>
      <c r="F4667" t="s">
        <v>3390</v>
      </c>
      <c r="G4667" t="s">
        <v>3842</v>
      </c>
      <c r="H4667">
        <v>54</v>
      </c>
      <c r="I4667">
        <v>38</v>
      </c>
      <c r="K4667" t="s">
        <v>176</v>
      </c>
      <c r="L4667">
        <v>1</v>
      </c>
      <c r="M4667" t="s">
        <v>5533</v>
      </c>
    </row>
    <row r="4668" spans="1:13" x14ac:dyDescent="0.25">
      <c r="A4668">
        <v>9906</v>
      </c>
      <c r="B4668">
        <v>2015</v>
      </c>
      <c r="C4668" t="s">
        <v>3310</v>
      </c>
      <c r="D4668" t="s">
        <v>68</v>
      </c>
      <c r="E4668" t="s">
        <v>3194</v>
      </c>
      <c r="F4668" t="s">
        <v>3471</v>
      </c>
      <c r="G4668" t="s">
        <v>3842</v>
      </c>
      <c r="H4668">
        <v>80</v>
      </c>
      <c r="I4668">
        <v>54</v>
      </c>
      <c r="K4668" t="s">
        <v>99</v>
      </c>
      <c r="L4668">
        <v>1</v>
      </c>
      <c r="M4668" t="s">
        <v>7491</v>
      </c>
    </row>
    <row r="4669" spans="1:13" x14ac:dyDescent="0.25">
      <c r="A4669">
        <v>9908</v>
      </c>
      <c r="B4669">
        <v>2015</v>
      </c>
      <c r="C4669" t="s">
        <v>3310</v>
      </c>
      <c r="D4669" t="s">
        <v>104</v>
      </c>
      <c r="E4669" t="s">
        <v>3194</v>
      </c>
      <c r="F4669" t="s">
        <v>3526</v>
      </c>
      <c r="G4669" t="s">
        <v>3842</v>
      </c>
      <c r="H4669">
        <v>79</v>
      </c>
      <c r="I4669">
        <v>60</v>
      </c>
      <c r="K4669" t="s">
        <v>150</v>
      </c>
      <c r="L4669">
        <v>1</v>
      </c>
      <c r="M4669" t="s">
        <v>8987</v>
      </c>
    </row>
    <row r="4670" spans="1:13" x14ac:dyDescent="0.25">
      <c r="A4670">
        <v>9911</v>
      </c>
      <c r="B4670">
        <v>2015</v>
      </c>
      <c r="C4670" t="s">
        <v>3310</v>
      </c>
      <c r="D4670" t="s">
        <v>197</v>
      </c>
      <c r="E4670" t="s">
        <v>3194</v>
      </c>
      <c r="F4670" t="s">
        <v>3299</v>
      </c>
      <c r="G4670" t="s">
        <v>3841</v>
      </c>
      <c r="H4670">
        <v>65</v>
      </c>
      <c r="I4670">
        <v>55</v>
      </c>
      <c r="K4670" t="s">
        <v>291</v>
      </c>
      <c r="L4670">
        <v>1</v>
      </c>
      <c r="M4670" t="s">
        <v>7789</v>
      </c>
    </row>
    <row r="4671" spans="1:13" x14ac:dyDescent="0.25">
      <c r="A4671">
        <v>9913</v>
      </c>
      <c r="B4671">
        <v>2015</v>
      </c>
      <c r="C4671" t="s">
        <v>3310</v>
      </c>
      <c r="D4671" t="s">
        <v>263</v>
      </c>
      <c r="E4671" t="s">
        <v>3194</v>
      </c>
      <c r="F4671" t="s">
        <v>3485</v>
      </c>
      <c r="G4671" t="s">
        <v>3842</v>
      </c>
      <c r="H4671">
        <v>83</v>
      </c>
      <c r="I4671">
        <v>73</v>
      </c>
      <c r="K4671" t="s">
        <v>179</v>
      </c>
      <c r="L4671">
        <v>1</v>
      </c>
      <c r="M4671" t="s">
        <v>9055</v>
      </c>
    </row>
    <row r="4672" spans="1:13" x14ac:dyDescent="0.25">
      <c r="A4672">
        <v>9914</v>
      </c>
      <c r="B4672">
        <v>2015</v>
      </c>
      <c r="C4672" t="s">
        <v>3310</v>
      </c>
      <c r="D4672" t="s">
        <v>417</v>
      </c>
      <c r="E4672" t="s">
        <v>3194</v>
      </c>
      <c r="F4672" t="s">
        <v>3400</v>
      </c>
      <c r="G4672" t="s">
        <v>3841</v>
      </c>
      <c r="H4672">
        <v>85</v>
      </c>
      <c r="I4672">
        <v>84</v>
      </c>
      <c r="K4672" t="s">
        <v>29</v>
      </c>
      <c r="L4672">
        <v>1</v>
      </c>
      <c r="M4672" t="s">
        <v>7869</v>
      </c>
    </row>
    <row r="4673" spans="1:13" x14ac:dyDescent="0.25">
      <c r="A4673">
        <v>9915</v>
      </c>
      <c r="B4673">
        <v>2015</v>
      </c>
      <c r="C4673" t="s">
        <v>3310</v>
      </c>
      <c r="D4673" t="s">
        <v>109</v>
      </c>
      <c r="E4673" t="s">
        <v>3194</v>
      </c>
      <c r="F4673" t="s">
        <v>3227</v>
      </c>
      <c r="G4673" t="s">
        <v>3841</v>
      </c>
      <c r="H4673">
        <v>48</v>
      </c>
      <c r="I4673">
        <v>46</v>
      </c>
      <c r="K4673" t="s">
        <v>31</v>
      </c>
      <c r="L4673">
        <v>1</v>
      </c>
      <c r="M4673" t="s">
        <v>7991</v>
      </c>
    </row>
    <row r="4674" spans="1:13" x14ac:dyDescent="0.25">
      <c r="A4674">
        <v>9916</v>
      </c>
      <c r="B4674">
        <v>2015</v>
      </c>
      <c r="C4674" t="s">
        <v>3310</v>
      </c>
      <c r="D4674" t="s">
        <v>134</v>
      </c>
      <c r="E4674" t="s">
        <v>3194</v>
      </c>
      <c r="F4674" t="s">
        <v>3251</v>
      </c>
      <c r="G4674" t="s">
        <v>3842</v>
      </c>
      <c r="H4674">
        <v>77</v>
      </c>
      <c r="I4674">
        <v>73</v>
      </c>
      <c r="J4674" t="s">
        <v>3843</v>
      </c>
      <c r="K4674" t="s">
        <v>381</v>
      </c>
      <c r="L4674">
        <v>1</v>
      </c>
      <c r="M4674" t="s">
        <v>4539</v>
      </c>
    </row>
    <row r="4675" spans="1:13" x14ac:dyDescent="0.25">
      <c r="A4675">
        <v>9917</v>
      </c>
      <c r="B4675">
        <v>2015</v>
      </c>
      <c r="C4675" t="s">
        <v>3310</v>
      </c>
      <c r="D4675" t="s">
        <v>82</v>
      </c>
      <c r="E4675" t="s">
        <v>3194</v>
      </c>
      <c r="F4675" t="s">
        <v>3394</v>
      </c>
      <c r="G4675" t="s">
        <v>3842</v>
      </c>
      <c r="H4675">
        <v>76</v>
      </c>
      <c r="I4675">
        <v>69</v>
      </c>
      <c r="K4675" t="s">
        <v>200</v>
      </c>
      <c r="L4675">
        <v>1</v>
      </c>
      <c r="M4675" t="s">
        <v>9177</v>
      </c>
    </row>
    <row r="4676" spans="1:13" x14ac:dyDescent="0.25">
      <c r="A4676">
        <v>9918</v>
      </c>
      <c r="B4676">
        <v>2015</v>
      </c>
      <c r="C4676" t="s">
        <v>3310</v>
      </c>
      <c r="D4676" t="s">
        <v>333</v>
      </c>
      <c r="E4676" t="s">
        <v>3194</v>
      </c>
      <c r="F4676" t="s">
        <v>3406</v>
      </c>
      <c r="G4676" t="s">
        <v>3841</v>
      </c>
      <c r="H4676">
        <v>74</v>
      </c>
      <c r="I4676">
        <v>69</v>
      </c>
      <c r="K4676" t="s">
        <v>383</v>
      </c>
      <c r="L4676">
        <v>1</v>
      </c>
      <c r="M4676" t="s">
        <v>9178</v>
      </c>
    </row>
    <row r="4677" spans="1:13" x14ac:dyDescent="0.25">
      <c r="A4677">
        <v>9921</v>
      </c>
      <c r="B4677">
        <v>2015</v>
      </c>
      <c r="C4677" t="s">
        <v>3310</v>
      </c>
      <c r="D4677" t="s">
        <v>37</v>
      </c>
      <c r="E4677" t="s">
        <v>3194</v>
      </c>
      <c r="F4677" t="s">
        <v>3393</v>
      </c>
      <c r="G4677" t="s">
        <v>3842</v>
      </c>
      <c r="H4677">
        <v>68</v>
      </c>
      <c r="I4677">
        <v>54</v>
      </c>
      <c r="K4677" t="s">
        <v>2455</v>
      </c>
      <c r="L4677">
        <v>1</v>
      </c>
      <c r="M4677" t="s">
        <v>9181</v>
      </c>
    </row>
    <row r="4678" spans="1:13" x14ac:dyDescent="0.25">
      <c r="A4678">
        <v>9922</v>
      </c>
      <c r="B4678">
        <v>2015</v>
      </c>
      <c r="C4678" t="s">
        <v>3310</v>
      </c>
      <c r="D4678" t="s">
        <v>274</v>
      </c>
      <c r="E4678" t="s">
        <v>3194</v>
      </c>
      <c r="F4678" t="s">
        <v>3280</v>
      </c>
      <c r="G4678" t="s">
        <v>3842</v>
      </c>
      <c r="H4678">
        <v>73</v>
      </c>
      <c r="I4678">
        <v>66</v>
      </c>
      <c r="K4678" t="s">
        <v>205</v>
      </c>
      <c r="L4678">
        <v>1</v>
      </c>
      <c r="M4678" t="s">
        <v>9182</v>
      </c>
    </row>
    <row r="4679" spans="1:13" x14ac:dyDescent="0.25">
      <c r="A4679">
        <v>9926</v>
      </c>
      <c r="B4679">
        <v>2015</v>
      </c>
      <c r="C4679" t="s">
        <v>3310</v>
      </c>
      <c r="D4679" t="s">
        <v>47</v>
      </c>
      <c r="E4679" t="s">
        <v>3194</v>
      </c>
      <c r="F4679" t="s">
        <v>3415</v>
      </c>
      <c r="G4679" t="s">
        <v>3842</v>
      </c>
      <c r="H4679">
        <v>88</v>
      </c>
      <c r="I4679">
        <v>74</v>
      </c>
      <c r="K4679" t="s">
        <v>209</v>
      </c>
      <c r="L4679">
        <v>1</v>
      </c>
      <c r="M4679" t="s">
        <v>9186</v>
      </c>
    </row>
    <row r="4680" spans="1:13" x14ac:dyDescent="0.25">
      <c r="A4680">
        <v>9927</v>
      </c>
      <c r="B4680">
        <v>2015</v>
      </c>
      <c r="C4680" t="s">
        <v>3310</v>
      </c>
      <c r="D4680" t="s">
        <v>300</v>
      </c>
      <c r="E4680" t="s">
        <v>3194</v>
      </c>
      <c r="F4680" t="s">
        <v>3345</v>
      </c>
      <c r="G4680" t="s">
        <v>3841</v>
      </c>
      <c r="H4680">
        <v>73</v>
      </c>
      <c r="I4680">
        <v>69</v>
      </c>
      <c r="J4680" t="s">
        <v>3843</v>
      </c>
      <c r="K4680" t="s">
        <v>210</v>
      </c>
      <c r="L4680">
        <v>1</v>
      </c>
      <c r="M4680" t="s">
        <v>9187</v>
      </c>
    </row>
    <row r="4681" spans="1:13" x14ac:dyDescent="0.25">
      <c r="A4681">
        <v>9928</v>
      </c>
      <c r="B4681">
        <v>2015</v>
      </c>
      <c r="C4681" t="s">
        <v>3310</v>
      </c>
      <c r="D4681" t="s">
        <v>92</v>
      </c>
      <c r="E4681" t="s">
        <v>3194</v>
      </c>
      <c r="F4681" t="s">
        <v>3507</v>
      </c>
      <c r="G4681" t="s">
        <v>3841</v>
      </c>
      <c r="H4681">
        <v>54</v>
      </c>
      <c r="I4681">
        <v>53</v>
      </c>
      <c r="K4681" t="s">
        <v>211</v>
      </c>
      <c r="L4681">
        <v>1</v>
      </c>
      <c r="M4681" t="s">
        <v>9188</v>
      </c>
    </row>
    <row r="4682" spans="1:13" x14ac:dyDescent="0.25">
      <c r="A4682">
        <v>9929</v>
      </c>
      <c r="B4682">
        <v>2015</v>
      </c>
      <c r="C4682" t="s">
        <v>3310</v>
      </c>
      <c r="D4682" t="s">
        <v>303</v>
      </c>
      <c r="E4682" t="s">
        <v>3194</v>
      </c>
      <c r="F4682" t="s">
        <v>3338</v>
      </c>
      <c r="G4682" t="s">
        <v>3841</v>
      </c>
      <c r="H4682">
        <v>63</v>
      </c>
      <c r="I4682">
        <v>47</v>
      </c>
      <c r="K4682" t="s">
        <v>2882</v>
      </c>
      <c r="L4682">
        <v>1</v>
      </c>
      <c r="M4682" t="s">
        <v>9189</v>
      </c>
    </row>
    <row r="4683" spans="1:13" x14ac:dyDescent="0.25">
      <c r="A4683">
        <v>9934</v>
      </c>
      <c r="B4683">
        <v>2015</v>
      </c>
      <c r="C4683" t="s">
        <v>3338</v>
      </c>
      <c r="D4683" t="s">
        <v>64</v>
      </c>
      <c r="E4683" t="s">
        <v>3194</v>
      </c>
      <c r="F4683" t="s">
        <v>3839</v>
      </c>
      <c r="G4683" t="s">
        <v>3842</v>
      </c>
      <c r="H4683">
        <v>74</v>
      </c>
      <c r="I4683">
        <v>50</v>
      </c>
      <c r="K4683" t="s">
        <v>176</v>
      </c>
      <c r="L4683">
        <v>1</v>
      </c>
      <c r="M4683" t="s">
        <v>9194</v>
      </c>
    </row>
    <row r="4684" spans="1:13" x14ac:dyDescent="0.25">
      <c r="A4684">
        <v>9937</v>
      </c>
      <c r="B4684">
        <v>2015</v>
      </c>
      <c r="C4684" t="s">
        <v>3338</v>
      </c>
      <c r="D4684" t="s">
        <v>313</v>
      </c>
      <c r="E4684" t="s">
        <v>3194</v>
      </c>
      <c r="F4684" t="s">
        <v>3337</v>
      </c>
      <c r="G4684" t="s">
        <v>3842</v>
      </c>
      <c r="H4684">
        <v>89</v>
      </c>
      <c r="I4684">
        <v>71</v>
      </c>
      <c r="K4684" t="s">
        <v>100</v>
      </c>
      <c r="L4684">
        <v>1</v>
      </c>
      <c r="M4684" t="s">
        <v>4928</v>
      </c>
    </row>
    <row r="4685" spans="1:13" x14ac:dyDescent="0.25">
      <c r="A4685">
        <v>9940</v>
      </c>
      <c r="B4685">
        <v>2015</v>
      </c>
      <c r="C4685" t="s">
        <v>3338</v>
      </c>
      <c r="D4685" t="s">
        <v>20</v>
      </c>
      <c r="E4685" t="s">
        <v>3194</v>
      </c>
      <c r="F4685" t="s">
        <v>3290</v>
      </c>
      <c r="G4685" t="s">
        <v>3842</v>
      </c>
      <c r="H4685">
        <v>86</v>
      </c>
      <c r="I4685">
        <v>78</v>
      </c>
      <c r="K4685" t="s">
        <v>105</v>
      </c>
      <c r="L4685">
        <v>1</v>
      </c>
      <c r="M4685" t="s">
        <v>7422</v>
      </c>
    </row>
    <row r="4686" spans="1:13" x14ac:dyDescent="0.25">
      <c r="A4686">
        <v>9942</v>
      </c>
      <c r="B4686">
        <v>2015</v>
      </c>
      <c r="C4686" t="s">
        <v>3338</v>
      </c>
      <c r="D4686" t="s">
        <v>76</v>
      </c>
      <c r="E4686" t="s">
        <v>3194</v>
      </c>
      <c r="F4686" t="s">
        <v>3839</v>
      </c>
      <c r="G4686" t="s">
        <v>3842</v>
      </c>
      <c r="H4686">
        <v>91</v>
      </c>
      <c r="I4686">
        <v>67</v>
      </c>
      <c r="K4686" t="s">
        <v>153</v>
      </c>
      <c r="L4686">
        <v>1</v>
      </c>
      <c r="M4686" t="s">
        <v>9195</v>
      </c>
    </row>
    <row r="4687" spans="1:13" x14ac:dyDescent="0.25">
      <c r="A4687">
        <v>9943</v>
      </c>
      <c r="B4687">
        <v>2015</v>
      </c>
      <c r="C4687" t="s">
        <v>3338</v>
      </c>
      <c r="D4687" t="s">
        <v>26</v>
      </c>
      <c r="E4687" t="s">
        <v>3194</v>
      </c>
      <c r="F4687" t="s">
        <v>3489</v>
      </c>
      <c r="G4687" t="s">
        <v>3841</v>
      </c>
      <c r="H4687">
        <v>75</v>
      </c>
      <c r="I4687">
        <v>72</v>
      </c>
      <c r="K4687" t="s">
        <v>154</v>
      </c>
      <c r="L4687">
        <v>1</v>
      </c>
      <c r="M4687" t="s">
        <v>6954</v>
      </c>
    </row>
    <row r="4688" spans="1:13" x14ac:dyDescent="0.25">
      <c r="A4688">
        <v>9945</v>
      </c>
      <c r="B4688">
        <v>2015</v>
      </c>
      <c r="C4688" t="s">
        <v>3338</v>
      </c>
      <c r="D4688" t="s">
        <v>183</v>
      </c>
      <c r="E4688" t="s">
        <v>3194</v>
      </c>
      <c r="F4688" t="s">
        <v>3839</v>
      </c>
      <c r="G4688" t="s">
        <v>3842</v>
      </c>
      <c r="H4688">
        <v>80</v>
      </c>
      <c r="I4688">
        <v>46</v>
      </c>
      <c r="K4688" t="s">
        <v>429</v>
      </c>
      <c r="L4688">
        <v>1</v>
      </c>
      <c r="M4688" t="s">
        <v>9196</v>
      </c>
    </row>
    <row r="4689" spans="1:13" x14ac:dyDescent="0.25">
      <c r="A4689">
        <v>9946</v>
      </c>
      <c r="B4689">
        <v>2015</v>
      </c>
      <c r="C4689" t="s">
        <v>3338</v>
      </c>
      <c r="D4689" t="s">
        <v>30</v>
      </c>
      <c r="E4689" t="s">
        <v>3194</v>
      </c>
      <c r="F4689" t="s">
        <v>3454</v>
      </c>
      <c r="G4689" t="s">
        <v>3841</v>
      </c>
      <c r="H4689">
        <v>71</v>
      </c>
      <c r="I4689">
        <v>57</v>
      </c>
      <c r="K4689" t="s">
        <v>182</v>
      </c>
      <c r="L4689">
        <v>1</v>
      </c>
      <c r="M4689" t="s">
        <v>6202</v>
      </c>
    </row>
    <row r="4690" spans="1:13" x14ac:dyDescent="0.25">
      <c r="A4690">
        <v>9948</v>
      </c>
      <c r="B4690">
        <v>2015</v>
      </c>
      <c r="C4690" t="s">
        <v>3338</v>
      </c>
      <c r="D4690" t="s">
        <v>333</v>
      </c>
      <c r="E4690" t="s">
        <v>3194</v>
      </c>
      <c r="F4690" t="s">
        <v>3507</v>
      </c>
      <c r="G4690" t="s">
        <v>3841</v>
      </c>
      <c r="H4690">
        <v>63</v>
      </c>
      <c r="I4690">
        <v>58</v>
      </c>
      <c r="K4690" t="s">
        <v>160</v>
      </c>
      <c r="L4690">
        <v>1</v>
      </c>
      <c r="M4690" t="s">
        <v>9198</v>
      </c>
    </row>
    <row r="4691" spans="1:13" x14ac:dyDescent="0.25">
      <c r="A4691">
        <v>9949</v>
      </c>
      <c r="B4691">
        <v>2015</v>
      </c>
      <c r="C4691" t="s">
        <v>3338</v>
      </c>
      <c r="D4691" t="s">
        <v>159</v>
      </c>
      <c r="E4691" t="s">
        <v>3194</v>
      </c>
      <c r="F4691" t="s">
        <v>3310</v>
      </c>
      <c r="G4691" t="s">
        <v>3842</v>
      </c>
      <c r="H4691">
        <v>69</v>
      </c>
      <c r="I4691">
        <v>53</v>
      </c>
      <c r="K4691" t="s">
        <v>162</v>
      </c>
      <c r="L4691">
        <v>1</v>
      </c>
      <c r="M4691" t="s">
        <v>9179</v>
      </c>
    </row>
    <row r="4692" spans="1:13" x14ac:dyDescent="0.25">
      <c r="A4692">
        <v>9950</v>
      </c>
      <c r="B4692">
        <v>2015</v>
      </c>
      <c r="C4692" t="s">
        <v>3338</v>
      </c>
      <c r="D4692" t="s">
        <v>36</v>
      </c>
      <c r="E4692" t="s">
        <v>3194</v>
      </c>
      <c r="F4692" t="s">
        <v>3406</v>
      </c>
      <c r="G4692" t="s">
        <v>3841</v>
      </c>
      <c r="H4692">
        <v>64</v>
      </c>
      <c r="I4692">
        <v>62</v>
      </c>
      <c r="K4692" t="s">
        <v>163</v>
      </c>
      <c r="L4692">
        <v>1</v>
      </c>
      <c r="M4692" t="s">
        <v>9199</v>
      </c>
    </row>
    <row r="4693" spans="1:13" x14ac:dyDescent="0.25">
      <c r="A4693">
        <v>9953</v>
      </c>
      <c r="B4693">
        <v>2015</v>
      </c>
      <c r="C4693" t="s">
        <v>3338</v>
      </c>
      <c r="D4693" t="s">
        <v>317</v>
      </c>
      <c r="E4693" t="s">
        <v>3194</v>
      </c>
      <c r="F4693" t="s">
        <v>3345</v>
      </c>
      <c r="G4693" t="s">
        <v>3842</v>
      </c>
      <c r="H4693">
        <v>77</v>
      </c>
      <c r="I4693">
        <v>71</v>
      </c>
      <c r="K4693" t="s">
        <v>1584</v>
      </c>
      <c r="L4693">
        <v>1</v>
      </c>
      <c r="M4693" t="s">
        <v>9202</v>
      </c>
    </row>
    <row r="4694" spans="1:13" x14ac:dyDescent="0.25">
      <c r="A4694">
        <v>9956</v>
      </c>
      <c r="B4694">
        <v>2015</v>
      </c>
      <c r="C4694" t="s">
        <v>3338</v>
      </c>
      <c r="D4694" t="s">
        <v>208</v>
      </c>
      <c r="E4694" t="s">
        <v>3194</v>
      </c>
      <c r="F4694" t="s">
        <v>3394</v>
      </c>
      <c r="G4694" t="s">
        <v>3842</v>
      </c>
      <c r="H4694">
        <v>84</v>
      </c>
      <c r="I4694">
        <v>74</v>
      </c>
      <c r="K4694" t="s">
        <v>121</v>
      </c>
      <c r="L4694">
        <v>1</v>
      </c>
      <c r="M4694" t="s">
        <v>9205</v>
      </c>
    </row>
    <row r="4695" spans="1:13" x14ac:dyDescent="0.25">
      <c r="A4695">
        <v>9957</v>
      </c>
      <c r="B4695">
        <v>2015</v>
      </c>
      <c r="C4695" t="s">
        <v>3338</v>
      </c>
      <c r="D4695" t="s">
        <v>47</v>
      </c>
      <c r="E4695" t="s">
        <v>3194</v>
      </c>
      <c r="F4695" t="s">
        <v>3280</v>
      </c>
      <c r="G4695" t="s">
        <v>3842</v>
      </c>
      <c r="H4695">
        <v>75</v>
      </c>
      <c r="I4695">
        <v>69</v>
      </c>
      <c r="K4695" t="s">
        <v>587</v>
      </c>
      <c r="L4695">
        <v>1</v>
      </c>
      <c r="M4695" t="s">
        <v>9206</v>
      </c>
    </row>
    <row r="4696" spans="1:13" x14ac:dyDescent="0.25">
      <c r="A4696">
        <v>9961</v>
      </c>
      <c r="B4696">
        <v>2015</v>
      </c>
      <c r="C4696" t="s">
        <v>3338</v>
      </c>
      <c r="D4696" t="s">
        <v>345</v>
      </c>
      <c r="E4696" t="s">
        <v>3194</v>
      </c>
      <c r="F4696" t="s">
        <v>3415</v>
      </c>
      <c r="G4696" t="s">
        <v>3841</v>
      </c>
      <c r="H4696">
        <v>73</v>
      </c>
      <c r="I4696">
        <v>67</v>
      </c>
      <c r="K4696" t="s">
        <v>1635</v>
      </c>
      <c r="L4696">
        <v>1</v>
      </c>
      <c r="M4696" t="s">
        <v>9209</v>
      </c>
    </row>
    <row r="4697" spans="1:13" x14ac:dyDescent="0.25">
      <c r="A4697">
        <v>9962</v>
      </c>
      <c r="B4697">
        <v>2015</v>
      </c>
      <c r="C4697" t="s">
        <v>3338</v>
      </c>
      <c r="D4697" t="s">
        <v>56</v>
      </c>
      <c r="E4697" t="s">
        <v>3194</v>
      </c>
      <c r="F4697" t="s">
        <v>3393</v>
      </c>
      <c r="G4697" t="s">
        <v>3842</v>
      </c>
      <c r="H4697">
        <v>84</v>
      </c>
      <c r="I4697">
        <v>64</v>
      </c>
      <c r="K4697" t="s">
        <v>2430</v>
      </c>
      <c r="L4697">
        <v>1</v>
      </c>
      <c r="M4697" t="s">
        <v>9210</v>
      </c>
    </row>
    <row r="4698" spans="1:13" x14ac:dyDescent="0.25">
      <c r="A4698">
        <v>9964</v>
      </c>
      <c r="B4698">
        <v>2015</v>
      </c>
      <c r="C4698" t="s">
        <v>3507</v>
      </c>
      <c r="D4698" t="s">
        <v>64</v>
      </c>
      <c r="E4698" t="s">
        <v>3194</v>
      </c>
      <c r="F4698" t="s">
        <v>3311</v>
      </c>
      <c r="G4698" t="s">
        <v>3841</v>
      </c>
      <c r="H4698">
        <v>79</v>
      </c>
      <c r="I4698">
        <v>66</v>
      </c>
      <c r="J4698" t="s">
        <v>3843</v>
      </c>
      <c r="K4698" t="s">
        <v>9</v>
      </c>
      <c r="L4698">
        <v>1</v>
      </c>
      <c r="M4698" t="s">
        <v>7741</v>
      </c>
    </row>
    <row r="4699" spans="1:13" x14ac:dyDescent="0.25">
      <c r="A4699">
        <v>9967</v>
      </c>
      <c r="B4699">
        <v>2015</v>
      </c>
      <c r="C4699" t="s">
        <v>3507</v>
      </c>
      <c r="D4699" t="s">
        <v>12</v>
      </c>
      <c r="E4699" t="s">
        <v>3194</v>
      </c>
      <c r="F4699" t="s">
        <v>3437</v>
      </c>
      <c r="G4699" t="s">
        <v>3842</v>
      </c>
      <c r="H4699">
        <v>71</v>
      </c>
      <c r="I4699">
        <v>69</v>
      </c>
      <c r="J4699" t="s">
        <v>3843</v>
      </c>
      <c r="K4699" t="s">
        <v>15</v>
      </c>
      <c r="L4699">
        <v>1</v>
      </c>
      <c r="M4699" t="s">
        <v>7303</v>
      </c>
    </row>
    <row r="4700" spans="1:13" x14ac:dyDescent="0.25">
      <c r="A4700">
        <v>9969</v>
      </c>
      <c r="B4700">
        <v>2015</v>
      </c>
      <c r="C4700" t="s">
        <v>3507</v>
      </c>
      <c r="D4700" t="s">
        <v>16</v>
      </c>
      <c r="E4700" t="s">
        <v>3194</v>
      </c>
      <c r="F4700" t="s">
        <v>3484</v>
      </c>
      <c r="G4700" t="s">
        <v>3841</v>
      </c>
      <c r="H4700">
        <v>66</v>
      </c>
      <c r="I4700">
        <v>63</v>
      </c>
      <c r="K4700" t="s">
        <v>19</v>
      </c>
      <c r="L4700">
        <v>1</v>
      </c>
      <c r="M4700" t="s">
        <v>9212</v>
      </c>
    </row>
    <row r="4701" spans="1:13" x14ac:dyDescent="0.25">
      <c r="A4701">
        <v>9972</v>
      </c>
      <c r="B4701">
        <v>2015</v>
      </c>
      <c r="C4701" t="s">
        <v>3507</v>
      </c>
      <c r="D4701" t="s">
        <v>24</v>
      </c>
      <c r="E4701" t="s">
        <v>3194</v>
      </c>
      <c r="F4701" t="s">
        <v>3498</v>
      </c>
      <c r="G4701" t="s">
        <v>3841</v>
      </c>
      <c r="H4701">
        <v>73</v>
      </c>
      <c r="I4701">
        <v>64</v>
      </c>
      <c r="K4701" t="s">
        <v>841</v>
      </c>
      <c r="L4701">
        <v>1</v>
      </c>
      <c r="M4701" t="s">
        <v>8176</v>
      </c>
    </row>
    <row r="4702" spans="1:13" x14ac:dyDescent="0.25">
      <c r="A4702">
        <v>9974</v>
      </c>
      <c r="B4702">
        <v>2015</v>
      </c>
      <c r="C4702" t="s">
        <v>3507</v>
      </c>
      <c r="D4702" t="s">
        <v>26</v>
      </c>
      <c r="E4702" t="s">
        <v>3194</v>
      </c>
      <c r="F4702" t="s">
        <v>3481</v>
      </c>
      <c r="G4702" t="s">
        <v>3842</v>
      </c>
      <c r="H4702">
        <v>71</v>
      </c>
      <c r="I4702">
        <v>65</v>
      </c>
      <c r="J4702" t="s">
        <v>3843</v>
      </c>
      <c r="K4702" t="s">
        <v>918</v>
      </c>
      <c r="L4702">
        <v>1</v>
      </c>
      <c r="M4702" t="s">
        <v>9213</v>
      </c>
    </row>
    <row r="4703" spans="1:13" x14ac:dyDescent="0.25">
      <c r="A4703">
        <v>9980</v>
      </c>
      <c r="B4703">
        <v>2015</v>
      </c>
      <c r="C4703" t="s">
        <v>3507</v>
      </c>
      <c r="D4703" t="s">
        <v>36</v>
      </c>
      <c r="E4703" t="s">
        <v>3194</v>
      </c>
      <c r="F4703" t="s">
        <v>3310</v>
      </c>
      <c r="G4703" t="s">
        <v>3842</v>
      </c>
      <c r="H4703">
        <v>52</v>
      </c>
      <c r="I4703">
        <v>49</v>
      </c>
      <c r="K4703" t="s">
        <v>2887</v>
      </c>
      <c r="L4703">
        <v>1</v>
      </c>
      <c r="M4703" t="s">
        <v>9180</v>
      </c>
    </row>
    <row r="4704" spans="1:13" x14ac:dyDescent="0.25">
      <c r="A4704">
        <v>9983</v>
      </c>
      <c r="B4704">
        <v>2015</v>
      </c>
      <c r="C4704" t="s">
        <v>3507</v>
      </c>
      <c r="D4704" t="s">
        <v>40</v>
      </c>
      <c r="E4704" t="s">
        <v>3194</v>
      </c>
      <c r="F4704" t="s">
        <v>3345</v>
      </c>
      <c r="G4704" t="s">
        <v>3841</v>
      </c>
      <c r="H4704">
        <v>69</v>
      </c>
      <c r="I4704">
        <v>61</v>
      </c>
      <c r="J4704" t="s">
        <v>3843</v>
      </c>
      <c r="K4704" t="s">
        <v>2888</v>
      </c>
      <c r="L4704">
        <v>1</v>
      </c>
      <c r="M4704" t="s">
        <v>9218</v>
      </c>
    </row>
    <row r="4705" spans="1:13" x14ac:dyDescent="0.25">
      <c r="A4705">
        <v>9984</v>
      </c>
      <c r="B4705">
        <v>2015</v>
      </c>
      <c r="C4705" t="s">
        <v>3507</v>
      </c>
      <c r="D4705" t="s">
        <v>317</v>
      </c>
      <c r="E4705" t="s">
        <v>3194</v>
      </c>
      <c r="F4705" t="s">
        <v>3406</v>
      </c>
      <c r="G4705" t="s">
        <v>3842</v>
      </c>
      <c r="H4705">
        <v>65</v>
      </c>
      <c r="I4705">
        <v>50</v>
      </c>
      <c r="K4705" t="s">
        <v>2889</v>
      </c>
      <c r="L4705">
        <v>1</v>
      </c>
      <c r="M4705" t="s">
        <v>9219</v>
      </c>
    </row>
    <row r="4706" spans="1:13" x14ac:dyDescent="0.25">
      <c r="A4706">
        <v>9986</v>
      </c>
      <c r="B4706">
        <v>2015</v>
      </c>
      <c r="C4706" t="s">
        <v>3507</v>
      </c>
      <c r="D4706" t="s">
        <v>208</v>
      </c>
      <c r="E4706" t="s">
        <v>3194</v>
      </c>
      <c r="F4706" t="s">
        <v>3280</v>
      </c>
      <c r="G4706" t="s">
        <v>3841</v>
      </c>
      <c r="H4706">
        <v>78</v>
      </c>
      <c r="I4706">
        <v>68</v>
      </c>
      <c r="K4706" t="s">
        <v>2890</v>
      </c>
      <c r="L4706">
        <v>1</v>
      </c>
      <c r="M4706" t="s">
        <v>9221</v>
      </c>
    </row>
    <row r="4707" spans="1:13" x14ac:dyDescent="0.25">
      <c r="A4707">
        <v>9987</v>
      </c>
      <c r="B4707">
        <v>2015</v>
      </c>
      <c r="C4707" t="s">
        <v>3507</v>
      </c>
      <c r="D4707" t="s">
        <v>47</v>
      </c>
      <c r="E4707" t="s">
        <v>3194</v>
      </c>
      <c r="F4707" t="s">
        <v>3394</v>
      </c>
      <c r="G4707" t="s">
        <v>3841</v>
      </c>
      <c r="H4707">
        <v>63</v>
      </c>
      <c r="I4707">
        <v>56</v>
      </c>
      <c r="K4707" t="s">
        <v>2891</v>
      </c>
      <c r="L4707">
        <v>1</v>
      </c>
      <c r="M4707" t="s">
        <v>9222</v>
      </c>
    </row>
    <row r="4708" spans="1:13" x14ac:dyDescent="0.25">
      <c r="A4708">
        <v>9988</v>
      </c>
      <c r="B4708">
        <v>2015</v>
      </c>
      <c r="C4708" t="s">
        <v>3507</v>
      </c>
      <c r="D4708" t="s">
        <v>190</v>
      </c>
      <c r="E4708" t="s">
        <v>3194</v>
      </c>
      <c r="F4708" t="s">
        <v>3338</v>
      </c>
      <c r="G4708" t="s">
        <v>3841</v>
      </c>
      <c r="H4708">
        <v>69</v>
      </c>
      <c r="I4708">
        <v>54</v>
      </c>
      <c r="K4708" t="s">
        <v>2892</v>
      </c>
      <c r="L4708">
        <v>1</v>
      </c>
      <c r="M4708" t="s">
        <v>9207</v>
      </c>
    </row>
    <row r="4709" spans="1:13" x14ac:dyDescent="0.25">
      <c r="A4709">
        <v>9992</v>
      </c>
      <c r="B4709">
        <v>2015</v>
      </c>
      <c r="C4709" t="s">
        <v>3507</v>
      </c>
      <c r="D4709" t="s">
        <v>345</v>
      </c>
      <c r="E4709" t="s">
        <v>3194</v>
      </c>
      <c r="F4709" t="s">
        <v>3393</v>
      </c>
      <c r="G4709" t="s">
        <v>3842</v>
      </c>
      <c r="H4709">
        <v>71</v>
      </c>
      <c r="I4709">
        <v>66</v>
      </c>
      <c r="K4709" t="s">
        <v>2893</v>
      </c>
      <c r="L4709">
        <v>1</v>
      </c>
      <c r="M4709" t="s">
        <v>9225</v>
      </c>
    </row>
    <row r="4710" spans="1:13" x14ac:dyDescent="0.25">
      <c r="A4710">
        <v>9993</v>
      </c>
      <c r="B4710">
        <v>2015</v>
      </c>
      <c r="C4710" t="s">
        <v>3507</v>
      </c>
      <c r="D4710" t="s">
        <v>56</v>
      </c>
      <c r="E4710" t="s">
        <v>3194</v>
      </c>
      <c r="F4710" t="s">
        <v>3415</v>
      </c>
      <c r="G4710" t="s">
        <v>3841</v>
      </c>
      <c r="H4710">
        <v>87</v>
      </c>
      <c r="I4710">
        <v>80</v>
      </c>
      <c r="J4710" t="s">
        <v>3844</v>
      </c>
      <c r="K4710" t="s">
        <v>2894</v>
      </c>
      <c r="L4710">
        <v>1</v>
      </c>
      <c r="M4710" t="s">
        <v>9226</v>
      </c>
    </row>
    <row r="4711" spans="1:13" x14ac:dyDescent="0.25">
      <c r="A4711">
        <v>9997</v>
      </c>
      <c r="B4711">
        <v>2015</v>
      </c>
      <c r="C4711" t="s">
        <v>3345</v>
      </c>
      <c r="D4711" t="s">
        <v>128</v>
      </c>
      <c r="E4711" t="s">
        <v>3194</v>
      </c>
      <c r="F4711" t="s">
        <v>3250</v>
      </c>
      <c r="G4711" t="s">
        <v>3842</v>
      </c>
      <c r="H4711">
        <v>68</v>
      </c>
      <c r="I4711">
        <v>55</v>
      </c>
      <c r="K4711" t="s">
        <v>13</v>
      </c>
      <c r="L4711">
        <v>1</v>
      </c>
      <c r="M4711" t="s">
        <v>4954</v>
      </c>
    </row>
    <row r="4712" spans="1:13" x14ac:dyDescent="0.25">
      <c r="A4712">
        <v>9998</v>
      </c>
      <c r="B4712">
        <v>2015</v>
      </c>
      <c r="C4712" t="s">
        <v>3345</v>
      </c>
      <c r="D4712" t="s">
        <v>12</v>
      </c>
      <c r="E4712" t="s">
        <v>3194</v>
      </c>
      <c r="F4712" t="s">
        <v>3414</v>
      </c>
      <c r="G4712" t="s">
        <v>3842</v>
      </c>
      <c r="H4712">
        <v>74</v>
      </c>
      <c r="I4712">
        <v>66</v>
      </c>
      <c r="K4712" t="s">
        <v>15</v>
      </c>
      <c r="L4712">
        <v>1</v>
      </c>
      <c r="M4712" t="s">
        <v>7549</v>
      </c>
    </row>
    <row r="4713" spans="1:13" x14ac:dyDescent="0.25">
      <c r="A4713">
        <v>9999</v>
      </c>
      <c r="B4713">
        <v>2015</v>
      </c>
      <c r="C4713" t="s">
        <v>3345</v>
      </c>
      <c r="D4713" t="s">
        <v>70</v>
      </c>
      <c r="E4713" t="s">
        <v>3194</v>
      </c>
      <c r="F4713" t="s">
        <v>3839</v>
      </c>
      <c r="G4713" t="s">
        <v>3842</v>
      </c>
      <c r="H4713">
        <v>64</v>
      </c>
      <c r="I4713">
        <v>63</v>
      </c>
      <c r="K4713" t="s">
        <v>150</v>
      </c>
      <c r="L4713">
        <v>1</v>
      </c>
      <c r="M4713" t="s">
        <v>9228</v>
      </c>
    </row>
    <row r="4714" spans="1:13" x14ac:dyDescent="0.25">
      <c r="A4714">
        <v>10003</v>
      </c>
      <c r="B4714">
        <v>2015</v>
      </c>
      <c r="C4714" t="s">
        <v>3345</v>
      </c>
      <c r="D4714" t="s">
        <v>24</v>
      </c>
      <c r="E4714" t="s">
        <v>3194</v>
      </c>
      <c r="F4714" t="s">
        <v>3399</v>
      </c>
      <c r="G4714" t="s">
        <v>3842</v>
      </c>
      <c r="H4714">
        <v>71</v>
      </c>
      <c r="I4714">
        <v>42</v>
      </c>
      <c r="K4714" t="s">
        <v>178</v>
      </c>
      <c r="L4714">
        <v>1</v>
      </c>
      <c r="M4714" t="s">
        <v>5613</v>
      </c>
    </row>
    <row r="4715" spans="1:13" x14ac:dyDescent="0.25">
      <c r="A4715">
        <v>10004</v>
      </c>
      <c r="B4715">
        <v>2015</v>
      </c>
      <c r="C4715" t="s">
        <v>3345</v>
      </c>
      <c r="D4715" t="s">
        <v>331</v>
      </c>
      <c r="E4715" t="s">
        <v>3194</v>
      </c>
      <c r="F4715" t="s">
        <v>3243</v>
      </c>
      <c r="G4715" t="s">
        <v>3842</v>
      </c>
      <c r="H4715">
        <v>55</v>
      </c>
      <c r="I4715">
        <v>46</v>
      </c>
      <c r="K4715" t="s">
        <v>154</v>
      </c>
      <c r="L4715">
        <v>1</v>
      </c>
      <c r="M4715" t="s">
        <v>7276</v>
      </c>
    </row>
    <row r="4716" spans="1:13" x14ac:dyDescent="0.25">
      <c r="A4716">
        <v>10007</v>
      </c>
      <c r="B4716">
        <v>2015</v>
      </c>
      <c r="C4716" t="s">
        <v>3345</v>
      </c>
      <c r="D4716" t="s">
        <v>183</v>
      </c>
      <c r="E4716" t="s">
        <v>3194</v>
      </c>
      <c r="F4716" t="s">
        <v>3839</v>
      </c>
      <c r="G4716" t="s">
        <v>3842</v>
      </c>
      <c r="H4716">
        <v>83</v>
      </c>
      <c r="I4716">
        <v>59</v>
      </c>
      <c r="K4716" t="s">
        <v>548</v>
      </c>
      <c r="L4716">
        <v>1</v>
      </c>
      <c r="M4716" t="s">
        <v>9229</v>
      </c>
    </row>
    <row r="4717" spans="1:13" x14ac:dyDescent="0.25">
      <c r="A4717">
        <v>10008</v>
      </c>
      <c r="B4717">
        <v>2015</v>
      </c>
      <c r="C4717" t="s">
        <v>3345</v>
      </c>
      <c r="D4717" t="s">
        <v>82</v>
      </c>
      <c r="E4717" t="s">
        <v>3194</v>
      </c>
      <c r="F4717" t="s">
        <v>3280</v>
      </c>
      <c r="G4717" t="s">
        <v>3842</v>
      </c>
      <c r="H4717">
        <v>72</v>
      </c>
      <c r="I4717">
        <v>66</v>
      </c>
      <c r="K4717" t="s">
        <v>1275</v>
      </c>
      <c r="L4717">
        <v>1</v>
      </c>
      <c r="M4717" t="s">
        <v>9230</v>
      </c>
    </row>
    <row r="4718" spans="1:13" x14ac:dyDescent="0.25">
      <c r="A4718">
        <v>10009</v>
      </c>
      <c r="B4718">
        <v>2015</v>
      </c>
      <c r="C4718" t="s">
        <v>3345</v>
      </c>
      <c r="D4718" t="s">
        <v>333</v>
      </c>
      <c r="E4718" t="s">
        <v>3194</v>
      </c>
      <c r="F4718" t="s">
        <v>3394</v>
      </c>
      <c r="G4718" t="s">
        <v>3842</v>
      </c>
      <c r="H4718">
        <v>72</v>
      </c>
      <c r="I4718">
        <v>69</v>
      </c>
      <c r="K4718" t="s">
        <v>1420</v>
      </c>
      <c r="L4718">
        <v>1</v>
      </c>
      <c r="M4718" t="s">
        <v>9231</v>
      </c>
    </row>
    <row r="4719" spans="1:13" x14ac:dyDescent="0.25">
      <c r="A4719">
        <v>10012</v>
      </c>
      <c r="B4719">
        <v>2015</v>
      </c>
      <c r="C4719" t="s">
        <v>3345</v>
      </c>
      <c r="D4719" t="s">
        <v>1899</v>
      </c>
      <c r="E4719" t="s">
        <v>3194</v>
      </c>
      <c r="F4719" t="s">
        <v>3393</v>
      </c>
      <c r="G4719" t="s">
        <v>3842</v>
      </c>
      <c r="H4719">
        <v>61</v>
      </c>
      <c r="I4719">
        <v>48</v>
      </c>
      <c r="K4719" t="s">
        <v>2897</v>
      </c>
      <c r="L4719">
        <v>1</v>
      </c>
      <c r="M4719" t="s">
        <v>9234</v>
      </c>
    </row>
    <row r="4720" spans="1:13" x14ac:dyDescent="0.25">
      <c r="A4720">
        <v>10015</v>
      </c>
      <c r="B4720">
        <v>2015</v>
      </c>
      <c r="C4720" t="s">
        <v>3345</v>
      </c>
      <c r="D4720" t="s">
        <v>277</v>
      </c>
      <c r="E4720" t="s">
        <v>3194</v>
      </c>
      <c r="F4720" t="s">
        <v>3310</v>
      </c>
      <c r="G4720" t="s">
        <v>3842</v>
      </c>
      <c r="H4720">
        <v>61</v>
      </c>
      <c r="I4720">
        <v>54</v>
      </c>
      <c r="J4720" t="s">
        <v>3843</v>
      </c>
      <c r="K4720" t="s">
        <v>1577</v>
      </c>
      <c r="L4720">
        <v>1</v>
      </c>
      <c r="M4720" t="s">
        <v>9184</v>
      </c>
    </row>
    <row r="4721" spans="1:13" x14ac:dyDescent="0.25">
      <c r="A4721">
        <v>10017</v>
      </c>
      <c r="B4721">
        <v>2015</v>
      </c>
      <c r="C4721" t="s">
        <v>3345</v>
      </c>
      <c r="D4721" t="s">
        <v>208</v>
      </c>
      <c r="E4721" t="s">
        <v>3194</v>
      </c>
      <c r="F4721" t="s">
        <v>3415</v>
      </c>
      <c r="G4721" t="s">
        <v>3842</v>
      </c>
      <c r="H4721">
        <v>64</v>
      </c>
      <c r="I4721">
        <v>57</v>
      </c>
      <c r="K4721" t="s">
        <v>2898</v>
      </c>
      <c r="L4721">
        <v>1</v>
      </c>
      <c r="M4721" t="s">
        <v>9236</v>
      </c>
    </row>
    <row r="4722" spans="1:13" x14ac:dyDescent="0.25">
      <c r="A4722">
        <v>10018</v>
      </c>
      <c r="B4722">
        <v>2015</v>
      </c>
      <c r="C4722" t="s">
        <v>3345</v>
      </c>
      <c r="D4722" t="s">
        <v>47</v>
      </c>
      <c r="E4722" t="s">
        <v>3194</v>
      </c>
      <c r="F4722" t="s">
        <v>3406</v>
      </c>
      <c r="G4722" t="s">
        <v>3842</v>
      </c>
      <c r="H4722">
        <v>71</v>
      </c>
      <c r="I4722">
        <v>47</v>
      </c>
      <c r="K4722" t="s">
        <v>2899</v>
      </c>
      <c r="L4722">
        <v>1</v>
      </c>
      <c r="M4722" t="s">
        <v>9237</v>
      </c>
    </row>
    <row r="4723" spans="1:13" x14ac:dyDescent="0.25">
      <c r="A4723">
        <v>10021</v>
      </c>
      <c r="B4723">
        <v>2015</v>
      </c>
      <c r="C4723" t="s">
        <v>3345</v>
      </c>
      <c r="D4723" t="s">
        <v>303</v>
      </c>
      <c r="E4723" t="s">
        <v>3194</v>
      </c>
      <c r="F4723" t="s">
        <v>3507</v>
      </c>
      <c r="G4723" t="s">
        <v>3842</v>
      </c>
      <c r="H4723">
        <v>57</v>
      </c>
      <c r="I4723">
        <v>48</v>
      </c>
      <c r="K4723" t="s">
        <v>2900</v>
      </c>
      <c r="L4723">
        <v>1</v>
      </c>
      <c r="M4723" t="s">
        <v>9223</v>
      </c>
    </row>
    <row r="4724" spans="1:13" x14ac:dyDescent="0.25">
      <c r="A4724">
        <v>10022</v>
      </c>
      <c r="B4724">
        <v>2015</v>
      </c>
      <c r="C4724" t="s">
        <v>3345</v>
      </c>
      <c r="D4724" t="s">
        <v>95</v>
      </c>
      <c r="E4724" t="s">
        <v>3194</v>
      </c>
      <c r="F4724" t="s">
        <v>3338</v>
      </c>
      <c r="G4724" t="s">
        <v>3842</v>
      </c>
      <c r="H4724">
        <v>66</v>
      </c>
      <c r="I4724">
        <v>62</v>
      </c>
      <c r="K4724" t="s">
        <v>2901</v>
      </c>
      <c r="L4724">
        <v>1</v>
      </c>
      <c r="M4724" t="s">
        <v>9208</v>
      </c>
    </row>
    <row r="4725" spans="1:13" x14ac:dyDescent="0.25">
      <c r="A4725">
        <v>10027</v>
      </c>
      <c r="B4725">
        <v>2015</v>
      </c>
      <c r="C4725" t="s">
        <v>3415</v>
      </c>
      <c r="D4725" t="s">
        <v>98</v>
      </c>
      <c r="E4725" t="s">
        <v>3194</v>
      </c>
      <c r="F4725" t="s">
        <v>3435</v>
      </c>
      <c r="G4725" t="s">
        <v>3842</v>
      </c>
      <c r="H4725">
        <v>100</v>
      </c>
      <c r="I4725">
        <v>75</v>
      </c>
      <c r="K4725" t="s">
        <v>176</v>
      </c>
      <c r="L4725">
        <v>1</v>
      </c>
      <c r="M4725" t="s">
        <v>8888</v>
      </c>
    </row>
    <row r="4726" spans="1:13" x14ac:dyDescent="0.25">
      <c r="A4726">
        <v>10031</v>
      </c>
      <c r="B4726">
        <v>2015</v>
      </c>
      <c r="C4726" t="s">
        <v>3415</v>
      </c>
      <c r="D4726" t="s">
        <v>16</v>
      </c>
      <c r="E4726" t="s">
        <v>3194</v>
      </c>
      <c r="F4726" t="s">
        <v>3449</v>
      </c>
      <c r="G4726" t="s">
        <v>3842</v>
      </c>
      <c r="H4726">
        <v>78</v>
      </c>
      <c r="I4726">
        <v>54</v>
      </c>
      <c r="K4726" t="s">
        <v>150</v>
      </c>
      <c r="L4726">
        <v>1</v>
      </c>
      <c r="M4726" t="s">
        <v>7907</v>
      </c>
    </row>
    <row r="4727" spans="1:13" x14ac:dyDescent="0.25">
      <c r="A4727">
        <v>10034</v>
      </c>
      <c r="B4727">
        <v>2015</v>
      </c>
      <c r="C4727" t="s">
        <v>3415</v>
      </c>
      <c r="D4727" t="s">
        <v>197</v>
      </c>
      <c r="E4727" t="s">
        <v>3194</v>
      </c>
      <c r="F4727" t="s">
        <v>3839</v>
      </c>
      <c r="G4727" t="s">
        <v>3842</v>
      </c>
      <c r="H4727">
        <v>94</v>
      </c>
      <c r="I4727">
        <v>67</v>
      </c>
      <c r="K4727" t="s">
        <v>291</v>
      </c>
      <c r="L4727">
        <v>1</v>
      </c>
      <c r="M4727" t="s">
        <v>9243</v>
      </c>
    </row>
    <row r="4728" spans="1:13" x14ac:dyDescent="0.25">
      <c r="A4728">
        <v>10036</v>
      </c>
      <c r="B4728">
        <v>2015</v>
      </c>
      <c r="C4728" t="s">
        <v>3415</v>
      </c>
      <c r="D4728" t="s">
        <v>263</v>
      </c>
      <c r="E4728" t="s">
        <v>3194</v>
      </c>
      <c r="F4728" t="s">
        <v>3364</v>
      </c>
      <c r="G4728" t="s">
        <v>3842</v>
      </c>
      <c r="H4728">
        <v>92</v>
      </c>
      <c r="I4728">
        <v>82</v>
      </c>
      <c r="K4728" t="s">
        <v>179</v>
      </c>
      <c r="L4728">
        <v>1</v>
      </c>
      <c r="M4728" t="s">
        <v>5657</v>
      </c>
    </row>
    <row r="4729" spans="1:13" x14ac:dyDescent="0.25">
      <c r="A4729">
        <v>10037</v>
      </c>
      <c r="B4729">
        <v>2015</v>
      </c>
      <c r="C4729" t="s">
        <v>3415</v>
      </c>
      <c r="D4729" t="s">
        <v>109</v>
      </c>
      <c r="E4729" t="s">
        <v>3194</v>
      </c>
      <c r="F4729" t="s">
        <v>3486</v>
      </c>
      <c r="G4729" t="s">
        <v>3842</v>
      </c>
      <c r="H4729">
        <v>77</v>
      </c>
      <c r="I4729">
        <v>72</v>
      </c>
      <c r="K4729" t="s">
        <v>155</v>
      </c>
      <c r="L4729">
        <v>1</v>
      </c>
      <c r="M4729" t="s">
        <v>9245</v>
      </c>
    </row>
    <row r="4730" spans="1:13" x14ac:dyDescent="0.25">
      <c r="A4730">
        <v>10041</v>
      </c>
      <c r="B4730">
        <v>2015</v>
      </c>
      <c r="C4730" t="s">
        <v>3415</v>
      </c>
      <c r="D4730" t="s">
        <v>159</v>
      </c>
      <c r="E4730" t="s">
        <v>3194</v>
      </c>
      <c r="F4730" t="s">
        <v>3345</v>
      </c>
      <c r="G4730" t="s">
        <v>3841</v>
      </c>
      <c r="H4730">
        <v>75</v>
      </c>
      <c r="I4730">
        <v>72</v>
      </c>
      <c r="K4730" t="s">
        <v>1600</v>
      </c>
      <c r="L4730">
        <v>1</v>
      </c>
      <c r="M4730" t="s">
        <v>9232</v>
      </c>
    </row>
    <row r="4731" spans="1:13" x14ac:dyDescent="0.25">
      <c r="A4731">
        <v>10042</v>
      </c>
      <c r="B4731">
        <v>2015</v>
      </c>
      <c r="C4731" t="s">
        <v>3415</v>
      </c>
      <c r="D4731" t="s">
        <v>36</v>
      </c>
      <c r="E4731" t="s">
        <v>3194</v>
      </c>
      <c r="F4731" t="s">
        <v>3394</v>
      </c>
      <c r="G4731" t="s">
        <v>3841</v>
      </c>
      <c r="H4731">
        <v>87</v>
      </c>
      <c r="I4731">
        <v>68</v>
      </c>
      <c r="K4731" t="s">
        <v>1637</v>
      </c>
      <c r="L4731">
        <v>1</v>
      </c>
      <c r="M4731" t="s">
        <v>9249</v>
      </c>
    </row>
    <row r="4732" spans="1:13" x14ac:dyDescent="0.25">
      <c r="A4732">
        <v>10044</v>
      </c>
      <c r="B4732">
        <v>2015</v>
      </c>
      <c r="C4732" t="s">
        <v>3415</v>
      </c>
      <c r="D4732" t="s">
        <v>594</v>
      </c>
      <c r="E4732" t="s">
        <v>3194</v>
      </c>
      <c r="F4732" t="s">
        <v>3507</v>
      </c>
      <c r="G4732" t="s">
        <v>3841</v>
      </c>
      <c r="H4732">
        <v>89</v>
      </c>
      <c r="I4732">
        <v>84</v>
      </c>
      <c r="K4732" t="s">
        <v>2905</v>
      </c>
      <c r="L4732">
        <v>1</v>
      </c>
      <c r="M4732" t="s">
        <v>9217</v>
      </c>
    </row>
    <row r="4733" spans="1:13" x14ac:dyDescent="0.25">
      <c r="A4733">
        <v>10045</v>
      </c>
      <c r="B4733">
        <v>2015</v>
      </c>
      <c r="C4733" t="s">
        <v>3415</v>
      </c>
      <c r="D4733" t="s">
        <v>317</v>
      </c>
      <c r="E4733" t="s">
        <v>3194</v>
      </c>
      <c r="F4733" t="s">
        <v>3310</v>
      </c>
      <c r="G4733" t="s">
        <v>3842</v>
      </c>
      <c r="H4733">
        <v>80</v>
      </c>
      <c r="I4733">
        <v>69</v>
      </c>
      <c r="K4733" t="s">
        <v>598</v>
      </c>
      <c r="L4733">
        <v>1</v>
      </c>
      <c r="M4733" t="s">
        <v>9183</v>
      </c>
    </row>
    <row r="4734" spans="1:13" x14ac:dyDescent="0.25">
      <c r="A4734">
        <v>10047</v>
      </c>
      <c r="B4734">
        <v>2015</v>
      </c>
      <c r="C4734" t="s">
        <v>3415</v>
      </c>
      <c r="D4734" t="s">
        <v>44</v>
      </c>
      <c r="E4734" t="s">
        <v>3194</v>
      </c>
      <c r="F4734" t="s">
        <v>3338</v>
      </c>
      <c r="G4734" t="s">
        <v>3841</v>
      </c>
      <c r="H4734">
        <v>75</v>
      </c>
      <c r="I4734">
        <v>65</v>
      </c>
      <c r="K4734" t="s">
        <v>2256</v>
      </c>
      <c r="L4734">
        <v>1</v>
      </c>
      <c r="M4734" t="s">
        <v>9204</v>
      </c>
    </row>
    <row r="4735" spans="1:13" x14ac:dyDescent="0.25">
      <c r="A4735">
        <v>10050</v>
      </c>
      <c r="B4735">
        <v>2015</v>
      </c>
      <c r="C4735" t="s">
        <v>3415</v>
      </c>
      <c r="D4735" t="s">
        <v>300</v>
      </c>
      <c r="E4735" t="s">
        <v>3194</v>
      </c>
      <c r="F4735" t="s">
        <v>3406</v>
      </c>
      <c r="G4735" t="s">
        <v>3841</v>
      </c>
      <c r="H4735">
        <v>74</v>
      </c>
      <c r="I4735">
        <v>73</v>
      </c>
      <c r="K4735" t="s">
        <v>2906</v>
      </c>
      <c r="L4735">
        <v>1</v>
      </c>
      <c r="M4735" t="s">
        <v>9252</v>
      </c>
    </row>
    <row r="4736" spans="1:13" x14ac:dyDescent="0.25">
      <c r="A4736">
        <v>10051</v>
      </c>
      <c r="B4736">
        <v>2015</v>
      </c>
      <c r="C4736" t="s">
        <v>3415</v>
      </c>
      <c r="D4736" t="s">
        <v>92</v>
      </c>
      <c r="E4736" t="s">
        <v>3194</v>
      </c>
      <c r="F4736" t="s">
        <v>3393</v>
      </c>
      <c r="G4736" t="s">
        <v>3842</v>
      </c>
      <c r="H4736">
        <v>77</v>
      </c>
      <c r="I4736">
        <v>58</v>
      </c>
      <c r="K4736" t="s">
        <v>2259</v>
      </c>
      <c r="L4736">
        <v>1</v>
      </c>
      <c r="M4736" t="s">
        <v>9253</v>
      </c>
    </row>
    <row r="4737" spans="1:13" x14ac:dyDescent="0.25">
      <c r="A4737">
        <v>10052</v>
      </c>
      <c r="B4737">
        <v>2015</v>
      </c>
      <c r="C4737" t="s">
        <v>3415</v>
      </c>
      <c r="D4737" t="s">
        <v>303</v>
      </c>
      <c r="E4737" t="s">
        <v>3194</v>
      </c>
      <c r="F4737" t="s">
        <v>3280</v>
      </c>
      <c r="G4737" t="s">
        <v>3841</v>
      </c>
      <c r="H4737">
        <v>81</v>
      </c>
      <c r="I4737">
        <v>78</v>
      </c>
      <c r="K4737" t="s">
        <v>2260</v>
      </c>
      <c r="L4737">
        <v>1</v>
      </c>
      <c r="M4737" t="s">
        <v>9254</v>
      </c>
    </row>
    <row r="4738" spans="1:13" x14ac:dyDescent="0.25">
      <c r="A4738">
        <v>10056</v>
      </c>
      <c r="B4738">
        <v>2015</v>
      </c>
      <c r="C4738" t="s">
        <v>3280</v>
      </c>
      <c r="D4738" t="s">
        <v>8</v>
      </c>
      <c r="E4738" t="s">
        <v>3194</v>
      </c>
      <c r="F4738" t="s">
        <v>3264</v>
      </c>
      <c r="G4738" t="s">
        <v>3842</v>
      </c>
      <c r="H4738">
        <v>77</v>
      </c>
      <c r="I4738">
        <v>68</v>
      </c>
      <c r="K4738" t="s">
        <v>176</v>
      </c>
      <c r="L4738">
        <v>1</v>
      </c>
      <c r="M4738" t="s">
        <v>4267</v>
      </c>
    </row>
    <row r="4739" spans="1:13" x14ac:dyDescent="0.25">
      <c r="A4739">
        <v>10062</v>
      </c>
      <c r="B4739">
        <v>2015</v>
      </c>
      <c r="C4739" t="s">
        <v>3280</v>
      </c>
      <c r="D4739" t="s">
        <v>314</v>
      </c>
      <c r="E4739" t="s">
        <v>3194</v>
      </c>
      <c r="F4739" t="s">
        <v>3509</v>
      </c>
      <c r="G4739" t="s">
        <v>3191</v>
      </c>
      <c r="K4739" t="s">
        <v>3191</v>
      </c>
      <c r="L4739">
        <v>0</v>
      </c>
      <c r="M4739" t="s">
        <v>7777</v>
      </c>
    </row>
    <row r="4740" spans="1:13" x14ac:dyDescent="0.25">
      <c r="A4740">
        <v>10063</v>
      </c>
      <c r="B4740">
        <v>2015</v>
      </c>
      <c r="C4740" t="s">
        <v>3280</v>
      </c>
      <c r="D4740" t="s">
        <v>24</v>
      </c>
      <c r="E4740" t="s">
        <v>3194</v>
      </c>
      <c r="F4740" t="s">
        <v>3362</v>
      </c>
      <c r="G4740" t="s">
        <v>3842</v>
      </c>
      <c r="H4740">
        <v>86</v>
      </c>
      <c r="I4740">
        <v>83</v>
      </c>
      <c r="K4740" t="s">
        <v>350</v>
      </c>
      <c r="L4740">
        <v>1</v>
      </c>
      <c r="M4740" t="s">
        <v>9256</v>
      </c>
    </row>
    <row r="4741" spans="1:13" x14ac:dyDescent="0.25">
      <c r="A4741">
        <v>10064</v>
      </c>
      <c r="B4741">
        <v>2015</v>
      </c>
      <c r="C4741" t="s">
        <v>3280</v>
      </c>
      <c r="D4741" t="s">
        <v>351</v>
      </c>
      <c r="E4741" t="s">
        <v>3194</v>
      </c>
      <c r="F4741" t="s">
        <v>3509</v>
      </c>
      <c r="G4741" t="s">
        <v>3842</v>
      </c>
      <c r="H4741">
        <v>80</v>
      </c>
      <c r="I4741">
        <v>61</v>
      </c>
      <c r="K4741" t="s">
        <v>291</v>
      </c>
      <c r="L4741">
        <v>1</v>
      </c>
      <c r="M4741" t="s">
        <v>7779</v>
      </c>
    </row>
    <row r="4742" spans="1:13" x14ac:dyDescent="0.25">
      <c r="A4742">
        <v>10068</v>
      </c>
      <c r="B4742">
        <v>2015</v>
      </c>
      <c r="C4742" t="s">
        <v>3280</v>
      </c>
      <c r="D4742" t="s">
        <v>183</v>
      </c>
      <c r="E4742" t="s">
        <v>3194</v>
      </c>
      <c r="F4742" t="s">
        <v>3839</v>
      </c>
      <c r="G4742" t="s">
        <v>3842</v>
      </c>
      <c r="H4742">
        <v>94</v>
      </c>
      <c r="I4742">
        <v>42</v>
      </c>
      <c r="K4742" t="s">
        <v>31</v>
      </c>
      <c r="L4742">
        <v>1</v>
      </c>
      <c r="M4742" t="s">
        <v>9257</v>
      </c>
    </row>
    <row r="4743" spans="1:13" x14ac:dyDescent="0.25">
      <c r="A4743">
        <v>10071</v>
      </c>
      <c r="B4743">
        <v>2015</v>
      </c>
      <c r="C4743" t="s">
        <v>3280</v>
      </c>
      <c r="D4743" t="s">
        <v>83</v>
      </c>
      <c r="E4743" t="s">
        <v>3194</v>
      </c>
      <c r="F4743" t="s">
        <v>3507</v>
      </c>
      <c r="G4743" t="s">
        <v>3842</v>
      </c>
      <c r="H4743">
        <v>69</v>
      </c>
      <c r="I4743">
        <v>61</v>
      </c>
      <c r="J4743" t="s">
        <v>3843</v>
      </c>
      <c r="K4743" t="s">
        <v>383</v>
      </c>
      <c r="L4743">
        <v>1</v>
      </c>
      <c r="M4743" t="s">
        <v>9215</v>
      </c>
    </row>
    <row r="4744" spans="1:13" x14ac:dyDescent="0.25">
      <c r="A4744">
        <v>10073</v>
      </c>
      <c r="B4744">
        <v>2015</v>
      </c>
      <c r="C4744" t="s">
        <v>3280</v>
      </c>
      <c r="D4744" t="s">
        <v>37</v>
      </c>
      <c r="E4744" t="s">
        <v>3194</v>
      </c>
      <c r="F4744" t="s">
        <v>3415</v>
      </c>
      <c r="G4744" t="s">
        <v>3842</v>
      </c>
      <c r="H4744">
        <v>102</v>
      </c>
      <c r="I4744">
        <v>86</v>
      </c>
      <c r="K4744" t="s">
        <v>203</v>
      </c>
      <c r="L4744">
        <v>1</v>
      </c>
      <c r="M4744" t="s">
        <v>9250</v>
      </c>
    </row>
    <row r="4745" spans="1:13" x14ac:dyDescent="0.25">
      <c r="A4745">
        <v>10074</v>
      </c>
      <c r="B4745">
        <v>2015</v>
      </c>
      <c r="C4745" t="s">
        <v>3280</v>
      </c>
      <c r="D4745" t="s">
        <v>85</v>
      </c>
      <c r="E4745" t="s">
        <v>3194</v>
      </c>
      <c r="F4745" t="s">
        <v>3338</v>
      </c>
      <c r="G4745" t="s">
        <v>3842</v>
      </c>
      <c r="H4745">
        <v>62</v>
      </c>
      <c r="I4745">
        <v>58</v>
      </c>
      <c r="K4745" t="s">
        <v>2398</v>
      </c>
      <c r="L4745">
        <v>1</v>
      </c>
      <c r="M4745" t="s">
        <v>9200</v>
      </c>
    </row>
    <row r="4746" spans="1:13" x14ac:dyDescent="0.25">
      <c r="A4746">
        <v>10076</v>
      </c>
      <c r="B4746">
        <v>2015</v>
      </c>
      <c r="C4746" t="s">
        <v>3280</v>
      </c>
      <c r="D4746" t="s">
        <v>317</v>
      </c>
      <c r="E4746" t="s">
        <v>3194</v>
      </c>
      <c r="F4746" t="s">
        <v>3394</v>
      </c>
      <c r="G4746" t="s">
        <v>3841</v>
      </c>
      <c r="H4746">
        <v>76</v>
      </c>
      <c r="I4746">
        <v>72</v>
      </c>
      <c r="K4746" t="s">
        <v>2908</v>
      </c>
      <c r="L4746">
        <v>1</v>
      </c>
      <c r="M4746" t="s">
        <v>9259</v>
      </c>
    </row>
    <row r="4747" spans="1:13" x14ac:dyDescent="0.25">
      <c r="A4747">
        <v>10077</v>
      </c>
      <c r="B4747">
        <v>2015</v>
      </c>
      <c r="C4747" t="s">
        <v>3280</v>
      </c>
      <c r="D4747" t="s">
        <v>422</v>
      </c>
      <c r="E4747" t="s">
        <v>3194</v>
      </c>
      <c r="F4747" t="s">
        <v>3839</v>
      </c>
      <c r="G4747" t="s">
        <v>3842</v>
      </c>
      <c r="H4747">
        <v>94</v>
      </c>
      <c r="I4747">
        <v>53</v>
      </c>
      <c r="K4747" t="s">
        <v>2909</v>
      </c>
      <c r="L4747">
        <v>1</v>
      </c>
      <c r="M4747" t="s">
        <v>9260</v>
      </c>
    </row>
    <row r="4748" spans="1:13" x14ac:dyDescent="0.25">
      <c r="A4748">
        <v>10081</v>
      </c>
      <c r="B4748">
        <v>2015</v>
      </c>
      <c r="C4748" t="s">
        <v>3280</v>
      </c>
      <c r="D4748" t="s">
        <v>300</v>
      </c>
      <c r="E4748" t="s">
        <v>3194</v>
      </c>
      <c r="F4748" t="s">
        <v>3393</v>
      </c>
      <c r="G4748" t="s">
        <v>3842</v>
      </c>
      <c r="H4748">
        <v>77</v>
      </c>
      <c r="I4748">
        <v>67</v>
      </c>
      <c r="K4748" t="s">
        <v>2910</v>
      </c>
      <c r="L4748">
        <v>1</v>
      </c>
      <c r="M4748" t="s">
        <v>9262</v>
      </c>
    </row>
    <row r="4749" spans="1:13" x14ac:dyDescent="0.25">
      <c r="A4749">
        <v>10082</v>
      </c>
      <c r="B4749">
        <v>2015</v>
      </c>
      <c r="C4749" t="s">
        <v>3280</v>
      </c>
      <c r="D4749" t="s">
        <v>92</v>
      </c>
      <c r="E4749" t="s">
        <v>3194</v>
      </c>
      <c r="F4749" t="s">
        <v>3406</v>
      </c>
      <c r="G4749" t="s">
        <v>3841</v>
      </c>
      <c r="H4749">
        <v>83</v>
      </c>
      <c r="I4749">
        <v>70</v>
      </c>
      <c r="K4749" t="s">
        <v>1519</v>
      </c>
      <c r="L4749">
        <v>1</v>
      </c>
      <c r="M4749" t="s">
        <v>9263</v>
      </c>
    </row>
    <row r="4750" spans="1:13" x14ac:dyDescent="0.25">
      <c r="A4750">
        <v>10085</v>
      </c>
      <c r="B4750">
        <v>2015</v>
      </c>
      <c r="C4750" t="s">
        <v>3280</v>
      </c>
      <c r="D4750" t="s">
        <v>345</v>
      </c>
      <c r="E4750" t="s">
        <v>3194</v>
      </c>
      <c r="F4750" t="s">
        <v>3345</v>
      </c>
      <c r="G4750" t="s">
        <v>3842</v>
      </c>
      <c r="H4750">
        <v>74</v>
      </c>
      <c r="I4750">
        <v>58</v>
      </c>
      <c r="K4750" t="s">
        <v>2911</v>
      </c>
      <c r="L4750">
        <v>1</v>
      </c>
      <c r="M4750" t="s">
        <v>9239</v>
      </c>
    </row>
    <row r="4751" spans="1:13" x14ac:dyDescent="0.25">
      <c r="A4751">
        <v>10086</v>
      </c>
      <c r="B4751">
        <v>2015</v>
      </c>
      <c r="C4751" t="s">
        <v>3280</v>
      </c>
      <c r="D4751" t="s">
        <v>56</v>
      </c>
      <c r="E4751" t="s">
        <v>3194</v>
      </c>
      <c r="F4751" t="s">
        <v>3310</v>
      </c>
      <c r="G4751" t="s">
        <v>3842</v>
      </c>
      <c r="H4751">
        <v>60</v>
      </c>
      <c r="I4751">
        <v>57</v>
      </c>
      <c r="K4751" t="s">
        <v>2912</v>
      </c>
      <c r="L4751">
        <v>1</v>
      </c>
      <c r="M4751" t="s">
        <v>9192</v>
      </c>
    </row>
    <row r="4752" spans="1:13" x14ac:dyDescent="0.25">
      <c r="A4752">
        <v>10094</v>
      </c>
      <c r="B4752">
        <v>2015</v>
      </c>
      <c r="C4752" t="s">
        <v>3406</v>
      </c>
      <c r="D4752" t="s">
        <v>14</v>
      </c>
      <c r="E4752" t="s">
        <v>3194</v>
      </c>
      <c r="F4752" t="s">
        <v>3839</v>
      </c>
      <c r="G4752" t="s">
        <v>3842</v>
      </c>
      <c r="H4752">
        <v>86</v>
      </c>
      <c r="I4752">
        <v>69</v>
      </c>
      <c r="K4752" t="s">
        <v>71</v>
      </c>
      <c r="L4752">
        <v>1</v>
      </c>
      <c r="M4752" t="s">
        <v>9266</v>
      </c>
    </row>
    <row r="4753" spans="1:13" x14ac:dyDescent="0.25">
      <c r="A4753">
        <v>10097</v>
      </c>
      <c r="B4753">
        <v>2015</v>
      </c>
      <c r="C4753" t="s">
        <v>3406</v>
      </c>
      <c r="D4753" t="s">
        <v>289</v>
      </c>
      <c r="E4753" t="s">
        <v>3194</v>
      </c>
      <c r="F4753" t="s">
        <v>3347</v>
      </c>
      <c r="G4753" t="s">
        <v>3841</v>
      </c>
      <c r="H4753">
        <v>87</v>
      </c>
      <c r="I4753">
        <v>79</v>
      </c>
      <c r="K4753" t="s">
        <v>25</v>
      </c>
      <c r="L4753">
        <v>1</v>
      </c>
      <c r="M4753" t="s">
        <v>6978</v>
      </c>
    </row>
    <row r="4754" spans="1:13" x14ac:dyDescent="0.25">
      <c r="A4754">
        <v>10100</v>
      </c>
      <c r="B4754">
        <v>2015</v>
      </c>
      <c r="C4754" t="s">
        <v>3406</v>
      </c>
      <c r="D4754" t="s">
        <v>180</v>
      </c>
      <c r="E4754" t="s">
        <v>3194</v>
      </c>
      <c r="F4754" t="s">
        <v>3387</v>
      </c>
      <c r="G4754" t="s">
        <v>3842</v>
      </c>
      <c r="H4754">
        <v>55</v>
      </c>
      <c r="I4754">
        <v>53</v>
      </c>
      <c r="K4754" t="s">
        <v>858</v>
      </c>
      <c r="L4754">
        <v>1</v>
      </c>
      <c r="M4754" t="s">
        <v>5592</v>
      </c>
    </row>
    <row r="4755" spans="1:13" x14ac:dyDescent="0.25">
      <c r="A4755">
        <v>10102</v>
      </c>
      <c r="B4755">
        <v>2015</v>
      </c>
      <c r="C4755" t="s">
        <v>3406</v>
      </c>
      <c r="D4755" t="s">
        <v>183</v>
      </c>
      <c r="E4755" t="s">
        <v>3194</v>
      </c>
      <c r="F4755" t="s">
        <v>3402</v>
      </c>
      <c r="G4755" t="s">
        <v>3842</v>
      </c>
      <c r="H4755">
        <v>84</v>
      </c>
      <c r="I4755">
        <v>60</v>
      </c>
      <c r="K4755" t="s">
        <v>897</v>
      </c>
      <c r="L4755">
        <v>1</v>
      </c>
      <c r="M4755" t="s">
        <v>6896</v>
      </c>
    </row>
    <row r="4756" spans="1:13" x14ac:dyDescent="0.25">
      <c r="A4756">
        <v>10103</v>
      </c>
      <c r="B4756">
        <v>2015</v>
      </c>
      <c r="C4756" t="s">
        <v>3406</v>
      </c>
      <c r="D4756" t="s">
        <v>82</v>
      </c>
      <c r="E4756" t="s">
        <v>3194</v>
      </c>
      <c r="F4756" t="s">
        <v>3415</v>
      </c>
      <c r="G4756" t="s">
        <v>3841</v>
      </c>
      <c r="H4756">
        <v>86</v>
      </c>
      <c r="I4756">
        <v>77</v>
      </c>
      <c r="K4756" t="s">
        <v>1736</v>
      </c>
      <c r="L4756">
        <v>1</v>
      </c>
      <c r="M4756" t="s">
        <v>9247</v>
      </c>
    </row>
    <row r="4757" spans="1:13" x14ac:dyDescent="0.25">
      <c r="A4757">
        <v>10106</v>
      </c>
      <c r="B4757">
        <v>2015</v>
      </c>
      <c r="C4757" t="s">
        <v>3406</v>
      </c>
      <c r="D4757" t="s">
        <v>37</v>
      </c>
      <c r="E4757" t="s">
        <v>3194</v>
      </c>
      <c r="F4757" t="s">
        <v>3345</v>
      </c>
      <c r="G4757" t="s">
        <v>3842</v>
      </c>
      <c r="H4757">
        <v>71</v>
      </c>
      <c r="I4757">
        <v>67</v>
      </c>
      <c r="K4757" t="s">
        <v>1724</v>
      </c>
      <c r="L4757">
        <v>1</v>
      </c>
      <c r="M4757" t="s">
        <v>9233</v>
      </c>
    </row>
    <row r="4758" spans="1:13" x14ac:dyDescent="0.25">
      <c r="A4758">
        <v>10110</v>
      </c>
      <c r="B4758">
        <v>2015</v>
      </c>
      <c r="C4758" t="s">
        <v>3406</v>
      </c>
      <c r="D4758" t="s">
        <v>277</v>
      </c>
      <c r="E4758" t="s">
        <v>3194</v>
      </c>
      <c r="F4758" t="s">
        <v>3338</v>
      </c>
      <c r="G4758" t="s">
        <v>3841</v>
      </c>
      <c r="H4758">
        <v>66</v>
      </c>
      <c r="I4758">
        <v>55</v>
      </c>
      <c r="K4758" t="s">
        <v>2914</v>
      </c>
      <c r="L4758">
        <v>1</v>
      </c>
      <c r="M4758" t="s">
        <v>9203</v>
      </c>
    </row>
    <row r="4759" spans="1:13" x14ac:dyDescent="0.25">
      <c r="A4759">
        <v>10111</v>
      </c>
      <c r="B4759">
        <v>2015</v>
      </c>
      <c r="C4759" t="s">
        <v>3406</v>
      </c>
      <c r="D4759" t="s">
        <v>44</v>
      </c>
      <c r="E4759" t="s">
        <v>3194</v>
      </c>
      <c r="F4759" t="s">
        <v>3280</v>
      </c>
      <c r="G4759" t="s">
        <v>3841</v>
      </c>
      <c r="H4759">
        <v>73</v>
      </c>
      <c r="I4759">
        <v>72</v>
      </c>
      <c r="K4759" t="s">
        <v>2915</v>
      </c>
      <c r="L4759">
        <v>1</v>
      </c>
      <c r="M4759" t="s">
        <v>9261</v>
      </c>
    </row>
    <row r="4760" spans="1:13" x14ac:dyDescent="0.25">
      <c r="A4760">
        <v>10112</v>
      </c>
      <c r="B4760">
        <v>2015</v>
      </c>
      <c r="C4760" t="s">
        <v>3406</v>
      </c>
      <c r="D4760" t="s">
        <v>208</v>
      </c>
      <c r="E4760" t="s">
        <v>3194</v>
      </c>
      <c r="F4760" t="s">
        <v>3393</v>
      </c>
      <c r="G4760" t="s">
        <v>3842</v>
      </c>
      <c r="H4760">
        <v>75</v>
      </c>
      <c r="I4760">
        <v>61</v>
      </c>
      <c r="K4760" t="s">
        <v>2916</v>
      </c>
      <c r="L4760">
        <v>1</v>
      </c>
      <c r="M4760" t="s">
        <v>9270</v>
      </c>
    </row>
    <row r="4761" spans="1:13" x14ac:dyDescent="0.25">
      <c r="A4761">
        <v>10116</v>
      </c>
      <c r="B4761">
        <v>2015</v>
      </c>
      <c r="C4761" t="s">
        <v>3406</v>
      </c>
      <c r="D4761" t="s">
        <v>51</v>
      </c>
      <c r="E4761" t="s">
        <v>3194</v>
      </c>
      <c r="F4761" t="s">
        <v>3839</v>
      </c>
      <c r="G4761" t="s">
        <v>3842</v>
      </c>
      <c r="H4761">
        <v>84</v>
      </c>
      <c r="I4761">
        <v>60</v>
      </c>
      <c r="K4761" t="s">
        <v>2917</v>
      </c>
      <c r="L4761">
        <v>1</v>
      </c>
      <c r="M4761" t="s">
        <v>9271</v>
      </c>
    </row>
    <row r="4762" spans="1:13" x14ac:dyDescent="0.25">
      <c r="A4762">
        <v>10117</v>
      </c>
      <c r="B4762">
        <v>2015</v>
      </c>
      <c r="C4762" t="s">
        <v>3406</v>
      </c>
      <c r="D4762" t="s">
        <v>95</v>
      </c>
      <c r="E4762" t="s">
        <v>3194</v>
      </c>
      <c r="F4762" t="s">
        <v>3507</v>
      </c>
      <c r="G4762" t="s">
        <v>3842</v>
      </c>
      <c r="H4762">
        <v>77</v>
      </c>
      <c r="I4762">
        <v>62</v>
      </c>
      <c r="K4762" t="s">
        <v>2918</v>
      </c>
      <c r="L4762">
        <v>1</v>
      </c>
      <c r="M4762" t="s">
        <v>9224</v>
      </c>
    </row>
    <row r="4763" spans="1:13" x14ac:dyDescent="0.25">
      <c r="A4763">
        <v>10118</v>
      </c>
      <c r="B4763">
        <v>2015</v>
      </c>
      <c r="C4763" t="s">
        <v>3406</v>
      </c>
      <c r="D4763" t="s">
        <v>55</v>
      </c>
      <c r="E4763" t="s">
        <v>3194</v>
      </c>
      <c r="F4763" t="s">
        <v>3310</v>
      </c>
      <c r="G4763" t="s">
        <v>3841</v>
      </c>
      <c r="H4763">
        <v>66</v>
      </c>
      <c r="I4763">
        <v>48</v>
      </c>
      <c r="K4763" t="s">
        <v>2919</v>
      </c>
      <c r="L4763">
        <v>1</v>
      </c>
      <c r="M4763" t="s">
        <v>9191</v>
      </c>
    </row>
    <row r="4764" spans="1:13" x14ac:dyDescent="0.25">
      <c r="A4764">
        <v>10119</v>
      </c>
      <c r="B4764">
        <v>2015</v>
      </c>
      <c r="C4764" t="s">
        <v>3406</v>
      </c>
      <c r="D4764" t="s">
        <v>56</v>
      </c>
      <c r="E4764" t="s">
        <v>3194</v>
      </c>
      <c r="F4764" t="s">
        <v>3394</v>
      </c>
      <c r="G4764" t="s">
        <v>3842</v>
      </c>
      <c r="H4764">
        <v>80</v>
      </c>
      <c r="I4764">
        <v>64</v>
      </c>
      <c r="K4764" t="s">
        <v>2920</v>
      </c>
      <c r="L4764">
        <v>1</v>
      </c>
      <c r="M4764" t="s">
        <v>9272</v>
      </c>
    </row>
    <row r="4765" spans="1:13" x14ac:dyDescent="0.25">
      <c r="A4765">
        <v>10124</v>
      </c>
      <c r="B4765">
        <v>2015</v>
      </c>
      <c r="C4765" t="s">
        <v>3394</v>
      </c>
      <c r="D4765" t="s">
        <v>128</v>
      </c>
      <c r="E4765" t="s">
        <v>3194</v>
      </c>
      <c r="F4765" t="s">
        <v>3399</v>
      </c>
      <c r="G4765" t="s">
        <v>3842</v>
      </c>
      <c r="H4765">
        <v>74</v>
      </c>
      <c r="I4765">
        <v>72</v>
      </c>
      <c r="K4765" t="s">
        <v>13</v>
      </c>
      <c r="L4765">
        <v>1</v>
      </c>
      <c r="M4765" t="s">
        <v>5607</v>
      </c>
    </row>
    <row r="4766" spans="1:13" x14ac:dyDescent="0.25">
      <c r="A4766">
        <v>10125</v>
      </c>
      <c r="B4766">
        <v>2015</v>
      </c>
      <c r="C4766" t="s">
        <v>3394</v>
      </c>
      <c r="D4766" t="s">
        <v>313</v>
      </c>
      <c r="E4766" t="s">
        <v>3194</v>
      </c>
      <c r="F4766" t="s">
        <v>3839</v>
      </c>
      <c r="G4766" t="s">
        <v>3842</v>
      </c>
      <c r="H4766">
        <v>87</v>
      </c>
      <c r="I4766">
        <v>42</v>
      </c>
      <c r="K4766" t="s">
        <v>15</v>
      </c>
      <c r="L4766">
        <v>1</v>
      </c>
      <c r="M4766" t="s">
        <v>9274</v>
      </c>
    </row>
    <row r="4767" spans="1:13" x14ac:dyDescent="0.25">
      <c r="A4767">
        <v>10127</v>
      </c>
      <c r="B4767">
        <v>2015</v>
      </c>
      <c r="C4767" t="s">
        <v>3394</v>
      </c>
      <c r="D4767" t="s">
        <v>18</v>
      </c>
      <c r="E4767" t="s">
        <v>3194</v>
      </c>
      <c r="F4767" t="s">
        <v>3839</v>
      </c>
      <c r="G4767" t="s">
        <v>3842</v>
      </c>
      <c r="H4767">
        <v>89</v>
      </c>
      <c r="I4767">
        <v>55</v>
      </c>
      <c r="K4767" t="s">
        <v>235</v>
      </c>
      <c r="L4767">
        <v>1</v>
      </c>
      <c r="M4767" t="s">
        <v>9275</v>
      </c>
    </row>
    <row r="4768" spans="1:13" x14ac:dyDescent="0.25">
      <c r="A4768">
        <v>10128</v>
      </c>
      <c r="B4768">
        <v>2015</v>
      </c>
      <c r="C4768" t="s">
        <v>3394</v>
      </c>
      <c r="D4768" t="s">
        <v>20</v>
      </c>
      <c r="E4768" t="s">
        <v>3194</v>
      </c>
      <c r="F4768" t="s">
        <v>3361</v>
      </c>
      <c r="G4768" t="s">
        <v>3842</v>
      </c>
      <c r="H4768">
        <v>81</v>
      </c>
      <c r="I4768">
        <v>61</v>
      </c>
      <c r="K4768" t="s">
        <v>290</v>
      </c>
      <c r="L4768">
        <v>1</v>
      </c>
      <c r="M4768" t="s">
        <v>9276</v>
      </c>
    </row>
    <row r="4769" spans="1:13" x14ac:dyDescent="0.25">
      <c r="A4769">
        <v>10130</v>
      </c>
      <c r="B4769">
        <v>2015</v>
      </c>
      <c r="C4769" t="s">
        <v>3394</v>
      </c>
      <c r="D4769" t="s">
        <v>24</v>
      </c>
      <c r="E4769" t="s">
        <v>3194</v>
      </c>
      <c r="F4769" t="s">
        <v>3358</v>
      </c>
      <c r="G4769" t="s">
        <v>3842</v>
      </c>
      <c r="H4769">
        <v>87</v>
      </c>
      <c r="I4769">
        <v>85</v>
      </c>
      <c r="K4769" t="s">
        <v>153</v>
      </c>
      <c r="L4769">
        <v>1</v>
      </c>
      <c r="M4769" t="s">
        <v>5514</v>
      </c>
    </row>
    <row r="4770" spans="1:13" x14ac:dyDescent="0.25">
      <c r="A4770">
        <v>10138</v>
      </c>
      <c r="B4770">
        <v>2015</v>
      </c>
      <c r="C4770" t="s">
        <v>3394</v>
      </c>
      <c r="D4770" t="s">
        <v>83</v>
      </c>
      <c r="E4770" t="s">
        <v>3194</v>
      </c>
      <c r="F4770" t="s">
        <v>3393</v>
      </c>
      <c r="G4770" t="s">
        <v>3842</v>
      </c>
      <c r="H4770">
        <v>75</v>
      </c>
      <c r="I4770">
        <v>44</v>
      </c>
      <c r="K4770" t="s">
        <v>2923</v>
      </c>
      <c r="L4770">
        <v>1</v>
      </c>
      <c r="M4770" t="s">
        <v>9278</v>
      </c>
    </row>
    <row r="4771" spans="1:13" x14ac:dyDescent="0.25">
      <c r="A4771">
        <v>10140</v>
      </c>
      <c r="B4771">
        <v>2015</v>
      </c>
      <c r="C4771" t="s">
        <v>3394</v>
      </c>
      <c r="D4771" t="s">
        <v>37</v>
      </c>
      <c r="E4771" t="s">
        <v>3194</v>
      </c>
      <c r="F4771" t="s">
        <v>3507</v>
      </c>
      <c r="G4771" t="s">
        <v>3842</v>
      </c>
      <c r="H4771">
        <v>68</v>
      </c>
      <c r="I4771">
        <v>53</v>
      </c>
      <c r="K4771" t="s">
        <v>2924</v>
      </c>
      <c r="L4771">
        <v>1</v>
      </c>
      <c r="M4771" t="s">
        <v>9216</v>
      </c>
    </row>
    <row r="4772" spans="1:13" x14ac:dyDescent="0.25">
      <c r="A4772">
        <v>10141</v>
      </c>
      <c r="B4772">
        <v>2015</v>
      </c>
      <c r="C4772" t="s">
        <v>3394</v>
      </c>
      <c r="D4772" t="s">
        <v>85</v>
      </c>
      <c r="E4772" t="s">
        <v>3194</v>
      </c>
      <c r="F4772" t="s">
        <v>3406</v>
      </c>
      <c r="G4772" t="s">
        <v>3842</v>
      </c>
      <c r="H4772">
        <v>71</v>
      </c>
      <c r="I4772">
        <v>57</v>
      </c>
      <c r="K4772" t="s">
        <v>2925</v>
      </c>
      <c r="L4772">
        <v>1</v>
      </c>
      <c r="M4772" t="s">
        <v>9268</v>
      </c>
    </row>
    <row r="4773" spans="1:13" x14ac:dyDescent="0.25">
      <c r="A4773">
        <v>10142</v>
      </c>
      <c r="B4773">
        <v>2015</v>
      </c>
      <c r="C4773" t="s">
        <v>3394</v>
      </c>
      <c r="D4773" t="s">
        <v>274</v>
      </c>
      <c r="E4773" t="s">
        <v>3194</v>
      </c>
      <c r="F4773" t="s">
        <v>3338</v>
      </c>
      <c r="G4773" t="s">
        <v>3842</v>
      </c>
      <c r="H4773">
        <v>82</v>
      </c>
      <c r="I4773">
        <v>53</v>
      </c>
      <c r="K4773" t="s">
        <v>2926</v>
      </c>
      <c r="L4773">
        <v>1</v>
      </c>
      <c r="M4773" t="s">
        <v>9201</v>
      </c>
    </row>
    <row r="4774" spans="1:13" x14ac:dyDescent="0.25">
      <c r="A4774">
        <v>10144</v>
      </c>
      <c r="B4774">
        <v>2015</v>
      </c>
      <c r="C4774" t="s">
        <v>3394</v>
      </c>
      <c r="D4774" t="s">
        <v>43</v>
      </c>
      <c r="E4774" t="s">
        <v>3194</v>
      </c>
      <c r="F4774" t="s">
        <v>3415</v>
      </c>
      <c r="G4774" t="s">
        <v>3842</v>
      </c>
      <c r="H4774">
        <v>86</v>
      </c>
      <c r="I4774">
        <v>64</v>
      </c>
      <c r="K4774" t="s">
        <v>2927</v>
      </c>
      <c r="L4774">
        <v>1</v>
      </c>
      <c r="M4774" t="s">
        <v>9251</v>
      </c>
    </row>
    <row r="4775" spans="1:13" x14ac:dyDescent="0.25">
      <c r="A4775">
        <v>10145</v>
      </c>
      <c r="B4775">
        <v>2015</v>
      </c>
      <c r="C4775" t="s">
        <v>3394</v>
      </c>
      <c r="D4775" t="s">
        <v>44</v>
      </c>
      <c r="E4775" t="s">
        <v>3194</v>
      </c>
      <c r="F4775" t="s">
        <v>3310</v>
      </c>
      <c r="G4775" t="s">
        <v>3842</v>
      </c>
      <c r="H4775">
        <v>69</v>
      </c>
      <c r="I4775">
        <v>39</v>
      </c>
      <c r="K4775" t="s">
        <v>2928</v>
      </c>
      <c r="L4775">
        <v>1</v>
      </c>
      <c r="M4775" t="s">
        <v>9185</v>
      </c>
    </row>
    <row r="4776" spans="1:13" x14ac:dyDescent="0.25">
      <c r="A4776">
        <v>10148</v>
      </c>
      <c r="B4776">
        <v>2015</v>
      </c>
      <c r="C4776" t="s">
        <v>3394</v>
      </c>
      <c r="D4776" t="s">
        <v>92</v>
      </c>
      <c r="E4776" t="s">
        <v>3194</v>
      </c>
      <c r="F4776" t="s">
        <v>3345</v>
      </c>
      <c r="G4776" t="s">
        <v>3842</v>
      </c>
      <c r="H4776">
        <v>68</v>
      </c>
      <c r="I4776">
        <v>58</v>
      </c>
      <c r="K4776" t="s">
        <v>2929</v>
      </c>
      <c r="L4776">
        <v>1</v>
      </c>
      <c r="M4776" t="s">
        <v>9238</v>
      </c>
    </row>
    <row r="4777" spans="1:13" x14ac:dyDescent="0.25">
      <c r="A4777">
        <v>10150</v>
      </c>
      <c r="B4777">
        <v>2015</v>
      </c>
      <c r="C4777" t="s">
        <v>3394</v>
      </c>
      <c r="D4777" t="s">
        <v>95</v>
      </c>
      <c r="E4777" t="s">
        <v>3194</v>
      </c>
      <c r="F4777" t="s">
        <v>3280</v>
      </c>
      <c r="G4777" t="s">
        <v>3842</v>
      </c>
      <c r="H4777">
        <v>81</v>
      </c>
      <c r="I4777">
        <v>52</v>
      </c>
      <c r="K4777" t="s">
        <v>2930</v>
      </c>
      <c r="L4777">
        <v>1</v>
      </c>
      <c r="M4777" t="s">
        <v>9264</v>
      </c>
    </row>
    <row r="4778" spans="1:13" x14ac:dyDescent="0.25">
      <c r="A4778">
        <v>10155</v>
      </c>
      <c r="B4778">
        <v>2015</v>
      </c>
      <c r="C4778" t="s">
        <v>3393</v>
      </c>
      <c r="D4778" t="s">
        <v>64</v>
      </c>
      <c r="E4778" t="s">
        <v>3194</v>
      </c>
      <c r="F4778" t="s">
        <v>3511</v>
      </c>
      <c r="G4778" t="s">
        <v>3841</v>
      </c>
      <c r="H4778">
        <v>73</v>
      </c>
      <c r="I4778">
        <v>71</v>
      </c>
      <c r="J4778" t="s">
        <v>3843</v>
      </c>
      <c r="K4778" t="s">
        <v>9</v>
      </c>
      <c r="L4778">
        <v>1</v>
      </c>
      <c r="M4778" t="s">
        <v>9281</v>
      </c>
    </row>
    <row r="4779" spans="1:13" x14ac:dyDescent="0.25">
      <c r="A4779">
        <v>10157</v>
      </c>
      <c r="B4779">
        <v>2015</v>
      </c>
      <c r="C4779" t="s">
        <v>3393</v>
      </c>
      <c r="D4779" t="s">
        <v>12</v>
      </c>
      <c r="E4779" t="s">
        <v>3194</v>
      </c>
      <c r="F4779" t="s">
        <v>3443</v>
      </c>
      <c r="G4779" t="s">
        <v>3842</v>
      </c>
      <c r="H4779">
        <v>60</v>
      </c>
      <c r="I4779">
        <v>57</v>
      </c>
      <c r="K4779" t="s">
        <v>13</v>
      </c>
      <c r="L4779">
        <v>1</v>
      </c>
      <c r="M4779" t="s">
        <v>9040</v>
      </c>
    </row>
    <row r="4780" spans="1:13" x14ac:dyDescent="0.25">
      <c r="A4780">
        <v>10159</v>
      </c>
      <c r="B4780">
        <v>2015</v>
      </c>
      <c r="C4780" t="s">
        <v>3393</v>
      </c>
      <c r="D4780" t="s">
        <v>16</v>
      </c>
      <c r="E4780" t="s">
        <v>3194</v>
      </c>
      <c r="F4780" t="s">
        <v>3839</v>
      </c>
      <c r="G4780" t="s">
        <v>3842</v>
      </c>
      <c r="H4780">
        <v>91</v>
      </c>
      <c r="I4780">
        <v>56</v>
      </c>
      <c r="K4780" t="s">
        <v>17</v>
      </c>
      <c r="L4780">
        <v>1</v>
      </c>
      <c r="M4780" t="s">
        <v>9282</v>
      </c>
    </row>
    <row r="4781" spans="1:13" x14ac:dyDescent="0.25">
      <c r="A4781">
        <v>10162</v>
      </c>
      <c r="B4781">
        <v>2015</v>
      </c>
      <c r="C4781" t="s">
        <v>3393</v>
      </c>
      <c r="D4781" t="s">
        <v>76</v>
      </c>
      <c r="E4781" t="s">
        <v>3194</v>
      </c>
      <c r="F4781" t="s">
        <v>3358</v>
      </c>
      <c r="G4781" t="s">
        <v>3842</v>
      </c>
      <c r="H4781">
        <v>78</v>
      </c>
      <c r="I4781">
        <v>75</v>
      </c>
      <c r="K4781" t="s">
        <v>484</v>
      </c>
      <c r="L4781">
        <v>1</v>
      </c>
      <c r="M4781" t="s">
        <v>5513</v>
      </c>
    </row>
    <row r="4782" spans="1:13" x14ac:dyDescent="0.25">
      <c r="A4782">
        <v>10163</v>
      </c>
      <c r="B4782">
        <v>2015</v>
      </c>
      <c r="C4782" t="s">
        <v>3393</v>
      </c>
      <c r="D4782" t="s">
        <v>24</v>
      </c>
      <c r="E4782" t="s">
        <v>3194</v>
      </c>
      <c r="F4782" t="s">
        <v>3522</v>
      </c>
      <c r="G4782" t="s">
        <v>3842</v>
      </c>
      <c r="H4782">
        <v>78</v>
      </c>
      <c r="I4782">
        <v>68</v>
      </c>
      <c r="K4782" t="s">
        <v>315</v>
      </c>
      <c r="L4782">
        <v>1</v>
      </c>
      <c r="M4782" t="s">
        <v>9079</v>
      </c>
    </row>
    <row r="4783" spans="1:13" x14ac:dyDescent="0.25">
      <c r="A4783">
        <v>10165</v>
      </c>
      <c r="B4783">
        <v>2015</v>
      </c>
      <c r="C4783" t="s">
        <v>3393</v>
      </c>
      <c r="D4783" t="s">
        <v>30</v>
      </c>
      <c r="E4783" t="s">
        <v>3194</v>
      </c>
      <c r="F4783" t="s">
        <v>3839</v>
      </c>
      <c r="G4783" t="s">
        <v>3842</v>
      </c>
      <c r="H4783">
        <v>74</v>
      </c>
      <c r="I4783">
        <v>62</v>
      </c>
      <c r="K4783" t="s">
        <v>29</v>
      </c>
      <c r="L4783">
        <v>1</v>
      </c>
      <c r="M4783" t="s">
        <v>9283</v>
      </c>
    </row>
    <row r="4784" spans="1:13" x14ac:dyDescent="0.25">
      <c r="A4784">
        <v>10166</v>
      </c>
      <c r="B4784">
        <v>2015</v>
      </c>
      <c r="C4784" t="s">
        <v>3393</v>
      </c>
      <c r="D4784" t="s">
        <v>82</v>
      </c>
      <c r="E4784" t="s">
        <v>3194</v>
      </c>
      <c r="F4784" t="s">
        <v>3338</v>
      </c>
      <c r="G4784" t="s">
        <v>3842</v>
      </c>
      <c r="H4784">
        <v>73</v>
      </c>
      <c r="I4784">
        <v>67</v>
      </c>
      <c r="K4784" t="s">
        <v>1120</v>
      </c>
      <c r="L4784">
        <v>1</v>
      </c>
      <c r="M4784" t="s">
        <v>9197</v>
      </c>
    </row>
    <row r="4785" spans="1:13" x14ac:dyDescent="0.25">
      <c r="A4785">
        <v>10167</v>
      </c>
      <c r="B4785">
        <v>2015</v>
      </c>
      <c r="C4785" t="s">
        <v>3393</v>
      </c>
      <c r="D4785" t="s">
        <v>333</v>
      </c>
      <c r="E4785" t="s">
        <v>3194</v>
      </c>
      <c r="F4785" t="s">
        <v>3415</v>
      </c>
      <c r="G4785" t="s">
        <v>3842</v>
      </c>
      <c r="H4785">
        <v>80</v>
      </c>
      <c r="I4785">
        <v>78</v>
      </c>
      <c r="K4785" t="s">
        <v>1121</v>
      </c>
      <c r="L4785">
        <v>1</v>
      </c>
      <c r="M4785" t="s">
        <v>9248</v>
      </c>
    </row>
    <row r="4786" spans="1:13" x14ac:dyDescent="0.25">
      <c r="A4786">
        <v>10169</v>
      </c>
      <c r="B4786">
        <v>2015</v>
      </c>
      <c r="C4786" t="s">
        <v>3393</v>
      </c>
      <c r="D4786" t="s">
        <v>36</v>
      </c>
      <c r="E4786" t="s">
        <v>3194</v>
      </c>
      <c r="F4786" t="s">
        <v>3280</v>
      </c>
      <c r="G4786" t="s">
        <v>3841</v>
      </c>
      <c r="H4786">
        <v>66</v>
      </c>
      <c r="I4786">
        <v>57</v>
      </c>
      <c r="K4786" t="s">
        <v>1123</v>
      </c>
      <c r="L4786">
        <v>1</v>
      </c>
      <c r="M4786" t="s">
        <v>9258</v>
      </c>
    </row>
    <row r="4787" spans="1:13" x14ac:dyDescent="0.25">
      <c r="A4787">
        <v>10172</v>
      </c>
      <c r="B4787">
        <v>2015</v>
      </c>
      <c r="C4787" t="s">
        <v>3393</v>
      </c>
      <c r="D4787" t="s">
        <v>40</v>
      </c>
      <c r="E4787" t="s">
        <v>3194</v>
      </c>
      <c r="F4787" t="s">
        <v>3406</v>
      </c>
      <c r="G4787" t="s">
        <v>3841</v>
      </c>
      <c r="H4787">
        <v>68</v>
      </c>
      <c r="I4787">
        <v>58</v>
      </c>
      <c r="K4787" t="s">
        <v>2041</v>
      </c>
      <c r="L4787">
        <v>1</v>
      </c>
      <c r="M4787" t="s">
        <v>9269</v>
      </c>
    </row>
    <row r="4788" spans="1:13" x14ac:dyDescent="0.25">
      <c r="A4788">
        <v>10173</v>
      </c>
      <c r="B4788">
        <v>2015</v>
      </c>
      <c r="C4788" t="s">
        <v>3393</v>
      </c>
      <c r="D4788" t="s">
        <v>1825</v>
      </c>
      <c r="E4788" t="s">
        <v>3194</v>
      </c>
      <c r="F4788" t="s">
        <v>3507</v>
      </c>
      <c r="G4788" t="s">
        <v>3842</v>
      </c>
      <c r="H4788">
        <v>63</v>
      </c>
      <c r="I4788">
        <v>59</v>
      </c>
      <c r="K4788" t="s">
        <v>1127</v>
      </c>
      <c r="L4788">
        <v>1</v>
      </c>
      <c r="M4788" t="s">
        <v>9220</v>
      </c>
    </row>
    <row r="4789" spans="1:13" x14ac:dyDescent="0.25">
      <c r="A4789">
        <v>10174</v>
      </c>
      <c r="B4789">
        <v>2015</v>
      </c>
      <c r="C4789" t="s">
        <v>3393</v>
      </c>
      <c r="D4789" t="s">
        <v>279</v>
      </c>
      <c r="E4789" t="s">
        <v>3194</v>
      </c>
      <c r="F4789" t="s">
        <v>3345</v>
      </c>
      <c r="G4789" t="s">
        <v>3841</v>
      </c>
      <c r="H4789">
        <v>64</v>
      </c>
      <c r="I4789">
        <v>62</v>
      </c>
      <c r="K4789" t="s">
        <v>2087</v>
      </c>
      <c r="L4789">
        <v>1</v>
      </c>
      <c r="M4789" t="s">
        <v>9235</v>
      </c>
    </row>
    <row r="4790" spans="1:13" x14ac:dyDescent="0.25">
      <c r="A4790">
        <v>10178</v>
      </c>
      <c r="B4790">
        <v>2015</v>
      </c>
      <c r="C4790" t="s">
        <v>3393</v>
      </c>
      <c r="D4790" t="s">
        <v>93</v>
      </c>
      <c r="E4790" t="s">
        <v>3194</v>
      </c>
      <c r="F4790" t="s">
        <v>3394</v>
      </c>
      <c r="G4790" t="s">
        <v>3841</v>
      </c>
      <c r="H4790">
        <v>79</v>
      </c>
      <c r="I4790">
        <v>77</v>
      </c>
      <c r="K4790" t="s">
        <v>495</v>
      </c>
      <c r="L4790">
        <v>1</v>
      </c>
      <c r="M4790" t="s">
        <v>9279</v>
      </c>
    </row>
    <row r="4791" spans="1:13" x14ac:dyDescent="0.25">
      <c r="A4791">
        <v>10179</v>
      </c>
      <c r="B4791">
        <v>2015</v>
      </c>
      <c r="C4791" t="s">
        <v>3393</v>
      </c>
      <c r="D4791" t="s">
        <v>95</v>
      </c>
      <c r="E4791" t="s">
        <v>3194</v>
      </c>
      <c r="F4791" t="s">
        <v>3310</v>
      </c>
      <c r="G4791" t="s">
        <v>3841</v>
      </c>
      <c r="H4791">
        <v>59</v>
      </c>
      <c r="I4791">
        <v>46</v>
      </c>
      <c r="K4791" t="s">
        <v>512</v>
      </c>
      <c r="L4791">
        <v>1</v>
      </c>
      <c r="M4791" t="s">
        <v>9190</v>
      </c>
    </row>
    <row r="4792" spans="1:13" x14ac:dyDescent="0.25">
      <c r="A4792">
        <v>10186</v>
      </c>
      <c r="B4792">
        <v>2015</v>
      </c>
      <c r="C4792" t="s">
        <v>3470</v>
      </c>
      <c r="D4792" t="s">
        <v>313</v>
      </c>
      <c r="E4792" t="s">
        <v>3194</v>
      </c>
      <c r="F4792" t="s">
        <v>3414</v>
      </c>
      <c r="G4792" t="s">
        <v>3842</v>
      </c>
      <c r="H4792">
        <v>82</v>
      </c>
      <c r="I4792">
        <v>74</v>
      </c>
      <c r="K4792" t="s">
        <v>15</v>
      </c>
      <c r="L4792">
        <v>1</v>
      </c>
      <c r="M4792" t="s">
        <v>7550</v>
      </c>
    </row>
    <row r="4793" spans="1:13" x14ac:dyDescent="0.25">
      <c r="A4793">
        <v>10188</v>
      </c>
      <c r="B4793">
        <v>2015</v>
      </c>
      <c r="C4793" t="s">
        <v>3470</v>
      </c>
      <c r="D4793" t="s">
        <v>314</v>
      </c>
      <c r="E4793" t="s">
        <v>3194</v>
      </c>
      <c r="F4793" t="s">
        <v>3233</v>
      </c>
      <c r="G4793" t="s">
        <v>3841</v>
      </c>
      <c r="H4793">
        <v>68</v>
      </c>
      <c r="I4793">
        <v>51</v>
      </c>
      <c r="K4793" t="s">
        <v>235</v>
      </c>
      <c r="L4793">
        <v>1</v>
      </c>
      <c r="M4793" t="s">
        <v>6470</v>
      </c>
    </row>
    <row r="4794" spans="1:13" x14ac:dyDescent="0.25">
      <c r="A4794">
        <v>10193</v>
      </c>
      <c r="B4794">
        <v>2015</v>
      </c>
      <c r="C4794" t="s">
        <v>3470</v>
      </c>
      <c r="D4794" t="s">
        <v>199</v>
      </c>
      <c r="E4794" t="s">
        <v>3194</v>
      </c>
      <c r="F4794" t="s">
        <v>3479</v>
      </c>
      <c r="G4794" t="s">
        <v>3841</v>
      </c>
      <c r="H4794">
        <v>80</v>
      </c>
      <c r="I4794">
        <v>64</v>
      </c>
      <c r="K4794" t="s">
        <v>1942</v>
      </c>
      <c r="L4794">
        <v>1</v>
      </c>
      <c r="M4794" t="s">
        <v>9285</v>
      </c>
    </row>
    <row r="4795" spans="1:13" x14ac:dyDescent="0.25">
      <c r="A4795">
        <v>10196</v>
      </c>
      <c r="B4795">
        <v>2015</v>
      </c>
      <c r="C4795" t="s">
        <v>3470</v>
      </c>
      <c r="D4795" t="s">
        <v>271</v>
      </c>
      <c r="E4795" t="s">
        <v>3194</v>
      </c>
      <c r="F4795" t="s">
        <v>3480</v>
      </c>
      <c r="G4795" t="s">
        <v>3841</v>
      </c>
      <c r="H4795">
        <v>59</v>
      </c>
      <c r="I4795">
        <v>50</v>
      </c>
      <c r="K4795" t="s">
        <v>2933</v>
      </c>
      <c r="L4795">
        <v>1</v>
      </c>
      <c r="M4795" t="s">
        <v>9288</v>
      </c>
    </row>
    <row r="4796" spans="1:13" x14ac:dyDescent="0.25">
      <c r="A4796">
        <v>10197</v>
      </c>
      <c r="B4796">
        <v>2015</v>
      </c>
      <c r="C4796" t="s">
        <v>3470</v>
      </c>
      <c r="D4796" t="s">
        <v>85</v>
      </c>
      <c r="E4796" t="s">
        <v>3194</v>
      </c>
      <c r="F4796" t="s">
        <v>3484</v>
      </c>
      <c r="G4796" t="s">
        <v>3842</v>
      </c>
      <c r="H4796">
        <v>74</v>
      </c>
      <c r="I4796">
        <v>69</v>
      </c>
      <c r="K4796" t="s">
        <v>2934</v>
      </c>
      <c r="L4796">
        <v>1</v>
      </c>
      <c r="M4796" t="s">
        <v>9289</v>
      </c>
    </row>
    <row r="4797" spans="1:13" x14ac:dyDescent="0.25">
      <c r="A4797">
        <v>10199</v>
      </c>
      <c r="B4797">
        <v>2015</v>
      </c>
      <c r="C4797" t="s">
        <v>3470</v>
      </c>
      <c r="D4797" t="s">
        <v>40</v>
      </c>
      <c r="E4797" t="s">
        <v>3194</v>
      </c>
      <c r="F4797" t="s">
        <v>3481</v>
      </c>
      <c r="G4797" t="s">
        <v>3842</v>
      </c>
      <c r="H4797">
        <v>64</v>
      </c>
      <c r="I4797">
        <v>53</v>
      </c>
      <c r="K4797" t="s">
        <v>2031</v>
      </c>
      <c r="L4797">
        <v>1</v>
      </c>
      <c r="M4797" t="s">
        <v>9291</v>
      </c>
    </row>
    <row r="4798" spans="1:13" x14ac:dyDescent="0.25">
      <c r="A4798">
        <v>10203</v>
      </c>
      <c r="B4798">
        <v>2015</v>
      </c>
      <c r="C4798" t="s">
        <v>3470</v>
      </c>
      <c r="D4798" t="s">
        <v>47</v>
      </c>
      <c r="E4798" t="s">
        <v>3194</v>
      </c>
      <c r="F4798" t="s">
        <v>3523</v>
      </c>
      <c r="G4798" t="s">
        <v>3842</v>
      </c>
      <c r="H4798">
        <v>65</v>
      </c>
      <c r="I4798">
        <v>62</v>
      </c>
      <c r="K4798" t="s">
        <v>2033</v>
      </c>
      <c r="L4798">
        <v>1</v>
      </c>
      <c r="M4798" t="s">
        <v>9295</v>
      </c>
    </row>
    <row r="4799" spans="1:13" x14ac:dyDescent="0.25">
      <c r="A4799">
        <v>10204</v>
      </c>
      <c r="B4799">
        <v>2015</v>
      </c>
      <c r="C4799" t="s">
        <v>3470</v>
      </c>
      <c r="D4799" t="s">
        <v>300</v>
      </c>
      <c r="E4799" t="s">
        <v>3194</v>
      </c>
      <c r="F4799" t="s">
        <v>3281</v>
      </c>
      <c r="G4799" t="s">
        <v>3841</v>
      </c>
      <c r="H4799">
        <v>79</v>
      </c>
      <c r="I4799">
        <v>74</v>
      </c>
      <c r="K4799" t="s">
        <v>2034</v>
      </c>
      <c r="L4799">
        <v>1</v>
      </c>
      <c r="M4799" t="s">
        <v>9296</v>
      </c>
    </row>
    <row r="4800" spans="1:13" x14ac:dyDescent="0.25">
      <c r="A4800">
        <v>10208</v>
      </c>
      <c r="B4800">
        <v>2015</v>
      </c>
      <c r="C4800" t="s">
        <v>3470</v>
      </c>
      <c r="D4800" t="s">
        <v>345</v>
      </c>
      <c r="E4800" t="s">
        <v>3194</v>
      </c>
      <c r="F4800" t="s">
        <v>3476</v>
      </c>
      <c r="G4800" t="s">
        <v>3841</v>
      </c>
      <c r="H4800">
        <v>77</v>
      </c>
      <c r="I4800">
        <v>58</v>
      </c>
      <c r="K4800" t="s">
        <v>2935</v>
      </c>
      <c r="L4800">
        <v>1</v>
      </c>
      <c r="M4800" t="s">
        <v>9300</v>
      </c>
    </row>
    <row r="4801" spans="1:13" x14ac:dyDescent="0.25">
      <c r="A4801">
        <v>10209</v>
      </c>
      <c r="B4801">
        <v>2015</v>
      </c>
      <c r="C4801" t="s">
        <v>3470</v>
      </c>
      <c r="D4801" t="s">
        <v>56</v>
      </c>
      <c r="E4801" t="s">
        <v>3194</v>
      </c>
      <c r="F4801" t="s">
        <v>3532</v>
      </c>
      <c r="G4801" t="s">
        <v>3842</v>
      </c>
      <c r="H4801">
        <v>66</v>
      </c>
      <c r="I4801">
        <v>43</v>
      </c>
      <c r="K4801" t="s">
        <v>2037</v>
      </c>
      <c r="L4801">
        <v>1</v>
      </c>
      <c r="M4801" t="s">
        <v>9301</v>
      </c>
    </row>
    <row r="4802" spans="1:13" x14ac:dyDescent="0.25">
      <c r="A4802">
        <v>10210</v>
      </c>
      <c r="B4802">
        <v>2015</v>
      </c>
      <c r="C4802" t="s">
        <v>3470</v>
      </c>
      <c r="D4802" t="s">
        <v>308</v>
      </c>
      <c r="E4802" t="s">
        <v>3194</v>
      </c>
      <c r="F4802" t="s">
        <v>3529</v>
      </c>
      <c r="G4802" t="s">
        <v>3842</v>
      </c>
      <c r="H4802">
        <v>67</v>
      </c>
      <c r="I4802">
        <v>64</v>
      </c>
      <c r="K4802" t="s">
        <v>2936</v>
      </c>
      <c r="L4802">
        <v>1</v>
      </c>
      <c r="M4802" t="s">
        <v>9302</v>
      </c>
    </row>
    <row r="4803" spans="1:13" x14ac:dyDescent="0.25">
      <c r="A4803">
        <v>10211</v>
      </c>
      <c r="B4803">
        <v>2015</v>
      </c>
      <c r="C4803" t="s">
        <v>3470</v>
      </c>
      <c r="D4803" t="s">
        <v>310</v>
      </c>
      <c r="E4803" t="s">
        <v>3194</v>
      </c>
      <c r="F4803" t="s">
        <v>3420</v>
      </c>
      <c r="G4803" t="s">
        <v>3842</v>
      </c>
      <c r="H4803">
        <v>72</v>
      </c>
      <c r="I4803">
        <v>60</v>
      </c>
      <c r="K4803" t="s">
        <v>2937</v>
      </c>
      <c r="L4803">
        <v>1</v>
      </c>
      <c r="M4803" t="s">
        <v>9303</v>
      </c>
    </row>
    <row r="4804" spans="1:13" x14ac:dyDescent="0.25">
      <c r="A4804">
        <v>10212</v>
      </c>
      <c r="B4804">
        <v>2015</v>
      </c>
      <c r="C4804" t="s">
        <v>3480</v>
      </c>
      <c r="D4804" t="s">
        <v>65</v>
      </c>
      <c r="E4804" t="s">
        <v>3194</v>
      </c>
      <c r="F4804" t="s">
        <v>3439</v>
      </c>
      <c r="G4804" t="s">
        <v>3841</v>
      </c>
      <c r="H4804">
        <v>75</v>
      </c>
      <c r="I4804">
        <v>73</v>
      </c>
      <c r="K4804" t="s">
        <v>9</v>
      </c>
      <c r="L4804">
        <v>1</v>
      </c>
      <c r="M4804" t="s">
        <v>8259</v>
      </c>
    </row>
    <row r="4805" spans="1:13" x14ac:dyDescent="0.25">
      <c r="A4805">
        <v>10213</v>
      </c>
      <c r="B4805">
        <v>2015</v>
      </c>
      <c r="C4805" t="s">
        <v>3480</v>
      </c>
      <c r="D4805" t="s">
        <v>70</v>
      </c>
      <c r="E4805" t="s">
        <v>3194</v>
      </c>
      <c r="F4805" t="s">
        <v>3483</v>
      </c>
      <c r="G4805" t="s">
        <v>3841</v>
      </c>
      <c r="H4805">
        <v>63</v>
      </c>
      <c r="I4805">
        <v>58</v>
      </c>
      <c r="K4805" t="s">
        <v>66</v>
      </c>
      <c r="L4805">
        <v>1</v>
      </c>
      <c r="M4805" t="s">
        <v>8951</v>
      </c>
    </row>
    <row r="4806" spans="1:13" x14ac:dyDescent="0.25">
      <c r="A4806">
        <v>10215</v>
      </c>
      <c r="B4806">
        <v>2015</v>
      </c>
      <c r="C4806" t="s">
        <v>3480</v>
      </c>
      <c r="D4806" t="s">
        <v>20</v>
      </c>
      <c r="E4806" t="s">
        <v>3194</v>
      </c>
      <c r="F4806" t="s">
        <v>3839</v>
      </c>
      <c r="G4806" t="s">
        <v>3842</v>
      </c>
      <c r="H4806">
        <v>95</v>
      </c>
      <c r="I4806">
        <v>68</v>
      </c>
      <c r="K4806" t="s">
        <v>15</v>
      </c>
      <c r="L4806">
        <v>1</v>
      </c>
      <c r="M4806" t="s">
        <v>9304</v>
      </c>
    </row>
    <row r="4807" spans="1:13" x14ac:dyDescent="0.25">
      <c r="A4807">
        <v>10219</v>
      </c>
      <c r="B4807">
        <v>2015</v>
      </c>
      <c r="C4807" t="s">
        <v>3480</v>
      </c>
      <c r="D4807" t="s">
        <v>26</v>
      </c>
      <c r="E4807" t="s">
        <v>3194</v>
      </c>
      <c r="F4807" t="s">
        <v>3447</v>
      </c>
      <c r="G4807" t="s">
        <v>3842</v>
      </c>
      <c r="H4807">
        <v>67</v>
      </c>
      <c r="I4807">
        <v>58</v>
      </c>
      <c r="K4807" t="s">
        <v>291</v>
      </c>
      <c r="L4807">
        <v>1</v>
      </c>
      <c r="M4807" t="s">
        <v>6646</v>
      </c>
    </row>
    <row r="4808" spans="1:13" x14ac:dyDescent="0.25">
      <c r="A4808">
        <v>10222</v>
      </c>
      <c r="B4808">
        <v>2015</v>
      </c>
      <c r="C4808" t="s">
        <v>3480</v>
      </c>
      <c r="D4808" t="s">
        <v>32</v>
      </c>
      <c r="E4808" t="s">
        <v>3194</v>
      </c>
      <c r="F4808" t="s">
        <v>3470</v>
      </c>
      <c r="G4808" t="s">
        <v>3841</v>
      </c>
      <c r="H4808">
        <v>74</v>
      </c>
      <c r="I4808">
        <v>73</v>
      </c>
      <c r="K4808" t="s">
        <v>2939</v>
      </c>
      <c r="L4808">
        <v>1</v>
      </c>
      <c r="M4808" t="s">
        <v>9284</v>
      </c>
    </row>
    <row r="4809" spans="1:13" x14ac:dyDescent="0.25">
      <c r="A4809">
        <v>10224</v>
      </c>
      <c r="B4809">
        <v>2015</v>
      </c>
      <c r="C4809" t="s">
        <v>3480</v>
      </c>
      <c r="D4809" t="s">
        <v>159</v>
      </c>
      <c r="E4809" t="s">
        <v>3194</v>
      </c>
      <c r="F4809" t="s">
        <v>3476</v>
      </c>
      <c r="G4809" t="s">
        <v>3841</v>
      </c>
      <c r="H4809">
        <v>73</v>
      </c>
      <c r="I4809">
        <v>61</v>
      </c>
      <c r="K4809" t="s">
        <v>2941</v>
      </c>
      <c r="L4809">
        <v>1</v>
      </c>
      <c r="M4809" t="s">
        <v>9307</v>
      </c>
    </row>
    <row r="4810" spans="1:13" x14ac:dyDescent="0.25">
      <c r="A4810">
        <v>10227</v>
      </c>
      <c r="B4810">
        <v>2015</v>
      </c>
      <c r="C4810" t="s">
        <v>3480</v>
      </c>
      <c r="D4810" t="s">
        <v>85</v>
      </c>
      <c r="E4810" t="s">
        <v>3194</v>
      </c>
      <c r="F4810" t="s">
        <v>3529</v>
      </c>
      <c r="G4810" t="s">
        <v>3842</v>
      </c>
      <c r="H4810">
        <v>78</v>
      </c>
      <c r="I4810">
        <v>73</v>
      </c>
      <c r="J4810" t="s">
        <v>3843</v>
      </c>
      <c r="K4810" t="s">
        <v>2943</v>
      </c>
      <c r="L4810">
        <v>1</v>
      </c>
      <c r="M4810" t="s">
        <v>9309</v>
      </c>
    </row>
    <row r="4811" spans="1:13" x14ac:dyDescent="0.25">
      <c r="A4811">
        <v>10228</v>
      </c>
      <c r="B4811">
        <v>2015</v>
      </c>
      <c r="C4811" t="s">
        <v>3480</v>
      </c>
      <c r="D4811" t="s">
        <v>39</v>
      </c>
      <c r="E4811" t="s">
        <v>3194</v>
      </c>
      <c r="F4811" t="s">
        <v>3484</v>
      </c>
      <c r="G4811" t="s">
        <v>3841</v>
      </c>
      <c r="H4811">
        <v>60</v>
      </c>
      <c r="I4811">
        <v>54</v>
      </c>
      <c r="K4811" t="s">
        <v>2944</v>
      </c>
      <c r="L4811">
        <v>1</v>
      </c>
      <c r="M4811" t="s">
        <v>9310</v>
      </c>
    </row>
    <row r="4812" spans="1:13" x14ac:dyDescent="0.25">
      <c r="A4812">
        <v>10231</v>
      </c>
      <c r="B4812">
        <v>2015</v>
      </c>
      <c r="C4812" t="s">
        <v>3480</v>
      </c>
      <c r="D4812" t="s">
        <v>277</v>
      </c>
      <c r="E4812" t="s">
        <v>3194</v>
      </c>
      <c r="F4812" t="s">
        <v>3281</v>
      </c>
      <c r="G4812" t="s">
        <v>3841</v>
      </c>
      <c r="H4812">
        <v>75</v>
      </c>
      <c r="I4812">
        <v>65</v>
      </c>
      <c r="K4812" t="s">
        <v>2945</v>
      </c>
      <c r="L4812">
        <v>1</v>
      </c>
      <c r="M4812" t="s">
        <v>9313</v>
      </c>
    </row>
    <row r="4813" spans="1:13" x14ac:dyDescent="0.25">
      <c r="A4813">
        <v>10233</v>
      </c>
      <c r="B4813">
        <v>2015</v>
      </c>
      <c r="C4813" t="s">
        <v>3480</v>
      </c>
      <c r="D4813" t="s">
        <v>208</v>
      </c>
      <c r="E4813" t="s">
        <v>3194</v>
      </c>
      <c r="F4813" t="s">
        <v>3523</v>
      </c>
      <c r="G4813" t="s">
        <v>3841</v>
      </c>
      <c r="H4813">
        <v>69</v>
      </c>
      <c r="I4813">
        <v>64</v>
      </c>
      <c r="K4813" t="s">
        <v>2946</v>
      </c>
      <c r="L4813">
        <v>1</v>
      </c>
      <c r="M4813" t="s">
        <v>9315</v>
      </c>
    </row>
    <row r="4814" spans="1:13" x14ac:dyDescent="0.25">
      <c r="A4814">
        <v>10236</v>
      </c>
      <c r="B4814">
        <v>2015</v>
      </c>
      <c r="C4814" t="s">
        <v>3480</v>
      </c>
      <c r="D4814" t="s">
        <v>95</v>
      </c>
      <c r="E4814" t="s">
        <v>3194</v>
      </c>
      <c r="F4814" t="s">
        <v>3532</v>
      </c>
      <c r="G4814" t="s">
        <v>3842</v>
      </c>
      <c r="H4814">
        <v>70</v>
      </c>
      <c r="I4814">
        <v>68</v>
      </c>
      <c r="K4814" t="s">
        <v>2949</v>
      </c>
      <c r="L4814">
        <v>1</v>
      </c>
      <c r="M4814" t="s">
        <v>9318</v>
      </c>
    </row>
    <row r="4815" spans="1:13" x14ac:dyDescent="0.25">
      <c r="A4815">
        <v>10237</v>
      </c>
      <c r="B4815">
        <v>2015</v>
      </c>
      <c r="C4815" t="s">
        <v>3480</v>
      </c>
      <c r="D4815" t="s">
        <v>345</v>
      </c>
      <c r="E4815" t="s">
        <v>3194</v>
      </c>
      <c r="F4815" t="s">
        <v>3420</v>
      </c>
      <c r="G4815" t="s">
        <v>3842</v>
      </c>
      <c r="H4815">
        <v>81</v>
      </c>
      <c r="I4815">
        <v>80</v>
      </c>
      <c r="K4815" t="s">
        <v>2950</v>
      </c>
      <c r="L4815">
        <v>1</v>
      </c>
      <c r="M4815" t="s">
        <v>9319</v>
      </c>
    </row>
    <row r="4816" spans="1:13" x14ac:dyDescent="0.25">
      <c r="A4816">
        <v>10239</v>
      </c>
      <c r="B4816">
        <v>2015</v>
      </c>
      <c r="C4816" t="s">
        <v>3480</v>
      </c>
      <c r="D4816" t="s">
        <v>308</v>
      </c>
      <c r="E4816" t="s">
        <v>3194</v>
      </c>
      <c r="F4816" t="s">
        <v>3481</v>
      </c>
      <c r="G4816" t="s">
        <v>3841</v>
      </c>
      <c r="H4816">
        <v>81</v>
      </c>
      <c r="I4816">
        <v>76</v>
      </c>
      <c r="K4816" t="s">
        <v>2951</v>
      </c>
      <c r="L4816">
        <v>1</v>
      </c>
      <c r="M4816" t="s">
        <v>9321</v>
      </c>
    </row>
    <row r="4817" spans="1:13" x14ac:dyDescent="0.25">
      <c r="A4817">
        <v>10240</v>
      </c>
      <c r="B4817">
        <v>2015</v>
      </c>
      <c r="C4817" t="s">
        <v>3480</v>
      </c>
      <c r="D4817" t="s">
        <v>310</v>
      </c>
      <c r="E4817" t="s">
        <v>3194</v>
      </c>
      <c r="F4817" t="s">
        <v>3479</v>
      </c>
      <c r="G4817" t="s">
        <v>3841</v>
      </c>
      <c r="H4817">
        <v>81</v>
      </c>
      <c r="I4817">
        <v>57</v>
      </c>
      <c r="K4817" t="s">
        <v>2952</v>
      </c>
      <c r="L4817">
        <v>1</v>
      </c>
      <c r="M4817" t="s">
        <v>9322</v>
      </c>
    </row>
    <row r="4818" spans="1:13" x14ac:dyDescent="0.25">
      <c r="A4818">
        <v>10241</v>
      </c>
      <c r="B4818">
        <v>2015</v>
      </c>
      <c r="C4818" t="s">
        <v>3281</v>
      </c>
      <c r="D4818" t="s">
        <v>98</v>
      </c>
      <c r="E4818" t="s">
        <v>3194</v>
      </c>
      <c r="F4818" t="s">
        <v>3839</v>
      </c>
      <c r="G4818" t="s">
        <v>3842</v>
      </c>
      <c r="H4818">
        <v>77</v>
      </c>
      <c r="I4818">
        <v>64</v>
      </c>
      <c r="K4818" t="s">
        <v>176</v>
      </c>
      <c r="L4818">
        <v>1</v>
      </c>
      <c r="M4818" t="s">
        <v>9323</v>
      </c>
    </row>
    <row r="4819" spans="1:13" x14ac:dyDescent="0.25">
      <c r="A4819">
        <v>10243</v>
      </c>
      <c r="B4819">
        <v>2015</v>
      </c>
      <c r="C4819" t="s">
        <v>3281</v>
      </c>
      <c r="D4819" t="s">
        <v>12</v>
      </c>
      <c r="E4819" t="s">
        <v>3194</v>
      </c>
      <c r="F4819" t="s">
        <v>3361</v>
      </c>
      <c r="G4819" t="s">
        <v>3842</v>
      </c>
      <c r="H4819">
        <v>73</v>
      </c>
      <c r="I4819">
        <v>68</v>
      </c>
      <c r="K4819" t="s">
        <v>99</v>
      </c>
      <c r="L4819">
        <v>1</v>
      </c>
      <c r="M4819" t="s">
        <v>9325</v>
      </c>
    </row>
    <row r="4820" spans="1:13" x14ac:dyDescent="0.25">
      <c r="A4820">
        <v>10244</v>
      </c>
      <c r="B4820">
        <v>2015</v>
      </c>
      <c r="C4820" t="s">
        <v>3281</v>
      </c>
      <c r="D4820" t="s">
        <v>68</v>
      </c>
      <c r="E4820" t="s">
        <v>3194</v>
      </c>
      <c r="F4820" t="s">
        <v>3404</v>
      </c>
      <c r="G4820" t="s">
        <v>3842</v>
      </c>
      <c r="H4820">
        <v>94</v>
      </c>
      <c r="I4820">
        <v>88</v>
      </c>
      <c r="J4820" t="s">
        <v>3844</v>
      </c>
      <c r="K4820" t="s">
        <v>100</v>
      </c>
      <c r="L4820">
        <v>1</v>
      </c>
      <c r="M4820" t="s">
        <v>6250</v>
      </c>
    </row>
    <row r="4821" spans="1:13" x14ac:dyDescent="0.25">
      <c r="A4821">
        <v>10245</v>
      </c>
      <c r="B4821">
        <v>2015</v>
      </c>
      <c r="C4821" t="s">
        <v>3281</v>
      </c>
      <c r="D4821" t="s">
        <v>16</v>
      </c>
      <c r="E4821" t="s">
        <v>3194</v>
      </c>
      <c r="F4821" t="s">
        <v>3435</v>
      </c>
      <c r="G4821" t="s">
        <v>3842</v>
      </c>
      <c r="H4821">
        <v>85</v>
      </c>
      <c r="I4821">
        <v>71</v>
      </c>
      <c r="K4821" t="s">
        <v>101</v>
      </c>
      <c r="L4821">
        <v>1</v>
      </c>
      <c r="M4821" t="s">
        <v>8889</v>
      </c>
    </row>
    <row r="4822" spans="1:13" x14ac:dyDescent="0.25">
      <c r="A4822">
        <v>10247</v>
      </c>
      <c r="B4822">
        <v>2015</v>
      </c>
      <c r="C4822" t="s">
        <v>3281</v>
      </c>
      <c r="D4822" t="s">
        <v>314</v>
      </c>
      <c r="E4822" t="s">
        <v>3194</v>
      </c>
      <c r="F4822" t="s">
        <v>3264</v>
      </c>
      <c r="G4822" t="s">
        <v>3841</v>
      </c>
      <c r="H4822">
        <v>78</v>
      </c>
      <c r="I4822">
        <v>73</v>
      </c>
      <c r="K4822" t="s">
        <v>290</v>
      </c>
      <c r="L4822">
        <v>1</v>
      </c>
      <c r="M4822" t="s">
        <v>4274</v>
      </c>
    </row>
    <row r="4823" spans="1:13" x14ac:dyDescent="0.25">
      <c r="A4823">
        <v>10248</v>
      </c>
      <c r="B4823">
        <v>2015</v>
      </c>
      <c r="C4823" t="s">
        <v>3281</v>
      </c>
      <c r="D4823" t="s">
        <v>78</v>
      </c>
      <c r="E4823" t="s">
        <v>3194</v>
      </c>
      <c r="F4823" t="s">
        <v>3496</v>
      </c>
      <c r="G4823" t="s">
        <v>3841</v>
      </c>
      <c r="H4823">
        <v>60</v>
      </c>
      <c r="I4823">
        <v>55</v>
      </c>
      <c r="J4823" t="s">
        <v>3843</v>
      </c>
      <c r="K4823" t="s">
        <v>291</v>
      </c>
      <c r="L4823">
        <v>1</v>
      </c>
      <c r="M4823" t="s">
        <v>7409</v>
      </c>
    </row>
    <row r="4824" spans="1:13" x14ac:dyDescent="0.25">
      <c r="A4824">
        <v>10251</v>
      </c>
      <c r="B4824">
        <v>2015</v>
      </c>
      <c r="C4824" t="s">
        <v>3281</v>
      </c>
      <c r="D4824" t="s">
        <v>30</v>
      </c>
      <c r="E4824" t="s">
        <v>3194</v>
      </c>
      <c r="F4824" t="s">
        <v>3479</v>
      </c>
      <c r="G4824" t="s">
        <v>3841</v>
      </c>
      <c r="H4824">
        <v>83</v>
      </c>
      <c r="I4824">
        <v>79</v>
      </c>
      <c r="J4824" t="s">
        <v>3843</v>
      </c>
      <c r="K4824" t="s">
        <v>820</v>
      </c>
      <c r="L4824">
        <v>1</v>
      </c>
      <c r="M4824" t="s">
        <v>9326</v>
      </c>
    </row>
    <row r="4825" spans="1:13" x14ac:dyDescent="0.25">
      <c r="A4825">
        <v>10253</v>
      </c>
      <c r="B4825">
        <v>2015</v>
      </c>
      <c r="C4825" t="s">
        <v>3281</v>
      </c>
      <c r="D4825" t="s">
        <v>199</v>
      </c>
      <c r="E4825" t="s">
        <v>3194</v>
      </c>
      <c r="F4825" t="s">
        <v>3481</v>
      </c>
      <c r="G4825" t="s">
        <v>3841</v>
      </c>
      <c r="H4825">
        <v>72</v>
      </c>
      <c r="I4825">
        <v>69</v>
      </c>
      <c r="K4825" t="s">
        <v>2558</v>
      </c>
      <c r="L4825">
        <v>1</v>
      </c>
      <c r="M4825" t="s">
        <v>9328</v>
      </c>
    </row>
    <row r="4826" spans="1:13" x14ac:dyDescent="0.25">
      <c r="A4826">
        <v>10255</v>
      </c>
      <c r="B4826">
        <v>2015</v>
      </c>
      <c r="C4826" t="s">
        <v>3281</v>
      </c>
      <c r="D4826" t="s">
        <v>36</v>
      </c>
      <c r="E4826" t="s">
        <v>3194</v>
      </c>
      <c r="F4826" t="s">
        <v>3470</v>
      </c>
      <c r="G4826" t="s">
        <v>3842</v>
      </c>
      <c r="H4826">
        <v>64</v>
      </c>
      <c r="I4826">
        <v>46</v>
      </c>
      <c r="K4826" t="s">
        <v>2560</v>
      </c>
      <c r="L4826">
        <v>1</v>
      </c>
      <c r="M4826" t="s">
        <v>9287</v>
      </c>
    </row>
    <row r="4827" spans="1:13" x14ac:dyDescent="0.25">
      <c r="A4827">
        <v>10258</v>
      </c>
      <c r="B4827">
        <v>2015</v>
      </c>
      <c r="C4827" t="s">
        <v>3281</v>
      </c>
      <c r="D4827" t="s">
        <v>40</v>
      </c>
      <c r="E4827" t="s">
        <v>3194</v>
      </c>
      <c r="F4827" t="s">
        <v>3523</v>
      </c>
      <c r="G4827" t="s">
        <v>3842</v>
      </c>
      <c r="H4827">
        <v>73</v>
      </c>
      <c r="I4827">
        <v>65</v>
      </c>
      <c r="K4827" t="s">
        <v>2954</v>
      </c>
      <c r="L4827">
        <v>1</v>
      </c>
      <c r="M4827" t="s">
        <v>9332</v>
      </c>
    </row>
    <row r="4828" spans="1:13" x14ac:dyDescent="0.25">
      <c r="A4828">
        <v>10259</v>
      </c>
      <c r="B4828">
        <v>2015</v>
      </c>
      <c r="C4828" t="s">
        <v>3281</v>
      </c>
      <c r="D4828" t="s">
        <v>317</v>
      </c>
      <c r="E4828" t="s">
        <v>3194</v>
      </c>
      <c r="F4828" t="s">
        <v>3420</v>
      </c>
      <c r="G4828" t="s">
        <v>3841</v>
      </c>
      <c r="H4828">
        <v>75</v>
      </c>
      <c r="I4828">
        <v>68</v>
      </c>
      <c r="K4828" t="s">
        <v>2955</v>
      </c>
      <c r="L4828">
        <v>1</v>
      </c>
      <c r="M4828" t="s">
        <v>9333</v>
      </c>
    </row>
    <row r="4829" spans="1:13" x14ac:dyDescent="0.25">
      <c r="A4829">
        <v>10262</v>
      </c>
      <c r="B4829">
        <v>2015</v>
      </c>
      <c r="C4829" t="s">
        <v>3281</v>
      </c>
      <c r="D4829" t="s">
        <v>208</v>
      </c>
      <c r="E4829" t="s">
        <v>3194</v>
      </c>
      <c r="F4829" t="s">
        <v>3532</v>
      </c>
      <c r="G4829" t="s">
        <v>3841</v>
      </c>
      <c r="H4829">
        <v>77</v>
      </c>
      <c r="I4829">
        <v>61</v>
      </c>
      <c r="K4829" t="s">
        <v>2956</v>
      </c>
      <c r="L4829">
        <v>1</v>
      </c>
      <c r="M4829" t="s">
        <v>9335</v>
      </c>
    </row>
    <row r="4830" spans="1:13" x14ac:dyDescent="0.25">
      <c r="A4830">
        <v>10263</v>
      </c>
      <c r="B4830">
        <v>2015</v>
      </c>
      <c r="C4830" t="s">
        <v>3281</v>
      </c>
      <c r="D4830" t="s">
        <v>47</v>
      </c>
      <c r="E4830" t="s">
        <v>3194</v>
      </c>
      <c r="F4830" t="s">
        <v>3529</v>
      </c>
      <c r="G4830" t="s">
        <v>3842</v>
      </c>
      <c r="H4830">
        <v>69</v>
      </c>
      <c r="I4830">
        <v>61</v>
      </c>
      <c r="K4830" t="s">
        <v>2957</v>
      </c>
      <c r="L4830">
        <v>1</v>
      </c>
      <c r="M4830" t="s">
        <v>9336</v>
      </c>
    </row>
    <row r="4831" spans="1:13" x14ac:dyDescent="0.25">
      <c r="A4831">
        <v>10265</v>
      </c>
      <c r="B4831">
        <v>2015</v>
      </c>
      <c r="C4831" t="s">
        <v>3281</v>
      </c>
      <c r="D4831" t="s">
        <v>92</v>
      </c>
      <c r="E4831" t="s">
        <v>3194</v>
      </c>
      <c r="F4831" t="s">
        <v>3476</v>
      </c>
      <c r="G4831" t="s">
        <v>3841</v>
      </c>
      <c r="H4831">
        <v>72</v>
      </c>
      <c r="I4831">
        <v>70</v>
      </c>
      <c r="J4831" t="s">
        <v>3843</v>
      </c>
      <c r="K4831" t="s">
        <v>2958</v>
      </c>
      <c r="L4831">
        <v>1</v>
      </c>
      <c r="M4831" t="s">
        <v>9337</v>
      </c>
    </row>
    <row r="4832" spans="1:13" x14ac:dyDescent="0.25">
      <c r="A4832">
        <v>10266</v>
      </c>
      <c r="B4832">
        <v>2015</v>
      </c>
      <c r="C4832" t="s">
        <v>3281</v>
      </c>
      <c r="D4832" t="s">
        <v>303</v>
      </c>
      <c r="E4832" t="s">
        <v>3194</v>
      </c>
      <c r="F4832" t="s">
        <v>3480</v>
      </c>
      <c r="G4832" t="s">
        <v>3842</v>
      </c>
      <c r="H4832">
        <v>70</v>
      </c>
      <c r="I4832">
        <v>57</v>
      </c>
      <c r="K4832" t="s">
        <v>2567</v>
      </c>
      <c r="L4832">
        <v>1</v>
      </c>
      <c r="M4832" t="s">
        <v>9317</v>
      </c>
    </row>
    <row r="4833" spans="1:13" x14ac:dyDescent="0.25">
      <c r="A4833">
        <v>10268</v>
      </c>
      <c r="B4833">
        <v>2015</v>
      </c>
      <c r="C4833" t="s">
        <v>3281</v>
      </c>
      <c r="D4833" t="s">
        <v>345</v>
      </c>
      <c r="E4833" t="s">
        <v>3194</v>
      </c>
      <c r="F4833" t="s">
        <v>3484</v>
      </c>
      <c r="G4833" t="s">
        <v>3842</v>
      </c>
      <c r="H4833">
        <v>92</v>
      </c>
      <c r="I4833">
        <v>83</v>
      </c>
      <c r="K4833" t="s">
        <v>2569</v>
      </c>
      <c r="L4833">
        <v>1</v>
      </c>
      <c r="M4833" t="s">
        <v>9339</v>
      </c>
    </row>
    <row r="4834" spans="1:13" x14ac:dyDescent="0.25">
      <c r="A4834">
        <v>10273</v>
      </c>
      <c r="B4834">
        <v>2015</v>
      </c>
      <c r="C4834" t="s">
        <v>3476</v>
      </c>
      <c r="D4834" t="s">
        <v>148</v>
      </c>
      <c r="E4834" t="s">
        <v>3194</v>
      </c>
      <c r="F4834" t="s">
        <v>3839</v>
      </c>
      <c r="G4834" t="s">
        <v>3842</v>
      </c>
      <c r="H4834">
        <v>86</v>
      </c>
      <c r="I4834">
        <v>49</v>
      </c>
      <c r="K4834" t="s">
        <v>11</v>
      </c>
      <c r="L4834">
        <v>1</v>
      </c>
      <c r="M4834" t="s">
        <v>9343</v>
      </c>
    </row>
    <row r="4835" spans="1:13" x14ac:dyDescent="0.25">
      <c r="A4835">
        <v>10274</v>
      </c>
      <c r="B4835">
        <v>2015</v>
      </c>
      <c r="C4835" t="s">
        <v>3476</v>
      </c>
      <c r="D4835" t="s">
        <v>12</v>
      </c>
      <c r="E4835" t="s">
        <v>3194</v>
      </c>
      <c r="F4835" t="s">
        <v>3839</v>
      </c>
      <c r="G4835" t="s">
        <v>3842</v>
      </c>
      <c r="H4835">
        <v>97</v>
      </c>
      <c r="I4835">
        <v>41</v>
      </c>
      <c r="K4835" t="s">
        <v>99</v>
      </c>
      <c r="L4835">
        <v>1</v>
      </c>
      <c r="M4835" t="s">
        <v>9344</v>
      </c>
    </row>
    <row r="4836" spans="1:13" x14ac:dyDescent="0.25">
      <c r="A4836">
        <v>10275</v>
      </c>
      <c r="B4836">
        <v>2015</v>
      </c>
      <c r="C4836" t="s">
        <v>3476</v>
      </c>
      <c r="D4836" t="s">
        <v>313</v>
      </c>
      <c r="E4836" t="s">
        <v>3194</v>
      </c>
      <c r="F4836" t="s">
        <v>3346</v>
      </c>
      <c r="G4836" t="s">
        <v>3842</v>
      </c>
      <c r="H4836">
        <v>78</v>
      </c>
      <c r="I4836">
        <v>72</v>
      </c>
      <c r="K4836" t="s">
        <v>100</v>
      </c>
      <c r="L4836">
        <v>1</v>
      </c>
      <c r="M4836" t="s">
        <v>6592</v>
      </c>
    </row>
    <row r="4837" spans="1:13" x14ac:dyDescent="0.25">
      <c r="A4837">
        <v>10276</v>
      </c>
      <c r="B4837">
        <v>2015</v>
      </c>
      <c r="C4837" t="s">
        <v>3476</v>
      </c>
      <c r="D4837" t="s">
        <v>16</v>
      </c>
      <c r="E4837" t="s">
        <v>3194</v>
      </c>
      <c r="F4837" t="s">
        <v>3434</v>
      </c>
      <c r="G4837" t="s">
        <v>3842</v>
      </c>
      <c r="H4837">
        <v>71</v>
      </c>
      <c r="I4837">
        <v>58</v>
      </c>
      <c r="K4837" t="s">
        <v>101</v>
      </c>
      <c r="L4837">
        <v>1</v>
      </c>
      <c r="M4837" t="s">
        <v>7650</v>
      </c>
    </row>
    <row r="4838" spans="1:13" x14ac:dyDescent="0.25">
      <c r="A4838">
        <v>10280</v>
      </c>
      <c r="B4838">
        <v>2015</v>
      </c>
      <c r="C4838" t="s">
        <v>3476</v>
      </c>
      <c r="D4838" t="s">
        <v>28</v>
      </c>
      <c r="E4838" t="s">
        <v>3194</v>
      </c>
      <c r="F4838" t="s">
        <v>3839</v>
      </c>
      <c r="G4838" t="s">
        <v>3842</v>
      </c>
      <c r="H4838">
        <v>90</v>
      </c>
      <c r="I4838">
        <v>57</v>
      </c>
      <c r="K4838" t="s">
        <v>264</v>
      </c>
      <c r="L4838">
        <v>1</v>
      </c>
      <c r="M4838" t="s">
        <v>9345</v>
      </c>
    </row>
    <row r="4839" spans="1:13" x14ac:dyDescent="0.25">
      <c r="A4839">
        <v>10282</v>
      </c>
      <c r="B4839">
        <v>2015</v>
      </c>
      <c r="C4839" t="s">
        <v>3476</v>
      </c>
      <c r="D4839" t="s">
        <v>32</v>
      </c>
      <c r="E4839" t="s">
        <v>3194</v>
      </c>
      <c r="F4839" t="s">
        <v>3529</v>
      </c>
      <c r="G4839" t="s">
        <v>3842</v>
      </c>
      <c r="H4839">
        <v>40</v>
      </c>
      <c r="I4839">
        <v>36</v>
      </c>
      <c r="K4839" t="s">
        <v>2960</v>
      </c>
      <c r="L4839">
        <v>1</v>
      </c>
      <c r="M4839" t="s">
        <v>9347</v>
      </c>
    </row>
    <row r="4840" spans="1:13" x14ac:dyDescent="0.25">
      <c r="A4840">
        <v>10285</v>
      </c>
      <c r="B4840">
        <v>2015</v>
      </c>
      <c r="C4840" t="s">
        <v>3476</v>
      </c>
      <c r="D4840" t="s">
        <v>271</v>
      </c>
      <c r="E4840" t="s">
        <v>3194</v>
      </c>
      <c r="F4840" t="s">
        <v>3479</v>
      </c>
      <c r="G4840" t="s">
        <v>3842</v>
      </c>
      <c r="H4840">
        <v>78</v>
      </c>
      <c r="I4840">
        <v>70</v>
      </c>
      <c r="K4840" t="s">
        <v>2961</v>
      </c>
      <c r="L4840">
        <v>1</v>
      </c>
      <c r="M4840" t="s">
        <v>9349</v>
      </c>
    </row>
    <row r="4841" spans="1:13" x14ac:dyDescent="0.25">
      <c r="A4841">
        <v>10289</v>
      </c>
      <c r="B4841">
        <v>2015</v>
      </c>
      <c r="C4841" t="s">
        <v>3476</v>
      </c>
      <c r="D4841" t="s">
        <v>277</v>
      </c>
      <c r="E4841" t="s">
        <v>3194</v>
      </c>
      <c r="F4841" t="s">
        <v>3470</v>
      </c>
      <c r="G4841" t="s">
        <v>3842</v>
      </c>
      <c r="H4841">
        <v>83</v>
      </c>
      <c r="I4841">
        <v>46</v>
      </c>
      <c r="K4841" t="s">
        <v>2962</v>
      </c>
      <c r="L4841">
        <v>1</v>
      </c>
      <c r="M4841" t="s">
        <v>9293</v>
      </c>
    </row>
    <row r="4842" spans="1:13" x14ac:dyDescent="0.25">
      <c r="A4842">
        <v>10290</v>
      </c>
      <c r="B4842">
        <v>2015</v>
      </c>
      <c r="C4842" t="s">
        <v>3476</v>
      </c>
      <c r="D4842" t="s">
        <v>44</v>
      </c>
      <c r="E4842" t="s">
        <v>3194</v>
      </c>
      <c r="F4842" t="s">
        <v>3281</v>
      </c>
      <c r="G4842" t="s">
        <v>3842</v>
      </c>
      <c r="H4842">
        <v>76</v>
      </c>
      <c r="I4842">
        <v>61</v>
      </c>
      <c r="K4842" t="s">
        <v>2963</v>
      </c>
      <c r="L4842">
        <v>1</v>
      </c>
      <c r="M4842" t="s">
        <v>9334</v>
      </c>
    </row>
    <row r="4843" spans="1:13" x14ac:dyDescent="0.25">
      <c r="A4843">
        <v>10291</v>
      </c>
      <c r="B4843">
        <v>2015</v>
      </c>
      <c r="C4843" t="s">
        <v>3476</v>
      </c>
      <c r="D4843" t="s">
        <v>208</v>
      </c>
      <c r="E4843" t="s">
        <v>3194</v>
      </c>
      <c r="F4843" t="s">
        <v>3484</v>
      </c>
      <c r="G4843" t="s">
        <v>3842</v>
      </c>
      <c r="H4843">
        <v>58</v>
      </c>
      <c r="I4843">
        <v>54</v>
      </c>
      <c r="K4843" t="s">
        <v>2964</v>
      </c>
      <c r="L4843">
        <v>1</v>
      </c>
      <c r="M4843" t="s">
        <v>9353</v>
      </c>
    </row>
    <row r="4844" spans="1:13" x14ac:dyDescent="0.25">
      <c r="A4844">
        <v>10292</v>
      </c>
      <c r="B4844">
        <v>2015</v>
      </c>
      <c r="C4844" t="s">
        <v>3476</v>
      </c>
      <c r="D4844" t="s">
        <v>47</v>
      </c>
      <c r="E4844" t="s">
        <v>3194</v>
      </c>
      <c r="F4844" t="s">
        <v>3532</v>
      </c>
      <c r="G4844" t="s">
        <v>3841</v>
      </c>
      <c r="H4844">
        <v>71</v>
      </c>
      <c r="I4844">
        <v>68</v>
      </c>
      <c r="J4844" t="s">
        <v>3843</v>
      </c>
      <c r="K4844" t="s">
        <v>2965</v>
      </c>
      <c r="L4844">
        <v>1</v>
      </c>
      <c r="M4844" t="s">
        <v>9354</v>
      </c>
    </row>
    <row r="4845" spans="1:13" x14ac:dyDescent="0.25">
      <c r="A4845">
        <v>10293</v>
      </c>
      <c r="B4845">
        <v>2015</v>
      </c>
      <c r="C4845" t="s">
        <v>3476</v>
      </c>
      <c r="D4845" t="s">
        <v>300</v>
      </c>
      <c r="E4845" t="s">
        <v>3194</v>
      </c>
      <c r="F4845" t="s">
        <v>3480</v>
      </c>
      <c r="G4845" t="s">
        <v>3842</v>
      </c>
      <c r="H4845">
        <v>65</v>
      </c>
      <c r="I4845">
        <v>60</v>
      </c>
      <c r="K4845" t="s">
        <v>2966</v>
      </c>
      <c r="L4845">
        <v>1</v>
      </c>
      <c r="M4845" t="s">
        <v>9316</v>
      </c>
    </row>
    <row r="4846" spans="1:13" x14ac:dyDescent="0.25">
      <c r="A4846">
        <v>10295</v>
      </c>
      <c r="B4846">
        <v>2015</v>
      </c>
      <c r="C4846" t="s">
        <v>3476</v>
      </c>
      <c r="D4846" t="s">
        <v>303</v>
      </c>
      <c r="E4846" t="s">
        <v>3194</v>
      </c>
      <c r="F4846" t="s">
        <v>3523</v>
      </c>
      <c r="G4846" t="s">
        <v>3841</v>
      </c>
      <c r="H4846">
        <v>65</v>
      </c>
      <c r="I4846">
        <v>62</v>
      </c>
      <c r="K4846" t="s">
        <v>2967</v>
      </c>
      <c r="L4846">
        <v>1</v>
      </c>
      <c r="M4846" t="s">
        <v>9355</v>
      </c>
    </row>
    <row r="4847" spans="1:13" x14ac:dyDescent="0.25">
      <c r="A4847">
        <v>10296</v>
      </c>
      <c r="B4847">
        <v>2015</v>
      </c>
      <c r="C4847" t="s">
        <v>3476</v>
      </c>
      <c r="D4847" t="s">
        <v>95</v>
      </c>
      <c r="E4847" t="s">
        <v>3194</v>
      </c>
      <c r="F4847" t="s">
        <v>3481</v>
      </c>
      <c r="G4847" t="s">
        <v>3842</v>
      </c>
      <c r="H4847">
        <v>80</v>
      </c>
      <c r="I4847">
        <v>74</v>
      </c>
      <c r="K4847" t="s">
        <v>2968</v>
      </c>
      <c r="L4847">
        <v>1</v>
      </c>
      <c r="M4847" t="s">
        <v>9356</v>
      </c>
    </row>
    <row r="4848" spans="1:13" x14ac:dyDescent="0.25">
      <c r="A4848">
        <v>10299</v>
      </c>
      <c r="B4848">
        <v>2015</v>
      </c>
      <c r="C4848" t="s">
        <v>3476</v>
      </c>
      <c r="D4848" t="s">
        <v>308</v>
      </c>
      <c r="E4848" t="s">
        <v>3194</v>
      </c>
      <c r="F4848" t="s">
        <v>3420</v>
      </c>
      <c r="G4848" t="s">
        <v>3842</v>
      </c>
      <c r="H4848">
        <v>76</v>
      </c>
      <c r="I4848">
        <v>64</v>
      </c>
      <c r="K4848" t="s">
        <v>2969</v>
      </c>
      <c r="L4848">
        <v>1</v>
      </c>
      <c r="M4848" t="s">
        <v>9358</v>
      </c>
    </row>
    <row r="4849" spans="1:13" x14ac:dyDescent="0.25">
      <c r="A4849">
        <v>10301</v>
      </c>
      <c r="B4849">
        <v>2015</v>
      </c>
      <c r="C4849" t="s">
        <v>3484</v>
      </c>
      <c r="D4849" t="s">
        <v>64</v>
      </c>
      <c r="E4849" t="s">
        <v>3194</v>
      </c>
      <c r="F4849" t="s">
        <v>3839</v>
      </c>
      <c r="G4849" t="s">
        <v>3842</v>
      </c>
      <c r="H4849">
        <v>115</v>
      </c>
      <c r="I4849">
        <v>55</v>
      </c>
      <c r="K4849" t="s">
        <v>176</v>
      </c>
      <c r="L4849">
        <v>1</v>
      </c>
      <c r="M4849" t="s">
        <v>9360</v>
      </c>
    </row>
    <row r="4850" spans="1:13" x14ac:dyDescent="0.25">
      <c r="A4850">
        <v>10308</v>
      </c>
      <c r="B4850">
        <v>2015</v>
      </c>
      <c r="C4850" t="s">
        <v>3484</v>
      </c>
      <c r="D4850" t="s">
        <v>218</v>
      </c>
      <c r="E4850" t="s">
        <v>3194</v>
      </c>
      <c r="F4850" t="s">
        <v>3492</v>
      </c>
      <c r="G4850" t="s">
        <v>3842</v>
      </c>
      <c r="H4850">
        <v>72</v>
      </c>
      <c r="I4850">
        <v>48</v>
      </c>
      <c r="K4850" t="s">
        <v>196</v>
      </c>
      <c r="L4850">
        <v>1</v>
      </c>
      <c r="M4850" t="s">
        <v>6867</v>
      </c>
    </row>
    <row r="4851" spans="1:13" x14ac:dyDescent="0.25">
      <c r="A4851">
        <v>10310</v>
      </c>
      <c r="B4851">
        <v>2015</v>
      </c>
      <c r="C4851" t="s">
        <v>3484</v>
      </c>
      <c r="D4851" t="s">
        <v>109</v>
      </c>
      <c r="E4851" t="s">
        <v>3194</v>
      </c>
      <c r="F4851" t="s">
        <v>3306</v>
      </c>
      <c r="G4851" t="s">
        <v>3842</v>
      </c>
      <c r="H4851">
        <v>68</v>
      </c>
      <c r="I4851">
        <v>55</v>
      </c>
      <c r="K4851" t="s">
        <v>265</v>
      </c>
      <c r="L4851">
        <v>1</v>
      </c>
      <c r="M4851" t="s">
        <v>6740</v>
      </c>
    </row>
    <row r="4852" spans="1:13" x14ac:dyDescent="0.25">
      <c r="A4852">
        <v>10312</v>
      </c>
      <c r="B4852">
        <v>2015</v>
      </c>
      <c r="C4852" t="s">
        <v>3484</v>
      </c>
      <c r="D4852" t="s">
        <v>30</v>
      </c>
      <c r="E4852" t="s">
        <v>3194</v>
      </c>
      <c r="F4852" t="s">
        <v>3532</v>
      </c>
      <c r="G4852" t="s">
        <v>3842</v>
      </c>
      <c r="H4852">
        <v>65</v>
      </c>
      <c r="I4852">
        <v>45</v>
      </c>
      <c r="K4852" t="s">
        <v>352</v>
      </c>
      <c r="L4852">
        <v>1</v>
      </c>
      <c r="M4852" t="s">
        <v>9362</v>
      </c>
    </row>
    <row r="4853" spans="1:13" x14ac:dyDescent="0.25">
      <c r="A4853">
        <v>10313</v>
      </c>
      <c r="B4853">
        <v>2015</v>
      </c>
      <c r="C4853" t="s">
        <v>3484</v>
      </c>
      <c r="D4853" t="s">
        <v>32</v>
      </c>
      <c r="E4853" t="s">
        <v>3194</v>
      </c>
      <c r="F4853" t="s">
        <v>3281</v>
      </c>
      <c r="G4853" t="s">
        <v>3842</v>
      </c>
      <c r="H4853">
        <v>82</v>
      </c>
      <c r="I4853">
        <v>69</v>
      </c>
      <c r="K4853" t="s">
        <v>2971</v>
      </c>
      <c r="L4853">
        <v>1</v>
      </c>
      <c r="M4853" t="s">
        <v>9327</v>
      </c>
    </row>
    <row r="4854" spans="1:13" x14ac:dyDescent="0.25">
      <c r="A4854">
        <v>10314</v>
      </c>
      <c r="B4854">
        <v>2015</v>
      </c>
      <c r="C4854" t="s">
        <v>3484</v>
      </c>
      <c r="D4854" t="s">
        <v>199</v>
      </c>
      <c r="E4854" t="s">
        <v>3194</v>
      </c>
      <c r="F4854" t="s">
        <v>3529</v>
      </c>
      <c r="G4854" t="s">
        <v>3841</v>
      </c>
      <c r="H4854">
        <v>77</v>
      </c>
      <c r="I4854">
        <v>74</v>
      </c>
      <c r="J4854" t="s">
        <v>3844</v>
      </c>
      <c r="K4854" t="s">
        <v>294</v>
      </c>
      <c r="L4854">
        <v>1</v>
      </c>
      <c r="M4854" t="s">
        <v>9363</v>
      </c>
    </row>
    <row r="4855" spans="1:13" x14ac:dyDescent="0.25">
      <c r="A4855">
        <v>10316</v>
      </c>
      <c r="B4855">
        <v>2015</v>
      </c>
      <c r="C4855" t="s">
        <v>3484</v>
      </c>
      <c r="D4855" t="s">
        <v>36</v>
      </c>
      <c r="E4855" t="s">
        <v>3194</v>
      </c>
      <c r="F4855" t="s">
        <v>3523</v>
      </c>
      <c r="G4855" t="s">
        <v>3842</v>
      </c>
      <c r="H4855">
        <v>77</v>
      </c>
      <c r="I4855">
        <v>72</v>
      </c>
      <c r="K4855" t="s">
        <v>354</v>
      </c>
      <c r="L4855">
        <v>1</v>
      </c>
      <c r="M4855" t="s">
        <v>9365</v>
      </c>
    </row>
    <row r="4856" spans="1:13" x14ac:dyDescent="0.25">
      <c r="A4856">
        <v>10317</v>
      </c>
      <c r="B4856">
        <v>2015</v>
      </c>
      <c r="C4856" t="s">
        <v>3484</v>
      </c>
      <c r="D4856" t="s">
        <v>271</v>
      </c>
      <c r="E4856" t="s">
        <v>3194</v>
      </c>
      <c r="F4856" t="s">
        <v>3420</v>
      </c>
      <c r="G4856" t="s">
        <v>3842</v>
      </c>
      <c r="H4856">
        <v>83</v>
      </c>
      <c r="I4856">
        <v>62</v>
      </c>
      <c r="K4856" t="s">
        <v>355</v>
      </c>
      <c r="L4856">
        <v>1</v>
      </c>
      <c r="M4856" t="s">
        <v>9366</v>
      </c>
    </row>
    <row r="4857" spans="1:13" x14ac:dyDescent="0.25">
      <c r="A4857">
        <v>10320</v>
      </c>
      <c r="B4857">
        <v>2015</v>
      </c>
      <c r="C4857" t="s">
        <v>3484</v>
      </c>
      <c r="D4857" t="s">
        <v>317</v>
      </c>
      <c r="E4857" t="s">
        <v>3194</v>
      </c>
      <c r="F4857" t="s">
        <v>3479</v>
      </c>
      <c r="G4857" t="s">
        <v>3842</v>
      </c>
      <c r="H4857">
        <v>75</v>
      </c>
      <c r="I4857">
        <v>64</v>
      </c>
      <c r="K4857" t="s">
        <v>357</v>
      </c>
      <c r="L4857">
        <v>1</v>
      </c>
      <c r="M4857" t="s">
        <v>9367</v>
      </c>
    </row>
    <row r="4858" spans="1:13" x14ac:dyDescent="0.25">
      <c r="A4858">
        <v>10322</v>
      </c>
      <c r="B4858">
        <v>2015</v>
      </c>
      <c r="C4858" t="s">
        <v>3484</v>
      </c>
      <c r="D4858" t="s">
        <v>44</v>
      </c>
      <c r="E4858" t="s">
        <v>3194</v>
      </c>
      <c r="F4858" t="s">
        <v>3480</v>
      </c>
      <c r="G4858" t="s">
        <v>3842</v>
      </c>
      <c r="H4858">
        <v>74</v>
      </c>
      <c r="I4858">
        <v>43</v>
      </c>
      <c r="K4858" t="s">
        <v>2972</v>
      </c>
      <c r="L4858">
        <v>1</v>
      </c>
      <c r="M4858" t="s">
        <v>9314</v>
      </c>
    </row>
    <row r="4859" spans="1:13" x14ac:dyDescent="0.25">
      <c r="A4859">
        <v>10326</v>
      </c>
      <c r="B4859">
        <v>2015</v>
      </c>
      <c r="C4859" t="s">
        <v>3484</v>
      </c>
      <c r="D4859" t="s">
        <v>303</v>
      </c>
      <c r="E4859" t="s">
        <v>3194</v>
      </c>
      <c r="F4859" t="s">
        <v>3481</v>
      </c>
      <c r="G4859" t="s">
        <v>3842</v>
      </c>
      <c r="H4859">
        <v>79</v>
      </c>
      <c r="I4859">
        <v>51</v>
      </c>
      <c r="K4859" t="s">
        <v>2974</v>
      </c>
      <c r="L4859">
        <v>1</v>
      </c>
      <c r="M4859" t="s">
        <v>9371</v>
      </c>
    </row>
    <row r="4860" spans="1:13" x14ac:dyDescent="0.25">
      <c r="A4860">
        <v>10327</v>
      </c>
      <c r="B4860">
        <v>2015</v>
      </c>
      <c r="C4860" t="s">
        <v>3484</v>
      </c>
      <c r="D4860" t="s">
        <v>95</v>
      </c>
      <c r="E4860" t="s">
        <v>3194</v>
      </c>
      <c r="F4860" t="s">
        <v>3470</v>
      </c>
      <c r="G4860" t="s">
        <v>3842</v>
      </c>
      <c r="H4860">
        <v>87</v>
      </c>
      <c r="I4860">
        <v>43</v>
      </c>
      <c r="K4860" t="s">
        <v>2975</v>
      </c>
      <c r="L4860">
        <v>1</v>
      </c>
      <c r="M4860" t="s">
        <v>9299</v>
      </c>
    </row>
    <row r="4861" spans="1:13" x14ac:dyDescent="0.25">
      <c r="A4861">
        <v>10331</v>
      </c>
      <c r="B4861">
        <v>2015</v>
      </c>
      <c r="C4861" t="s">
        <v>3484</v>
      </c>
      <c r="D4861" t="s">
        <v>310</v>
      </c>
      <c r="E4861" t="s">
        <v>3194</v>
      </c>
      <c r="F4861" t="s">
        <v>3476</v>
      </c>
      <c r="G4861" t="s">
        <v>3842</v>
      </c>
      <c r="H4861">
        <v>72</v>
      </c>
      <c r="I4861">
        <v>55</v>
      </c>
      <c r="K4861" t="s">
        <v>2976</v>
      </c>
      <c r="L4861">
        <v>1</v>
      </c>
      <c r="M4861" t="s">
        <v>9359</v>
      </c>
    </row>
    <row r="4862" spans="1:13" x14ac:dyDescent="0.25">
      <c r="A4862">
        <v>10332</v>
      </c>
      <c r="B4862">
        <v>2015</v>
      </c>
      <c r="C4862" t="s">
        <v>3481</v>
      </c>
      <c r="D4862" t="s">
        <v>64</v>
      </c>
      <c r="E4862" t="s">
        <v>3194</v>
      </c>
      <c r="F4862" t="s">
        <v>3839</v>
      </c>
      <c r="G4862" t="s">
        <v>3842</v>
      </c>
      <c r="H4862">
        <v>83</v>
      </c>
      <c r="I4862">
        <v>64</v>
      </c>
      <c r="K4862" t="s">
        <v>176</v>
      </c>
      <c r="L4862">
        <v>1</v>
      </c>
      <c r="M4862" t="s">
        <v>9374</v>
      </c>
    </row>
    <row r="4863" spans="1:13" x14ac:dyDescent="0.25">
      <c r="A4863">
        <v>10336</v>
      </c>
      <c r="B4863">
        <v>2015</v>
      </c>
      <c r="C4863" t="s">
        <v>3481</v>
      </c>
      <c r="D4863" t="s">
        <v>132</v>
      </c>
      <c r="E4863" t="s">
        <v>3194</v>
      </c>
      <c r="F4863" t="s">
        <v>3839</v>
      </c>
      <c r="G4863" t="s">
        <v>3842</v>
      </c>
      <c r="H4863">
        <v>71</v>
      </c>
      <c r="I4863">
        <v>54</v>
      </c>
      <c r="K4863" t="s">
        <v>17</v>
      </c>
      <c r="L4863">
        <v>1</v>
      </c>
      <c r="M4863" t="s">
        <v>9375</v>
      </c>
    </row>
    <row r="4864" spans="1:13" x14ac:dyDescent="0.25">
      <c r="A4864">
        <v>10337</v>
      </c>
      <c r="B4864">
        <v>2015</v>
      </c>
      <c r="C4864" t="s">
        <v>3481</v>
      </c>
      <c r="D4864" t="s">
        <v>20</v>
      </c>
      <c r="E4864" t="s">
        <v>3194</v>
      </c>
      <c r="F4864" t="s">
        <v>3411</v>
      </c>
      <c r="G4864" t="s">
        <v>3841</v>
      </c>
      <c r="H4864">
        <v>68</v>
      </c>
      <c r="I4864">
        <v>67</v>
      </c>
      <c r="J4864" t="s">
        <v>3843</v>
      </c>
      <c r="K4864" t="s">
        <v>19</v>
      </c>
      <c r="L4864">
        <v>1</v>
      </c>
      <c r="M4864" t="s">
        <v>6665</v>
      </c>
    </row>
    <row r="4865" spans="1:13" x14ac:dyDescent="0.25">
      <c r="A4865">
        <v>10341</v>
      </c>
      <c r="B4865">
        <v>2015</v>
      </c>
      <c r="C4865" t="s">
        <v>3481</v>
      </c>
      <c r="D4865" t="s">
        <v>181</v>
      </c>
      <c r="E4865" t="s">
        <v>3194</v>
      </c>
      <c r="F4865" t="s">
        <v>3514</v>
      </c>
      <c r="G4865" t="s">
        <v>3841</v>
      </c>
      <c r="H4865">
        <v>73</v>
      </c>
      <c r="I4865">
        <v>60</v>
      </c>
      <c r="K4865" t="s">
        <v>842</v>
      </c>
      <c r="L4865">
        <v>1</v>
      </c>
      <c r="M4865" t="s">
        <v>7575</v>
      </c>
    </row>
    <row r="4866" spans="1:13" x14ac:dyDescent="0.25">
      <c r="A4866">
        <v>10342</v>
      </c>
      <c r="B4866">
        <v>2015</v>
      </c>
      <c r="C4866" t="s">
        <v>3481</v>
      </c>
      <c r="D4866" t="s">
        <v>30</v>
      </c>
      <c r="E4866" t="s">
        <v>3194</v>
      </c>
      <c r="F4866" t="s">
        <v>3480</v>
      </c>
      <c r="G4866" t="s">
        <v>3841</v>
      </c>
      <c r="H4866">
        <v>63</v>
      </c>
      <c r="I4866">
        <v>60</v>
      </c>
      <c r="J4866" t="s">
        <v>3843</v>
      </c>
      <c r="K4866" t="s">
        <v>2827</v>
      </c>
      <c r="L4866">
        <v>1</v>
      </c>
      <c r="M4866" t="s">
        <v>9305</v>
      </c>
    </row>
    <row r="4867" spans="1:13" x14ac:dyDescent="0.25">
      <c r="A4867">
        <v>10345</v>
      </c>
      <c r="B4867">
        <v>2015</v>
      </c>
      <c r="C4867" t="s">
        <v>3481</v>
      </c>
      <c r="D4867" t="s">
        <v>159</v>
      </c>
      <c r="E4867" t="s">
        <v>3194</v>
      </c>
      <c r="F4867" t="s">
        <v>3470</v>
      </c>
      <c r="G4867" t="s">
        <v>3842</v>
      </c>
      <c r="H4867">
        <v>104</v>
      </c>
      <c r="I4867">
        <v>95</v>
      </c>
      <c r="K4867" t="s">
        <v>1914</v>
      </c>
      <c r="L4867">
        <v>1</v>
      </c>
      <c r="M4867" t="s">
        <v>9286</v>
      </c>
    </row>
    <row r="4868" spans="1:13" x14ac:dyDescent="0.25">
      <c r="A4868">
        <v>10346</v>
      </c>
      <c r="B4868">
        <v>2015</v>
      </c>
      <c r="C4868" t="s">
        <v>3481</v>
      </c>
      <c r="D4868" t="s">
        <v>36</v>
      </c>
      <c r="E4868" t="s">
        <v>3194</v>
      </c>
      <c r="F4868" t="s">
        <v>3476</v>
      </c>
      <c r="G4868" t="s">
        <v>3841</v>
      </c>
      <c r="H4868">
        <v>81</v>
      </c>
      <c r="I4868">
        <v>73</v>
      </c>
      <c r="K4868" t="s">
        <v>2661</v>
      </c>
      <c r="L4868">
        <v>1</v>
      </c>
      <c r="M4868" t="s">
        <v>9348</v>
      </c>
    </row>
    <row r="4869" spans="1:13" x14ac:dyDescent="0.25">
      <c r="A4869">
        <v>10349</v>
      </c>
      <c r="B4869">
        <v>2015</v>
      </c>
      <c r="C4869" t="s">
        <v>3481</v>
      </c>
      <c r="D4869" t="s">
        <v>39</v>
      </c>
      <c r="E4869" t="s">
        <v>3194</v>
      </c>
      <c r="F4869" t="s">
        <v>3281</v>
      </c>
      <c r="G4869" t="s">
        <v>3842</v>
      </c>
      <c r="H4869">
        <v>66</v>
      </c>
      <c r="I4869">
        <v>64</v>
      </c>
      <c r="K4869" t="s">
        <v>1916</v>
      </c>
      <c r="L4869">
        <v>1</v>
      </c>
      <c r="M4869" t="s">
        <v>9331</v>
      </c>
    </row>
    <row r="4870" spans="1:13" x14ac:dyDescent="0.25">
      <c r="A4870">
        <v>10351</v>
      </c>
      <c r="B4870">
        <v>2015</v>
      </c>
      <c r="C4870" t="s">
        <v>3481</v>
      </c>
      <c r="D4870" t="s">
        <v>41</v>
      </c>
      <c r="E4870" t="s">
        <v>3194</v>
      </c>
      <c r="F4870" t="s">
        <v>3211</v>
      </c>
      <c r="G4870" t="s">
        <v>3841</v>
      </c>
      <c r="H4870">
        <v>72</v>
      </c>
      <c r="I4870">
        <v>55</v>
      </c>
      <c r="K4870" t="s">
        <v>1553</v>
      </c>
      <c r="L4870">
        <v>1</v>
      </c>
      <c r="M4870" t="s">
        <v>6803</v>
      </c>
    </row>
    <row r="4871" spans="1:13" x14ac:dyDescent="0.25">
      <c r="A4871">
        <v>10352</v>
      </c>
      <c r="B4871">
        <v>2015</v>
      </c>
      <c r="C4871" t="s">
        <v>3481</v>
      </c>
      <c r="D4871" t="s">
        <v>277</v>
      </c>
      <c r="E4871" t="s">
        <v>3194</v>
      </c>
      <c r="F4871" t="s">
        <v>3479</v>
      </c>
      <c r="G4871" t="s">
        <v>3842</v>
      </c>
      <c r="H4871">
        <v>89</v>
      </c>
      <c r="I4871">
        <v>85</v>
      </c>
      <c r="K4871" t="s">
        <v>1554</v>
      </c>
      <c r="L4871">
        <v>1</v>
      </c>
      <c r="M4871" t="s">
        <v>9380</v>
      </c>
    </row>
    <row r="4872" spans="1:13" x14ac:dyDescent="0.25">
      <c r="A4872">
        <v>10354</v>
      </c>
      <c r="B4872">
        <v>2015</v>
      </c>
      <c r="C4872" t="s">
        <v>3481</v>
      </c>
      <c r="D4872" t="s">
        <v>45</v>
      </c>
      <c r="E4872" t="s">
        <v>3194</v>
      </c>
      <c r="F4872" t="s">
        <v>3529</v>
      </c>
      <c r="G4872" t="s">
        <v>3841</v>
      </c>
      <c r="H4872">
        <v>63</v>
      </c>
      <c r="I4872">
        <v>43</v>
      </c>
      <c r="K4872" t="s">
        <v>2978</v>
      </c>
      <c r="L4872">
        <v>1</v>
      </c>
      <c r="M4872" t="s">
        <v>9382</v>
      </c>
    </row>
    <row r="4873" spans="1:13" x14ac:dyDescent="0.25">
      <c r="A4873">
        <v>10355</v>
      </c>
      <c r="B4873">
        <v>2015</v>
      </c>
      <c r="C4873" t="s">
        <v>3481</v>
      </c>
      <c r="D4873" t="s">
        <v>47</v>
      </c>
      <c r="E4873" t="s">
        <v>3194</v>
      </c>
      <c r="F4873" t="s">
        <v>3484</v>
      </c>
      <c r="G4873" t="s">
        <v>3841</v>
      </c>
      <c r="H4873">
        <v>65</v>
      </c>
      <c r="I4873">
        <v>54</v>
      </c>
      <c r="K4873" t="s">
        <v>2979</v>
      </c>
      <c r="L4873">
        <v>1</v>
      </c>
      <c r="M4873" t="s">
        <v>9369</v>
      </c>
    </row>
    <row r="4874" spans="1:13" x14ac:dyDescent="0.25">
      <c r="A4874">
        <v>10357</v>
      </c>
      <c r="B4874">
        <v>2015</v>
      </c>
      <c r="C4874" t="s">
        <v>3481</v>
      </c>
      <c r="D4874" t="s">
        <v>92</v>
      </c>
      <c r="E4874" t="s">
        <v>3194</v>
      </c>
      <c r="F4874" t="s">
        <v>3420</v>
      </c>
      <c r="G4874" t="s">
        <v>3842</v>
      </c>
      <c r="H4874">
        <v>97</v>
      </c>
      <c r="I4874">
        <v>91</v>
      </c>
      <c r="K4874" t="s">
        <v>2417</v>
      </c>
      <c r="L4874">
        <v>1</v>
      </c>
      <c r="M4874" t="s">
        <v>9384</v>
      </c>
    </row>
    <row r="4875" spans="1:13" x14ac:dyDescent="0.25">
      <c r="A4875">
        <v>10360</v>
      </c>
      <c r="B4875">
        <v>2015</v>
      </c>
      <c r="C4875" t="s">
        <v>3481</v>
      </c>
      <c r="D4875" t="s">
        <v>345</v>
      </c>
      <c r="E4875" t="s">
        <v>3194</v>
      </c>
      <c r="F4875" t="s">
        <v>3532</v>
      </c>
      <c r="G4875" t="s">
        <v>3841</v>
      </c>
      <c r="H4875">
        <v>75</v>
      </c>
      <c r="I4875">
        <v>57</v>
      </c>
      <c r="K4875" t="s">
        <v>2980</v>
      </c>
      <c r="L4875">
        <v>1</v>
      </c>
      <c r="M4875" t="s">
        <v>9385</v>
      </c>
    </row>
    <row r="4876" spans="1:13" x14ac:dyDescent="0.25">
      <c r="A4876">
        <v>10362</v>
      </c>
      <c r="B4876">
        <v>2015</v>
      </c>
      <c r="C4876" t="s">
        <v>3481</v>
      </c>
      <c r="D4876" t="s">
        <v>310</v>
      </c>
      <c r="E4876" t="s">
        <v>3194</v>
      </c>
      <c r="F4876" t="s">
        <v>3523</v>
      </c>
      <c r="G4876" t="s">
        <v>3842</v>
      </c>
      <c r="H4876">
        <v>96</v>
      </c>
      <c r="I4876">
        <v>93</v>
      </c>
      <c r="K4876" t="s">
        <v>2981</v>
      </c>
      <c r="L4876">
        <v>1</v>
      </c>
      <c r="M4876" t="s">
        <v>9386</v>
      </c>
    </row>
    <row r="4877" spans="1:13" x14ac:dyDescent="0.25">
      <c r="A4877">
        <v>10366</v>
      </c>
      <c r="B4877">
        <v>2015</v>
      </c>
      <c r="C4877" t="s">
        <v>3529</v>
      </c>
      <c r="D4877" t="s">
        <v>10</v>
      </c>
      <c r="E4877" t="s">
        <v>3194</v>
      </c>
      <c r="F4877" t="s">
        <v>3483</v>
      </c>
      <c r="G4877" t="s">
        <v>3842</v>
      </c>
      <c r="H4877">
        <v>65</v>
      </c>
      <c r="I4877">
        <v>55</v>
      </c>
      <c r="K4877" t="s">
        <v>258</v>
      </c>
      <c r="L4877">
        <v>1</v>
      </c>
      <c r="M4877" t="s">
        <v>8950</v>
      </c>
    </row>
    <row r="4878" spans="1:13" x14ac:dyDescent="0.25">
      <c r="A4878">
        <v>10368</v>
      </c>
      <c r="B4878">
        <v>2015</v>
      </c>
      <c r="C4878" t="s">
        <v>3529</v>
      </c>
      <c r="D4878" t="s">
        <v>104</v>
      </c>
      <c r="E4878" t="s">
        <v>3194</v>
      </c>
      <c r="F4878" t="s">
        <v>3839</v>
      </c>
      <c r="G4878" t="s">
        <v>3842</v>
      </c>
      <c r="H4878">
        <v>68</v>
      </c>
      <c r="I4878">
        <v>39</v>
      </c>
      <c r="K4878" t="s">
        <v>100</v>
      </c>
      <c r="L4878">
        <v>1</v>
      </c>
      <c r="M4878" t="s">
        <v>9389</v>
      </c>
    </row>
    <row r="4879" spans="1:13" x14ac:dyDescent="0.25">
      <c r="A4879">
        <v>10369</v>
      </c>
      <c r="B4879">
        <v>2015</v>
      </c>
      <c r="C4879" t="s">
        <v>3529</v>
      </c>
      <c r="D4879" t="s">
        <v>18</v>
      </c>
      <c r="E4879" t="s">
        <v>3194</v>
      </c>
      <c r="F4879" t="s">
        <v>3839</v>
      </c>
      <c r="G4879" t="s">
        <v>3842</v>
      </c>
      <c r="H4879">
        <v>72</v>
      </c>
      <c r="I4879">
        <v>31</v>
      </c>
      <c r="K4879" t="s">
        <v>101</v>
      </c>
      <c r="L4879">
        <v>1</v>
      </c>
      <c r="M4879" t="s">
        <v>9390</v>
      </c>
    </row>
    <row r="4880" spans="1:13" x14ac:dyDescent="0.25">
      <c r="A4880">
        <v>10370</v>
      </c>
      <c r="B4880">
        <v>2015</v>
      </c>
      <c r="C4880" t="s">
        <v>3529</v>
      </c>
      <c r="D4880" t="s">
        <v>20</v>
      </c>
      <c r="E4880" t="s">
        <v>3194</v>
      </c>
      <c r="F4880" t="s">
        <v>3534</v>
      </c>
      <c r="G4880" t="s">
        <v>3842</v>
      </c>
      <c r="H4880">
        <v>81</v>
      </c>
      <c r="I4880">
        <v>65</v>
      </c>
      <c r="K4880" t="s">
        <v>103</v>
      </c>
      <c r="L4880">
        <v>1</v>
      </c>
      <c r="M4880" t="s">
        <v>9163</v>
      </c>
    </row>
    <row r="4881" spans="1:13" x14ac:dyDescent="0.25">
      <c r="A4881">
        <v>10373</v>
      </c>
      <c r="B4881">
        <v>2015</v>
      </c>
      <c r="C4881" t="s">
        <v>3529</v>
      </c>
      <c r="D4881" t="s">
        <v>26</v>
      </c>
      <c r="E4881" t="s">
        <v>3194</v>
      </c>
      <c r="F4881" t="s">
        <v>3839</v>
      </c>
      <c r="G4881" t="s">
        <v>3842</v>
      </c>
      <c r="H4881">
        <v>90</v>
      </c>
      <c r="I4881">
        <v>56</v>
      </c>
      <c r="K4881" t="s">
        <v>153</v>
      </c>
      <c r="L4881">
        <v>1</v>
      </c>
      <c r="M4881" t="s">
        <v>9391</v>
      </c>
    </row>
    <row r="4882" spans="1:13" x14ac:dyDescent="0.25">
      <c r="A4882">
        <v>10377</v>
      </c>
      <c r="B4882">
        <v>2015</v>
      </c>
      <c r="C4882" t="s">
        <v>3529</v>
      </c>
      <c r="D4882" t="s">
        <v>159</v>
      </c>
      <c r="E4882" t="s">
        <v>3194</v>
      </c>
      <c r="F4882" t="s">
        <v>3281</v>
      </c>
      <c r="G4882" t="s">
        <v>3842</v>
      </c>
      <c r="H4882">
        <v>77</v>
      </c>
      <c r="I4882">
        <v>74</v>
      </c>
      <c r="J4882" t="s">
        <v>3844</v>
      </c>
      <c r="K4882" t="s">
        <v>2983</v>
      </c>
      <c r="L4882">
        <v>1</v>
      </c>
      <c r="M4882" t="s">
        <v>9329</v>
      </c>
    </row>
    <row r="4883" spans="1:13" x14ac:dyDescent="0.25">
      <c r="A4883">
        <v>10378</v>
      </c>
      <c r="B4883">
        <v>2015</v>
      </c>
      <c r="C4883" t="s">
        <v>3529</v>
      </c>
      <c r="D4883" t="s">
        <v>36</v>
      </c>
      <c r="E4883" t="s">
        <v>3194</v>
      </c>
      <c r="F4883" t="s">
        <v>3532</v>
      </c>
      <c r="G4883" t="s">
        <v>3841</v>
      </c>
      <c r="H4883">
        <v>62</v>
      </c>
      <c r="I4883">
        <v>59</v>
      </c>
      <c r="K4883" t="s">
        <v>2984</v>
      </c>
      <c r="L4883">
        <v>1</v>
      </c>
      <c r="M4883" t="s">
        <v>9393</v>
      </c>
    </row>
    <row r="4884" spans="1:13" x14ac:dyDescent="0.25">
      <c r="A4884">
        <v>10379</v>
      </c>
      <c r="B4884">
        <v>2015</v>
      </c>
      <c r="C4884" t="s">
        <v>3529</v>
      </c>
      <c r="D4884" t="s">
        <v>271</v>
      </c>
      <c r="E4884" t="s">
        <v>3194</v>
      </c>
      <c r="F4884" t="s">
        <v>3481</v>
      </c>
      <c r="G4884" t="s">
        <v>3842</v>
      </c>
      <c r="H4884">
        <v>82</v>
      </c>
      <c r="I4884">
        <v>71</v>
      </c>
      <c r="K4884" t="s">
        <v>2985</v>
      </c>
      <c r="L4884">
        <v>1</v>
      </c>
      <c r="M4884" t="s">
        <v>9378</v>
      </c>
    </row>
    <row r="4885" spans="1:13" x14ac:dyDescent="0.25">
      <c r="A4885">
        <v>10382</v>
      </c>
      <c r="B4885">
        <v>2015</v>
      </c>
      <c r="C4885" t="s">
        <v>3529</v>
      </c>
      <c r="D4885" t="s">
        <v>40</v>
      </c>
      <c r="E4885" t="s">
        <v>3194</v>
      </c>
      <c r="F4885" t="s">
        <v>3476</v>
      </c>
      <c r="G4885" t="s">
        <v>3841</v>
      </c>
      <c r="H4885">
        <v>45</v>
      </c>
      <c r="I4885">
        <v>43</v>
      </c>
      <c r="K4885" t="s">
        <v>2002</v>
      </c>
      <c r="L4885">
        <v>1</v>
      </c>
      <c r="M4885" t="s">
        <v>9351</v>
      </c>
    </row>
    <row r="4886" spans="1:13" x14ac:dyDescent="0.25">
      <c r="A4886">
        <v>10383</v>
      </c>
      <c r="B4886">
        <v>2015</v>
      </c>
      <c r="C4886" t="s">
        <v>3529</v>
      </c>
      <c r="D4886" t="s">
        <v>317</v>
      </c>
      <c r="E4886" t="s">
        <v>3194</v>
      </c>
      <c r="F4886" t="s">
        <v>3470</v>
      </c>
      <c r="G4886" t="s">
        <v>3841</v>
      </c>
      <c r="H4886">
        <v>64</v>
      </c>
      <c r="I4886">
        <v>58</v>
      </c>
      <c r="K4886" t="s">
        <v>2986</v>
      </c>
      <c r="L4886">
        <v>1</v>
      </c>
      <c r="M4886" t="s">
        <v>9292</v>
      </c>
    </row>
    <row r="4887" spans="1:13" x14ac:dyDescent="0.25">
      <c r="A4887">
        <v>10384</v>
      </c>
      <c r="B4887">
        <v>2015</v>
      </c>
      <c r="C4887" t="s">
        <v>3529</v>
      </c>
      <c r="D4887" t="s">
        <v>44</v>
      </c>
      <c r="E4887" t="s">
        <v>3194</v>
      </c>
      <c r="F4887" t="s">
        <v>3479</v>
      </c>
      <c r="G4887" t="s">
        <v>3841</v>
      </c>
      <c r="H4887">
        <v>72</v>
      </c>
      <c r="I4887">
        <v>63</v>
      </c>
      <c r="K4887" t="s">
        <v>2987</v>
      </c>
      <c r="L4887">
        <v>1</v>
      </c>
      <c r="M4887" t="s">
        <v>9395</v>
      </c>
    </row>
    <row r="4888" spans="1:13" x14ac:dyDescent="0.25">
      <c r="A4888">
        <v>10387</v>
      </c>
      <c r="B4888">
        <v>2015</v>
      </c>
      <c r="C4888" t="s">
        <v>3529</v>
      </c>
      <c r="D4888" t="s">
        <v>300</v>
      </c>
      <c r="E4888" t="s">
        <v>3194</v>
      </c>
      <c r="F4888" t="s">
        <v>3420</v>
      </c>
      <c r="G4888" t="s">
        <v>3841</v>
      </c>
      <c r="H4888">
        <v>70</v>
      </c>
      <c r="I4888">
        <v>61</v>
      </c>
      <c r="K4888" t="s">
        <v>2988</v>
      </c>
      <c r="L4888">
        <v>1</v>
      </c>
      <c r="M4888" t="s">
        <v>9396</v>
      </c>
    </row>
    <row r="4889" spans="1:13" x14ac:dyDescent="0.25">
      <c r="A4889">
        <v>10388</v>
      </c>
      <c r="B4889">
        <v>2015</v>
      </c>
      <c r="C4889" t="s">
        <v>3529</v>
      </c>
      <c r="D4889" t="s">
        <v>92</v>
      </c>
      <c r="E4889" t="s">
        <v>3194</v>
      </c>
      <c r="F4889" t="s">
        <v>3484</v>
      </c>
      <c r="G4889" t="s">
        <v>3841</v>
      </c>
      <c r="H4889">
        <v>53</v>
      </c>
      <c r="I4889">
        <v>41</v>
      </c>
      <c r="K4889" t="s">
        <v>2989</v>
      </c>
      <c r="L4889">
        <v>1</v>
      </c>
      <c r="M4889" t="s">
        <v>9370</v>
      </c>
    </row>
    <row r="4890" spans="1:13" x14ac:dyDescent="0.25">
      <c r="A4890">
        <v>10390</v>
      </c>
      <c r="B4890">
        <v>2015</v>
      </c>
      <c r="C4890" t="s">
        <v>3529</v>
      </c>
      <c r="D4890" t="s">
        <v>345</v>
      </c>
      <c r="E4890" t="s">
        <v>3194</v>
      </c>
      <c r="F4890" t="s">
        <v>3523</v>
      </c>
      <c r="G4890" t="s">
        <v>3842</v>
      </c>
      <c r="H4890">
        <v>67</v>
      </c>
      <c r="I4890">
        <v>61</v>
      </c>
      <c r="K4890" t="s">
        <v>2990</v>
      </c>
      <c r="L4890">
        <v>1</v>
      </c>
      <c r="M4890" t="s">
        <v>9398</v>
      </c>
    </row>
    <row r="4891" spans="1:13" x14ac:dyDescent="0.25">
      <c r="A4891">
        <v>10391</v>
      </c>
      <c r="B4891">
        <v>2015</v>
      </c>
      <c r="C4891" t="s">
        <v>3529</v>
      </c>
      <c r="D4891" t="s">
        <v>56</v>
      </c>
      <c r="E4891" t="s">
        <v>3194</v>
      </c>
      <c r="F4891" t="s">
        <v>3480</v>
      </c>
      <c r="G4891" t="s">
        <v>3842</v>
      </c>
      <c r="H4891">
        <v>70</v>
      </c>
      <c r="I4891">
        <v>60</v>
      </c>
      <c r="K4891" t="s">
        <v>2991</v>
      </c>
      <c r="L4891">
        <v>1</v>
      </c>
      <c r="M4891" t="s">
        <v>9320</v>
      </c>
    </row>
    <row r="4892" spans="1:13" x14ac:dyDescent="0.25">
      <c r="A4892">
        <v>10396</v>
      </c>
      <c r="B4892">
        <v>2015</v>
      </c>
      <c r="C4892" t="s">
        <v>3523</v>
      </c>
      <c r="D4892" t="s">
        <v>64</v>
      </c>
      <c r="E4892" t="s">
        <v>3194</v>
      </c>
      <c r="F4892" t="s">
        <v>3839</v>
      </c>
      <c r="G4892" t="s">
        <v>3842</v>
      </c>
      <c r="H4892">
        <v>85</v>
      </c>
      <c r="I4892">
        <v>71</v>
      </c>
      <c r="K4892" t="s">
        <v>176</v>
      </c>
      <c r="L4892">
        <v>1</v>
      </c>
      <c r="M4892" t="s">
        <v>9402</v>
      </c>
    </row>
    <row r="4893" spans="1:13" x14ac:dyDescent="0.25">
      <c r="A4893">
        <v>10397</v>
      </c>
      <c r="B4893">
        <v>2015</v>
      </c>
      <c r="C4893" t="s">
        <v>3523</v>
      </c>
      <c r="D4893" t="s">
        <v>65</v>
      </c>
      <c r="E4893" t="s">
        <v>3194</v>
      </c>
      <c r="F4893" t="s">
        <v>3374</v>
      </c>
      <c r="G4893" t="s">
        <v>3841</v>
      </c>
      <c r="H4893">
        <v>74</v>
      </c>
      <c r="I4893">
        <v>64</v>
      </c>
      <c r="K4893" t="s">
        <v>11</v>
      </c>
      <c r="L4893">
        <v>1</v>
      </c>
      <c r="M4893" t="s">
        <v>8708</v>
      </c>
    </row>
    <row r="4894" spans="1:13" x14ac:dyDescent="0.25">
      <c r="A4894">
        <v>10400</v>
      </c>
      <c r="B4894">
        <v>2015</v>
      </c>
      <c r="C4894" t="s">
        <v>3523</v>
      </c>
      <c r="D4894" t="s">
        <v>132</v>
      </c>
      <c r="E4894" t="s">
        <v>3194</v>
      </c>
      <c r="F4894" t="s">
        <v>3535</v>
      </c>
      <c r="G4894" t="s">
        <v>3842</v>
      </c>
      <c r="H4894">
        <v>72</v>
      </c>
      <c r="I4894">
        <v>51</v>
      </c>
      <c r="K4894" t="s">
        <v>17</v>
      </c>
      <c r="L4894">
        <v>1</v>
      </c>
      <c r="M4894" t="s">
        <v>9100</v>
      </c>
    </row>
    <row r="4895" spans="1:13" x14ac:dyDescent="0.25">
      <c r="A4895">
        <v>10401</v>
      </c>
      <c r="B4895">
        <v>2015</v>
      </c>
      <c r="C4895" t="s">
        <v>3523</v>
      </c>
      <c r="D4895" t="s">
        <v>20</v>
      </c>
      <c r="E4895" t="s">
        <v>3194</v>
      </c>
      <c r="F4895" t="s">
        <v>3435</v>
      </c>
      <c r="G4895" t="s">
        <v>3842</v>
      </c>
      <c r="H4895">
        <v>85</v>
      </c>
      <c r="I4895">
        <v>73</v>
      </c>
      <c r="K4895" t="s">
        <v>235</v>
      </c>
      <c r="L4895">
        <v>1</v>
      </c>
      <c r="M4895" t="s">
        <v>8891</v>
      </c>
    </row>
    <row r="4896" spans="1:13" x14ac:dyDescent="0.25">
      <c r="A4896">
        <v>10402</v>
      </c>
      <c r="B4896">
        <v>2015</v>
      </c>
      <c r="C4896" t="s">
        <v>3523</v>
      </c>
      <c r="D4896" t="s">
        <v>76</v>
      </c>
      <c r="E4896" t="s">
        <v>3194</v>
      </c>
      <c r="F4896" t="s">
        <v>3839</v>
      </c>
      <c r="G4896" t="s">
        <v>3842</v>
      </c>
      <c r="H4896">
        <v>80</v>
      </c>
      <c r="I4896">
        <v>63</v>
      </c>
      <c r="K4896" t="s">
        <v>290</v>
      </c>
      <c r="L4896">
        <v>1</v>
      </c>
      <c r="M4896" t="s">
        <v>9403</v>
      </c>
    </row>
    <row r="4897" spans="1:13" x14ac:dyDescent="0.25">
      <c r="A4897">
        <v>10405</v>
      </c>
      <c r="B4897">
        <v>2015</v>
      </c>
      <c r="C4897" t="s">
        <v>3523</v>
      </c>
      <c r="D4897" t="s">
        <v>30</v>
      </c>
      <c r="E4897" t="s">
        <v>3194</v>
      </c>
      <c r="F4897" t="s">
        <v>3529</v>
      </c>
      <c r="G4897" t="s">
        <v>3841</v>
      </c>
      <c r="H4897">
        <v>57</v>
      </c>
      <c r="I4897">
        <v>46</v>
      </c>
      <c r="K4897" t="s">
        <v>693</v>
      </c>
      <c r="L4897">
        <v>1</v>
      </c>
      <c r="M4897" t="s">
        <v>9392</v>
      </c>
    </row>
    <row r="4898" spans="1:13" x14ac:dyDescent="0.25">
      <c r="A4898">
        <v>10407</v>
      </c>
      <c r="B4898">
        <v>2015</v>
      </c>
      <c r="C4898" t="s">
        <v>3523</v>
      </c>
      <c r="D4898" t="s">
        <v>199</v>
      </c>
      <c r="E4898" t="s">
        <v>3194</v>
      </c>
      <c r="F4898" t="s">
        <v>3420</v>
      </c>
      <c r="G4898" t="s">
        <v>3842</v>
      </c>
      <c r="H4898">
        <v>71</v>
      </c>
      <c r="I4898">
        <v>66</v>
      </c>
      <c r="K4898" t="s">
        <v>2940</v>
      </c>
      <c r="L4898">
        <v>1</v>
      </c>
      <c r="M4898" t="s">
        <v>9405</v>
      </c>
    </row>
    <row r="4899" spans="1:13" x14ac:dyDescent="0.25">
      <c r="A4899">
        <v>10410</v>
      </c>
      <c r="B4899">
        <v>2015</v>
      </c>
      <c r="C4899" t="s">
        <v>3523</v>
      </c>
      <c r="D4899" t="s">
        <v>85</v>
      </c>
      <c r="E4899" t="s">
        <v>3194</v>
      </c>
      <c r="F4899" t="s">
        <v>3476</v>
      </c>
      <c r="G4899" t="s">
        <v>3842</v>
      </c>
      <c r="H4899">
        <v>75</v>
      </c>
      <c r="I4899">
        <v>71</v>
      </c>
      <c r="K4899" t="s">
        <v>2942</v>
      </c>
      <c r="L4899">
        <v>1</v>
      </c>
      <c r="M4899" t="s">
        <v>9350</v>
      </c>
    </row>
    <row r="4900" spans="1:13" x14ac:dyDescent="0.25">
      <c r="A4900">
        <v>10411</v>
      </c>
      <c r="B4900">
        <v>2015</v>
      </c>
      <c r="C4900" t="s">
        <v>3523</v>
      </c>
      <c r="D4900" t="s">
        <v>39</v>
      </c>
      <c r="E4900" t="s">
        <v>3194</v>
      </c>
      <c r="F4900" t="s">
        <v>3470</v>
      </c>
      <c r="G4900" t="s">
        <v>3841</v>
      </c>
      <c r="H4900">
        <v>69</v>
      </c>
      <c r="I4900">
        <v>64</v>
      </c>
      <c r="K4900" t="s">
        <v>2993</v>
      </c>
      <c r="L4900">
        <v>1</v>
      </c>
      <c r="M4900" t="s">
        <v>9290</v>
      </c>
    </row>
    <row r="4901" spans="1:13" x14ac:dyDescent="0.25">
      <c r="A4901">
        <v>10413</v>
      </c>
      <c r="B4901">
        <v>2015</v>
      </c>
      <c r="C4901" t="s">
        <v>3523</v>
      </c>
      <c r="D4901" t="s">
        <v>317</v>
      </c>
      <c r="E4901" t="s">
        <v>3194</v>
      </c>
      <c r="F4901" t="s">
        <v>3480</v>
      </c>
      <c r="G4901" t="s">
        <v>3841</v>
      </c>
      <c r="H4901">
        <v>64</v>
      </c>
      <c r="I4901">
        <v>55</v>
      </c>
      <c r="K4901" t="s">
        <v>2994</v>
      </c>
      <c r="L4901">
        <v>1</v>
      </c>
      <c r="M4901" t="s">
        <v>9312</v>
      </c>
    </row>
    <row r="4902" spans="1:13" x14ac:dyDescent="0.25">
      <c r="A4902">
        <v>10414</v>
      </c>
      <c r="B4902">
        <v>2015</v>
      </c>
      <c r="C4902" t="s">
        <v>3523</v>
      </c>
      <c r="D4902" t="s">
        <v>277</v>
      </c>
      <c r="E4902" t="s">
        <v>3194</v>
      </c>
      <c r="F4902" t="s">
        <v>3532</v>
      </c>
      <c r="G4902" t="s">
        <v>3841</v>
      </c>
      <c r="H4902">
        <v>58</v>
      </c>
      <c r="I4902">
        <v>55</v>
      </c>
      <c r="J4902" t="s">
        <v>3843</v>
      </c>
      <c r="K4902" t="s">
        <v>2995</v>
      </c>
      <c r="L4902">
        <v>1</v>
      </c>
      <c r="M4902" t="s">
        <v>9407</v>
      </c>
    </row>
    <row r="4903" spans="1:13" x14ac:dyDescent="0.25">
      <c r="A4903">
        <v>10418</v>
      </c>
      <c r="B4903">
        <v>2015</v>
      </c>
      <c r="C4903" t="s">
        <v>3523</v>
      </c>
      <c r="D4903" t="s">
        <v>300</v>
      </c>
      <c r="E4903" t="s">
        <v>3194</v>
      </c>
      <c r="F4903" t="s">
        <v>3481</v>
      </c>
      <c r="G4903" t="s">
        <v>3841</v>
      </c>
      <c r="H4903">
        <v>71</v>
      </c>
      <c r="I4903">
        <v>67</v>
      </c>
      <c r="K4903" t="s">
        <v>2947</v>
      </c>
      <c r="L4903">
        <v>1</v>
      </c>
      <c r="M4903" t="s">
        <v>9383</v>
      </c>
    </row>
    <row r="4904" spans="1:13" x14ac:dyDescent="0.25">
      <c r="A4904">
        <v>10419</v>
      </c>
      <c r="B4904">
        <v>2015</v>
      </c>
      <c r="C4904" t="s">
        <v>3523</v>
      </c>
      <c r="D4904" t="s">
        <v>92</v>
      </c>
      <c r="E4904" t="s">
        <v>3194</v>
      </c>
      <c r="F4904" t="s">
        <v>3479</v>
      </c>
      <c r="G4904" t="s">
        <v>3841</v>
      </c>
      <c r="H4904">
        <v>84</v>
      </c>
      <c r="I4904">
        <v>80</v>
      </c>
      <c r="J4904" t="s">
        <v>3843</v>
      </c>
      <c r="K4904" t="s">
        <v>2948</v>
      </c>
      <c r="L4904">
        <v>1</v>
      </c>
      <c r="M4904" t="s">
        <v>9409</v>
      </c>
    </row>
    <row r="4905" spans="1:13" x14ac:dyDescent="0.25">
      <c r="A4905">
        <v>10421</v>
      </c>
      <c r="B4905">
        <v>2015</v>
      </c>
      <c r="C4905" t="s">
        <v>3523</v>
      </c>
      <c r="D4905" t="s">
        <v>95</v>
      </c>
      <c r="E4905" t="s">
        <v>3194</v>
      </c>
      <c r="F4905" t="s">
        <v>3281</v>
      </c>
      <c r="G4905" t="s">
        <v>3841</v>
      </c>
      <c r="H4905">
        <v>63</v>
      </c>
      <c r="I4905">
        <v>58</v>
      </c>
      <c r="K4905" t="s">
        <v>2996</v>
      </c>
      <c r="L4905">
        <v>1</v>
      </c>
      <c r="M4905" t="s">
        <v>9338</v>
      </c>
    </row>
    <row r="4906" spans="1:13" x14ac:dyDescent="0.25">
      <c r="A4906">
        <v>10423</v>
      </c>
      <c r="B4906">
        <v>2015</v>
      </c>
      <c r="C4906" t="s">
        <v>3523</v>
      </c>
      <c r="D4906" t="s">
        <v>56</v>
      </c>
      <c r="E4906" t="s">
        <v>3194</v>
      </c>
      <c r="F4906" t="s">
        <v>3484</v>
      </c>
      <c r="G4906" t="s">
        <v>3841</v>
      </c>
      <c r="H4906">
        <v>75</v>
      </c>
      <c r="I4906">
        <v>64</v>
      </c>
      <c r="K4906" t="s">
        <v>2997</v>
      </c>
      <c r="L4906">
        <v>1</v>
      </c>
      <c r="M4906" t="s">
        <v>9372</v>
      </c>
    </row>
    <row r="4907" spans="1:13" x14ac:dyDescent="0.25">
      <c r="A4907">
        <v>10425</v>
      </c>
      <c r="B4907">
        <v>2015</v>
      </c>
      <c r="C4907" t="s">
        <v>3479</v>
      </c>
      <c r="D4907" t="s">
        <v>64</v>
      </c>
      <c r="E4907" t="s">
        <v>3194</v>
      </c>
      <c r="F4907" t="s">
        <v>3839</v>
      </c>
      <c r="G4907" t="s">
        <v>3842</v>
      </c>
      <c r="H4907">
        <v>85</v>
      </c>
      <c r="I4907">
        <v>57</v>
      </c>
      <c r="K4907" t="s">
        <v>176</v>
      </c>
      <c r="L4907">
        <v>1</v>
      </c>
      <c r="M4907" t="s">
        <v>9410</v>
      </c>
    </row>
    <row r="4908" spans="1:13" x14ac:dyDescent="0.25">
      <c r="A4908">
        <v>10430</v>
      </c>
      <c r="B4908">
        <v>2015</v>
      </c>
      <c r="C4908" t="s">
        <v>3479</v>
      </c>
      <c r="D4908" t="s">
        <v>18</v>
      </c>
      <c r="E4908" t="s">
        <v>3194</v>
      </c>
      <c r="F4908" t="s">
        <v>3469</v>
      </c>
      <c r="G4908" t="s">
        <v>3842</v>
      </c>
      <c r="H4908">
        <v>76</v>
      </c>
      <c r="I4908">
        <v>53</v>
      </c>
      <c r="K4908" t="s">
        <v>235</v>
      </c>
      <c r="L4908">
        <v>1</v>
      </c>
      <c r="M4908" t="s">
        <v>9146</v>
      </c>
    </row>
    <row r="4909" spans="1:13" x14ac:dyDescent="0.25">
      <c r="A4909">
        <v>10432</v>
      </c>
      <c r="B4909">
        <v>2015</v>
      </c>
      <c r="C4909" t="s">
        <v>3479</v>
      </c>
      <c r="D4909" t="s">
        <v>197</v>
      </c>
      <c r="E4909" t="s">
        <v>3194</v>
      </c>
      <c r="F4909" t="s">
        <v>3438</v>
      </c>
      <c r="G4909" t="s">
        <v>3842</v>
      </c>
      <c r="H4909">
        <v>94</v>
      </c>
      <c r="I4909">
        <v>86</v>
      </c>
      <c r="K4909" t="s">
        <v>291</v>
      </c>
      <c r="L4909">
        <v>1</v>
      </c>
      <c r="M4909" t="s">
        <v>6619</v>
      </c>
    </row>
    <row r="4910" spans="1:13" x14ac:dyDescent="0.25">
      <c r="A4910">
        <v>10433</v>
      </c>
      <c r="B4910">
        <v>2015</v>
      </c>
      <c r="C4910" t="s">
        <v>3479</v>
      </c>
      <c r="D4910" t="s">
        <v>24</v>
      </c>
      <c r="E4910" t="s">
        <v>3194</v>
      </c>
      <c r="F4910" t="s">
        <v>3839</v>
      </c>
      <c r="G4910" t="s">
        <v>3842</v>
      </c>
      <c r="H4910">
        <v>115</v>
      </c>
      <c r="I4910">
        <v>59</v>
      </c>
      <c r="K4910" t="s">
        <v>178</v>
      </c>
      <c r="L4910">
        <v>1</v>
      </c>
      <c r="M4910" t="s">
        <v>9411</v>
      </c>
    </row>
    <row r="4911" spans="1:13" x14ac:dyDescent="0.25">
      <c r="A4911">
        <v>10434</v>
      </c>
      <c r="B4911">
        <v>2015</v>
      </c>
      <c r="C4911" t="s">
        <v>3479</v>
      </c>
      <c r="D4911" t="s">
        <v>263</v>
      </c>
      <c r="E4911" t="s">
        <v>3194</v>
      </c>
      <c r="F4911" t="s">
        <v>3839</v>
      </c>
      <c r="G4911" t="s">
        <v>3842</v>
      </c>
      <c r="H4911">
        <v>115</v>
      </c>
      <c r="I4911">
        <v>76</v>
      </c>
      <c r="K4911" t="s">
        <v>154</v>
      </c>
      <c r="L4911">
        <v>1</v>
      </c>
      <c r="M4911" t="s">
        <v>9412</v>
      </c>
    </row>
    <row r="4912" spans="1:13" x14ac:dyDescent="0.25">
      <c r="A4912">
        <v>10437</v>
      </c>
      <c r="B4912">
        <v>2015</v>
      </c>
      <c r="C4912" t="s">
        <v>3479</v>
      </c>
      <c r="D4912" t="s">
        <v>32</v>
      </c>
      <c r="E4912" t="s">
        <v>3194</v>
      </c>
      <c r="F4912" t="s">
        <v>3523</v>
      </c>
      <c r="G4912" t="s">
        <v>3842</v>
      </c>
      <c r="H4912">
        <v>91</v>
      </c>
      <c r="I4912">
        <v>64</v>
      </c>
      <c r="K4912" t="s">
        <v>1218</v>
      </c>
      <c r="L4912">
        <v>1</v>
      </c>
      <c r="M4912" t="s">
        <v>9404</v>
      </c>
    </row>
    <row r="4913" spans="1:13" x14ac:dyDescent="0.25">
      <c r="A4913">
        <v>10439</v>
      </c>
      <c r="B4913">
        <v>2015</v>
      </c>
      <c r="C4913" t="s">
        <v>3479</v>
      </c>
      <c r="D4913" t="s">
        <v>159</v>
      </c>
      <c r="E4913" t="s">
        <v>3194</v>
      </c>
      <c r="F4913" t="s">
        <v>3484</v>
      </c>
      <c r="G4913" t="s">
        <v>3842</v>
      </c>
      <c r="H4913">
        <v>84</v>
      </c>
      <c r="I4913">
        <v>80</v>
      </c>
      <c r="K4913" t="s">
        <v>2999</v>
      </c>
      <c r="L4913">
        <v>1</v>
      </c>
      <c r="M4913" t="s">
        <v>9364</v>
      </c>
    </row>
    <row r="4914" spans="1:13" x14ac:dyDescent="0.25">
      <c r="A4914">
        <v>10441</v>
      </c>
      <c r="B4914">
        <v>2015</v>
      </c>
      <c r="C4914" t="s">
        <v>3479</v>
      </c>
      <c r="D4914" t="s">
        <v>85</v>
      </c>
      <c r="E4914" t="s">
        <v>3194</v>
      </c>
      <c r="F4914" t="s">
        <v>3481</v>
      </c>
      <c r="G4914" t="s">
        <v>3841</v>
      </c>
      <c r="H4914">
        <v>89</v>
      </c>
      <c r="I4914">
        <v>82</v>
      </c>
      <c r="K4914" t="s">
        <v>1260</v>
      </c>
      <c r="L4914">
        <v>1</v>
      </c>
      <c r="M4914" t="s">
        <v>9379</v>
      </c>
    </row>
    <row r="4915" spans="1:13" x14ac:dyDescent="0.25">
      <c r="A4915">
        <v>10442</v>
      </c>
      <c r="B4915">
        <v>2015</v>
      </c>
      <c r="C4915" t="s">
        <v>3479</v>
      </c>
      <c r="D4915" t="s">
        <v>39</v>
      </c>
      <c r="E4915" t="s">
        <v>3194</v>
      </c>
      <c r="F4915" t="s">
        <v>3532</v>
      </c>
      <c r="G4915" t="s">
        <v>3841</v>
      </c>
      <c r="H4915">
        <v>57</v>
      </c>
      <c r="I4915">
        <v>55</v>
      </c>
      <c r="K4915" t="s">
        <v>2390</v>
      </c>
      <c r="L4915">
        <v>1</v>
      </c>
      <c r="M4915" t="s">
        <v>9413</v>
      </c>
    </row>
    <row r="4916" spans="1:13" x14ac:dyDescent="0.25">
      <c r="A4916">
        <v>10443</v>
      </c>
      <c r="B4916">
        <v>2015</v>
      </c>
      <c r="C4916" t="s">
        <v>3479</v>
      </c>
      <c r="D4916" t="s">
        <v>40</v>
      </c>
      <c r="E4916" t="s">
        <v>3194</v>
      </c>
      <c r="F4916" t="s">
        <v>3480</v>
      </c>
      <c r="G4916" t="s">
        <v>3842</v>
      </c>
      <c r="H4916">
        <v>96</v>
      </c>
      <c r="I4916">
        <v>59</v>
      </c>
      <c r="K4916" t="s">
        <v>3000</v>
      </c>
      <c r="L4916">
        <v>1</v>
      </c>
      <c r="M4916" t="s">
        <v>9311</v>
      </c>
    </row>
    <row r="4917" spans="1:13" x14ac:dyDescent="0.25">
      <c r="A4917">
        <v>10447</v>
      </c>
      <c r="B4917">
        <v>2015</v>
      </c>
      <c r="C4917" t="s">
        <v>3479</v>
      </c>
      <c r="D4917" t="s">
        <v>208</v>
      </c>
      <c r="E4917" t="s">
        <v>3194</v>
      </c>
      <c r="F4917" t="s">
        <v>3470</v>
      </c>
      <c r="G4917" t="s">
        <v>3842</v>
      </c>
      <c r="H4917">
        <v>81</v>
      </c>
      <c r="I4917">
        <v>66</v>
      </c>
      <c r="K4917" t="s">
        <v>1690</v>
      </c>
      <c r="L4917">
        <v>1</v>
      </c>
      <c r="M4917" t="s">
        <v>9294</v>
      </c>
    </row>
    <row r="4918" spans="1:13" x14ac:dyDescent="0.25">
      <c r="A4918">
        <v>10448</v>
      </c>
      <c r="B4918">
        <v>2015</v>
      </c>
      <c r="C4918" t="s">
        <v>3479</v>
      </c>
      <c r="D4918" t="s">
        <v>47</v>
      </c>
      <c r="E4918" t="s">
        <v>3194</v>
      </c>
      <c r="F4918" t="s">
        <v>3420</v>
      </c>
      <c r="G4918" t="s">
        <v>3841</v>
      </c>
      <c r="H4918">
        <v>84</v>
      </c>
      <c r="I4918">
        <v>69</v>
      </c>
      <c r="K4918" t="s">
        <v>1691</v>
      </c>
      <c r="L4918">
        <v>1</v>
      </c>
      <c r="M4918" t="s">
        <v>9414</v>
      </c>
    </row>
    <row r="4919" spans="1:13" x14ac:dyDescent="0.25">
      <c r="A4919">
        <v>10451</v>
      </c>
      <c r="B4919">
        <v>2015</v>
      </c>
      <c r="C4919" t="s">
        <v>3479</v>
      </c>
      <c r="D4919" t="s">
        <v>303</v>
      </c>
      <c r="E4919" t="s">
        <v>3194</v>
      </c>
      <c r="F4919" t="s">
        <v>3529</v>
      </c>
      <c r="G4919" t="s">
        <v>3842</v>
      </c>
      <c r="H4919">
        <v>64</v>
      </c>
      <c r="I4919">
        <v>42</v>
      </c>
      <c r="K4919" t="s">
        <v>2579</v>
      </c>
      <c r="L4919">
        <v>1</v>
      </c>
      <c r="M4919" t="s">
        <v>9397</v>
      </c>
    </row>
    <row r="4920" spans="1:13" x14ac:dyDescent="0.25">
      <c r="A4920">
        <v>10453</v>
      </c>
      <c r="B4920">
        <v>2015</v>
      </c>
      <c r="C4920" t="s">
        <v>3479</v>
      </c>
      <c r="D4920" t="s">
        <v>56</v>
      </c>
      <c r="E4920" t="s">
        <v>3194</v>
      </c>
      <c r="F4920" t="s">
        <v>3476</v>
      </c>
      <c r="G4920" t="s">
        <v>3842</v>
      </c>
      <c r="H4920">
        <v>68</v>
      </c>
      <c r="I4920">
        <v>58</v>
      </c>
      <c r="K4920" t="s">
        <v>3001</v>
      </c>
      <c r="L4920">
        <v>1</v>
      </c>
      <c r="M4920" t="s">
        <v>9357</v>
      </c>
    </row>
    <row r="4921" spans="1:13" x14ac:dyDescent="0.25">
      <c r="A4921">
        <v>10454</v>
      </c>
      <c r="B4921">
        <v>2015</v>
      </c>
      <c r="C4921" t="s">
        <v>3479</v>
      </c>
      <c r="D4921" t="s">
        <v>308</v>
      </c>
      <c r="E4921" t="s">
        <v>3194</v>
      </c>
      <c r="F4921" t="s">
        <v>3281</v>
      </c>
      <c r="G4921" t="s">
        <v>3842</v>
      </c>
      <c r="H4921">
        <v>75</v>
      </c>
      <c r="I4921">
        <v>69</v>
      </c>
      <c r="K4921" t="s">
        <v>3002</v>
      </c>
      <c r="L4921">
        <v>1</v>
      </c>
      <c r="M4921" t="s">
        <v>9341</v>
      </c>
    </row>
    <row r="4922" spans="1:13" x14ac:dyDescent="0.25">
      <c r="A4922">
        <v>10458</v>
      </c>
      <c r="B4922">
        <v>2015</v>
      </c>
      <c r="C4922" t="s">
        <v>3532</v>
      </c>
      <c r="D4922" t="s">
        <v>65</v>
      </c>
      <c r="E4922" t="s">
        <v>3194</v>
      </c>
      <c r="F4922" t="s">
        <v>3839</v>
      </c>
      <c r="G4922" t="s">
        <v>3842</v>
      </c>
      <c r="H4922">
        <v>106</v>
      </c>
      <c r="I4922">
        <v>39</v>
      </c>
      <c r="K4922" t="s">
        <v>258</v>
      </c>
      <c r="L4922">
        <v>1</v>
      </c>
      <c r="M4922" t="s">
        <v>9417</v>
      </c>
    </row>
    <row r="4923" spans="1:13" x14ac:dyDescent="0.25">
      <c r="A4923">
        <v>10462</v>
      </c>
      <c r="B4923">
        <v>2015</v>
      </c>
      <c r="C4923" t="s">
        <v>3532</v>
      </c>
      <c r="D4923" t="s">
        <v>20</v>
      </c>
      <c r="E4923" t="s">
        <v>3194</v>
      </c>
      <c r="F4923" t="s">
        <v>3839</v>
      </c>
      <c r="G4923" t="s">
        <v>3842</v>
      </c>
      <c r="H4923">
        <v>83</v>
      </c>
      <c r="I4923">
        <v>55</v>
      </c>
      <c r="K4923" t="s">
        <v>235</v>
      </c>
      <c r="L4923">
        <v>1</v>
      </c>
      <c r="M4923" t="s">
        <v>9418</v>
      </c>
    </row>
    <row r="4924" spans="1:13" x14ac:dyDescent="0.25">
      <c r="A4924">
        <v>10463</v>
      </c>
      <c r="B4924">
        <v>2015</v>
      </c>
      <c r="C4924" t="s">
        <v>3532</v>
      </c>
      <c r="D4924" t="s">
        <v>107</v>
      </c>
      <c r="E4924" t="s">
        <v>3194</v>
      </c>
      <c r="F4924" t="s">
        <v>3478</v>
      </c>
      <c r="G4924" t="s">
        <v>3842</v>
      </c>
      <c r="H4924">
        <v>82</v>
      </c>
      <c r="I4924">
        <v>74</v>
      </c>
      <c r="K4924" t="s">
        <v>290</v>
      </c>
      <c r="L4924">
        <v>1</v>
      </c>
      <c r="M4924" t="s">
        <v>9017</v>
      </c>
    </row>
    <row r="4925" spans="1:13" x14ac:dyDescent="0.25">
      <c r="A4925">
        <v>10465</v>
      </c>
      <c r="B4925">
        <v>2015</v>
      </c>
      <c r="C4925" t="s">
        <v>3532</v>
      </c>
      <c r="D4925" t="s">
        <v>331</v>
      </c>
      <c r="E4925" t="s">
        <v>3194</v>
      </c>
      <c r="F4925" t="s">
        <v>3839</v>
      </c>
      <c r="G4925" t="s">
        <v>3842</v>
      </c>
      <c r="H4925">
        <v>78</v>
      </c>
      <c r="I4925">
        <v>53</v>
      </c>
      <c r="K4925" t="s">
        <v>178</v>
      </c>
      <c r="L4925">
        <v>1</v>
      </c>
      <c r="M4925" t="s">
        <v>9419</v>
      </c>
    </row>
    <row r="4926" spans="1:13" x14ac:dyDescent="0.25">
      <c r="A4926">
        <v>10466</v>
      </c>
      <c r="B4926">
        <v>2015</v>
      </c>
      <c r="C4926" t="s">
        <v>3532</v>
      </c>
      <c r="D4926" t="s">
        <v>417</v>
      </c>
      <c r="E4926" t="s">
        <v>3194</v>
      </c>
      <c r="F4926" t="s">
        <v>3839</v>
      </c>
      <c r="G4926" t="s">
        <v>3842</v>
      </c>
      <c r="H4926">
        <v>76</v>
      </c>
      <c r="I4926">
        <v>71</v>
      </c>
      <c r="K4926" t="s">
        <v>154</v>
      </c>
      <c r="L4926">
        <v>1</v>
      </c>
      <c r="M4926" t="s">
        <v>9420</v>
      </c>
    </row>
    <row r="4927" spans="1:13" x14ac:dyDescent="0.25">
      <c r="A4927">
        <v>10469</v>
      </c>
      <c r="B4927">
        <v>2015</v>
      </c>
      <c r="C4927" t="s">
        <v>3532</v>
      </c>
      <c r="D4927" t="s">
        <v>199</v>
      </c>
      <c r="E4927" t="s">
        <v>3194</v>
      </c>
      <c r="F4927" t="s">
        <v>3480</v>
      </c>
      <c r="G4927" t="s">
        <v>3842</v>
      </c>
      <c r="H4927">
        <v>70</v>
      </c>
      <c r="I4927">
        <v>61</v>
      </c>
      <c r="K4927" t="s">
        <v>1257</v>
      </c>
      <c r="L4927">
        <v>1</v>
      </c>
      <c r="M4927" t="s">
        <v>9306</v>
      </c>
    </row>
    <row r="4928" spans="1:13" x14ac:dyDescent="0.25">
      <c r="A4928">
        <v>10472</v>
      </c>
      <c r="B4928">
        <v>2015</v>
      </c>
      <c r="C4928" t="s">
        <v>3532</v>
      </c>
      <c r="D4928" t="s">
        <v>271</v>
      </c>
      <c r="E4928" t="s">
        <v>3194</v>
      </c>
      <c r="F4928" t="s">
        <v>3523</v>
      </c>
      <c r="G4928" t="s">
        <v>3842</v>
      </c>
      <c r="H4928">
        <v>63</v>
      </c>
      <c r="I4928">
        <v>54</v>
      </c>
      <c r="K4928" t="s">
        <v>1220</v>
      </c>
      <c r="L4928">
        <v>1</v>
      </c>
      <c r="M4928" t="s">
        <v>9406</v>
      </c>
    </row>
    <row r="4929" spans="1:13" x14ac:dyDescent="0.25">
      <c r="A4929">
        <v>10473</v>
      </c>
      <c r="B4929">
        <v>2015</v>
      </c>
      <c r="C4929" t="s">
        <v>3532</v>
      </c>
      <c r="D4929" t="s">
        <v>85</v>
      </c>
      <c r="E4929" t="s">
        <v>3194</v>
      </c>
      <c r="F4929" t="s">
        <v>3281</v>
      </c>
      <c r="G4929" t="s">
        <v>3842</v>
      </c>
      <c r="H4929">
        <v>64</v>
      </c>
      <c r="I4929">
        <v>52</v>
      </c>
      <c r="K4929" t="s">
        <v>1221</v>
      </c>
      <c r="L4929">
        <v>1</v>
      </c>
      <c r="M4929" t="s">
        <v>9330</v>
      </c>
    </row>
    <row r="4930" spans="1:13" x14ac:dyDescent="0.25">
      <c r="A4930">
        <v>10475</v>
      </c>
      <c r="B4930">
        <v>2015</v>
      </c>
      <c r="C4930" t="s">
        <v>3532</v>
      </c>
      <c r="D4930" t="s">
        <v>40</v>
      </c>
      <c r="E4930" t="s">
        <v>3194</v>
      </c>
      <c r="F4930" t="s">
        <v>3420</v>
      </c>
      <c r="G4930" t="s">
        <v>3841</v>
      </c>
      <c r="H4930">
        <v>61</v>
      </c>
      <c r="I4930">
        <v>57</v>
      </c>
      <c r="K4930" t="s">
        <v>1262</v>
      </c>
      <c r="L4930">
        <v>1</v>
      </c>
      <c r="M4930" t="s">
        <v>9422</v>
      </c>
    </row>
    <row r="4931" spans="1:13" x14ac:dyDescent="0.25">
      <c r="A4931">
        <v>10476</v>
      </c>
      <c r="B4931">
        <v>2015</v>
      </c>
      <c r="C4931" t="s">
        <v>3532</v>
      </c>
      <c r="D4931" t="s">
        <v>317</v>
      </c>
      <c r="E4931" t="s">
        <v>3194</v>
      </c>
      <c r="F4931" t="s">
        <v>3476</v>
      </c>
      <c r="G4931" t="s">
        <v>3841</v>
      </c>
      <c r="H4931">
        <v>57</v>
      </c>
      <c r="I4931">
        <v>53</v>
      </c>
      <c r="K4931" t="s">
        <v>1263</v>
      </c>
      <c r="L4931">
        <v>1</v>
      </c>
      <c r="M4931" t="s">
        <v>9352</v>
      </c>
    </row>
    <row r="4932" spans="1:13" x14ac:dyDescent="0.25">
      <c r="A4932">
        <v>10478</v>
      </c>
      <c r="B4932">
        <v>2015</v>
      </c>
      <c r="C4932" t="s">
        <v>3532</v>
      </c>
      <c r="D4932" t="s">
        <v>44</v>
      </c>
      <c r="E4932" t="s">
        <v>3194</v>
      </c>
      <c r="F4932" t="s">
        <v>3481</v>
      </c>
      <c r="G4932" t="s">
        <v>3842</v>
      </c>
      <c r="H4932">
        <v>67</v>
      </c>
      <c r="I4932">
        <v>61</v>
      </c>
      <c r="K4932" t="s">
        <v>1597</v>
      </c>
      <c r="L4932">
        <v>1</v>
      </c>
      <c r="M4932" t="s">
        <v>9381</v>
      </c>
    </row>
    <row r="4933" spans="1:13" x14ac:dyDescent="0.25">
      <c r="A4933">
        <v>10481</v>
      </c>
      <c r="B4933">
        <v>2015</v>
      </c>
      <c r="C4933" t="s">
        <v>3532</v>
      </c>
      <c r="D4933" t="s">
        <v>300</v>
      </c>
      <c r="E4933" t="s">
        <v>3194</v>
      </c>
      <c r="F4933" t="s">
        <v>3479</v>
      </c>
      <c r="G4933" t="s">
        <v>3842</v>
      </c>
      <c r="H4933">
        <v>67</v>
      </c>
      <c r="I4933">
        <v>55</v>
      </c>
      <c r="K4933" t="s">
        <v>1226</v>
      </c>
      <c r="L4933">
        <v>1</v>
      </c>
      <c r="M4933" t="s">
        <v>9415</v>
      </c>
    </row>
    <row r="4934" spans="1:13" x14ac:dyDescent="0.25">
      <c r="A4934">
        <v>10482</v>
      </c>
      <c r="B4934">
        <v>2015</v>
      </c>
      <c r="C4934" t="s">
        <v>3532</v>
      </c>
      <c r="D4934" t="s">
        <v>92</v>
      </c>
      <c r="E4934" t="s">
        <v>3194</v>
      </c>
      <c r="F4934" t="s">
        <v>3470</v>
      </c>
      <c r="G4934" t="s">
        <v>3842</v>
      </c>
      <c r="H4934">
        <v>69</v>
      </c>
      <c r="I4934">
        <v>58</v>
      </c>
      <c r="K4934" t="s">
        <v>1227</v>
      </c>
      <c r="L4934">
        <v>1</v>
      </c>
      <c r="M4934" t="s">
        <v>9297</v>
      </c>
    </row>
    <row r="4935" spans="1:13" x14ac:dyDescent="0.25">
      <c r="A4935">
        <v>10486</v>
      </c>
      <c r="B4935">
        <v>2015</v>
      </c>
      <c r="C4935" t="s">
        <v>3532</v>
      </c>
      <c r="D4935" t="s">
        <v>308</v>
      </c>
      <c r="E4935" t="s">
        <v>3194</v>
      </c>
      <c r="F4935" t="s">
        <v>3484</v>
      </c>
      <c r="G4935" t="s">
        <v>3841</v>
      </c>
      <c r="H4935">
        <v>58</v>
      </c>
      <c r="I4935">
        <v>50</v>
      </c>
      <c r="K4935" t="s">
        <v>3004</v>
      </c>
      <c r="L4935">
        <v>1</v>
      </c>
      <c r="M4935" t="s">
        <v>9373</v>
      </c>
    </row>
    <row r="4936" spans="1:13" x14ac:dyDescent="0.25">
      <c r="A4936">
        <v>10487</v>
      </c>
      <c r="B4936">
        <v>2015</v>
      </c>
      <c r="C4936" t="s">
        <v>3532</v>
      </c>
      <c r="D4936" t="s">
        <v>310</v>
      </c>
      <c r="E4936" t="s">
        <v>3194</v>
      </c>
      <c r="F4936" t="s">
        <v>3529</v>
      </c>
      <c r="G4936" t="s">
        <v>3842</v>
      </c>
      <c r="H4936">
        <v>56</v>
      </c>
      <c r="I4936">
        <v>53</v>
      </c>
      <c r="K4936" t="s">
        <v>3005</v>
      </c>
      <c r="L4936">
        <v>1</v>
      </c>
      <c r="M4936" t="s">
        <v>9399</v>
      </c>
    </row>
    <row r="4937" spans="1:13" x14ac:dyDescent="0.25">
      <c r="A4937">
        <v>10490</v>
      </c>
      <c r="B4937">
        <v>2015</v>
      </c>
      <c r="C4937" t="s">
        <v>3420</v>
      </c>
      <c r="D4937" t="s">
        <v>148</v>
      </c>
      <c r="E4937" t="s">
        <v>3194</v>
      </c>
      <c r="F4937" t="s">
        <v>3405</v>
      </c>
      <c r="G4937" t="s">
        <v>3841</v>
      </c>
      <c r="H4937">
        <v>74</v>
      </c>
      <c r="I4937">
        <v>68</v>
      </c>
      <c r="K4937" t="s">
        <v>11</v>
      </c>
      <c r="L4937">
        <v>1</v>
      </c>
      <c r="M4937" t="s">
        <v>7349</v>
      </c>
    </row>
    <row r="4938" spans="1:13" x14ac:dyDescent="0.25">
      <c r="A4938">
        <v>10492</v>
      </c>
      <c r="B4938">
        <v>2015</v>
      </c>
      <c r="C4938" t="s">
        <v>3420</v>
      </c>
      <c r="D4938" t="s">
        <v>12</v>
      </c>
      <c r="E4938" t="s">
        <v>3194</v>
      </c>
      <c r="F4938" t="s">
        <v>3525</v>
      </c>
      <c r="G4938" t="s">
        <v>3842</v>
      </c>
      <c r="H4938">
        <v>87</v>
      </c>
      <c r="I4938">
        <v>69</v>
      </c>
      <c r="K4938" t="s">
        <v>100</v>
      </c>
      <c r="L4938">
        <v>1</v>
      </c>
      <c r="M4938" t="s">
        <v>8910</v>
      </c>
    </row>
    <row r="4939" spans="1:13" x14ac:dyDescent="0.25">
      <c r="A4939">
        <v>10496</v>
      </c>
      <c r="B4939">
        <v>2015</v>
      </c>
      <c r="C4939" t="s">
        <v>3420</v>
      </c>
      <c r="D4939" t="s">
        <v>20</v>
      </c>
      <c r="E4939" t="s">
        <v>3194</v>
      </c>
      <c r="F4939" t="s">
        <v>3391</v>
      </c>
      <c r="G4939" t="s">
        <v>3842</v>
      </c>
      <c r="H4939">
        <v>63</v>
      </c>
      <c r="I4939">
        <v>56</v>
      </c>
      <c r="K4939" t="s">
        <v>291</v>
      </c>
      <c r="L4939">
        <v>1</v>
      </c>
      <c r="M4939" t="s">
        <v>5715</v>
      </c>
    </row>
    <row r="4940" spans="1:13" x14ac:dyDescent="0.25">
      <c r="A4940">
        <v>10498</v>
      </c>
      <c r="B4940">
        <v>2015</v>
      </c>
      <c r="C4940" t="s">
        <v>3420</v>
      </c>
      <c r="D4940" t="s">
        <v>26</v>
      </c>
      <c r="E4940" t="s">
        <v>3194</v>
      </c>
      <c r="F4940" t="s">
        <v>3839</v>
      </c>
      <c r="G4940" t="s">
        <v>3842</v>
      </c>
      <c r="H4940">
        <v>89</v>
      </c>
      <c r="I4940">
        <v>50</v>
      </c>
      <c r="K4940" t="s">
        <v>154</v>
      </c>
      <c r="L4940">
        <v>1</v>
      </c>
      <c r="M4940" t="s">
        <v>9424</v>
      </c>
    </row>
    <row r="4941" spans="1:13" x14ac:dyDescent="0.25">
      <c r="A4941">
        <v>10499</v>
      </c>
      <c r="B4941">
        <v>2015</v>
      </c>
      <c r="C4941" t="s">
        <v>3420</v>
      </c>
      <c r="D4941" t="s">
        <v>30</v>
      </c>
      <c r="E4941" t="s">
        <v>3194</v>
      </c>
      <c r="F4941" t="s">
        <v>3476</v>
      </c>
      <c r="G4941" t="s">
        <v>3842</v>
      </c>
      <c r="H4941">
        <v>62</v>
      </c>
      <c r="I4941">
        <v>61</v>
      </c>
      <c r="K4941" t="s">
        <v>1205</v>
      </c>
      <c r="L4941">
        <v>1</v>
      </c>
      <c r="M4941" t="s">
        <v>9346</v>
      </c>
    </row>
    <row r="4942" spans="1:13" x14ac:dyDescent="0.25">
      <c r="A4942">
        <v>10500</v>
      </c>
      <c r="B4942">
        <v>2015</v>
      </c>
      <c r="C4942" t="s">
        <v>3420</v>
      </c>
      <c r="D4942" t="s">
        <v>32</v>
      </c>
      <c r="E4942" t="s">
        <v>3194</v>
      </c>
      <c r="F4942" t="s">
        <v>3481</v>
      </c>
      <c r="G4942" t="s">
        <v>3842</v>
      </c>
      <c r="H4942">
        <v>99</v>
      </c>
      <c r="I4942">
        <v>87</v>
      </c>
      <c r="K4942" t="s">
        <v>3007</v>
      </c>
      <c r="L4942">
        <v>1</v>
      </c>
      <c r="M4942" t="s">
        <v>9377</v>
      </c>
    </row>
    <row r="4943" spans="1:13" x14ac:dyDescent="0.25">
      <c r="A4943">
        <v>10502</v>
      </c>
      <c r="B4943">
        <v>2015</v>
      </c>
      <c r="C4943" t="s">
        <v>3420</v>
      </c>
      <c r="D4943" t="s">
        <v>159</v>
      </c>
      <c r="E4943" t="s">
        <v>3194</v>
      </c>
      <c r="F4943" t="s">
        <v>3532</v>
      </c>
      <c r="G4943" t="s">
        <v>3841</v>
      </c>
      <c r="H4943">
        <v>76</v>
      </c>
      <c r="I4943">
        <v>73</v>
      </c>
      <c r="J4943" t="s">
        <v>3843</v>
      </c>
      <c r="K4943" t="s">
        <v>1207</v>
      </c>
      <c r="L4943">
        <v>1</v>
      </c>
      <c r="M4943" t="s">
        <v>9421</v>
      </c>
    </row>
    <row r="4944" spans="1:13" x14ac:dyDescent="0.25">
      <c r="A4944">
        <v>10503</v>
      </c>
      <c r="B4944">
        <v>2015</v>
      </c>
      <c r="C4944" t="s">
        <v>3420</v>
      </c>
      <c r="D4944" t="s">
        <v>36</v>
      </c>
      <c r="E4944" t="s">
        <v>3194</v>
      </c>
      <c r="F4944" t="s">
        <v>3480</v>
      </c>
      <c r="G4944" t="s">
        <v>3842</v>
      </c>
      <c r="H4944">
        <v>77</v>
      </c>
      <c r="I4944">
        <v>50</v>
      </c>
      <c r="K4944" t="s">
        <v>3008</v>
      </c>
      <c r="L4944">
        <v>1</v>
      </c>
      <c r="M4944" t="s">
        <v>9308</v>
      </c>
    </row>
    <row r="4945" spans="1:13" x14ac:dyDescent="0.25">
      <c r="A4945">
        <v>10505</v>
      </c>
      <c r="B4945">
        <v>2015</v>
      </c>
      <c r="C4945" t="s">
        <v>3420</v>
      </c>
      <c r="D4945" t="s">
        <v>39</v>
      </c>
      <c r="E4945" t="s">
        <v>3194</v>
      </c>
      <c r="F4945" t="s">
        <v>3529</v>
      </c>
      <c r="G4945" t="s">
        <v>3842</v>
      </c>
      <c r="H4945">
        <v>66</v>
      </c>
      <c r="I4945">
        <v>55</v>
      </c>
      <c r="K4945" t="s">
        <v>1210</v>
      </c>
      <c r="L4945">
        <v>1</v>
      </c>
      <c r="M4945" t="s">
        <v>9394</v>
      </c>
    </row>
    <row r="4946" spans="1:13" x14ac:dyDescent="0.25">
      <c r="A4946">
        <v>10508</v>
      </c>
      <c r="B4946">
        <v>2015</v>
      </c>
      <c r="C4946" t="s">
        <v>3420</v>
      </c>
      <c r="D4946" t="s">
        <v>277</v>
      </c>
      <c r="E4946" t="s">
        <v>3194</v>
      </c>
      <c r="F4946" t="s">
        <v>3484</v>
      </c>
      <c r="G4946" t="s">
        <v>3841</v>
      </c>
      <c r="H4946">
        <v>88</v>
      </c>
      <c r="I4946">
        <v>74</v>
      </c>
      <c r="K4946" t="s">
        <v>3009</v>
      </c>
      <c r="L4946">
        <v>1</v>
      </c>
      <c r="M4946" t="s">
        <v>9368</v>
      </c>
    </row>
    <row r="4947" spans="1:13" x14ac:dyDescent="0.25">
      <c r="A4947">
        <v>10509</v>
      </c>
      <c r="B4947">
        <v>2015</v>
      </c>
      <c r="C4947" t="s">
        <v>3420</v>
      </c>
      <c r="D4947" t="s">
        <v>44</v>
      </c>
      <c r="E4947" t="s">
        <v>3194</v>
      </c>
      <c r="F4947" t="s">
        <v>3523</v>
      </c>
      <c r="G4947" t="s">
        <v>3841</v>
      </c>
      <c r="H4947">
        <v>55</v>
      </c>
      <c r="I4947">
        <v>54</v>
      </c>
      <c r="K4947" t="s">
        <v>3010</v>
      </c>
      <c r="L4947">
        <v>1</v>
      </c>
      <c r="M4947" t="s">
        <v>9408</v>
      </c>
    </row>
    <row r="4948" spans="1:13" x14ac:dyDescent="0.25">
      <c r="A4948">
        <v>10513</v>
      </c>
      <c r="B4948">
        <v>2015</v>
      </c>
      <c r="C4948" t="s">
        <v>3420</v>
      </c>
      <c r="D4948" t="s">
        <v>303</v>
      </c>
      <c r="E4948" t="s">
        <v>3194</v>
      </c>
      <c r="F4948" t="s">
        <v>3470</v>
      </c>
      <c r="G4948" t="s">
        <v>3842</v>
      </c>
      <c r="H4948">
        <v>81</v>
      </c>
      <c r="I4948">
        <v>68</v>
      </c>
      <c r="K4948" t="s">
        <v>3011</v>
      </c>
      <c r="L4948">
        <v>1</v>
      </c>
      <c r="M4948" t="s">
        <v>9298</v>
      </c>
    </row>
    <row r="4949" spans="1:13" x14ac:dyDescent="0.25">
      <c r="A4949">
        <v>10514</v>
      </c>
      <c r="B4949">
        <v>2015</v>
      </c>
      <c r="C4949" t="s">
        <v>3420</v>
      </c>
      <c r="D4949" t="s">
        <v>95</v>
      </c>
      <c r="E4949" t="s">
        <v>3194</v>
      </c>
      <c r="F4949" t="s">
        <v>3479</v>
      </c>
      <c r="G4949" t="s">
        <v>3841</v>
      </c>
      <c r="H4949">
        <v>81</v>
      </c>
      <c r="I4949">
        <v>70</v>
      </c>
      <c r="K4949" t="s">
        <v>3012</v>
      </c>
      <c r="L4949">
        <v>1</v>
      </c>
      <c r="M4949" t="s">
        <v>9416</v>
      </c>
    </row>
    <row r="4950" spans="1:13" x14ac:dyDescent="0.25">
      <c r="A4950">
        <v>10516</v>
      </c>
      <c r="B4950">
        <v>2015</v>
      </c>
      <c r="C4950" t="s">
        <v>3420</v>
      </c>
      <c r="D4950" t="s">
        <v>56</v>
      </c>
      <c r="E4950" t="s">
        <v>3194</v>
      </c>
      <c r="F4950" t="s">
        <v>3281</v>
      </c>
      <c r="G4950" t="s">
        <v>3842</v>
      </c>
      <c r="H4950">
        <v>82</v>
      </c>
      <c r="I4950">
        <v>73</v>
      </c>
      <c r="K4950" t="s">
        <v>3013</v>
      </c>
      <c r="L4950">
        <v>1</v>
      </c>
      <c r="M4950" t="s">
        <v>9340</v>
      </c>
    </row>
    <row r="4951" spans="1:13" x14ac:dyDescent="0.25">
      <c r="A4951">
        <v>10520</v>
      </c>
      <c r="B4951">
        <v>2015</v>
      </c>
      <c r="C4951" t="s">
        <v>3305</v>
      </c>
      <c r="D4951" t="s">
        <v>64</v>
      </c>
      <c r="E4951" t="s">
        <v>3194</v>
      </c>
      <c r="F4951" t="s">
        <v>3371</v>
      </c>
      <c r="G4951" t="s">
        <v>3842</v>
      </c>
      <c r="H4951">
        <v>95</v>
      </c>
      <c r="I4951">
        <v>90</v>
      </c>
      <c r="K4951" t="s">
        <v>176</v>
      </c>
      <c r="L4951">
        <v>1</v>
      </c>
      <c r="M4951" t="s">
        <v>6297</v>
      </c>
    </row>
    <row r="4952" spans="1:13" x14ac:dyDescent="0.25">
      <c r="A4952">
        <v>10521</v>
      </c>
      <c r="B4952">
        <v>2015</v>
      </c>
      <c r="C4952" t="s">
        <v>3305</v>
      </c>
      <c r="D4952" t="s">
        <v>148</v>
      </c>
      <c r="E4952" t="s">
        <v>3194</v>
      </c>
      <c r="F4952" t="s">
        <v>3281</v>
      </c>
      <c r="G4952" t="s">
        <v>3842</v>
      </c>
      <c r="H4952">
        <v>91</v>
      </c>
      <c r="I4952">
        <v>62</v>
      </c>
      <c r="K4952" t="s">
        <v>258</v>
      </c>
      <c r="L4952">
        <v>1</v>
      </c>
      <c r="M4952" t="s">
        <v>9324</v>
      </c>
    </row>
    <row r="4953" spans="1:13" x14ac:dyDescent="0.25">
      <c r="A4953">
        <v>10522</v>
      </c>
      <c r="B4953">
        <v>2015</v>
      </c>
      <c r="C4953" t="s">
        <v>3305</v>
      </c>
      <c r="D4953" t="s">
        <v>10</v>
      </c>
      <c r="E4953" t="s">
        <v>3194</v>
      </c>
      <c r="F4953" t="s">
        <v>3839</v>
      </c>
      <c r="G4953" t="s">
        <v>3842</v>
      </c>
      <c r="H4953">
        <v>101</v>
      </c>
      <c r="I4953">
        <v>48</v>
      </c>
      <c r="K4953" t="s">
        <v>259</v>
      </c>
      <c r="L4953">
        <v>1</v>
      </c>
      <c r="M4953" t="s">
        <v>9425</v>
      </c>
    </row>
    <row r="4954" spans="1:13" x14ac:dyDescent="0.25">
      <c r="A4954">
        <v>10526</v>
      </c>
      <c r="B4954">
        <v>2015</v>
      </c>
      <c r="C4954" t="s">
        <v>3305</v>
      </c>
      <c r="D4954" t="s">
        <v>16</v>
      </c>
      <c r="E4954" t="s">
        <v>3194</v>
      </c>
      <c r="F4954" t="s">
        <v>3498</v>
      </c>
      <c r="G4954" t="s">
        <v>3842</v>
      </c>
      <c r="H4954">
        <v>90</v>
      </c>
      <c r="I4954">
        <v>76</v>
      </c>
      <c r="K4954" t="s">
        <v>105</v>
      </c>
      <c r="L4954">
        <v>1</v>
      </c>
      <c r="M4954" t="s">
        <v>8174</v>
      </c>
    </row>
    <row r="4955" spans="1:13" x14ac:dyDescent="0.25">
      <c r="A4955">
        <v>10529</v>
      </c>
      <c r="B4955">
        <v>2015</v>
      </c>
      <c r="C4955" t="s">
        <v>3305</v>
      </c>
      <c r="D4955" t="s">
        <v>197</v>
      </c>
      <c r="E4955" t="s">
        <v>3194</v>
      </c>
      <c r="F4955" t="s">
        <v>3408</v>
      </c>
      <c r="G4955" t="s">
        <v>3841</v>
      </c>
      <c r="H4955">
        <v>65</v>
      </c>
      <c r="I4955">
        <v>61</v>
      </c>
      <c r="K4955" t="s">
        <v>265</v>
      </c>
      <c r="L4955">
        <v>1</v>
      </c>
      <c r="M4955" t="s">
        <v>8431</v>
      </c>
    </row>
    <row r="4956" spans="1:13" x14ac:dyDescent="0.25">
      <c r="A4956">
        <v>10531</v>
      </c>
      <c r="B4956">
        <v>2015</v>
      </c>
      <c r="C4956" t="s">
        <v>3305</v>
      </c>
      <c r="D4956" t="s">
        <v>26</v>
      </c>
      <c r="E4956" t="s">
        <v>3194</v>
      </c>
      <c r="F4956" t="s">
        <v>3267</v>
      </c>
      <c r="G4956" t="s">
        <v>3842</v>
      </c>
      <c r="H4956">
        <v>79</v>
      </c>
      <c r="I4956">
        <v>77</v>
      </c>
      <c r="K4956" t="s">
        <v>267</v>
      </c>
      <c r="L4956">
        <v>1</v>
      </c>
      <c r="M4956" t="s">
        <v>8398</v>
      </c>
    </row>
    <row r="4957" spans="1:13" x14ac:dyDescent="0.25">
      <c r="A4957">
        <v>10532</v>
      </c>
      <c r="B4957">
        <v>2015</v>
      </c>
      <c r="C4957" t="s">
        <v>3305</v>
      </c>
      <c r="D4957" t="s">
        <v>181</v>
      </c>
      <c r="E4957" t="s">
        <v>3194</v>
      </c>
      <c r="F4957" t="s">
        <v>3286</v>
      </c>
      <c r="G4957" t="s">
        <v>3842</v>
      </c>
      <c r="H4957">
        <v>77</v>
      </c>
      <c r="I4957">
        <v>71</v>
      </c>
      <c r="J4957" t="s">
        <v>3843</v>
      </c>
      <c r="K4957" t="s">
        <v>528</v>
      </c>
      <c r="L4957">
        <v>1</v>
      </c>
      <c r="M4957" t="s">
        <v>4483</v>
      </c>
    </row>
    <row r="4958" spans="1:13" x14ac:dyDescent="0.25">
      <c r="A4958">
        <v>10533</v>
      </c>
      <c r="B4958">
        <v>2015</v>
      </c>
      <c r="C4958" t="s">
        <v>3305</v>
      </c>
      <c r="D4958" t="s">
        <v>133</v>
      </c>
      <c r="E4958" t="s">
        <v>3194</v>
      </c>
      <c r="F4958" t="s">
        <v>3828</v>
      </c>
      <c r="G4958" t="s">
        <v>3841</v>
      </c>
      <c r="H4958">
        <v>87</v>
      </c>
      <c r="I4958">
        <v>80</v>
      </c>
      <c r="K4958" t="s">
        <v>733</v>
      </c>
      <c r="L4958">
        <v>1</v>
      </c>
      <c r="M4958" t="s">
        <v>9427</v>
      </c>
    </row>
    <row r="4959" spans="1:13" x14ac:dyDescent="0.25">
      <c r="A4959">
        <v>10534</v>
      </c>
      <c r="B4959">
        <v>2015</v>
      </c>
      <c r="C4959" t="s">
        <v>3305</v>
      </c>
      <c r="D4959" t="s">
        <v>134</v>
      </c>
      <c r="E4959" t="s">
        <v>3194</v>
      </c>
      <c r="F4959" t="s">
        <v>3407</v>
      </c>
      <c r="G4959" t="s">
        <v>3842</v>
      </c>
      <c r="H4959">
        <v>97</v>
      </c>
      <c r="I4959">
        <v>88</v>
      </c>
      <c r="K4959" t="s">
        <v>734</v>
      </c>
      <c r="L4959">
        <v>1</v>
      </c>
      <c r="M4959" t="s">
        <v>9428</v>
      </c>
    </row>
    <row r="4960" spans="1:13" x14ac:dyDescent="0.25">
      <c r="A4960">
        <v>10537</v>
      </c>
      <c r="B4960">
        <v>2015</v>
      </c>
      <c r="C4960" t="s">
        <v>3305</v>
      </c>
      <c r="D4960" t="s">
        <v>159</v>
      </c>
      <c r="E4960" t="s">
        <v>3194</v>
      </c>
      <c r="F4960" t="s">
        <v>3455</v>
      </c>
      <c r="G4960" t="s">
        <v>3841</v>
      </c>
      <c r="H4960">
        <v>67</v>
      </c>
      <c r="I4960">
        <v>61</v>
      </c>
      <c r="K4960" t="s">
        <v>736</v>
      </c>
      <c r="L4960">
        <v>1</v>
      </c>
      <c r="M4960" t="s">
        <v>9431</v>
      </c>
    </row>
    <row r="4961" spans="1:13" x14ac:dyDescent="0.25">
      <c r="A4961">
        <v>10538</v>
      </c>
      <c r="B4961">
        <v>2015</v>
      </c>
      <c r="C4961" t="s">
        <v>3305</v>
      </c>
      <c r="D4961" t="s">
        <v>36</v>
      </c>
      <c r="E4961" t="s">
        <v>3194</v>
      </c>
      <c r="F4961" t="s">
        <v>3461</v>
      </c>
      <c r="G4961" t="s">
        <v>3842</v>
      </c>
      <c r="H4961">
        <v>85</v>
      </c>
      <c r="I4961">
        <v>72</v>
      </c>
      <c r="K4961" t="s">
        <v>737</v>
      </c>
      <c r="L4961">
        <v>1</v>
      </c>
      <c r="M4961" t="s">
        <v>9432</v>
      </c>
    </row>
    <row r="4962" spans="1:13" x14ac:dyDescent="0.25">
      <c r="A4962">
        <v>10542</v>
      </c>
      <c r="B4962">
        <v>2015</v>
      </c>
      <c r="C4962" t="s">
        <v>3305</v>
      </c>
      <c r="D4962" t="s">
        <v>277</v>
      </c>
      <c r="E4962" t="s">
        <v>3194</v>
      </c>
      <c r="F4962" t="s">
        <v>3383</v>
      </c>
      <c r="G4962" t="s">
        <v>3842</v>
      </c>
      <c r="H4962">
        <v>78</v>
      </c>
      <c r="I4962">
        <v>74</v>
      </c>
      <c r="K4962" t="s">
        <v>1350</v>
      </c>
      <c r="L4962">
        <v>1</v>
      </c>
      <c r="M4962" t="s">
        <v>9436</v>
      </c>
    </row>
    <row r="4963" spans="1:13" x14ac:dyDescent="0.25">
      <c r="A4963">
        <v>10543</v>
      </c>
      <c r="B4963">
        <v>2015</v>
      </c>
      <c r="C4963" t="s">
        <v>3305</v>
      </c>
      <c r="D4963" t="s">
        <v>44</v>
      </c>
      <c r="E4963" t="s">
        <v>3194</v>
      </c>
      <c r="F4963" t="s">
        <v>3451</v>
      </c>
      <c r="G4963" t="s">
        <v>3842</v>
      </c>
      <c r="H4963">
        <v>78</v>
      </c>
      <c r="I4963">
        <v>57</v>
      </c>
      <c r="K4963" t="s">
        <v>539</v>
      </c>
      <c r="L4963">
        <v>1</v>
      </c>
      <c r="M4963" t="s">
        <v>9437</v>
      </c>
    </row>
    <row r="4964" spans="1:13" x14ac:dyDescent="0.25">
      <c r="A4964">
        <v>10546</v>
      </c>
      <c r="B4964">
        <v>2015</v>
      </c>
      <c r="C4964" t="s">
        <v>3305</v>
      </c>
      <c r="D4964" t="s">
        <v>300</v>
      </c>
      <c r="E4964" t="s">
        <v>3194</v>
      </c>
      <c r="F4964" t="s">
        <v>3412</v>
      </c>
      <c r="G4964" t="s">
        <v>3842</v>
      </c>
      <c r="H4964">
        <v>82</v>
      </c>
      <c r="I4964">
        <v>60</v>
      </c>
      <c r="K4964" t="s">
        <v>764</v>
      </c>
      <c r="L4964">
        <v>1</v>
      </c>
      <c r="M4964" t="s">
        <v>9440</v>
      </c>
    </row>
    <row r="4965" spans="1:13" x14ac:dyDescent="0.25">
      <c r="A4965">
        <v>10547</v>
      </c>
      <c r="B4965">
        <v>2015</v>
      </c>
      <c r="C4965" t="s">
        <v>3305</v>
      </c>
      <c r="D4965" t="s">
        <v>92</v>
      </c>
      <c r="E4965" t="s">
        <v>3194</v>
      </c>
      <c r="F4965" t="s">
        <v>3511</v>
      </c>
      <c r="G4965" t="s">
        <v>3842</v>
      </c>
      <c r="H4965">
        <v>84</v>
      </c>
      <c r="I4965">
        <v>59</v>
      </c>
      <c r="K4965" t="s">
        <v>1031</v>
      </c>
      <c r="L4965">
        <v>1</v>
      </c>
      <c r="M4965" t="s">
        <v>9441</v>
      </c>
    </row>
    <row r="4966" spans="1:13" x14ac:dyDescent="0.25">
      <c r="A4966">
        <v>10548</v>
      </c>
      <c r="B4966">
        <v>2015</v>
      </c>
      <c r="C4966" t="s">
        <v>3305</v>
      </c>
      <c r="D4966" t="s">
        <v>303</v>
      </c>
      <c r="E4966" t="s">
        <v>3194</v>
      </c>
      <c r="F4966" t="s">
        <v>3510</v>
      </c>
      <c r="G4966" t="s">
        <v>3842</v>
      </c>
      <c r="H4966">
        <v>75</v>
      </c>
      <c r="I4966">
        <v>62</v>
      </c>
      <c r="K4966" t="s">
        <v>641</v>
      </c>
      <c r="L4966">
        <v>1</v>
      </c>
      <c r="M4966" t="s">
        <v>9442</v>
      </c>
    </row>
    <row r="4967" spans="1:13" x14ac:dyDescent="0.25">
      <c r="A4967">
        <v>10554</v>
      </c>
      <c r="B4967">
        <v>2015</v>
      </c>
      <c r="C4967" t="s">
        <v>3828</v>
      </c>
      <c r="D4967" t="s">
        <v>64</v>
      </c>
      <c r="E4967" t="s">
        <v>3194</v>
      </c>
      <c r="F4967" t="s">
        <v>3386</v>
      </c>
      <c r="G4967" t="s">
        <v>3842</v>
      </c>
      <c r="H4967">
        <v>104</v>
      </c>
      <c r="I4967">
        <v>58</v>
      </c>
      <c r="K4967" t="s">
        <v>176</v>
      </c>
      <c r="L4967">
        <v>1</v>
      </c>
      <c r="M4967" t="s">
        <v>5683</v>
      </c>
    </row>
    <row r="4968" spans="1:13" x14ac:dyDescent="0.25">
      <c r="A4968">
        <v>10555</v>
      </c>
      <c r="B4968">
        <v>2015</v>
      </c>
      <c r="C4968" t="s">
        <v>3828</v>
      </c>
      <c r="D4968" t="s">
        <v>65</v>
      </c>
      <c r="E4968" t="s">
        <v>3194</v>
      </c>
      <c r="F4968" t="s">
        <v>3270</v>
      </c>
      <c r="G4968" t="s">
        <v>3842</v>
      </c>
      <c r="H4968">
        <v>72</v>
      </c>
      <c r="I4968">
        <v>56</v>
      </c>
      <c r="K4968" t="s">
        <v>258</v>
      </c>
      <c r="L4968">
        <v>1</v>
      </c>
      <c r="M4968" t="s">
        <v>4190</v>
      </c>
    </row>
    <row r="4969" spans="1:13" x14ac:dyDescent="0.25">
      <c r="A4969">
        <v>10556</v>
      </c>
      <c r="B4969">
        <v>2015</v>
      </c>
      <c r="C4969" t="s">
        <v>3828</v>
      </c>
      <c r="D4969" t="s">
        <v>10</v>
      </c>
      <c r="E4969" t="s">
        <v>3194</v>
      </c>
      <c r="F4969" t="s">
        <v>3251</v>
      </c>
      <c r="G4969" t="s">
        <v>3842</v>
      </c>
      <c r="H4969">
        <v>94</v>
      </c>
      <c r="I4969">
        <v>42</v>
      </c>
      <c r="K4969" t="s">
        <v>259</v>
      </c>
      <c r="L4969">
        <v>1</v>
      </c>
      <c r="M4969" t="s">
        <v>4533</v>
      </c>
    </row>
    <row r="4970" spans="1:13" x14ac:dyDescent="0.25">
      <c r="A4970">
        <v>10557</v>
      </c>
      <c r="B4970">
        <v>2015</v>
      </c>
      <c r="C4970" t="s">
        <v>3828</v>
      </c>
      <c r="D4970" t="s">
        <v>12</v>
      </c>
      <c r="E4970" t="s">
        <v>3194</v>
      </c>
      <c r="F4970" t="s">
        <v>3839</v>
      </c>
      <c r="G4970" t="s">
        <v>3842</v>
      </c>
      <c r="H4970">
        <v>109</v>
      </c>
      <c r="I4970">
        <v>55</v>
      </c>
      <c r="K4970" t="s">
        <v>260</v>
      </c>
      <c r="L4970">
        <v>1</v>
      </c>
      <c r="M4970" t="s">
        <v>9448</v>
      </c>
    </row>
    <row r="4971" spans="1:13" x14ac:dyDescent="0.25">
      <c r="A4971">
        <v>10560</v>
      </c>
      <c r="B4971">
        <v>2015</v>
      </c>
      <c r="C4971" t="s">
        <v>3828</v>
      </c>
      <c r="D4971" t="s">
        <v>132</v>
      </c>
      <c r="E4971" t="s">
        <v>3194</v>
      </c>
      <c r="F4971" t="s">
        <v>3443</v>
      </c>
      <c r="G4971" t="s">
        <v>3842</v>
      </c>
      <c r="H4971">
        <v>76</v>
      </c>
      <c r="I4971">
        <v>57</v>
      </c>
      <c r="K4971" t="s">
        <v>674</v>
      </c>
      <c r="L4971">
        <v>1</v>
      </c>
      <c r="M4971" t="s">
        <v>9042</v>
      </c>
    </row>
    <row r="4972" spans="1:13" x14ac:dyDescent="0.25">
      <c r="A4972">
        <v>10562</v>
      </c>
      <c r="B4972">
        <v>2015</v>
      </c>
      <c r="C4972" t="s">
        <v>3828</v>
      </c>
      <c r="D4972" t="s">
        <v>197</v>
      </c>
      <c r="E4972" t="s">
        <v>3194</v>
      </c>
      <c r="F4972" t="s">
        <v>3392</v>
      </c>
      <c r="G4972" t="s">
        <v>3842</v>
      </c>
      <c r="H4972">
        <v>81</v>
      </c>
      <c r="I4972">
        <v>66</v>
      </c>
      <c r="K4972" t="s">
        <v>416</v>
      </c>
      <c r="L4972">
        <v>1</v>
      </c>
      <c r="M4972" t="s">
        <v>8444</v>
      </c>
    </row>
    <row r="4973" spans="1:13" x14ac:dyDescent="0.25">
      <c r="A4973">
        <v>10564</v>
      </c>
      <c r="B4973">
        <v>2015</v>
      </c>
      <c r="C4973" t="s">
        <v>3828</v>
      </c>
      <c r="D4973" t="s">
        <v>351</v>
      </c>
      <c r="E4973" t="s">
        <v>3194</v>
      </c>
      <c r="F4973" t="s">
        <v>3530</v>
      </c>
      <c r="G4973" t="s">
        <v>3842</v>
      </c>
      <c r="H4973">
        <v>94</v>
      </c>
      <c r="I4973">
        <v>54</v>
      </c>
      <c r="K4973" t="s">
        <v>930</v>
      </c>
      <c r="L4973">
        <v>1</v>
      </c>
      <c r="M4973" t="s">
        <v>9174</v>
      </c>
    </row>
    <row r="4974" spans="1:13" x14ac:dyDescent="0.25">
      <c r="A4974">
        <v>10569</v>
      </c>
      <c r="B4974">
        <v>2015</v>
      </c>
      <c r="C4974" t="s">
        <v>3828</v>
      </c>
      <c r="D4974" t="s">
        <v>159</v>
      </c>
      <c r="E4974" t="s">
        <v>3194</v>
      </c>
      <c r="F4974" t="s">
        <v>3383</v>
      </c>
      <c r="G4974" t="s">
        <v>3842</v>
      </c>
      <c r="H4974">
        <v>88</v>
      </c>
      <c r="I4974">
        <v>57</v>
      </c>
      <c r="K4974" t="s">
        <v>3019</v>
      </c>
      <c r="L4974">
        <v>1</v>
      </c>
      <c r="M4974" t="s">
        <v>9451</v>
      </c>
    </row>
    <row r="4975" spans="1:13" x14ac:dyDescent="0.25">
      <c r="A4975">
        <v>10570</v>
      </c>
      <c r="B4975">
        <v>2015</v>
      </c>
      <c r="C4975" t="s">
        <v>3828</v>
      </c>
      <c r="D4975" t="s">
        <v>36</v>
      </c>
      <c r="E4975" t="s">
        <v>3194</v>
      </c>
      <c r="F4975" t="s">
        <v>3451</v>
      </c>
      <c r="G4975" t="s">
        <v>3842</v>
      </c>
      <c r="H4975">
        <v>79</v>
      </c>
      <c r="I4975">
        <v>57</v>
      </c>
      <c r="K4975" t="s">
        <v>3020</v>
      </c>
      <c r="L4975">
        <v>1</v>
      </c>
      <c r="M4975" t="s">
        <v>9452</v>
      </c>
    </row>
    <row r="4976" spans="1:13" x14ac:dyDescent="0.25">
      <c r="A4976">
        <v>10573</v>
      </c>
      <c r="B4976">
        <v>2015</v>
      </c>
      <c r="C4976" t="s">
        <v>3828</v>
      </c>
      <c r="D4976" t="s">
        <v>40</v>
      </c>
      <c r="E4976" t="s">
        <v>3194</v>
      </c>
      <c r="F4976" t="s">
        <v>3412</v>
      </c>
      <c r="G4976" t="s">
        <v>3842</v>
      </c>
      <c r="H4976">
        <v>68</v>
      </c>
      <c r="I4976">
        <v>47</v>
      </c>
      <c r="K4976" t="s">
        <v>3021</v>
      </c>
      <c r="L4976">
        <v>1</v>
      </c>
      <c r="M4976" t="s">
        <v>9455</v>
      </c>
    </row>
    <row r="4977" spans="1:13" x14ac:dyDescent="0.25">
      <c r="A4977">
        <v>10574</v>
      </c>
      <c r="B4977">
        <v>2015</v>
      </c>
      <c r="C4977" t="s">
        <v>3828</v>
      </c>
      <c r="D4977" t="s">
        <v>317</v>
      </c>
      <c r="E4977" t="s">
        <v>3194</v>
      </c>
      <c r="F4977" t="s">
        <v>3511</v>
      </c>
      <c r="G4977" t="s">
        <v>3842</v>
      </c>
      <c r="H4977">
        <v>91</v>
      </c>
      <c r="I4977">
        <v>60</v>
      </c>
      <c r="K4977" t="s">
        <v>3022</v>
      </c>
      <c r="L4977">
        <v>1</v>
      </c>
      <c r="M4977" t="s">
        <v>9456</v>
      </c>
    </row>
    <row r="4978" spans="1:13" x14ac:dyDescent="0.25">
      <c r="A4978">
        <v>10575</v>
      </c>
      <c r="B4978">
        <v>2015</v>
      </c>
      <c r="C4978" t="s">
        <v>3828</v>
      </c>
      <c r="D4978" t="s">
        <v>277</v>
      </c>
      <c r="E4978" t="s">
        <v>3194</v>
      </c>
      <c r="F4978" t="s">
        <v>3407</v>
      </c>
      <c r="G4978" t="s">
        <v>3842</v>
      </c>
      <c r="H4978">
        <v>64</v>
      </c>
      <c r="I4978">
        <v>46</v>
      </c>
      <c r="K4978" t="s">
        <v>3023</v>
      </c>
      <c r="L4978">
        <v>1</v>
      </c>
      <c r="M4978" t="s">
        <v>9457</v>
      </c>
    </row>
    <row r="4979" spans="1:13" x14ac:dyDescent="0.25">
      <c r="A4979">
        <v>10576</v>
      </c>
      <c r="B4979">
        <v>2015</v>
      </c>
      <c r="C4979" t="s">
        <v>3828</v>
      </c>
      <c r="D4979" t="s">
        <v>44</v>
      </c>
      <c r="E4979" t="s">
        <v>3194</v>
      </c>
      <c r="F4979" t="s">
        <v>3258</v>
      </c>
      <c r="G4979" t="s">
        <v>3842</v>
      </c>
      <c r="H4979">
        <v>82</v>
      </c>
      <c r="I4979">
        <v>64</v>
      </c>
      <c r="K4979" t="s">
        <v>3024</v>
      </c>
      <c r="L4979">
        <v>1</v>
      </c>
      <c r="M4979" t="s">
        <v>4181</v>
      </c>
    </row>
    <row r="4980" spans="1:13" x14ac:dyDescent="0.25">
      <c r="A4980">
        <v>10579</v>
      </c>
      <c r="B4980">
        <v>2015</v>
      </c>
      <c r="C4980" t="s">
        <v>3828</v>
      </c>
      <c r="D4980" t="s">
        <v>300</v>
      </c>
      <c r="E4980" t="s">
        <v>3194</v>
      </c>
      <c r="F4980" t="s">
        <v>3461</v>
      </c>
      <c r="G4980" t="s">
        <v>3842</v>
      </c>
      <c r="H4980">
        <v>80</v>
      </c>
      <c r="I4980">
        <v>51</v>
      </c>
      <c r="K4980" t="s">
        <v>3025</v>
      </c>
      <c r="L4980">
        <v>1</v>
      </c>
      <c r="M4980" t="s">
        <v>9460</v>
      </c>
    </row>
    <row r="4981" spans="1:13" x14ac:dyDescent="0.25">
      <c r="A4981">
        <v>10580</v>
      </c>
      <c r="B4981">
        <v>2015</v>
      </c>
      <c r="C4981" t="s">
        <v>3828</v>
      </c>
      <c r="D4981" t="s">
        <v>92</v>
      </c>
      <c r="E4981" t="s">
        <v>3194</v>
      </c>
      <c r="F4981" t="s">
        <v>3455</v>
      </c>
      <c r="G4981" t="s">
        <v>3842</v>
      </c>
      <c r="H4981">
        <v>56</v>
      </c>
      <c r="I4981">
        <v>48</v>
      </c>
      <c r="K4981" t="s">
        <v>3026</v>
      </c>
      <c r="L4981">
        <v>1</v>
      </c>
      <c r="M4981" t="s">
        <v>9461</v>
      </c>
    </row>
    <row r="4982" spans="1:13" x14ac:dyDescent="0.25">
      <c r="A4982">
        <v>10583</v>
      </c>
      <c r="B4982">
        <v>2015</v>
      </c>
      <c r="C4982" t="s">
        <v>3828</v>
      </c>
      <c r="D4982" t="s">
        <v>345</v>
      </c>
      <c r="E4982" t="s">
        <v>3194</v>
      </c>
      <c r="F4982" t="s">
        <v>3510</v>
      </c>
      <c r="G4982" t="s">
        <v>3842</v>
      </c>
      <c r="H4982">
        <v>59</v>
      </c>
      <c r="I4982">
        <v>39</v>
      </c>
      <c r="K4982" t="s">
        <v>3027</v>
      </c>
      <c r="L4982">
        <v>1</v>
      </c>
      <c r="M4982" t="s">
        <v>9464</v>
      </c>
    </row>
    <row r="4983" spans="1:13" x14ac:dyDescent="0.25">
      <c r="A4983">
        <v>10584</v>
      </c>
      <c r="B4983">
        <v>2015</v>
      </c>
      <c r="C4983" t="s">
        <v>3828</v>
      </c>
      <c r="D4983" t="s">
        <v>56</v>
      </c>
      <c r="E4983" t="s">
        <v>3194</v>
      </c>
      <c r="F4983" t="s">
        <v>3305</v>
      </c>
      <c r="G4983" t="s">
        <v>3841</v>
      </c>
      <c r="H4983">
        <v>73</v>
      </c>
      <c r="I4983">
        <v>70</v>
      </c>
      <c r="K4983" t="s">
        <v>3028</v>
      </c>
      <c r="L4983">
        <v>1</v>
      </c>
      <c r="M4983" t="s">
        <v>9444</v>
      </c>
    </row>
    <row r="4984" spans="1:13" x14ac:dyDescent="0.25">
      <c r="A4984">
        <v>10588</v>
      </c>
      <c r="B4984">
        <v>2015</v>
      </c>
      <c r="C4984" t="s">
        <v>3461</v>
      </c>
      <c r="D4984" t="s">
        <v>64</v>
      </c>
      <c r="E4984" t="s">
        <v>3194</v>
      </c>
      <c r="F4984" t="s">
        <v>3518</v>
      </c>
      <c r="G4984" t="s">
        <v>3842</v>
      </c>
      <c r="H4984">
        <v>76</v>
      </c>
      <c r="I4984">
        <v>66</v>
      </c>
      <c r="K4984" t="s">
        <v>176</v>
      </c>
      <c r="L4984">
        <v>1</v>
      </c>
      <c r="M4984" t="s">
        <v>8234</v>
      </c>
    </row>
    <row r="4985" spans="1:13" x14ac:dyDescent="0.25">
      <c r="A4985">
        <v>10589</v>
      </c>
      <c r="B4985">
        <v>2015</v>
      </c>
      <c r="C4985" t="s">
        <v>3461</v>
      </c>
      <c r="D4985" t="s">
        <v>8</v>
      </c>
      <c r="E4985" t="s">
        <v>3194</v>
      </c>
      <c r="F4985" t="s">
        <v>3401</v>
      </c>
      <c r="G4985" t="s">
        <v>3841</v>
      </c>
      <c r="H4985">
        <v>77</v>
      </c>
      <c r="I4985">
        <v>69</v>
      </c>
      <c r="K4985" t="s">
        <v>11</v>
      </c>
      <c r="L4985">
        <v>1</v>
      </c>
      <c r="M4985" t="s">
        <v>7842</v>
      </c>
    </row>
    <row r="4986" spans="1:13" x14ac:dyDescent="0.25">
      <c r="A4986">
        <v>10591</v>
      </c>
      <c r="B4986">
        <v>2015</v>
      </c>
      <c r="C4986" t="s">
        <v>3461</v>
      </c>
      <c r="D4986" t="s">
        <v>68</v>
      </c>
      <c r="E4986" t="s">
        <v>3194</v>
      </c>
      <c r="F4986" t="s">
        <v>3839</v>
      </c>
      <c r="G4986" t="s">
        <v>3842</v>
      </c>
      <c r="H4986">
        <v>82</v>
      </c>
      <c r="I4986">
        <v>60</v>
      </c>
      <c r="K4986" t="s">
        <v>15</v>
      </c>
      <c r="L4986">
        <v>1</v>
      </c>
      <c r="M4986" t="s">
        <v>9467</v>
      </c>
    </row>
    <row r="4987" spans="1:13" x14ac:dyDescent="0.25">
      <c r="A4987">
        <v>10592</v>
      </c>
      <c r="B4987">
        <v>2015</v>
      </c>
      <c r="C4987" t="s">
        <v>3461</v>
      </c>
      <c r="D4987" t="s">
        <v>14</v>
      </c>
      <c r="E4987" t="s">
        <v>3194</v>
      </c>
      <c r="F4987" t="s">
        <v>3417</v>
      </c>
      <c r="G4987" t="s">
        <v>3842</v>
      </c>
      <c r="H4987">
        <v>66</v>
      </c>
      <c r="I4987">
        <v>62</v>
      </c>
      <c r="K4987" t="s">
        <v>150</v>
      </c>
      <c r="L4987">
        <v>1</v>
      </c>
      <c r="M4987" t="s">
        <v>6353</v>
      </c>
    </row>
    <row r="4988" spans="1:13" x14ac:dyDescent="0.25">
      <c r="A4988">
        <v>10593</v>
      </c>
      <c r="B4988">
        <v>2015</v>
      </c>
      <c r="C4988" t="s">
        <v>3461</v>
      </c>
      <c r="D4988" t="s">
        <v>16</v>
      </c>
      <c r="E4988" t="s">
        <v>3194</v>
      </c>
      <c r="F4988" t="s">
        <v>3418</v>
      </c>
      <c r="G4988" t="s">
        <v>3841</v>
      </c>
      <c r="H4988">
        <v>80</v>
      </c>
      <c r="I4988">
        <v>72</v>
      </c>
      <c r="K4988" t="s">
        <v>235</v>
      </c>
      <c r="L4988">
        <v>1</v>
      </c>
      <c r="M4988" t="s">
        <v>6335</v>
      </c>
    </row>
    <row r="4989" spans="1:13" x14ac:dyDescent="0.25">
      <c r="A4989">
        <v>10600</v>
      </c>
      <c r="B4989">
        <v>2015</v>
      </c>
      <c r="C4989" t="s">
        <v>3461</v>
      </c>
      <c r="D4989" t="s">
        <v>134</v>
      </c>
      <c r="E4989" t="s">
        <v>3194</v>
      </c>
      <c r="F4989" t="s">
        <v>3455</v>
      </c>
      <c r="G4989" t="s">
        <v>3841</v>
      </c>
      <c r="H4989">
        <v>69</v>
      </c>
      <c r="I4989">
        <v>56</v>
      </c>
      <c r="K4989" t="s">
        <v>1864</v>
      </c>
      <c r="L4989">
        <v>1</v>
      </c>
      <c r="M4989" t="s">
        <v>9468</v>
      </c>
    </row>
    <row r="4990" spans="1:13" x14ac:dyDescent="0.25">
      <c r="A4990">
        <v>10601</v>
      </c>
      <c r="B4990">
        <v>2015</v>
      </c>
      <c r="C4990" t="s">
        <v>3461</v>
      </c>
      <c r="D4990" t="s">
        <v>1109</v>
      </c>
      <c r="E4990" t="s">
        <v>3194</v>
      </c>
      <c r="F4990" t="s">
        <v>3511</v>
      </c>
      <c r="G4990" t="s">
        <v>3841</v>
      </c>
      <c r="H4990">
        <v>77</v>
      </c>
      <c r="I4990">
        <v>63</v>
      </c>
      <c r="K4990" t="s">
        <v>3032</v>
      </c>
      <c r="L4990">
        <v>1</v>
      </c>
      <c r="M4990" t="s">
        <v>9469</v>
      </c>
    </row>
    <row r="4991" spans="1:13" x14ac:dyDescent="0.25">
      <c r="A4991">
        <v>10602</v>
      </c>
      <c r="B4991">
        <v>2015</v>
      </c>
      <c r="C4991" t="s">
        <v>3461</v>
      </c>
      <c r="D4991" t="s">
        <v>32</v>
      </c>
      <c r="E4991" t="s">
        <v>3194</v>
      </c>
      <c r="F4991" t="s">
        <v>3412</v>
      </c>
      <c r="G4991" t="s">
        <v>3841</v>
      </c>
      <c r="H4991">
        <v>72</v>
      </c>
      <c r="I4991">
        <v>63</v>
      </c>
      <c r="K4991" t="s">
        <v>3033</v>
      </c>
      <c r="L4991">
        <v>1</v>
      </c>
      <c r="M4991" t="s">
        <v>9470</v>
      </c>
    </row>
    <row r="4992" spans="1:13" x14ac:dyDescent="0.25">
      <c r="A4992">
        <v>10605</v>
      </c>
      <c r="B4992">
        <v>2015</v>
      </c>
      <c r="C4992" t="s">
        <v>3461</v>
      </c>
      <c r="D4992" t="s">
        <v>271</v>
      </c>
      <c r="E4992" t="s">
        <v>3194</v>
      </c>
      <c r="F4992" t="s">
        <v>3407</v>
      </c>
      <c r="G4992" t="s">
        <v>3842</v>
      </c>
      <c r="H4992">
        <v>80</v>
      </c>
      <c r="I4992">
        <v>68</v>
      </c>
      <c r="K4992" t="s">
        <v>3034</v>
      </c>
      <c r="L4992">
        <v>1</v>
      </c>
      <c r="M4992" t="s">
        <v>9472</v>
      </c>
    </row>
    <row r="4993" spans="1:13" x14ac:dyDescent="0.25">
      <c r="A4993">
        <v>10606</v>
      </c>
      <c r="B4993">
        <v>2015</v>
      </c>
      <c r="C4993" t="s">
        <v>3461</v>
      </c>
      <c r="D4993" t="s">
        <v>85</v>
      </c>
      <c r="E4993" t="s">
        <v>3194</v>
      </c>
      <c r="F4993" t="s">
        <v>3828</v>
      </c>
      <c r="G4993" t="s">
        <v>3841</v>
      </c>
      <c r="H4993">
        <v>72</v>
      </c>
      <c r="I4993">
        <v>55</v>
      </c>
      <c r="K4993" t="s">
        <v>3035</v>
      </c>
      <c r="L4993">
        <v>1</v>
      </c>
      <c r="M4993" t="s">
        <v>9454</v>
      </c>
    </row>
    <row r="4994" spans="1:13" x14ac:dyDescent="0.25">
      <c r="A4994">
        <v>10611</v>
      </c>
      <c r="B4994">
        <v>2015</v>
      </c>
      <c r="C4994" t="s">
        <v>3461</v>
      </c>
      <c r="D4994" t="s">
        <v>208</v>
      </c>
      <c r="E4994" t="s">
        <v>3194</v>
      </c>
      <c r="F4994" t="s">
        <v>3510</v>
      </c>
      <c r="G4994" t="s">
        <v>3842</v>
      </c>
      <c r="H4994">
        <v>70</v>
      </c>
      <c r="I4994">
        <v>61</v>
      </c>
      <c r="K4994" t="s">
        <v>2320</v>
      </c>
      <c r="L4994">
        <v>1</v>
      </c>
      <c r="M4994" t="s">
        <v>9477</v>
      </c>
    </row>
    <row r="4995" spans="1:13" x14ac:dyDescent="0.25">
      <c r="A4995">
        <v>10612</v>
      </c>
      <c r="B4995">
        <v>2015</v>
      </c>
      <c r="C4995" t="s">
        <v>3461</v>
      </c>
      <c r="D4995" t="s">
        <v>47</v>
      </c>
      <c r="E4995" t="s">
        <v>3194</v>
      </c>
      <c r="F4995" t="s">
        <v>3305</v>
      </c>
      <c r="G4995" t="s">
        <v>3841</v>
      </c>
      <c r="H4995">
        <v>87</v>
      </c>
      <c r="I4995">
        <v>68</v>
      </c>
      <c r="K4995" t="s">
        <v>2321</v>
      </c>
      <c r="L4995">
        <v>1</v>
      </c>
      <c r="M4995" t="s">
        <v>9439</v>
      </c>
    </row>
    <row r="4996" spans="1:13" x14ac:dyDescent="0.25">
      <c r="A4996">
        <v>10615</v>
      </c>
      <c r="B4996">
        <v>2015</v>
      </c>
      <c r="C4996" t="s">
        <v>3461</v>
      </c>
      <c r="D4996" t="s">
        <v>303</v>
      </c>
      <c r="E4996" t="s">
        <v>3194</v>
      </c>
      <c r="F4996" t="s">
        <v>3383</v>
      </c>
      <c r="G4996" t="s">
        <v>3841</v>
      </c>
      <c r="H4996">
        <v>72</v>
      </c>
      <c r="I4996">
        <v>45</v>
      </c>
      <c r="K4996" t="s">
        <v>3036</v>
      </c>
      <c r="L4996">
        <v>1</v>
      </c>
      <c r="M4996" t="s">
        <v>9479</v>
      </c>
    </row>
    <row r="4997" spans="1:13" x14ac:dyDescent="0.25">
      <c r="A4997">
        <v>10616</v>
      </c>
      <c r="B4997">
        <v>2015</v>
      </c>
      <c r="C4997" t="s">
        <v>3461</v>
      </c>
      <c r="D4997" t="s">
        <v>95</v>
      </c>
      <c r="E4997" t="s">
        <v>3194</v>
      </c>
      <c r="F4997" t="s">
        <v>3451</v>
      </c>
      <c r="G4997" t="s">
        <v>3841</v>
      </c>
      <c r="H4997">
        <v>70</v>
      </c>
      <c r="I4997">
        <v>63</v>
      </c>
      <c r="K4997" t="s">
        <v>1179</v>
      </c>
      <c r="L4997">
        <v>1</v>
      </c>
      <c r="M4997" t="s">
        <v>9480</v>
      </c>
    </row>
    <row r="4998" spans="1:13" x14ac:dyDescent="0.25">
      <c r="A4998">
        <v>10621</v>
      </c>
      <c r="B4998">
        <v>2015</v>
      </c>
      <c r="C4998" t="s">
        <v>3511</v>
      </c>
      <c r="D4998" t="s">
        <v>149</v>
      </c>
      <c r="E4998" t="s">
        <v>3194</v>
      </c>
      <c r="F4998" t="s">
        <v>3839</v>
      </c>
      <c r="G4998" t="s">
        <v>3842</v>
      </c>
      <c r="H4998">
        <v>81</v>
      </c>
      <c r="I4998">
        <v>56</v>
      </c>
      <c r="K4998" t="s">
        <v>99</v>
      </c>
      <c r="L4998">
        <v>1</v>
      </c>
      <c r="M4998" t="s">
        <v>9483</v>
      </c>
    </row>
    <row r="4999" spans="1:13" x14ac:dyDescent="0.25">
      <c r="A4999">
        <v>10626</v>
      </c>
      <c r="B4999">
        <v>2015</v>
      </c>
      <c r="C4999" t="s">
        <v>3511</v>
      </c>
      <c r="D4999" t="s">
        <v>18</v>
      </c>
      <c r="E4999" t="s">
        <v>3194</v>
      </c>
      <c r="F4999" t="s">
        <v>3839</v>
      </c>
      <c r="G4999" t="s">
        <v>3842</v>
      </c>
      <c r="H4999">
        <v>80</v>
      </c>
      <c r="I4999">
        <v>51</v>
      </c>
      <c r="K4999" t="s">
        <v>152</v>
      </c>
      <c r="L4999">
        <v>1</v>
      </c>
      <c r="M4999" t="s">
        <v>9485</v>
      </c>
    </row>
    <row r="5000" spans="1:13" x14ac:dyDescent="0.25">
      <c r="A5000">
        <v>10628</v>
      </c>
      <c r="B5000">
        <v>2015</v>
      </c>
      <c r="C5000" t="s">
        <v>3511</v>
      </c>
      <c r="D5000" t="s">
        <v>78</v>
      </c>
      <c r="E5000" t="s">
        <v>3194</v>
      </c>
      <c r="F5000" t="s">
        <v>3231</v>
      </c>
      <c r="G5000" t="s">
        <v>3841</v>
      </c>
      <c r="H5000">
        <v>80</v>
      </c>
      <c r="I5000">
        <v>72</v>
      </c>
      <c r="K5000" t="s">
        <v>154</v>
      </c>
      <c r="L5000">
        <v>1</v>
      </c>
      <c r="M5000" t="s">
        <v>7462</v>
      </c>
    </row>
    <row r="5001" spans="1:13" x14ac:dyDescent="0.25">
      <c r="A5001">
        <v>10629</v>
      </c>
      <c r="B5001">
        <v>2015</v>
      </c>
      <c r="C5001" t="s">
        <v>3511</v>
      </c>
      <c r="D5001" t="s">
        <v>180</v>
      </c>
      <c r="E5001" t="s">
        <v>3194</v>
      </c>
      <c r="F5001" t="s">
        <v>3449</v>
      </c>
      <c r="G5001" t="s">
        <v>3842</v>
      </c>
      <c r="H5001">
        <v>69</v>
      </c>
      <c r="I5001">
        <v>65</v>
      </c>
      <c r="K5001" t="s">
        <v>332</v>
      </c>
      <c r="L5001">
        <v>1</v>
      </c>
      <c r="M5001" t="s">
        <v>7909</v>
      </c>
    </row>
    <row r="5002" spans="1:13" x14ac:dyDescent="0.25">
      <c r="A5002">
        <v>10630</v>
      </c>
      <c r="B5002">
        <v>2015</v>
      </c>
      <c r="C5002" t="s">
        <v>3511</v>
      </c>
      <c r="D5002" t="s">
        <v>26</v>
      </c>
      <c r="E5002" t="s">
        <v>3194</v>
      </c>
      <c r="F5002" t="s">
        <v>3450</v>
      </c>
      <c r="G5002" t="s">
        <v>3842</v>
      </c>
      <c r="H5002">
        <v>71</v>
      </c>
      <c r="I5002">
        <v>68</v>
      </c>
      <c r="K5002" t="s">
        <v>398</v>
      </c>
      <c r="L5002">
        <v>1</v>
      </c>
      <c r="M5002" t="s">
        <v>7891</v>
      </c>
    </row>
    <row r="5003" spans="1:13" x14ac:dyDescent="0.25">
      <c r="A5003">
        <v>10631</v>
      </c>
      <c r="B5003">
        <v>2015</v>
      </c>
      <c r="C5003" t="s">
        <v>3511</v>
      </c>
      <c r="D5003" t="s">
        <v>133</v>
      </c>
      <c r="E5003" t="s">
        <v>3194</v>
      </c>
      <c r="F5003" t="s">
        <v>3383</v>
      </c>
      <c r="G5003" t="s">
        <v>3841</v>
      </c>
      <c r="H5003">
        <v>77</v>
      </c>
      <c r="I5003">
        <v>71</v>
      </c>
      <c r="K5003" t="s">
        <v>656</v>
      </c>
      <c r="L5003">
        <v>1</v>
      </c>
      <c r="M5003" t="s">
        <v>9486</v>
      </c>
    </row>
    <row r="5004" spans="1:13" x14ac:dyDescent="0.25">
      <c r="A5004">
        <v>10632</v>
      </c>
      <c r="B5004">
        <v>2015</v>
      </c>
      <c r="C5004" t="s">
        <v>3511</v>
      </c>
      <c r="D5004" t="s">
        <v>134</v>
      </c>
      <c r="E5004" t="s">
        <v>3194</v>
      </c>
      <c r="F5004" t="s">
        <v>3451</v>
      </c>
      <c r="G5004" t="s">
        <v>3841</v>
      </c>
      <c r="H5004">
        <v>57</v>
      </c>
      <c r="I5004">
        <v>40</v>
      </c>
      <c r="K5004" t="s">
        <v>657</v>
      </c>
      <c r="L5004">
        <v>1</v>
      </c>
      <c r="M5004" t="s">
        <v>9487</v>
      </c>
    </row>
    <row r="5005" spans="1:13" x14ac:dyDescent="0.25">
      <c r="A5005">
        <v>10635</v>
      </c>
      <c r="B5005">
        <v>2015</v>
      </c>
      <c r="C5005" t="s">
        <v>3511</v>
      </c>
      <c r="D5005" t="s">
        <v>36</v>
      </c>
      <c r="E5005" t="s">
        <v>3194</v>
      </c>
      <c r="F5005" t="s">
        <v>3412</v>
      </c>
      <c r="G5005" t="s">
        <v>3841</v>
      </c>
      <c r="H5005">
        <v>54</v>
      </c>
      <c r="I5005">
        <v>47</v>
      </c>
      <c r="K5005" t="s">
        <v>2507</v>
      </c>
      <c r="L5005">
        <v>1</v>
      </c>
      <c r="M5005" t="s">
        <v>9489</v>
      </c>
    </row>
    <row r="5006" spans="1:13" x14ac:dyDescent="0.25">
      <c r="A5006">
        <v>10636</v>
      </c>
      <c r="B5006">
        <v>2015</v>
      </c>
      <c r="C5006" t="s">
        <v>3511</v>
      </c>
      <c r="D5006" t="s">
        <v>271</v>
      </c>
      <c r="E5006" t="s">
        <v>3194</v>
      </c>
      <c r="F5006" t="s">
        <v>3305</v>
      </c>
      <c r="G5006" t="s">
        <v>3841</v>
      </c>
      <c r="H5006">
        <v>93</v>
      </c>
      <c r="I5006">
        <v>80</v>
      </c>
      <c r="K5006" t="s">
        <v>647</v>
      </c>
      <c r="L5006">
        <v>1</v>
      </c>
      <c r="M5006" t="s">
        <v>9433</v>
      </c>
    </row>
    <row r="5007" spans="1:13" x14ac:dyDescent="0.25">
      <c r="A5007">
        <v>10637</v>
      </c>
      <c r="B5007">
        <v>2015</v>
      </c>
      <c r="C5007" t="s">
        <v>3511</v>
      </c>
      <c r="D5007" t="s">
        <v>85</v>
      </c>
      <c r="E5007" t="s">
        <v>3194</v>
      </c>
      <c r="F5007" t="s">
        <v>3510</v>
      </c>
      <c r="G5007" t="s">
        <v>3842</v>
      </c>
      <c r="H5007">
        <v>59</v>
      </c>
      <c r="I5007">
        <v>57</v>
      </c>
      <c r="K5007" t="s">
        <v>1064</v>
      </c>
      <c r="L5007">
        <v>1</v>
      </c>
      <c r="M5007" t="s">
        <v>9490</v>
      </c>
    </row>
    <row r="5008" spans="1:13" x14ac:dyDescent="0.25">
      <c r="A5008">
        <v>10640</v>
      </c>
      <c r="B5008">
        <v>2015</v>
      </c>
      <c r="C5008" t="s">
        <v>3511</v>
      </c>
      <c r="D5008" t="s">
        <v>277</v>
      </c>
      <c r="E5008" t="s">
        <v>3194</v>
      </c>
      <c r="F5008" t="s">
        <v>3455</v>
      </c>
      <c r="G5008" t="s">
        <v>3841</v>
      </c>
      <c r="H5008">
        <v>50</v>
      </c>
      <c r="I5008">
        <v>43</v>
      </c>
      <c r="K5008" t="s">
        <v>1067</v>
      </c>
      <c r="L5008">
        <v>1</v>
      </c>
      <c r="M5008" t="s">
        <v>9492</v>
      </c>
    </row>
    <row r="5009" spans="1:13" x14ac:dyDescent="0.25">
      <c r="A5009">
        <v>10641</v>
      </c>
      <c r="B5009">
        <v>2015</v>
      </c>
      <c r="C5009" t="s">
        <v>3511</v>
      </c>
      <c r="D5009" t="s">
        <v>44</v>
      </c>
      <c r="E5009" t="s">
        <v>3194</v>
      </c>
      <c r="F5009" t="s">
        <v>3461</v>
      </c>
      <c r="G5009" t="s">
        <v>3841</v>
      </c>
      <c r="H5009">
        <v>76</v>
      </c>
      <c r="I5009">
        <v>71</v>
      </c>
      <c r="J5009" t="s">
        <v>3843</v>
      </c>
      <c r="K5009" t="s">
        <v>3039</v>
      </c>
      <c r="L5009">
        <v>1</v>
      </c>
      <c r="M5009" t="s">
        <v>9476</v>
      </c>
    </row>
    <row r="5010" spans="1:13" x14ac:dyDescent="0.25">
      <c r="A5010">
        <v>10645</v>
      </c>
      <c r="B5010">
        <v>2015</v>
      </c>
      <c r="C5010" t="s">
        <v>3511</v>
      </c>
      <c r="D5010" t="s">
        <v>303</v>
      </c>
      <c r="E5010" t="s">
        <v>3194</v>
      </c>
      <c r="F5010" t="s">
        <v>3828</v>
      </c>
      <c r="G5010" t="s">
        <v>3841</v>
      </c>
      <c r="H5010">
        <v>86</v>
      </c>
      <c r="I5010">
        <v>74</v>
      </c>
      <c r="K5010" t="s">
        <v>2509</v>
      </c>
      <c r="L5010">
        <v>1</v>
      </c>
      <c r="M5010" t="s">
        <v>9462</v>
      </c>
    </row>
    <row r="5011" spans="1:13" x14ac:dyDescent="0.25">
      <c r="A5011">
        <v>10646</v>
      </c>
      <c r="B5011">
        <v>2015</v>
      </c>
      <c r="C5011" t="s">
        <v>3511</v>
      </c>
      <c r="D5011" t="s">
        <v>95</v>
      </c>
      <c r="E5011" t="s">
        <v>3194</v>
      </c>
      <c r="F5011" t="s">
        <v>3407</v>
      </c>
      <c r="G5011" t="s">
        <v>3842</v>
      </c>
      <c r="H5011">
        <v>79</v>
      </c>
      <c r="I5011">
        <v>77</v>
      </c>
      <c r="J5011" t="s">
        <v>3843</v>
      </c>
      <c r="K5011" t="s">
        <v>1070</v>
      </c>
      <c r="L5011">
        <v>1</v>
      </c>
      <c r="M5011" t="s">
        <v>9495</v>
      </c>
    </row>
    <row r="5012" spans="1:13" x14ac:dyDescent="0.25">
      <c r="A5012">
        <v>10650</v>
      </c>
      <c r="B5012">
        <v>2015</v>
      </c>
      <c r="C5012" t="s">
        <v>3455</v>
      </c>
      <c r="D5012" t="s">
        <v>64</v>
      </c>
      <c r="E5012" t="s">
        <v>3194</v>
      </c>
      <c r="F5012" t="s">
        <v>3450</v>
      </c>
      <c r="G5012" t="s">
        <v>3842</v>
      </c>
      <c r="H5012">
        <v>89</v>
      </c>
      <c r="I5012">
        <v>74</v>
      </c>
      <c r="K5012" t="s">
        <v>176</v>
      </c>
      <c r="L5012">
        <v>1</v>
      </c>
      <c r="M5012" t="s">
        <v>7887</v>
      </c>
    </row>
    <row r="5013" spans="1:13" x14ac:dyDescent="0.25">
      <c r="A5013">
        <v>10651</v>
      </c>
      <c r="B5013">
        <v>2015</v>
      </c>
      <c r="C5013" t="s">
        <v>3455</v>
      </c>
      <c r="D5013" t="s">
        <v>65</v>
      </c>
      <c r="E5013" t="s">
        <v>3194</v>
      </c>
      <c r="F5013" t="s">
        <v>3839</v>
      </c>
      <c r="G5013" t="s">
        <v>3842</v>
      </c>
      <c r="H5013">
        <v>76</v>
      </c>
      <c r="I5013">
        <v>61</v>
      </c>
      <c r="K5013" t="s">
        <v>258</v>
      </c>
      <c r="L5013">
        <v>1</v>
      </c>
      <c r="M5013" t="s">
        <v>9499</v>
      </c>
    </row>
    <row r="5014" spans="1:13" x14ac:dyDescent="0.25">
      <c r="A5014">
        <v>10654</v>
      </c>
      <c r="B5014">
        <v>2015</v>
      </c>
      <c r="C5014" t="s">
        <v>3455</v>
      </c>
      <c r="D5014" t="s">
        <v>218</v>
      </c>
      <c r="E5014" t="s">
        <v>3194</v>
      </c>
      <c r="F5014" t="s">
        <v>3404</v>
      </c>
      <c r="G5014" t="s">
        <v>3842</v>
      </c>
      <c r="H5014">
        <v>66</v>
      </c>
      <c r="I5014">
        <v>56</v>
      </c>
      <c r="K5014" t="s">
        <v>101</v>
      </c>
      <c r="L5014">
        <v>1</v>
      </c>
      <c r="M5014" t="s">
        <v>6253</v>
      </c>
    </row>
    <row r="5015" spans="1:13" x14ac:dyDescent="0.25">
      <c r="A5015">
        <v>10657</v>
      </c>
      <c r="B5015">
        <v>2015</v>
      </c>
      <c r="C5015" t="s">
        <v>3455</v>
      </c>
      <c r="D5015" t="s">
        <v>351</v>
      </c>
      <c r="E5015" t="s">
        <v>3194</v>
      </c>
      <c r="F5015" t="s">
        <v>3481</v>
      </c>
      <c r="G5015" t="s">
        <v>3842</v>
      </c>
      <c r="H5015">
        <v>78</v>
      </c>
      <c r="I5015">
        <v>68</v>
      </c>
      <c r="K5015" t="s">
        <v>196</v>
      </c>
      <c r="L5015">
        <v>1</v>
      </c>
      <c r="M5015" t="s">
        <v>9376</v>
      </c>
    </row>
    <row r="5016" spans="1:13" x14ac:dyDescent="0.25">
      <c r="A5016">
        <v>10658</v>
      </c>
      <c r="B5016">
        <v>2015</v>
      </c>
      <c r="C5016" t="s">
        <v>3455</v>
      </c>
      <c r="D5016" t="s">
        <v>263</v>
      </c>
      <c r="E5016" t="s">
        <v>3194</v>
      </c>
      <c r="F5016" t="s">
        <v>3514</v>
      </c>
      <c r="G5016" t="s">
        <v>3842</v>
      </c>
      <c r="H5016">
        <v>53</v>
      </c>
      <c r="I5016">
        <v>45</v>
      </c>
      <c r="K5016" t="s">
        <v>264</v>
      </c>
      <c r="L5016">
        <v>1</v>
      </c>
      <c r="M5016" t="s">
        <v>7574</v>
      </c>
    </row>
    <row r="5017" spans="1:13" x14ac:dyDescent="0.25">
      <c r="A5017">
        <v>10660</v>
      </c>
      <c r="B5017">
        <v>2015</v>
      </c>
      <c r="C5017" t="s">
        <v>3455</v>
      </c>
      <c r="D5017" t="s">
        <v>133</v>
      </c>
      <c r="E5017" t="s">
        <v>3194</v>
      </c>
      <c r="F5017" t="s">
        <v>3507</v>
      </c>
      <c r="G5017" t="s">
        <v>3841</v>
      </c>
      <c r="H5017">
        <v>55</v>
      </c>
      <c r="I5017">
        <v>53</v>
      </c>
      <c r="K5017" t="s">
        <v>332</v>
      </c>
      <c r="L5017">
        <v>1</v>
      </c>
      <c r="M5017" t="s">
        <v>9214</v>
      </c>
    </row>
    <row r="5018" spans="1:13" x14ac:dyDescent="0.25">
      <c r="A5018">
        <v>10662</v>
      </c>
      <c r="B5018">
        <v>2015</v>
      </c>
      <c r="C5018" t="s">
        <v>3455</v>
      </c>
      <c r="D5018" t="s">
        <v>1109</v>
      </c>
      <c r="E5018" t="s">
        <v>3194</v>
      </c>
      <c r="F5018" t="s">
        <v>3412</v>
      </c>
      <c r="G5018" t="s">
        <v>3841</v>
      </c>
      <c r="H5018">
        <v>68</v>
      </c>
      <c r="I5018">
        <v>59</v>
      </c>
      <c r="K5018" t="s">
        <v>293</v>
      </c>
      <c r="L5018">
        <v>1</v>
      </c>
      <c r="M5018" t="s">
        <v>9501</v>
      </c>
    </row>
    <row r="5019" spans="1:13" x14ac:dyDescent="0.25">
      <c r="A5019">
        <v>10663</v>
      </c>
      <c r="B5019">
        <v>2015</v>
      </c>
      <c r="C5019" t="s">
        <v>3455</v>
      </c>
      <c r="D5019" t="s">
        <v>32</v>
      </c>
      <c r="E5019" t="s">
        <v>3194</v>
      </c>
      <c r="F5019" t="s">
        <v>3511</v>
      </c>
      <c r="G5019" t="s">
        <v>3842</v>
      </c>
      <c r="H5019">
        <v>71</v>
      </c>
      <c r="I5019">
        <v>61</v>
      </c>
      <c r="K5019" t="s">
        <v>294</v>
      </c>
      <c r="L5019">
        <v>1</v>
      </c>
      <c r="M5019" t="s">
        <v>9488</v>
      </c>
    </row>
    <row r="5020" spans="1:13" x14ac:dyDescent="0.25">
      <c r="A5020">
        <v>10666</v>
      </c>
      <c r="B5020">
        <v>2015</v>
      </c>
      <c r="C5020" t="s">
        <v>3455</v>
      </c>
      <c r="D5020" t="s">
        <v>271</v>
      </c>
      <c r="E5020" t="s">
        <v>3194</v>
      </c>
      <c r="F5020" t="s">
        <v>3828</v>
      </c>
      <c r="G5020" t="s">
        <v>3841</v>
      </c>
      <c r="H5020">
        <v>78</v>
      </c>
      <c r="I5020">
        <v>76</v>
      </c>
      <c r="K5020" t="s">
        <v>355</v>
      </c>
      <c r="L5020">
        <v>1</v>
      </c>
      <c r="M5020" t="s">
        <v>9453</v>
      </c>
    </row>
    <row r="5021" spans="1:13" x14ac:dyDescent="0.25">
      <c r="A5021">
        <v>10667</v>
      </c>
      <c r="B5021">
        <v>2015</v>
      </c>
      <c r="C5021" t="s">
        <v>3455</v>
      </c>
      <c r="D5021" t="s">
        <v>85</v>
      </c>
      <c r="E5021" t="s">
        <v>3194</v>
      </c>
      <c r="F5021" t="s">
        <v>3407</v>
      </c>
      <c r="G5021" t="s">
        <v>3842</v>
      </c>
      <c r="H5021">
        <v>67</v>
      </c>
      <c r="I5021">
        <v>63</v>
      </c>
      <c r="K5021" t="s">
        <v>3041</v>
      </c>
      <c r="L5021">
        <v>1</v>
      </c>
      <c r="M5021" t="s">
        <v>9503</v>
      </c>
    </row>
    <row r="5022" spans="1:13" x14ac:dyDescent="0.25">
      <c r="A5022">
        <v>10672</v>
      </c>
      <c r="B5022">
        <v>2015</v>
      </c>
      <c r="C5022" t="s">
        <v>3455</v>
      </c>
      <c r="D5022" t="s">
        <v>208</v>
      </c>
      <c r="E5022" t="s">
        <v>3194</v>
      </c>
      <c r="F5022" t="s">
        <v>3305</v>
      </c>
      <c r="G5022" t="s">
        <v>3842</v>
      </c>
      <c r="H5022">
        <v>80</v>
      </c>
      <c r="I5022">
        <v>74</v>
      </c>
      <c r="K5022" t="s">
        <v>2973</v>
      </c>
      <c r="L5022">
        <v>1</v>
      </c>
      <c r="M5022" t="s">
        <v>9438</v>
      </c>
    </row>
    <row r="5023" spans="1:13" x14ac:dyDescent="0.25">
      <c r="A5023">
        <v>10673</v>
      </c>
      <c r="B5023">
        <v>2015</v>
      </c>
      <c r="C5023" t="s">
        <v>3455</v>
      </c>
      <c r="D5023" t="s">
        <v>47</v>
      </c>
      <c r="E5023" t="s">
        <v>3194</v>
      </c>
      <c r="F5023" t="s">
        <v>3510</v>
      </c>
      <c r="G5023" t="s">
        <v>3841</v>
      </c>
      <c r="H5023">
        <v>72</v>
      </c>
      <c r="I5023">
        <v>50</v>
      </c>
      <c r="K5023" t="s">
        <v>3042</v>
      </c>
      <c r="L5023">
        <v>1</v>
      </c>
      <c r="M5023" t="s">
        <v>9507</v>
      </c>
    </row>
    <row r="5024" spans="1:13" x14ac:dyDescent="0.25">
      <c r="A5024">
        <v>10676</v>
      </c>
      <c r="B5024">
        <v>2015</v>
      </c>
      <c r="C5024" t="s">
        <v>3455</v>
      </c>
      <c r="D5024" t="s">
        <v>303</v>
      </c>
      <c r="E5024" t="s">
        <v>3194</v>
      </c>
      <c r="F5024" t="s">
        <v>3451</v>
      </c>
      <c r="G5024" t="s">
        <v>3842</v>
      </c>
      <c r="H5024">
        <v>64</v>
      </c>
      <c r="I5024">
        <v>55</v>
      </c>
      <c r="K5024" t="s">
        <v>3043</v>
      </c>
      <c r="L5024">
        <v>1</v>
      </c>
      <c r="M5024" t="s">
        <v>9509</v>
      </c>
    </row>
    <row r="5025" spans="1:13" x14ac:dyDescent="0.25">
      <c r="A5025">
        <v>10677</v>
      </c>
      <c r="B5025">
        <v>2015</v>
      </c>
      <c r="C5025" t="s">
        <v>3455</v>
      </c>
      <c r="D5025" t="s">
        <v>95</v>
      </c>
      <c r="E5025" t="s">
        <v>3194</v>
      </c>
      <c r="F5025" t="s">
        <v>3383</v>
      </c>
      <c r="G5025" t="s">
        <v>3841</v>
      </c>
      <c r="H5025">
        <v>56</v>
      </c>
      <c r="I5025">
        <v>54</v>
      </c>
      <c r="K5025" t="s">
        <v>629</v>
      </c>
      <c r="L5025">
        <v>1</v>
      </c>
      <c r="M5025" t="s">
        <v>9510</v>
      </c>
    </row>
    <row r="5026" spans="1:13" x14ac:dyDescent="0.25">
      <c r="A5026">
        <v>10678</v>
      </c>
      <c r="B5026">
        <v>2015</v>
      </c>
      <c r="C5026" t="s">
        <v>3455</v>
      </c>
      <c r="D5026" t="s">
        <v>56</v>
      </c>
      <c r="E5026" t="s">
        <v>3194</v>
      </c>
      <c r="F5026" t="s">
        <v>3461</v>
      </c>
      <c r="G5026" t="s">
        <v>3842</v>
      </c>
      <c r="H5026">
        <v>65</v>
      </c>
      <c r="I5026">
        <v>49</v>
      </c>
      <c r="K5026" t="s">
        <v>630</v>
      </c>
      <c r="L5026">
        <v>1</v>
      </c>
      <c r="M5026" t="s">
        <v>9481</v>
      </c>
    </row>
    <row r="5027" spans="1:13" x14ac:dyDescent="0.25">
      <c r="A5027">
        <v>10681</v>
      </c>
      <c r="B5027">
        <v>2015</v>
      </c>
      <c r="C5027" t="s">
        <v>3407</v>
      </c>
      <c r="D5027" t="s">
        <v>64</v>
      </c>
      <c r="E5027" t="s">
        <v>3194</v>
      </c>
      <c r="F5027" t="s">
        <v>3839</v>
      </c>
      <c r="G5027" t="s">
        <v>3842</v>
      </c>
      <c r="H5027">
        <v>87</v>
      </c>
      <c r="I5027">
        <v>59</v>
      </c>
      <c r="K5027" t="s">
        <v>176</v>
      </c>
      <c r="L5027">
        <v>1</v>
      </c>
      <c r="M5027" t="s">
        <v>9512</v>
      </c>
    </row>
    <row r="5028" spans="1:13" x14ac:dyDescent="0.25">
      <c r="A5028">
        <v>10683</v>
      </c>
      <c r="B5028">
        <v>2015</v>
      </c>
      <c r="C5028" t="s">
        <v>3407</v>
      </c>
      <c r="D5028" t="s">
        <v>12</v>
      </c>
      <c r="E5028" t="s">
        <v>3194</v>
      </c>
      <c r="F5028" t="s">
        <v>3495</v>
      </c>
      <c r="G5028" t="s">
        <v>3842</v>
      </c>
      <c r="H5028">
        <v>75</v>
      </c>
      <c r="I5028">
        <v>53</v>
      </c>
      <c r="K5028" t="s">
        <v>259</v>
      </c>
      <c r="L5028">
        <v>1</v>
      </c>
      <c r="M5028" t="s">
        <v>8252</v>
      </c>
    </row>
    <row r="5029" spans="1:13" x14ac:dyDescent="0.25">
      <c r="A5029">
        <v>10687</v>
      </c>
      <c r="B5029">
        <v>2015</v>
      </c>
      <c r="C5029" t="s">
        <v>3407</v>
      </c>
      <c r="D5029" t="s">
        <v>18</v>
      </c>
      <c r="E5029" t="s">
        <v>3194</v>
      </c>
      <c r="F5029" t="s">
        <v>3385</v>
      </c>
      <c r="G5029" t="s">
        <v>3842</v>
      </c>
      <c r="H5029">
        <v>83</v>
      </c>
      <c r="I5029">
        <v>71</v>
      </c>
      <c r="K5029" t="s">
        <v>262</v>
      </c>
      <c r="L5029">
        <v>1</v>
      </c>
      <c r="M5029" t="s">
        <v>5672</v>
      </c>
    </row>
    <row r="5030" spans="1:13" x14ac:dyDescent="0.25">
      <c r="A5030">
        <v>10688</v>
      </c>
      <c r="B5030">
        <v>2015</v>
      </c>
      <c r="C5030" t="s">
        <v>3407</v>
      </c>
      <c r="D5030" t="s">
        <v>20</v>
      </c>
      <c r="E5030" t="s">
        <v>3194</v>
      </c>
      <c r="F5030" t="s">
        <v>3379</v>
      </c>
      <c r="G5030" t="s">
        <v>3841</v>
      </c>
      <c r="H5030">
        <v>65</v>
      </c>
      <c r="I5030">
        <v>58</v>
      </c>
      <c r="J5030" t="s">
        <v>3843</v>
      </c>
      <c r="K5030" t="s">
        <v>196</v>
      </c>
      <c r="L5030">
        <v>1</v>
      </c>
      <c r="M5030" t="s">
        <v>8381</v>
      </c>
    </row>
    <row r="5031" spans="1:13" x14ac:dyDescent="0.25">
      <c r="A5031">
        <v>10691</v>
      </c>
      <c r="B5031">
        <v>2015</v>
      </c>
      <c r="C5031" t="s">
        <v>3407</v>
      </c>
      <c r="D5031" t="s">
        <v>26</v>
      </c>
      <c r="E5031" t="s">
        <v>3194</v>
      </c>
      <c r="F5031" t="s">
        <v>3387</v>
      </c>
      <c r="G5031" t="s">
        <v>3842</v>
      </c>
      <c r="H5031">
        <v>87</v>
      </c>
      <c r="I5031">
        <v>60</v>
      </c>
      <c r="K5031" t="s">
        <v>266</v>
      </c>
      <c r="L5031">
        <v>1</v>
      </c>
      <c r="M5031" t="s">
        <v>5593</v>
      </c>
    </row>
    <row r="5032" spans="1:13" x14ac:dyDescent="0.25">
      <c r="A5032">
        <v>10692</v>
      </c>
      <c r="B5032">
        <v>2015</v>
      </c>
      <c r="C5032" t="s">
        <v>3407</v>
      </c>
      <c r="D5032" t="s">
        <v>28</v>
      </c>
      <c r="E5032" t="s">
        <v>3194</v>
      </c>
      <c r="F5032" t="s">
        <v>3839</v>
      </c>
      <c r="G5032" t="s">
        <v>3842</v>
      </c>
      <c r="H5032">
        <v>71</v>
      </c>
      <c r="I5032">
        <v>49</v>
      </c>
      <c r="K5032" t="s">
        <v>267</v>
      </c>
      <c r="L5032">
        <v>1</v>
      </c>
      <c r="M5032" t="s">
        <v>9514</v>
      </c>
    </row>
    <row r="5033" spans="1:13" x14ac:dyDescent="0.25">
      <c r="A5033">
        <v>10695</v>
      </c>
      <c r="B5033">
        <v>2015</v>
      </c>
      <c r="C5033" t="s">
        <v>3407</v>
      </c>
      <c r="D5033" t="s">
        <v>32</v>
      </c>
      <c r="E5033" t="s">
        <v>3194</v>
      </c>
      <c r="F5033" t="s">
        <v>3828</v>
      </c>
      <c r="G5033" t="s">
        <v>3841</v>
      </c>
      <c r="H5033">
        <v>87</v>
      </c>
      <c r="I5033">
        <v>75</v>
      </c>
      <c r="K5033" t="s">
        <v>2605</v>
      </c>
      <c r="L5033">
        <v>1</v>
      </c>
      <c r="M5033" t="s">
        <v>9450</v>
      </c>
    </row>
    <row r="5034" spans="1:13" x14ac:dyDescent="0.25">
      <c r="A5034">
        <v>10696</v>
      </c>
      <c r="B5034">
        <v>2015</v>
      </c>
      <c r="C5034" t="s">
        <v>3407</v>
      </c>
      <c r="D5034" t="s">
        <v>159</v>
      </c>
      <c r="E5034" t="s">
        <v>3194</v>
      </c>
      <c r="F5034" t="s">
        <v>3451</v>
      </c>
      <c r="G5034" t="s">
        <v>3842</v>
      </c>
      <c r="H5034">
        <v>78</v>
      </c>
      <c r="I5034">
        <v>61</v>
      </c>
      <c r="K5034" t="s">
        <v>272</v>
      </c>
      <c r="L5034">
        <v>1</v>
      </c>
      <c r="M5034" t="s">
        <v>9516</v>
      </c>
    </row>
    <row r="5035" spans="1:13" x14ac:dyDescent="0.25">
      <c r="A5035">
        <v>10697</v>
      </c>
      <c r="B5035">
        <v>2015</v>
      </c>
      <c r="C5035" t="s">
        <v>3407</v>
      </c>
      <c r="D5035" t="s">
        <v>36</v>
      </c>
      <c r="E5035" t="s">
        <v>3194</v>
      </c>
      <c r="F5035" t="s">
        <v>3383</v>
      </c>
      <c r="G5035" t="s">
        <v>3841</v>
      </c>
      <c r="H5035">
        <v>89</v>
      </c>
      <c r="I5035">
        <v>77</v>
      </c>
      <c r="K5035" t="s">
        <v>1101</v>
      </c>
      <c r="L5035">
        <v>1</v>
      </c>
      <c r="M5035" t="s">
        <v>9517</v>
      </c>
    </row>
    <row r="5036" spans="1:13" x14ac:dyDescent="0.25">
      <c r="A5036">
        <v>10700</v>
      </c>
      <c r="B5036">
        <v>2015</v>
      </c>
      <c r="C5036" t="s">
        <v>3407</v>
      </c>
      <c r="D5036" t="s">
        <v>40</v>
      </c>
      <c r="E5036" t="s">
        <v>3194</v>
      </c>
      <c r="F5036" t="s">
        <v>3511</v>
      </c>
      <c r="G5036" t="s">
        <v>3842</v>
      </c>
      <c r="H5036">
        <v>72</v>
      </c>
      <c r="I5036">
        <v>69</v>
      </c>
      <c r="K5036" t="s">
        <v>3046</v>
      </c>
      <c r="L5036">
        <v>1</v>
      </c>
      <c r="M5036" t="s">
        <v>9491</v>
      </c>
    </row>
    <row r="5037" spans="1:13" x14ac:dyDescent="0.25">
      <c r="A5037">
        <v>10701</v>
      </c>
      <c r="B5037">
        <v>2015</v>
      </c>
      <c r="C5037" t="s">
        <v>3407</v>
      </c>
      <c r="D5037" t="s">
        <v>317</v>
      </c>
      <c r="E5037" t="s">
        <v>3194</v>
      </c>
      <c r="F5037" t="s">
        <v>3412</v>
      </c>
      <c r="G5037" t="s">
        <v>3841</v>
      </c>
      <c r="H5037">
        <v>74</v>
      </c>
      <c r="I5037">
        <v>64</v>
      </c>
      <c r="K5037" t="s">
        <v>3047</v>
      </c>
      <c r="L5037">
        <v>1</v>
      </c>
      <c r="M5037" t="s">
        <v>9518</v>
      </c>
    </row>
    <row r="5038" spans="1:13" x14ac:dyDescent="0.25">
      <c r="A5038">
        <v>10705</v>
      </c>
      <c r="B5038">
        <v>2015</v>
      </c>
      <c r="C5038" t="s">
        <v>3407</v>
      </c>
      <c r="D5038" t="s">
        <v>300</v>
      </c>
      <c r="E5038" t="s">
        <v>3194</v>
      </c>
      <c r="F5038" t="s">
        <v>3455</v>
      </c>
      <c r="G5038" t="s">
        <v>3842</v>
      </c>
      <c r="H5038">
        <v>69</v>
      </c>
      <c r="I5038">
        <v>52</v>
      </c>
      <c r="K5038" t="s">
        <v>3048</v>
      </c>
      <c r="L5038">
        <v>1</v>
      </c>
      <c r="M5038" t="s">
        <v>9508</v>
      </c>
    </row>
    <row r="5039" spans="1:13" x14ac:dyDescent="0.25">
      <c r="A5039">
        <v>10706</v>
      </c>
      <c r="B5039">
        <v>2015</v>
      </c>
      <c r="C5039" t="s">
        <v>3407</v>
      </c>
      <c r="D5039" t="s">
        <v>92</v>
      </c>
      <c r="E5039" t="s">
        <v>3194</v>
      </c>
      <c r="F5039" t="s">
        <v>3461</v>
      </c>
      <c r="G5039" t="s">
        <v>3842</v>
      </c>
      <c r="H5039">
        <v>66</v>
      </c>
      <c r="I5039">
        <v>63</v>
      </c>
      <c r="K5039" t="s">
        <v>1105</v>
      </c>
      <c r="L5039">
        <v>1</v>
      </c>
      <c r="M5039" t="s">
        <v>9478</v>
      </c>
    </row>
    <row r="5040" spans="1:13" x14ac:dyDescent="0.25">
      <c r="A5040">
        <v>10709</v>
      </c>
      <c r="B5040">
        <v>2015</v>
      </c>
      <c r="C5040" t="s">
        <v>3407</v>
      </c>
      <c r="D5040" t="s">
        <v>345</v>
      </c>
      <c r="E5040" t="s">
        <v>3194</v>
      </c>
      <c r="F5040" t="s">
        <v>3305</v>
      </c>
      <c r="G5040" t="s">
        <v>3841</v>
      </c>
      <c r="H5040">
        <v>82</v>
      </c>
      <c r="I5040">
        <v>69</v>
      </c>
      <c r="K5040" t="s">
        <v>3049</v>
      </c>
      <c r="L5040">
        <v>1</v>
      </c>
      <c r="M5040" t="s">
        <v>9443</v>
      </c>
    </row>
    <row r="5041" spans="1:13" x14ac:dyDescent="0.25">
      <c r="A5041">
        <v>10710</v>
      </c>
      <c r="B5041">
        <v>2015</v>
      </c>
      <c r="C5041" t="s">
        <v>3407</v>
      </c>
      <c r="D5041" t="s">
        <v>56</v>
      </c>
      <c r="E5041" t="s">
        <v>3194</v>
      </c>
      <c r="F5041" t="s">
        <v>3510</v>
      </c>
      <c r="G5041" t="s">
        <v>3841</v>
      </c>
      <c r="H5041">
        <v>78</v>
      </c>
      <c r="I5041">
        <v>66</v>
      </c>
      <c r="K5041" t="s">
        <v>3050</v>
      </c>
      <c r="L5041">
        <v>1</v>
      </c>
      <c r="M5041" t="s">
        <v>9522</v>
      </c>
    </row>
    <row r="5042" spans="1:13" x14ac:dyDescent="0.25">
      <c r="A5042">
        <v>10713</v>
      </c>
      <c r="B5042">
        <v>2015</v>
      </c>
      <c r="C5042" t="s">
        <v>3412</v>
      </c>
      <c r="D5042" t="s">
        <v>64</v>
      </c>
      <c r="E5042" t="s">
        <v>3194</v>
      </c>
      <c r="F5042" t="s">
        <v>3839</v>
      </c>
      <c r="G5042" t="s">
        <v>3842</v>
      </c>
      <c r="H5042">
        <v>77</v>
      </c>
      <c r="I5042">
        <v>67</v>
      </c>
      <c r="K5042" t="s">
        <v>176</v>
      </c>
      <c r="L5042">
        <v>1</v>
      </c>
      <c r="M5042" t="s">
        <v>9524</v>
      </c>
    </row>
    <row r="5043" spans="1:13" x14ac:dyDescent="0.25">
      <c r="A5043">
        <v>10714</v>
      </c>
      <c r="B5043">
        <v>2015</v>
      </c>
      <c r="C5043" t="s">
        <v>3412</v>
      </c>
      <c r="D5043" t="s">
        <v>148</v>
      </c>
      <c r="E5043" t="s">
        <v>3194</v>
      </c>
      <c r="F5043" t="s">
        <v>3362</v>
      </c>
      <c r="G5043" t="s">
        <v>3842</v>
      </c>
      <c r="H5043">
        <v>83</v>
      </c>
      <c r="I5043">
        <v>71</v>
      </c>
      <c r="K5043" t="s">
        <v>258</v>
      </c>
      <c r="L5043">
        <v>1</v>
      </c>
      <c r="M5043" t="s">
        <v>9525</v>
      </c>
    </row>
    <row r="5044" spans="1:13" x14ac:dyDescent="0.25">
      <c r="A5044">
        <v>10715</v>
      </c>
      <c r="B5044">
        <v>2015</v>
      </c>
      <c r="C5044" t="s">
        <v>3412</v>
      </c>
      <c r="D5044" t="s">
        <v>149</v>
      </c>
      <c r="E5044" t="s">
        <v>3194</v>
      </c>
      <c r="F5044" t="s">
        <v>3310</v>
      </c>
      <c r="G5044" t="s">
        <v>3842</v>
      </c>
      <c r="H5044">
        <v>78</v>
      </c>
      <c r="I5044">
        <v>62</v>
      </c>
      <c r="K5044" t="s">
        <v>259</v>
      </c>
      <c r="L5044">
        <v>1</v>
      </c>
      <c r="M5044" t="s">
        <v>9176</v>
      </c>
    </row>
    <row r="5045" spans="1:13" x14ac:dyDescent="0.25">
      <c r="A5045">
        <v>10716</v>
      </c>
      <c r="B5045">
        <v>2015</v>
      </c>
      <c r="C5045" t="s">
        <v>3412</v>
      </c>
      <c r="D5045" t="s">
        <v>68</v>
      </c>
      <c r="E5045" t="s">
        <v>3194</v>
      </c>
      <c r="F5045" t="s">
        <v>3418</v>
      </c>
      <c r="G5045" t="s">
        <v>3842</v>
      </c>
      <c r="H5045">
        <v>72</v>
      </c>
      <c r="I5045">
        <v>69</v>
      </c>
      <c r="K5045" t="s">
        <v>260</v>
      </c>
      <c r="L5045">
        <v>1</v>
      </c>
      <c r="M5045" t="s">
        <v>6334</v>
      </c>
    </row>
    <row r="5046" spans="1:13" x14ac:dyDescent="0.25">
      <c r="A5046">
        <v>10717</v>
      </c>
      <c r="B5046">
        <v>2015</v>
      </c>
      <c r="C5046" t="s">
        <v>3412</v>
      </c>
      <c r="D5046" t="s">
        <v>16</v>
      </c>
      <c r="E5046" t="s">
        <v>3194</v>
      </c>
      <c r="F5046" t="s">
        <v>3454</v>
      </c>
      <c r="G5046" t="s">
        <v>3842</v>
      </c>
      <c r="H5046">
        <v>82</v>
      </c>
      <c r="I5046">
        <v>56</v>
      </c>
      <c r="K5046" t="s">
        <v>261</v>
      </c>
      <c r="L5046">
        <v>1</v>
      </c>
      <c r="M5046" t="s">
        <v>6195</v>
      </c>
    </row>
    <row r="5047" spans="1:13" x14ac:dyDescent="0.25">
      <c r="A5047">
        <v>10718</v>
      </c>
      <c r="B5047">
        <v>2015</v>
      </c>
      <c r="C5047" t="s">
        <v>3412</v>
      </c>
      <c r="D5047" t="s">
        <v>20</v>
      </c>
      <c r="E5047" t="s">
        <v>3194</v>
      </c>
      <c r="F5047" t="s">
        <v>3401</v>
      </c>
      <c r="G5047" t="s">
        <v>3841</v>
      </c>
      <c r="H5047">
        <v>82</v>
      </c>
      <c r="I5047">
        <v>71</v>
      </c>
      <c r="K5047" t="s">
        <v>103</v>
      </c>
      <c r="L5047">
        <v>1</v>
      </c>
      <c r="M5047" t="s">
        <v>7843</v>
      </c>
    </row>
    <row r="5048" spans="1:13" x14ac:dyDescent="0.25">
      <c r="A5048">
        <v>10720</v>
      </c>
      <c r="B5048">
        <v>2015</v>
      </c>
      <c r="C5048" t="s">
        <v>3412</v>
      </c>
      <c r="D5048" t="s">
        <v>331</v>
      </c>
      <c r="E5048" t="s">
        <v>3194</v>
      </c>
      <c r="F5048" t="s">
        <v>3389</v>
      </c>
      <c r="G5048" t="s">
        <v>3841</v>
      </c>
      <c r="H5048">
        <v>73</v>
      </c>
      <c r="I5048">
        <v>71</v>
      </c>
      <c r="K5048" t="s">
        <v>196</v>
      </c>
      <c r="L5048">
        <v>1</v>
      </c>
      <c r="M5048" t="s">
        <v>5635</v>
      </c>
    </row>
    <row r="5049" spans="1:13" x14ac:dyDescent="0.25">
      <c r="A5049">
        <v>10722</v>
      </c>
      <c r="B5049">
        <v>2015</v>
      </c>
      <c r="C5049" t="s">
        <v>3412</v>
      </c>
      <c r="D5049" t="s">
        <v>28</v>
      </c>
      <c r="E5049" t="s">
        <v>3194</v>
      </c>
      <c r="F5049" t="s">
        <v>3467</v>
      </c>
      <c r="G5049" t="s">
        <v>3842</v>
      </c>
      <c r="H5049">
        <v>72</v>
      </c>
      <c r="I5049">
        <v>68</v>
      </c>
      <c r="J5049" t="s">
        <v>3843</v>
      </c>
      <c r="K5049" t="s">
        <v>265</v>
      </c>
      <c r="L5049">
        <v>1</v>
      </c>
      <c r="M5049" t="s">
        <v>6507</v>
      </c>
    </row>
    <row r="5050" spans="1:13" x14ac:dyDescent="0.25">
      <c r="A5050">
        <v>10723</v>
      </c>
      <c r="B5050">
        <v>2015</v>
      </c>
      <c r="C5050" t="s">
        <v>3412</v>
      </c>
      <c r="D5050" t="s">
        <v>133</v>
      </c>
      <c r="E5050" t="s">
        <v>3194</v>
      </c>
      <c r="F5050" t="s">
        <v>3451</v>
      </c>
      <c r="G5050" t="s">
        <v>3842</v>
      </c>
      <c r="H5050">
        <v>73</v>
      </c>
      <c r="I5050">
        <v>60</v>
      </c>
      <c r="K5050" t="s">
        <v>3052</v>
      </c>
      <c r="L5050">
        <v>1</v>
      </c>
      <c r="M5050" t="s">
        <v>9526</v>
      </c>
    </row>
    <row r="5051" spans="1:13" x14ac:dyDescent="0.25">
      <c r="A5051">
        <v>10724</v>
      </c>
      <c r="B5051">
        <v>2015</v>
      </c>
      <c r="C5051" t="s">
        <v>3412</v>
      </c>
      <c r="D5051" t="s">
        <v>134</v>
      </c>
      <c r="E5051" t="s">
        <v>3194</v>
      </c>
      <c r="F5051" t="s">
        <v>3383</v>
      </c>
      <c r="G5051" t="s">
        <v>3842</v>
      </c>
      <c r="H5051">
        <v>69</v>
      </c>
      <c r="I5051">
        <v>56</v>
      </c>
      <c r="K5051" t="s">
        <v>3053</v>
      </c>
      <c r="L5051">
        <v>1</v>
      </c>
      <c r="M5051" t="s">
        <v>9527</v>
      </c>
    </row>
    <row r="5052" spans="1:13" x14ac:dyDescent="0.25">
      <c r="A5052">
        <v>10727</v>
      </c>
      <c r="B5052">
        <v>2015</v>
      </c>
      <c r="C5052" t="s">
        <v>3412</v>
      </c>
      <c r="D5052" t="s">
        <v>34</v>
      </c>
      <c r="E5052" t="s">
        <v>3194</v>
      </c>
      <c r="F5052" t="s">
        <v>3462</v>
      </c>
      <c r="G5052" t="s">
        <v>3842</v>
      </c>
      <c r="H5052">
        <v>78</v>
      </c>
      <c r="I5052">
        <v>52</v>
      </c>
      <c r="K5052" t="s">
        <v>3054</v>
      </c>
      <c r="L5052">
        <v>1</v>
      </c>
      <c r="M5052" t="s">
        <v>7598</v>
      </c>
    </row>
    <row r="5053" spans="1:13" x14ac:dyDescent="0.25">
      <c r="A5053">
        <v>10729</v>
      </c>
      <c r="B5053">
        <v>2015</v>
      </c>
      <c r="C5053" t="s">
        <v>3412</v>
      </c>
      <c r="D5053" t="s">
        <v>271</v>
      </c>
      <c r="E5053" t="s">
        <v>3194</v>
      </c>
      <c r="F5053" t="s">
        <v>3510</v>
      </c>
      <c r="G5053" t="s">
        <v>3842</v>
      </c>
      <c r="H5053">
        <v>70</v>
      </c>
      <c r="I5053">
        <v>58</v>
      </c>
      <c r="K5053" t="s">
        <v>3055</v>
      </c>
      <c r="L5053">
        <v>1</v>
      </c>
      <c r="M5053" t="s">
        <v>9528</v>
      </c>
    </row>
    <row r="5054" spans="1:13" x14ac:dyDescent="0.25">
      <c r="A5054">
        <v>10730</v>
      </c>
      <c r="B5054">
        <v>2015</v>
      </c>
      <c r="C5054" t="s">
        <v>3412</v>
      </c>
      <c r="D5054" t="s">
        <v>85</v>
      </c>
      <c r="E5054" t="s">
        <v>3194</v>
      </c>
      <c r="F5054" t="s">
        <v>3305</v>
      </c>
      <c r="G5054" t="s">
        <v>3842</v>
      </c>
      <c r="H5054">
        <v>82</v>
      </c>
      <c r="I5054">
        <v>77</v>
      </c>
      <c r="K5054" t="s">
        <v>3056</v>
      </c>
      <c r="L5054">
        <v>1</v>
      </c>
      <c r="M5054" t="s">
        <v>9434</v>
      </c>
    </row>
    <row r="5055" spans="1:13" x14ac:dyDescent="0.25">
      <c r="A5055">
        <v>10733</v>
      </c>
      <c r="B5055">
        <v>2015</v>
      </c>
      <c r="C5055" t="s">
        <v>3412</v>
      </c>
      <c r="D5055" t="s">
        <v>277</v>
      </c>
      <c r="E5055" t="s">
        <v>3194</v>
      </c>
      <c r="F5055" t="s">
        <v>3461</v>
      </c>
      <c r="G5055" t="s">
        <v>3842</v>
      </c>
      <c r="H5055">
        <v>68</v>
      </c>
      <c r="I5055">
        <v>54</v>
      </c>
      <c r="K5055" t="s">
        <v>3057</v>
      </c>
      <c r="L5055">
        <v>1</v>
      </c>
      <c r="M5055" t="s">
        <v>9475</v>
      </c>
    </row>
    <row r="5056" spans="1:13" x14ac:dyDescent="0.25">
      <c r="A5056">
        <v>10734</v>
      </c>
      <c r="B5056">
        <v>2015</v>
      </c>
      <c r="C5056" t="s">
        <v>3412</v>
      </c>
      <c r="D5056" t="s">
        <v>44</v>
      </c>
      <c r="E5056" t="s">
        <v>3194</v>
      </c>
      <c r="F5056" t="s">
        <v>3455</v>
      </c>
      <c r="G5056" t="s">
        <v>3841</v>
      </c>
      <c r="H5056">
        <v>67</v>
      </c>
      <c r="I5056">
        <v>62</v>
      </c>
      <c r="K5056" t="s">
        <v>3058</v>
      </c>
      <c r="L5056">
        <v>1</v>
      </c>
      <c r="M5056" t="s">
        <v>9506</v>
      </c>
    </row>
    <row r="5057" spans="1:13" x14ac:dyDescent="0.25">
      <c r="A5057">
        <v>10735</v>
      </c>
      <c r="B5057">
        <v>2015</v>
      </c>
      <c r="C5057" t="s">
        <v>3412</v>
      </c>
      <c r="D5057" t="s">
        <v>47</v>
      </c>
      <c r="E5057" t="s">
        <v>3194</v>
      </c>
      <c r="F5057" t="s">
        <v>3511</v>
      </c>
      <c r="G5057" t="s">
        <v>3842</v>
      </c>
      <c r="H5057">
        <v>73</v>
      </c>
      <c r="I5057">
        <v>58</v>
      </c>
      <c r="K5057" t="s">
        <v>3059</v>
      </c>
      <c r="L5057">
        <v>1</v>
      </c>
      <c r="M5057" t="s">
        <v>9493</v>
      </c>
    </row>
    <row r="5058" spans="1:13" x14ac:dyDescent="0.25">
      <c r="A5058">
        <v>10738</v>
      </c>
      <c r="B5058">
        <v>2015</v>
      </c>
      <c r="C5058" t="s">
        <v>3412</v>
      </c>
      <c r="D5058" t="s">
        <v>303</v>
      </c>
      <c r="E5058" t="s">
        <v>3194</v>
      </c>
      <c r="F5058" t="s">
        <v>3407</v>
      </c>
      <c r="G5058" t="s">
        <v>3842</v>
      </c>
      <c r="H5058">
        <v>68</v>
      </c>
      <c r="I5058">
        <v>51</v>
      </c>
      <c r="K5058" t="s">
        <v>3060</v>
      </c>
      <c r="L5058">
        <v>1</v>
      </c>
      <c r="M5058" t="s">
        <v>9521</v>
      </c>
    </row>
    <row r="5059" spans="1:13" x14ac:dyDescent="0.25">
      <c r="A5059">
        <v>10739</v>
      </c>
      <c r="B5059">
        <v>2015</v>
      </c>
      <c r="C5059" t="s">
        <v>3412</v>
      </c>
      <c r="D5059" t="s">
        <v>95</v>
      </c>
      <c r="E5059" t="s">
        <v>3194</v>
      </c>
      <c r="F5059" t="s">
        <v>3828</v>
      </c>
      <c r="G5059" t="s">
        <v>3841</v>
      </c>
      <c r="H5059">
        <v>70</v>
      </c>
      <c r="I5059">
        <v>60</v>
      </c>
      <c r="K5059" t="s">
        <v>584</v>
      </c>
      <c r="L5059">
        <v>1</v>
      </c>
      <c r="M5059" t="s">
        <v>9463</v>
      </c>
    </row>
    <row r="5060" spans="1:13" x14ac:dyDescent="0.25">
      <c r="A5060">
        <v>10745</v>
      </c>
      <c r="B5060">
        <v>2015</v>
      </c>
      <c r="C5060" t="s">
        <v>3510</v>
      </c>
      <c r="D5060" t="s">
        <v>10</v>
      </c>
      <c r="E5060" t="s">
        <v>3194</v>
      </c>
      <c r="F5060" t="s">
        <v>3341</v>
      </c>
      <c r="G5060" t="s">
        <v>3842</v>
      </c>
      <c r="H5060">
        <v>72</v>
      </c>
      <c r="I5060">
        <v>41</v>
      </c>
      <c r="K5060" t="s">
        <v>99</v>
      </c>
      <c r="L5060">
        <v>1</v>
      </c>
      <c r="M5060" t="s">
        <v>7532</v>
      </c>
    </row>
    <row r="5061" spans="1:13" x14ac:dyDescent="0.25">
      <c r="A5061">
        <v>10746</v>
      </c>
      <c r="B5061">
        <v>2015</v>
      </c>
      <c r="C5061" t="s">
        <v>3510</v>
      </c>
      <c r="D5061" t="s">
        <v>313</v>
      </c>
      <c r="E5061" t="s">
        <v>3194</v>
      </c>
      <c r="F5061" t="s">
        <v>3231</v>
      </c>
      <c r="G5061" t="s">
        <v>3842</v>
      </c>
      <c r="H5061">
        <v>77</v>
      </c>
      <c r="I5061">
        <v>70</v>
      </c>
      <c r="K5061" t="s">
        <v>100</v>
      </c>
      <c r="L5061">
        <v>1</v>
      </c>
      <c r="M5061" t="s">
        <v>7459</v>
      </c>
    </row>
    <row r="5062" spans="1:13" x14ac:dyDescent="0.25">
      <c r="A5062">
        <v>10753</v>
      </c>
      <c r="B5062">
        <v>2015</v>
      </c>
      <c r="C5062" t="s">
        <v>3510</v>
      </c>
      <c r="D5062" t="s">
        <v>24</v>
      </c>
      <c r="E5062" t="s">
        <v>3194</v>
      </c>
      <c r="F5062" t="s">
        <v>3526</v>
      </c>
      <c r="G5062" t="s">
        <v>3842</v>
      </c>
      <c r="H5062">
        <v>85</v>
      </c>
      <c r="I5062">
        <v>60</v>
      </c>
      <c r="K5062" t="s">
        <v>155</v>
      </c>
      <c r="L5062">
        <v>1</v>
      </c>
      <c r="M5062" t="s">
        <v>8989</v>
      </c>
    </row>
    <row r="5063" spans="1:13" x14ac:dyDescent="0.25">
      <c r="A5063">
        <v>10754</v>
      </c>
      <c r="B5063">
        <v>2015</v>
      </c>
      <c r="C5063" t="s">
        <v>3510</v>
      </c>
      <c r="D5063" t="s">
        <v>109</v>
      </c>
      <c r="E5063" t="s">
        <v>3194</v>
      </c>
      <c r="F5063" t="s">
        <v>3839</v>
      </c>
      <c r="G5063" t="s">
        <v>3842</v>
      </c>
      <c r="H5063">
        <v>71</v>
      </c>
      <c r="I5063">
        <v>61</v>
      </c>
      <c r="K5063" t="s">
        <v>429</v>
      </c>
      <c r="L5063">
        <v>1</v>
      </c>
      <c r="M5063" t="s">
        <v>9532</v>
      </c>
    </row>
    <row r="5064" spans="1:13" x14ac:dyDescent="0.25">
      <c r="A5064">
        <v>10755</v>
      </c>
      <c r="B5064">
        <v>2015</v>
      </c>
      <c r="C5064" t="s">
        <v>3510</v>
      </c>
      <c r="D5064" t="s">
        <v>133</v>
      </c>
      <c r="E5064" t="s">
        <v>3194</v>
      </c>
      <c r="F5064" t="s">
        <v>3407</v>
      </c>
      <c r="G5064" t="s">
        <v>3841</v>
      </c>
      <c r="H5064">
        <v>61</v>
      </c>
      <c r="I5064">
        <v>58</v>
      </c>
      <c r="K5064" t="s">
        <v>111</v>
      </c>
      <c r="L5064">
        <v>1</v>
      </c>
      <c r="M5064" t="s">
        <v>9515</v>
      </c>
    </row>
    <row r="5065" spans="1:13" x14ac:dyDescent="0.25">
      <c r="A5065">
        <v>10756</v>
      </c>
      <c r="B5065">
        <v>2015</v>
      </c>
      <c r="C5065" t="s">
        <v>3510</v>
      </c>
      <c r="D5065" t="s">
        <v>134</v>
      </c>
      <c r="E5065" t="s">
        <v>3194</v>
      </c>
      <c r="F5065" t="s">
        <v>3828</v>
      </c>
      <c r="G5065" t="s">
        <v>3841</v>
      </c>
      <c r="H5065">
        <v>60</v>
      </c>
      <c r="I5065">
        <v>48</v>
      </c>
      <c r="K5065" t="s">
        <v>3062</v>
      </c>
      <c r="L5065">
        <v>1</v>
      </c>
      <c r="M5065" t="s">
        <v>9449</v>
      </c>
    </row>
    <row r="5066" spans="1:13" x14ac:dyDescent="0.25">
      <c r="A5066">
        <v>10759</v>
      </c>
      <c r="B5066">
        <v>2015</v>
      </c>
      <c r="C5066" t="s">
        <v>3510</v>
      </c>
      <c r="D5066" t="s">
        <v>159</v>
      </c>
      <c r="E5066" t="s">
        <v>3194</v>
      </c>
      <c r="F5066" t="s">
        <v>3461</v>
      </c>
      <c r="G5066" t="s">
        <v>3842</v>
      </c>
      <c r="H5066">
        <v>59</v>
      </c>
      <c r="I5066">
        <v>50</v>
      </c>
      <c r="K5066" t="s">
        <v>1439</v>
      </c>
      <c r="L5066">
        <v>1</v>
      </c>
      <c r="M5066" t="s">
        <v>9471</v>
      </c>
    </row>
    <row r="5067" spans="1:13" x14ac:dyDescent="0.25">
      <c r="A5067">
        <v>10760</v>
      </c>
      <c r="B5067">
        <v>2015</v>
      </c>
      <c r="C5067" t="s">
        <v>3510</v>
      </c>
      <c r="D5067" t="s">
        <v>36</v>
      </c>
      <c r="E5067" t="s">
        <v>3194</v>
      </c>
      <c r="F5067" t="s">
        <v>3455</v>
      </c>
      <c r="G5067" t="s">
        <v>3841</v>
      </c>
      <c r="H5067">
        <v>59</v>
      </c>
      <c r="I5067">
        <v>47</v>
      </c>
      <c r="K5067" t="s">
        <v>2493</v>
      </c>
      <c r="L5067">
        <v>1</v>
      </c>
      <c r="M5067" t="s">
        <v>9502</v>
      </c>
    </row>
    <row r="5068" spans="1:13" x14ac:dyDescent="0.25">
      <c r="A5068">
        <v>10763</v>
      </c>
      <c r="B5068">
        <v>2015</v>
      </c>
      <c r="C5068" t="s">
        <v>3510</v>
      </c>
      <c r="D5068" t="s">
        <v>317</v>
      </c>
      <c r="E5068" t="s">
        <v>3194</v>
      </c>
      <c r="F5068" t="s">
        <v>3305</v>
      </c>
      <c r="G5068" t="s">
        <v>3842</v>
      </c>
      <c r="H5068">
        <v>77</v>
      </c>
      <c r="I5068">
        <v>74</v>
      </c>
      <c r="K5068" t="s">
        <v>1442</v>
      </c>
      <c r="L5068">
        <v>1</v>
      </c>
      <c r="M5068" t="s">
        <v>9435</v>
      </c>
    </row>
    <row r="5069" spans="1:13" x14ac:dyDescent="0.25">
      <c r="A5069">
        <v>10764</v>
      </c>
      <c r="B5069">
        <v>2015</v>
      </c>
      <c r="C5069" t="s">
        <v>3510</v>
      </c>
      <c r="D5069" t="s">
        <v>277</v>
      </c>
      <c r="E5069" t="s">
        <v>3194</v>
      </c>
      <c r="F5069" t="s">
        <v>3451</v>
      </c>
      <c r="G5069" t="s">
        <v>3842</v>
      </c>
      <c r="H5069">
        <v>69</v>
      </c>
      <c r="I5069">
        <v>64</v>
      </c>
      <c r="K5069" t="s">
        <v>1443</v>
      </c>
      <c r="L5069">
        <v>1</v>
      </c>
      <c r="M5069" t="s">
        <v>9535</v>
      </c>
    </row>
    <row r="5070" spans="1:13" x14ac:dyDescent="0.25">
      <c r="A5070">
        <v>10765</v>
      </c>
      <c r="B5070">
        <v>2015</v>
      </c>
      <c r="C5070" t="s">
        <v>3510</v>
      </c>
      <c r="D5070" t="s">
        <v>44</v>
      </c>
      <c r="E5070" t="s">
        <v>3194</v>
      </c>
      <c r="F5070" t="s">
        <v>3383</v>
      </c>
      <c r="G5070" t="s">
        <v>3842</v>
      </c>
      <c r="H5070">
        <v>77</v>
      </c>
      <c r="I5070">
        <v>69</v>
      </c>
      <c r="K5070" t="s">
        <v>1444</v>
      </c>
      <c r="L5070">
        <v>1</v>
      </c>
      <c r="M5070" t="s">
        <v>9536</v>
      </c>
    </row>
    <row r="5071" spans="1:13" x14ac:dyDescent="0.25">
      <c r="A5071">
        <v>10768</v>
      </c>
      <c r="B5071">
        <v>2015</v>
      </c>
      <c r="C5071" t="s">
        <v>3510</v>
      </c>
      <c r="D5071" t="s">
        <v>300</v>
      </c>
      <c r="E5071" t="s">
        <v>3194</v>
      </c>
      <c r="F5071" t="s">
        <v>3511</v>
      </c>
      <c r="G5071" t="s">
        <v>3842</v>
      </c>
      <c r="H5071">
        <v>68</v>
      </c>
      <c r="I5071">
        <v>48</v>
      </c>
      <c r="K5071" t="s">
        <v>2528</v>
      </c>
      <c r="L5071">
        <v>1</v>
      </c>
      <c r="M5071" t="s">
        <v>9494</v>
      </c>
    </row>
    <row r="5072" spans="1:13" x14ac:dyDescent="0.25">
      <c r="A5072">
        <v>10769</v>
      </c>
      <c r="B5072">
        <v>2015</v>
      </c>
      <c r="C5072" t="s">
        <v>3510</v>
      </c>
      <c r="D5072" t="s">
        <v>92</v>
      </c>
      <c r="E5072" t="s">
        <v>3194</v>
      </c>
      <c r="F5072" t="s">
        <v>3412</v>
      </c>
      <c r="G5072" t="s">
        <v>3841</v>
      </c>
      <c r="H5072">
        <v>69</v>
      </c>
      <c r="I5072">
        <v>62</v>
      </c>
      <c r="J5072" t="s">
        <v>3844</v>
      </c>
      <c r="K5072" t="s">
        <v>1367</v>
      </c>
      <c r="L5072">
        <v>1</v>
      </c>
      <c r="M5072" t="s">
        <v>9529</v>
      </c>
    </row>
    <row r="5073" spans="1:13" x14ac:dyDescent="0.25">
      <c r="A5073">
        <v>10774</v>
      </c>
      <c r="B5073">
        <v>2015</v>
      </c>
      <c r="C5073" t="s">
        <v>3383</v>
      </c>
      <c r="D5073" t="s">
        <v>98</v>
      </c>
      <c r="E5073" t="s">
        <v>3194</v>
      </c>
      <c r="F5073" t="s">
        <v>3434</v>
      </c>
      <c r="G5073" t="s">
        <v>3842</v>
      </c>
      <c r="H5073">
        <v>91</v>
      </c>
      <c r="I5073">
        <v>52</v>
      </c>
      <c r="K5073" t="s">
        <v>176</v>
      </c>
      <c r="L5073">
        <v>1</v>
      </c>
      <c r="M5073" t="s">
        <v>7648</v>
      </c>
    </row>
    <row r="5074" spans="1:13" x14ac:dyDescent="0.25">
      <c r="A5074">
        <v>10775</v>
      </c>
      <c r="B5074">
        <v>2015</v>
      </c>
      <c r="C5074" t="s">
        <v>3383</v>
      </c>
      <c r="D5074" t="s">
        <v>10</v>
      </c>
      <c r="E5074" t="s">
        <v>3194</v>
      </c>
      <c r="F5074" t="s">
        <v>3839</v>
      </c>
      <c r="G5074" t="s">
        <v>3842</v>
      </c>
      <c r="H5074">
        <v>86</v>
      </c>
      <c r="I5074">
        <v>46</v>
      </c>
      <c r="K5074" t="s">
        <v>258</v>
      </c>
      <c r="L5074">
        <v>1</v>
      </c>
      <c r="M5074" t="s">
        <v>9537</v>
      </c>
    </row>
    <row r="5075" spans="1:13" x14ac:dyDescent="0.25">
      <c r="A5075">
        <v>10779</v>
      </c>
      <c r="B5075">
        <v>2015</v>
      </c>
      <c r="C5075" t="s">
        <v>3383</v>
      </c>
      <c r="D5075" t="s">
        <v>104</v>
      </c>
      <c r="E5075" t="s">
        <v>3194</v>
      </c>
      <c r="F5075" t="s">
        <v>3284</v>
      </c>
      <c r="G5075" t="s">
        <v>3842</v>
      </c>
      <c r="H5075">
        <v>76</v>
      </c>
      <c r="I5075">
        <v>57</v>
      </c>
      <c r="K5075" t="s">
        <v>151</v>
      </c>
      <c r="L5075">
        <v>1</v>
      </c>
      <c r="M5075" t="s">
        <v>5562</v>
      </c>
    </row>
    <row r="5076" spans="1:13" x14ac:dyDescent="0.25">
      <c r="A5076">
        <v>10781</v>
      </c>
      <c r="B5076">
        <v>2015</v>
      </c>
      <c r="C5076" t="s">
        <v>3383</v>
      </c>
      <c r="D5076" t="s">
        <v>314</v>
      </c>
      <c r="E5076" t="s">
        <v>3194</v>
      </c>
      <c r="F5076" t="s">
        <v>3525</v>
      </c>
      <c r="G5076" t="s">
        <v>3842</v>
      </c>
      <c r="H5076">
        <v>85</v>
      </c>
      <c r="I5076">
        <v>54</v>
      </c>
      <c r="K5076" t="s">
        <v>152</v>
      </c>
      <c r="L5076">
        <v>1</v>
      </c>
      <c r="M5076" t="s">
        <v>8912</v>
      </c>
    </row>
    <row r="5077" spans="1:13" x14ac:dyDescent="0.25">
      <c r="A5077">
        <v>10782</v>
      </c>
      <c r="B5077">
        <v>2015</v>
      </c>
      <c r="C5077" t="s">
        <v>3383</v>
      </c>
      <c r="D5077" t="s">
        <v>76</v>
      </c>
      <c r="E5077" t="s">
        <v>3194</v>
      </c>
      <c r="F5077" t="s">
        <v>3357</v>
      </c>
      <c r="G5077" t="s">
        <v>3841</v>
      </c>
      <c r="H5077">
        <v>81</v>
      </c>
      <c r="I5077">
        <v>76</v>
      </c>
      <c r="K5077" t="s">
        <v>178</v>
      </c>
      <c r="L5077">
        <v>1</v>
      </c>
      <c r="M5077" t="s">
        <v>5482</v>
      </c>
    </row>
    <row r="5078" spans="1:13" x14ac:dyDescent="0.25">
      <c r="A5078">
        <v>10783</v>
      </c>
      <c r="B5078">
        <v>2015</v>
      </c>
      <c r="C5078" t="s">
        <v>3383</v>
      </c>
      <c r="D5078" t="s">
        <v>351</v>
      </c>
      <c r="E5078" t="s">
        <v>3194</v>
      </c>
      <c r="F5078" t="s">
        <v>3454</v>
      </c>
      <c r="G5078" t="s">
        <v>3841</v>
      </c>
      <c r="H5078">
        <v>78</v>
      </c>
      <c r="I5078">
        <v>71</v>
      </c>
      <c r="K5078" t="s">
        <v>179</v>
      </c>
      <c r="L5078">
        <v>1</v>
      </c>
      <c r="M5078" t="s">
        <v>6198</v>
      </c>
    </row>
    <row r="5079" spans="1:13" x14ac:dyDescent="0.25">
      <c r="A5079">
        <v>10784</v>
      </c>
      <c r="B5079">
        <v>2015</v>
      </c>
      <c r="C5079" t="s">
        <v>3383</v>
      </c>
      <c r="D5079" t="s">
        <v>180</v>
      </c>
      <c r="E5079" t="s">
        <v>3194</v>
      </c>
      <c r="F5079" t="s">
        <v>3385</v>
      </c>
      <c r="G5079" t="s">
        <v>3842</v>
      </c>
      <c r="H5079">
        <v>77</v>
      </c>
      <c r="I5079">
        <v>40</v>
      </c>
      <c r="K5079" t="s">
        <v>155</v>
      </c>
      <c r="L5079">
        <v>1</v>
      </c>
      <c r="M5079" t="s">
        <v>5675</v>
      </c>
    </row>
    <row r="5080" spans="1:13" x14ac:dyDescent="0.25">
      <c r="A5080">
        <v>10788</v>
      </c>
      <c r="B5080">
        <v>2015</v>
      </c>
      <c r="C5080" t="s">
        <v>3383</v>
      </c>
      <c r="D5080" t="s">
        <v>1109</v>
      </c>
      <c r="E5080" t="s">
        <v>3194</v>
      </c>
      <c r="F5080" t="s">
        <v>3510</v>
      </c>
      <c r="G5080" t="s">
        <v>3841</v>
      </c>
      <c r="H5080">
        <v>57</v>
      </c>
      <c r="I5080">
        <v>56</v>
      </c>
      <c r="K5080" t="s">
        <v>1600</v>
      </c>
      <c r="L5080">
        <v>1</v>
      </c>
      <c r="M5080" t="s">
        <v>9533</v>
      </c>
    </row>
    <row r="5081" spans="1:13" x14ac:dyDescent="0.25">
      <c r="A5081">
        <v>10789</v>
      </c>
      <c r="B5081">
        <v>2015</v>
      </c>
      <c r="C5081" t="s">
        <v>3383</v>
      </c>
      <c r="D5081" t="s">
        <v>32</v>
      </c>
      <c r="E5081" t="s">
        <v>3194</v>
      </c>
      <c r="F5081" t="s">
        <v>3305</v>
      </c>
      <c r="G5081" t="s">
        <v>3841</v>
      </c>
      <c r="H5081">
        <v>99</v>
      </c>
      <c r="I5081">
        <v>68</v>
      </c>
      <c r="K5081" t="s">
        <v>1637</v>
      </c>
      <c r="L5081">
        <v>1</v>
      </c>
      <c r="M5081" t="s">
        <v>9430</v>
      </c>
    </row>
    <row r="5082" spans="1:13" x14ac:dyDescent="0.25">
      <c r="A5082">
        <v>10793</v>
      </c>
      <c r="B5082">
        <v>2015</v>
      </c>
      <c r="C5082" t="s">
        <v>3383</v>
      </c>
      <c r="D5082" t="s">
        <v>40</v>
      </c>
      <c r="E5082" t="s">
        <v>3194</v>
      </c>
      <c r="F5082" t="s">
        <v>3455</v>
      </c>
      <c r="G5082" t="s">
        <v>3842</v>
      </c>
      <c r="H5082">
        <v>71</v>
      </c>
      <c r="I5082">
        <v>59</v>
      </c>
      <c r="K5082" t="s">
        <v>599</v>
      </c>
      <c r="L5082">
        <v>1</v>
      </c>
      <c r="M5082" t="s">
        <v>9504</v>
      </c>
    </row>
    <row r="5083" spans="1:13" x14ac:dyDescent="0.25">
      <c r="A5083">
        <v>10794</v>
      </c>
      <c r="B5083">
        <v>2015</v>
      </c>
      <c r="C5083" t="s">
        <v>3383</v>
      </c>
      <c r="D5083" t="s">
        <v>317</v>
      </c>
      <c r="E5083" t="s">
        <v>3194</v>
      </c>
      <c r="F5083" t="s">
        <v>3461</v>
      </c>
      <c r="G5083" t="s">
        <v>3841</v>
      </c>
      <c r="H5083">
        <v>70</v>
      </c>
      <c r="I5083">
        <v>69</v>
      </c>
      <c r="K5083" t="s">
        <v>600</v>
      </c>
      <c r="L5083">
        <v>1</v>
      </c>
      <c r="M5083" t="s">
        <v>9474</v>
      </c>
    </row>
    <row r="5084" spans="1:13" x14ac:dyDescent="0.25">
      <c r="A5084">
        <v>10797</v>
      </c>
      <c r="B5084">
        <v>2015</v>
      </c>
      <c r="C5084" t="s">
        <v>3383</v>
      </c>
      <c r="D5084" t="s">
        <v>208</v>
      </c>
      <c r="E5084" t="s">
        <v>3194</v>
      </c>
      <c r="F5084" t="s">
        <v>3407</v>
      </c>
      <c r="G5084" t="s">
        <v>3841</v>
      </c>
      <c r="H5084">
        <v>69</v>
      </c>
      <c r="I5084">
        <v>57</v>
      </c>
      <c r="K5084" t="s">
        <v>2258</v>
      </c>
      <c r="L5084">
        <v>1</v>
      </c>
      <c r="M5084" t="s">
        <v>9519</v>
      </c>
    </row>
    <row r="5085" spans="1:13" x14ac:dyDescent="0.25">
      <c r="A5085">
        <v>10798</v>
      </c>
      <c r="B5085">
        <v>2015</v>
      </c>
      <c r="C5085" t="s">
        <v>3383</v>
      </c>
      <c r="D5085" t="s">
        <v>47</v>
      </c>
      <c r="E5085" t="s">
        <v>3194</v>
      </c>
      <c r="F5085" t="s">
        <v>3828</v>
      </c>
      <c r="G5085" t="s">
        <v>3841</v>
      </c>
      <c r="H5085">
        <v>81</v>
      </c>
      <c r="I5085">
        <v>70</v>
      </c>
      <c r="K5085" t="s">
        <v>2259</v>
      </c>
      <c r="L5085">
        <v>1</v>
      </c>
      <c r="M5085" t="s">
        <v>9459</v>
      </c>
    </row>
    <row r="5086" spans="1:13" x14ac:dyDescent="0.25">
      <c r="A5086">
        <v>10799</v>
      </c>
      <c r="B5086">
        <v>2015</v>
      </c>
      <c r="C5086" t="s">
        <v>3383</v>
      </c>
      <c r="D5086" t="s">
        <v>300</v>
      </c>
      <c r="E5086" t="s">
        <v>3194</v>
      </c>
      <c r="F5086" t="s">
        <v>3451</v>
      </c>
      <c r="G5086" t="s">
        <v>3842</v>
      </c>
      <c r="H5086">
        <v>69</v>
      </c>
      <c r="I5086">
        <v>62</v>
      </c>
      <c r="J5086" t="s">
        <v>3843</v>
      </c>
      <c r="K5086" t="s">
        <v>3064</v>
      </c>
      <c r="L5086">
        <v>1</v>
      </c>
      <c r="M5086" t="s">
        <v>9539</v>
      </c>
    </row>
    <row r="5087" spans="1:13" x14ac:dyDescent="0.25">
      <c r="A5087">
        <v>10802</v>
      </c>
      <c r="B5087">
        <v>2015</v>
      </c>
      <c r="C5087" t="s">
        <v>3383</v>
      </c>
      <c r="D5087" t="s">
        <v>345</v>
      </c>
      <c r="E5087" t="s">
        <v>3194</v>
      </c>
      <c r="F5087" t="s">
        <v>3412</v>
      </c>
      <c r="G5087" t="s">
        <v>3841</v>
      </c>
      <c r="H5087">
        <v>84</v>
      </c>
      <c r="I5087">
        <v>53</v>
      </c>
      <c r="K5087" t="s">
        <v>2526</v>
      </c>
      <c r="L5087">
        <v>1</v>
      </c>
      <c r="M5087" t="s">
        <v>9530</v>
      </c>
    </row>
    <row r="5088" spans="1:13" x14ac:dyDescent="0.25">
      <c r="A5088">
        <v>10803</v>
      </c>
      <c r="B5088">
        <v>2015</v>
      </c>
      <c r="C5088" t="s">
        <v>3383</v>
      </c>
      <c r="D5088" t="s">
        <v>56</v>
      </c>
      <c r="E5088" t="s">
        <v>3194</v>
      </c>
      <c r="F5088" t="s">
        <v>3511</v>
      </c>
      <c r="G5088" t="s">
        <v>3842</v>
      </c>
      <c r="H5088">
        <v>65</v>
      </c>
      <c r="I5088">
        <v>55</v>
      </c>
      <c r="K5088" t="s">
        <v>608</v>
      </c>
      <c r="L5088">
        <v>1</v>
      </c>
      <c r="M5088" t="s">
        <v>9497</v>
      </c>
    </row>
    <row r="5089" spans="1:13" x14ac:dyDescent="0.25">
      <c r="A5089">
        <v>10806</v>
      </c>
      <c r="B5089">
        <v>2015</v>
      </c>
      <c r="C5089" t="s">
        <v>3451</v>
      </c>
      <c r="D5089" t="s">
        <v>64</v>
      </c>
      <c r="E5089" t="s">
        <v>3194</v>
      </c>
      <c r="F5089" t="s">
        <v>3453</v>
      </c>
      <c r="G5089" t="s">
        <v>3842</v>
      </c>
      <c r="H5089">
        <v>89</v>
      </c>
      <c r="I5089">
        <v>72</v>
      </c>
      <c r="K5089" t="s">
        <v>176</v>
      </c>
      <c r="L5089">
        <v>1</v>
      </c>
      <c r="M5089" t="s">
        <v>6220</v>
      </c>
    </row>
    <row r="5090" spans="1:13" x14ac:dyDescent="0.25">
      <c r="A5090">
        <v>10807</v>
      </c>
      <c r="B5090">
        <v>2015</v>
      </c>
      <c r="C5090" t="s">
        <v>3451</v>
      </c>
      <c r="D5090" t="s">
        <v>8</v>
      </c>
      <c r="E5090" t="s">
        <v>3194</v>
      </c>
      <c r="F5090" t="s">
        <v>3839</v>
      </c>
      <c r="G5090" t="s">
        <v>3842</v>
      </c>
      <c r="H5090">
        <v>70</v>
      </c>
      <c r="I5090">
        <v>58</v>
      </c>
      <c r="K5090" t="s">
        <v>258</v>
      </c>
      <c r="L5090">
        <v>1</v>
      </c>
      <c r="M5090" t="s">
        <v>9540</v>
      </c>
    </row>
    <row r="5091" spans="1:13" x14ac:dyDescent="0.25">
      <c r="A5091">
        <v>10814</v>
      </c>
      <c r="B5091">
        <v>2015</v>
      </c>
      <c r="C5091" t="s">
        <v>3451</v>
      </c>
      <c r="D5091" t="s">
        <v>24</v>
      </c>
      <c r="E5091" t="s">
        <v>3194</v>
      </c>
      <c r="F5091" t="s">
        <v>3392</v>
      </c>
      <c r="G5091" t="s">
        <v>3842</v>
      </c>
      <c r="H5091">
        <v>76</v>
      </c>
      <c r="I5091">
        <v>67</v>
      </c>
      <c r="K5091" t="s">
        <v>178</v>
      </c>
      <c r="L5091">
        <v>1</v>
      </c>
      <c r="M5091" t="s">
        <v>8445</v>
      </c>
    </row>
    <row r="5092" spans="1:13" x14ac:dyDescent="0.25">
      <c r="A5092">
        <v>10815</v>
      </c>
      <c r="B5092">
        <v>2015</v>
      </c>
      <c r="C5092" t="s">
        <v>3451</v>
      </c>
      <c r="D5092" t="s">
        <v>26</v>
      </c>
      <c r="E5092" t="s">
        <v>3194</v>
      </c>
      <c r="F5092" t="s">
        <v>3467</v>
      </c>
      <c r="G5092" t="s">
        <v>3841</v>
      </c>
      <c r="H5092">
        <v>78</v>
      </c>
      <c r="I5092">
        <v>72</v>
      </c>
      <c r="K5092" t="s">
        <v>179</v>
      </c>
      <c r="L5092">
        <v>1</v>
      </c>
      <c r="M5092" t="s">
        <v>6506</v>
      </c>
    </row>
    <row r="5093" spans="1:13" x14ac:dyDescent="0.25">
      <c r="A5093">
        <v>10816</v>
      </c>
      <c r="B5093">
        <v>2015</v>
      </c>
      <c r="C5093" t="s">
        <v>3451</v>
      </c>
      <c r="D5093" t="s">
        <v>181</v>
      </c>
      <c r="E5093" t="s">
        <v>3194</v>
      </c>
      <c r="F5093" t="s">
        <v>3454</v>
      </c>
      <c r="G5093" t="s">
        <v>3841</v>
      </c>
      <c r="H5093">
        <v>69</v>
      </c>
      <c r="I5093">
        <v>58</v>
      </c>
      <c r="K5093" t="s">
        <v>29</v>
      </c>
      <c r="L5093">
        <v>1</v>
      </c>
      <c r="M5093" t="s">
        <v>6201</v>
      </c>
    </row>
    <row r="5094" spans="1:13" x14ac:dyDescent="0.25">
      <c r="A5094">
        <v>10819</v>
      </c>
      <c r="B5094">
        <v>2015</v>
      </c>
      <c r="C5094" t="s">
        <v>3451</v>
      </c>
      <c r="D5094" t="s">
        <v>1109</v>
      </c>
      <c r="E5094" t="s">
        <v>3194</v>
      </c>
      <c r="F5094" t="s">
        <v>3305</v>
      </c>
      <c r="G5094" t="s">
        <v>3841</v>
      </c>
      <c r="H5094">
        <v>81</v>
      </c>
      <c r="I5094">
        <v>46</v>
      </c>
      <c r="K5094" t="s">
        <v>487</v>
      </c>
      <c r="L5094">
        <v>1</v>
      </c>
      <c r="M5094" t="s">
        <v>9429</v>
      </c>
    </row>
    <row r="5095" spans="1:13" x14ac:dyDescent="0.25">
      <c r="A5095">
        <v>10820</v>
      </c>
      <c r="B5095">
        <v>2015</v>
      </c>
      <c r="C5095" t="s">
        <v>3451</v>
      </c>
      <c r="D5095" t="s">
        <v>32</v>
      </c>
      <c r="E5095" t="s">
        <v>3194</v>
      </c>
      <c r="F5095" t="s">
        <v>3510</v>
      </c>
      <c r="G5095" t="s">
        <v>3842</v>
      </c>
      <c r="H5095">
        <v>59</v>
      </c>
      <c r="I5095">
        <v>56</v>
      </c>
      <c r="K5095" t="s">
        <v>1123</v>
      </c>
      <c r="L5095">
        <v>1</v>
      </c>
      <c r="M5095" t="s">
        <v>9534</v>
      </c>
    </row>
    <row r="5096" spans="1:13" x14ac:dyDescent="0.25">
      <c r="A5096">
        <v>10823</v>
      </c>
      <c r="B5096">
        <v>2015</v>
      </c>
      <c r="C5096" t="s">
        <v>3451</v>
      </c>
      <c r="D5096" t="s">
        <v>137</v>
      </c>
      <c r="E5096" t="s">
        <v>3194</v>
      </c>
      <c r="F5096" t="s">
        <v>3839</v>
      </c>
      <c r="G5096" t="s">
        <v>3842</v>
      </c>
      <c r="H5096">
        <v>77</v>
      </c>
      <c r="I5096">
        <v>63</v>
      </c>
      <c r="K5096" t="s">
        <v>597</v>
      </c>
      <c r="L5096">
        <v>1</v>
      </c>
      <c r="M5096" t="s">
        <v>9542</v>
      </c>
    </row>
    <row r="5097" spans="1:13" x14ac:dyDescent="0.25">
      <c r="A5097">
        <v>10824</v>
      </c>
      <c r="B5097">
        <v>2015</v>
      </c>
      <c r="C5097" t="s">
        <v>3451</v>
      </c>
      <c r="D5097" t="s">
        <v>85</v>
      </c>
      <c r="E5097" t="s">
        <v>3194</v>
      </c>
      <c r="F5097" t="s">
        <v>3383</v>
      </c>
      <c r="G5097" t="s">
        <v>3842</v>
      </c>
      <c r="H5097">
        <v>70</v>
      </c>
      <c r="I5097">
        <v>64</v>
      </c>
      <c r="K5097" t="s">
        <v>2524</v>
      </c>
      <c r="L5097">
        <v>1</v>
      </c>
      <c r="M5097" t="s">
        <v>9538</v>
      </c>
    </row>
    <row r="5098" spans="1:13" x14ac:dyDescent="0.25">
      <c r="A5098">
        <v>10825</v>
      </c>
      <c r="B5098">
        <v>2015</v>
      </c>
      <c r="C5098" t="s">
        <v>3451</v>
      </c>
      <c r="D5098" t="s">
        <v>40</v>
      </c>
      <c r="E5098" t="s">
        <v>3194</v>
      </c>
      <c r="F5098" t="s">
        <v>3461</v>
      </c>
      <c r="G5098" t="s">
        <v>3842</v>
      </c>
      <c r="H5098">
        <v>65</v>
      </c>
      <c r="I5098">
        <v>62</v>
      </c>
      <c r="K5098" t="s">
        <v>2729</v>
      </c>
      <c r="L5098">
        <v>1</v>
      </c>
      <c r="M5098" t="s">
        <v>9473</v>
      </c>
    </row>
    <row r="5099" spans="1:13" x14ac:dyDescent="0.25">
      <c r="A5099">
        <v>10826</v>
      </c>
      <c r="B5099">
        <v>2015</v>
      </c>
      <c r="C5099" t="s">
        <v>3451</v>
      </c>
      <c r="D5099" t="s">
        <v>317</v>
      </c>
      <c r="E5099" t="s">
        <v>3194</v>
      </c>
      <c r="F5099" t="s">
        <v>3455</v>
      </c>
      <c r="G5099" t="s">
        <v>3842</v>
      </c>
      <c r="H5099">
        <v>60</v>
      </c>
      <c r="I5099">
        <v>57</v>
      </c>
      <c r="K5099" t="s">
        <v>2730</v>
      </c>
      <c r="L5099">
        <v>1</v>
      </c>
      <c r="M5099" t="s">
        <v>9505</v>
      </c>
    </row>
    <row r="5100" spans="1:13" x14ac:dyDescent="0.25">
      <c r="A5100">
        <v>10829</v>
      </c>
      <c r="B5100">
        <v>2015</v>
      </c>
      <c r="C5100" t="s">
        <v>3451</v>
      </c>
      <c r="D5100" t="s">
        <v>208</v>
      </c>
      <c r="E5100" t="s">
        <v>3194</v>
      </c>
      <c r="F5100" t="s">
        <v>3828</v>
      </c>
      <c r="G5100" t="s">
        <v>3841</v>
      </c>
      <c r="H5100">
        <v>77</v>
      </c>
      <c r="I5100">
        <v>63</v>
      </c>
      <c r="K5100" t="s">
        <v>603</v>
      </c>
      <c r="L5100">
        <v>1</v>
      </c>
      <c r="M5100" t="s">
        <v>9458</v>
      </c>
    </row>
    <row r="5101" spans="1:13" x14ac:dyDescent="0.25">
      <c r="A5101">
        <v>10830</v>
      </c>
      <c r="B5101">
        <v>2015</v>
      </c>
      <c r="C5101" t="s">
        <v>3451</v>
      </c>
      <c r="D5101" t="s">
        <v>47</v>
      </c>
      <c r="E5101" t="s">
        <v>3194</v>
      </c>
      <c r="F5101" t="s">
        <v>3407</v>
      </c>
      <c r="G5101" t="s">
        <v>3841</v>
      </c>
      <c r="H5101">
        <v>74</v>
      </c>
      <c r="I5101">
        <v>54</v>
      </c>
      <c r="K5101" t="s">
        <v>604</v>
      </c>
      <c r="L5101">
        <v>1</v>
      </c>
      <c r="M5101" t="s">
        <v>9520</v>
      </c>
    </row>
    <row r="5102" spans="1:13" x14ac:dyDescent="0.25">
      <c r="A5102">
        <v>10834</v>
      </c>
      <c r="B5102">
        <v>2015</v>
      </c>
      <c r="C5102" t="s">
        <v>3451</v>
      </c>
      <c r="D5102" t="s">
        <v>345</v>
      </c>
      <c r="E5102" t="s">
        <v>3194</v>
      </c>
      <c r="F5102" t="s">
        <v>3511</v>
      </c>
      <c r="G5102" t="s">
        <v>3841</v>
      </c>
      <c r="H5102">
        <v>64</v>
      </c>
      <c r="I5102">
        <v>57</v>
      </c>
      <c r="K5102" t="s">
        <v>2526</v>
      </c>
      <c r="L5102">
        <v>1</v>
      </c>
      <c r="M5102" t="s">
        <v>9496</v>
      </c>
    </row>
    <row r="5103" spans="1:13" x14ac:dyDescent="0.25">
      <c r="A5103">
        <v>10835</v>
      </c>
      <c r="B5103">
        <v>2015</v>
      </c>
      <c r="C5103" t="s">
        <v>3451</v>
      </c>
      <c r="D5103" t="s">
        <v>56</v>
      </c>
      <c r="E5103" t="s">
        <v>3194</v>
      </c>
      <c r="F5103" t="s">
        <v>3412</v>
      </c>
      <c r="G5103" t="s">
        <v>3842</v>
      </c>
      <c r="H5103">
        <v>71</v>
      </c>
      <c r="I5103">
        <v>70</v>
      </c>
      <c r="K5103" t="s">
        <v>608</v>
      </c>
      <c r="L5103">
        <v>1</v>
      </c>
      <c r="M5103" t="s">
        <v>9531</v>
      </c>
    </row>
    <row r="5104" spans="1:13" x14ac:dyDescent="0.25">
      <c r="A5104">
        <v>10840</v>
      </c>
      <c r="B5104">
        <v>2015</v>
      </c>
      <c r="C5104" t="s">
        <v>3378</v>
      </c>
      <c r="D5104" t="s">
        <v>148</v>
      </c>
      <c r="E5104" t="s">
        <v>3194</v>
      </c>
      <c r="F5104" t="s">
        <v>3839</v>
      </c>
      <c r="G5104" t="s">
        <v>3842</v>
      </c>
      <c r="H5104">
        <v>102</v>
      </c>
      <c r="I5104">
        <v>51</v>
      </c>
      <c r="K5104" t="s">
        <v>13</v>
      </c>
      <c r="L5104">
        <v>1</v>
      </c>
      <c r="M5104" t="s">
        <v>9543</v>
      </c>
    </row>
    <row r="5105" spans="1:13" x14ac:dyDescent="0.25">
      <c r="A5105">
        <v>10841</v>
      </c>
      <c r="B5105">
        <v>2015</v>
      </c>
      <c r="C5105" t="s">
        <v>3378</v>
      </c>
      <c r="D5105" t="s">
        <v>12</v>
      </c>
      <c r="E5105" t="s">
        <v>3194</v>
      </c>
      <c r="F5105" t="s">
        <v>3839</v>
      </c>
      <c r="G5105" t="s">
        <v>3842</v>
      </c>
      <c r="H5105">
        <v>75</v>
      </c>
      <c r="I5105">
        <v>52</v>
      </c>
      <c r="K5105" t="s">
        <v>15</v>
      </c>
      <c r="L5105">
        <v>1</v>
      </c>
      <c r="M5105" t="s">
        <v>9544</v>
      </c>
    </row>
    <row r="5106" spans="1:13" x14ac:dyDescent="0.25">
      <c r="A5106">
        <v>10846</v>
      </c>
      <c r="B5106">
        <v>2015</v>
      </c>
      <c r="C5106" t="s">
        <v>3378</v>
      </c>
      <c r="D5106" t="s">
        <v>218</v>
      </c>
      <c r="E5106" t="s">
        <v>3194</v>
      </c>
      <c r="F5106" t="s">
        <v>3376</v>
      </c>
      <c r="G5106" t="s">
        <v>3841</v>
      </c>
      <c r="H5106">
        <v>84</v>
      </c>
      <c r="I5106">
        <v>60</v>
      </c>
      <c r="K5106" t="s">
        <v>841</v>
      </c>
      <c r="L5106">
        <v>1</v>
      </c>
      <c r="M5106" t="s">
        <v>5346</v>
      </c>
    </row>
    <row r="5107" spans="1:13" x14ac:dyDescent="0.25">
      <c r="A5107">
        <v>10850</v>
      </c>
      <c r="B5107">
        <v>2015</v>
      </c>
      <c r="C5107" t="s">
        <v>3378</v>
      </c>
      <c r="D5107" t="s">
        <v>26</v>
      </c>
      <c r="E5107" t="s">
        <v>3194</v>
      </c>
      <c r="F5107" t="s">
        <v>3839</v>
      </c>
      <c r="G5107" t="s">
        <v>3842</v>
      </c>
      <c r="H5107">
        <v>76</v>
      </c>
      <c r="I5107">
        <v>54</v>
      </c>
      <c r="K5107" t="s">
        <v>919</v>
      </c>
      <c r="L5107">
        <v>1</v>
      </c>
      <c r="M5107" t="s">
        <v>9545</v>
      </c>
    </row>
    <row r="5108" spans="1:13" x14ac:dyDescent="0.25">
      <c r="A5108">
        <v>10852</v>
      </c>
      <c r="B5108">
        <v>2015</v>
      </c>
      <c r="C5108" t="s">
        <v>3378</v>
      </c>
      <c r="D5108" t="s">
        <v>134</v>
      </c>
      <c r="E5108" t="s">
        <v>3194</v>
      </c>
      <c r="F5108" t="s">
        <v>3415</v>
      </c>
      <c r="G5108" t="s">
        <v>3842</v>
      </c>
      <c r="H5108">
        <v>69</v>
      </c>
      <c r="I5108">
        <v>66</v>
      </c>
      <c r="K5108" t="s">
        <v>859</v>
      </c>
      <c r="L5108">
        <v>1</v>
      </c>
      <c r="M5108" t="s">
        <v>9246</v>
      </c>
    </row>
    <row r="5109" spans="1:13" x14ac:dyDescent="0.25">
      <c r="A5109">
        <v>10857</v>
      </c>
      <c r="B5109">
        <v>2015</v>
      </c>
      <c r="C5109" t="s">
        <v>3378</v>
      </c>
      <c r="D5109" t="s">
        <v>40</v>
      </c>
      <c r="E5109" t="s">
        <v>3194</v>
      </c>
      <c r="F5109" t="s">
        <v>3382</v>
      </c>
      <c r="G5109" t="s">
        <v>3841</v>
      </c>
      <c r="H5109">
        <v>75</v>
      </c>
      <c r="I5109">
        <v>67</v>
      </c>
      <c r="K5109" t="s">
        <v>3068</v>
      </c>
      <c r="L5109">
        <v>1</v>
      </c>
      <c r="M5109" t="s">
        <v>9548</v>
      </c>
    </row>
    <row r="5110" spans="1:13" x14ac:dyDescent="0.25">
      <c r="A5110">
        <v>10858</v>
      </c>
      <c r="B5110">
        <v>2015</v>
      </c>
      <c r="C5110" t="s">
        <v>3378</v>
      </c>
      <c r="D5110" t="s">
        <v>317</v>
      </c>
      <c r="E5110" t="s">
        <v>3194</v>
      </c>
      <c r="F5110" t="s">
        <v>3463</v>
      </c>
      <c r="G5110" t="s">
        <v>3841</v>
      </c>
      <c r="H5110">
        <v>57</v>
      </c>
      <c r="I5110">
        <v>41</v>
      </c>
      <c r="K5110" t="s">
        <v>3069</v>
      </c>
      <c r="L5110">
        <v>1</v>
      </c>
      <c r="M5110" t="s">
        <v>9549</v>
      </c>
    </row>
    <row r="5111" spans="1:13" x14ac:dyDescent="0.25">
      <c r="A5111">
        <v>10861</v>
      </c>
      <c r="B5111">
        <v>2015</v>
      </c>
      <c r="C5111" t="s">
        <v>3378</v>
      </c>
      <c r="D5111" t="s">
        <v>208</v>
      </c>
      <c r="E5111" t="s">
        <v>3194</v>
      </c>
      <c r="F5111" t="s">
        <v>3362</v>
      </c>
      <c r="G5111" t="s">
        <v>3841</v>
      </c>
      <c r="H5111">
        <v>69</v>
      </c>
      <c r="I5111">
        <v>61</v>
      </c>
      <c r="J5111" t="s">
        <v>3843</v>
      </c>
      <c r="K5111" t="s">
        <v>3070</v>
      </c>
      <c r="L5111">
        <v>1</v>
      </c>
      <c r="M5111" t="s">
        <v>9552</v>
      </c>
    </row>
    <row r="5112" spans="1:13" x14ac:dyDescent="0.25">
      <c r="A5112">
        <v>10862</v>
      </c>
      <c r="B5112">
        <v>2015</v>
      </c>
      <c r="C5112" t="s">
        <v>3378</v>
      </c>
      <c r="D5112" t="s">
        <v>47</v>
      </c>
      <c r="E5112" t="s">
        <v>3194</v>
      </c>
      <c r="F5112" t="s">
        <v>3486</v>
      </c>
      <c r="G5112" t="s">
        <v>3842</v>
      </c>
      <c r="H5112">
        <v>78</v>
      </c>
      <c r="I5112">
        <v>73</v>
      </c>
      <c r="K5112" t="s">
        <v>3071</v>
      </c>
      <c r="L5112">
        <v>1</v>
      </c>
      <c r="M5112" t="s">
        <v>9553</v>
      </c>
    </row>
    <row r="5113" spans="1:13" x14ac:dyDescent="0.25">
      <c r="A5113">
        <v>10863</v>
      </c>
      <c r="B5113">
        <v>2015</v>
      </c>
      <c r="C5113" t="s">
        <v>3378</v>
      </c>
      <c r="D5113" t="s">
        <v>92</v>
      </c>
      <c r="E5113" t="s">
        <v>3194</v>
      </c>
      <c r="F5113" t="s">
        <v>3361</v>
      </c>
      <c r="G5113" t="s">
        <v>3841</v>
      </c>
      <c r="H5113">
        <v>61</v>
      </c>
      <c r="I5113">
        <v>50</v>
      </c>
      <c r="K5113" t="s">
        <v>3072</v>
      </c>
      <c r="L5113">
        <v>1</v>
      </c>
      <c r="M5113" t="s">
        <v>9554</v>
      </c>
    </row>
    <row r="5114" spans="1:13" x14ac:dyDescent="0.25">
      <c r="A5114">
        <v>10866</v>
      </c>
      <c r="B5114">
        <v>2015</v>
      </c>
      <c r="C5114" t="s">
        <v>3378</v>
      </c>
      <c r="D5114" t="s">
        <v>345</v>
      </c>
      <c r="E5114" t="s">
        <v>3194</v>
      </c>
      <c r="F5114" t="s">
        <v>3396</v>
      </c>
      <c r="G5114" t="s">
        <v>3842</v>
      </c>
      <c r="H5114">
        <v>74</v>
      </c>
      <c r="I5114">
        <v>70</v>
      </c>
      <c r="K5114" t="s">
        <v>3073</v>
      </c>
      <c r="L5114">
        <v>1</v>
      </c>
      <c r="M5114" t="s">
        <v>9557</v>
      </c>
    </row>
    <row r="5115" spans="1:13" x14ac:dyDescent="0.25">
      <c r="A5115">
        <v>10867</v>
      </c>
      <c r="B5115">
        <v>2015</v>
      </c>
      <c r="C5115" t="s">
        <v>3378</v>
      </c>
      <c r="D5115" t="s">
        <v>56</v>
      </c>
      <c r="E5115" t="s">
        <v>3194</v>
      </c>
      <c r="F5115" t="s">
        <v>3398</v>
      </c>
      <c r="G5115" t="s">
        <v>3842</v>
      </c>
      <c r="H5115">
        <v>65</v>
      </c>
      <c r="I5115">
        <v>44</v>
      </c>
      <c r="K5115" t="s">
        <v>3074</v>
      </c>
      <c r="L5115">
        <v>1</v>
      </c>
      <c r="M5115" t="s">
        <v>9558</v>
      </c>
    </row>
    <row r="5116" spans="1:13" x14ac:dyDescent="0.25">
      <c r="A5116">
        <v>10874</v>
      </c>
      <c r="B5116">
        <v>2015</v>
      </c>
      <c r="C5116" t="s">
        <v>3463</v>
      </c>
      <c r="D5116" t="s">
        <v>68</v>
      </c>
      <c r="E5116" t="s">
        <v>3194</v>
      </c>
      <c r="F5116" t="s">
        <v>3278</v>
      </c>
      <c r="G5116" t="s">
        <v>3842</v>
      </c>
      <c r="H5116">
        <v>70</v>
      </c>
      <c r="I5116">
        <v>52</v>
      </c>
      <c r="K5116" t="s">
        <v>69</v>
      </c>
      <c r="L5116">
        <v>1</v>
      </c>
      <c r="M5116" t="s">
        <v>6400</v>
      </c>
    </row>
    <row r="5117" spans="1:13" x14ac:dyDescent="0.25">
      <c r="A5117">
        <v>10875</v>
      </c>
      <c r="B5117">
        <v>2015</v>
      </c>
      <c r="C5117" t="s">
        <v>3463</v>
      </c>
      <c r="D5117" t="s">
        <v>104</v>
      </c>
      <c r="E5117" t="s">
        <v>3194</v>
      </c>
      <c r="F5117" t="s">
        <v>3406</v>
      </c>
      <c r="G5117" t="s">
        <v>3841</v>
      </c>
      <c r="H5117">
        <v>68</v>
      </c>
      <c r="I5117">
        <v>66</v>
      </c>
      <c r="K5117" t="s">
        <v>71</v>
      </c>
      <c r="L5117">
        <v>1</v>
      </c>
      <c r="M5117" t="s">
        <v>9267</v>
      </c>
    </row>
    <row r="5118" spans="1:13" x14ac:dyDescent="0.25">
      <c r="A5118">
        <v>10876</v>
      </c>
      <c r="B5118">
        <v>2015</v>
      </c>
      <c r="C5118" t="s">
        <v>3463</v>
      </c>
      <c r="D5118" t="s">
        <v>132</v>
      </c>
      <c r="E5118" t="s">
        <v>3194</v>
      </c>
      <c r="F5118" t="s">
        <v>3417</v>
      </c>
      <c r="G5118" t="s">
        <v>3841</v>
      </c>
      <c r="H5118">
        <v>59</v>
      </c>
      <c r="I5118">
        <v>58</v>
      </c>
      <c r="K5118" t="s">
        <v>72</v>
      </c>
      <c r="L5118">
        <v>1</v>
      </c>
      <c r="M5118" t="s">
        <v>6355</v>
      </c>
    </row>
    <row r="5119" spans="1:13" x14ac:dyDescent="0.25">
      <c r="A5119">
        <v>10877</v>
      </c>
      <c r="B5119">
        <v>2015</v>
      </c>
      <c r="C5119" t="s">
        <v>3463</v>
      </c>
      <c r="D5119" t="s">
        <v>20</v>
      </c>
      <c r="E5119" t="s">
        <v>3194</v>
      </c>
      <c r="F5119" t="s">
        <v>3450</v>
      </c>
      <c r="G5119" t="s">
        <v>3841</v>
      </c>
      <c r="H5119">
        <v>63</v>
      </c>
      <c r="I5119">
        <v>61</v>
      </c>
      <c r="K5119" t="s">
        <v>73</v>
      </c>
      <c r="L5119">
        <v>1</v>
      </c>
      <c r="M5119" t="s">
        <v>7890</v>
      </c>
    </row>
    <row r="5120" spans="1:13" x14ac:dyDescent="0.25">
      <c r="A5120">
        <v>10883</v>
      </c>
      <c r="B5120">
        <v>2015</v>
      </c>
      <c r="C5120" t="s">
        <v>3463</v>
      </c>
      <c r="D5120" t="s">
        <v>292</v>
      </c>
      <c r="E5120" t="s">
        <v>3194</v>
      </c>
      <c r="F5120" t="s">
        <v>3839</v>
      </c>
      <c r="G5120" t="s">
        <v>3842</v>
      </c>
      <c r="H5120">
        <v>87</v>
      </c>
      <c r="I5120">
        <v>36</v>
      </c>
      <c r="K5120" t="s">
        <v>845</v>
      </c>
      <c r="L5120">
        <v>1</v>
      </c>
      <c r="M5120" t="s">
        <v>9561</v>
      </c>
    </row>
    <row r="5121" spans="1:13" x14ac:dyDescent="0.25">
      <c r="A5121">
        <v>10886</v>
      </c>
      <c r="B5121">
        <v>2015</v>
      </c>
      <c r="C5121" t="s">
        <v>3463</v>
      </c>
      <c r="D5121" t="s">
        <v>271</v>
      </c>
      <c r="E5121" t="s">
        <v>3194</v>
      </c>
      <c r="F5121" t="s">
        <v>3362</v>
      </c>
      <c r="G5121" t="s">
        <v>3841</v>
      </c>
      <c r="H5121">
        <v>70</v>
      </c>
      <c r="I5121">
        <v>54</v>
      </c>
      <c r="K5121" t="s">
        <v>1459</v>
      </c>
      <c r="L5121">
        <v>1</v>
      </c>
      <c r="M5121" t="s">
        <v>9563</v>
      </c>
    </row>
    <row r="5122" spans="1:13" x14ac:dyDescent="0.25">
      <c r="A5122">
        <v>10887</v>
      </c>
      <c r="B5122">
        <v>2015</v>
      </c>
      <c r="C5122" t="s">
        <v>3463</v>
      </c>
      <c r="D5122" t="s">
        <v>85</v>
      </c>
      <c r="E5122" t="s">
        <v>3194</v>
      </c>
      <c r="F5122" t="s">
        <v>3486</v>
      </c>
      <c r="G5122" t="s">
        <v>3842</v>
      </c>
      <c r="H5122">
        <v>66</v>
      </c>
      <c r="I5122">
        <v>53</v>
      </c>
      <c r="K5122" t="s">
        <v>1460</v>
      </c>
      <c r="L5122">
        <v>1</v>
      </c>
      <c r="M5122" t="s">
        <v>9564</v>
      </c>
    </row>
    <row r="5123" spans="1:13" x14ac:dyDescent="0.25">
      <c r="A5123">
        <v>10890</v>
      </c>
      <c r="B5123">
        <v>2015</v>
      </c>
      <c r="C5123" t="s">
        <v>3463</v>
      </c>
      <c r="D5123" t="s">
        <v>422</v>
      </c>
      <c r="E5123" t="s">
        <v>3194</v>
      </c>
      <c r="F5123" t="s">
        <v>3839</v>
      </c>
      <c r="G5123" t="s">
        <v>3842</v>
      </c>
      <c r="H5123">
        <v>79</v>
      </c>
      <c r="I5123">
        <v>54</v>
      </c>
      <c r="K5123" t="s">
        <v>3076</v>
      </c>
      <c r="L5123">
        <v>1</v>
      </c>
      <c r="M5123" t="s">
        <v>9566</v>
      </c>
    </row>
    <row r="5124" spans="1:13" x14ac:dyDescent="0.25">
      <c r="A5124">
        <v>10891</v>
      </c>
      <c r="B5124">
        <v>2015</v>
      </c>
      <c r="C5124" t="s">
        <v>3463</v>
      </c>
      <c r="D5124" t="s">
        <v>44</v>
      </c>
      <c r="E5124" t="s">
        <v>3194</v>
      </c>
      <c r="F5124" t="s">
        <v>3382</v>
      </c>
      <c r="G5124" t="s">
        <v>3842</v>
      </c>
      <c r="H5124">
        <v>71</v>
      </c>
      <c r="I5124">
        <v>61</v>
      </c>
      <c r="J5124" t="s">
        <v>3843</v>
      </c>
      <c r="K5124" t="s">
        <v>3077</v>
      </c>
      <c r="L5124">
        <v>1</v>
      </c>
      <c r="M5124" t="s">
        <v>9567</v>
      </c>
    </row>
    <row r="5125" spans="1:13" x14ac:dyDescent="0.25">
      <c r="A5125">
        <v>10892</v>
      </c>
      <c r="B5125">
        <v>2015</v>
      </c>
      <c r="C5125" t="s">
        <v>3463</v>
      </c>
      <c r="D5125" t="s">
        <v>208</v>
      </c>
      <c r="E5125" t="s">
        <v>3194</v>
      </c>
      <c r="F5125" t="s">
        <v>3398</v>
      </c>
      <c r="G5125" t="s">
        <v>3842</v>
      </c>
      <c r="H5125">
        <v>72</v>
      </c>
      <c r="I5125">
        <v>69</v>
      </c>
      <c r="K5125" t="s">
        <v>3078</v>
      </c>
      <c r="L5125">
        <v>1</v>
      </c>
      <c r="M5125" t="s">
        <v>9568</v>
      </c>
    </row>
    <row r="5126" spans="1:13" x14ac:dyDescent="0.25">
      <c r="A5126">
        <v>10893</v>
      </c>
      <c r="B5126">
        <v>2015</v>
      </c>
      <c r="C5126" t="s">
        <v>3463</v>
      </c>
      <c r="D5126" t="s">
        <v>47</v>
      </c>
      <c r="E5126" t="s">
        <v>3194</v>
      </c>
      <c r="F5126" t="s">
        <v>3396</v>
      </c>
      <c r="G5126" t="s">
        <v>3841</v>
      </c>
      <c r="H5126">
        <v>78</v>
      </c>
      <c r="I5126">
        <v>76</v>
      </c>
      <c r="K5126" t="s">
        <v>3079</v>
      </c>
      <c r="L5126">
        <v>1</v>
      </c>
      <c r="M5126" t="s">
        <v>9569</v>
      </c>
    </row>
    <row r="5127" spans="1:13" x14ac:dyDescent="0.25">
      <c r="A5127">
        <v>10896</v>
      </c>
      <c r="B5127">
        <v>2015</v>
      </c>
      <c r="C5127" t="s">
        <v>3463</v>
      </c>
      <c r="D5127" t="s">
        <v>303</v>
      </c>
      <c r="E5127" t="s">
        <v>3194</v>
      </c>
      <c r="F5127" t="s">
        <v>3378</v>
      </c>
      <c r="G5127" t="s">
        <v>3842</v>
      </c>
      <c r="H5127">
        <v>64</v>
      </c>
      <c r="I5127">
        <v>51</v>
      </c>
      <c r="K5127" t="s">
        <v>3080</v>
      </c>
      <c r="L5127">
        <v>1</v>
      </c>
      <c r="M5127" t="s">
        <v>9555</v>
      </c>
    </row>
    <row r="5128" spans="1:13" x14ac:dyDescent="0.25">
      <c r="A5128">
        <v>10897</v>
      </c>
      <c r="B5128">
        <v>2015</v>
      </c>
      <c r="C5128" t="s">
        <v>3463</v>
      </c>
      <c r="D5128" t="s">
        <v>95</v>
      </c>
      <c r="E5128" t="s">
        <v>3194</v>
      </c>
      <c r="F5128" t="s">
        <v>3361</v>
      </c>
      <c r="G5128" t="s">
        <v>3842</v>
      </c>
      <c r="H5128">
        <v>64</v>
      </c>
      <c r="I5128">
        <v>62</v>
      </c>
      <c r="K5128" t="s">
        <v>3081</v>
      </c>
      <c r="L5128">
        <v>1</v>
      </c>
      <c r="M5128" t="s">
        <v>9572</v>
      </c>
    </row>
    <row r="5129" spans="1:13" x14ac:dyDescent="0.25">
      <c r="A5129">
        <v>10898</v>
      </c>
      <c r="B5129">
        <v>2015</v>
      </c>
      <c r="C5129" t="s">
        <v>3463</v>
      </c>
      <c r="D5129" t="s">
        <v>651</v>
      </c>
      <c r="E5129" t="s">
        <v>3194</v>
      </c>
      <c r="F5129" t="s">
        <v>3839</v>
      </c>
      <c r="G5129" t="s">
        <v>3842</v>
      </c>
      <c r="H5129">
        <v>95</v>
      </c>
      <c r="I5129">
        <v>81</v>
      </c>
      <c r="K5129" t="s">
        <v>3082</v>
      </c>
      <c r="L5129">
        <v>1</v>
      </c>
      <c r="M5129" t="s">
        <v>9573</v>
      </c>
    </row>
    <row r="5130" spans="1:13" x14ac:dyDescent="0.25">
      <c r="A5130">
        <v>10904</v>
      </c>
      <c r="B5130">
        <v>2015</v>
      </c>
      <c r="C5130" t="s">
        <v>3396</v>
      </c>
      <c r="D5130" t="s">
        <v>65</v>
      </c>
      <c r="E5130" t="s">
        <v>3194</v>
      </c>
      <c r="F5130" t="s">
        <v>3387</v>
      </c>
      <c r="G5130" t="s">
        <v>3842</v>
      </c>
      <c r="H5130">
        <v>61</v>
      </c>
      <c r="I5130">
        <v>45</v>
      </c>
      <c r="K5130" t="s">
        <v>11</v>
      </c>
      <c r="L5130">
        <v>1</v>
      </c>
      <c r="M5130" t="s">
        <v>5583</v>
      </c>
    </row>
    <row r="5131" spans="1:13" x14ac:dyDescent="0.25">
      <c r="A5131">
        <v>10905</v>
      </c>
      <c r="B5131">
        <v>2015</v>
      </c>
      <c r="C5131" t="s">
        <v>3396</v>
      </c>
      <c r="D5131" t="s">
        <v>149</v>
      </c>
      <c r="E5131" t="s">
        <v>3194</v>
      </c>
      <c r="F5131" t="s">
        <v>3420</v>
      </c>
      <c r="G5131" t="s">
        <v>3841</v>
      </c>
      <c r="H5131">
        <v>66</v>
      </c>
      <c r="I5131">
        <v>64</v>
      </c>
      <c r="K5131" t="s">
        <v>13</v>
      </c>
      <c r="L5131">
        <v>1</v>
      </c>
      <c r="M5131" t="s">
        <v>9423</v>
      </c>
    </row>
    <row r="5132" spans="1:13" x14ac:dyDescent="0.25">
      <c r="A5132">
        <v>10906</v>
      </c>
      <c r="B5132">
        <v>2015</v>
      </c>
      <c r="C5132" t="s">
        <v>3396</v>
      </c>
      <c r="D5132" t="s">
        <v>128</v>
      </c>
      <c r="E5132" t="s">
        <v>3194</v>
      </c>
      <c r="F5132" t="s">
        <v>3341</v>
      </c>
      <c r="G5132" t="s">
        <v>3842</v>
      </c>
      <c r="H5132">
        <v>64</v>
      </c>
      <c r="I5132">
        <v>49</v>
      </c>
      <c r="K5132" t="s">
        <v>15</v>
      </c>
      <c r="L5132">
        <v>1</v>
      </c>
      <c r="M5132" t="s">
        <v>7533</v>
      </c>
    </row>
    <row r="5133" spans="1:13" x14ac:dyDescent="0.25">
      <c r="A5133">
        <v>10907</v>
      </c>
      <c r="B5133">
        <v>2015</v>
      </c>
      <c r="C5133" t="s">
        <v>3396</v>
      </c>
      <c r="D5133" t="s">
        <v>70</v>
      </c>
      <c r="E5133" t="s">
        <v>3194</v>
      </c>
      <c r="F5133" t="s">
        <v>3405</v>
      </c>
      <c r="G5133" t="s">
        <v>3841</v>
      </c>
      <c r="H5133">
        <v>80</v>
      </c>
      <c r="I5133">
        <v>64</v>
      </c>
      <c r="K5133" t="s">
        <v>17</v>
      </c>
      <c r="L5133">
        <v>1</v>
      </c>
      <c r="M5133" t="s">
        <v>7350</v>
      </c>
    </row>
    <row r="5134" spans="1:13" x14ac:dyDescent="0.25">
      <c r="A5134">
        <v>10910</v>
      </c>
      <c r="B5134">
        <v>2015</v>
      </c>
      <c r="C5134" t="s">
        <v>3396</v>
      </c>
      <c r="D5134" t="s">
        <v>20</v>
      </c>
      <c r="E5134" t="s">
        <v>3194</v>
      </c>
      <c r="F5134" t="s">
        <v>3839</v>
      </c>
      <c r="G5134" t="s">
        <v>3842</v>
      </c>
      <c r="H5134">
        <v>80</v>
      </c>
      <c r="I5134">
        <v>61</v>
      </c>
      <c r="K5134" t="s">
        <v>291</v>
      </c>
      <c r="L5134">
        <v>1</v>
      </c>
      <c r="M5134" t="s">
        <v>9578</v>
      </c>
    </row>
    <row r="5135" spans="1:13" x14ac:dyDescent="0.25">
      <c r="A5135">
        <v>10911</v>
      </c>
      <c r="B5135">
        <v>2015</v>
      </c>
      <c r="C5135" t="s">
        <v>3396</v>
      </c>
      <c r="D5135" t="s">
        <v>107</v>
      </c>
      <c r="E5135" t="s">
        <v>3194</v>
      </c>
      <c r="F5135" t="s">
        <v>3390</v>
      </c>
      <c r="G5135" t="s">
        <v>3841</v>
      </c>
      <c r="H5135">
        <v>67</v>
      </c>
      <c r="I5135">
        <v>51</v>
      </c>
      <c r="K5135" t="s">
        <v>315</v>
      </c>
      <c r="L5135">
        <v>1</v>
      </c>
      <c r="M5135" t="s">
        <v>5538</v>
      </c>
    </row>
    <row r="5136" spans="1:13" x14ac:dyDescent="0.25">
      <c r="A5136">
        <v>10913</v>
      </c>
      <c r="B5136">
        <v>2015</v>
      </c>
      <c r="C5136" t="s">
        <v>3396</v>
      </c>
      <c r="D5136" t="s">
        <v>351</v>
      </c>
      <c r="E5136" t="s">
        <v>3194</v>
      </c>
      <c r="F5136" t="s">
        <v>3340</v>
      </c>
      <c r="G5136" t="s">
        <v>3842</v>
      </c>
      <c r="H5136">
        <v>60</v>
      </c>
      <c r="I5136">
        <v>50</v>
      </c>
      <c r="K5136" t="s">
        <v>29</v>
      </c>
      <c r="L5136">
        <v>1</v>
      </c>
      <c r="M5136" t="s">
        <v>7470</v>
      </c>
    </row>
    <row r="5137" spans="1:13" x14ac:dyDescent="0.25">
      <c r="A5137">
        <v>10914</v>
      </c>
      <c r="B5137">
        <v>2015</v>
      </c>
      <c r="C5137" t="s">
        <v>3396</v>
      </c>
      <c r="D5137" t="s">
        <v>263</v>
      </c>
      <c r="E5137" t="s">
        <v>3194</v>
      </c>
      <c r="F5137" t="s">
        <v>3527</v>
      </c>
      <c r="G5137" t="s">
        <v>3841</v>
      </c>
      <c r="H5137">
        <v>82</v>
      </c>
      <c r="I5137">
        <v>80</v>
      </c>
      <c r="K5137" t="s">
        <v>31</v>
      </c>
      <c r="L5137">
        <v>1</v>
      </c>
      <c r="M5137" t="s">
        <v>8934</v>
      </c>
    </row>
    <row r="5138" spans="1:13" x14ac:dyDescent="0.25">
      <c r="A5138">
        <v>10915</v>
      </c>
      <c r="B5138">
        <v>2015</v>
      </c>
      <c r="C5138" t="s">
        <v>3396</v>
      </c>
      <c r="D5138" t="s">
        <v>26</v>
      </c>
      <c r="E5138" t="s">
        <v>3194</v>
      </c>
      <c r="F5138" t="s">
        <v>3839</v>
      </c>
      <c r="G5138" t="s">
        <v>3842</v>
      </c>
      <c r="H5138">
        <v>81</v>
      </c>
      <c r="I5138">
        <v>55</v>
      </c>
      <c r="K5138" t="s">
        <v>381</v>
      </c>
      <c r="L5138">
        <v>1</v>
      </c>
      <c r="M5138" t="s">
        <v>9579</v>
      </c>
    </row>
    <row r="5139" spans="1:13" x14ac:dyDescent="0.25">
      <c r="A5139">
        <v>10916</v>
      </c>
      <c r="B5139">
        <v>2015</v>
      </c>
      <c r="C5139" t="s">
        <v>3396</v>
      </c>
      <c r="D5139" t="s">
        <v>181</v>
      </c>
      <c r="E5139" t="s">
        <v>3194</v>
      </c>
      <c r="F5139" t="s">
        <v>3395</v>
      </c>
      <c r="G5139" t="s">
        <v>3842</v>
      </c>
      <c r="H5139">
        <v>68</v>
      </c>
      <c r="I5139">
        <v>65</v>
      </c>
      <c r="K5139" t="s">
        <v>881</v>
      </c>
      <c r="L5139">
        <v>1</v>
      </c>
      <c r="M5139" t="s">
        <v>7929</v>
      </c>
    </row>
    <row r="5140" spans="1:13" x14ac:dyDescent="0.25">
      <c r="A5140">
        <v>10917</v>
      </c>
      <c r="B5140">
        <v>2015</v>
      </c>
      <c r="C5140" t="s">
        <v>3396</v>
      </c>
      <c r="D5140" t="s">
        <v>183</v>
      </c>
      <c r="E5140" t="s">
        <v>3194</v>
      </c>
      <c r="F5140" t="s">
        <v>3294</v>
      </c>
      <c r="G5140" t="s">
        <v>3842</v>
      </c>
      <c r="H5140">
        <v>83</v>
      </c>
      <c r="I5140">
        <v>81</v>
      </c>
      <c r="K5140" t="s">
        <v>1448</v>
      </c>
      <c r="L5140">
        <v>1</v>
      </c>
      <c r="M5140" t="s">
        <v>8868</v>
      </c>
    </row>
    <row r="5141" spans="1:13" x14ac:dyDescent="0.25">
      <c r="A5141">
        <v>10918</v>
      </c>
      <c r="B5141">
        <v>2015</v>
      </c>
      <c r="C5141" t="s">
        <v>3396</v>
      </c>
      <c r="D5141" t="s">
        <v>30</v>
      </c>
      <c r="E5141" t="s">
        <v>3194</v>
      </c>
      <c r="F5141" t="s">
        <v>3272</v>
      </c>
      <c r="G5141" t="s">
        <v>3841</v>
      </c>
      <c r="H5141">
        <v>72</v>
      </c>
      <c r="I5141">
        <v>59</v>
      </c>
      <c r="K5141" t="s">
        <v>1822</v>
      </c>
      <c r="L5141">
        <v>1</v>
      </c>
      <c r="M5141" t="s">
        <v>7065</v>
      </c>
    </row>
    <row r="5142" spans="1:13" x14ac:dyDescent="0.25">
      <c r="A5142">
        <v>10919</v>
      </c>
      <c r="B5142">
        <v>2015</v>
      </c>
      <c r="C5142" t="s">
        <v>3396</v>
      </c>
      <c r="D5142" t="s">
        <v>333</v>
      </c>
      <c r="E5142" t="s">
        <v>3194</v>
      </c>
      <c r="F5142" t="s">
        <v>3417</v>
      </c>
      <c r="G5142" t="s">
        <v>3842</v>
      </c>
      <c r="H5142">
        <v>71</v>
      </c>
      <c r="I5142">
        <v>69</v>
      </c>
      <c r="K5142" t="s">
        <v>1823</v>
      </c>
      <c r="L5142">
        <v>1</v>
      </c>
      <c r="M5142" t="s">
        <v>6361</v>
      </c>
    </row>
    <row r="5143" spans="1:13" x14ac:dyDescent="0.25">
      <c r="A5143">
        <v>10920</v>
      </c>
      <c r="B5143">
        <v>2015</v>
      </c>
      <c r="C5143" t="s">
        <v>3396</v>
      </c>
      <c r="D5143" t="s">
        <v>36</v>
      </c>
      <c r="E5143" t="s">
        <v>3194</v>
      </c>
      <c r="F5143" t="s">
        <v>3463</v>
      </c>
      <c r="G5143" t="s">
        <v>3842</v>
      </c>
      <c r="H5143">
        <v>73</v>
      </c>
      <c r="I5143">
        <v>65</v>
      </c>
      <c r="K5143" t="s">
        <v>3084</v>
      </c>
      <c r="L5143">
        <v>1</v>
      </c>
      <c r="M5143" t="s">
        <v>9562</v>
      </c>
    </row>
    <row r="5144" spans="1:13" x14ac:dyDescent="0.25">
      <c r="A5144">
        <v>10924</v>
      </c>
      <c r="B5144">
        <v>2015</v>
      </c>
      <c r="C5144" t="s">
        <v>3396</v>
      </c>
      <c r="D5144" t="s">
        <v>277</v>
      </c>
      <c r="E5144" t="s">
        <v>3194</v>
      </c>
      <c r="F5144" t="s">
        <v>3361</v>
      </c>
      <c r="G5144" t="s">
        <v>3842</v>
      </c>
      <c r="H5144">
        <v>78</v>
      </c>
      <c r="I5144">
        <v>57</v>
      </c>
      <c r="K5144" t="s">
        <v>3085</v>
      </c>
      <c r="L5144">
        <v>1</v>
      </c>
      <c r="M5144" t="s">
        <v>9583</v>
      </c>
    </row>
    <row r="5145" spans="1:13" x14ac:dyDescent="0.25">
      <c r="A5145">
        <v>10925</v>
      </c>
      <c r="B5145">
        <v>2015</v>
      </c>
      <c r="C5145" t="s">
        <v>3396</v>
      </c>
      <c r="D5145" t="s">
        <v>44</v>
      </c>
      <c r="E5145" t="s">
        <v>3194</v>
      </c>
      <c r="F5145" t="s">
        <v>3378</v>
      </c>
      <c r="G5145" t="s">
        <v>3841</v>
      </c>
      <c r="H5145">
        <v>56</v>
      </c>
      <c r="I5145">
        <v>55</v>
      </c>
      <c r="K5145" t="s">
        <v>3086</v>
      </c>
      <c r="L5145">
        <v>1</v>
      </c>
      <c r="M5145" t="s">
        <v>9551</v>
      </c>
    </row>
    <row r="5146" spans="1:13" x14ac:dyDescent="0.25">
      <c r="A5146">
        <v>10928</v>
      </c>
      <c r="B5146">
        <v>2015</v>
      </c>
      <c r="C5146" t="s">
        <v>3396</v>
      </c>
      <c r="D5146" t="s">
        <v>92</v>
      </c>
      <c r="E5146" t="s">
        <v>3194</v>
      </c>
      <c r="F5146" t="s">
        <v>3398</v>
      </c>
      <c r="G5146" t="s">
        <v>3842</v>
      </c>
      <c r="H5146">
        <v>83</v>
      </c>
      <c r="I5146">
        <v>57</v>
      </c>
      <c r="K5146" t="s">
        <v>3087</v>
      </c>
      <c r="L5146">
        <v>1</v>
      </c>
      <c r="M5146" t="s">
        <v>9585</v>
      </c>
    </row>
    <row r="5147" spans="1:13" x14ac:dyDescent="0.25">
      <c r="A5147">
        <v>10929</v>
      </c>
      <c r="B5147">
        <v>2015</v>
      </c>
      <c r="C5147" t="s">
        <v>3396</v>
      </c>
      <c r="D5147" t="s">
        <v>303</v>
      </c>
      <c r="E5147" t="s">
        <v>3194</v>
      </c>
      <c r="F5147" t="s">
        <v>3486</v>
      </c>
      <c r="G5147" t="s">
        <v>3842</v>
      </c>
      <c r="H5147">
        <v>64</v>
      </c>
      <c r="I5147">
        <v>59</v>
      </c>
      <c r="K5147" t="s">
        <v>3088</v>
      </c>
      <c r="L5147">
        <v>1</v>
      </c>
      <c r="M5147" t="s">
        <v>9586</v>
      </c>
    </row>
    <row r="5148" spans="1:13" x14ac:dyDescent="0.25">
      <c r="A5148">
        <v>10930</v>
      </c>
      <c r="B5148">
        <v>2015</v>
      </c>
      <c r="C5148" t="s">
        <v>3396</v>
      </c>
      <c r="D5148" t="s">
        <v>95</v>
      </c>
      <c r="E5148" t="s">
        <v>3194</v>
      </c>
      <c r="F5148" t="s">
        <v>3362</v>
      </c>
      <c r="G5148" t="s">
        <v>3841</v>
      </c>
      <c r="H5148">
        <v>72</v>
      </c>
      <c r="I5148">
        <v>55</v>
      </c>
      <c r="K5148" t="s">
        <v>3089</v>
      </c>
      <c r="L5148">
        <v>1</v>
      </c>
      <c r="M5148" t="s">
        <v>9587</v>
      </c>
    </row>
    <row r="5149" spans="1:13" x14ac:dyDescent="0.25">
      <c r="A5149">
        <v>10933</v>
      </c>
      <c r="B5149">
        <v>2015</v>
      </c>
      <c r="C5149" t="s">
        <v>3396</v>
      </c>
      <c r="D5149" t="s">
        <v>310</v>
      </c>
      <c r="E5149" t="s">
        <v>3194</v>
      </c>
      <c r="F5149" t="s">
        <v>3382</v>
      </c>
      <c r="G5149" t="s">
        <v>3842</v>
      </c>
      <c r="H5149">
        <v>83</v>
      </c>
      <c r="I5149">
        <v>70</v>
      </c>
      <c r="K5149" t="s">
        <v>3090</v>
      </c>
      <c r="L5149">
        <v>1</v>
      </c>
      <c r="M5149" t="s">
        <v>9589</v>
      </c>
    </row>
    <row r="5150" spans="1:13" x14ac:dyDescent="0.25">
      <c r="A5150">
        <v>10936</v>
      </c>
      <c r="B5150">
        <v>2015</v>
      </c>
      <c r="C5150" t="s">
        <v>3362</v>
      </c>
      <c r="D5150" t="s">
        <v>10</v>
      </c>
      <c r="E5150" t="s">
        <v>3194</v>
      </c>
      <c r="F5150" t="s">
        <v>3364</v>
      </c>
      <c r="G5150" t="s">
        <v>3842</v>
      </c>
      <c r="H5150">
        <v>86</v>
      </c>
      <c r="I5150">
        <v>65</v>
      </c>
      <c r="K5150" t="s">
        <v>13</v>
      </c>
      <c r="L5150">
        <v>1</v>
      </c>
      <c r="M5150" t="s">
        <v>5652</v>
      </c>
    </row>
    <row r="5151" spans="1:13" x14ac:dyDescent="0.25">
      <c r="A5151">
        <v>10938</v>
      </c>
      <c r="B5151">
        <v>2015</v>
      </c>
      <c r="C5151" t="s">
        <v>3362</v>
      </c>
      <c r="D5151" t="s">
        <v>313</v>
      </c>
      <c r="E5151" t="s">
        <v>3194</v>
      </c>
      <c r="F5151" t="s">
        <v>3334</v>
      </c>
      <c r="G5151" t="s">
        <v>3842</v>
      </c>
      <c r="H5151">
        <v>88</v>
      </c>
      <c r="I5151">
        <v>68</v>
      </c>
      <c r="K5151" t="s">
        <v>17</v>
      </c>
      <c r="L5151">
        <v>1</v>
      </c>
      <c r="M5151" t="s">
        <v>5066</v>
      </c>
    </row>
    <row r="5152" spans="1:13" x14ac:dyDescent="0.25">
      <c r="A5152">
        <v>10939</v>
      </c>
      <c r="B5152">
        <v>2015</v>
      </c>
      <c r="C5152" t="s">
        <v>3362</v>
      </c>
      <c r="D5152" t="s">
        <v>14</v>
      </c>
      <c r="E5152" t="s">
        <v>3194</v>
      </c>
      <c r="F5152" t="s">
        <v>3341</v>
      </c>
      <c r="G5152" t="s">
        <v>3842</v>
      </c>
      <c r="H5152">
        <v>78</v>
      </c>
      <c r="I5152">
        <v>33</v>
      </c>
      <c r="K5152" t="s">
        <v>235</v>
      </c>
      <c r="L5152">
        <v>1</v>
      </c>
      <c r="M5152" t="s">
        <v>7535</v>
      </c>
    </row>
    <row r="5153" spans="1:13" x14ac:dyDescent="0.25">
      <c r="A5153">
        <v>10942</v>
      </c>
      <c r="B5153">
        <v>2015</v>
      </c>
      <c r="C5153" t="s">
        <v>3362</v>
      </c>
      <c r="D5153" t="s">
        <v>20</v>
      </c>
      <c r="E5153" t="s">
        <v>3194</v>
      </c>
      <c r="F5153" t="s">
        <v>3474</v>
      </c>
      <c r="G5153" t="s">
        <v>3842</v>
      </c>
      <c r="H5153">
        <v>71</v>
      </c>
      <c r="I5153">
        <v>64</v>
      </c>
      <c r="K5153" t="s">
        <v>315</v>
      </c>
      <c r="L5153">
        <v>1</v>
      </c>
      <c r="M5153" t="s">
        <v>6778</v>
      </c>
    </row>
    <row r="5154" spans="1:13" x14ac:dyDescent="0.25">
      <c r="A5154">
        <v>10945</v>
      </c>
      <c r="B5154">
        <v>2015</v>
      </c>
      <c r="C5154" t="s">
        <v>3362</v>
      </c>
      <c r="D5154" t="s">
        <v>26</v>
      </c>
      <c r="E5154" t="s">
        <v>3194</v>
      </c>
      <c r="F5154" t="s">
        <v>3395</v>
      </c>
      <c r="G5154" t="s">
        <v>3841</v>
      </c>
      <c r="H5154">
        <v>69</v>
      </c>
      <c r="I5154">
        <v>67</v>
      </c>
      <c r="K5154" t="s">
        <v>858</v>
      </c>
      <c r="L5154">
        <v>1</v>
      </c>
      <c r="M5154" t="s">
        <v>7928</v>
      </c>
    </row>
    <row r="5155" spans="1:13" x14ac:dyDescent="0.25">
      <c r="A5155">
        <v>10946</v>
      </c>
      <c r="B5155">
        <v>2015</v>
      </c>
      <c r="C5155" t="s">
        <v>3362</v>
      </c>
      <c r="D5155" t="s">
        <v>28</v>
      </c>
      <c r="E5155" t="s">
        <v>3194</v>
      </c>
      <c r="F5155" t="s">
        <v>3839</v>
      </c>
      <c r="G5155" t="s">
        <v>3842</v>
      </c>
      <c r="H5155">
        <v>78</v>
      </c>
      <c r="I5155">
        <v>39</v>
      </c>
      <c r="K5155" t="s">
        <v>869</v>
      </c>
      <c r="L5155">
        <v>1</v>
      </c>
      <c r="M5155" t="s">
        <v>9590</v>
      </c>
    </row>
    <row r="5156" spans="1:13" x14ac:dyDescent="0.25">
      <c r="A5156">
        <v>10947</v>
      </c>
      <c r="B5156">
        <v>2015</v>
      </c>
      <c r="C5156" t="s">
        <v>3362</v>
      </c>
      <c r="D5156" t="s">
        <v>133</v>
      </c>
      <c r="E5156" t="s">
        <v>3194</v>
      </c>
      <c r="F5156" t="s">
        <v>3400</v>
      </c>
      <c r="G5156" t="s">
        <v>3841</v>
      </c>
      <c r="H5156">
        <v>58</v>
      </c>
      <c r="I5156">
        <v>57</v>
      </c>
      <c r="J5156" t="s">
        <v>3843</v>
      </c>
      <c r="K5156" t="s">
        <v>870</v>
      </c>
      <c r="L5156">
        <v>1</v>
      </c>
      <c r="M5156" t="s">
        <v>7870</v>
      </c>
    </row>
    <row r="5157" spans="1:13" x14ac:dyDescent="0.25">
      <c r="A5157">
        <v>10948</v>
      </c>
      <c r="B5157">
        <v>2015</v>
      </c>
      <c r="C5157" t="s">
        <v>3362</v>
      </c>
      <c r="D5157" t="s">
        <v>30</v>
      </c>
      <c r="E5157" t="s">
        <v>3194</v>
      </c>
      <c r="F5157" t="s">
        <v>3530</v>
      </c>
      <c r="G5157" t="s">
        <v>3842</v>
      </c>
      <c r="H5157">
        <v>54</v>
      </c>
      <c r="I5157">
        <v>52</v>
      </c>
      <c r="K5157" t="s">
        <v>871</v>
      </c>
      <c r="L5157">
        <v>1</v>
      </c>
      <c r="M5157" t="s">
        <v>9175</v>
      </c>
    </row>
    <row r="5158" spans="1:13" x14ac:dyDescent="0.25">
      <c r="A5158">
        <v>10949</v>
      </c>
      <c r="B5158">
        <v>2015</v>
      </c>
      <c r="C5158" t="s">
        <v>3362</v>
      </c>
      <c r="D5158" t="s">
        <v>32</v>
      </c>
      <c r="E5158" t="s">
        <v>3194</v>
      </c>
      <c r="F5158" t="s">
        <v>3418</v>
      </c>
      <c r="G5158" t="s">
        <v>3842</v>
      </c>
      <c r="H5158">
        <v>70</v>
      </c>
      <c r="I5158">
        <v>67</v>
      </c>
      <c r="K5158" t="s">
        <v>883</v>
      </c>
      <c r="L5158">
        <v>1</v>
      </c>
      <c r="M5158" t="s">
        <v>6343</v>
      </c>
    </row>
    <row r="5159" spans="1:13" x14ac:dyDescent="0.25">
      <c r="A5159">
        <v>10950</v>
      </c>
      <c r="B5159">
        <v>2015</v>
      </c>
      <c r="C5159" t="s">
        <v>3362</v>
      </c>
      <c r="D5159" t="s">
        <v>34</v>
      </c>
      <c r="E5159" t="s">
        <v>3194</v>
      </c>
      <c r="F5159" t="s">
        <v>3839</v>
      </c>
      <c r="G5159" t="s">
        <v>3842</v>
      </c>
      <c r="H5159">
        <v>75</v>
      </c>
      <c r="I5159">
        <v>67</v>
      </c>
      <c r="K5159" t="s">
        <v>884</v>
      </c>
      <c r="L5159">
        <v>1</v>
      </c>
      <c r="M5159" t="s">
        <v>9591</v>
      </c>
    </row>
    <row r="5160" spans="1:13" x14ac:dyDescent="0.25">
      <c r="A5160">
        <v>10951</v>
      </c>
      <c r="B5160">
        <v>2015</v>
      </c>
      <c r="C5160" t="s">
        <v>3362</v>
      </c>
      <c r="D5160" t="s">
        <v>36</v>
      </c>
      <c r="E5160" t="s">
        <v>3194</v>
      </c>
      <c r="F5160" t="s">
        <v>3361</v>
      </c>
      <c r="G5160" t="s">
        <v>3842</v>
      </c>
      <c r="H5160">
        <v>63</v>
      </c>
      <c r="I5160">
        <v>45</v>
      </c>
      <c r="K5160" t="s">
        <v>885</v>
      </c>
      <c r="L5160">
        <v>1</v>
      </c>
      <c r="M5160" t="s">
        <v>9592</v>
      </c>
    </row>
    <row r="5161" spans="1:13" x14ac:dyDescent="0.25">
      <c r="A5161">
        <v>10954</v>
      </c>
      <c r="B5161">
        <v>2015</v>
      </c>
      <c r="C5161" t="s">
        <v>3362</v>
      </c>
      <c r="D5161" t="s">
        <v>40</v>
      </c>
      <c r="E5161" t="s">
        <v>3194</v>
      </c>
      <c r="F5161" t="s">
        <v>3396</v>
      </c>
      <c r="G5161" t="s">
        <v>3842</v>
      </c>
      <c r="H5161">
        <v>85</v>
      </c>
      <c r="I5161">
        <v>63</v>
      </c>
      <c r="K5161" t="s">
        <v>3092</v>
      </c>
      <c r="L5161">
        <v>1</v>
      </c>
      <c r="M5161" t="s">
        <v>9581</v>
      </c>
    </row>
    <row r="5162" spans="1:13" x14ac:dyDescent="0.25">
      <c r="A5162">
        <v>10955</v>
      </c>
      <c r="B5162">
        <v>2015</v>
      </c>
      <c r="C5162" t="s">
        <v>3362</v>
      </c>
      <c r="D5162" t="s">
        <v>317</v>
      </c>
      <c r="E5162" t="s">
        <v>3194</v>
      </c>
      <c r="F5162" t="s">
        <v>3398</v>
      </c>
      <c r="G5162" t="s">
        <v>3842</v>
      </c>
      <c r="H5162">
        <v>69</v>
      </c>
      <c r="I5162">
        <v>44</v>
      </c>
      <c r="K5162" t="s">
        <v>3093</v>
      </c>
      <c r="L5162">
        <v>1</v>
      </c>
      <c r="M5162" t="s">
        <v>9594</v>
      </c>
    </row>
    <row r="5163" spans="1:13" x14ac:dyDescent="0.25">
      <c r="A5163">
        <v>10956</v>
      </c>
      <c r="B5163">
        <v>2015</v>
      </c>
      <c r="C5163" t="s">
        <v>3362</v>
      </c>
      <c r="D5163" t="s">
        <v>44</v>
      </c>
      <c r="E5163" t="s">
        <v>3194</v>
      </c>
      <c r="F5163" t="s">
        <v>3486</v>
      </c>
      <c r="G5163" t="s">
        <v>3842</v>
      </c>
      <c r="H5163">
        <v>53</v>
      </c>
      <c r="I5163">
        <v>48</v>
      </c>
      <c r="K5163" t="s">
        <v>3094</v>
      </c>
      <c r="L5163">
        <v>1</v>
      </c>
      <c r="M5163" t="s">
        <v>9595</v>
      </c>
    </row>
    <row r="5164" spans="1:13" x14ac:dyDescent="0.25">
      <c r="A5164">
        <v>10959</v>
      </c>
      <c r="B5164">
        <v>2015</v>
      </c>
      <c r="C5164" t="s">
        <v>3362</v>
      </c>
      <c r="D5164" t="s">
        <v>300</v>
      </c>
      <c r="E5164" t="s">
        <v>3194</v>
      </c>
      <c r="F5164" t="s">
        <v>3382</v>
      </c>
      <c r="G5164" t="s">
        <v>3842</v>
      </c>
      <c r="H5164">
        <v>73</v>
      </c>
      <c r="I5164">
        <v>47</v>
      </c>
      <c r="K5164" t="s">
        <v>3095</v>
      </c>
      <c r="L5164">
        <v>1</v>
      </c>
      <c r="M5164" t="s">
        <v>9597</v>
      </c>
    </row>
    <row r="5165" spans="1:13" x14ac:dyDescent="0.25">
      <c r="A5165">
        <v>10960</v>
      </c>
      <c r="B5165">
        <v>2015</v>
      </c>
      <c r="C5165" t="s">
        <v>3362</v>
      </c>
      <c r="D5165" t="s">
        <v>92</v>
      </c>
      <c r="E5165" t="s">
        <v>3194</v>
      </c>
      <c r="F5165" t="s">
        <v>3463</v>
      </c>
      <c r="G5165" t="s">
        <v>3842</v>
      </c>
      <c r="H5165">
        <v>74</v>
      </c>
      <c r="I5165">
        <v>58</v>
      </c>
      <c r="K5165" t="s">
        <v>3096</v>
      </c>
      <c r="L5165">
        <v>1</v>
      </c>
      <c r="M5165" t="s">
        <v>9571</v>
      </c>
    </row>
    <row r="5166" spans="1:13" x14ac:dyDescent="0.25">
      <c r="A5166">
        <v>10965</v>
      </c>
      <c r="B5166">
        <v>2015</v>
      </c>
      <c r="C5166" t="s">
        <v>3362</v>
      </c>
      <c r="D5166" t="s">
        <v>310</v>
      </c>
      <c r="E5166" t="s">
        <v>3194</v>
      </c>
      <c r="F5166" t="s">
        <v>3378</v>
      </c>
      <c r="G5166" t="s">
        <v>3842</v>
      </c>
      <c r="H5166">
        <v>61</v>
      </c>
      <c r="I5166">
        <v>57</v>
      </c>
      <c r="K5166" t="s">
        <v>3097</v>
      </c>
      <c r="L5166">
        <v>1</v>
      </c>
      <c r="M5166" t="s">
        <v>9559</v>
      </c>
    </row>
    <row r="5167" spans="1:13" x14ac:dyDescent="0.25">
      <c r="A5167">
        <v>10967</v>
      </c>
      <c r="B5167">
        <v>2015</v>
      </c>
      <c r="C5167" t="s">
        <v>3382</v>
      </c>
      <c r="D5167" t="s">
        <v>64</v>
      </c>
      <c r="E5167" t="s">
        <v>3194</v>
      </c>
      <c r="F5167" t="s">
        <v>3529</v>
      </c>
      <c r="G5167" t="s">
        <v>3841</v>
      </c>
      <c r="H5167">
        <v>62</v>
      </c>
      <c r="I5167">
        <v>53</v>
      </c>
      <c r="K5167" t="s">
        <v>9</v>
      </c>
      <c r="L5167">
        <v>1</v>
      </c>
      <c r="M5167" t="s">
        <v>9388</v>
      </c>
    </row>
    <row r="5168" spans="1:13" x14ac:dyDescent="0.25">
      <c r="A5168">
        <v>10968</v>
      </c>
      <c r="B5168">
        <v>2015</v>
      </c>
      <c r="C5168" t="s">
        <v>3382</v>
      </c>
      <c r="D5168" t="s">
        <v>10</v>
      </c>
      <c r="E5168" t="s">
        <v>3194</v>
      </c>
      <c r="F5168" t="s">
        <v>3415</v>
      </c>
      <c r="G5168" t="s">
        <v>3842</v>
      </c>
      <c r="H5168">
        <v>98</v>
      </c>
      <c r="I5168">
        <v>74</v>
      </c>
      <c r="K5168" t="s">
        <v>11</v>
      </c>
      <c r="L5168">
        <v>1</v>
      </c>
      <c r="M5168" t="s">
        <v>9242</v>
      </c>
    </row>
    <row r="5169" spans="1:13" x14ac:dyDescent="0.25">
      <c r="A5169">
        <v>10969</v>
      </c>
      <c r="B5169">
        <v>2015</v>
      </c>
      <c r="C5169" t="s">
        <v>3382</v>
      </c>
      <c r="D5169" t="s">
        <v>128</v>
      </c>
      <c r="E5169" t="s">
        <v>3194</v>
      </c>
      <c r="F5169" t="s">
        <v>3516</v>
      </c>
      <c r="G5169" t="s">
        <v>3841</v>
      </c>
      <c r="H5169">
        <v>63</v>
      </c>
      <c r="I5169">
        <v>48</v>
      </c>
      <c r="K5169" t="s">
        <v>13</v>
      </c>
      <c r="L5169">
        <v>1</v>
      </c>
      <c r="M5169" t="s">
        <v>8438</v>
      </c>
    </row>
    <row r="5170" spans="1:13" x14ac:dyDescent="0.25">
      <c r="A5170">
        <v>10970</v>
      </c>
      <c r="B5170">
        <v>2015</v>
      </c>
      <c r="C5170" t="s">
        <v>3382</v>
      </c>
      <c r="D5170" t="s">
        <v>68</v>
      </c>
      <c r="E5170" t="s">
        <v>3194</v>
      </c>
      <c r="F5170" t="s">
        <v>3284</v>
      </c>
      <c r="G5170" t="s">
        <v>3841</v>
      </c>
      <c r="H5170">
        <v>66</v>
      </c>
      <c r="I5170">
        <v>62</v>
      </c>
      <c r="K5170" t="s">
        <v>67</v>
      </c>
      <c r="L5170">
        <v>1</v>
      </c>
      <c r="M5170" t="s">
        <v>5560</v>
      </c>
    </row>
    <row r="5171" spans="1:13" x14ac:dyDescent="0.25">
      <c r="A5171">
        <v>10971</v>
      </c>
      <c r="B5171">
        <v>2015</v>
      </c>
      <c r="C5171" t="s">
        <v>3382</v>
      </c>
      <c r="D5171" t="s">
        <v>16</v>
      </c>
      <c r="E5171" t="s">
        <v>3194</v>
      </c>
      <c r="F5171" t="s">
        <v>3404</v>
      </c>
      <c r="G5171" t="s">
        <v>3842</v>
      </c>
      <c r="H5171">
        <v>70</v>
      </c>
      <c r="I5171">
        <v>58</v>
      </c>
      <c r="K5171" t="s">
        <v>17</v>
      </c>
      <c r="L5171">
        <v>1</v>
      </c>
      <c r="M5171" t="s">
        <v>6251</v>
      </c>
    </row>
    <row r="5172" spans="1:13" x14ac:dyDescent="0.25">
      <c r="A5172">
        <v>10974</v>
      </c>
      <c r="B5172">
        <v>2015</v>
      </c>
      <c r="C5172" t="s">
        <v>3382</v>
      </c>
      <c r="D5172" t="s">
        <v>20</v>
      </c>
      <c r="E5172" t="s">
        <v>3194</v>
      </c>
      <c r="F5172" t="s">
        <v>3357</v>
      </c>
      <c r="G5172" t="s">
        <v>3841</v>
      </c>
      <c r="H5172">
        <v>87</v>
      </c>
      <c r="I5172">
        <v>75</v>
      </c>
      <c r="K5172" t="s">
        <v>484</v>
      </c>
      <c r="L5172">
        <v>1</v>
      </c>
      <c r="M5172" t="s">
        <v>5481</v>
      </c>
    </row>
    <row r="5173" spans="1:13" x14ac:dyDescent="0.25">
      <c r="A5173">
        <v>10976</v>
      </c>
      <c r="B5173">
        <v>2015</v>
      </c>
      <c r="C5173" t="s">
        <v>3382</v>
      </c>
      <c r="D5173" t="s">
        <v>351</v>
      </c>
      <c r="E5173" t="s">
        <v>3194</v>
      </c>
      <c r="F5173" t="s">
        <v>3839</v>
      </c>
      <c r="G5173" t="s">
        <v>3842</v>
      </c>
      <c r="H5173">
        <v>84</v>
      </c>
      <c r="I5173">
        <v>58</v>
      </c>
      <c r="K5173" t="s">
        <v>179</v>
      </c>
      <c r="L5173">
        <v>1</v>
      </c>
      <c r="M5173" t="s">
        <v>9603</v>
      </c>
    </row>
    <row r="5174" spans="1:13" x14ac:dyDescent="0.25">
      <c r="A5174">
        <v>10978</v>
      </c>
      <c r="B5174">
        <v>2015</v>
      </c>
      <c r="C5174" t="s">
        <v>3382</v>
      </c>
      <c r="D5174" t="s">
        <v>109</v>
      </c>
      <c r="E5174" t="s">
        <v>3194</v>
      </c>
      <c r="F5174" t="s">
        <v>3386</v>
      </c>
      <c r="G5174" t="s">
        <v>3842</v>
      </c>
      <c r="H5174">
        <v>66</v>
      </c>
      <c r="I5174">
        <v>47</v>
      </c>
      <c r="K5174" t="s">
        <v>156</v>
      </c>
      <c r="L5174">
        <v>1</v>
      </c>
      <c r="M5174" t="s">
        <v>5692</v>
      </c>
    </row>
    <row r="5175" spans="1:13" x14ac:dyDescent="0.25">
      <c r="A5175">
        <v>10979</v>
      </c>
      <c r="B5175">
        <v>2015</v>
      </c>
      <c r="C5175" t="s">
        <v>3382</v>
      </c>
      <c r="D5175" t="s">
        <v>30</v>
      </c>
      <c r="E5175" t="s">
        <v>3194</v>
      </c>
      <c r="F5175" t="s">
        <v>3452</v>
      </c>
      <c r="G5175" t="s">
        <v>3842</v>
      </c>
      <c r="H5175">
        <v>76</v>
      </c>
      <c r="I5175">
        <v>67</v>
      </c>
      <c r="K5175" t="s">
        <v>182</v>
      </c>
      <c r="L5175">
        <v>1</v>
      </c>
      <c r="M5175" t="s">
        <v>6323</v>
      </c>
    </row>
    <row r="5176" spans="1:13" x14ac:dyDescent="0.25">
      <c r="A5176">
        <v>10982</v>
      </c>
      <c r="B5176">
        <v>2015</v>
      </c>
      <c r="C5176" t="s">
        <v>3382</v>
      </c>
      <c r="D5176" t="s">
        <v>271</v>
      </c>
      <c r="E5176" t="s">
        <v>3194</v>
      </c>
      <c r="F5176" t="s">
        <v>3486</v>
      </c>
      <c r="G5176" t="s">
        <v>3842</v>
      </c>
      <c r="H5176">
        <v>70</v>
      </c>
      <c r="I5176">
        <v>47</v>
      </c>
      <c r="K5176" t="s">
        <v>1497</v>
      </c>
      <c r="L5176">
        <v>1</v>
      </c>
      <c r="M5176" t="s">
        <v>9605</v>
      </c>
    </row>
    <row r="5177" spans="1:13" x14ac:dyDescent="0.25">
      <c r="A5177">
        <v>10983</v>
      </c>
      <c r="B5177">
        <v>2015</v>
      </c>
      <c r="C5177" t="s">
        <v>3382</v>
      </c>
      <c r="D5177" t="s">
        <v>85</v>
      </c>
      <c r="E5177" t="s">
        <v>3194</v>
      </c>
      <c r="F5177" t="s">
        <v>3362</v>
      </c>
      <c r="G5177" t="s">
        <v>3842</v>
      </c>
      <c r="H5177">
        <v>58</v>
      </c>
      <c r="I5177">
        <v>52</v>
      </c>
      <c r="K5177" t="s">
        <v>1498</v>
      </c>
      <c r="L5177">
        <v>1</v>
      </c>
      <c r="M5177" t="s">
        <v>9593</v>
      </c>
    </row>
    <row r="5178" spans="1:13" x14ac:dyDescent="0.25">
      <c r="A5178">
        <v>10987</v>
      </c>
      <c r="B5178">
        <v>2015</v>
      </c>
      <c r="C5178" t="s">
        <v>3382</v>
      </c>
      <c r="D5178" t="s">
        <v>208</v>
      </c>
      <c r="E5178" t="s">
        <v>3194</v>
      </c>
      <c r="F5178" t="s">
        <v>3396</v>
      </c>
      <c r="G5178" t="s">
        <v>3841</v>
      </c>
      <c r="H5178">
        <v>66</v>
      </c>
      <c r="I5178">
        <v>64</v>
      </c>
      <c r="K5178" t="s">
        <v>1510</v>
      </c>
      <c r="L5178">
        <v>1</v>
      </c>
      <c r="M5178" t="s">
        <v>9584</v>
      </c>
    </row>
    <row r="5179" spans="1:13" x14ac:dyDescent="0.25">
      <c r="A5179">
        <v>10988</v>
      </c>
      <c r="B5179">
        <v>2015</v>
      </c>
      <c r="C5179" t="s">
        <v>3382</v>
      </c>
      <c r="D5179" t="s">
        <v>47</v>
      </c>
      <c r="E5179" t="s">
        <v>3194</v>
      </c>
      <c r="F5179" t="s">
        <v>3398</v>
      </c>
      <c r="G5179" t="s">
        <v>3842</v>
      </c>
      <c r="H5179">
        <v>53</v>
      </c>
      <c r="I5179">
        <v>33</v>
      </c>
      <c r="K5179" t="s">
        <v>1517</v>
      </c>
      <c r="L5179">
        <v>1</v>
      </c>
      <c r="M5179" t="s">
        <v>9607</v>
      </c>
    </row>
    <row r="5180" spans="1:13" x14ac:dyDescent="0.25">
      <c r="A5180">
        <v>10991</v>
      </c>
      <c r="B5180">
        <v>2015</v>
      </c>
      <c r="C5180" t="s">
        <v>3382</v>
      </c>
      <c r="D5180" t="s">
        <v>93</v>
      </c>
      <c r="E5180" t="s">
        <v>3194</v>
      </c>
      <c r="F5180" t="s">
        <v>3361</v>
      </c>
      <c r="G5180" t="s">
        <v>3842</v>
      </c>
      <c r="H5180">
        <v>74</v>
      </c>
      <c r="I5180">
        <v>56</v>
      </c>
      <c r="K5180" t="s">
        <v>1511</v>
      </c>
      <c r="L5180">
        <v>1</v>
      </c>
      <c r="M5180" t="s">
        <v>9609</v>
      </c>
    </row>
    <row r="5181" spans="1:13" x14ac:dyDescent="0.25">
      <c r="A5181">
        <v>10992</v>
      </c>
      <c r="B5181">
        <v>2015</v>
      </c>
      <c r="C5181" t="s">
        <v>3382</v>
      </c>
      <c r="D5181" t="s">
        <v>95</v>
      </c>
      <c r="E5181" t="s">
        <v>3194</v>
      </c>
      <c r="F5181" t="s">
        <v>3378</v>
      </c>
      <c r="G5181" t="s">
        <v>3842</v>
      </c>
      <c r="H5181">
        <v>57</v>
      </c>
      <c r="I5181">
        <v>31</v>
      </c>
      <c r="K5181" t="s">
        <v>1512</v>
      </c>
      <c r="L5181">
        <v>1</v>
      </c>
      <c r="M5181" t="s">
        <v>9556</v>
      </c>
    </row>
    <row r="5182" spans="1:13" x14ac:dyDescent="0.25">
      <c r="A5182">
        <v>10993</v>
      </c>
      <c r="B5182">
        <v>2015</v>
      </c>
      <c r="C5182" t="s">
        <v>3382</v>
      </c>
      <c r="D5182" t="s">
        <v>56</v>
      </c>
      <c r="E5182" t="s">
        <v>3194</v>
      </c>
      <c r="F5182" t="s">
        <v>3463</v>
      </c>
      <c r="G5182" t="s">
        <v>3842</v>
      </c>
      <c r="H5182">
        <v>53</v>
      </c>
      <c r="I5182">
        <v>43</v>
      </c>
      <c r="K5182" t="s">
        <v>1513</v>
      </c>
      <c r="L5182">
        <v>1</v>
      </c>
      <c r="M5182" t="s">
        <v>9574</v>
      </c>
    </row>
    <row r="5183" spans="1:13" x14ac:dyDescent="0.25">
      <c r="A5183">
        <v>10999</v>
      </c>
      <c r="B5183">
        <v>2015</v>
      </c>
      <c r="C5183" t="s">
        <v>3361</v>
      </c>
      <c r="D5183" t="s">
        <v>10</v>
      </c>
      <c r="E5183" t="s">
        <v>3194</v>
      </c>
      <c r="F5183" t="s">
        <v>3839</v>
      </c>
      <c r="G5183" t="s">
        <v>3842</v>
      </c>
      <c r="H5183">
        <v>90</v>
      </c>
      <c r="I5183">
        <v>77</v>
      </c>
      <c r="K5183" t="s">
        <v>99</v>
      </c>
      <c r="L5183">
        <v>1</v>
      </c>
      <c r="M5183" t="s">
        <v>9611</v>
      </c>
    </row>
    <row r="5184" spans="1:13" x14ac:dyDescent="0.25">
      <c r="A5184">
        <v>11003</v>
      </c>
      <c r="B5184">
        <v>2015</v>
      </c>
      <c r="C5184" t="s">
        <v>3361</v>
      </c>
      <c r="D5184" t="s">
        <v>16</v>
      </c>
      <c r="E5184" t="s">
        <v>3194</v>
      </c>
      <c r="F5184" t="s">
        <v>3839</v>
      </c>
      <c r="G5184" t="s">
        <v>3842</v>
      </c>
      <c r="H5184">
        <v>84</v>
      </c>
      <c r="I5184">
        <v>44</v>
      </c>
      <c r="K5184" t="s">
        <v>350</v>
      </c>
      <c r="L5184">
        <v>1</v>
      </c>
      <c r="M5184" t="s">
        <v>9612</v>
      </c>
    </row>
    <row r="5185" spans="1:13" x14ac:dyDescent="0.25">
      <c r="A5185">
        <v>11007</v>
      </c>
      <c r="B5185">
        <v>2015</v>
      </c>
      <c r="C5185" t="s">
        <v>3361</v>
      </c>
      <c r="D5185" t="s">
        <v>24</v>
      </c>
      <c r="E5185" t="s">
        <v>3194</v>
      </c>
      <c r="F5185" t="s">
        <v>3415</v>
      </c>
      <c r="G5185" t="s">
        <v>3842</v>
      </c>
      <c r="H5185">
        <v>79</v>
      </c>
      <c r="I5185">
        <v>72</v>
      </c>
      <c r="K5185" t="s">
        <v>857</v>
      </c>
      <c r="L5185">
        <v>1</v>
      </c>
      <c r="M5185" t="s">
        <v>9244</v>
      </c>
    </row>
    <row r="5186" spans="1:13" x14ac:dyDescent="0.25">
      <c r="A5186">
        <v>11008</v>
      </c>
      <c r="B5186">
        <v>2015</v>
      </c>
      <c r="C5186" t="s">
        <v>3361</v>
      </c>
      <c r="D5186" t="s">
        <v>26</v>
      </c>
      <c r="E5186" t="s">
        <v>3194</v>
      </c>
      <c r="F5186" t="s">
        <v>3527</v>
      </c>
      <c r="G5186" t="s">
        <v>3841</v>
      </c>
      <c r="H5186">
        <v>110</v>
      </c>
      <c r="I5186">
        <v>104</v>
      </c>
      <c r="J5186" t="s">
        <v>3845</v>
      </c>
      <c r="K5186" t="s">
        <v>858</v>
      </c>
      <c r="L5186">
        <v>1</v>
      </c>
      <c r="M5186" t="s">
        <v>8935</v>
      </c>
    </row>
    <row r="5187" spans="1:13" x14ac:dyDescent="0.25">
      <c r="A5187">
        <v>11009</v>
      </c>
      <c r="B5187">
        <v>2015</v>
      </c>
      <c r="C5187" t="s">
        <v>3361</v>
      </c>
      <c r="D5187" t="s">
        <v>28</v>
      </c>
      <c r="E5187" t="s">
        <v>3194</v>
      </c>
      <c r="F5187" t="s">
        <v>3353</v>
      </c>
      <c r="G5187" t="s">
        <v>3841</v>
      </c>
      <c r="H5187">
        <v>81</v>
      </c>
      <c r="I5187">
        <v>60</v>
      </c>
      <c r="K5187" t="s">
        <v>844</v>
      </c>
      <c r="L5187">
        <v>1</v>
      </c>
      <c r="M5187" t="s">
        <v>8278</v>
      </c>
    </row>
    <row r="5188" spans="1:13" x14ac:dyDescent="0.25">
      <c r="A5188">
        <v>11013</v>
      </c>
      <c r="B5188">
        <v>2015</v>
      </c>
      <c r="C5188" t="s">
        <v>3361</v>
      </c>
      <c r="D5188" t="s">
        <v>34</v>
      </c>
      <c r="E5188" t="s">
        <v>3194</v>
      </c>
      <c r="F5188" t="s">
        <v>3333</v>
      </c>
      <c r="G5188" t="s">
        <v>3841</v>
      </c>
      <c r="H5188">
        <v>61</v>
      </c>
      <c r="I5188">
        <v>49</v>
      </c>
      <c r="K5188" t="s">
        <v>3100</v>
      </c>
      <c r="L5188">
        <v>1</v>
      </c>
      <c r="M5188" t="s">
        <v>5059</v>
      </c>
    </row>
    <row r="5189" spans="1:13" x14ac:dyDescent="0.25">
      <c r="A5189">
        <v>11015</v>
      </c>
      <c r="B5189">
        <v>2015</v>
      </c>
      <c r="C5189" t="s">
        <v>3361</v>
      </c>
      <c r="D5189" t="s">
        <v>85</v>
      </c>
      <c r="E5189" t="s">
        <v>3194</v>
      </c>
      <c r="F5189" t="s">
        <v>3378</v>
      </c>
      <c r="G5189" t="s">
        <v>3842</v>
      </c>
      <c r="H5189">
        <v>64</v>
      </c>
      <c r="I5189">
        <v>62</v>
      </c>
      <c r="K5189" t="s">
        <v>3101</v>
      </c>
      <c r="L5189">
        <v>1</v>
      </c>
      <c r="M5189" t="s">
        <v>9547</v>
      </c>
    </row>
    <row r="5190" spans="1:13" x14ac:dyDescent="0.25">
      <c r="A5190">
        <v>11016</v>
      </c>
      <c r="B5190">
        <v>2015</v>
      </c>
      <c r="C5190" t="s">
        <v>3361</v>
      </c>
      <c r="D5190" t="s">
        <v>40</v>
      </c>
      <c r="E5190" t="s">
        <v>3194</v>
      </c>
      <c r="F5190" t="s">
        <v>3463</v>
      </c>
      <c r="G5190" t="s">
        <v>3842</v>
      </c>
      <c r="H5190">
        <v>66</v>
      </c>
      <c r="I5190">
        <v>63</v>
      </c>
      <c r="K5190" t="s">
        <v>3102</v>
      </c>
      <c r="L5190">
        <v>1</v>
      </c>
      <c r="M5190" t="s">
        <v>9565</v>
      </c>
    </row>
    <row r="5191" spans="1:13" x14ac:dyDescent="0.25">
      <c r="A5191">
        <v>11017</v>
      </c>
      <c r="B5191">
        <v>2015</v>
      </c>
      <c r="C5191" t="s">
        <v>3361</v>
      </c>
      <c r="D5191" t="s">
        <v>317</v>
      </c>
      <c r="E5191" t="s">
        <v>3194</v>
      </c>
      <c r="F5191" t="s">
        <v>3382</v>
      </c>
      <c r="G5191" t="s">
        <v>3842</v>
      </c>
      <c r="H5191">
        <v>75</v>
      </c>
      <c r="I5191">
        <v>55</v>
      </c>
      <c r="K5191" t="s">
        <v>3103</v>
      </c>
      <c r="L5191">
        <v>1</v>
      </c>
      <c r="M5191" t="s">
        <v>9606</v>
      </c>
    </row>
    <row r="5192" spans="1:13" x14ac:dyDescent="0.25">
      <c r="A5192">
        <v>11020</v>
      </c>
      <c r="B5192">
        <v>2015</v>
      </c>
      <c r="C5192" t="s">
        <v>3361</v>
      </c>
      <c r="D5192" t="s">
        <v>208</v>
      </c>
      <c r="E5192" t="s">
        <v>3194</v>
      </c>
      <c r="F5192" t="s">
        <v>3486</v>
      </c>
      <c r="G5192" t="s">
        <v>3842</v>
      </c>
      <c r="H5192">
        <v>70</v>
      </c>
      <c r="I5192">
        <v>45</v>
      </c>
      <c r="K5192" t="s">
        <v>3104</v>
      </c>
      <c r="L5192">
        <v>1</v>
      </c>
      <c r="M5192" t="s">
        <v>9614</v>
      </c>
    </row>
    <row r="5193" spans="1:13" x14ac:dyDescent="0.25">
      <c r="A5193">
        <v>11021</v>
      </c>
      <c r="B5193">
        <v>2015</v>
      </c>
      <c r="C5193" t="s">
        <v>3361</v>
      </c>
      <c r="D5193" t="s">
        <v>47</v>
      </c>
      <c r="E5193" t="s">
        <v>3194</v>
      </c>
      <c r="F5193" t="s">
        <v>3362</v>
      </c>
      <c r="G5193" t="s">
        <v>3841</v>
      </c>
      <c r="H5193">
        <v>77</v>
      </c>
      <c r="I5193">
        <v>63</v>
      </c>
      <c r="K5193" t="s">
        <v>3105</v>
      </c>
      <c r="L5193">
        <v>1</v>
      </c>
      <c r="M5193" t="s">
        <v>9596</v>
      </c>
    </row>
    <row r="5194" spans="1:13" x14ac:dyDescent="0.25">
      <c r="A5194">
        <v>11025</v>
      </c>
      <c r="B5194">
        <v>2015</v>
      </c>
      <c r="C5194" t="s">
        <v>3361</v>
      </c>
      <c r="D5194" t="s">
        <v>345</v>
      </c>
      <c r="E5194" t="s">
        <v>3194</v>
      </c>
      <c r="F5194" t="s">
        <v>3398</v>
      </c>
      <c r="G5194" t="s">
        <v>3842</v>
      </c>
      <c r="H5194">
        <v>69</v>
      </c>
      <c r="I5194">
        <v>50</v>
      </c>
      <c r="K5194" t="s">
        <v>3106</v>
      </c>
      <c r="L5194">
        <v>1</v>
      </c>
      <c r="M5194" t="s">
        <v>9615</v>
      </c>
    </row>
    <row r="5195" spans="1:13" x14ac:dyDescent="0.25">
      <c r="A5195">
        <v>11026</v>
      </c>
      <c r="B5195">
        <v>2015</v>
      </c>
      <c r="C5195" t="s">
        <v>3361</v>
      </c>
      <c r="D5195" t="s">
        <v>56</v>
      </c>
      <c r="E5195" t="s">
        <v>3194</v>
      </c>
      <c r="F5195" t="s">
        <v>3396</v>
      </c>
      <c r="G5195" t="s">
        <v>3842</v>
      </c>
      <c r="H5195">
        <v>70</v>
      </c>
      <c r="I5195">
        <v>65</v>
      </c>
      <c r="K5195" t="s">
        <v>3107</v>
      </c>
      <c r="L5195">
        <v>1</v>
      </c>
      <c r="M5195" t="s">
        <v>9588</v>
      </c>
    </row>
    <row r="5196" spans="1:13" x14ac:dyDescent="0.25">
      <c r="A5196">
        <v>11030</v>
      </c>
      <c r="B5196">
        <v>2015</v>
      </c>
      <c r="C5196" t="s">
        <v>3486</v>
      </c>
      <c r="D5196" t="s">
        <v>64</v>
      </c>
      <c r="E5196" t="s">
        <v>3194</v>
      </c>
      <c r="F5196" t="s">
        <v>3839</v>
      </c>
      <c r="G5196" t="s">
        <v>3842</v>
      </c>
      <c r="H5196">
        <v>88</v>
      </c>
      <c r="I5196">
        <v>80</v>
      </c>
      <c r="K5196" t="s">
        <v>176</v>
      </c>
      <c r="L5196">
        <v>1</v>
      </c>
      <c r="M5196" t="s">
        <v>9618</v>
      </c>
    </row>
    <row r="5197" spans="1:13" x14ac:dyDescent="0.25">
      <c r="A5197">
        <v>11032</v>
      </c>
      <c r="B5197">
        <v>2015</v>
      </c>
      <c r="C5197" t="s">
        <v>3486</v>
      </c>
      <c r="D5197" t="s">
        <v>12</v>
      </c>
      <c r="E5197" t="s">
        <v>3194</v>
      </c>
      <c r="F5197" t="s">
        <v>3839</v>
      </c>
      <c r="G5197" t="s">
        <v>3842</v>
      </c>
      <c r="H5197">
        <v>82</v>
      </c>
      <c r="I5197">
        <v>77</v>
      </c>
      <c r="K5197" t="s">
        <v>259</v>
      </c>
      <c r="L5197">
        <v>1</v>
      </c>
      <c r="M5197" t="s">
        <v>9619</v>
      </c>
    </row>
    <row r="5198" spans="1:13" x14ac:dyDescent="0.25">
      <c r="A5198">
        <v>11038</v>
      </c>
      <c r="B5198">
        <v>2015</v>
      </c>
      <c r="C5198" t="s">
        <v>3486</v>
      </c>
      <c r="D5198" t="s">
        <v>24</v>
      </c>
      <c r="E5198" t="s">
        <v>3194</v>
      </c>
      <c r="F5198" t="s">
        <v>3483</v>
      </c>
      <c r="G5198" t="s">
        <v>3842</v>
      </c>
      <c r="H5198">
        <v>66</v>
      </c>
      <c r="I5198">
        <v>60</v>
      </c>
      <c r="K5198" t="s">
        <v>178</v>
      </c>
      <c r="L5198">
        <v>1</v>
      </c>
      <c r="M5198" t="s">
        <v>8953</v>
      </c>
    </row>
    <row r="5199" spans="1:13" x14ac:dyDescent="0.25">
      <c r="A5199">
        <v>11044</v>
      </c>
      <c r="B5199">
        <v>2015</v>
      </c>
      <c r="C5199" t="s">
        <v>3486</v>
      </c>
      <c r="D5199" t="s">
        <v>83</v>
      </c>
      <c r="E5199" t="s">
        <v>3194</v>
      </c>
      <c r="F5199" t="s">
        <v>3839</v>
      </c>
      <c r="G5199" t="s">
        <v>3842</v>
      </c>
      <c r="H5199">
        <v>87</v>
      </c>
      <c r="I5199">
        <v>78</v>
      </c>
      <c r="K5199" t="s">
        <v>871</v>
      </c>
      <c r="L5199">
        <v>1</v>
      </c>
      <c r="M5199" t="s">
        <v>9620</v>
      </c>
    </row>
    <row r="5200" spans="1:13" x14ac:dyDescent="0.25">
      <c r="A5200">
        <v>11045</v>
      </c>
      <c r="B5200">
        <v>2015</v>
      </c>
      <c r="C5200" t="s">
        <v>3486</v>
      </c>
      <c r="D5200" t="s">
        <v>36</v>
      </c>
      <c r="E5200" t="s">
        <v>3194</v>
      </c>
      <c r="F5200" t="s">
        <v>3378</v>
      </c>
      <c r="G5200" t="s">
        <v>3842</v>
      </c>
      <c r="H5200">
        <v>64</v>
      </c>
      <c r="I5200">
        <v>59</v>
      </c>
      <c r="K5200" t="s">
        <v>872</v>
      </c>
      <c r="L5200">
        <v>1</v>
      </c>
      <c r="M5200" t="s">
        <v>9546</v>
      </c>
    </row>
    <row r="5201" spans="1:13" x14ac:dyDescent="0.25">
      <c r="A5201">
        <v>11046</v>
      </c>
      <c r="B5201">
        <v>2015</v>
      </c>
      <c r="C5201" t="s">
        <v>3486</v>
      </c>
      <c r="D5201" t="s">
        <v>1248</v>
      </c>
      <c r="E5201" t="s">
        <v>3194</v>
      </c>
      <c r="F5201" t="s">
        <v>3419</v>
      </c>
      <c r="G5201" t="s">
        <v>3841</v>
      </c>
      <c r="H5201">
        <v>68</v>
      </c>
      <c r="I5201">
        <v>43</v>
      </c>
      <c r="K5201" t="s">
        <v>1480</v>
      </c>
      <c r="L5201">
        <v>1</v>
      </c>
      <c r="M5201" t="s">
        <v>6769</v>
      </c>
    </row>
    <row r="5202" spans="1:13" x14ac:dyDescent="0.25">
      <c r="A5202">
        <v>11049</v>
      </c>
      <c r="B5202">
        <v>2015</v>
      </c>
      <c r="C5202" t="s">
        <v>3486</v>
      </c>
      <c r="D5202" t="s">
        <v>40</v>
      </c>
      <c r="E5202" t="s">
        <v>3194</v>
      </c>
      <c r="F5202" t="s">
        <v>3398</v>
      </c>
      <c r="G5202" t="s">
        <v>3841</v>
      </c>
      <c r="H5202">
        <v>72</v>
      </c>
      <c r="I5202">
        <v>54</v>
      </c>
      <c r="K5202" t="s">
        <v>3109</v>
      </c>
      <c r="L5202">
        <v>1</v>
      </c>
      <c r="M5202" t="s">
        <v>9621</v>
      </c>
    </row>
    <row r="5203" spans="1:13" x14ac:dyDescent="0.25">
      <c r="A5203">
        <v>11050</v>
      </c>
      <c r="B5203">
        <v>2015</v>
      </c>
      <c r="C5203" t="s">
        <v>3486</v>
      </c>
      <c r="D5203" t="s">
        <v>317</v>
      </c>
      <c r="E5203" t="s">
        <v>3194</v>
      </c>
      <c r="F5203" t="s">
        <v>3396</v>
      </c>
      <c r="G5203" t="s">
        <v>3842</v>
      </c>
      <c r="H5203">
        <v>73</v>
      </c>
      <c r="I5203">
        <v>72</v>
      </c>
      <c r="K5203" t="s">
        <v>3110</v>
      </c>
      <c r="L5203">
        <v>1</v>
      </c>
      <c r="M5203" t="s">
        <v>9582</v>
      </c>
    </row>
    <row r="5204" spans="1:13" x14ac:dyDescent="0.25">
      <c r="A5204">
        <v>11054</v>
      </c>
      <c r="B5204">
        <v>2015</v>
      </c>
      <c r="C5204" t="s">
        <v>3486</v>
      </c>
      <c r="D5204" t="s">
        <v>300</v>
      </c>
      <c r="E5204" t="s">
        <v>3194</v>
      </c>
      <c r="F5204" t="s">
        <v>3463</v>
      </c>
      <c r="G5204" t="s">
        <v>3841</v>
      </c>
      <c r="H5204">
        <v>66</v>
      </c>
      <c r="I5204">
        <v>54</v>
      </c>
      <c r="K5204" t="s">
        <v>925</v>
      </c>
      <c r="L5204">
        <v>1</v>
      </c>
      <c r="M5204" t="s">
        <v>9570</v>
      </c>
    </row>
    <row r="5205" spans="1:13" x14ac:dyDescent="0.25">
      <c r="A5205">
        <v>11055</v>
      </c>
      <c r="B5205">
        <v>2015</v>
      </c>
      <c r="C5205" t="s">
        <v>3486</v>
      </c>
      <c r="D5205" t="s">
        <v>92</v>
      </c>
      <c r="E5205" t="s">
        <v>3194</v>
      </c>
      <c r="F5205" t="s">
        <v>3382</v>
      </c>
      <c r="G5205" t="s">
        <v>3842</v>
      </c>
      <c r="H5205">
        <v>68</v>
      </c>
      <c r="I5205">
        <v>57</v>
      </c>
      <c r="K5205" t="s">
        <v>3111</v>
      </c>
      <c r="L5205">
        <v>1</v>
      </c>
      <c r="M5205" t="s">
        <v>9608</v>
      </c>
    </row>
    <row r="5206" spans="1:13" x14ac:dyDescent="0.25">
      <c r="A5206">
        <v>11058</v>
      </c>
      <c r="B5206">
        <v>2015</v>
      </c>
      <c r="C5206" t="s">
        <v>3486</v>
      </c>
      <c r="D5206" t="s">
        <v>56</v>
      </c>
      <c r="E5206" t="s">
        <v>3194</v>
      </c>
      <c r="F5206" t="s">
        <v>3362</v>
      </c>
      <c r="G5206" t="s">
        <v>3191</v>
      </c>
      <c r="K5206" t="s">
        <v>3191</v>
      </c>
      <c r="L5206">
        <v>0</v>
      </c>
      <c r="M5206" t="s">
        <v>9599</v>
      </c>
    </row>
    <row r="5207" spans="1:13" x14ac:dyDescent="0.25">
      <c r="A5207">
        <v>11059</v>
      </c>
      <c r="B5207">
        <v>2015</v>
      </c>
      <c r="C5207" t="s">
        <v>3486</v>
      </c>
      <c r="D5207" t="s">
        <v>58</v>
      </c>
      <c r="E5207" t="s">
        <v>3194</v>
      </c>
      <c r="F5207" t="s">
        <v>3362</v>
      </c>
      <c r="G5207" t="s">
        <v>3841</v>
      </c>
      <c r="H5207">
        <v>69</v>
      </c>
      <c r="I5207">
        <v>48</v>
      </c>
      <c r="K5207" t="s">
        <v>928</v>
      </c>
      <c r="L5207">
        <v>1</v>
      </c>
      <c r="M5207" t="s">
        <v>9600</v>
      </c>
    </row>
    <row r="5208" spans="1:13" x14ac:dyDescent="0.25">
      <c r="A5208">
        <v>11060</v>
      </c>
      <c r="B5208">
        <v>2015</v>
      </c>
      <c r="C5208" t="s">
        <v>3486</v>
      </c>
      <c r="D5208" t="s">
        <v>310</v>
      </c>
      <c r="E5208" t="s">
        <v>3194</v>
      </c>
      <c r="F5208" t="s">
        <v>3361</v>
      </c>
      <c r="G5208" t="s">
        <v>3842</v>
      </c>
      <c r="H5208">
        <v>53</v>
      </c>
      <c r="I5208">
        <v>51</v>
      </c>
      <c r="K5208" t="s">
        <v>3112</v>
      </c>
      <c r="L5208">
        <v>1</v>
      </c>
      <c r="M5208" t="s">
        <v>9616</v>
      </c>
    </row>
    <row r="5209" spans="1:13" x14ac:dyDescent="0.25">
      <c r="A5209">
        <v>11062</v>
      </c>
      <c r="B5209">
        <v>2015</v>
      </c>
      <c r="C5209" t="s">
        <v>3398</v>
      </c>
      <c r="D5209" t="s">
        <v>64</v>
      </c>
      <c r="E5209" t="s">
        <v>3194</v>
      </c>
      <c r="F5209" t="s">
        <v>3406</v>
      </c>
      <c r="G5209" t="s">
        <v>3842</v>
      </c>
      <c r="H5209">
        <v>60</v>
      </c>
      <c r="I5209">
        <v>52</v>
      </c>
      <c r="K5209" t="s">
        <v>176</v>
      </c>
      <c r="L5209">
        <v>1</v>
      </c>
      <c r="M5209" t="s">
        <v>9265</v>
      </c>
    </row>
    <row r="5210" spans="1:13" x14ac:dyDescent="0.25">
      <c r="A5210">
        <v>11070</v>
      </c>
      <c r="B5210">
        <v>2015</v>
      </c>
      <c r="C5210" t="s">
        <v>3398</v>
      </c>
      <c r="D5210" t="s">
        <v>24</v>
      </c>
      <c r="E5210" t="s">
        <v>3194</v>
      </c>
      <c r="F5210" t="s">
        <v>3397</v>
      </c>
      <c r="G5210" t="s">
        <v>3841</v>
      </c>
      <c r="H5210">
        <v>50</v>
      </c>
      <c r="I5210">
        <v>47</v>
      </c>
      <c r="K5210" t="s">
        <v>25</v>
      </c>
      <c r="L5210">
        <v>1</v>
      </c>
      <c r="M5210" t="s">
        <v>7972</v>
      </c>
    </row>
    <row r="5211" spans="1:13" x14ac:dyDescent="0.25">
      <c r="A5211">
        <v>11072</v>
      </c>
      <c r="B5211">
        <v>2015</v>
      </c>
      <c r="C5211" t="s">
        <v>3398</v>
      </c>
      <c r="D5211" t="s">
        <v>181</v>
      </c>
      <c r="E5211" t="s">
        <v>3194</v>
      </c>
      <c r="F5211" t="s">
        <v>3390</v>
      </c>
      <c r="G5211" t="s">
        <v>3842</v>
      </c>
      <c r="H5211">
        <v>51</v>
      </c>
      <c r="I5211">
        <v>47</v>
      </c>
      <c r="K5211" t="s">
        <v>857</v>
      </c>
      <c r="L5211">
        <v>1</v>
      </c>
      <c r="M5211" t="s">
        <v>5543</v>
      </c>
    </row>
    <row r="5212" spans="1:13" x14ac:dyDescent="0.25">
      <c r="A5212">
        <v>11073</v>
      </c>
      <c r="B5212">
        <v>2015</v>
      </c>
      <c r="C5212" t="s">
        <v>3398</v>
      </c>
      <c r="D5212" t="s">
        <v>133</v>
      </c>
      <c r="E5212" t="s">
        <v>3194</v>
      </c>
      <c r="F5212" t="s">
        <v>3386</v>
      </c>
      <c r="G5212" t="s">
        <v>3841</v>
      </c>
      <c r="H5212">
        <v>74</v>
      </c>
      <c r="I5212">
        <v>49</v>
      </c>
      <c r="K5212" t="s">
        <v>858</v>
      </c>
      <c r="L5212">
        <v>1</v>
      </c>
      <c r="M5212" t="s">
        <v>5693</v>
      </c>
    </row>
    <row r="5213" spans="1:13" x14ac:dyDescent="0.25">
      <c r="A5213">
        <v>11074</v>
      </c>
      <c r="B5213">
        <v>2015</v>
      </c>
      <c r="C5213" t="s">
        <v>3398</v>
      </c>
      <c r="D5213" t="s">
        <v>30</v>
      </c>
      <c r="E5213" t="s">
        <v>3194</v>
      </c>
      <c r="F5213" t="s">
        <v>3839</v>
      </c>
      <c r="G5213" t="s">
        <v>3842</v>
      </c>
      <c r="H5213">
        <v>83</v>
      </c>
      <c r="I5213">
        <v>50</v>
      </c>
      <c r="K5213" t="s">
        <v>869</v>
      </c>
      <c r="L5213">
        <v>1</v>
      </c>
      <c r="M5213" t="s">
        <v>9623</v>
      </c>
    </row>
    <row r="5214" spans="1:13" x14ac:dyDescent="0.25">
      <c r="A5214">
        <v>11076</v>
      </c>
      <c r="B5214">
        <v>2015</v>
      </c>
      <c r="C5214" t="s">
        <v>3398</v>
      </c>
      <c r="D5214" t="s">
        <v>36</v>
      </c>
      <c r="E5214" t="s">
        <v>3194</v>
      </c>
      <c r="F5214" t="s">
        <v>3382</v>
      </c>
      <c r="G5214" t="s">
        <v>3842</v>
      </c>
      <c r="H5214">
        <v>70</v>
      </c>
      <c r="I5214">
        <v>52</v>
      </c>
      <c r="K5214" t="s">
        <v>3114</v>
      </c>
      <c r="L5214">
        <v>1</v>
      </c>
      <c r="M5214" t="s">
        <v>9604</v>
      </c>
    </row>
    <row r="5215" spans="1:13" x14ac:dyDescent="0.25">
      <c r="A5215">
        <v>11077</v>
      </c>
      <c r="B5215">
        <v>2015</v>
      </c>
      <c r="C5215" t="s">
        <v>3398</v>
      </c>
      <c r="D5215" t="s">
        <v>271</v>
      </c>
      <c r="E5215" t="s">
        <v>3194</v>
      </c>
      <c r="F5215" t="s">
        <v>3396</v>
      </c>
      <c r="G5215" t="s">
        <v>3841</v>
      </c>
      <c r="H5215">
        <v>83</v>
      </c>
      <c r="I5215">
        <v>74</v>
      </c>
      <c r="K5215" t="s">
        <v>1865</v>
      </c>
      <c r="L5215">
        <v>1</v>
      </c>
      <c r="M5215" t="s">
        <v>9580</v>
      </c>
    </row>
    <row r="5216" spans="1:13" x14ac:dyDescent="0.25">
      <c r="A5216">
        <v>11080</v>
      </c>
      <c r="B5216">
        <v>2015</v>
      </c>
      <c r="C5216" t="s">
        <v>3398</v>
      </c>
      <c r="D5216" t="s">
        <v>277</v>
      </c>
      <c r="E5216" t="s">
        <v>3194</v>
      </c>
      <c r="F5216" t="s">
        <v>3378</v>
      </c>
      <c r="G5216" t="s">
        <v>3842</v>
      </c>
      <c r="H5216">
        <v>78</v>
      </c>
      <c r="I5216">
        <v>62</v>
      </c>
      <c r="K5216" t="s">
        <v>3115</v>
      </c>
      <c r="L5216">
        <v>1</v>
      </c>
      <c r="M5216" t="s">
        <v>9550</v>
      </c>
    </row>
    <row r="5217" spans="1:13" x14ac:dyDescent="0.25">
      <c r="A5217">
        <v>11081</v>
      </c>
      <c r="B5217">
        <v>2015</v>
      </c>
      <c r="C5217" t="s">
        <v>3398</v>
      </c>
      <c r="D5217" t="s">
        <v>44</v>
      </c>
      <c r="E5217" t="s">
        <v>3194</v>
      </c>
      <c r="F5217" t="s">
        <v>3361</v>
      </c>
      <c r="G5217" t="s">
        <v>3841</v>
      </c>
      <c r="H5217">
        <v>66</v>
      </c>
      <c r="I5217">
        <v>59</v>
      </c>
      <c r="K5217" t="s">
        <v>3116</v>
      </c>
      <c r="L5217">
        <v>1</v>
      </c>
      <c r="M5217" t="s">
        <v>9613</v>
      </c>
    </row>
    <row r="5218" spans="1:13" x14ac:dyDescent="0.25">
      <c r="A5218">
        <v>11084</v>
      </c>
      <c r="B5218">
        <v>2015</v>
      </c>
      <c r="C5218" t="s">
        <v>3398</v>
      </c>
      <c r="D5218" t="s">
        <v>686</v>
      </c>
      <c r="E5218" t="s">
        <v>3194</v>
      </c>
      <c r="F5218" t="s">
        <v>3839</v>
      </c>
      <c r="G5218" t="s">
        <v>3842</v>
      </c>
      <c r="H5218">
        <v>77</v>
      </c>
      <c r="I5218">
        <v>55</v>
      </c>
      <c r="K5218" t="s">
        <v>3117</v>
      </c>
      <c r="L5218">
        <v>1</v>
      </c>
      <c r="M5218" t="s">
        <v>9624</v>
      </c>
    </row>
    <row r="5219" spans="1:13" x14ac:dyDescent="0.25">
      <c r="A5219">
        <v>11086</v>
      </c>
      <c r="B5219">
        <v>2015</v>
      </c>
      <c r="C5219" t="s">
        <v>3398</v>
      </c>
      <c r="D5219" t="s">
        <v>303</v>
      </c>
      <c r="E5219" t="s">
        <v>3194</v>
      </c>
      <c r="F5219" t="s">
        <v>3362</v>
      </c>
      <c r="G5219" t="s">
        <v>3841</v>
      </c>
      <c r="H5219">
        <v>51</v>
      </c>
      <c r="I5219">
        <v>38</v>
      </c>
      <c r="K5219" t="s">
        <v>3118</v>
      </c>
      <c r="L5219">
        <v>1</v>
      </c>
      <c r="M5219" t="s">
        <v>9598</v>
      </c>
    </row>
    <row r="5220" spans="1:13" x14ac:dyDescent="0.25">
      <c r="A5220">
        <v>11087</v>
      </c>
      <c r="B5220">
        <v>2015</v>
      </c>
      <c r="C5220" t="s">
        <v>3398</v>
      </c>
      <c r="D5220" t="s">
        <v>95</v>
      </c>
      <c r="E5220" t="s">
        <v>3194</v>
      </c>
      <c r="F5220" t="s">
        <v>3486</v>
      </c>
      <c r="G5220" t="s">
        <v>3842</v>
      </c>
      <c r="H5220">
        <v>72</v>
      </c>
      <c r="I5220">
        <v>49</v>
      </c>
      <c r="K5220" t="s">
        <v>3119</v>
      </c>
      <c r="L5220">
        <v>1</v>
      </c>
      <c r="M5220" t="s">
        <v>9622</v>
      </c>
    </row>
    <row r="5221" spans="1:13" x14ac:dyDescent="0.25">
      <c r="A5221">
        <v>11090</v>
      </c>
      <c r="B5221">
        <v>2015</v>
      </c>
      <c r="C5221" t="s">
        <v>3398</v>
      </c>
      <c r="D5221" t="s">
        <v>310</v>
      </c>
      <c r="E5221" t="s">
        <v>3194</v>
      </c>
      <c r="F5221" t="s">
        <v>3463</v>
      </c>
      <c r="G5221" t="s">
        <v>3842</v>
      </c>
      <c r="H5221">
        <v>74</v>
      </c>
      <c r="I5221">
        <v>69</v>
      </c>
      <c r="K5221" t="s">
        <v>3120</v>
      </c>
      <c r="L5221">
        <v>1</v>
      </c>
      <c r="M5221" t="s">
        <v>9575</v>
      </c>
    </row>
    <row r="5222" spans="1:13" x14ac:dyDescent="0.25">
      <c r="A5222">
        <v>11092</v>
      </c>
      <c r="B5222">
        <v>2015</v>
      </c>
      <c r="C5222" t="s">
        <v>3838</v>
      </c>
      <c r="D5222" t="s">
        <v>64</v>
      </c>
      <c r="E5222" t="s">
        <v>3194</v>
      </c>
      <c r="F5222" t="s">
        <v>3839</v>
      </c>
      <c r="G5222" t="s">
        <v>3842</v>
      </c>
      <c r="H5222">
        <v>67</v>
      </c>
      <c r="I5222">
        <v>44</v>
      </c>
      <c r="K5222" t="s">
        <v>176</v>
      </c>
      <c r="L5222">
        <v>1</v>
      </c>
      <c r="M5222" t="s">
        <v>9625</v>
      </c>
    </row>
    <row r="5223" spans="1:13" x14ac:dyDescent="0.25">
      <c r="A5223">
        <v>11093</v>
      </c>
      <c r="B5223">
        <v>2015</v>
      </c>
      <c r="C5223" t="s">
        <v>3838</v>
      </c>
      <c r="D5223" t="s">
        <v>98</v>
      </c>
      <c r="E5223" t="s">
        <v>3194</v>
      </c>
      <c r="F5223" t="s">
        <v>3407</v>
      </c>
      <c r="G5223" t="s">
        <v>3841</v>
      </c>
      <c r="H5223">
        <v>73</v>
      </c>
      <c r="I5223">
        <v>68</v>
      </c>
      <c r="J5223" t="s">
        <v>3843</v>
      </c>
      <c r="K5223" t="s">
        <v>11</v>
      </c>
      <c r="L5223">
        <v>1</v>
      </c>
      <c r="M5223" t="s">
        <v>9513</v>
      </c>
    </row>
    <row r="5224" spans="1:13" x14ac:dyDescent="0.25">
      <c r="A5224">
        <v>11094</v>
      </c>
      <c r="B5224">
        <v>2015</v>
      </c>
      <c r="C5224" t="s">
        <v>3838</v>
      </c>
      <c r="D5224" t="s">
        <v>10</v>
      </c>
      <c r="E5224" t="s">
        <v>3194</v>
      </c>
      <c r="F5224" t="s">
        <v>3455</v>
      </c>
      <c r="G5224" t="s">
        <v>3841</v>
      </c>
      <c r="H5224">
        <v>63</v>
      </c>
      <c r="I5224">
        <v>44</v>
      </c>
      <c r="K5224" t="s">
        <v>13</v>
      </c>
      <c r="L5224">
        <v>1</v>
      </c>
      <c r="M5224" t="s">
        <v>9500</v>
      </c>
    </row>
    <row r="5225" spans="1:13" x14ac:dyDescent="0.25">
      <c r="A5225">
        <v>11100</v>
      </c>
      <c r="B5225">
        <v>2015</v>
      </c>
      <c r="C5225" t="s">
        <v>3838</v>
      </c>
      <c r="D5225" t="s">
        <v>20</v>
      </c>
      <c r="E5225" t="s">
        <v>3194</v>
      </c>
      <c r="F5225" t="s">
        <v>3451</v>
      </c>
      <c r="G5225" t="s">
        <v>3841</v>
      </c>
      <c r="H5225">
        <v>61</v>
      </c>
      <c r="I5225">
        <v>50</v>
      </c>
      <c r="K5225" t="s">
        <v>74</v>
      </c>
      <c r="L5225">
        <v>1</v>
      </c>
      <c r="M5225" t="s">
        <v>9541</v>
      </c>
    </row>
    <row r="5226" spans="1:13" x14ac:dyDescent="0.25">
      <c r="A5226">
        <v>11101</v>
      </c>
      <c r="B5226">
        <v>2015</v>
      </c>
      <c r="C5226" t="s">
        <v>3838</v>
      </c>
      <c r="D5226" t="s">
        <v>107</v>
      </c>
      <c r="E5226" t="s">
        <v>3194</v>
      </c>
      <c r="F5226" t="s">
        <v>3839</v>
      </c>
      <c r="G5226" t="s">
        <v>3842</v>
      </c>
      <c r="H5226">
        <v>74</v>
      </c>
      <c r="I5226">
        <v>63</v>
      </c>
      <c r="K5226" t="s">
        <v>842</v>
      </c>
      <c r="L5226">
        <v>1</v>
      </c>
      <c r="M5226" t="s">
        <v>9626</v>
      </c>
    </row>
    <row r="5227" spans="1:13" x14ac:dyDescent="0.25">
      <c r="A5227">
        <v>11102</v>
      </c>
      <c r="B5227">
        <v>2015</v>
      </c>
      <c r="C5227" t="s">
        <v>3838</v>
      </c>
      <c r="D5227" t="s">
        <v>24</v>
      </c>
      <c r="E5227" t="s">
        <v>3194</v>
      </c>
      <c r="F5227" t="s">
        <v>3382</v>
      </c>
      <c r="G5227" t="s">
        <v>3841</v>
      </c>
      <c r="H5227">
        <v>54</v>
      </c>
      <c r="I5227">
        <v>38</v>
      </c>
      <c r="K5227" t="s">
        <v>221</v>
      </c>
      <c r="L5227">
        <v>1</v>
      </c>
      <c r="M5227" t="s">
        <v>9602</v>
      </c>
    </row>
    <row r="5228" spans="1:13" x14ac:dyDescent="0.25">
      <c r="A5228">
        <v>11105</v>
      </c>
      <c r="B5228">
        <v>2015</v>
      </c>
      <c r="C5228" t="s">
        <v>3838</v>
      </c>
      <c r="D5228" t="s">
        <v>32</v>
      </c>
      <c r="E5228" t="s">
        <v>3194</v>
      </c>
      <c r="F5228" t="s">
        <v>3363</v>
      </c>
      <c r="G5228" t="s">
        <v>3841</v>
      </c>
      <c r="H5228">
        <v>64</v>
      </c>
      <c r="I5228">
        <v>59</v>
      </c>
      <c r="K5228" t="s">
        <v>2156</v>
      </c>
      <c r="L5228">
        <v>1</v>
      </c>
      <c r="M5228" t="s">
        <v>7988</v>
      </c>
    </row>
    <row r="5229" spans="1:13" x14ac:dyDescent="0.25">
      <c r="A5229">
        <v>11108</v>
      </c>
      <c r="B5229">
        <v>2015</v>
      </c>
      <c r="C5229" t="s">
        <v>3838</v>
      </c>
      <c r="D5229" t="s">
        <v>37</v>
      </c>
      <c r="E5229" t="s">
        <v>3194</v>
      </c>
      <c r="F5229" t="s">
        <v>3450</v>
      </c>
      <c r="G5229" t="s">
        <v>3841</v>
      </c>
      <c r="H5229">
        <v>73</v>
      </c>
      <c r="I5229">
        <v>62</v>
      </c>
      <c r="K5229" t="s">
        <v>3122</v>
      </c>
      <c r="L5229">
        <v>1</v>
      </c>
      <c r="M5229" t="s">
        <v>7897</v>
      </c>
    </row>
    <row r="5230" spans="1:13" x14ac:dyDescent="0.25">
      <c r="A5230">
        <v>11109</v>
      </c>
      <c r="B5230">
        <v>2015</v>
      </c>
      <c r="C5230" t="s">
        <v>3838</v>
      </c>
      <c r="D5230" t="s">
        <v>85</v>
      </c>
      <c r="E5230" t="s">
        <v>3194</v>
      </c>
      <c r="F5230" t="s">
        <v>3400</v>
      </c>
      <c r="G5230" t="s">
        <v>3841</v>
      </c>
      <c r="H5230">
        <v>70</v>
      </c>
      <c r="I5230">
        <v>41</v>
      </c>
      <c r="K5230" t="s">
        <v>3123</v>
      </c>
      <c r="L5230">
        <v>1</v>
      </c>
      <c r="M5230" t="s">
        <v>7874</v>
      </c>
    </row>
    <row r="5231" spans="1:13" x14ac:dyDescent="0.25">
      <c r="A5231">
        <v>11111</v>
      </c>
      <c r="B5231">
        <v>2015</v>
      </c>
      <c r="C5231" t="s">
        <v>3838</v>
      </c>
      <c r="D5231" t="s">
        <v>43</v>
      </c>
      <c r="E5231" t="s">
        <v>3194</v>
      </c>
      <c r="F5231" t="s">
        <v>3460</v>
      </c>
      <c r="G5231" t="s">
        <v>3841</v>
      </c>
      <c r="H5231">
        <v>66</v>
      </c>
      <c r="I5231">
        <v>52</v>
      </c>
      <c r="K5231" t="s">
        <v>3124</v>
      </c>
      <c r="L5231">
        <v>1</v>
      </c>
      <c r="M5231" t="s">
        <v>7829</v>
      </c>
    </row>
    <row r="5232" spans="1:13" x14ac:dyDescent="0.25">
      <c r="A5232">
        <v>11114</v>
      </c>
      <c r="B5232">
        <v>2015</v>
      </c>
      <c r="C5232" t="s">
        <v>3838</v>
      </c>
      <c r="D5232" t="s">
        <v>47</v>
      </c>
      <c r="E5232" t="s">
        <v>3194</v>
      </c>
      <c r="F5232" t="s">
        <v>3449</v>
      </c>
      <c r="G5232" t="s">
        <v>3841</v>
      </c>
      <c r="H5232">
        <v>60</v>
      </c>
      <c r="I5232">
        <v>57</v>
      </c>
      <c r="K5232" t="s">
        <v>3125</v>
      </c>
      <c r="L5232">
        <v>1</v>
      </c>
      <c r="M5232" t="s">
        <v>7916</v>
      </c>
    </row>
    <row r="5233" spans="1:13" x14ac:dyDescent="0.25">
      <c r="A5233">
        <v>11116</v>
      </c>
      <c r="B5233">
        <v>2015</v>
      </c>
      <c r="C5233" t="s">
        <v>3838</v>
      </c>
      <c r="D5233" t="s">
        <v>93</v>
      </c>
      <c r="E5233" t="s">
        <v>3194</v>
      </c>
      <c r="F5233" t="s">
        <v>3397</v>
      </c>
      <c r="G5233" t="s">
        <v>3841</v>
      </c>
      <c r="H5233">
        <v>76</v>
      </c>
      <c r="I5233">
        <v>54</v>
      </c>
      <c r="K5233" t="s">
        <v>3126</v>
      </c>
      <c r="L5233">
        <v>1</v>
      </c>
      <c r="M5233" t="s">
        <v>7978</v>
      </c>
    </row>
    <row r="5234" spans="1:13" x14ac:dyDescent="0.25">
      <c r="A5234">
        <v>11117</v>
      </c>
      <c r="B5234">
        <v>2015</v>
      </c>
      <c r="C5234" t="s">
        <v>3838</v>
      </c>
      <c r="D5234" t="s">
        <v>95</v>
      </c>
      <c r="E5234" t="s">
        <v>3194</v>
      </c>
      <c r="F5234" t="s">
        <v>3464</v>
      </c>
      <c r="G5234" t="s">
        <v>3841</v>
      </c>
      <c r="H5234">
        <v>74</v>
      </c>
      <c r="I5234">
        <v>56</v>
      </c>
      <c r="K5234" t="s">
        <v>3127</v>
      </c>
      <c r="L5234">
        <v>1</v>
      </c>
      <c r="M5234" t="s">
        <v>7950</v>
      </c>
    </row>
    <row r="5235" spans="1:13" x14ac:dyDescent="0.25">
      <c r="A5235">
        <v>11120</v>
      </c>
      <c r="B5235">
        <v>2015</v>
      </c>
      <c r="C5235" t="s">
        <v>3838</v>
      </c>
      <c r="D5235" t="s">
        <v>58</v>
      </c>
      <c r="E5235" t="s">
        <v>3194</v>
      </c>
      <c r="F5235" t="s">
        <v>3401</v>
      </c>
      <c r="G5235" t="s">
        <v>3841</v>
      </c>
      <c r="H5235">
        <v>68</v>
      </c>
      <c r="I5235">
        <v>51</v>
      </c>
      <c r="K5235" t="s">
        <v>3128</v>
      </c>
      <c r="L5235">
        <v>1</v>
      </c>
      <c r="M5235" t="s">
        <v>7861</v>
      </c>
    </row>
    <row r="5236" spans="1:13" x14ac:dyDescent="0.25">
      <c r="A5236">
        <v>11121</v>
      </c>
      <c r="B5236">
        <v>2015</v>
      </c>
      <c r="C5236" t="s">
        <v>3838</v>
      </c>
      <c r="D5236" t="s">
        <v>310</v>
      </c>
      <c r="E5236" t="s">
        <v>3194</v>
      </c>
      <c r="F5236" t="s">
        <v>3198</v>
      </c>
      <c r="G5236" t="s">
        <v>3841</v>
      </c>
      <c r="H5236">
        <v>71</v>
      </c>
      <c r="I5236">
        <v>58</v>
      </c>
      <c r="K5236" t="s">
        <v>3129</v>
      </c>
      <c r="L5236">
        <v>1</v>
      </c>
      <c r="M5236" t="s">
        <v>7967</v>
      </c>
    </row>
    <row r="5237" spans="1:13" x14ac:dyDescent="0.25">
      <c r="A5237">
        <v>36</v>
      </c>
      <c r="B5237">
        <v>2015</v>
      </c>
      <c r="C5237" t="s">
        <v>3210</v>
      </c>
      <c r="D5237" t="s">
        <v>12</v>
      </c>
      <c r="E5237" t="s">
        <v>3195</v>
      </c>
      <c r="F5237" t="s">
        <v>3505</v>
      </c>
      <c r="G5237" t="s">
        <v>3841</v>
      </c>
      <c r="H5237">
        <v>78</v>
      </c>
      <c r="I5237">
        <v>63</v>
      </c>
      <c r="K5237" t="s">
        <v>67</v>
      </c>
      <c r="L5237">
        <v>1</v>
      </c>
      <c r="M5237" t="s">
        <v>3884</v>
      </c>
    </row>
    <row r="5238" spans="1:13" x14ac:dyDescent="0.25">
      <c r="A5238">
        <v>37</v>
      </c>
      <c r="B5238">
        <v>2015</v>
      </c>
      <c r="C5238" t="s">
        <v>3210</v>
      </c>
      <c r="D5238" t="s">
        <v>68</v>
      </c>
      <c r="E5238" t="s">
        <v>3195</v>
      </c>
      <c r="F5238" t="s">
        <v>3446</v>
      </c>
      <c r="G5238" t="s">
        <v>3841</v>
      </c>
      <c r="H5238">
        <v>70</v>
      </c>
      <c r="I5238">
        <v>68</v>
      </c>
      <c r="K5238" t="s">
        <v>69</v>
      </c>
      <c r="L5238">
        <v>1</v>
      </c>
      <c r="M5238" t="s">
        <v>3885</v>
      </c>
    </row>
    <row r="5239" spans="1:13" x14ac:dyDescent="0.25">
      <c r="A5239">
        <v>65</v>
      </c>
      <c r="B5239">
        <v>2015</v>
      </c>
      <c r="C5239" t="s">
        <v>3207</v>
      </c>
      <c r="D5239" t="s">
        <v>64</v>
      </c>
      <c r="E5239" t="s">
        <v>3195</v>
      </c>
      <c r="F5239" t="s">
        <v>3230</v>
      </c>
      <c r="G5239" t="s">
        <v>3841</v>
      </c>
      <c r="H5239">
        <v>71</v>
      </c>
      <c r="I5239">
        <v>53</v>
      </c>
      <c r="K5239" t="s">
        <v>9</v>
      </c>
      <c r="L5239">
        <v>1</v>
      </c>
      <c r="M5239" t="s">
        <v>3911</v>
      </c>
    </row>
    <row r="5240" spans="1:13" x14ac:dyDescent="0.25">
      <c r="A5240">
        <v>98</v>
      </c>
      <c r="B5240">
        <v>2015</v>
      </c>
      <c r="C5240" t="s">
        <v>3209</v>
      </c>
      <c r="D5240" t="s">
        <v>68</v>
      </c>
      <c r="E5240" t="s">
        <v>3195</v>
      </c>
      <c r="F5240" t="s">
        <v>3489</v>
      </c>
      <c r="G5240" t="s">
        <v>3841</v>
      </c>
      <c r="H5240">
        <v>93</v>
      </c>
      <c r="I5240">
        <v>70</v>
      </c>
      <c r="K5240" t="s">
        <v>130</v>
      </c>
      <c r="L5240">
        <v>1</v>
      </c>
      <c r="M5240" t="s">
        <v>3940</v>
      </c>
    </row>
    <row r="5241" spans="1:13" x14ac:dyDescent="0.25">
      <c r="A5241">
        <v>161</v>
      </c>
      <c r="B5241">
        <v>2015</v>
      </c>
      <c r="C5241" t="s">
        <v>3206</v>
      </c>
      <c r="D5241" t="s">
        <v>177</v>
      </c>
      <c r="E5241" t="s">
        <v>3195</v>
      </c>
      <c r="F5241" t="s">
        <v>3228</v>
      </c>
      <c r="G5241" t="s">
        <v>3842</v>
      </c>
      <c r="H5241">
        <v>73</v>
      </c>
      <c r="I5241">
        <v>54</v>
      </c>
      <c r="K5241" t="s">
        <v>151</v>
      </c>
      <c r="L5241">
        <v>1</v>
      </c>
      <c r="M5241" t="s">
        <v>3986</v>
      </c>
    </row>
    <row r="5242" spans="1:13" x14ac:dyDescent="0.25">
      <c r="A5242">
        <v>284</v>
      </c>
      <c r="B5242">
        <v>2015</v>
      </c>
      <c r="C5242" t="s">
        <v>3234</v>
      </c>
      <c r="D5242" t="s">
        <v>102</v>
      </c>
      <c r="E5242" t="s">
        <v>3195</v>
      </c>
      <c r="F5242" t="s">
        <v>3411</v>
      </c>
      <c r="G5242" t="s">
        <v>3842</v>
      </c>
      <c r="H5242">
        <v>69</v>
      </c>
      <c r="I5242">
        <v>51</v>
      </c>
      <c r="K5242" t="s">
        <v>261</v>
      </c>
      <c r="L5242">
        <v>1</v>
      </c>
      <c r="M5242" t="s">
        <v>4053</v>
      </c>
    </row>
    <row r="5243" spans="1:13" x14ac:dyDescent="0.25">
      <c r="A5243">
        <v>285</v>
      </c>
      <c r="B5243">
        <v>2015</v>
      </c>
      <c r="C5243" t="s">
        <v>3234</v>
      </c>
      <c r="D5243" t="s">
        <v>16</v>
      </c>
      <c r="E5243" t="s">
        <v>3195</v>
      </c>
      <c r="F5243" t="s">
        <v>3374</v>
      </c>
      <c r="G5243" t="s">
        <v>3841</v>
      </c>
      <c r="H5243">
        <v>66</v>
      </c>
      <c r="I5243">
        <v>54</v>
      </c>
      <c r="K5243" t="s">
        <v>103</v>
      </c>
      <c r="L5243">
        <v>1</v>
      </c>
      <c r="M5243" t="s">
        <v>4054</v>
      </c>
    </row>
    <row r="5244" spans="1:13" x14ac:dyDescent="0.25">
      <c r="A5244">
        <v>311</v>
      </c>
      <c r="B5244">
        <v>2015</v>
      </c>
      <c r="C5244" t="s">
        <v>3234</v>
      </c>
      <c r="D5244" t="s">
        <v>368</v>
      </c>
      <c r="E5244" t="s">
        <v>3195</v>
      </c>
      <c r="F5244" t="s">
        <v>3257</v>
      </c>
      <c r="G5244" t="s">
        <v>3191</v>
      </c>
      <c r="K5244" t="s">
        <v>3191</v>
      </c>
      <c r="L5244">
        <v>0</v>
      </c>
      <c r="M5244" t="s">
        <v>4079</v>
      </c>
    </row>
    <row r="5245" spans="1:13" x14ac:dyDescent="0.25">
      <c r="A5245">
        <v>313</v>
      </c>
      <c r="B5245">
        <v>2015</v>
      </c>
      <c r="C5245" t="s">
        <v>3257</v>
      </c>
      <c r="D5245" t="s">
        <v>149</v>
      </c>
      <c r="E5245" t="s">
        <v>3195</v>
      </c>
      <c r="F5245" t="s">
        <v>3285</v>
      </c>
      <c r="G5245" t="s">
        <v>3842</v>
      </c>
      <c r="H5245">
        <v>65</v>
      </c>
      <c r="I5245">
        <v>57</v>
      </c>
      <c r="K5245" t="s">
        <v>258</v>
      </c>
      <c r="L5245">
        <v>1</v>
      </c>
      <c r="M5245" t="s">
        <v>4081</v>
      </c>
    </row>
    <row r="5246" spans="1:13" x14ac:dyDescent="0.25">
      <c r="A5246">
        <v>314</v>
      </c>
      <c r="B5246">
        <v>2015</v>
      </c>
      <c r="C5246" t="s">
        <v>3257</v>
      </c>
      <c r="D5246" t="s">
        <v>128</v>
      </c>
      <c r="E5246" t="s">
        <v>3195</v>
      </c>
      <c r="F5246" t="s">
        <v>3297</v>
      </c>
      <c r="G5246" t="s">
        <v>3842</v>
      </c>
      <c r="H5246">
        <v>75</v>
      </c>
      <c r="I5246">
        <v>64</v>
      </c>
      <c r="K5246" t="s">
        <v>259</v>
      </c>
      <c r="L5246">
        <v>1</v>
      </c>
      <c r="M5246" t="s">
        <v>4082</v>
      </c>
    </row>
    <row r="5247" spans="1:13" x14ac:dyDescent="0.25">
      <c r="A5247">
        <v>315</v>
      </c>
      <c r="B5247">
        <v>2015</v>
      </c>
      <c r="C5247" t="s">
        <v>3257</v>
      </c>
      <c r="D5247" t="s">
        <v>68</v>
      </c>
      <c r="E5247" t="s">
        <v>3195</v>
      </c>
      <c r="F5247" t="s">
        <v>3506</v>
      </c>
      <c r="G5247" t="s">
        <v>3841</v>
      </c>
      <c r="H5247">
        <v>78</v>
      </c>
      <c r="I5247">
        <v>68</v>
      </c>
      <c r="K5247" t="s">
        <v>100</v>
      </c>
      <c r="L5247">
        <v>1</v>
      </c>
      <c r="M5247" t="s">
        <v>4083</v>
      </c>
    </row>
    <row r="5248" spans="1:13" x14ac:dyDescent="0.25">
      <c r="A5248">
        <v>319</v>
      </c>
      <c r="B5248">
        <v>2015</v>
      </c>
      <c r="C5248" t="s">
        <v>3257</v>
      </c>
      <c r="D5248" t="s">
        <v>180</v>
      </c>
      <c r="E5248" t="s">
        <v>3195</v>
      </c>
      <c r="F5248" t="s">
        <v>3825</v>
      </c>
      <c r="G5248" t="s">
        <v>3841</v>
      </c>
      <c r="H5248">
        <v>66</v>
      </c>
      <c r="I5248">
        <v>56</v>
      </c>
      <c r="K5248" t="s">
        <v>291</v>
      </c>
      <c r="L5248">
        <v>1</v>
      </c>
      <c r="M5248" t="s">
        <v>4087</v>
      </c>
    </row>
    <row r="5249" spans="1:13" x14ac:dyDescent="0.25">
      <c r="A5249">
        <v>320</v>
      </c>
      <c r="B5249">
        <v>2015</v>
      </c>
      <c r="C5249" t="s">
        <v>3257</v>
      </c>
      <c r="D5249" t="s">
        <v>28</v>
      </c>
      <c r="E5249" t="s">
        <v>3195</v>
      </c>
      <c r="F5249" t="s">
        <v>3237</v>
      </c>
      <c r="G5249" t="s">
        <v>3842</v>
      </c>
      <c r="H5249">
        <v>80</v>
      </c>
      <c r="I5249">
        <v>65</v>
      </c>
      <c r="K5249" t="s">
        <v>178</v>
      </c>
      <c r="L5249">
        <v>1</v>
      </c>
      <c r="M5249" t="s">
        <v>4088</v>
      </c>
    </row>
    <row r="5250" spans="1:13" x14ac:dyDescent="0.25">
      <c r="A5250">
        <v>342</v>
      </c>
      <c r="B5250">
        <v>2015</v>
      </c>
      <c r="C5250" t="s">
        <v>3257</v>
      </c>
      <c r="D5250" t="s">
        <v>311</v>
      </c>
      <c r="E5250" t="s">
        <v>3195</v>
      </c>
      <c r="F5250" t="s">
        <v>3266</v>
      </c>
      <c r="G5250" t="s">
        <v>3842</v>
      </c>
      <c r="H5250">
        <v>69</v>
      </c>
      <c r="I5250">
        <v>43</v>
      </c>
      <c r="K5250" t="s">
        <v>367</v>
      </c>
      <c r="L5250">
        <v>1</v>
      </c>
      <c r="M5250" t="s">
        <v>4108</v>
      </c>
    </row>
    <row r="5251" spans="1:13" x14ac:dyDescent="0.25">
      <c r="A5251">
        <v>347</v>
      </c>
      <c r="B5251">
        <v>2015</v>
      </c>
      <c r="C5251" t="s">
        <v>3260</v>
      </c>
      <c r="D5251" t="s">
        <v>313</v>
      </c>
      <c r="E5251" t="s">
        <v>3195</v>
      </c>
      <c r="F5251" t="s">
        <v>3492</v>
      </c>
      <c r="G5251" t="s">
        <v>3841</v>
      </c>
      <c r="H5251">
        <v>66</v>
      </c>
      <c r="I5251">
        <v>49</v>
      </c>
      <c r="K5251" t="s">
        <v>15</v>
      </c>
      <c r="L5251">
        <v>1</v>
      </c>
      <c r="M5251" t="s">
        <v>4112</v>
      </c>
    </row>
    <row r="5252" spans="1:13" x14ac:dyDescent="0.25">
      <c r="A5252">
        <v>348</v>
      </c>
      <c r="B5252">
        <v>2015</v>
      </c>
      <c r="C5252" t="s">
        <v>3260</v>
      </c>
      <c r="D5252" t="s">
        <v>70</v>
      </c>
      <c r="E5252" t="s">
        <v>3195</v>
      </c>
      <c r="F5252" t="s">
        <v>3450</v>
      </c>
      <c r="G5252" t="s">
        <v>3842</v>
      </c>
      <c r="H5252">
        <v>58</v>
      </c>
      <c r="I5252">
        <v>52</v>
      </c>
      <c r="K5252" t="s">
        <v>150</v>
      </c>
      <c r="L5252">
        <v>1</v>
      </c>
      <c r="M5252" t="s">
        <v>4113</v>
      </c>
    </row>
    <row r="5253" spans="1:13" x14ac:dyDescent="0.25">
      <c r="A5253">
        <v>349</v>
      </c>
      <c r="B5253">
        <v>2015</v>
      </c>
      <c r="C5253" t="s">
        <v>3260</v>
      </c>
      <c r="D5253" t="s">
        <v>14</v>
      </c>
      <c r="E5253" t="s">
        <v>3195</v>
      </c>
      <c r="F5253" t="s">
        <v>3329</v>
      </c>
      <c r="G5253" t="s">
        <v>3841</v>
      </c>
      <c r="H5253">
        <v>75</v>
      </c>
      <c r="I5253">
        <v>73</v>
      </c>
      <c r="K5253" t="s">
        <v>235</v>
      </c>
      <c r="L5253">
        <v>1</v>
      </c>
      <c r="M5253" t="s">
        <v>4114</v>
      </c>
    </row>
    <row r="5254" spans="1:13" x14ac:dyDescent="0.25">
      <c r="A5254">
        <v>375</v>
      </c>
      <c r="B5254">
        <v>2015</v>
      </c>
      <c r="C5254" t="s">
        <v>3260</v>
      </c>
      <c r="D5254" t="s">
        <v>311</v>
      </c>
      <c r="E5254" t="s">
        <v>3195</v>
      </c>
      <c r="F5254" t="s">
        <v>3259</v>
      </c>
      <c r="G5254" t="s">
        <v>3842</v>
      </c>
      <c r="H5254">
        <v>81</v>
      </c>
      <c r="I5254">
        <v>80</v>
      </c>
      <c r="J5254" t="s">
        <v>3843</v>
      </c>
      <c r="K5254" t="s">
        <v>3130</v>
      </c>
      <c r="L5254">
        <v>1</v>
      </c>
      <c r="M5254" t="s">
        <v>4136</v>
      </c>
    </row>
    <row r="5255" spans="1:13" x14ac:dyDescent="0.25">
      <c r="A5255">
        <v>376</v>
      </c>
      <c r="B5255">
        <v>2015</v>
      </c>
      <c r="C5255" t="s">
        <v>3260</v>
      </c>
      <c r="D5255" t="s">
        <v>368</v>
      </c>
      <c r="E5255" t="s">
        <v>3195</v>
      </c>
      <c r="F5255" t="s">
        <v>3270</v>
      </c>
      <c r="G5255" t="s">
        <v>3841</v>
      </c>
      <c r="H5255">
        <v>74</v>
      </c>
      <c r="I5255">
        <v>68</v>
      </c>
      <c r="K5255" t="s">
        <v>3131</v>
      </c>
      <c r="L5255">
        <v>1</v>
      </c>
      <c r="M5255" t="s">
        <v>4137</v>
      </c>
    </row>
    <row r="5256" spans="1:13" x14ac:dyDescent="0.25">
      <c r="A5256">
        <v>385</v>
      </c>
      <c r="B5256">
        <v>2015</v>
      </c>
      <c r="C5256" t="s">
        <v>3262</v>
      </c>
      <c r="D5256" t="s">
        <v>28</v>
      </c>
      <c r="E5256" t="s">
        <v>3195</v>
      </c>
      <c r="F5256" t="s">
        <v>3401</v>
      </c>
      <c r="G5256" t="s">
        <v>3841</v>
      </c>
      <c r="H5256">
        <v>75</v>
      </c>
      <c r="I5256">
        <v>73</v>
      </c>
      <c r="J5256" t="s">
        <v>3843</v>
      </c>
      <c r="K5256" t="s">
        <v>178</v>
      </c>
      <c r="L5256">
        <v>1</v>
      </c>
      <c r="M5256" t="s">
        <v>4146</v>
      </c>
    </row>
    <row r="5257" spans="1:13" x14ac:dyDescent="0.25">
      <c r="A5257">
        <v>386</v>
      </c>
      <c r="B5257">
        <v>2015</v>
      </c>
      <c r="C5257" t="s">
        <v>3262</v>
      </c>
      <c r="D5257" t="s">
        <v>181</v>
      </c>
      <c r="E5257" t="s">
        <v>3195</v>
      </c>
      <c r="F5257" t="s">
        <v>3368</v>
      </c>
      <c r="G5257" t="s">
        <v>3842</v>
      </c>
      <c r="H5257">
        <v>82</v>
      </c>
      <c r="I5257">
        <v>69</v>
      </c>
      <c r="K5257" t="s">
        <v>154</v>
      </c>
      <c r="L5257">
        <v>1</v>
      </c>
      <c r="M5257" t="s">
        <v>4147</v>
      </c>
    </row>
    <row r="5258" spans="1:13" x14ac:dyDescent="0.25">
      <c r="A5258">
        <v>407</v>
      </c>
      <c r="B5258">
        <v>2015</v>
      </c>
      <c r="C5258" t="s">
        <v>3262</v>
      </c>
      <c r="D5258" t="s">
        <v>311</v>
      </c>
      <c r="E5258" t="s">
        <v>3195</v>
      </c>
      <c r="F5258" t="s">
        <v>3263</v>
      </c>
      <c r="G5258" t="s">
        <v>3842</v>
      </c>
      <c r="H5258">
        <v>66</v>
      </c>
      <c r="I5258">
        <v>60</v>
      </c>
      <c r="K5258" t="s">
        <v>654</v>
      </c>
      <c r="L5258">
        <v>1</v>
      </c>
      <c r="M5258" t="s">
        <v>4163</v>
      </c>
    </row>
    <row r="5259" spans="1:13" x14ac:dyDescent="0.25">
      <c r="A5259">
        <v>408</v>
      </c>
      <c r="B5259">
        <v>2015</v>
      </c>
      <c r="C5259" t="s">
        <v>3262</v>
      </c>
      <c r="D5259" t="s">
        <v>368</v>
      </c>
      <c r="E5259" t="s">
        <v>3195</v>
      </c>
      <c r="F5259" t="s">
        <v>3264</v>
      </c>
      <c r="G5259" t="s">
        <v>3191</v>
      </c>
      <c r="K5259" t="s">
        <v>3191</v>
      </c>
      <c r="L5259">
        <v>0</v>
      </c>
      <c r="M5259" t="s">
        <v>4164</v>
      </c>
    </row>
    <row r="5260" spans="1:13" x14ac:dyDescent="0.25">
      <c r="A5260">
        <v>409</v>
      </c>
      <c r="B5260">
        <v>2015</v>
      </c>
      <c r="C5260" t="s">
        <v>3258</v>
      </c>
      <c r="D5260" t="s">
        <v>148</v>
      </c>
      <c r="E5260" t="s">
        <v>3195</v>
      </c>
      <c r="F5260" t="s">
        <v>3827</v>
      </c>
      <c r="G5260" t="s">
        <v>3841</v>
      </c>
      <c r="H5260">
        <v>71</v>
      </c>
      <c r="I5260">
        <v>56</v>
      </c>
      <c r="K5260" t="s">
        <v>9</v>
      </c>
      <c r="L5260">
        <v>1</v>
      </c>
      <c r="M5260" t="s">
        <v>4165</v>
      </c>
    </row>
    <row r="5261" spans="1:13" x14ac:dyDescent="0.25">
      <c r="A5261">
        <v>411</v>
      </c>
      <c r="B5261">
        <v>2015</v>
      </c>
      <c r="C5261" t="s">
        <v>3258</v>
      </c>
      <c r="D5261" t="s">
        <v>177</v>
      </c>
      <c r="E5261" t="s">
        <v>3195</v>
      </c>
      <c r="F5261" t="s">
        <v>3524</v>
      </c>
      <c r="G5261" t="s">
        <v>3841</v>
      </c>
      <c r="H5261">
        <v>71</v>
      </c>
      <c r="I5261">
        <v>47</v>
      </c>
      <c r="K5261" t="s">
        <v>13</v>
      </c>
      <c r="L5261">
        <v>1</v>
      </c>
      <c r="M5261" t="s">
        <v>4167</v>
      </c>
    </row>
    <row r="5262" spans="1:13" x14ac:dyDescent="0.25">
      <c r="A5262">
        <v>412</v>
      </c>
      <c r="B5262">
        <v>2015</v>
      </c>
      <c r="C5262" t="s">
        <v>3258</v>
      </c>
      <c r="D5262" t="s">
        <v>102</v>
      </c>
      <c r="E5262" t="s">
        <v>3195</v>
      </c>
      <c r="F5262" t="s">
        <v>3311</v>
      </c>
      <c r="G5262" t="s">
        <v>3842</v>
      </c>
      <c r="H5262">
        <v>72</v>
      </c>
      <c r="I5262">
        <v>62</v>
      </c>
      <c r="K5262" t="s">
        <v>15</v>
      </c>
      <c r="L5262">
        <v>1</v>
      </c>
      <c r="M5262" t="s">
        <v>4168</v>
      </c>
    </row>
    <row r="5263" spans="1:13" x14ac:dyDescent="0.25">
      <c r="A5263">
        <v>427</v>
      </c>
      <c r="B5263">
        <v>2015</v>
      </c>
      <c r="C5263" t="s">
        <v>3258</v>
      </c>
      <c r="D5263" t="s">
        <v>317</v>
      </c>
      <c r="E5263" t="s">
        <v>3195</v>
      </c>
      <c r="F5263" t="s">
        <v>3263</v>
      </c>
      <c r="G5263" t="s">
        <v>3842</v>
      </c>
      <c r="H5263">
        <v>57</v>
      </c>
      <c r="I5263">
        <v>55</v>
      </c>
      <c r="K5263" t="s">
        <v>356</v>
      </c>
      <c r="L5263">
        <v>1</v>
      </c>
      <c r="M5263" t="s">
        <v>4180</v>
      </c>
    </row>
    <row r="5264" spans="1:13" x14ac:dyDescent="0.25">
      <c r="A5264">
        <v>440</v>
      </c>
      <c r="B5264">
        <v>2015</v>
      </c>
      <c r="C5264" t="s">
        <v>3258</v>
      </c>
      <c r="D5264" t="s">
        <v>368</v>
      </c>
      <c r="E5264" t="s">
        <v>3195</v>
      </c>
      <c r="F5264" t="s">
        <v>3261</v>
      </c>
      <c r="G5264" t="s">
        <v>3191</v>
      </c>
      <c r="K5264" t="s">
        <v>3191</v>
      </c>
      <c r="L5264">
        <v>0</v>
      </c>
      <c r="M5264" t="s">
        <v>4188</v>
      </c>
    </row>
    <row r="5265" spans="1:13" x14ac:dyDescent="0.25">
      <c r="A5265">
        <v>472</v>
      </c>
      <c r="B5265">
        <v>2015</v>
      </c>
      <c r="C5265" t="s">
        <v>3270</v>
      </c>
      <c r="D5265" t="s">
        <v>62</v>
      </c>
      <c r="E5265" t="s">
        <v>3195</v>
      </c>
      <c r="F5265" t="s">
        <v>3839</v>
      </c>
      <c r="G5265" t="s">
        <v>3191</v>
      </c>
      <c r="K5265" t="s">
        <v>3191</v>
      </c>
      <c r="L5265">
        <v>0</v>
      </c>
      <c r="M5265" t="s">
        <v>4210</v>
      </c>
    </row>
    <row r="5266" spans="1:13" x14ac:dyDescent="0.25">
      <c r="A5266">
        <v>483</v>
      </c>
      <c r="B5266">
        <v>2015</v>
      </c>
      <c r="C5266" t="s">
        <v>3266</v>
      </c>
      <c r="D5266" t="s">
        <v>26</v>
      </c>
      <c r="E5266" t="s">
        <v>3195</v>
      </c>
      <c r="F5266" t="s">
        <v>3282</v>
      </c>
      <c r="G5266" t="s">
        <v>3841</v>
      </c>
      <c r="H5266">
        <v>75</v>
      </c>
      <c r="I5266">
        <v>62</v>
      </c>
      <c r="K5266" t="s">
        <v>29</v>
      </c>
      <c r="L5266">
        <v>1</v>
      </c>
      <c r="M5266" t="s">
        <v>4221</v>
      </c>
    </row>
    <row r="5267" spans="1:13" x14ac:dyDescent="0.25">
      <c r="A5267">
        <v>507</v>
      </c>
      <c r="B5267">
        <v>2015</v>
      </c>
      <c r="C5267" t="s">
        <v>3261</v>
      </c>
      <c r="D5267" t="s">
        <v>128</v>
      </c>
      <c r="E5267" t="s">
        <v>3195</v>
      </c>
      <c r="F5267" t="s">
        <v>3825</v>
      </c>
      <c r="G5267" t="s">
        <v>3841</v>
      </c>
      <c r="H5267">
        <v>74</v>
      </c>
      <c r="I5267">
        <v>54</v>
      </c>
      <c r="K5267" t="s">
        <v>99</v>
      </c>
      <c r="L5267">
        <v>1</v>
      </c>
      <c r="M5267" t="s">
        <v>4234</v>
      </c>
    </row>
    <row r="5268" spans="1:13" x14ac:dyDescent="0.25">
      <c r="A5268">
        <v>508</v>
      </c>
      <c r="B5268">
        <v>2015</v>
      </c>
      <c r="C5268" t="s">
        <v>3261</v>
      </c>
      <c r="D5268" t="s">
        <v>12</v>
      </c>
      <c r="E5268" t="s">
        <v>3195</v>
      </c>
      <c r="F5268" t="s">
        <v>3198</v>
      </c>
      <c r="G5268" t="s">
        <v>3841</v>
      </c>
      <c r="H5268">
        <v>57</v>
      </c>
      <c r="I5268">
        <v>50</v>
      </c>
      <c r="K5268" t="s">
        <v>15</v>
      </c>
      <c r="L5268">
        <v>1</v>
      </c>
      <c r="M5268" t="s">
        <v>4235</v>
      </c>
    </row>
    <row r="5269" spans="1:13" x14ac:dyDescent="0.25">
      <c r="A5269">
        <v>512</v>
      </c>
      <c r="B5269">
        <v>2015</v>
      </c>
      <c r="C5269" t="s">
        <v>3261</v>
      </c>
      <c r="D5269" t="s">
        <v>20</v>
      </c>
      <c r="E5269" t="s">
        <v>3195</v>
      </c>
      <c r="F5269" t="s">
        <v>3289</v>
      </c>
      <c r="G5269" t="s">
        <v>3842</v>
      </c>
      <c r="H5269">
        <v>58</v>
      </c>
      <c r="I5269">
        <v>57</v>
      </c>
      <c r="K5269" t="s">
        <v>152</v>
      </c>
      <c r="L5269">
        <v>1</v>
      </c>
      <c r="M5269" t="s">
        <v>4239</v>
      </c>
    </row>
    <row r="5270" spans="1:13" x14ac:dyDescent="0.25">
      <c r="A5270">
        <v>548</v>
      </c>
      <c r="B5270">
        <v>2015</v>
      </c>
      <c r="C5270" t="s">
        <v>3263</v>
      </c>
      <c r="D5270" t="s">
        <v>183</v>
      </c>
      <c r="E5270" t="s">
        <v>3195</v>
      </c>
      <c r="F5270" t="s">
        <v>3322</v>
      </c>
      <c r="G5270" t="s">
        <v>3841</v>
      </c>
      <c r="H5270">
        <v>82</v>
      </c>
      <c r="I5270">
        <v>57</v>
      </c>
      <c r="K5270" t="s">
        <v>267</v>
      </c>
      <c r="L5270">
        <v>1</v>
      </c>
      <c r="M5270" t="s">
        <v>4262</v>
      </c>
    </row>
    <row r="5271" spans="1:13" x14ac:dyDescent="0.25">
      <c r="A5271">
        <v>571</v>
      </c>
      <c r="B5271">
        <v>2015</v>
      </c>
      <c r="C5271" t="s">
        <v>3264</v>
      </c>
      <c r="D5271" t="s">
        <v>313</v>
      </c>
      <c r="E5271" t="s">
        <v>3195</v>
      </c>
      <c r="F5271" t="s">
        <v>3381</v>
      </c>
      <c r="G5271" t="s">
        <v>3842</v>
      </c>
      <c r="H5271">
        <v>53</v>
      </c>
      <c r="I5271">
        <v>35</v>
      </c>
      <c r="K5271" t="s">
        <v>100</v>
      </c>
      <c r="L5271">
        <v>1</v>
      </c>
      <c r="M5271" t="s">
        <v>4270</v>
      </c>
    </row>
    <row r="5272" spans="1:13" x14ac:dyDescent="0.25">
      <c r="A5272">
        <v>572</v>
      </c>
      <c r="B5272">
        <v>2015</v>
      </c>
      <c r="C5272" t="s">
        <v>3264</v>
      </c>
      <c r="D5272" t="s">
        <v>14</v>
      </c>
      <c r="E5272" t="s">
        <v>3195</v>
      </c>
      <c r="F5272" t="s">
        <v>3367</v>
      </c>
      <c r="G5272" t="s">
        <v>3841</v>
      </c>
      <c r="H5272">
        <v>73</v>
      </c>
      <c r="I5272">
        <v>58</v>
      </c>
      <c r="K5272" t="s">
        <v>150</v>
      </c>
      <c r="L5272">
        <v>1</v>
      </c>
      <c r="M5272" t="s">
        <v>4271</v>
      </c>
    </row>
    <row r="5273" spans="1:13" x14ac:dyDescent="0.25">
      <c r="A5273">
        <v>631</v>
      </c>
      <c r="B5273">
        <v>2015</v>
      </c>
      <c r="C5273" t="s">
        <v>3293</v>
      </c>
      <c r="D5273" t="s">
        <v>12</v>
      </c>
      <c r="E5273" t="s">
        <v>3195</v>
      </c>
      <c r="F5273" t="s">
        <v>3826</v>
      </c>
      <c r="G5273" t="s">
        <v>3841</v>
      </c>
      <c r="H5273">
        <v>90</v>
      </c>
      <c r="I5273">
        <v>72</v>
      </c>
      <c r="K5273" t="s">
        <v>99</v>
      </c>
      <c r="L5273">
        <v>1</v>
      </c>
      <c r="M5273" t="s">
        <v>4293</v>
      </c>
    </row>
    <row r="5274" spans="1:13" x14ac:dyDescent="0.25">
      <c r="A5274">
        <v>658</v>
      </c>
      <c r="B5274">
        <v>2015</v>
      </c>
      <c r="C5274" t="s">
        <v>3293</v>
      </c>
      <c r="D5274" t="s">
        <v>368</v>
      </c>
      <c r="E5274" t="s">
        <v>3195</v>
      </c>
      <c r="F5274" t="s">
        <v>3289</v>
      </c>
      <c r="G5274" t="s">
        <v>3842</v>
      </c>
      <c r="H5274">
        <v>67</v>
      </c>
      <c r="I5274">
        <v>66</v>
      </c>
      <c r="K5274" t="s">
        <v>3132</v>
      </c>
      <c r="L5274">
        <v>1</v>
      </c>
      <c r="M5274" t="s">
        <v>4319</v>
      </c>
    </row>
    <row r="5275" spans="1:13" x14ac:dyDescent="0.25">
      <c r="A5275">
        <v>660</v>
      </c>
      <c r="B5275">
        <v>2015</v>
      </c>
      <c r="C5275" t="s">
        <v>3297</v>
      </c>
      <c r="D5275" t="s">
        <v>149</v>
      </c>
      <c r="E5275" t="s">
        <v>3195</v>
      </c>
      <c r="F5275" t="s">
        <v>3221</v>
      </c>
      <c r="G5275" t="s">
        <v>3842</v>
      </c>
      <c r="H5275">
        <v>55</v>
      </c>
      <c r="I5275">
        <v>53</v>
      </c>
      <c r="K5275" t="s">
        <v>258</v>
      </c>
      <c r="L5275">
        <v>1</v>
      </c>
      <c r="M5275" t="s">
        <v>4321</v>
      </c>
    </row>
    <row r="5276" spans="1:13" x14ac:dyDescent="0.25">
      <c r="A5276">
        <v>662</v>
      </c>
      <c r="B5276">
        <v>2015</v>
      </c>
      <c r="C5276" t="s">
        <v>3297</v>
      </c>
      <c r="D5276" t="s">
        <v>68</v>
      </c>
      <c r="E5276" t="s">
        <v>3195</v>
      </c>
      <c r="F5276" t="s">
        <v>3216</v>
      </c>
      <c r="G5276" t="s">
        <v>3842</v>
      </c>
      <c r="H5276">
        <v>65</v>
      </c>
      <c r="I5276">
        <v>53</v>
      </c>
      <c r="K5276" t="s">
        <v>100</v>
      </c>
      <c r="L5276">
        <v>1</v>
      </c>
      <c r="M5276" t="s">
        <v>4322</v>
      </c>
    </row>
    <row r="5277" spans="1:13" x14ac:dyDescent="0.25">
      <c r="A5277">
        <v>689</v>
      </c>
      <c r="B5277">
        <v>2015</v>
      </c>
      <c r="C5277" t="s">
        <v>3297</v>
      </c>
      <c r="D5277" t="s">
        <v>368</v>
      </c>
      <c r="E5277" t="s">
        <v>3195</v>
      </c>
      <c r="F5277" t="s">
        <v>3292</v>
      </c>
      <c r="G5277" t="s">
        <v>3191</v>
      </c>
      <c r="K5277" t="s">
        <v>3191</v>
      </c>
      <c r="L5277">
        <v>0</v>
      </c>
      <c r="M5277" t="s">
        <v>4348</v>
      </c>
    </row>
    <row r="5278" spans="1:13" x14ac:dyDescent="0.25">
      <c r="A5278">
        <v>694</v>
      </c>
      <c r="B5278">
        <v>2015</v>
      </c>
      <c r="C5278" t="s">
        <v>3241</v>
      </c>
      <c r="D5278" t="s">
        <v>289</v>
      </c>
      <c r="E5278" t="s">
        <v>3195</v>
      </c>
      <c r="F5278" t="s">
        <v>3313</v>
      </c>
      <c r="G5278" t="s">
        <v>3841</v>
      </c>
      <c r="H5278">
        <v>76</v>
      </c>
      <c r="I5278">
        <v>62</v>
      </c>
      <c r="K5278" t="s">
        <v>150</v>
      </c>
      <c r="L5278">
        <v>1</v>
      </c>
      <c r="M5278" t="s">
        <v>4353</v>
      </c>
    </row>
    <row r="5279" spans="1:13" x14ac:dyDescent="0.25">
      <c r="A5279">
        <v>719</v>
      </c>
      <c r="B5279">
        <v>2015</v>
      </c>
      <c r="C5279" t="s">
        <v>3241</v>
      </c>
      <c r="D5279" t="s">
        <v>500</v>
      </c>
      <c r="E5279" t="s">
        <v>3195</v>
      </c>
      <c r="F5279" t="s">
        <v>3252</v>
      </c>
      <c r="G5279" t="s">
        <v>3842</v>
      </c>
      <c r="H5279">
        <v>61</v>
      </c>
      <c r="I5279">
        <v>55</v>
      </c>
      <c r="K5279" t="s">
        <v>3133</v>
      </c>
      <c r="L5279">
        <v>1</v>
      </c>
      <c r="M5279" t="s">
        <v>4373</v>
      </c>
    </row>
    <row r="5280" spans="1:13" x14ac:dyDescent="0.25">
      <c r="A5280">
        <v>720</v>
      </c>
      <c r="B5280">
        <v>2015</v>
      </c>
      <c r="C5280" t="s">
        <v>3241</v>
      </c>
      <c r="D5280" t="s">
        <v>311</v>
      </c>
      <c r="E5280" t="s">
        <v>3195</v>
      </c>
      <c r="F5280" t="s">
        <v>3247</v>
      </c>
      <c r="G5280" t="s">
        <v>3841</v>
      </c>
      <c r="H5280">
        <v>73</v>
      </c>
      <c r="I5280">
        <v>55</v>
      </c>
      <c r="K5280" t="s">
        <v>1051</v>
      </c>
      <c r="L5280">
        <v>1</v>
      </c>
      <c r="M5280" t="s">
        <v>4374</v>
      </c>
    </row>
    <row r="5281" spans="1:13" x14ac:dyDescent="0.25">
      <c r="A5281">
        <v>729</v>
      </c>
      <c r="B5281">
        <v>2015</v>
      </c>
      <c r="C5281" t="s">
        <v>3239</v>
      </c>
      <c r="D5281" t="s">
        <v>28</v>
      </c>
      <c r="E5281" t="s">
        <v>3195</v>
      </c>
      <c r="F5281" t="s">
        <v>3505</v>
      </c>
      <c r="G5281" t="s">
        <v>3841</v>
      </c>
      <c r="H5281">
        <v>71</v>
      </c>
      <c r="I5281">
        <v>57</v>
      </c>
      <c r="K5281" t="s">
        <v>25</v>
      </c>
      <c r="L5281">
        <v>1</v>
      </c>
      <c r="M5281" t="s">
        <v>4382</v>
      </c>
    </row>
    <row r="5282" spans="1:13" x14ac:dyDescent="0.25">
      <c r="A5282">
        <v>750</v>
      </c>
      <c r="B5282">
        <v>2015</v>
      </c>
      <c r="C5282" t="s">
        <v>3239</v>
      </c>
      <c r="D5282" t="s">
        <v>500</v>
      </c>
      <c r="E5282" t="s">
        <v>3195</v>
      </c>
      <c r="F5282" t="s">
        <v>3288</v>
      </c>
      <c r="G5282" t="s">
        <v>3842</v>
      </c>
      <c r="H5282">
        <v>71</v>
      </c>
      <c r="I5282">
        <v>65</v>
      </c>
      <c r="K5282" t="s">
        <v>3134</v>
      </c>
      <c r="L5282">
        <v>1</v>
      </c>
      <c r="M5282" t="s">
        <v>4399</v>
      </c>
    </row>
    <row r="5283" spans="1:13" x14ac:dyDescent="0.25">
      <c r="A5283">
        <v>751</v>
      </c>
      <c r="B5283">
        <v>2015</v>
      </c>
      <c r="C5283" t="s">
        <v>3239</v>
      </c>
      <c r="D5283" t="s">
        <v>311</v>
      </c>
      <c r="E5283" t="s">
        <v>3195</v>
      </c>
      <c r="F5283" t="s">
        <v>3301</v>
      </c>
      <c r="G5283" t="s">
        <v>3841</v>
      </c>
      <c r="H5283">
        <v>63</v>
      </c>
      <c r="I5283">
        <v>57</v>
      </c>
      <c r="K5283" t="s">
        <v>1254</v>
      </c>
      <c r="L5283">
        <v>1</v>
      </c>
      <c r="M5283" t="s">
        <v>4400</v>
      </c>
    </row>
    <row r="5284" spans="1:13" x14ac:dyDescent="0.25">
      <c r="A5284">
        <v>754</v>
      </c>
      <c r="B5284">
        <v>2015</v>
      </c>
      <c r="C5284" t="s">
        <v>3288</v>
      </c>
      <c r="D5284" t="s">
        <v>149</v>
      </c>
      <c r="E5284" t="s">
        <v>3195</v>
      </c>
      <c r="F5284" t="s">
        <v>3506</v>
      </c>
      <c r="G5284" t="s">
        <v>3841</v>
      </c>
      <c r="H5284">
        <v>91</v>
      </c>
      <c r="I5284">
        <v>65</v>
      </c>
      <c r="K5284" t="s">
        <v>13</v>
      </c>
      <c r="L5284">
        <v>1</v>
      </c>
      <c r="M5284" t="s">
        <v>4403</v>
      </c>
    </row>
    <row r="5285" spans="1:13" x14ac:dyDescent="0.25">
      <c r="A5285">
        <v>755</v>
      </c>
      <c r="B5285">
        <v>2015</v>
      </c>
      <c r="C5285" t="s">
        <v>3288</v>
      </c>
      <c r="D5285" t="s">
        <v>128</v>
      </c>
      <c r="E5285" t="s">
        <v>3195</v>
      </c>
      <c r="F5285" t="s">
        <v>3395</v>
      </c>
      <c r="G5285" t="s">
        <v>3841</v>
      </c>
      <c r="H5285">
        <v>69</v>
      </c>
      <c r="I5285">
        <v>58</v>
      </c>
      <c r="K5285" t="s">
        <v>67</v>
      </c>
      <c r="L5285">
        <v>1</v>
      </c>
      <c r="M5285" t="s">
        <v>4404</v>
      </c>
    </row>
    <row r="5286" spans="1:13" x14ac:dyDescent="0.25">
      <c r="A5286">
        <v>756</v>
      </c>
      <c r="B5286">
        <v>2015</v>
      </c>
      <c r="C5286" t="s">
        <v>3288</v>
      </c>
      <c r="D5286" t="s">
        <v>68</v>
      </c>
      <c r="E5286" t="s">
        <v>3195</v>
      </c>
      <c r="F5286" t="s">
        <v>3285</v>
      </c>
      <c r="G5286" t="s">
        <v>3841</v>
      </c>
      <c r="H5286">
        <v>61</v>
      </c>
      <c r="I5286">
        <v>60</v>
      </c>
      <c r="K5286" t="s">
        <v>69</v>
      </c>
      <c r="L5286">
        <v>1</v>
      </c>
      <c r="M5286" t="s">
        <v>4405</v>
      </c>
    </row>
    <row r="5287" spans="1:13" x14ac:dyDescent="0.25">
      <c r="A5287">
        <v>767</v>
      </c>
      <c r="B5287">
        <v>2015</v>
      </c>
      <c r="C5287" t="s">
        <v>3288</v>
      </c>
      <c r="D5287" t="s">
        <v>37</v>
      </c>
      <c r="E5287" t="s">
        <v>3195</v>
      </c>
      <c r="F5287" t="s">
        <v>3292</v>
      </c>
      <c r="G5287" t="s">
        <v>3841</v>
      </c>
      <c r="H5287">
        <v>75</v>
      </c>
      <c r="I5287">
        <v>55</v>
      </c>
      <c r="K5287" t="s">
        <v>518</v>
      </c>
      <c r="L5287">
        <v>1</v>
      </c>
      <c r="M5287" t="s">
        <v>4416</v>
      </c>
    </row>
    <row r="5288" spans="1:13" x14ac:dyDescent="0.25">
      <c r="A5288">
        <v>789</v>
      </c>
      <c r="B5288">
        <v>2015</v>
      </c>
      <c r="C5288" t="s">
        <v>3247</v>
      </c>
      <c r="D5288" t="s">
        <v>314</v>
      </c>
      <c r="E5288" t="s">
        <v>3195</v>
      </c>
      <c r="F5288" t="s">
        <v>3326</v>
      </c>
      <c r="G5288" t="s">
        <v>3842</v>
      </c>
      <c r="H5288">
        <v>78</v>
      </c>
      <c r="I5288">
        <v>70</v>
      </c>
      <c r="K5288" t="s">
        <v>105</v>
      </c>
      <c r="L5288">
        <v>1</v>
      </c>
      <c r="M5288" t="s">
        <v>4431</v>
      </c>
    </row>
    <row r="5289" spans="1:13" x14ac:dyDescent="0.25">
      <c r="A5289">
        <v>792</v>
      </c>
      <c r="B5289">
        <v>2015</v>
      </c>
      <c r="C5289" t="s">
        <v>3247</v>
      </c>
      <c r="D5289" t="s">
        <v>28</v>
      </c>
      <c r="E5289" t="s">
        <v>3195</v>
      </c>
      <c r="F5289" t="s">
        <v>3312</v>
      </c>
      <c r="G5289" t="s">
        <v>3842</v>
      </c>
      <c r="H5289">
        <v>77</v>
      </c>
      <c r="I5289">
        <v>49</v>
      </c>
      <c r="K5289" t="s">
        <v>265</v>
      </c>
      <c r="L5289">
        <v>1</v>
      </c>
      <c r="M5289" t="s">
        <v>4434</v>
      </c>
    </row>
    <row r="5290" spans="1:13" x14ac:dyDescent="0.25">
      <c r="A5290">
        <v>793</v>
      </c>
      <c r="B5290">
        <v>2015</v>
      </c>
      <c r="C5290" t="s">
        <v>3247</v>
      </c>
      <c r="D5290" t="s">
        <v>181</v>
      </c>
      <c r="E5290" t="s">
        <v>3195</v>
      </c>
      <c r="F5290" t="s">
        <v>3352</v>
      </c>
      <c r="G5290" t="s">
        <v>3842</v>
      </c>
      <c r="H5290">
        <v>53</v>
      </c>
      <c r="I5290">
        <v>50</v>
      </c>
      <c r="K5290" t="s">
        <v>266</v>
      </c>
      <c r="L5290">
        <v>1</v>
      </c>
      <c r="M5290" t="s">
        <v>4435</v>
      </c>
    </row>
    <row r="5291" spans="1:13" x14ac:dyDescent="0.25">
      <c r="A5291">
        <v>794</v>
      </c>
      <c r="B5291">
        <v>2015</v>
      </c>
      <c r="C5291" t="s">
        <v>3247</v>
      </c>
      <c r="D5291" t="s">
        <v>527</v>
      </c>
      <c r="E5291" t="s">
        <v>3195</v>
      </c>
      <c r="F5291" t="s">
        <v>3827</v>
      </c>
      <c r="G5291" t="s">
        <v>3842</v>
      </c>
      <c r="H5291">
        <v>60</v>
      </c>
      <c r="I5291">
        <v>54</v>
      </c>
      <c r="K5291" t="s">
        <v>267</v>
      </c>
      <c r="L5291">
        <v>1</v>
      </c>
      <c r="M5291" t="s">
        <v>4436</v>
      </c>
    </row>
    <row r="5292" spans="1:13" x14ac:dyDescent="0.25">
      <c r="A5292">
        <v>815</v>
      </c>
      <c r="B5292">
        <v>2015</v>
      </c>
      <c r="C5292" t="s">
        <v>3247</v>
      </c>
      <c r="D5292" t="s">
        <v>368</v>
      </c>
      <c r="E5292" t="s">
        <v>3195</v>
      </c>
      <c r="F5292" t="s">
        <v>3238</v>
      </c>
      <c r="G5292" t="s">
        <v>3191</v>
      </c>
      <c r="K5292" t="s">
        <v>3191</v>
      </c>
      <c r="L5292">
        <v>0</v>
      </c>
      <c r="M5292" t="s">
        <v>4448</v>
      </c>
    </row>
    <row r="5293" spans="1:13" x14ac:dyDescent="0.25">
      <c r="A5293">
        <v>820</v>
      </c>
      <c r="B5293">
        <v>2015</v>
      </c>
      <c r="C5293" t="s">
        <v>3289</v>
      </c>
      <c r="D5293" t="s">
        <v>102</v>
      </c>
      <c r="E5293" t="s">
        <v>3195</v>
      </c>
      <c r="F5293" t="s">
        <v>3831</v>
      </c>
      <c r="G5293" t="s">
        <v>3841</v>
      </c>
      <c r="H5293">
        <v>64</v>
      </c>
      <c r="I5293">
        <v>56</v>
      </c>
      <c r="K5293" t="s">
        <v>101</v>
      </c>
      <c r="L5293">
        <v>1</v>
      </c>
      <c r="M5293" t="s">
        <v>4453</v>
      </c>
    </row>
    <row r="5294" spans="1:13" x14ac:dyDescent="0.25">
      <c r="A5294">
        <v>821</v>
      </c>
      <c r="B5294">
        <v>2015</v>
      </c>
      <c r="C5294" t="s">
        <v>3289</v>
      </c>
      <c r="D5294" t="s">
        <v>16</v>
      </c>
      <c r="E5294" t="s">
        <v>3195</v>
      </c>
      <c r="F5294" t="s">
        <v>3350</v>
      </c>
      <c r="G5294" t="s">
        <v>3841</v>
      </c>
      <c r="H5294">
        <v>68</v>
      </c>
      <c r="I5294">
        <v>55</v>
      </c>
      <c r="K5294" t="s">
        <v>151</v>
      </c>
      <c r="L5294">
        <v>1</v>
      </c>
      <c r="M5294" t="s">
        <v>4454</v>
      </c>
    </row>
    <row r="5295" spans="1:13" x14ac:dyDescent="0.25">
      <c r="A5295">
        <v>847</v>
      </c>
      <c r="B5295">
        <v>2015</v>
      </c>
      <c r="C5295" t="s">
        <v>3289</v>
      </c>
      <c r="D5295" t="s">
        <v>311</v>
      </c>
      <c r="E5295" t="s">
        <v>3195</v>
      </c>
      <c r="F5295" t="s">
        <v>3286</v>
      </c>
      <c r="G5295" t="s">
        <v>3842</v>
      </c>
      <c r="H5295">
        <v>76</v>
      </c>
      <c r="I5295">
        <v>69</v>
      </c>
      <c r="K5295" t="s">
        <v>701</v>
      </c>
      <c r="L5295">
        <v>1</v>
      </c>
      <c r="M5295" t="s">
        <v>4471</v>
      </c>
    </row>
    <row r="5296" spans="1:13" x14ac:dyDescent="0.25">
      <c r="A5296">
        <v>850</v>
      </c>
      <c r="B5296">
        <v>2015</v>
      </c>
      <c r="C5296" t="s">
        <v>3286</v>
      </c>
      <c r="D5296" t="s">
        <v>98</v>
      </c>
      <c r="E5296" t="s">
        <v>3195</v>
      </c>
      <c r="F5296" t="s">
        <v>3216</v>
      </c>
      <c r="G5296" t="s">
        <v>3191</v>
      </c>
      <c r="K5296" t="s">
        <v>3191</v>
      </c>
      <c r="L5296">
        <v>0</v>
      </c>
      <c r="M5296" t="s">
        <v>4473</v>
      </c>
    </row>
    <row r="5297" spans="1:13" x14ac:dyDescent="0.25">
      <c r="A5297">
        <v>852</v>
      </c>
      <c r="B5297">
        <v>2015</v>
      </c>
      <c r="C5297" t="s">
        <v>3286</v>
      </c>
      <c r="D5297" t="s">
        <v>12</v>
      </c>
      <c r="E5297" t="s">
        <v>3195</v>
      </c>
      <c r="F5297" t="s">
        <v>3213</v>
      </c>
      <c r="G5297" t="s">
        <v>3841</v>
      </c>
      <c r="H5297">
        <v>81</v>
      </c>
      <c r="I5297">
        <v>68</v>
      </c>
      <c r="K5297" t="s">
        <v>100</v>
      </c>
      <c r="L5297">
        <v>1</v>
      </c>
      <c r="M5297" t="s">
        <v>4475</v>
      </c>
    </row>
    <row r="5298" spans="1:13" x14ac:dyDescent="0.25">
      <c r="A5298">
        <v>853</v>
      </c>
      <c r="B5298">
        <v>2015</v>
      </c>
      <c r="C5298" t="s">
        <v>3286</v>
      </c>
      <c r="D5298" t="s">
        <v>68</v>
      </c>
      <c r="E5298" t="s">
        <v>3195</v>
      </c>
      <c r="F5298" t="s">
        <v>3282</v>
      </c>
      <c r="G5298" t="s">
        <v>3842</v>
      </c>
      <c r="H5298">
        <v>75</v>
      </c>
      <c r="I5298">
        <v>69</v>
      </c>
      <c r="K5298" t="s">
        <v>101</v>
      </c>
      <c r="L5298">
        <v>1</v>
      </c>
      <c r="M5298" t="s">
        <v>4476</v>
      </c>
    </row>
    <row r="5299" spans="1:13" x14ac:dyDescent="0.25">
      <c r="A5299">
        <v>857</v>
      </c>
      <c r="B5299">
        <v>2015</v>
      </c>
      <c r="C5299" t="s">
        <v>3286</v>
      </c>
      <c r="D5299" t="s">
        <v>314</v>
      </c>
      <c r="E5299" t="s">
        <v>3195</v>
      </c>
      <c r="F5299" t="s">
        <v>3342</v>
      </c>
      <c r="G5299" t="s">
        <v>3841</v>
      </c>
      <c r="H5299">
        <v>84</v>
      </c>
      <c r="I5299">
        <v>75</v>
      </c>
      <c r="K5299" t="s">
        <v>178</v>
      </c>
      <c r="L5299">
        <v>1</v>
      </c>
      <c r="M5299" t="s">
        <v>4480</v>
      </c>
    </row>
    <row r="5300" spans="1:13" x14ac:dyDescent="0.25">
      <c r="A5300">
        <v>884</v>
      </c>
      <c r="B5300">
        <v>2015</v>
      </c>
      <c r="C5300" t="s">
        <v>3238</v>
      </c>
      <c r="D5300" t="s">
        <v>177</v>
      </c>
      <c r="E5300" t="s">
        <v>3195</v>
      </c>
      <c r="F5300" t="s">
        <v>3830</v>
      </c>
      <c r="G5300" t="s">
        <v>3841</v>
      </c>
      <c r="H5300">
        <v>76</v>
      </c>
      <c r="I5300">
        <v>60</v>
      </c>
      <c r="K5300" t="s">
        <v>100</v>
      </c>
      <c r="L5300">
        <v>1</v>
      </c>
      <c r="M5300" t="s">
        <v>4496</v>
      </c>
    </row>
    <row r="5301" spans="1:13" x14ac:dyDescent="0.25">
      <c r="A5301">
        <v>885</v>
      </c>
      <c r="B5301">
        <v>2015</v>
      </c>
      <c r="C5301" t="s">
        <v>3238</v>
      </c>
      <c r="D5301" t="s">
        <v>102</v>
      </c>
      <c r="E5301" t="s">
        <v>3195</v>
      </c>
      <c r="F5301" t="s">
        <v>3451</v>
      </c>
      <c r="G5301" t="s">
        <v>3842</v>
      </c>
      <c r="H5301">
        <v>66</v>
      </c>
      <c r="I5301">
        <v>44</v>
      </c>
      <c r="K5301" t="s">
        <v>101</v>
      </c>
      <c r="L5301">
        <v>1</v>
      </c>
      <c r="M5301" t="s">
        <v>4497</v>
      </c>
    </row>
    <row r="5302" spans="1:13" x14ac:dyDescent="0.25">
      <c r="A5302">
        <v>886</v>
      </c>
      <c r="B5302">
        <v>2015</v>
      </c>
      <c r="C5302" t="s">
        <v>3238</v>
      </c>
      <c r="D5302" t="s">
        <v>104</v>
      </c>
      <c r="E5302" t="s">
        <v>3195</v>
      </c>
      <c r="F5302" t="s">
        <v>3317</v>
      </c>
      <c r="G5302" t="s">
        <v>3841</v>
      </c>
      <c r="H5302">
        <v>64</v>
      </c>
      <c r="I5302">
        <v>61</v>
      </c>
      <c r="K5302" t="s">
        <v>151</v>
      </c>
      <c r="L5302">
        <v>1</v>
      </c>
      <c r="M5302" t="s">
        <v>4498</v>
      </c>
    </row>
    <row r="5303" spans="1:13" x14ac:dyDescent="0.25">
      <c r="A5303">
        <v>920</v>
      </c>
      <c r="B5303">
        <v>2015</v>
      </c>
      <c r="C5303" t="s">
        <v>3287</v>
      </c>
      <c r="D5303" t="s">
        <v>26</v>
      </c>
      <c r="E5303" t="s">
        <v>3195</v>
      </c>
      <c r="F5303" t="s">
        <v>3455</v>
      </c>
      <c r="G5303" t="s">
        <v>3842</v>
      </c>
      <c r="H5303">
        <v>65</v>
      </c>
      <c r="I5303">
        <v>63</v>
      </c>
      <c r="K5303" t="s">
        <v>154</v>
      </c>
      <c r="L5303">
        <v>1</v>
      </c>
      <c r="M5303" t="s">
        <v>4520</v>
      </c>
    </row>
    <row r="5304" spans="1:13" x14ac:dyDescent="0.25">
      <c r="A5304">
        <v>942</v>
      </c>
      <c r="B5304">
        <v>2015</v>
      </c>
      <c r="C5304" t="s">
        <v>3287</v>
      </c>
      <c r="D5304" t="s">
        <v>368</v>
      </c>
      <c r="E5304" t="s">
        <v>3195</v>
      </c>
      <c r="F5304" t="s">
        <v>3301</v>
      </c>
      <c r="G5304" t="s">
        <v>3191</v>
      </c>
      <c r="K5304" t="s">
        <v>3191</v>
      </c>
      <c r="L5304">
        <v>0</v>
      </c>
      <c r="M5304" t="s">
        <v>4530</v>
      </c>
    </row>
    <row r="5305" spans="1:13" x14ac:dyDescent="0.25">
      <c r="A5305">
        <v>948</v>
      </c>
      <c r="B5305">
        <v>2015</v>
      </c>
      <c r="C5305" t="s">
        <v>3251</v>
      </c>
      <c r="D5305" t="s">
        <v>177</v>
      </c>
      <c r="E5305" t="s">
        <v>3195</v>
      </c>
      <c r="F5305" t="s">
        <v>3325</v>
      </c>
      <c r="G5305" t="s">
        <v>3841</v>
      </c>
      <c r="H5305">
        <v>62</v>
      </c>
      <c r="I5305">
        <v>59</v>
      </c>
      <c r="K5305" t="s">
        <v>235</v>
      </c>
      <c r="L5305">
        <v>1</v>
      </c>
      <c r="M5305" t="s">
        <v>4535</v>
      </c>
    </row>
    <row r="5306" spans="1:13" x14ac:dyDescent="0.25">
      <c r="A5306">
        <v>960</v>
      </c>
      <c r="B5306">
        <v>2015</v>
      </c>
      <c r="C5306" t="s">
        <v>3251</v>
      </c>
      <c r="D5306" t="s">
        <v>317</v>
      </c>
      <c r="E5306" t="s">
        <v>3195</v>
      </c>
      <c r="F5306" t="s">
        <v>3380</v>
      </c>
      <c r="G5306" t="s">
        <v>3841</v>
      </c>
      <c r="H5306">
        <v>56</v>
      </c>
      <c r="I5306">
        <v>52</v>
      </c>
      <c r="K5306" t="s">
        <v>597</v>
      </c>
      <c r="L5306">
        <v>1</v>
      </c>
      <c r="M5306" t="s">
        <v>4542</v>
      </c>
    </row>
    <row r="5307" spans="1:13" x14ac:dyDescent="0.25">
      <c r="A5307">
        <v>973</v>
      </c>
      <c r="B5307">
        <v>2015</v>
      </c>
      <c r="C5307" t="s">
        <v>3251</v>
      </c>
      <c r="D5307" t="s">
        <v>311</v>
      </c>
      <c r="E5307" t="s">
        <v>3195</v>
      </c>
      <c r="F5307" t="s">
        <v>3292</v>
      </c>
      <c r="G5307" t="s">
        <v>3841</v>
      </c>
      <c r="H5307">
        <v>60</v>
      </c>
      <c r="I5307">
        <v>49</v>
      </c>
      <c r="K5307" t="s">
        <v>3137</v>
      </c>
      <c r="L5307">
        <v>1</v>
      </c>
      <c r="M5307" t="s">
        <v>4545</v>
      </c>
    </row>
    <row r="5308" spans="1:13" x14ac:dyDescent="0.25">
      <c r="A5308">
        <v>978</v>
      </c>
      <c r="B5308">
        <v>2015</v>
      </c>
      <c r="C5308" t="s">
        <v>3252</v>
      </c>
      <c r="D5308" t="s">
        <v>102</v>
      </c>
      <c r="E5308" t="s">
        <v>3195</v>
      </c>
      <c r="F5308" t="s">
        <v>3323</v>
      </c>
      <c r="G5308" t="s">
        <v>3841</v>
      </c>
      <c r="H5308">
        <v>75</v>
      </c>
      <c r="I5308">
        <v>50</v>
      </c>
      <c r="K5308" t="s">
        <v>150</v>
      </c>
      <c r="L5308">
        <v>1</v>
      </c>
      <c r="M5308" t="s">
        <v>4550</v>
      </c>
    </row>
    <row r="5309" spans="1:13" x14ac:dyDescent="0.25">
      <c r="A5309">
        <v>979</v>
      </c>
      <c r="B5309">
        <v>2015</v>
      </c>
      <c r="C5309" t="s">
        <v>3252</v>
      </c>
      <c r="D5309" t="s">
        <v>16</v>
      </c>
      <c r="E5309" t="s">
        <v>3195</v>
      </c>
      <c r="F5309" t="s">
        <v>3497</v>
      </c>
      <c r="G5309" t="s">
        <v>3842</v>
      </c>
      <c r="H5309">
        <v>60</v>
      </c>
      <c r="I5309">
        <v>57</v>
      </c>
      <c r="K5309" t="s">
        <v>151</v>
      </c>
      <c r="L5309">
        <v>1</v>
      </c>
      <c r="M5309" t="s">
        <v>4551</v>
      </c>
    </row>
    <row r="5310" spans="1:13" x14ac:dyDescent="0.25">
      <c r="A5310">
        <v>1010</v>
      </c>
      <c r="B5310">
        <v>2015</v>
      </c>
      <c r="C5310" t="s">
        <v>3292</v>
      </c>
      <c r="D5310" t="s">
        <v>16</v>
      </c>
      <c r="E5310" t="s">
        <v>3195</v>
      </c>
      <c r="F5310" t="s">
        <v>3203</v>
      </c>
      <c r="G5310" t="s">
        <v>3842</v>
      </c>
      <c r="H5310">
        <v>74</v>
      </c>
      <c r="I5310">
        <v>59</v>
      </c>
      <c r="K5310" t="s">
        <v>101</v>
      </c>
      <c r="L5310">
        <v>1</v>
      </c>
      <c r="M5310" t="s">
        <v>4565</v>
      </c>
    </row>
    <row r="5311" spans="1:13" x14ac:dyDescent="0.25">
      <c r="A5311">
        <v>1037</v>
      </c>
      <c r="B5311">
        <v>2015</v>
      </c>
      <c r="C5311" t="s">
        <v>3301</v>
      </c>
      <c r="D5311" t="s">
        <v>64</v>
      </c>
      <c r="E5311" t="s">
        <v>3195</v>
      </c>
      <c r="F5311" t="s">
        <v>3372</v>
      </c>
      <c r="G5311" t="s">
        <v>3842</v>
      </c>
      <c r="H5311">
        <v>85</v>
      </c>
      <c r="I5311">
        <v>69</v>
      </c>
      <c r="K5311" t="s">
        <v>176</v>
      </c>
      <c r="L5311">
        <v>1</v>
      </c>
      <c r="M5311" t="s">
        <v>4572</v>
      </c>
    </row>
    <row r="5312" spans="1:13" x14ac:dyDescent="0.25">
      <c r="A5312">
        <v>1040</v>
      </c>
      <c r="B5312">
        <v>2015</v>
      </c>
      <c r="C5312" t="s">
        <v>3301</v>
      </c>
      <c r="D5312" t="s">
        <v>313</v>
      </c>
      <c r="E5312" t="s">
        <v>3195</v>
      </c>
      <c r="F5312" t="s">
        <v>3829</v>
      </c>
      <c r="G5312" t="s">
        <v>3841</v>
      </c>
      <c r="H5312">
        <v>77</v>
      </c>
      <c r="I5312">
        <v>53</v>
      </c>
      <c r="K5312" t="s">
        <v>100</v>
      </c>
      <c r="L5312">
        <v>1</v>
      </c>
      <c r="M5312" t="s">
        <v>4575</v>
      </c>
    </row>
    <row r="5313" spans="1:13" x14ac:dyDescent="0.25">
      <c r="A5313">
        <v>1041</v>
      </c>
      <c r="B5313">
        <v>2015</v>
      </c>
      <c r="C5313" t="s">
        <v>3301</v>
      </c>
      <c r="D5313" t="s">
        <v>70</v>
      </c>
      <c r="E5313" t="s">
        <v>3195</v>
      </c>
      <c r="F5313" t="s">
        <v>3416</v>
      </c>
      <c r="G5313" t="s">
        <v>3842</v>
      </c>
      <c r="H5313">
        <v>77</v>
      </c>
      <c r="I5313">
        <v>63</v>
      </c>
      <c r="K5313" t="s">
        <v>101</v>
      </c>
      <c r="L5313">
        <v>1</v>
      </c>
      <c r="M5313" t="s">
        <v>4576</v>
      </c>
    </row>
    <row r="5314" spans="1:13" x14ac:dyDescent="0.25">
      <c r="A5314">
        <v>1072</v>
      </c>
      <c r="B5314">
        <v>2015</v>
      </c>
      <c r="C5314" t="s">
        <v>3216</v>
      </c>
      <c r="D5314" t="s">
        <v>149</v>
      </c>
      <c r="E5314" t="s">
        <v>3195</v>
      </c>
      <c r="F5314" t="s">
        <v>3395</v>
      </c>
      <c r="G5314" t="s">
        <v>3842</v>
      </c>
      <c r="H5314">
        <v>69</v>
      </c>
      <c r="I5314">
        <v>65</v>
      </c>
      <c r="K5314" t="s">
        <v>99</v>
      </c>
      <c r="L5314">
        <v>1</v>
      </c>
      <c r="M5314" t="s">
        <v>4584</v>
      </c>
    </row>
    <row r="5315" spans="1:13" x14ac:dyDescent="0.25">
      <c r="A5315">
        <v>1073</v>
      </c>
      <c r="B5315">
        <v>2015</v>
      </c>
      <c r="C5315" t="s">
        <v>3216</v>
      </c>
      <c r="D5315" t="s">
        <v>128</v>
      </c>
      <c r="E5315" t="s">
        <v>3195</v>
      </c>
      <c r="F5315" t="s">
        <v>3506</v>
      </c>
      <c r="G5315" t="s">
        <v>3841</v>
      </c>
      <c r="H5315">
        <v>70</v>
      </c>
      <c r="I5315">
        <v>66</v>
      </c>
      <c r="K5315" t="s">
        <v>15</v>
      </c>
      <c r="L5315">
        <v>1</v>
      </c>
      <c r="M5315" t="s">
        <v>4585</v>
      </c>
    </row>
    <row r="5316" spans="1:13" x14ac:dyDescent="0.25">
      <c r="A5316">
        <v>1101</v>
      </c>
      <c r="B5316">
        <v>2015</v>
      </c>
      <c r="C5316" t="s">
        <v>3216</v>
      </c>
      <c r="D5316" t="s">
        <v>653</v>
      </c>
      <c r="E5316" t="s">
        <v>3195</v>
      </c>
      <c r="F5316" t="s">
        <v>3317</v>
      </c>
      <c r="G5316" t="s">
        <v>3842</v>
      </c>
      <c r="H5316">
        <v>66</v>
      </c>
      <c r="I5316">
        <v>65</v>
      </c>
      <c r="K5316" t="s">
        <v>654</v>
      </c>
      <c r="L5316">
        <v>1</v>
      </c>
      <c r="M5316" t="s">
        <v>4609</v>
      </c>
    </row>
    <row r="5317" spans="1:13" x14ac:dyDescent="0.25">
      <c r="A5317">
        <v>1102</v>
      </c>
      <c r="B5317">
        <v>2015</v>
      </c>
      <c r="C5317" t="s">
        <v>3216</v>
      </c>
      <c r="D5317" t="s">
        <v>500</v>
      </c>
      <c r="E5317" t="s">
        <v>3195</v>
      </c>
      <c r="F5317" t="s">
        <v>3826</v>
      </c>
      <c r="G5317" t="s">
        <v>3841</v>
      </c>
      <c r="H5317">
        <v>81</v>
      </c>
      <c r="I5317">
        <v>63</v>
      </c>
      <c r="K5317" t="s">
        <v>3138</v>
      </c>
      <c r="L5317">
        <v>1</v>
      </c>
      <c r="M5317" t="s">
        <v>4610</v>
      </c>
    </row>
    <row r="5318" spans="1:13" x14ac:dyDescent="0.25">
      <c r="A5318">
        <v>1105</v>
      </c>
      <c r="B5318">
        <v>2015</v>
      </c>
      <c r="C5318" t="s">
        <v>3318</v>
      </c>
      <c r="D5318" t="s">
        <v>128</v>
      </c>
      <c r="E5318" t="s">
        <v>3195</v>
      </c>
      <c r="F5318" t="s">
        <v>3427</v>
      </c>
      <c r="G5318" t="s">
        <v>3841</v>
      </c>
      <c r="H5318">
        <v>72</v>
      </c>
      <c r="I5318">
        <v>70</v>
      </c>
      <c r="K5318" t="s">
        <v>13</v>
      </c>
      <c r="L5318">
        <v>1</v>
      </c>
      <c r="M5318" t="s">
        <v>4613</v>
      </c>
    </row>
    <row r="5319" spans="1:13" x14ac:dyDescent="0.25">
      <c r="A5319">
        <v>1106</v>
      </c>
      <c r="B5319">
        <v>2015</v>
      </c>
      <c r="C5319" t="s">
        <v>3318</v>
      </c>
      <c r="D5319" t="s">
        <v>12</v>
      </c>
      <c r="E5319" t="s">
        <v>3195</v>
      </c>
      <c r="F5319" t="s">
        <v>3449</v>
      </c>
      <c r="G5319" t="s">
        <v>3842</v>
      </c>
      <c r="H5319">
        <v>59</v>
      </c>
      <c r="I5319">
        <v>50</v>
      </c>
      <c r="K5319" t="s">
        <v>15</v>
      </c>
      <c r="L5319">
        <v>1</v>
      </c>
      <c r="M5319" t="s">
        <v>4614</v>
      </c>
    </row>
    <row r="5320" spans="1:13" x14ac:dyDescent="0.25">
      <c r="A5320">
        <v>1107</v>
      </c>
      <c r="B5320">
        <v>2015</v>
      </c>
      <c r="C5320" t="s">
        <v>3318</v>
      </c>
      <c r="D5320" t="s">
        <v>313</v>
      </c>
      <c r="E5320" t="s">
        <v>3195</v>
      </c>
      <c r="F5320" t="s">
        <v>3304</v>
      </c>
      <c r="G5320" t="s">
        <v>3842</v>
      </c>
      <c r="H5320">
        <v>64</v>
      </c>
      <c r="I5320">
        <v>61</v>
      </c>
      <c r="K5320" t="s">
        <v>150</v>
      </c>
      <c r="L5320">
        <v>1</v>
      </c>
      <c r="M5320" t="s">
        <v>4615</v>
      </c>
    </row>
    <row r="5321" spans="1:13" x14ac:dyDescent="0.25">
      <c r="A5321">
        <v>1133</v>
      </c>
      <c r="B5321">
        <v>2015</v>
      </c>
      <c r="C5321" t="s">
        <v>3318</v>
      </c>
      <c r="D5321" t="s">
        <v>500</v>
      </c>
      <c r="E5321" t="s">
        <v>3195</v>
      </c>
      <c r="F5321" t="s">
        <v>3282</v>
      </c>
      <c r="G5321" t="s">
        <v>3841</v>
      </c>
      <c r="H5321">
        <v>76</v>
      </c>
      <c r="I5321">
        <v>73</v>
      </c>
      <c r="K5321" t="s">
        <v>563</v>
      </c>
      <c r="L5321">
        <v>1</v>
      </c>
      <c r="M5321" t="s">
        <v>4640</v>
      </c>
    </row>
    <row r="5322" spans="1:13" x14ac:dyDescent="0.25">
      <c r="A5322">
        <v>1136</v>
      </c>
      <c r="B5322">
        <v>2015</v>
      </c>
      <c r="C5322" t="s">
        <v>3825</v>
      </c>
      <c r="D5322" t="s">
        <v>148</v>
      </c>
      <c r="E5322" t="s">
        <v>3195</v>
      </c>
      <c r="F5322" t="s">
        <v>3444</v>
      </c>
      <c r="G5322" t="s">
        <v>3842</v>
      </c>
      <c r="H5322">
        <v>81</v>
      </c>
      <c r="I5322">
        <v>71</v>
      </c>
      <c r="K5322" t="s">
        <v>259</v>
      </c>
      <c r="L5322">
        <v>1</v>
      </c>
      <c r="M5322" t="s">
        <v>4643</v>
      </c>
    </row>
    <row r="5323" spans="1:13" x14ac:dyDescent="0.25">
      <c r="A5323">
        <v>1138</v>
      </c>
      <c r="B5323">
        <v>2015</v>
      </c>
      <c r="C5323" t="s">
        <v>3825</v>
      </c>
      <c r="D5323" t="s">
        <v>12</v>
      </c>
      <c r="E5323" t="s">
        <v>3195</v>
      </c>
      <c r="F5323" t="s">
        <v>3267</v>
      </c>
      <c r="G5323" t="s">
        <v>3842</v>
      </c>
      <c r="H5323">
        <v>70</v>
      </c>
      <c r="I5323">
        <v>59</v>
      </c>
      <c r="K5323" t="s">
        <v>261</v>
      </c>
      <c r="L5323">
        <v>1</v>
      </c>
      <c r="M5323" t="s">
        <v>4644</v>
      </c>
    </row>
    <row r="5324" spans="1:13" x14ac:dyDescent="0.25">
      <c r="A5324">
        <v>1165</v>
      </c>
      <c r="B5324">
        <v>2015</v>
      </c>
      <c r="C5324" t="s">
        <v>3825</v>
      </c>
      <c r="D5324" t="s">
        <v>311</v>
      </c>
      <c r="E5324" t="s">
        <v>3195</v>
      </c>
      <c r="F5324" t="s">
        <v>3256</v>
      </c>
      <c r="G5324" t="s">
        <v>3842</v>
      </c>
      <c r="H5324">
        <v>77</v>
      </c>
      <c r="I5324">
        <v>53</v>
      </c>
      <c r="K5324" t="s">
        <v>3139</v>
      </c>
      <c r="L5324">
        <v>1</v>
      </c>
      <c r="M5324" t="s">
        <v>4668</v>
      </c>
    </row>
    <row r="5325" spans="1:13" x14ac:dyDescent="0.25">
      <c r="A5325">
        <v>1166</v>
      </c>
      <c r="B5325">
        <v>2015</v>
      </c>
      <c r="C5325" t="s">
        <v>3825</v>
      </c>
      <c r="D5325" t="s">
        <v>368</v>
      </c>
      <c r="E5325" t="s">
        <v>3195</v>
      </c>
      <c r="F5325" t="s">
        <v>3213</v>
      </c>
      <c r="G5325" t="s">
        <v>3191</v>
      </c>
      <c r="K5325" t="s">
        <v>3191</v>
      </c>
      <c r="L5325">
        <v>0</v>
      </c>
      <c r="M5325" t="s">
        <v>4669</v>
      </c>
    </row>
    <row r="5326" spans="1:13" x14ac:dyDescent="0.25">
      <c r="A5326">
        <v>1169</v>
      </c>
      <c r="B5326">
        <v>2015</v>
      </c>
      <c r="C5326" t="s">
        <v>3282</v>
      </c>
      <c r="D5326" t="s">
        <v>12</v>
      </c>
      <c r="E5326" t="s">
        <v>3195</v>
      </c>
      <c r="F5326" t="s">
        <v>3196</v>
      </c>
      <c r="G5326" t="s">
        <v>3841</v>
      </c>
      <c r="H5326">
        <v>80</v>
      </c>
      <c r="I5326">
        <v>54</v>
      </c>
      <c r="K5326" t="s">
        <v>13</v>
      </c>
      <c r="L5326">
        <v>1</v>
      </c>
      <c r="M5326" t="s">
        <v>4672</v>
      </c>
    </row>
    <row r="5327" spans="1:13" x14ac:dyDescent="0.25">
      <c r="A5327">
        <v>1199</v>
      </c>
      <c r="B5327">
        <v>2015</v>
      </c>
      <c r="C5327" t="s">
        <v>3282</v>
      </c>
      <c r="D5327" t="s">
        <v>311</v>
      </c>
      <c r="E5327" t="s">
        <v>3195</v>
      </c>
      <c r="F5327" t="s">
        <v>3831</v>
      </c>
      <c r="G5327" t="s">
        <v>3841</v>
      </c>
      <c r="H5327">
        <v>58</v>
      </c>
      <c r="I5327">
        <v>44</v>
      </c>
      <c r="K5327" t="s">
        <v>3136</v>
      </c>
      <c r="L5327">
        <v>1</v>
      </c>
      <c r="M5327" t="s">
        <v>4694</v>
      </c>
    </row>
    <row r="5328" spans="1:13" x14ac:dyDescent="0.25">
      <c r="A5328">
        <v>1203</v>
      </c>
      <c r="B5328">
        <v>2015</v>
      </c>
      <c r="C5328" t="s">
        <v>3317</v>
      </c>
      <c r="D5328" t="s">
        <v>177</v>
      </c>
      <c r="E5328" t="s">
        <v>3195</v>
      </c>
      <c r="F5328" t="s">
        <v>3375</v>
      </c>
      <c r="G5328" t="s">
        <v>3841</v>
      </c>
      <c r="H5328">
        <v>72</v>
      </c>
      <c r="I5328">
        <v>70</v>
      </c>
      <c r="K5328" t="s">
        <v>100</v>
      </c>
      <c r="L5328">
        <v>1</v>
      </c>
      <c r="M5328" t="s">
        <v>4698</v>
      </c>
    </row>
    <row r="5329" spans="1:13" x14ac:dyDescent="0.25">
      <c r="A5329">
        <v>1204</v>
      </c>
      <c r="B5329">
        <v>2015</v>
      </c>
      <c r="C5329" t="s">
        <v>3317</v>
      </c>
      <c r="D5329" t="s">
        <v>102</v>
      </c>
      <c r="E5329" t="s">
        <v>3195</v>
      </c>
      <c r="F5329" t="s">
        <v>3504</v>
      </c>
      <c r="G5329" t="s">
        <v>3842</v>
      </c>
      <c r="H5329">
        <v>61</v>
      </c>
      <c r="I5329">
        <v>54</v>
      </c>
      <c r="K5329" t="s">
        <v>101</v>
      </c>
      <c r="L5329">
        <v>1</v>
      </c>
      <c r="M5329" t="s">
        <v>4699</v>
      </c>
    </row>
    <row r="5330" spans="1:13" x14ac:dyDescent="0.25">
      <c r="A5330">
        <v>1231</v>
      </c>
      <c r="B5330">
        <v>2015</v>
      </c>
      <c r="C5330" t="s">
        <v>3832</v>
      </c>
      <c r="D5330" t="s">
        <v>64</v>
      </c>
      <c r="E5330" t="s">
        <v>3195</v>
      </c>
      <c r="F5330" t="s">
        <v>3245</v>
      </c>
      <c r="G5330" t="s">
        <v>3842</v>
      </c>
      <c r="H5330">
        <v>81</v>
      </c>
      <c r="I5330">
        <v>68</v>
      </c>
      <c r="K5330" t="s">
        <v>176</v>
      </c>
      <c r="L5330">
        <v>1</v>
      </c>
      <c r="M5330" t="s">
        <v>4718</v>
      </c>
    </row>
    <row r="5331" spans="1:13" x14ac:dyDescent="0.25">
      <c r="A5331">
        <v>1238</v>
      </c>
      <c r="B5331">
        <v>2015</v>
      </c>
      <c r="C5331" t="s">
        <v>3832</v>
      </c>
      <c r="D5331" t="s">
        <v>107</v>
      </c>
      <c r="E5331" t="s">
        <v>3195</v>
      </c>
      <c r="F5331" t="s">
        <v>3273</v>
      </c>
      <c r="G5331" t="s">
        <v>3842</v>
      </c>
      <c r="H5331">
        <v>94</v>
      </c>
      <c r="I5331">
        <v>74</v>
      </c>
      <c r="K5331" t="s">
        <v>675</v>
      </c>
      <c r="L5331">
        <v>1</v>
      </c>
      <c r="M5331" t="s">
        <v>4725</v>
      </c>
    </row>
    <row r="5332" spans="1:13" x14ac:dyDescent="0.25">
      <c r="A5332">
        <v>1262</v>
      </c>
      <c r="B5332">
        <v>2015</v>
      </c>
      <c r="C5332" t="s">
        <v>3832</v>
      </c>
      <c r="D5332" t="s">
        <v>311</v>
      </c>
      <c r="E5332" t="s">
        <v>3195</v>
      </c>
      <c r="F5332" t="s">
        <v>3826</v>
      </c>
      <c r="G5332" t="s">
        <v>3841</v>
      </c>
      <c r="H5332">
        <v>70</v>
      </c>
      <c r="I5332">
        <v>60</v>
      </c>
      <c r="K5332" t="s">
        <v>3140</v>
      </c>
      <c r="L5332">
        <v>1</v>
      </c>
      <c r="M5332" t="s">
        <v>4744</v>
      </c>
    </row>
    <row r="5333" spans="1:13" x14ac:dyDescent="0.25">
      <c r="A5333">
        <v>1265</v>
      </c>
      <c r="B5333">
        <v>2015</v>
      </c>
      <c r="C5333" t="s">
        <v>3315</v>
      </c>
      <c r="D5333" t="s">
        <v>149</v>
      </c>
      <c r="E5333" t="s">
        <v>3195</v>
      </c>
      <c r="F5333" t="s">
        <v>3302</v>
      </c>
      <c r="G5333" t="s">
        <v>3842</v>
      </c>
      <c r="H5333">
        <v>66</v>
      </c>
      <c r="I5333">
        <v>46</v>
      </c>
      <c r="K5333" t="s">
        <v>259</v>
      </c>
      <c r="L5333">
        <v>1</v>
      </c>
      <c r="M5333" t="s">
        <v>4747</v>
      </c>
    </row>
    <row r="5334" spans="1:13" x14ac:dyDescent="0.25">
      <c r="A5334">
        <v>1266</v>
      </c>
      <c r="B5334">
        <v>2015</v>
      </c>
      <c r="C5334" t="s">
        <v>3315</v>
      </c>
      <c r="D5334" t="s">
        <v>128</v>
      </c>
      <c r="E5334" t="s">
        <v>3195</v>
      </c>
      <c r="F5334" t="s">
        <v>3243</v>
      </c>
      <c r="G5334" t="s">
        <v>3842</v>
      </c>
      <c r="H5334">
        <v>79</v>
      </c>
      <c r="I5334">
        <v>51</v>
      </c>
      <c r="K5334" t="s">
        <v>260</v>
      </c>
      <c r="L5334">
        <v>1</v>
      </c>
      <c r="M5334" t="s">
        <v>4748</v>
      </c>
    </row>
    <row r="5335" spans="1:13" x14ac:dyDescent="0.25">
      <c r="A5335">
        <v>1267</v>
      </c>
      <c r="B5335">
        <v>2015</v>
      </c>
      <c r="C5335" t="s">
        <v>3315</v>
      </c>
      <c r="D5335" t="s">
        <v>68</v>
      </c>
      <c r="E5335" t="s">
        <v>3195</v>
      </c>
      <c r="F5335" t="s">
        <v>3326</v>
      </c>
      <c r="G5335" t="s">
        <v>3842</v>
      </c>
      <c r="H5335">
        <v>77</v>
      </c>
      <c r="I5335">
        <v>58</v>
      </c>
      <c r="K5335" t="s">
        <v>261</v>
      </c>
      <c r="L5335">
        <v>1</v>
      </c>
      <c r="M5335" t="s">
        <v>4749</v>
      </c>
    </row>
    <row r="5336" spans="1:13" x14ac:dyDescent="0.25">
      <c r="A5336">
        <v>1274</v>
      </c>
      <c r="B5336">
        <v>2015</v>
      </c>
      <c r="C5336" t="s">
        <v>3315</v>
      </c>
      <c r="D5336" t="s">
        <v>28</v>
      </c>
      <c r="E5336" t="s">
        <v>3195</v>
      </c>
      <c r="F5336" t="s">
        <v>3196</v>
      </c>
      <c r="G5336" t="s">
        <v>3841</v>
      </c>
      <c r="H5336">
        <v>76</v>
      </c>
      <c r="I5336">
        <v>62</v>
      </c>
      <c r="K5336" t="s">
        <v>267</v>
      </c>
      <c r="L5336">
        <v>1</v>
      </c>
      <c r="M5336" t="s">
        <v>4756</v>
      </c>
    </row>
    <row r="5337" spans="1:13" x14ac:dyDescent="0.25">
      <c r="A5337">
        <v>1295</v>
      </c>
      <c r="B5337">
        <v>2015</v>
      </c>
      <c r="C5337" t="s">
        <v>3315</v>
      </c>
      <c r="D5337" t="s">
        <v>500</v>
      </c>
      <c r="E5337" t="s">
        <v>3195</v>
      </c>
      <c r="F5337" t="s">
        <v>3319</v>
      </c>
      <c r="G5337" t="s">
        <v>3842</v>
      </c>
      <c r="H5337">
        <v>59</v>
      </c>
      <c r="I5337">
        <v>49</v>
      </c>
      <c r="K5337" t="s">
        <v>3135</v>
      </c>
      <c r="L5337">
        <v>1</v>
      </c>
      <c r="M5337" t="s">
        <v>4767</v>
      </c>
    </row>
    <row r="5338" spans="1:13" x14ac:dyDescent="0.25">
      <c r="A5338">
        <v>1296</v>
      </c>
      <c r="B5338">
        <v>2015</v>
      </c>
      <c r="C5338" t="s">
        <v>3315</v>
      </c>
      <c r="D5338" t="s">
        <v>311</v>
      </c>
      <c r="E5338" t="s">
        <v>3195</v>
      </c>
      <c r="F5338" t="s">
        <v>3213</v>
      </c>
      <c r="G5338" t="s">
        <v>3841</v>
      </c>
      <c r="H5338">
        <v>70</v>
      </c>
      <c r="I5338">
        <v>63</v>
      </c>
      <c r="K5338" t="s">
        <v>3141</v>
      </c>
      <c r="L5338">
        <v>1</v>
      </c>
      <c r="M5338" t="s">
        <v>4768</v>
      </c>
    </row>
    <row r="5339" spans="1:13" x14ac:dyDescent="0.25">
      <c r="A5339">
        <v>1308</v>
      </c>
      <c r="B5339">
        <v>2015</v>
      </c>
      <c r="C5339" t="s">
        <v>3256</v>
      </c>
      <c r="D5339" t="s">
        <v>26</v>
      </c>
      <c r="E5339" t="s">
        <v>3195</v>
      </c>
      <c r="F5339" t="s">
        <v>3506</v>
      </c>
      <c r="G5339" t="s">
        <v>3841</v>
      </c>
      <c r="H5339">
        <v>83</v>
      </c>
      <c r="I5339">
        <v>69</v>
      </c>
      <c r="K5339" t="s">
        <v>573</v>
      </c>
      <c r="L5339">
        <v>1</v>
      </c>
      <c r="M5339" t="s">
        <v>4778</v>
      </c>
    </row>
    <row r="5340" spans="1:13" x14ac:dyDescent="0.25">
      <c r="A5340">
        <v>1328</v>
      </c>
      <c r="B5340">
        <v>2015</v>
      </c>
      <c r="C5340" t="s">
        <v>3256</v>
      </c>
      <c r="D5340" t="s">
        <v>500</v>
      </c>
      <c r="E5340" t="s">
        <v>3195</v>
      </c>
      <c r="F5340" t="s">
        <v>3313</v>
      </c>
      <c r="G5340" t="s">
        <v>3842</v>
      </c>
      <c r="H5340">
        <v>81</v>
      </c>
      <c r="I5340">
        <v>70</v>
      </c>
      <c r="K5340" t="s">
        <v>1565</v>
      </c>
      <c r="L5340">
        <v>1</v>
      </c>
      <c r="M5340" t="s">
        <v>4789</v>
      </c>
    </row>
    <row r="5341" spans="1:13" x14ac:dyDescent="0.25">
      <c r="A5341">
        <v>1333</v>
      </c>
      <c r="B5341">
        <v>2015</v>
      </c>
      <c r="C5341" t="s">
        <v>3826</v>
      </c>
      <c r="D5341" t="s">
        <v>14</v>
      </c>
      <c r="E5341" t="s">
        <v>3195</v>
      </c>
      <c r="F5341" t="s">
        <v>3222</v>
      </c>
      <c r="G5341" t="s">
        <v>3841</v>
      </c>
      <c r="H5341">
        <v>74</v>
      </c>
      <c r="I5341">
        <v>66</v>
      </c>
      <c r="K5341" t="s">
        <v>100</v>
      </c>
      <c r="L5341">
        <v>1</v>
      </c>
      <c r="M5341" t="s">
        <v>4792</v>
      </c>
    </row>
    <row r="5342" spans="1:13" x14ac:dyDescent="0.25">
      <c r="A5342">
        <v>1334</v>
      </c>
      <c r="B5342">
        <v>2015</v>
      </c>
      <c r="C5342" t="s">
        <v>3826</v>
      </c>
      <c r="D5342" t="s">
        <v>177</v>
      </c>
      <c r="E5342" t="s">
        <v>3195</v>
      </c>
      <c r="F5342" t="s">
        <v>3403</v>
      </c>
      <c r="G5342" t="s">
        <v>3842</v>
      </c>
      <c r="H5342">
        <v>78</v>
      </c>
      <c r="I5342">
        <v>56</v>
      </c>
      <c r="K5342" t="s">
        <v>101</v>
      </c>
      <c r="L5342">
        <v>1</v>
      </c>
      <c r="M5342" t="s">
        <v>4793</v>
      </c>
    </row>
    <row r="5343" spans="1:13" x14ac:dyDescent="0.25">
      <c r="A5343">
        <v>1335</v>
      </c>
      <c r="B5343">
        <v>2015</v>
      </c>
      <c r="C5343" t="s">
        <v>3826</v>
      </c>
      <c r="D5343" t="s">
        <v>102</v>
      </c>
      <c r="E5343" t="s">
        <v>3195</v>
      </c>
      <c r="F5343" t="s">
        <v>3265</v>
      </c>
      <c r="G5343" t="s">
        <v>3842</v>
      </c>
      <c r="H5343">
        <v>75</v>
      </c>
      <c r="I5343">
        <v>64</v>
      </c>
      <c r="K5343" t="s">
        <v>103</v>
      </c>
      <c r="L5343">
        <v>1</v>
      </c>
      <c r="M5343" t="s">
        <v>4794</v>
      </c>
    </row>
    <row r="5344" spans="1:13" x14ac:dyDescent="0.25">
      <c r="A5344">
        <v>1340</v>
      </c>
      <c r="B5344">
        <v>2015</v>
      </c>
      <c r="C5344" t="s">
        <v>3826</v>
      </c>
      <c r="D5344" t="s">
        <v>26</v>
      </c>
      <c r="E5344" t="s">
        <v>3195</v>
      </c>
      <c r="F5344" t="s">
        <v>3445</v>
      </c>
      <c r="G5344" t="s">
        <v>3842</v>
      </c>
      <c r="H5344">
        <v>82</v>
      </c>
      <c r="I5344">
        <v>74</v>
      </c>
      <c r="K5344" t="s">
        <v>266</v>
      </c>
      <c r="L5344">
        <v>1</v>
      </c>
      <c r="M5344" t="s">
        <v>4798</v>
      </c>
    </row>
    <row r="5345" spans="1:13" x14ac:dyDescent="0.25">
      <c r="A5345">
        <v>1363</v>
      </c>
      <c r="B5345">
        <v>2015</v>
      </c>
      <c r="C5345" t="s">
        <v>3826</v>
      </c>
      <c r="D5345" t="s">
        <v>368</v>
      </c>
      <c r="E5345" t="s">
        <v>3195</v>
      </c>
      <c r="F5345" t="s">
        <v>3831</v>
      </c>
      <c r="G5345" t="s">
        <v>3191</v>
      </c>
      <c r="K5345" t="s">
        <v>3191</v>
      </c>
      <c r="L5345">
        <v>0</v>
      </c>
      <c r="M5345" t="s">
        <v>4807</v>
      </c>
    </row>
    <row r="5346" spans="1:13" x14ac:dyDescent="0.25">
      <c r="A5346">
        <v>1368</v>
      </c>
      <c r="B5346">
        <v>2015</v>
      </c>
      <c r="C5346" t="s">
        <v>3213</v>
      </c>
      <c r="D5346" t="s">
        <v>68</v>
      </c>
      <c r="E5346" t="s">
        <v>3195</v>
      </c>
      <c r="F5346" t="s">
        <v>3196</v>
      </c>
      <c r="G5346" t="s">
        <v>3841</v>
      </c>
      <c r="H5346">
        <v>75</v>
      </c>
      <c r="I5346">
        <v>74</v>
      </c>
      <c r="K5346" t="s">
        <v>101</v>
      </c>
      <c r="L5346">
        <v>1</v>
      </c>
      <c r="M5346" t="s">
        <v>4810</v>
      </c>
    </row>
    <row r="5347" spans="1:13" x14ac:dyDescent="0.25">
      <c r="A5347">
        <v>1375</v>
      </c>
      <c r="B5347">
        <v>2015</v>
      </c>
      <c r="C5347" t="s">
        <v>3213</v>
      </c>
      <c r="D5347" t="s">
        <v>26</v>
      </c>
      <c r="E5347" t="s">
        <v>3195</v>
      </c>
      <c r="F5347" t="s">
        <v>3327</v>
      </c>
      <c r="G5347" t="s">
        <v>3842</v>
      </c>
      <c r="H5347">
        <v>94</v>
      </c>
      <c r="I5347">
        <v>63</v>
      </c>
      <c r="K5347" t="s">
        <v>770</v>
      </c>
      <c r="L5347">
        <v>1</v>
      </c>
      <c r="M5347" t="s">
        <v>4816</v>
      </c>
    </row>
    <row r="5348" spans="1:13" x14ac:dyDescent="0.25">
      <c r="A5348">
        <v>1400</v>
      </c>
      <c r="B5348">
        <v>2015</v>
      </c>
      <c r="C5348" t="s">
        <v>3313</v>
      </c>
      <c r="D5348" t="s">
        <v>313</v>
      </c>
      <c r="E5348" t="s">
        <v>3195</v>
      </c>
      <c r="F5348" t="s">
        <v>3839</v>
      </c>
      <c r="G5348" t="s">
        <v>3842</v>
      </c>
      <c r="H5348">
        <v>81</v>
      </c>
      <c r="I5348">
        <v>68</v>
      </c>
      <c r="K5348" t="s">
        <v>100</v>
      </c>
      <c r="L5348">
        <v>1</v>
      </c>
      <c r="M5348" t="s">
        <v>4826</v>
      </c>
    </row>
    <row r="5349" spans="1:13" x14ac:dyDescent="0.25">
      <c r="A5349">
        <v>1401</v>
      </c>
      <c r="B5349">
        <v>2015</v>
      </c>
      <c r="C5349" t="s">
        <v>3313</v>
      </c>
      <c r="D5349" t="s">
        <v>70</v>
      </c>
      <c r="E5349" t="s">
        <v>3195</v>
      </c>
      <c r="F5349" t="s">
        <v>3464</v>
      </c>
      <c r="G5349" t="s">
        <v>3841</v>
      </c>
      <c r="H5349">
        <v>74</v>
      </c>
      <c r="I5349">
        <v>57</v>
      </c>
      <c r="K5349" t="s">
        <v>150</v>
      </c>
      <c r="L5349">
        <v>1</v>
      </c>
      <c r="M5349" t="s">
        <v>4827</v>
      </c>
    </row>
    <row r="5350" spans="1:13" x14ac:dyDescent="0.25">
      <c r="A5350">
        <v>1402</v>
      </c>
      <c r="B5350">
        <v>2015</v>
      </c>
      <c r="C5350" t="s">
        <v>3313</v>
      </c>
      <c r="D5350" t="s">
        <v>14</v>
      </c>
      <c r="E5350" t="s">
        <v>3195</v>
      </c>
      <c r="F5350" t="s">
        <v>3366</v>
      </c>
      <c r="G5350" t="s">
        <v>3842</v>
      </c>
      <c r="H5350">
        <v>70</v>
      </c>
      <c r="I5350">
        <v>47</v>
      </c>
      <c r="K5350" t="s">
        <v>151</v>
      </c>
      <c r="L5350">
        <v>1</v>
      </c>
      <c r="M5350" t="s">
        <v>4828</v>
      </c>
    </row>
    <row r="5351" spans="1:13" x14ac:dyDescent="0.25">
      <c r="A5351">
        <v>1432</v>
      </c>
      <c r="B5351">
        <v>2015</v>
      </c>
      <c r="C5351" t="s">
        <v>3316</v>
      </c>
      <c r="D5351" t="s">
        <v>149</v>
      </c>
      <c r="E5351" t="s">
        <v>3195</v>
      </c>
      <c r="F5351" t="s">
        <v>3343</v>
      </c>
      <c r="G5351" t="s">
        <v>3841</v>
      </c>
      <c r="H5351">
        <v>73</v>
      </c>
      <c r="I5351">
        <v>59</v>
      </c>
      <c r="K5351" t="s">
        <v>99</v>
      </c>
      <c r="L5351">
        <v>1</v>
      </c>
      <c r="M5351" t="s">
        <v>4842</v>
      </c>
    </row>
    <row r="5352" spans="1:13" x14ac:dyDescent="0.25">
      <c r="A5352">
        <v>1433</v>
      </c>
      <c r="B5352">
        <v>2015</v>
      </c>
      <c r="C5352" t="s">
        <v>3316</v>
      </c>
      <c r="D5352" t="s">
        <v>128</v>
      </c>
      <c r="E5352" t="s">
        <v>3195</v>
      </c>
      <c r="F5352" t="s">
        <v>3248</v>
      </c>
      <c r="G5352" t="s">
        <v>3842</v>
      </c>
      <c r="H5352">
        <v>66</v>
      </c>
      <c r="I5352">
        <v>63</v>
      </c>
      <c r="K5352" t="s">
        <v>100</v>
      </c>
      <c r="L5352">
        <v>1</v>
      </c>
      <c r="M5352" t="s">
        <v>4843</v>
      </c>
    </row>
    <row r="5353" spans="1:13" x14ac:dyDescent="0.25">
      <c r="A5353">
        <v>1467</v>
      </c>
      <c r="B5353">
        <v>2015</v>
      </c>
      <c r="C5353" t="s">
        <v>3831</v>
      </c>
      <c r="D5353" t="s">
        <v>16</v>
      </c>
      <c r="E5353" t="s">
        <v>3195</v>
      </c>
      <c r="F5353" t="s">
        <v>3229</v>
      </c>
      <c r="G5353" t="s">
        <v>3842</v>
      </c>
      <c r="H5353">
        <v>45</v>
      </c>
      <c r="I5353">
        <v>26</v>
      </c>
      <c r="K5353" t="s">
        <v>674</v>
      </c>
      <c r="L5353">
        <v>1</v>
      </c>
      <c r="M5353" t="s">
        <v>4861</v>
      </c>
    </row>
    <row r="5354" spans="1:13" x14ac:dyDescent="0.25">
      <c r="A5354">
        <v>1496</v>
      </c>
      <c r="B5354">
        <v>2015</v>
      </c>
      <c r="C5354" t="s">
        <v>3319</v>
      </c>
      <c r="D5354" t="s">
        <v>70</v>
      </c>
      <c r="E5354" t="s">
        <v>3195</v>
      </c>
      <c r="F5354" t="s">
        <v>3299</v>
      </c>
      <c r="G5354" t="s">
        <v>3841</v>
      </c>
      <c r="H5354">
        <v>73</v>
      </c>
      <c r="I5354">
        <v>54</v>
      </c>
      <c r="K5354" t="s">
        <v>15</v>
      </c>
      <c r="L5354">
        <v>1</v>
      </c>
      <c r="M5354" t="s">
        <v>4872</v>
      </c>
    </row>
    <row r="5355" spans="1:13" x14ac:dyDescent="0.25">
      <c r="A5355">
        <v>1497</v>
      </c>
      <c r="B5355">
        <v>2015</v>
      </c>
      <c r="C5355" t="s">
        <v>3319</v>
      </c>
      <c r="D5355" t="s">
        <v>14</v>
      </c>
      <c r="E5355" t="s">
        <v>3195</v>
      </c>
      <c r="F5355" t="s">
        <v>3290</v>
      </c>
      <c r="G5355" t="s">
        <v>3842</v>
      </c>
      <c r="H5355">
        <v>78</v>
      </c>
      <c r="I5355">
        <v>63</v>
      </c>
      <c r="K5355" t="s">
        <v>150</v>
      </c>
      <c r="L5355">
        <v>1</v>
      </c>
      <c r="M5355" t="s">
        <v>4873</v>
      </c>
    </row>
    <row r="5356" spans="1:13" x14ac:dyDescent="0.25">
      <c r="A5356">
        <v>1524</v>
      </c>
      <c r="B5356">
        <v>2015</v>
      </c>
      <c r="C5356" t="s">
        <v>3319</v>
      </c>
      <c r="D5356" t="s">
        <v>653</v>
      </c>
      <c r="E5356" t="s">
        <v>3195</v>
      </c>
      <c r="F5356" t="s">
        <v>3321</v>
      </c>
      <c r="G5356" t="s">
        <v>3842</v>
      </c>
      <c r="H5356">
        <v>81</v>
      </c>
      <c r="I5356">
        <v>80</v>
      </c>
      <c r="K5356" t="s">
        <v>818</v>
      </c>
      <c r="L5356">
        <v>1</v>
      </c>
      <c r="M5356" t="s">
        <v>4883</v>
      </c>
    </row>
    <row r="5357" spans="1:13" x14ac:dyDescent="0.25">
      <c r="A5357">
        <v>1536</v>
      </c>
      <c r="B5357">
        <v>2015</v>
      </c>
      <c r="C5357" t="s">
        <v>3321</v>
      </c>
      <c r="D5357" t="s">
        <v>26</v>
      </c>
      <c r="E5357" t="s">
        <v>3195</v>
      </c>
      <c r="F5357" t="s">
        <v>3265</v>
      </c>
      <c r="G5357" t="s">
        <v>3841</v>
      </c>
      <c r="H5357">
        <v>63</v>
      </c>
      <c r="I5357">
        <v>50</v>
      </c>
      <c r="K5357" t="s">
        <v>820</v>
      </c>
      <c r="L5357">
        <v>1</v>
      </c>
      <c r="M5357" t="s">
        <v>4892</v>
      </c>
    </row>
    <row r="5358" spans="1:13" x14ac:dyDescent="0.25">
      <c r="A5358">
        <v>1561</v>
      </c>
      <c r="B5358">
        <v>2015</v>
      </c>
      <c r="C5358" t="s">
        <v>3342</v>
      </c>
      <c r="D5358" t="s">
        <v>313</v>
      </c>
      <c r="E5358" t="s">
        <v>3195</v>
      </c>
      <c r="F5358" t="s">
        <v>3309</v>
      </c>
      <c r="G5358" t="s">
        <v>3842</v>
      </c>
      <c r="H5358">
        <v>58</v>
      </c>
      <c r="I5358">
        <v>43</v>
      </c>
      <c r="K5358" t="s">
        <v>260</v>
      </c>
      <c r="L5358">
        <v>1</v>
      </c>
      <c r="M5358" t="s">
        <v>4898</v>
      </c>
    </row>
    <row r="5359" spans="1:13" x14ac:dyDescent="0.25">
      <c r="A5359">
        <v>1562</v>
      </c>
      <c r="B5359">
        <v>2015</v>
      </c>
      <c r="C5359" t="s">
        <v>3342</v>
      </c>
      <c r="D5359" t="s">
        <v>70</v>
      </c>
      <c r="E5359" t="s">
        <v>3195</v>
      </c>
      <c r="F5359" t="s">
        <v>3383</v>
      </c>
      <c r="G5359" t="s">
        <v>3842</v>
      </c>
      <c r="H5359">
        <v>62</v>
      </c>
      <c r="I5359">
        <v>47</v>
      </c>
      <c r="K5359" t="s">
        <v>261</v>
      </c>
      <c r="L5359">
        <v>1</v>
      </c>
      <c r="M5359" t="s">
        <v>4899</v>
      </c>
    </row>
    <row r="5360" spans="1:13" x14ac:dyDescent="0.25">
      <c r="A5360">
        <v>1563</v>
      </c>
      <c r="B5360">
        <v>2015</v>
      </c>
      <c r="C5360" t="s">
        <v>3342</v>
      </c>
      <c r="D5360" t="s">
        <v>14</v>
      </c>
      <c r="E5360" t="s">
        <v>3195</v>
      </c>
      <c r="F5360" t="s">
        <v>3492</v>
      </c>
      <c r="G5360" t="s">
        <v>3841</v>
      </c>
      <c r="H5360">
        <v>59</v>
      </c>
      <c r="I5360">
        <v>45</v>
      </c>
      <c r="K5360" t="s">
        <v>103</v>
      </c>
      <c r="L5360">
        <v>1</v>
      </c>
      <c r="M5360" t="s">
        <v>4900</v>
      </c>
    </row>
    <row r="5361" spans="1:13" x14ac:dyDescent="0.25">
      <c r="A5361">
        <v>1564</v>
      </c>
      <c r="B5361">
        <v>2015</v>
      </c>
      <c r="C5361" t="s">
        <v>3342</v>
      </c>
      <c r="D5361" t="s">
        <v>104</v>
      </c>
      <c r="E5361" t="s">
        <v>3195</v>
      </c>
      <c r="F5361" t="s">
        <v>3394</v>
      </c>
      <c r="G5361" t="s">
        <v>3842</v>
      </c>
      <c r="H5361">
        <v>71</v>
      </c>
      <c r="I5361">
        <v>58</v>
      </c>
      <c r="K5361" t="s">
        <v>262</v>
      </c>
      <c r="L5361">
        <v>1</v>
      </c>
      <c r="M5361" t="s">
        <v>4901</v>
      </c>
    </row>
    <row r="5362" spans="1:13" x14ac:dyDescent="0.25">
      <c r="A5362">
        <v>1626</v>
      </c>
      <c r="B5362">
        <v>2015</v>
      </c>
      <c r="C5362" t="s">
        <v>3250</v>
      </c>
      <c r="D5362" t="s">
        <v>12</v>
      </c>
      <c r="E5362" t="s">
        <v>3195</v>
      </c>
      <c r="F5362" t="s">
        <v>3535</v>
      </c>
      <c r="G5362" t="s">
        <v>3842</v>
      </c>
      <c r="H5362">
        <v>83</v>
      </c>
      <c r="I5362">
        <v>80</v>
      </c>
      <c r="K5362" t="s">
        <v>69</v>
      </c>
      <c r="L5362">
        <v>1</v>
      </c>
      <c r="M5362" t="s">
        <v>4955</v>
      </c>
    </row>
    <row r="5363" spans="1:13" x14ac:dyDescent="0.25">
      <c r="A5363">
        <v>1690</v>
      </c>
      <c r="B5363">
        <v>2015</v>
      </c>
      <c r="C5363" t="s">
        <v>3332</v>
      </c>
      <c r="D5363" t="s">
        <v>70</v>
      </c>
      <c r="E5363" t="s">
        <v>3195</v>
      </c>
      <c r="F5363" t="s">
        <v>3428</v>
      </c>
      <c r="G5363" t="s">
        <v>3842</v>
      </c>
      <c r="H5363">
        <v>77</v>
      </c>
      <c r="I5363">
        <v>57</v>
      </c>
      <c r="K5363" t="s">
        <v>17</v>
      </c>
      <c r="L5363">
        <v>1</v>
      </c>
      <c r="M5363" t="s">
        <v>5008</v>
      </c>
    </row>
    <row r="5364" spans="1:13" x14ac:dyDescent="0.25">
      <c r="A5364">
        <v>1691</v>
      </c>
      <c r="B5364">
        <v>2015</v>
      </c>
      <c r="C5364" t="s">
        <v>3332</v>
      </c>
      <c r="D5364" t="s">
        <v>14</v>
      </c>
      <c r="E5364" t="s">
        <v>3195</v>
      </c>
      <c r="F5364" t="s">
        <v>3466</v>
      </c>
      <c r="G5364" t="s">
        <v>3842</v>
      </c>
      <c r="H5364">
        <v>72</v>
      </c>
      <c r="I5364">
        <v>65</v>
      </c>
      <c r="K5364" t="s">
        <v>235</v>
      </c>
      <c r="L5364">
        <v>1</v>
      </c>
      <c r="M5364" t="s">
        <v>5009</v>
      </c>
    </row>
    <row r="5365" spans="1:13" x14ac:dyDescent="0.25">
      <c r="A5365">
        <v>1763</v>
      </c>
      <c r="B5365">
        <v>2015</v>
      </c>
      <c r="C5365" t="s">
        <v>3333</v>
      </c>
      <c r="D5365" t="s">
        <v>26</v>
      </c>
      <c r="E5365" t="s">
        <v>3195</v>
      </c>
      <c r="F5365" t="s">
        <v>3323</v>
      </c>
      <c r="G5365" t="s">
        <v>3842</v>
      </c>
      <c r="H5365">
        <v>53</v>
      </c>
      <c r="I5365">
        <v>51</v>
      </c>
      <c r="K5365" t="s">
        <v>399</v>
      </c>
      <c r="L5365">
        <v>1</v>
      </c>
      <c r="M5365" t="s">
        <v>5056</v>
      </c>
    </row>
    <row r="5366" spans="1:13" x14ac:dyDescent="0.25">
      <c r="A5366">
        <v>1792</v>
      </c>
      <c r="B5366">
        <v>2015</v>
      </c>
      <c r="C5366" t="s">
        <v>3334</v>
      </c>
      <c r="D5366" t="s">
        <v>16</v>
      </c>
      <c r="E5366" t="s">
        <v>3195</v>
      </c>
      <c r="F5366" t="s">
        <v>3341</v>
      </c>
      <c r="G5366" t="s">
        <v>3842</v>
      </c>
      <c r="H5366">
        <v>62</v>
      </c>
      <c r="I5366">
        <v>50</v>
      </c>
      <c r="K5366" t="s">
        <v>484</v>
      </c>
      <c r="L5366">
        <v>1</v>
      </c>
      <c r="M5366" t="s">
        <v>5069</v>
      </c>
    </row>
    <row r="5367" spans="1:13" x14ac:dyDescent="0.25">
      <c r="A5367">
        <v>1821</v>
      </c>
      <c r="B5367">
        <v>2015</v>
      </c>
      <c r="C5367" t="s">
        <v>3524</v>
      </c>
      <c r="D5367" t="s">
        <v>102</v>
      </c>
      <c r="E5367" t="s">
        <v>3195</v>
      </c>
      <c r="F5367" t="s">
        <v>3348</v>
      </c>
      <c r="G5367" t="s">
        <v>3841</v>
      </c>
      <c r="H5367">
        <v>62</v>
      </c>
      <c r="I5367">
        <v>54</v>
      </c>
      <c r="K5367" t="s">
        <v>103</v>
      </c>
      <c r="L5367">
        <v>1</v>
      </c>
      <c r="M5367" t="s">
        <v>5080</v>
      </c>
    </row>
    <row r="5368" spans="1:13" x14ac:dyDescent="0.25">
      <c r="A5368">
        <v>1847</v>
      </c>
      <c r="B5368">
        <v>2015</v>
      </c>
      <c r="C5368" t="s">
        <v>3524</v>
      </c>
      <c r="D5368" t="s">
        <v>311</v>
      </c>
      <c r="E5368" t="s">
        <v>3195</v>
      </c>
      <c r="F5368" t="s">
        <v>3506</v>
      </c>
      <c r="G5368" t="s">
        <v>3842</v>
      </c>
      <c r="H5368">
        <v>80</v>
      </c>
      <c r="I5368">
        <v>70</v>
      </c>
      <c r="K5368" t="s">
        <v>3143</v>
      </c>
      <c r="L5368">
        <v>1</v>
      </c>
      <c r="M5368" t="s">
        <v>5106</v>
      </c>
    </row>
    <row r="5369" spans="1:13" x14ac:dyDescent="0.25">
      <c r="A5369">
        <v>1848</v>
      </c>
      <c r="B5369">
        <v>2015</v>
      </c>
      <c r="C5369" t="s">
        <v>3524</v>
      </c>
      <c r="D5369" t="s">
        <v>368</v>
      </c>
      <c r="E5369" t="s">
        <v>3195</v>
      </c>
      <c r="F5369" t="s">
        <v>3830</v>
      </c>
      <c r="G5369" t="s">
        <v>3191</v>
      </c>
      <c r="K5369" t="s">
        <v>3191</v>
      </c>
      <c r="L5369">
        <v>0</v>
      </c>
      <c r="M5369" t="s">
        <v>5107</v>
      </c>
    </row>
    <row r="5370" spans="1:13" x14ac:dyDescent="0.25">
      <c r="A5370">
        <v>1851</v>
      </c>
      <c r="B5370">
        <v>2015</v>
      </c>
      <c r="C5370" t="s">
        <v>3835</v>
      </c>
      <c r="D5370" t="s">
        <v>313</v>
      </c>
      <c r="E5370" t="s">
        <v>3195</v>
      </c>
      <c r="F5370" t="s">
        <v>3276</v>
      </c>
      <c r="G5370" t="s">
        <v>3842</v>
      </c>
      <c r="H5370">
        <v>84</v>
      </c>
      <c r="I5370">
        <v>74</v>
      </c>
      <c r="K5370" t="s">
        <v>259</v>
      </c>
      <c r="L5370">
        <v>1</v>
      </c>
      <c r="M5370" t="s">
        <v>5110</v>
      </c>
    </row>
    <row r="5371" spans="1:13" x14ac:dyDescent="0.25">
      <c r="A5371">
        <v>1852</v>
      </c>
      <c r="B5371">
        <v>2015</v>
      </c>
      <c r="C5371" t="s">
        <v>3835</v>
      </c>
      <c r="D5371" t="s">
        <v>70</v>
      </c>
      <c r="E5371" t="s">
        <v>3195</v>
      </c>
      <c r="F5371" t="s">
        <v>3298</v>
      </c>
      <c r="G5371" t="s">
        <v>3841</v>
      </c>
      <c r="H5371">
        <v>72</v>
      </c>
      <c r="I5371">
        <v>63</v>
      </c>
      <c r="K5371" t="s">
        <v>100</v>
      </c>
      <c r="L5371">
        <v>1</v>
      </c>
      <c r="M5371" t="s">
        <v>5111</v>
      </c>
    </row>
    <row r="5372" spans="1:13" x14ac:dyDescent="0.25">
      <c r="A5372">
        <v>1858</v>
      </c>
      <c r="B5372">
        <v>2015</v>
      </c>
      <c r="C5372" t="s">
        <v>3835</v>
      </c>
      <c r="D5372" t="s">
        <v>26</v>
      </c>
      <c r="E5372" t="s">
        <v>3195</v>
      </c>
      <c r="F5372" t="s">
        <v>3409</v>
      </c>
      <c r="G5372" t="s">
        <v>3842</v>
      </c>
      <c r="H5372">
        <v>83</v>
      </c>
      <c r="I5372">
        <v>54</v>
      </c>
      <c r="K5372" t="s">
        <v>418</v>
      </c>
      <c r="L5372">
        <v>1</v>
      </c>
      <c r="M5372" t="s">
        <v>5117</v>
      </c>
    </row>
    <row r="5373" spans="1:13" x14ac:dyDescent="0.25">
      <c r="A5373">
        <v>1860</v>
      </c>
      <c r="B5373">
        <v>2015</v>
      </c>
      <c r="C5373" t="s">
        <v>3835</v>
      </c>
      <c r="D5373" t="s">
        <v>32</v>
      </c>
      <c r="E5373" t="s">
        <v>3195</v>
      </c>
      <c r="F5373" t="s">
        <v>3320</v>
      </c>
      <c r="G5373" t="s">
        <v>3841</v>
      </c>
      <c r="H5373">
        <v>64</v>
      </c>
      <c r="I5373">
        <v>60</v>
      </c>
      <c r="K5373" t="s">
        <v>465</v>
      </c>
      <c r="L5373">
        <v>1</v>
      </c>
      <c r="M5373" t="s">
        <v>5119</v>
      </c>
    </row>
    <row r="5374" spans="1:13" x14ac:dyDescent="0.25">
      <c r="A5374">
        <v>1879</v>
      </c>
      <c r="B5374">
        <v>2015</v>
      </c>
      <c r="C5374" t="s">
        <v>3835</v>
      </c>
      <c r="D5374" t="s">
        <v>311</v>
      </c>
      <c r="E5374" t="s">
        <v>3195</v>
      </c>
      <c r="F5374" t="s">
        <v>3369</v>
      </c>
      <c r="G5374" t="s">
        <v>3842</v>
      </c>
      <c r="H5374">
        <v>69</v>
      </c>
      <c r="I5374">
        <v>67</v>
      </c>
      <c r="K5374" t="s">
        <v>3144</v>
      </c>
      <c r="L5374">
        <v>1</v>
      </c>
      <c r="M5374" t="s">
        <v>5136</v>
      </c>
    </row>
    <row r="5375" spans="1:13" x14ac:dyDescent="0.25">
      <c r="A5375">
        <v>1880</v>
      </c>
      <c r="B5375">
        <v>2015</v>
      </c>
      <c r="C5375" t="s">
        <v>3835</v>
      </c>
      <c r="D5375" t="s">
        <v>368</v>
      </c>
      <c r="E5375" t="s">
        <v>3195</v>
      </c>
      <c r="F5375" t="s">
        <v>3823</v>
      </c>
      <c r="G5375" t="s">
        <v>3191</v>
      </c>
      <c r="K5375" t="s">
        <v>3191</v>
      </c>
      <c r="L5375">
        <v>0</v>
      </c>
      <c r="M5375" t="s">
        <v>5137</v>
      </c>
    </row>
    <row r="5376" spans="1:13" x14ac:dyDescent="0.25">
      <c r="A5376">
        <v>1882</v>
      </c>
      <c r="B5376">
        <v>2015</v>
      </c>
      <c r="C5376" t="s">
        <v>3830</v>
      </c>
      <c r="D5376" t="s">
        <v>148</v>
      </c>
      <c r="E5376" t="s">
        <v>3195</v>
      </c>
      <c r="F5376" t="s">
        <v>3834</v>
      </c>
      <c r="G5376" t="s">
        <v>3841</v>
      </c>
      <c r="H5376">
        <v>72</v>
      </c>
      <c r="I5376">
        <v>40</v>
      </c>
      <c r="K5376" t="s">
        <v>11</v>
      </c>
      <c r="L5376">
        <v>1</v>
      </c>
      <c r="M5376" t="s">
        <v>5139</v>
      </c>
    </row>
    <row r="5377" spans="1:13" x14ac:dyDescent="0.25">
      <c r="A5377">
        <v>1885</v>
      </c>
      <c r="B5377">
        <v>2015</v>
      </c>
      <c r="C5377" t="s">
        <v>3830</v>
      </c>
      <c r="D5377" t="s">
        <v>102</v>
      </c>
      <c r="E5377" t="s">
        <v>3195</v>
      </c>
      <c r="F5377" t="s">
        <v>3372</v>
      </c>
      <c r="G5377" t="s">
        <v>3842</v>
      </c>
      <c r="H5377">
        <v>82</v>
      </c>
      <c r="I5377">
        <v>67</v>
      </c>
      <c r="K5377" t="s">
        <v>101</v>
      </c>
      <c r="L5377">
        <v>1</v>
      </c>
      <c r="M5377" t="s">
        <v>5141</v>
      </c>
    </row>
    <row r="5378" spans="1:13" x14ac:dyDescent="0.25">
      <c r="A5378">
        <v>1886</v>
      </c>
      <c r="B5378">
        <v>2015</v>
      </c>
      <c r="C5378" t="s">
        <v>3830</v>
      </c>
      <c r="D5378" t="s">
        <v>104</v>
      </c>
      <c r="E5378" t="s">
        <v>3195</v>
      </c>
      <c r="F5378" t="s">
        <v>3444</v>
      </c>
      <c r="G5378" t="s">
        <v>3842</v>
      </c>
      <c r="H5378">
        <v>61</v>
      </c>
      <c r="I5378">
        <v>56</v>
      </c>
      <c r="K5378" t="s">
        <v>103</v>
      </c>
      <c r="L5378">
        <v>1</v>
      </c>
      <c r="M5378" t="s">
        <v>5142</v>
      </c>
    </row>
    <row r="5379" spans="1:13" x14ac:dyDescent="0.25">
      <c r="A5379">
        <v>1889</v>
      </c>
      <c r="B5379">
        <v>2015</v>
      </c>
      <c r="C5379" t="s">
        <v>3830</v>
      </c>
      <c r="D5379" t="s">
        <v>24</v>
      </c>
      <c r="E5379" t="s">
        <v>3195</v>
      </c>
      <c r="F5379" t="s">
        <v>3408</v>
      </c>
      <c r="G5379" t="s">
        <v>3842</v>
      </c>
      <c r="H5379">
        <v>63</v>
      </c>
      <c r="I5379">
        <v>60</v>
      </c>
      <c r="K5379" t="s">
        <v>416</v>
      </c>
      <c r="L5379">
        <v>1</v>
      </c>
      <c r="M5379" t="s">
        <v>5145</v>
      </c>
    </row>
    <row r="5380" spans="1:13" x14ac:dyDescent="0.25">
      <c r="A5380">
        <v>1912</v>
      </c>
      <c r="B5380">
        <v>2015</v>
      </c>
      <c r="C5380" t="s">
        <v>3830</v>
      </c>
      <c r="D5380" t="s">
        <v>311</v>
      </c>
      <c r="E5380" t="s">
        <v>3195</v>
      </c>
      <c r="F5380" t="s">
        <v>3365</v>
      </c>
      <c r="G5380" t="s">
        <v>3842</v>
      </c>
      <c r="H5380">
        <v>64</v>
      </c>
      <c r="I5380">
        <v>59</v>
      </c>
      <c r="K5380" t="s">
        <v>3145</v>
      </c>
      <c r="L5380">
        <v>1</v>
      </c>
      <c r="M5380" t="s">
        <v>5163</v>
      </c>
    </row>
    <row r="5381" spans="1:13" x14ac:dyDescent="0.25">
      <c r="A5381">
        <v>1917</v>
      </c>
      <c r="B5381">
        <v>2015</v>
      </c>
      <c r="C5381" t="s">
        <v>3366</v>
      </c>
      <c r="D5381" t="s">
        <v>313</v>
      </c>
      <c r="E5381" t="s">
        <v>3195</v>
      </c>
      <c r="F5381" t="s">
        <v>3327</v>
      </c>
      <c r="G5381" t="s">
        <v>3842</v>
      </c>
      <c r="H5381">
        <v>88</v>
      </c>
      <c r="I5381">
        <v>79</v>
      </c>
      <c r="K5381" t="s">
        <v>100</v>
      </c>
      <c r="L5381">
        <v>1</v>
      </c>
      <c r="M5381" t="s">
        <v>5167</v>
      </c>
    </row>
    <row r="5382" spans="1:13" x14ac:dyDescent="0.25">
      <c r="A5382">
        <v>1918</v>
      </c>
      <c r="B5382">
        <v>2015</v>
      </c>
      <c r="C5382" t="s">
        <v>3366</v>
      </c>
      <c r="D5382" t="s">
        <v>70</v>
      </c>
      <c r="E5382" t="s">
        <v>3195</v>
      </c>
      <c r="F5382" t="s">
        <v>3836</v>
      </c>
      <c r="G5382" t="s">
        <v>3841</v>
      </c>
      <c r="H5382">
        <v>72</v>
      </c>
      <c r="I5382">
        <v>68</v>
      </c>
      <c r="K5382" t="s">
        <v>150</v>
      </c>
      <c r="L5382">
        <v>1</v>
      </c>
      <c r="M5382" t="s">
        <v>5168</v>
      </c>
    </row>
    <row r="5383" spans="1:13" x14ac:dyDescent="0.25">
      <c r="A5383">
        <v>1924</v>
      </c>
      <c r="B5383">
        <v>2015</v>
      </c>
      <c r="C5383" t="s">
        <v>3366</v>
      </c>
      <c r="D5383" t="s">
        <v>26</v>
      </c>
      <c r="E5383" t="s">
        <v>3195</v>
      </c>
      <c r="F5383" t="s">
        <v>3221</v>
      </c>
      <c r="G5383" t="s">
        <v>3842</v>
      </c>
      <c r="H5383">
        <v>71</v>
      </c>
      <c r="I5383">
        <v>64</v>
      </c>
      <c r="K5383" t="s">
        <v>332</v>
      </c>
      <c r="L5383">
        <v>1</v>
      </c>
      <c r="M5383" t="s">
        <v>5173</v>
      </c>
    </row>
    <row r="5384" spans="1:13" x14ac:dyDescent="0.25">
      <c r="A5384">
        <v>1945</v>
      </c>
      <c r="B5384">
        <v>2015</v>
      </c>
      <c r="C5384" t="s">
        <v>3366</v>
      </c>
      <c r="D5384" t="s">
        <v>500</v>
      </c>
      <c r="E5384" t="s">
        <v>3195</v>
      </c>
      <c r="F5384" t="s">
        <v>3365</v>
      </c>
      <c r="G5384" t="s">
        <v>3841</v>
      </c>
      <c r="H5384">
        <v>67</v>
      </c>
      <c r="I5384">
        <v>65</v>
      </c>
      <c r="K5384" t="s">
        <v>3146</v>
      </c>
      <c r="L5384">
        <v>1</v>
      </c>
      <c r="M5384" t="s">
        <v>5188</v>
      </c>
    </row>
    <row r="5385" spans="1:13" x14ac:dyDescent="0.25">
      <c r="A5385">
        <v>1949</v>
      </c>
      <c r="B5385">
        <v>2015</v>
      </c>
      <c r="C5385" t="s">
        <v>3823</v>
      </c>
      <c r="D5385" t="s">
        <v>14</v>
      </c>
      <c r="E5385" t="s">
        <v>3195</v>
      </c>
      <c r="F5385" t="s">
        <v>3403</v>
      </c>
      <c r="G5385" t="s">
        <v>3842</v>
      </c>
      <c r="H5385">
        <v>75</v>
      </c>
      <c r="I5385">
        <v>65</v>
      </c>
      <c r="K5385" t="s">
        <v>100</v>
      </c>
      <c r="L5385">
        <v>1</v>
      </c>
      <c r="M5385" t="s">
        <v>5192</v>
      </c>
    </row>
    <row r="5386" spans="1:13" x14ac:dyDescent="0.25">
      <c r="A5386">
        <v>1950</v>
      </c>
      <c r="B5386">
        <v>2015</v>
      </c>
      <c r="C5386" t="s">
        <v>3823</v>
      </c>
      <c r="D5386" t="s">
        <v>177</v>
      </c>
      <c r="E5386" t="s">
        <v>3195</v>
      </c>
      <c r="F5386" t="s">
        <v>3222</v>
      </c>
      <c r="G5386" t="s">
        <v>3842</v>
      </c>
      <c r="H5386">
        <v>59</v>
      </c>
      <c r="I5386">
        <v>46</v>
      </c>
      <c r="K5386" t="s">
        <v>101</v>
      </c>
      <c r="L5386">
        <v>1</v>
      </c>
      <c r="M5386" t="s">
        <v>5193</v>
      </c>
    </row>
    <row r="5387" spans="1:13" x14ac:dyDescent="0.25">
      <c r="A5387">
        <v>1951</v>
      </c>
      <c r="B5387">
        <v>2015</v>
      </c>
      <c r="C5387" t="s">
        <v>3823</v>
      </c>
      <c r="D5387" t="s">
        <v>102</v>
      </c>
      <c r="E5387" t="s">
        <v>3195</v>
      </c>
      <c r="F5387" t="s">
        <v>3833</v>
      </c>
      <c r="G5387" t="s">
        <v>3841</v>
      </c>
      <c r="H5387">
        <v>69</v>
      </c>
      <c r="I5387">
        <v>56</v>
      </c>
      <c r="K5387" t="s">
        <v>151</v>
      </c>
      <c r="L5387">
        <v>1</v>
      </c>
      <c r="M5387" t="s">
        <v>5194</v>
      </c>
    </row>
    <row r="5388" spans="1:13" x14ac:dyDescent="0.25">
      <c r="A5388">
        <v>1955</v>
      </c>
      <c r="B5388">
        <v>2015</v>
      </c>
      <c r="C5388" t="s">
        <v>3823</v>
      </c>
      <c r="D5388" t="s">
        <v>26</v>
      </c>
      <c r="E5388" t="s">
        <v>3195</v>
      </c>
      <c r="F5388" t="s">
        <v>3516</v>
      </c>
      <c r="G5388" t="s">
        <v>3841</v>
      </c>
      <c r="H5388">
        <v>69</v>
      </c>
      <c r="I5388">
        <v>67</v>
      </c>
      <c r="K5388" t="s">
        <v>265</v>
      </c>
      <c r="L5388">
        <v>1</v>
      </c>
      <c r="M5388" t="s">
        <v>5197</v>
      </c>
    </row>
    <row r="5389" spans="1:13" x14ac:dyDescent="0.25">
      <c r="A5389">
        <v>1976</v>
      </c>
      <c r="B5389">
        <v>2015</v>
      </c>
      <c r="C5389" t="s">
        <v>3823</v>
      </c>
      <c r="D5389" t="s">
        <v>311</v>
      </c>
      <c r="E5389" t="s">
        <v>3195</v>
      </c>
      <c r="F5389" t="s">
        <v>3367</v>
      </c>
      <c r="G5389" t="s">
        <v>3842</v>
      </c>
      <c r="H5389">
        <v>64</v>
      </c>
      <c r="I5389">
        <v>49</v>
      </c>
      <c r="K5389" t="s">
        <v>643</v>
      </c>
      <c r="L5389">
        <v>1</v>
      </c>
      <c r="M5389" t="s">
        <v>5209</v>
      </c>
    </row>
    <row r="5390" spans="1:13" x14ac:dyDescent="0.25">
      <c r="A5390">
        <v>1982</v>
      </c>
      <c r="B5390">
        <v>2015</v>
      </c>
      <c r="C5390" t="s">
        <v>3367</v>
      </c>
      <c r="D5390" t="s">
        <v>313</v>
      </c>
      <c r="E5390" t="s">
        <v>3195</v>
      </c>
      <c r="F5390" t="s">
        <v>3379</v>
      </c>
      <c r="G5390" t="s">
        <v>3842</v>
      </c>
      <c r="H5390">
        <v>66</v>
      </c>
      <c r="I5390">
        <v>53</v>
      </c>
      <c r="K5390" t="s">
        <v>261</v>
      </c>
      <c r="L5390">
        <v>1</v>
      </c>
      <c r="M5390" t="s">
        <v>5214</v>
      </c>
    </row>
    <row r="5391" spans="1:13" x14ac:dyDescent="0.25">
      <c r="A5391">
        <v>1989</v>
      </c>
      <c r="B5391">
        <v>2015</v>
      </c>
      <c r="C5391" t="s">
        <v>3367</v>
      </c>
      <c r="D5391" t="s">
        <v>30</v>
      </c>
      <c r="E5391" t="s">
        <v>3195</v>
      </c>
      <c r="F5391" t="s">
        <v>3356</v>
      </c>
      <c r="G5391" t="s">
        <v>3842</v>
      </c>
      <c r="H5391">
        <v>74</v>
      </c>
      <c r="I5391">
        <v>72</v>
      </c>
      <c r="J5391" t="s">
        <v>3843</v>
      </c>
      <c r="K5391" t="s">
        <v>465</v>
      </c>
      <c r="L5391">
        <v>1</v>
      </c>
      <c r="M5391" t="s">
        <v>5219</v>
      </c>
    </row>
    <row r="5392" spans="1:13" x14ac:dyDescent="0.25">
      <c r="A5392">
        <v>2014</v>
      </c>
      <c r="B5392">
        <v>2015</v>
      </c>
      <c r="C5392" t="s">
        <v>3365</v>
      </c>
      <c r="D5392" t="s">
        <v>102</v>
      </c>
      <c r="E5392" t="s">
        <v>3195</v>
      </c>
      <c r="F5392" t="s">
        <v>3497</v>
      </c>
      <c r="G5392" t="s">
        <v>3842</v>
      </c>
      <c r="H5392">
        <v>57</v>
      </c>
      <c r="I5392">
        <v>49</v>
      </c>
      <c r="K5392" t="s">
        <v>673</v>
      </c>
      <c r="L5392">
        <v>1</v>
      </c>
      <c r="M5392" t="s">
        <v>5233</v>
      </c>
    </row>
    <row r="5393" spans="1:13" x14ac:dyDescent="0.25">
      <c r="A5393">
        <v>2015</v>
      </c>
      <c r="B5393">
        <v>2015</v>
      </c>
      <c r="C5393" t="s">
        <v>3365</v>
      </c>
      <c r="D5393" t="s">
        <v>16</v>
      </c>
      <c r="E5393" t="s">
        <v>3195</v>
      </c>
      <c r="F5393" t="s">
        <v>3323</v>
      </c>
      <c r="G5393" t="s">
        <v>3842</v>
      </c>
      <c r="H5393">
        <v>61</v>
      </c>
      <c r="I5393">
        <v>52</v>
      </c>
      <c r="K5393" t="s">
        <v>674</v>
      </c>
      <c r="L5393">
        <v>1</v>
      </c>
      <c r="M5393" t="s">
        <v>5234</v>
      </c>
    </row>
    <row r="5394" spans="1:13" x14ac:dyDescent="0.25">
      <c r="A5394">
        <v>2044</v>
      </c>
      <c r="B5394">
        <v>2015</v>
      </c>
      <c r="C5394" t="s">
        <v>3369</v>
      </c>
      <c r="D5394" t="s">
        <v>149</v>
      </c>
      <c r="E5394" t="s">
        <v>3195</v>
      </c>
      <c r="F5394" t="s">
        <v>3248</v>
      </c>
      <c r="G5394" t="s">
        <v>3842</v>
      </c>
      <c r="H5394">
        <v>71</v>
      </c>
      <c r="I5394">
        <v>57</v>
      </c>
      <c r="K5394" t="s">
        <v>259</v>
      </c>
      <c r="L5394">
        <v>1</v>
      </c>
      <c r="M5394" t="s">
        <v>5249</v>
      </c>
    </row>
    <row r="5395" spans="1:13" x14ac:dyDescent="0.25">
      <c r="A5395">
        <v>2045</v>
      </c>
      <c r="B5395">
        <v>2015</v>
      </c>
      <c r="C5395" t="s">
        <v>3369</v>
      </c>
      <c r="D5395" t="s">
        <v>128</v>
      </c>
      <c r="E5395" t="s">
        <v>3195</v>
      </c>
      <c r="F5395" t="s">
        <v>3343</v>
      </c>
      <c r="G5395" t="s">
        <v>3842</v>
      </c>
      <c r="H5395">
        <v>71</v>
      </c>
      <c r="I5395">
        <v>55</v>
      </c>
      <c r="K5395" t="s">
        <v>260</v>
      </c>
      <c r="L5395">
        <v>1</v>
      </c>
      <c r="M5395" t="s">
        <v>5250</v>
      </c>
    </row>
    <row r="5396" spans="1:13" x14ac:dyDescent="0.25">
      <c r="A5396">
        <v>2073</v>
      </c>
      <c r="B5396">
        <v>2015</v>
      </c>
      <c r="C5396" t="s">
        <v>3369</v>
      </c>
      <c r="D5396" t="s">
        <v>500</v>
      </c>
      <c r="E5396" t="s">
        <v>3195</v>
      </c>
      <c r="F5396" t="s">
        <v>3368</v>
      </c>
      <c r="G5396" t="s">
        <v>3842</v>
      </c>
      <c r="H5396">
        <v>65</v>
      </c>
      <c r="I5396">
        <v>53</v>
      </c>
      <c r="K5396" t="s">
        <v>2069</v>
      </c>
      <c r="L5396">
        <v>1</v>
      </c>
      <c r="M5396" t="s">
        <v>5262</v>
      </c>
    </row>
    <row r="5397" spans="1:13" x14ac:dyDescent="0.25">
      <c r="A5397">
        <v>2085</v>
      </c>
      <c r="B5397">
        <v>2015</v>
      </c>
      <c r="C5397" t="s">
        <v>3368</v>
      </c>
      <c r="D5397" t="s">
        <v>28</v>
      </c>
      <c r="E5397" t="s">
        <v>3195</v>
      </c>
      <c r="F5397" t="s">
        <v>3279</v>
      </c>
      <c r="G5397" t="s">
        <v>3841</v>
      </c>
      <c r="H5397">
        <v>62</v>
      </c>
      <c r="I5397">
        <v>44</v>
      </c>
      <c r="K5397" t="s">
        <v>419</v>
      </c>
      <c r="L5397">
        <v>1</v>
      </c>
      <c r="M5397" t="s">
        <v>5273</v>
      </c>
    </row>
    <row r="5398" spans="1:13" x14ac:dyDescent="0.25">
      <c r="A5398">
        <v>2112</v>
      </c>
      <c r="B5398">
        <v>2015</v>
      </c>
      <c r="C5398" t="s">
        <v>3506</v>
      </c>
      <c r="D5398" t="s">
        <v>14</v>
      </c>
      <c r="E5398" t="s">
        <v>3195</v>
      </c>
      <c r="F5398" t="s">
        <v>3472</v>
      </c>
      <c r="G5398" t="s">
        <v>3842</v>
      </c>
      <c r="H5398">
        <v>103</v>
      </c>
      <c r="I5398">
        <v>72</v>
      </c>
      <c r="K5398" t="s">
        <v>673</v>
      </c>
      <c r="L5398">
        <v>1</v>
      </c>
      <c r="M5398" t="s">
        <v>5279</v>
      </c>
    </row>
    <row r="5399" spans="1:13" x14ac:dyDescent="0.25">
      <c r="A5399">
        <v>2116</v>
      </c>
      <c r="B5399">
        <v>2015</v>
      </c>
      <c r="C5399" t="s">
        <v>3506</v>
      </c>
      <c r="D5399" t="s">
        <v>78</v>
      </c>
      <c r="E5399" t="s">
        <v>3195</v>
      </c>
      <c r="F5399" t="s">
        <v>3447</v>
      </c>
      <c r="G5399" t="s">
        <v>3842</v>
      </c>
      <c r="H5399">
        <v>69</v>
      </c>
      <c r="I5399">
        <v>66</v>
      </c>
      <c r="K5399" t="s">
        <v>418</v>
      </c>
      <c r="L5399">
        <v>1</v>
      </c>
      <c r="M5399" t="s">
        <v>5282</v>
      </c>
    </row>
    <row r="5400" spans="1:13" x14ac:dyDescent="0.25">
      <c r="A5400">
        <v>2144</v>
      </c>
      <c r="B5400">
        <v>2015</v>
      </c>
      <c r="C5400" t="s">
        <v>3222</v>
      </c>
      <c r="D5400" t="s">
        <v>102</v>
      </c>
      <c r="E5400" t="s">
        <v>3195</v>
      </c>
      <c r="F5400" t="s">
        <v>3370</v>
      </c>
      <c r="G5400" t="s">
        <v>3842</v>
      </c>
      <c r="H5400">
        <v>64</v>
      </c>
      <c r="I5400">
        <v>58</v>
      </c>
      <c r="K5400" t="s">
        <v>103</v>
      </c>
      <c r="L5400">
        <v>1</v>
      </c>
      <c r="M5400" t="s">
        <v>5286</v>
      </c>
    </row>
    <row r="5401" spans="1:13" x14ac:dyDescent="0.25">
      <c r="A5401">
        <v>2149</v>
      </c>
      <c r="B5401">
        <v>2015</v>
      </c>
      <c r="C5401" t="s">
        <v>3222</v>
      </c>
      <c r="D5401" t="s">
        <v>26</v>
      </c>
      <c r="E5401" t="s">
        <v>3195</v>
      </c>
      <c r="F5401" t="s">
        <v>3273</v>
      </c>
      <c r="G5401" t="s">
        <v>3841</v>
      </c>
      <c r="H5401">
        <v>82</v>
      </c>
      <c r="I5401">
        <v>73</v>
      </c>
      <c r="K5401" t="s">
        <v>266</v>
      </c>
      <c r="L5401">
        <v>1</v>
      </c>
      <c r="M5401" t="s">
        <v>5290</v>
      </c>
    </row>
    <row r="5402" spans="1:13" x14ac:dyDescent="0.25">
      <c r="A5402">
        <v>2170</v>
      </c>
      <c r="B5402">
        <v>2015</v>
      </c>
      <c r="C5402" t="s">
        <v>3222</v>
      </c>
      <c r="D5402" t="s">
        <v>311</v>
      </c>
      <c r="E5402" t="s">
        <v>3195</v>
      </c>
      <c r="F5402" t="s">
        <v>3331</v>
      </c>
      <c r="G5402" t="s">
        <v>3841</v>
      </c>
      <c r="H5402">
        <v>67</v>
      </c>
      <c r="I5402">
        <v>61</v>
      </c>
      <c r="J5402" t="s">
        <v>3843</v>
      </c>
      <c r="K5402" t="s">
        <v>3147</v>
      </c>
      <c r="L5402">
        <v>1</v>
      </c>
      <c r="M5402" t="s">
        <v>5311</v>
      </c>
    </row>
    <row r="5403" spans="1:13" x14ac:dyDescent="0.25">
      <c r="A5403">
        <v>2176</v>
      </c>
      <c r="B5403">
        <v>2015</v>
      </c>
      <c r="C5403" t="s">
        <v>3373</v>
      </c>
      <c r="D5403" t="s">
        <v>102</v>
      </c>
      <c r="E5403" t="s">
        <v>3195</v>
      </c>
      <c r="F5403" t="s">
        <v>3374</v>
      </c>
      <c r="G5403" t="s">
        <v>3841</v>
      </c>
      <c r="H5403">
        <v>75</v>
      </c>
      <c r="I5403">
        <v>68</v>
      </c>
      <c r="K5403" t="s">
        <v>103</v>
      </c>
      <c r="L5403">
        <v>1</v>
      </c>
      <c r="M5403" t="s">
        <v>5316</v>
      </c>
    </row>
    <row r="5404" spans="1:13" x14ac:dyDescent="0.25">
      <c r="A5404">
        <v>2177</v>
      </c>
      <c r="B5404">
        <v>2015</v>
      </c>
      <c r="C5404" t="s">
        <v>3373</v>
      </c>
      <c r="D5404" t="s">
        <v>16</v>
      </c>
      <c r="E5404" t="s">
        <v>3195</v>
      </c>
      <c r="F5404" t="s">
        <v>3411</v>
      </c>
      <c r="G5404" t="s">
        <v>3842</v>
      </c>
      <c r="H5404">
        <v>57</v>
      </c>
      <c r="I5404">
        <v>47</v>
      </c>
      <c r="K5404" t="s">
        <v>262</v>
      </c>
      <c r="L5404">
        <v>1</v>
      </c>
      <c r="M5404" t="s">
        <v>5317</v>
      </c>
    </row>
    <row r="5405" spans="1:13" x14ac:dyDescent="0.25">
      <c r="A5405">
        <v>2202</v>
      </c>
      <c r="B5405">
        <v>2015</v>
      </c>
      <c r="C5405" t="s">
        <v>3373</v>
      </c>
      <c r="D5405" t="s">
        <v>500</v>
      </c>
      <c r="E5405" t="s">
        <v>3195</v>
      </c>
      <c r="F5405" t="s">
        <v>3376</v>
      </c>
      <c r="G5405" t="s">
        <v>3842</v>
      </c>
      <c r="H5405">
        <v>78</v>
      </c>
      <c r="I5405">
        <v>63</v>
      </c>
      <c r="K5405" t="s">
        <v>3148</v>
      </c>
      <c r="L5405">
        <v>1</v>
      </c>
      <c r="M5405" t="s">
        <v>5339</v>
      </c>
    </row>
    <row r="5406" spans="1:13" x14ac:dyDescent="0.25">
      <c r="A5406">
        <v>2203</v>
      </c>
      <c r="B5406">
        <v>2015</v>
      </c>
      <c r="C5406" t="s">
        <v>3373</v>
      </c>
      <c r="D5406" t="s">
        <v>311</v>
      </c>
      <c r="E5406" t="s">
        <v>3195</v>
      </c>
      <c r="F5406" t="s">
        <v>3370</v>
      </c>
      <c r="G5406" t="s">
        <v>3841</v>
      </c>
      <c r="H5406">
        <v>60</v>
      </c>
      <c r="I5406">
        <v>55</v>
      </c>
      <c r="K5406" t="s">
        <v>3149</v>
      </c>
      <c r="L5406">
        <v>1</v>
      </c>
      <c r="M5406" t="s">
        <v>5340</v>
      </c>
    </row>
    <row r="5407" spans="1:13" x14ac:dyDescent="0.25">
      <c r="A5407">
        <v>2214</v>
      </c>
      <c r="B5407">
        <v>2015</v>
      </c>
      <c r="C5407" t="s">
        <v>3376</v>
      </c>
      <c r="D5407" t="s">
        <v>28</v>
      </c>
      <c r="E5407" t="s">
        <v>3195</v>
      </c>
      <c r="F5407" t="s">
        <v>3352</v>
      </c>
      <c r="G5407" t="s">
        <v>3841</v>
      </c>
      <c r="H5407">
        <v>82</v>
      </c>
      <c r="I5407">
        <v>68</v>
      </c>
      <c r="K5407" t="s">
        <v>155</v>
      </c>
      <c r="L5407">
        <v>1</v>
      </c>
      <c r="M5407" t="s">
        <v>5350</v>
      </c>
    </row>
    <row r="5408" spans="1:13" x14ac:dyDescent="0.25">
      <c r="A5408">
        <v>2215</v>
      </c>
      <c r="B5408">
        <v>2015</v>
      </c>
      <c r="C5408" t="s">
        <v>3376</v>
      </c>
      <c r="D5408" t="s">
        <v>181</v>
      </c>
      <c r="E5408" t="s">
        <v>3195</v>
      </c>
      <c r="F5408" t="s">
        <v>3312</v>
      </c>
      <c r="G5408" t="s">
        <v>3841</v>
      </c>
      <c r="H5408">
        <v>99</v>
      </c>
      <c r="I5408">
        <v>78</v>
      </c>
      <c r="K5408" t="s">
        <v>156</v>
      </c>
      <c r="L5408">
        <v>1</v>
      </c>
      <c r="M5408" t="s">
        <v>5351</v>
      </c>
    </row>
    <row r="5409" spans="1:13" x14ac:dyDescent="0.25">
      <c r="A5409">
        <v>2216</v>
      </c>
      <c r="B5409">
        <v>2015</v>
      </c>
      <c r="C5409" t="s">
        <v>3376</v>
      </c>
      <c r="D5409" t="s">
        <v>527</v>
      </c>
      <c r="E5409" t="s">
        <v>3195</v>
      </c>
      <c r="F5409" t="s">
        <v>3461</v>
      </c>
      <c r="G5409" t="s">
        <v>3841</v>
      </c>
      <c r="H5409">
        <v>72</v>
      </c>
      <c r="I5409">
        <v>69</v>
      </c>
      <c r="K5409" t="s">
        <v>381</v>
      </c>
      <c r="L5409">
        <v>1</v>
      </c>
      <c r="M5409" t="s">
        <v>5352</v>
      </c>
    </row>
    <row r="5410" spans="1:13" x14ac:dyDescent="0.25">
      <c r="A5410">
        <v>2240</v>
      </c>
      <c r="B5410">
        <v>2015</v>
      </c>
      <c r="C5410" t="s">
        <v>3370</v>
      </c>
      <c r="D5410" t="s">
        <v>14</v>
      </c>
      <c r="E5410" t="s">
        <v>3195</v>
      </c>
      <c r="F5410" t="s">
        <v>3265</v>
      </c>
      <c r="G5410" t="s">
        <v>3842</v>
      </c>
      <c r="H5410">
        <v>66</v>
      </c>
      <c r="I5410">
        <v>65</v>
      </c>
      <c r="J5410" t="s">
        <v>3843</v>
      </c>
      <c r="K5410" t="s">
        <v>260</v>
      </c>
      <c r="L5410">
        <v>1</v>
      </c>
      <c r="M5410" t="s">
        <v>5371</v>
      </c>
    </row>
    <row r="5411" spans="1:13" x14ac:dyDescent="0.25">
      <c r="A5411">
        <v>2241</v>
      </c>
      <c r="B5411">
        <v>2015</v>
      </c>
      <c r="C5411" t="s">
        <v>3370</v>
      </c>
      <c r="D5411" t="s">
        <v>177</v>
      </c>
      <c r="E5411" t="s">
        <v>3195</v>
      </c>
      <c r="F5411" t="s">
        <v>3833</v>
      </c>
      <c r="G5411" t="s">
        <v>3841</v>
      </c>
      <c r="H5411">
        <v>68</v>
      </c>
      <c r="I5411">
        <v>65</v>
      </c>
      <c r="K5411" t="s">
        <v>101</v>
      </c>
      <c r="L5411">
        <v>1</v>
      </c>
      <c r="M5411" t="s">
        <v>5372</v>
      </c>
    </row>
    <row r="5412" spans="1:13" x14ac:dyDescent="0.25">
      <c r="A5412">
        <v>2247</v>
      </c>
      <c r="B5412">
        <v>2015</v>
      </c>
      <c r="C5412" t="s">
        <v>3370</v>
      </c>
      <c r="D5412" t="s">
        <v>133</v>
      </c>
      <c r="E5412" t="s">
        <v>3195</v>
      </c>
      <c r="F5412" t="s">
        <v>3273</v>
      </c>
      <c r="G5412" t="s">
        <v>3842</v>
      </c>
      <c r="H5412">
        <v>91</v>
      </c>
      <c r="I5412">
        <v>87</v>
      </c>
      <c r="J5412" t="s">
        <v>3843</v>
      </c>
      <c r="K5412" t="s">
        <v>266</v>
      </c>
      <c r="L5412">
        <v>1</v>
      </c>
      <c r="M5412" t="s">
        <v>5376</v>
      </c>
    </row>
    <row r="5413" spans="1:13" x14ac:dyDescent="0.25">
      <c r="A5413">
        <v>2267</v>
      </c>
      <c r="B5413">
        <v>2015</v>
      </c>
      <c r="C5413" t="s">
        <v>3370</v>
      </c>
      <c r="D5413" t="s">
        <v>368</v>
      </c>
      <c r="E5413" t="s">
        <v>3195</v>
      </c>
      <c r="F5413" t="s">
        <v>3331</v>
      </c>
      <c r="G5413" t="s">
        <v>3191</v>
      </c>
      <c r="K5413" t="s">
        <v>3191</v>
      </c>
      <c r="L5413">
        <v>0</v>
      </c>
      <c r="M5413" t="s">
        <v>5389</v>
      </c>
    </row>
    <row r="5414" spans="1:13" x14ac:dyDescent="0.25">
      <c r="A5414">
        <v>2273</v>
      </c>
      <c r="B5414">
        <v>2015</v>
      </c>
      <c r="C5414" t="s">
        <v>3375</v>
      </c>
      <c r="D5414" t="s">
        <v>102</v>
      </c>
      <c r="E5414" t="s">
        <v>3195</v>
      </c>
      <c r="F5414" t="s">
        <v>3444</v>
      </c>
      <c r="G5414" t="s">
        <v>3841</v>
      </c>
      <c r="H5414">
        <v>79</v>
      </c>
      <c r="I5414">
        <v>68</v>
      </c>
      <c r="K5414" t="s">
        <v>235</v>
      </c>
      <c r="L5414">
        <v>1</v>
      </c>
      <c r="M5414" t="s">
        <v>5394</v>
      </c>
    </row>
    <row r="5415" spans="1:13" x14ac:dyDescent="0.25">
      <c r="A5415">
        <v>2274</v>
      </c>
      <c r="B5415">
        <v>2015</v>
      </c>
      <c r="C5415" t="s">
        <v>3375</v>
      </c>
      <c r="D5415" t="s">
        <v>104</v>
      </c>
      <c r="E5415" t="s">
        <v>3195</v>
      </c>
      <c r="F5415" t="s">
        <v>3372</v>
      </c>
      <c r="G5415" t="s">
        <v>3842</v>
      </c>
      <c r="H5415">
        <v>67</v>
      </c>
      <c r="I5415">
        <v>59</v>
      </c>
      <c r="K5415" t="s">
        <v>290</v>
      </c>
      <c r="L5415">
        <v>1</v>
      </c>
      <c r="M5415" t="s">
        <v>5395</v>
      </c>
    </row>
    <row r="5416" spans="1:13" x14ac:dyDescent="0.25">
      <c r="A5416">
        <v>2298</v>
      </c>
      <c r="B5416">
        <v>2015</v>
      </c>
      <c r="C5416" t="s">
        <v>3375</v>
      </c>
      <c r="D5416" t="s">
        <v>500</v>
      </c>
      <c r="E5416" t="s">
        <v>3195</v>
      </c>
      <c r="F5416" t="s">
        <v>3226</v>
      </c>
      <c r="G5416" t="s">
        <v>3842</v>
      </c>
      <c r="H5416">
        <v>78</v>
      </c>
      <c r="I5416">
        <v>56</v>
      </c>
      <c r="K5416" t="s">
        <v>654</v>
      </c>
      <c r="L5416">
        <v>1</v>
      </c>
      <c r="M5416" t="s">
        <v>5411</v>
      </c>
    </row>
    <row r="5417" spans="1:13" x14ac:dyDescent="0.25">
      <c r="A5417">
        <v>2299</v>
      </c>
      <c r="B5417">
        <v>2015</v>
      </c>
      <c r="C5417" t="s">
        <v>3375</v>
      </c>
      <c r="D5417" t="s">
        <v>311</v>
      </c>
      <c r="E5417" t="s">
        <v>3195</v>
      </c>
      <c r="F5417" t="s">
        <v>3829</v>
      </c>
      <c r="G5417" t="s">
        <v>3841</v>
      </c>
      <c r="H5417">
        <v>84</v>
      </c>
      <c r="I5417">
        <v>49</v>
      </c>
      <c r="K5417" t="s">
        <v>3138</v>
      </c>
      <c r="L5417">
        <v>1</v>
      </c>
      <c r="M5417" t="s">
        <v>5412</v>
      </c>
    </row>
    <row r="5418" spans="1:13" x14ac:dyDescent="0.25">
      <c r="A5418">
        <v>2332</v>
      </c>
      <c r="B5418">
        <v>2015</v>
      </c>
      <c r="C5418" t="s">
        <v>3196</v>
      </c>
      <c r="D5418" t="s">
        <v>311</v>
      </c>
      <c r="E5418" t="s">
        <v>3195</v>
      </c>
      <c r="F5418" t="s">
        <v>3322</v>
      </c>
      <c r="G5418" t="s">
        <v>3842</v>
      </c>
      <c r="H5418">
        <v>74</v>
      </c>
      <c r="I5418">
        <v>57</v>
      </c>
      <c r="K5418" t="s">
        <v>3142</v>
      </c>
      <c r="L5418">
        <v>1</v>
      </c>
      <c r="M5418" t="s">
        <v>5425</v>
      </c>
    </row>
    <row r="5419" spans="1:13" x14ac:dyDescent="0.25">
      <c r="A5419">
        <v>2333</v>
      </c>
      <c r="B5419">
        <v>2015</v>
      </c>
      <c r="C5419" t="s">
        <v>3196</v>
      </c>
      <c r="D5419" t="s">
        <v>368</v>
      </c>
      <c r="E5419" t="s">
        <v>3195</v>
      </c>
      <c r="F5419" t="s">
        <v>3829</v>
      </c>
      <c r="G5419" t="s">
        <v>3191</v>
      </c>
      <c r="K5419" t="s">
        <v>3191</v>
      </c>
      <c r="L5419">
        <v>0</v>
      </c>
      <c r="M5419" t="s">
        <v>5426</v>
      </c>
    </row>
    <row r="5420" spans="1:13" x14ac:dyDescent="0.25">
      <c r="A5420">
        <v>2335</v>
      </c>
      <c r="B5420">
        <v>2015</v>
      </c>
      <c r="C5420" t="s">
        <v>3226</v>
      </c>
      <c r="D5420" t="s">
        <v>128</v>
      </c>
      <c r="E5420" t="s">
        <v>3195</v>
      </c>
      <c r="F5420" t="s">
        <v>3449</v>
      </c>
      <c r="G5420" t="s">
        <v>3842</v>
      </c>
      <c r="H5420">
        <v>68</v>
      </c>
      <c r="I5420">
        <v>60</v>
      </c>
      <c r="K5420" t="s">
        <v>258</v>
      </c>
      <c r="L5420">
        <v>1</v>
      </c>
      <c r="M5420" t="s">
        <v>5428</v>
      </c>
    </row>
    <row r="5421" spans="1:13" x14ac:dyDescent="0.25">
      <c r="A5421">
        <v>2336</v>
      </c>
      <c r="B5421">
        <v>2015</v>
      </c>
      <c r="C5421" t="s">
        <v>3226</v>
      </c>
      <c r="D5421" t="s">
        <v>68</v>
      </c>
      <c r="E5421" t="s">
        <v>3195</v>
      </c>
      <c r="F5421" t="s">
        <v>3427</v>
      </c>
      <c r="G5421" t="s">
        <v>3842</v>
      </c>
      <c r="H5421">
        <v>85</v>
      </c>
      <c r="I5421">
        <v>67</v>
      </c>
      <c r="K5421" t="s">
        <v>259</v>
      </c>
      <c r="L5421">
        <v>1</v>
      </c>
      <c r="M5421" t="s">
        <v>5429</v>
      </c>
    </row>
    <row r="5422" spans="1:13" x14ac:dyDescent="0.25">
      <c r="A5422">
        <v>2337</v>
      </c>
      <c r="B5422">
        <v>2015</v>
      </c>
      <c r="C5422" t="s">
        <v>3226</v>
      </c>
      <c r="D5422" t="s">
        <v>313</v>
      </c>
      <c r="E5422" t="s">
        <v>3195</v>
      </c>
      <c r="F5422" t="s">
        <v>3314</v>
      </c>
      <c r="G5422" t="s">
        <v>3842</v>
      </c>
      <c r="H5422">
        <v>84</v>
      </c>
      <c r="I5422">
        <v>80</v>
      </c>
      <c r="K5422" t="s">
        <v>260</v>
      </c>
      <c r="L5422">
        <v>1</v>
      </c>
      <c r="M5422" t="s">
        <v>5430</v>
      </c>
    </row>
    <row r="5423" spans="1:13" x14ac:dyDescent="0.25">
      <c r="A5423">
        <v>2368</v>
      </c>
      <c r="B5423">
        <v>2015</v>
      </c>
      <c r="C5423" t="s">
        <v>3322</v>
      </c>
      <c r="D5423" t="s">
        <v>14</v>
      </c>
      <c r="E5423" t="s">
        <v>3195</v>
      </c>
      <c r="F5423" t="s">
        <v>3245</v>
      </c>
      <c r="G5423" t="s">
        <v>3842</v>
      </c>
      <c r="H5423">
        <v>70</v>
      </c>
      <c r="I5423">
        <v>61</v>
      </c>
      <c r="K5423" t="s">
        <v>260</v>
      </c>
      <c r="L5423">
        <v>1</v>
      </c>
      <c r="M5423" t="s">
        <v>5445</v>
      </c>
    </row>
    <row r="5424" spans="1:13" x14ac:dyDescent="0.25">
      <c r="A5424">
        <v>2369</v>
      </c>
      <c r="B5424">
        <v>2015</v>
      </c>
      <c r="C5424" t="s">
        <v>3322</v>
      </c>
      <c r="D5424" t="s">
        <v>102</v>
      </c>
      <c r="E5424" t="s">
        <v>3195</v>
      </c>
      <c r="F5424" t="s">
        <v>3828</v>
      </c>
      <c r="G5424" t="s">
        <v>3841</v>
      </c>
      <c r="H5424">
        <v>73</v>
      </c>
      <c r="I5424">
        <v>66</v>
      </c>
      <c r="K5424" t="s">
        <v>101</v>
      </c>
      <c r="L5424">
        <v>1</v>
      </c>
      <c r="M5424" t="s">
        <v>5446</v>
      </c>
    </row>
    <row r="5425" spans="1:13" x14ac:dyDescent="0.25">
      <c r="A5425">
        <v>2397</v>
      </c>
      <c r="B5425">
        <v>2015</v>
      </c>
      <c r="C5425" t="s">
        <v>3829</v>
      </c>
      <c r="D5425" t="s">
        <v>64</v>
      </c>
      <c r="E5425" t="s">
        <v>3195</v>
      </c>
      <c r="F5425" t="s">
        <v>3500</v>
      </c>
      <c r="G5425" t="s">
        <v>3842</v>
      </c>
      <c r="H5425">
        <v>77</v>
      </c>
      <c r="I5425">
        <v>66</v>
      </c>
      <c r="K5425" t="s">
        <v>176</v>
      </c>
      <c r="L5425">
        <v>1</v>
      </c>
      <c r="M5425" t="s">
        <v>5455</v>
      </c>
    </row>
    <row r="5426" spans="1:13" x14ac:dyDescent="0.25">
      <c r="A5426">
        <v>2401</v>
      </c>
      <c r="B5426">
        <v>2015</v>
      </c>
      <c r="C5426" t="s">
        <v>3829</v>
      </c>
      <c r="D5426" t="s">
        <v>70</v>
      </c>
      <c r="E5426" t="s">
        <v>3195</v>
      </c>
      <c r="F5426" t="s">
        <v>3274</v>
      </c>
      <c r="G5426" t="s">
        <v>3842</v>
      </c>
      <c r="H5426">
        <v>60</v>
      </c>
      <c r="I5426">
        <v>55</v>
      </c>
      <c r="K5426" t="s">
        <v>261</v>
      </c>
      <c r="L5426">
        <v>1</v>
      </c>
      <c r="M5426" t="s">
        <v>5458</v>
      </c>
    </row>
    <row r="5427" spans="1:13" x14ac:dyDescent="0.25">
      <c r="A5427">
        <v>2405</v>
      </c>
      <c r="B5427">
        <v>2015</v>
      </c>
      <c r="C5427" t="s">
        <v>3829</v>
      </c>
      <c r="D5427" t="s">
        <v>107</v>
      </c>
      <c r="E5427" t="s">
        <v>3195</v>
      </c>
      <c r="F5427" t="s">
        <v>3348</v>
      </c>
      <c r="G5427" t="s">
        <v>3842</v>
      </c>
      <c r="H5427">
        <v>73</v>
      </c>
      <c r="I5427">
        <v>59</v>
      </c>
      <c r="K5427" t="s">
        <v>676</v>
      </c>
      <c r="L5427">
        <v>1</v>
      </c>
      <c r="M5427" t="s">
        <v>5460</v>
      </c>
    </row>
    <row r="5428" spans="1:13" x14ac:dyDescent="0.25">
      <c r="A5428">
        <v>2434</v>
      </c>
      <c r="B5428">
        <v>2015</v>
      </c>
      <c r="C5428" t="s">
        <v>3331</v>
      </c>
      <c r="D5428" t="s">
        <v>177</v>
      </c>
      <c r="E5428" t="s">
        <v>3195</v>
      </c>
      <c r="F5428" t="s">
        <v>3510</v>
      </c>
      <c r="G5428" t="s">
        <v>3842</v>
      </c>
      <c r="H5428">
        <v>82</v>
      </c>
      <c r="I5428">
        <v>71</v>
      </c>
      <c r="K5428" t="s">
        <v>261</v>
      </c>
      <c r="L5428">
        <v>1</v>
      </c>
      <c r="M5428" t="s">
        <v>5469</v>
      </c>
    </row>
    <row r="5429" spans="1:13" x14ac:dyDescent="0.25">
      <c r="A5429">
        <v>2435</v>
      </c>
      <c r="B5429">
        <v>2015</v>
      </c>
      <c r="C5429" t="s">
        <v>3331</v>
      </c>
      <c r="D5429" t="s">
        <v>102</v>
      </c>
      <c r="E5429" t="s">
        <v>3195</v>
      </c>
      <c r="F5429" t="s">
        <v>3474</v>
      </c>
      <c r="G5429" t="s">
        <v>3841</v>
      </c>
      <c r="H5429">
        <v>77</v>
      </c>
      <c r="I5429">
        <v>73</v>
      </c>
      <c r="K5429" t="s">
        <v>103</v>
      </c>
      <c r="L5429">
        <v>1</v>
      </c>
      <c r="M5429" t="s">
        <v>5470</v>
      </c>
    </row>
    <row r="5430" spans="1:13" x14ac:dyDescent="0.25">
      <c r="A5430">
        <v>2436</v>
      </c>
      <c r="B5430">
        <v>2015</v>
      </c>
      <c r="C5430" t="s">
        <v>3331</v>
      </c>
      <c r="D5430" t="s">
        <v>104</v>
      </c>
      <c r="E5430" t="s">
        <v>3195</v>
      </c>
      <c r="F5430" t="s">
        <v>3371</v>
      </c>
      <c r="G5430" t="s">
        <v>3841</v>
      </c>
      <c r="H5430">
        <v>73</v>
      </c>
      <c r="I5430">
        <v>70</v>
      </c>
      <c r="K5430" t="s">
        <v>105</v>
      </c>
      <c r="L5430">
        <v>1</v>
      </c>
      <c r="M5430" t="s">
        <v>5471</v>
      </c>
    </row>
    <row r="5431" spans="1:13" x14ac:dyDescent="0.25">
      <c r="A5431">
        <v>2494</v>
      </c>
      <c r="B5431">
        <v>2015</v>
      </c>
      <c r="C5431" t="s">
        <v>3357</v>
      </c>
      <c r="D5431" t="s">
        <v>311</v>
      </c>
      <c r="E5431" t="s">
        <v>3195</v>
      </c>
      <c r="F5431" t="s">
        <v>3358</v>
      </c>
      <c r="G5431" t="s">
        <v>3842</v>
      </c>
      <c r="H5431">
        <v>91</v>
      </c>
      <c r="I5431">
        <v>83</v>
      </c>
      <c r="K5431" t="s">
        <v>3151</v>
      </c>
      <c r="L5431">
        <v>1</v>
      </c>
      <c r="M5431" t="s">
        <v>5505</v>
      </c>
    </row>
    <row r="5432" spans="1:13" x14ac:dyDescent="0.25">
      <c r="A5432">
        <v>2495</v>
      </c>
      <c r="B5432">
        <v>2015</v>
      </c>
      <c r="C5432" t="s">
        <v>3357</v>
      </c>
      <c r="D5432" t="s">
        <v>368</v>
      </c>
      <c r="E5432" t="s">
        <v>3195</v>
      </c>
      <c r="F5432" t="s">
        <v>3386</v>
      </c>
      <c r="G5432" t="s">
        <v>3191</v>
      </c>
      <c r="K5432" t="s">
        <v>3191</v>
      </c>
      <c r="L5432">
        <v>0</v>
      </c>
      <c r="M5432" t="s">
        <v>5506</v>
      </c>
    </row>
    <row r="5433" spans="1:13" x14ac:dyDescent="0.25">
      <c r="A5433">
        <v>2499</v>
      </c>
      <c r="B5433">
        <v>2015</v>
      </c>
      <c r="C5433" t="s">
        <v>3358</v>
      </c>
      <c r="D5433" t="s">
        <v>70</v>
      </c>
      <c r="E5433" t="s">
        <v>3195</v>
      </c>
      <c r="F5433" t="s">
        <v>3401</v>
      </c>
      <c r="G5433" t="s">
        <v>3841</v>
      </c>
      <c r="H5433">
        <v>86</v>
      </c>
      <c r="I5433">
        <v>75</v>
      </c>
      <c r="K5433" t="s">
        <v>15</v>
      </c>
      <c r="L5433">
        <v>1</v>
      </c>
      <c r="M5433" t="s">
        <v>5510</v>
      </c>
    </row>
    <row r="5434" spans="1:13" x14ac:dyDescent="0.25">
      <c r="A5434">
        <v>2534</v>
      </c>
      <c r="B5434">
        <v>2015</v>
      </c>
      <c r="C5434" t="s">
        <v>3390</v>
      </c>
      <c r="D5434" t="s">
        <v>180</v>
      </c>
      <c r="E5434" t="s">
        <v>3195</v>
      </c>
      <c r="F5434" t="s">
        <v>3394</v>
      </c>
      <c r="G5434" t="s">
        <v>3841</v>
      </c>
      <c r="H5434">
        <v>75</v>
      </c>
      <c r="I5434">
        <v>72</v>
      </c>
      <c r="J5434" t="s">
        <v>3843</v>
      </c>
      <c r="K5434" t="s">
        <v>25</v>
      </c>
      <c r="L5434">
        <v>1</v>
      </c>
      <c r="M5434" t="s">
        <v>5540</v>
      </c>
    </row>
    <row r="5435" spans="1:13" x14ac:dyDescent="0.25">
      <c r="A5435">
        <v>2536</v>
      </c>
      <c r="B5435">
        <v>2015</v>
      </c>
      <c r="C5435" t="s">
        <v>3390</v>
      </c>
      <c r="D5435" t="s">
        <v>26</v>
      </c>
      <c r="E5435" t="s">
        <v>3195</v>
      </c>
      <c r="F5435" t="s">
        <v>3463</v>
      </c>
      <c r="G5435" t="s">
        <v>3841</v>
      </c>
      <c r="H5435">
        <v>59</v>
      </c>
      <c r="I5435">
        <v>50</v>
      </c>
      <c r="K5435" t="s">
        <v>918</v>
      </c>
      <c r="L5435">
        <v>1</v>
      </c>
      <c r="M5435" t="s">
        <v>5542</v>
      </c>
    </row>
    <row r="5436" spans="1:13" x14ac:dyDescent="0.25">
      <c r="A5436">
        <v>2585</v>
      </c>
      <c r="B5436">
        <v>2015</v>
      </c>
      <c r="C5436" t="s">
        <v>3284</v>
      </c>
      <c r="D5436" t="s">
        <v>311</v>
      </c>
      <c r="E5436" t="s">
        <v>3195</v>
      </c>
      <c r="F5436" t="s">
        <v>3391</v>
      </c>
      <c r="G5436" t="s">
        <v>3842</v>
      </c>
      <c r="H5436">
        <v>76</v>
      </c>
      <c r="I5436">
        <v>73</v>
      </c>
      <c r="J5436" t="s">
        <v>3843</v>
      </c>
      <c r="K5436" t="s">
        <v>3152</v>
      </c>
      <c r="L5436">
        <v>1</v>
      </c>
      <c r="M5436" t="s">
        <v>5580</v>
      </c>
    </row>
    <row r="5437" spans="1:13" x14ac:dyDescent="0.25">
      <c r="A5437">
        <v>2586</v>
      </c>
      <c r="B5437">
        <v>2015</v>
      </c>
      <c r="C5437" t="s">
        <v>3284</v>
      </c>
      <c r="D5437" t="s">
        <v>368</v>
      </c>
      <c r="E5437" t="s">
        <v>3195</v>
      </c>
      <c r="F5437" t="s">
        <v>3389</v>
      </c>
      <c r="G5437" t="s">
        <v>3191</v>
      </c>
      <c r="K5437" t="s">
        <v>3191</v>
      </c>
      <c r="L5437">
        <v>0</v>
      </c>
      <c r="M5437" t="s">
        <v>5581</v>
      </c>
    </row>
    <row r="5438" spans="1:13" x14ac:dyDescent="0.25">
      <c r="A5438">
        <v>2621</v>
      </c>
      <c r="B5438">
        <v>2015</v>
      </c>
      <c r="C5438" t="s">
        <v>3399</v>
      </c>
      <c r="D5438" t="s">
        <v>14</v>
      </c>
      <c r="E5438" t="s">
        <v>3195</v>
      </c>
      <c r="F5438" t="s">
        <v>3522</v>
      </c>
      <c r="G5438" t="s">
        <v>3842</v>
      </c>
      <c r="H5438">
        <v>75</v>
      </c>
      <c r="I5438">
        <v>68</v>
      </c>
      <c r="K5438" t="s">
        <v>15</v>
      </c>
      <c r="L5438">
        <v>1</v>
      </c>
      <c r="M5438" t="s">
        <v>5608</v>
      </c>
    </row>
    <row r="5439" spans="1:13" x14ac:dyDescent="0.25">
      <c r="A5439">
        <v>2623</v>
      </c>
      <c r="B5439">
        <v>2015</v>
      </c>
      <c r="C5439" t="s">
        <v>3399</v>
      </c>
      <c r="D5439" t="s">
        <v>16</v>
      </c>
      <c r="E5439" t="s">
        <v>3195</v>
      </c>
      <c r="F5439" t="s">
        <v>3486</v>
      </c>
      <c r="G5439" t="s">
        <v>3841</v>
      </c>
      <c r="H5439">
        <v>78</v>
      </c>
      <c r="I5439">
        <v>60</v>
      </c>
      <c r="K5439" t="s">
        <v>19</v>
      </c>
      <c r="L5439">
        <v>1</v>
      </c>
      <c r="M5439" t="s">
        <v>5610</v>
      </c>
    </row>
    <row r="5440" spans="1:13" x14ac:dyDescent="0.25">
      <c r="A5440">
        <v>2653</v>
      </c>
      <c r="B5440">
        <v>2015</v>
      </c>
      <c r="C5440" t="s">
        <v>3389</v>
      </c>
      <c r="D5440" t="s">
        <v>102</v>
      </c>
      <c r="E5440" t="s">
        <v>3195</v>
      </c>
      <c r="F5440" t="s">
        <v>3477</v>
      </c>
      <c r="G5440" t="s">
        <v>3842</v>
      </c>
      <c r="H5440">
        <v>70</v>
      </c>
      <c r="I5440">
        <v>63</v>
      </c>
      <c r="J5440" t="s">
        <v>3843</v>
      </c>
      <c r="K5440" t="s">
        <v>19</v>
      </c>
      <c r="L5440">
        <v>1</v>
      </c>
      <c r="M5440" t="s">
        <v>5631</v>
      </c>
    </row>
    <row r="5441" spans="1:13" x14ac:dyDescent="0.25">
      <c r="A5441">
        <v>2654</v>
      </c>
      <c r="B5441">
        <v>2015</v>
      </c>
      <c r="C5441" t="s">
        <v>3389</v>
      </c>
      <c r="D5441" t="s">
        <v>16</v>
      </c>
      <c r="E5441" t="s">
        <v>3195</v>
      </c>
      <c r="F5441" t="s">
        <v>3513</v>
      </c>
      <c r="G5441" t="s">
        <v>3841</v>
      </c>
      <c r="H5441">
        <v>40</v>
      </c>
      <c r="I5441">
        <v>36</v>
      </c>
      <c r="K5441" t="s">
        <v>21</v>
      </c>
      <c r="L5441">
        <v>1</v>
      </c>
      <c r="M5441" t="s">
        <v>5632</v>
      </c>
    </row>
    <row r="5442" spans="1:13" x14ac:dyDescent="0.25">
      <c r="A5442">
        <v>2679</v>
      </c>
      <c r="B5442">
        <v>2015</v>
      </c>
      <c r="C5442" t="s">
        <v>3389</v>
      </c>
      <c r="D5442" t="s">
        <v>311</v>
      </c>
      <c r="E5442" t="s">
        <v>3195</v>
      </c>
      <c r="F5442" t="s">
        <v>3364</v>
      </c>
      <c r="G5442" t="s">
        <v>3842</v>
      </c>
      <c r="H5442">
        <v>63</v>
      </c>
      <c r="I5442">
        <v>57</v>
      </c>
      <c r="K5442" t="s">
        <v>2543</v>
      </c>
      <c r="L5442">
        <v>1</v>
      </c>
      <c r="M5442" t="s">
        <v>5649</v>
      </c>
    </row>
    <row r="5443" spans="1:13" x14ac:dyDescent="0.25">
      <c r="A5443">
        <v>2739</v>
      </c>
      <c r="B5443">
        <v>2015</v>
      </c>
      <c r="C5443" t="s">
        <v>3385</v>
      </c>
      <c r="D5443" t="s">
        <v>311</v>
      </c>
      <c r="E5443" t="s">
        <v>3195</v>
      </c>
      <c r="F5443" t="s">
        <v>3386</v>
      </c>
      <c r="G5443" t="s">
        <v>3841</v>
      </c>
      <c r="H5443">
        <v>70</v>
      </c>
      <c r="I5443">
        <v>60</v>
      </c>
      <c r="K5443" t="s">
        <v>2396</v>
      </c>
      <c r="L5443">
        <v>1</v>
      </c>
      <c r="M5443" t="s">
        <v>5682</v>
      </c>
    </row>
    <row r="5444" spans="1:13" x14ac:dyDescent="0.25">
      <c r="A5444">
        <v>2779</v>
      </c>
      <c r="B5444">
        <v>2015</v>
      </c>
      <c r="C5444" t="s">
        <v>3388</v>
      </c>
      <c r="D5444" t="s">
        <v>28</v>
      </c>
      <c r="E5444" t="s">
        <v>3195</v>
      </c>
      <c r="F5444" t="s">
        <v>3533</v>
      </c>
      <c r="G5444" t="s">
        <v>3841</v>
      </c>
      <c r="H5444">
        <v>70</v>
      </c>
      <c r="I5444">
        <v>61</v>
      </c>
      <c r="K5444" t="s">
        <v>841</v>
      </c>
      <c r="L5444">
        <v>1</v>
      </c>
      <c r="M5444" t="s">
        <v>5704</v>
      </c>
    </row>
    <row r="5445" spans="1:13" x14ac:dyDescent="0.25">
      <c r="A5445">
        <v>2780</v>
      </c>
      <c r="B5445">
        <v>2015</v>
      </c>
      <c r="C5445" t="s">
        <v>3388</v>
      </c>
      <c r="D5445" t="s">
        <v>181</v>
      </c>
      <c r="E5445" t="s">
        <v>3195</v>
      </c>
      <c r="F5445" t="s">
        <v>3434</v>
      </c>
      <c r="G5445" t="s">
        <v>3842</v>
      </c>
      <c r="H5445">
        <v>66</v>
      </c>
      <c r="I5445">
        <v>56</v>
      </c>
      <c r="K5445" t="s">
        <v>856</v>
      </c>
      <c r="L5445">
        <v>1</v>
      </c>
      <c r="M5445" t="s">
        <v>5705</v>
      </c>
    </row>
    <row r="5446" spans="1:13" x14ac:dyDescent="0.25">
      <c r="A5446">
        <v>2802</v>
      </c>
      <c r="B5446">
        <v>2015</v>
      </c>
      <c r="C5446" t="s">
        <v>3391</v>
      </c>
      <c r="D5446" t="s">
        <v>128</v>
      </c>
      <c r="E5446" t="s">
        <v>3195</v>
      </c>
      <c r="F5446" t="s">
        <v>3314</v>
      </c>
      <c r="G5446" t="s">
        <v>3841</v>
      </c>
      <c r="H5446">
        <v>73</v>
      </c>
      <c r="I5446">
        <v>64</v>
      </c>
      <c r="K5446" t="s">
        <v>13</v>
      </c>
      <c r="L5446">
        <v>1</v>
      </c>
      <c r="M5446" t="s">
        <v>5711</v>
      </c>
    </row>
    <row r="5447" spans="1:13" x14ac:dyDescent="0.25">
      <c r="A5447">
        <v>2803</v>
      </c>
      <c r="B5447">
        <v>2015</v>
      </c>
      <c r="C5447" t="s">
        <v>3391</v>
      </c>
      <c r="D5447" t="s">
        <v>12</v>
      </c>
      <c r="E5447" t="s">
        <v>3195</v>
      </c>
      <c r="F5447" t="s">
        <v>3304</v>
      </c>
      <c r="G5447" t="s">
        <v>3841</v>
      </c>
      <c r="H5447">
        <v>72</v>
      </c>
      <c r="I5447">
        <v>58</v>
      </c>
      <c r="K5447" t="s">
        <v>67</v>
      </c>
      <c r="L5447">
        <v>1</v>
      </c>
      <c r="M5447" t="s">
        <v>5712</v>
      </c>
    </row>
    <row r="5448" spans="1:13" x14ac:dyDescent="0.25">
      <c r="A5448">
        <v>2804</v>
      </c>
      <c r="B5448">
        <v>2015</v>
      </c>
      <c r="C5448" t="s">
        <v>3391</v>
      </c>
      <c r="D5448" t="s">
        <v>313</v>
      </c>
      <c r="E5448" t="s">
        <v>3195</v>
      </c>
      <c r="F5448" t="s">
        <v>3449</v>
      </c>
      <c r="G5448" t="s">
        <v>3842</v>
      </c>
      <c r="H5448">
        <v>59</v>
      </c>
      <c r="I5448">
        <v>56</v>
      </c>
      <c r="K5448" t="s">
        <v>17</v>
      </c>
      <c r="L5448">
        <v>1</v>
      </c>
      <c r="M5448" t="s">
        <v>5713</v>
      </c>
    </row>
    <row r="5449" spans="1:13" x14ac:dyDescent="0.25">
      <c r="A5449">
        <v>2861</v>
      </c>
      <c r="B5449">
        <v>2015</v>
      </c>
      <c r="C5449" t="s">
        <v>3433</v>
      </c>
      <c r="D5449" t="s">
        <v>58</v>
      </c>
      <c r="E5449" t="s">
        <v>3195</v>
      </c>
      <c r="F5449" t="s">
        <v>3427</v>
      </c>
      <c r="G5449" t="s">
        <v>3841</v>
      </c>
      <c r="H5449">
        <v>72</v>
      </c>
      <c r="I5449">
        <v>64</v>
      </c>
      <c r="K5449" t="s">
        <v>1255</v>
      </c>
      <c r="L5449">
        <v>1</v>
      </c>
      <c r="M5449" t="s">
        <v>5749</v>
      </c>
    </row>
    <row r="5450" spans="1:13" x14ac:dyDescent="0.25">
      <c r="A5450">
        <v>2891</v>
      </c>
      <c r="B5450">
        <v>2015</v>
      </c>
      <c r="C5450" t="s">
        <v>3422</v>
      </c>
      <c r="D5450" t="s">
        <v>942</v>
      </c>
      <c r="E5450" t="s">
        <v>3195</v>
      </c>
      <c r="F5450" t="s">
        <v>3430</v>
      </c>
      <c r="G5450" t="s">
        <v>3841</v>
      </c>
      <c r="H5450">
        <v>68</v>
      </c>
      <c r="I5450">
        <v>60</v>
      </c>
      <c r="K5450" t="s">
        <v>1269</v>
      </c>
      <c r="L5450">
        <v>1</v>
      </c>
      <c r="M5450" t="s">
        <v>5775</v>
      </c>
    </row>
    <row r="5451" spans="1:13" x14ac:dyDescent="0.25">
      <c r="A5451">
        <v>2896</v>
      </c>
      <c r="B5451">
        <v>2015</v>
      </c>
      <c r="C5451" t="s">
        <v>3429</v>
      </c>
      <c r="D5451" t="s">
        <v>14</v>
      </c>
      <c r="E5451" t="s">
        <v>3195</v>
      </c>
      <c r="F5451" t="s">
        <v>3532</v>
      </c>
      <c r="G5451" t="s">
        <v>3842</v>
      </c>
      <c r="H5451">
        <v>61</v>
      </c>
      <c r="I5451">
        <v>48</v>
      </c>
      <c r="K5451" t="s">
        <v>101</v>
      </c>
      <c r="L5451">
        <v>1</v>
      </c>
      <c r="M5451" t="s">
        <v>5780</v>
      </c>
    </row>
    <row r="5452" spans="1:13" x14ac:dyDescent="0.25">
      <c r="A5452">
        <v>2922</v>
      </c>
      <c r="B5452">
        <v>2015</v>
      </c>
      <c r="C5452" t="s">
        <v>3429</v>
      </c>
      <c r="D5452" t="s">
        <v>942</v>
      </c>
      <c r="E5452" t="s">
        <v>3195</v>
      </c>
      <c r="F5452" t="s">
        <v>3426</v>
      </c>
      <c r="G5452" t="s">
        <v>3842</v>
      </c>
      <c r="H5452">
        <v>74</v>
      </c>
      <c r="I5452">
        <v>57</v>
      </c>
      <c r="K5452" t="s">
        <v>643</v>
      </c>
      <c r="L5452">
        <v>1</v>
      </c>
      <c r="M5452" t="s">
        <v>5802</v>
      </c>
    </row>
    <row r="5453" spans="1:13" x14ac:dyDescent="0.25">
      <c r="A5453">
        <v>2923</v>
      </c>
      <c r="B5453">
        <v>2015</v>
      </c>
      <c r="C5453" t="s">
        <v>3429</v>
      </c>
      <c r="D5453" t="s">
        <v>310</v>
      </c>
      <c r="E5453" t="s">
        <v>3195</v>
      </c>
      <c r="F5453" t="s">
        <v>3427</v>
      </c>
      <c r="G5453" t="s">
        <v>3842</v>
      </c>
      <c r="H5453">
        <v>73</v>
      </c>
      <c r="I5453">
        <v>70</v>
      </c>
      <c r="K5453" t="s">
        <v>1272</v>
      </c>
      <c r="L5453">
        <v>1</v>
      </c>
      <c r="M5453" t="s">
        <v>5803</v>
      </c>
    </row>
    <row r="5454" spans="1:13" x14ac:dyDescent="0.25">
      <c r="A5454">
        <v>2924</v>
      </c>
      <c r="B5454">
        <v>2015</v>
      </c>
      <c r="C5454" t="s">
        <v>3429</v>
      </c>
      <c r="D5454" t="s">
        <v>60</v>
      </c>
      <c r="E5454" t="s">
        <v>3195</v>
      </c>
      <c r="F5454" t="s">
        <v>3425</v>
      </c>
      <c r="G5454" t="s">
        <v>3842</v>
      </c>
      <c r="H5454">
        <v>81</v>
      </c>
      <c r="I5454">
        <v>70</v>
      </c>
      <c r="K5454" t="s">
        <v>1273</v>
      </c>
      <c r="L5454">
        <v>1</v>
      </c>
      <c r="M5454" t="s">
        <v>5804</v>
      </c>
    </row>
    <row r="5455" spans="1:13" x14ac:dyDescent="0.25">
      <c r="A5455">
        <v>2929</v>
      </c>
      <c r="B5455">
        <v>2015</v>
      </c>
      <c r="C5455" t="s">
        <v>3427</v>
      </c>
      <c r="D5455" t="s">
        <v>313</v>
      </c>
      <c r="E5455" t="s">
        <v>3195</v>
      </c>
      <c r="F5455" t="s">
        <v>3307</v>
      </c>
      <c r="G5455" t="s">
        <v>3841</v>
      </c>
      <c r="H5455">
        <v>58</v>
      </c>
      <c r="I5455">
        <v>46</v>
      </c>
      <c r="K5455" t="s">
        <v>17</v>
      </c>
      <c r="L5455">
        <v>1</v>
      </c>
      <c r="M5455" t="s">
        <v>5807</v>
      </c>
    </row>
    <row r="5456" spans="1:13" x14ac:dyDescent="0.25">
      <c r="A5456">
        <v>2957</v>
      </c>
      <c r="B5456">
        <v>2015</v>
      </c>
      <c r="C5456" t="s">
        <v>3427</v>
      </c>
      <c r="D5456" t="s">
        <v>942</v>
      </c>
      <c r="E5456" t="s">
        <v>3195</v>
      </c>
      <c r="F5456" t="s">
        <v>3423</v>
      </c>
      <c r="G5456" t="s">
        <v>3842</v>
      </c>
      <c r="H5456">
        <v>72</v>
      </c>
      <c r="I5456">
        <v>71</v>
      </c>
      <c r="J5456" t="s">
        <v>3843</v>
      </c>
      <c r="K5456" t="s">
        <v>1284</v>
      </c>
      <c r="L5456">
        <v>1</v>
      </c>
      <c r="M5456" t="s">
        <v>5827</v>
      </c>
    </row>
    <row r="5457" spans="1:13" x14ac:dyDescent="0.25">
      <c r="A5457">
        <v>2959</v>
      </c>
      <c r="B5457">
        <v>2015</v>
      </c>
      <c r="C5457" t="s">
        <v>3423</v>
      </c>
      <c r="D5457" t="s">
        <v>64</v>
      </c>
      <c r="E5457" t="s">
        <v>3195</v>
      </c>
      <c r="F5457" t="s">
        <v>3463</v>
      </c>
      <c r="G5457" t="s">
        <v>3842</v>
      </c>
      <c r="H5457">
        <v>100</v>
      </c>
      <c r="I5457">
        <v>99</v>
      </c>
      <c r="J5457" t="s">
        <v>3846</v>
      </c>
      <c r="K5457" t="s">
        <v>176</v>
      </c>
      <c r="L5457">
        <v>1</v>
      </c>
      <c r="M5457" t="s">
        <v>5828</v>
      </c>
    </row>
    <row r="5458" spans="1:13" x14ac:dyDescent="0.25">
      <c r="A5458">
        <v>2960</v>
      </c>
      <c r="B5458">
        <v>2015</v>
      </c>
      <c r="C5458" t="s">
        <v>3423</v>
      </c>
      <c r="D5458" t="s">
        <v>8</v>
      </c>
      <c r="E5458" t="s">
        <v>3195</v>
      </c>
      <c r="F5458" t="s">
        <v>3533</v>
      </c>
      <c r="G5458" t="s">
        <v>3842</v>
      </c>
      <c r="H5458">
        <v>74</v>
      </c>
      <c r="I5458">
        <v>62</v>
      </c>
      <c r="K5458" t="s">
        <v>258</v>
      </c>
      <c r="L5458">
        <v>1</v>
      </c>
      <c r="M5458" t="s">
        <v>5829</v>
      </c>
    </row>
    <row r="5459" spans="1:13" x14ac:dyDescent="0.25">
      <c r="A5459">
        <v>2995</v>
      </c>
      <c r="B5459">
        <v>2015</v>
      </c>
      <c r="C5459" t="s">
        <v>3428</v>
      </c>
      <c r="D5459" t="s">
        <v>14</v>
      </c>
      <c r="E5459" t="s">
        <v>3195</v>
      </c>
      <c r="F5459" t="s">
        <v>3462</v>
      </c>
      <c r="G5459" t="s">
        <v>3841</v>
      </c>
      <c r="H5459">
        <v>51</v>
      </c>
      <c r="I5459">
        <v>50</v>
      </c>
      <c r="K5459" t="s">
        <v>19</v>
      </c>
      <c r="L5459">
        <v>1</v>
      </c>
      <c r="M5459" t="s">
        <v>5851</v>
      </c>
    </row>
    <row r="5460" spans="1:13" x14ac:dyDescent="0.25">
      <c r="A5460">
        <v>3021</v>
      </c>
      <c r="B5460">
        <v>2015</v>
      </c>
      <c r="C5460" t="s">
        <v>3428</v>
      </c>
      <c r="D5460" t="s">
        <v>58</v>
      </c>
      <c r="E5460" t="s">
        <v>3195</v>
      </c>
      <c r="F5460" t="s">
        <v>3426</v>
      </c>
      <c r="G5460" t="s">
        <v>3841</v>
      </c>
      <c r="H5460">
        <v>80</v>
      </c>
      <c r="I5460">
        <v>70</v>
      </c>
      <c r="K5460" t="s">
        <v>1298</v>
      </c>
      <c r="L5460">
        <v>1</v>
      </c>
      <c r="M5460" t="s">
        <v>5869</v>
      </c>
    </row>
    <row r="5461" spans="1:13" x14ac:dyDescent="0.25">
      <c r="A5461">
        <v>3024</v>
      </c>
      <c r="B5461">
        <v>2015</v>
      </c>
      <c r="C5461" t="s">
        <v>3430</v>
      </c>
      <c r="D5461" t="s">
        <v>128</v>
      </c>
      <c r="E5461" t="s">
        <v>3195</v>
      </c>
      <c r="F5461" t="s">
        <v>3328</v>
      </c>
      <c r="G5461" t="s">
        <v>3842</v>
      </c>
      <c r="H5461">
        <v>81</v>
      </c>
      <c r="I5461">
        <v>79</v>
      </c>
      <c r="J5461" t="s">
        <v>3843</v>
      </c>
      <c r="K5461" t="s">
        <v>99</v>
      </c>
      <c r="L5461">
        <v>1</v>
      </c>
      <c r="M5461" t="s">
        <v>5872</v>
      </c>
    </row>
    <row r="5462" spans="1:13" x14ac:dyDescent="0.25">
      <c r="A5462">
        <v>3025</v>
      </c>
      <c r="B5462">
        <v>2015</v>
      </c>
      <c r="C5462" t="s">
        <v>3430</v>
      </c>
      <c r="D5462" t="s">
        <v>12</v>
      </c>
      <c r="E5462" t="s">
        <v>3195</v>
      </c>
      <c r="F5462" t="s">
        <v>3347</v>
      </c>
      <c r="G5462" t="s">
        <v>3841</v>
      </c>
      <c r="H5462">
        <v>82</v>
      </c>
      <c r="I5462">
        <v>72</v>
      </c>
      <c r="K5462" t="s">
        <v>15</v>
      </c>
      <c r="L5462">
        <v>1</v>
      </c>
      <c r="M5462" t="s">
        <v>5873</v>
      </c>
    </row>
    <row r="5463" spans="1:13" x14ac:dyDescent="0.25">
      <c r="A5463">
        <v>3053</v>
      </c>
      <c r="B5463">
        <v>2015</v>
      </c>
      <c r="C5463" t="s">
        <v>3430</v>
      </c>
      <c r="D5463" t="s">
        <v>58</v>
      </c>
      <c r="E5463" t="s">
        <v>3195</v>
      </c>
      <c r="F5463" t="s">
        <v>3424</v>
      </c>
      <c r="G5463" t="s">
        <v>3842</v>
      </c>
      <c r="H5463">
        <v>65</v>
      </c>
      <c r="I5463">
        <v>61</v>
      </c>
      <c r="K5463" t="s">
        <v>1312</v>
      </c>
      <c r="L5463">
        <v>1</v>
      </c>
      <c r="M5463" t="s">
        <v>5889</v>
      </c>
    </row>
    <row r="5464" spans="1:13" x14ac:dyDescent="0.25">
      <c r="A5464">
        <v>3055</v>
      </c>
      <c r="B5464">
        <v>2015</v>
      </c>
      <c r="C5464" t="s">
        <v>3430</v>
      </c>
      <c r="D5464" t="s">
        <v>310</v>
      </c>
      <c r="E5464" t="s">
        <v>3195</v>
      </c>
      <c r="F5464" t="s">
        <v>3425</v>
      </c>
      <c r="G5464" t="s">
        <v>3841</v>
      </c>
      <c r="H5464">
        <v>71</v>
      </c>
      <c r="I5464">
        <v>58</v>
      </c>
      <c r="K5464" t="s">
        <v>1314</v>
      </c>
      <c r="L5464">
        <v>1</v>
      </c>
      <c r="M5464" t="s">
        <v>5890</v>
      </c>
    </row>
    <row r="5465" spans="1:13" x14ac:dyDescent="0.25">
      <c r="A5465">
        <v>3058</v>
      </c>
      <c r="B5465">
        <v>2015</v>
      </c>
      <c r="C5465" t="s">
        <v>3424</v>
      </c>
      <c r="D5465" t="s">
        <v>128</v>
      </c>
      <c r="E5465" t="s">
        <v>3195</v>
      </c>
      <c r="F5465" t="s">
        <v>3520</v>
      </c>
      <c r="G5465" t="s">
        <v>3841</v>
      </c>
      <c r="H5465">
        <v>63</v>
      </c>
      <c r="I5465">
        <v>38</v>
      </c>
      <c r="K5465" t="s">
        <v>13</v>
      </c>
      <c r="L5465">
        <v>1</v>
      </c>
      <c r="M5465" t="s">
        <v>5892</v>
      </c>
    </row>
    <row r="5466" spans="1:13" x14ac:dyDescent="0.25">
      <c r="A5466">
        <v>3059</v>
      </c>
      <c r="B5466">
        <v>2015</v>
      </c>
      <c r="C5466" t="s">
        <v>3424</v>
      </c>
      <c r="D5466" t="s">
        <v>12</v>
      </c>
      <c r="E5466" t="s">
        <v>3195</v>
      </c>
      <c r="F5466" t="s">
        <v>3359</v>
      </c>
      <c r="G5466" t="s">
        <v>3841</v>
      </c>
      <c r="H5466">
        <v>69</v>
      </c>
      <c r="I5466">
        <v>49</v>
      </c>
      <c r="K5466" t="s">
        <v>67</v>
      </c>
      <c r="L5466">
        <v>1</v>
      </c>
      <c r="M5466" t="s">
        <v>5893</v>
      </c>
    </row>
    <row r="5467" spans="1:13" x14ac:dyDescent="0.25">
      <c r="A5467">
        <v>3093</v>
      </c>
      <c r="B5467">
        <v>2015</v>
      </c>
      <c r="C5467" t="s">
        <v>3432</v>
      </c>
      <c r="D5467" t="s">
        <v>102</v>
      </c>
      <c r="E5467" t="s">
        <v>3195</v>
      </c>
      <c r="F5467" t="s">
        <v>3360</v>
      </c>
      <c r="G5467" t="s">
        <v>3842</v>
      </c>
      <c r="H5467">
        <v>65</v>
      </c>
      <c r="I5467">
        <v>57</v>
      </c>
      <c r="K5467" t="s">
        <v>235</v>
      </c>
      <c r="L5467">
        <v>1</v>
      </c>
      <c r="M5467" t="s">
        <v>5910</v>
      </c>
    </row>
    <row r="5468" spans="1:13" x14ac:dyDescent="0.25">
      <c r="A5468">
        <v>3094</v>
      </c>
      <c r="B5468">
        <v>2015</v>
      </c>
      <c r="C5468" t="s">
        <v>3432</v>
      </c>
      <c r="D5468" t="s">
        <v>16</v>
      </c>
      <c r="E5468" t="s">
        <v>3195</v>
      </c>
      <c r="F5468" t="s">
        <v>3485</v>
      </c>
      <c r="G5468" t="s">
        <v>3842</v>
      </c>
      <c r="H5468">
        <v>57</v>
      </c>
      <c r="I5468">
        <v>46</v>
      </c>
      <c r="K5468" t="s">
        <v>290</v>
      </c>
      <c r="L5468">
        <v>1</v>
      </c>
      <c r="M5468" t="s">
        <v>5911</v>
      </c>
    </row>
    <row r="5469" spans="1:13" x14ac:dyDescent="0.25">
      <c r="A5469">
        <v>3119</v>
      </c>
      <c r="B5469">
        <v>2015</v>
      </c>
      <c r="C5469" t="s">
        <v>3432</v>
      </c>
      <c r="D5469" t="s">
        <v>942</v>
      </c>
      <c r="E5469" t="s">
        <v>3195</v>
      </c>
      <c r="F5469" t="s">
        <v>3425</v>
      </c>
      <c r="G5469" t="s">
        <v>3841</v>
      </c>
      <c r="H5469">
        <v>67</v>
      </c>
      <c r="I5469">
        <v>66</v>
      </c>
      <c r="K5469" t="s">
        <v>1329</v>
      </c>
      <c r="L5469">
        <v>1</v>
      </c>
      <c r="M5469" t="s">
        <v>5920</v>
      </c>
    </row>
    <row r="5470" spans="1:13" x14ac:dyDescent="0.25">
      <c r="A5470">
        <v>3187</v>
      </c>
      <c r="B5470">
        <v>2015</v>
      </c>
      <c r="C5470" t="s">
        <v>3348</v>
      </c>
      <c r="D5470" t="s">
        <v>177</v>
      </c>
      <c r="E5470" t="s">
        <v>3195</v>
      </c>
      <c r="F5470" t="s">
        <v>3311</v>
      </c>
      <c r="G5470" t="s">
        <v>3842</v>
      </c>
      <c r="H5470">
        <v>88</v>
      </c>
      <c r="I5470">
        <v>62</v>
      </c>
      <c r="K5470" t="s">
        <v>261</v>
      </c>
      <c r="L5470">
        <v>1</v>
      </c>
      <c r="M5470" t="s">
        <v>5946</v>
      </c>
    </row>
    <row r="5471" spans="1:13" x14ac:dyDescent="0.25">
      <c r="A5471">
        <v>3192</v>
      </c>
      <c r="B5471">
        <v>2015</v>
      </c>
      <c r="C5471" t="s">
        <v>3348</v>
      </c>
      <c r="D5471" t="s">
        <v>24</v>
      </c>
      <c r="E5471" t="s">
        <v>3195</v>
      </c>
      <c r="F5471" t="s">
        <v>3416</v>
      </c>
      <c r="G5471" t="s">
        <v>3841</v>
      </c>
      <c r="H5471">
        <v>77</v>
      </c>
      <c r="I5471">
        <v>70</v>
      </c>
      <c r="K5471" t="s">
        <v>265</v>
      </c>
      <c r="L5471">
        <v>1</v>
      </c>
      <c r="M5471" t="s">
        <v>5948</v>
      </c>
    </row>
    <row r="5472" spans="1:13" x14ac:dyDescent="0.25">
      <c r="A5472">
        <v>3194</v>
      </c>
      <c r="B5472">
        <v>2015</v>
      </c>
      <c r="C5472" t="s">
        <v>3348</v>
      </c>
      <c r="D5472" t="s">
        <v>26</v>
      </c>
      <c r="E5472" t="s">
        <v>3195</v>
      </c>
      <c r="F5472" t="s">
        <v>3356</v>
      </c>
      <c r="G5472" t="s">
        <v>3842</v>
      </c>
      <c r="H5472">
        <v>62</v>
      </c>
      <c r="I5472">
        <v>59</v>
      </c>
      <c r="K5472" t="s">
        <v>267</v>
      </c>
      <c r="L5472">
        <v>1</v>
      </c>
      <c r="M5472" t="s">
        <v>5950</v>
      </c>
    </row>
    <row r="5473" spans="1:13" x14ac:dyDescent="0.25">
      <c r="A5473">
        <v>3214</v>
      </c>
      <c r="B5473">
        <v>2015</v>
      </c>
      <c r="C5473" t="s">
        <v>3348</v>
      </c>
      <c r="D5473" t="s">
        <v>311</v>
      </c>
      <c r="E5473" t="s">
        <v>3195</v>
      </c>
      <c r="F5473" t="s">
        <v>3274</v>
      </c>
      <c r="G5473" t="s">
        <v>3841</v>
      </c>
      <c r="H5473">
        <v>73</v>
      </c>
      <c r="I5473">
        <v>55</v>
      </c>
      <c r="K5473" t="s">
        <v>2039</v>
      </c>
      <c r="L5473">
        <v>1</v>
      </c>
      <c r="M5473" t="s">
        <v>5969</v>
      </c>
    </row>
    <row r="5474" spans="1:13" x14ac:dyDescent="0.25">
      <c r="A5474">
        <v>3246</v>
      </c>
      <c r="B5474">
        <v>2015</v>
      </c>
      <c r="C5474" t="s">
        <v>3273</v>
      </c>
      <c r="D5474" t="s">
        <v>311</v>
      </c>
      <c r="E5474" t="s">
        <v>3195</v>
      </c>
      <c r="F5474" t="s">
        <v>3324</v>
      </c>
      <c r="G5474" t="s">
        <v>3842</v>
      </c>
      <c r="H5474">
        <v>71</v>
      </c>
      <c r="I5474">
        <v>56</v>
      </c>
      <c r="K5474" t="s">
        <v>3150</v>
      </c>
      <c r="L5474">
        <v>1</v>
      </c>
      <c r="M5474" t="s">
        <v>5994</v>
      </c>
    </row>
    <row r="5475" spans="1:13" x14ac:dyDescent="0.25">
      <c r="A5475">
        <v>3247</v>
      </c>
      <c r="B5475">
        <v>2015</v>
      </c>
      <c r="C5475" t="s">
        <v>3273</v>
      </c>
      <c r="D5475" t="s">
        <v>368</v>
      </c>
      <c r="E5475" t="s">
        <v>3195</v>
      </c>
      <c r="F5475" t="s">
        <v>3298</v>
      </c>
      <c r="G5475" t="s">
        <v>3191</v>
      </c>
      <c r="K5475" t="s">
        <v>3191</v>
      </c>
      <c r="L5475">
        <v>0</v>
      </c>
      <c r="M5475" t="s">
        <v>5995</v>
      </c>
    </row>
    <row r="5476" spans="1:13" x14ac:dyDescent="0.25">
      <c r="A5476">
        <v>3259</v>
      </c>
      <c r="B5476">
        <v>2015</v>
      </c>
      <c r="C5476" t="s">
        <v>3248</v>
      </c>
      <c r="D5476" t="s">
        <v>26</v>
      </c>
      <c r="E5476" t="s">
        <v>3195</v>
      </c>
      <c r="F5476" t="s">
        <v>3299</v>
      </c>
      <c r="G5476" t="s">
        <v>3841</v>
      </c>
      <c r="H5476">
        <v>56</v>
      </c>
      <c r="I5476">
        <v>44</v>
      </c>
      <c r="K5476" t="s">
        <v>398</v>
      </c>
      <c r="L5476">
        <v>1</v>
      </c>
      <c r="M5476" t="s">
        <v>6001</v>
      </c>
    </row>
    <row r="5477" spans="1:13" x14ac:dyDescent="0.25">
      <c r="A5477">
        <v>3279</v>
      </c>
      <c r="B5477">
        <v>2015</v>
      </c>
      <c r="C5477" t="s">
        <v>3248</v>
      </c>
      <c r="D5477" t="s">
        <v>311</v>
      </c>
      <c r="E5477" t="s">
        <v>3195</v>
      </c>
      <c r="F5477" t="s">
        <v>3295</v>
      </c>
      <c r="G5477" t="s">
        <v>3841</v>
      </c>
      <c r="H5477">
        <v>67</v>
      </c>
      <c r="I5477">
        <v>58</v>
      </c>
      <c r="K5477" t="s">
        <v>1329</v>
      </c>
      <c r="L5477">
        <v>1</v>
      </c>
      <c r="M5477" t="s">
        <v>6018</v>
      </c>
    </row>
    <row r="5478" spans="1:13" x14ac:dyDescent="0.25">
      <c r="A5478">
        <v>3283</v>
      </c>
      <c r="B5478">
        <v>2015</v>
      </c>
      <c r="C5478" t="s">
        <v>3298</v>
      </c>
      <c r="D5478" t="s">
        <v>313</v>
      </c>
      <c r="E5478" t="s">
        <v>3195</v>
      </c>
      <c r="F5478" t="s">
        <v>3493</v>
      </c>
      <c r="G5478" t="s">
        <v>3842</v>
      </c>
      <c r="H5478">
        <v>78</v>
      </c>
      <c r="I5478">
        <v>73</v>
      </c>
      <c r="K5478" t="s">
        <v>260</v>
      </c>
      <c r="L5478">
        <v>1</v>
      </c>
      <c r="M5478" t="s">
        <v>6021</v>
      </c>
    </row>
    <row r="5479" spans="1:13" x14ac:dyDescent="0.25">
      <c r="A5479">
        <v>3315</v>
      </c>
      <c r="B5479">
        <v>2015</v>
      </c>
      <c r="C5479" t="s">
        <v>3274</v>
      </c>
      <c r="D5479" t="s">
        <v>313</v>
      </c>
      <c r="E5479" t="s">
        <v>3195</v>
      </c>
      <c r="F5479" t="s">
        <v>3416</v>
      </c>
      <c r="G5479" t="s">
        <v>3842</v>
      </c>
      <c r="H5479">
        <v>70</v>
      </c>
      <c r="I5479">
        <v>63</v>
      </c>
      <c r="K5479" t="s">
        <v>260</v>
      </c>
      <c r="L5479">
        <v>1</v>
      </c>
      <c r="M5479" t="s">
        <v>6043</v>
      </c>
    </row>
    <row r="5480" spans="1:13" x14ac:dyDescent="0.25">
      <c r="A5480">
        <v>3343</v>
      </c>
      <c r="B5480">
        <v>2015</v>
      </c>
      <c r="C5480" t="s">
        <v>3274</v>
      </c>
      <c r="D5480" t="s">
        <v>368</v>
      </c>
      <c r="E5480" t="s">
        <v>3195</v>
      </c>
      <c r="F5480" t="s">
        <v>3833</v>
      </c>
      <c r="G5480" t="s">
        <v>3841</v>
      </c>
      <c r="H5480">
        <v>71</v>
      </c>
      <c r="I5480">
        <v>60</v>
      </c>
      <c r="K5480" t="s">
        <v>1618</v>
      </c>
      <c r="L5480">
        <v>1</v>
      </c>
      <c r="M5480" t="s">
        <v>6062</v>
      </c>
    </row>
    <row r="5481" spans="1:13" x14ac:dyDescent="0.25">
      <c r="A5481">
        <v>3348</v>
      </c>
      <c r="B5481">
        <v>2015</v>
      </c>
      <c r="C5481" t="s">
        <v>3444</v>
      </c>
      <c r="D5481" t="s">
        <v>177</v>
      </c>
      <c r="E5481" t="s">
        <v>3195</v>
      </c>
      <c r="F5481" t="s">
        <v>3504</v>
      </c>
      <c r="G5481" t="s">
        <v>3842</v>
      </c>
      <c r="H5481">
        <v>77</v>
      </c>
      <c r="I5481">
        <v>45</v>
      </c>
      <c r="K5481" t="s">
        <v>101</v>
      </c>
      <c r="L5481">
        <v>1</v>
      </c>
      <c r="M5481" t="s">
        <v>6066</v>
      </c>
    </row>
    <row r="5482" spans="1:13" x14ac:dyDescent="0.25">
      <c r="A5482">
        <v>3376</v>
      </c>
      <c r="B5482">
        <v>2015</v>
      </c>
      <c r="C5482" t="s">
        <v>3444</v>
      </c>
      <c r="D5482" t="s">
        <v>368</v>
      </c>
      <c r="E5482" t="s">
        <v>3195</v>
      </c>
      <c r="F5482" t="s">
        <v>3445</v>
      </c>
      <c r="G5482" t="s">
        <v>3191</v>
      </c>
      <c r="K5482" t="s">
        <v>3191</v>
      </c>
      <c r="L5482">
        <v>0</v>
      </c>
      <c r="M5482" t="s">
        <v>6082</v>
      </c>
    </row>
    <row r="5483" spans="1:13" x14ac:dyDescent="0.25">
      <c r="A5483">
        <v>3382</v>
      </c>
      <c r="B5483">
        <v>2015</v>
      </c>
      <c r="C5483" t="s">
        <v>3245</v>
      </c>
      <c r="D5483" t="s">
        <v>102</v>
      </c>
      <c r="E5483" t="s">
        <v>3195</v>
      </c>
      <c r="F5483" t="s">
        <v>3232</v>
      </c>
      <c r="G5483" t="s">
        <v>3842</v>
      </c>
      <c r="H5483">
        <v>66</v>
      </c>
      <c r="I5483">
        <v>62</v>
      </c>
      <c r="K5483" t="s">
        <v>151</v>
      </c>
      <c r="L5483">
        <v>1</v>
      </c>
      <c r="M5483" t="s">
        <v>6085</v>
      </c>
    </row>
    <row r="5484" spans="1:13" x14ac:dyDescent="0.25">
      <c r="A5484">
        <v>3408</v>
      </c>
      <c r="B5484">
        <v>2015</v>
      </c>
      <c r="C5484" t="s">
        <v>3245</v>
      </c>
      <c r="D5484" t="s">
        <v>500</v>
      </c>
      <c r="E5484" t="s">
        <v>3195</v>
      </c>
      <c r="F5484" t="s">
        <v>3229</v>
      </c>
      <c r="G5484" t="s">
        <v>3842</v>
      </c>
      <c r="H5484">
        <v>80</v>
      </c>
      <c r="I5484">
        <v>68</v>
      </c>
      <c r="K5484" t="s">
        <v>3153</v>
      </c>
      <c r="L5484">
        <v>1</v>
      </c>
      <c r="M5484" t="s">
        <v>6102</v>
      </c>
    </row>
    <row r="5485" spans="1:13" x14ac:dyDescent="0.25">
      <c r="A5485">
        <v>3409</v>
      </c>
      <c r="B5485">
        <v>2015</v>
      </c>
      <c r="C5485" t="s">
        <v>3245</v>
      </c>
      <c r="D5485" t="s">
        <v>311</v>
      </c>
      <c r="E5485" t="s">
        <v>3195</v>
      </c>
      <c r="F5485" t="s">
        <v>3445</v>
      </c>
      <c r="G5485" t="s">
        <v>3841</v>
      </c>
      <c r="H5485">
        <v>79</v>
      </c>
      <c r="I5485">
        <v>73</v>
      </c>
      <c r="K5485" t="s">
        <v>3154</v>
      </c>
      <c r="L5485">
        <v>1</v>
      </c>
      <c r="M5485" t="s">
        <v>6103</v>
      </c>
    </row>
    <row r="5486" spans="1:13" x14ac:dyDescent="0.25">
      <c r="A5486">
        <v>3420</v>
      </c>
      <c r="B5486">
        <v>2015</v>
      </c>
      <c r="C5486" t="s">
        <v>3255</v>
      </c>
      <c r="D5486" t="s">
        <v>181</v>
      </c>
      <c r="E5486" t="s">
        <v>3195</v>
      </c>
      <c r="F5486" t="s">
        <v>3461</v>
      </c>
      <c r="G5486" t="s">
        <v>3842</v>
      </c>
      <c r="H5486">
        <v>50</v>
      </c>
      <c r="I5486">
        <v>42</v>
      </c>
      <c r="J5486" t="s">
        <v>3843</v>
      </c>
      <c r="K5486" t="s">
        <v>332</v>
      </c>
      <c r="L5486">
        <v>1</v>
      </c>
      <c r="M5486" t="s">
        <v>6109</v>
      </c>
    </row>
    <row r="5487" spans="1:13" x14ac:dyDescent="0.25">
      <c r="A5487">
        <v>3421</v>
      </c>
      <c r="B5487">
        <v>2015</v>
      </c>
      <c r="C5487" t="s">
        <v>3255</v>
      </c>
      <c r="D5487" t="s">
        <v>527</v>
      </c>
      <c r="E5487" t="s">
        <v>3195</v>
      </c>
      <c r="F5487" t="s">
        <v>3312</v>
      </c>
      <c r="G5487" t="s">
        <v>3842</v>
      </c>
      <c r="H5487">
        <v>71</v>
      </c>
      <c r="I5487">
        <v>58</v>
      </c>
      <c r="K5487" t="s">
        <v>398</v>
      </c>
      <c r="L5487">
        <v>1</v>
      </c>
      <c r="M5487" t="s">
        <v>6110</v>
      </c>
    </row>
    <row r="5488" spans="1:13" x14ac:dyDescent="0.25">
      <c r="A5488">
        <v>3440</v>
      </c>
      <c r="B5488">
        <v>2015</v>
      </c>
      <c r="C5488" t="s">
        <v>3255</v>
      </c>
      <c r="D5488" t="s">
        <v>500</v>
      </c>
      <c r="E5488" t="s">
        <v>3195</v>
      </c>
      <c r="F5488" t="s">
        <v>3295</v>
      </c>
      <c r="G5488" t="s">
        <v>3841</v>
      </c>
      <c r="H5488">
        <v>68</v>
      </c>
      <c r="I5488">
        <v>65</v>
      </c>
      <c r="K5488" t="s">
        <v>828</v>
      </c>
      <c r="L5488">
        <v>1</v>
      </c>
      <c r="M5488" t="s">
        <v>6118</v>
      </c>
    </row>
    <row r="5489" spans="1:13" x14ac:dyDescent="0.25">
      <c r="A5489">
        <v>3445</v>
      </c>
      <c r="B5489">
        <v>2015</v>
      </c>
      <c r="C5489" t="s">
        <v>3324</v>
      </c>
      <c r="D5489" t="s">
        <v>70</v>
      </c>
      <c r="E5489" t="s">
        <v>3195</v>
      </c>
      <c r="F5489" t="s">
        <v>3290</v>
      </c>
      <c r="G5489" t="s">
        <v>3842</v>
      </c>
      <c r="H5489">
        <v>55</v>
      </c>
      <c r="I5489">
        <v>46</v>
      </c>
      <c r="K5489" t="s">
        <v>261</v>
      </c>
      <c r="L5489">
        <v>1</v>
      </c>
      <c r="M5489" t="s">
        <v>6122</v>
      </c>
    </row>
    <row r="5490" spans="1:13" x14ac:dyDescent="0.25">
      <c r="A5490">
        <v>3446</v>
      </c>
      <c r="B5490">
        <v>2015</v>
      </c>
      <c r="C5490" t="s">
        <v>3324</v>
      </c>
      <c r="D5490" t="s">
        <v>14</v>
      </c>
      <c r="E5490" t="s">
        <v>3195</v>
      </c>
      <c r="F5490" t="s">
        <v>3299</v>
      </c>
      <c r="G5490" t="s">
        <v>3841</v>
      </c>
      <c r="H5490">
        <v>61</v>
      </c>
      <c r="I5490">
        <v>42</v>
      </c>
      <c r="K5490" t="s">
        <v>103</v>
      </c>
      <c r="L5490">
        <v>1</v>
      </c>
      <c r="M5490" t="s">
        <v>6123</v>
      </c>
    </row>
    <row r="5491" spans="1:13" x14ac:dyDescent="0.25">
      <c r="A5491">
        <v>3508</v>
      </c>
      <c r="B5491">
        <v>2015</v>
      </c>
      <c r="C5491" t="s">
        <v>3295</v>
      </c>
      <c r="D5491" t="s">
        <v>149</v>
      </c>
      <c r="E5491" t="s">
        <v>3195</v>
      </c>
      <c r="F5491" t="s">
        <v>3326</v>
      </c>
      <c r="G5491" t="s">
        <v>3841</v>
      </c>
      <c r="H5491">
        <v>106</v>
      </c>
      <c r="I5491">
        <v>97</v>
      </c>
      <c r="J5491" t="s">
        <v>3844</v>
      </c>
      <c r="K5491" t="s">
        <v>99</v>
      </c>
      <c r="L5491">
        <v>1</v>
      </c>
      <c r="M5491" t="s">
        <v>6148</v>
      </c>
    </row>
    <row r="5492" spans="1:13" x14ac:dyDescent="0.25">
      <c r="A5492">
        <v>3509</v>
      </c>
      <c r="B5492">
        <v>2015</v>
      </c>
      <c r="C5492" t="s">
        <v>3295</v>
      </c>
      <c r="D5492" t="s">
        <v>128</v>
      </c>
      <c r="E5492" t="s">
        <v>3195</v>
      </c>
      <c r="F5492" t="s">
        <v>3240</v>
      </c>
      <c r="G5492" t="s">
        <v>3842</v>
      </c>
      <c r="H5492">
        <v>72</v>
      </c>
      <c r="I5492">
        <v>71</v>
      </c>
      <c r="K5492" t="s">
        <v>100</v>
      </c>
      <c r="L5492">
        <v>1</v>
      </c>
      <c r="M5492" t="s">
        <v>6149</v>
      </c>
    </row>
    <row r="5493" spans="1:13" x14ac:dyDescent="0.25">
      <c r="A5493">
        <v>3510</v>
      </c>
      <c r="B5493">
        <v>2015</v>
      </c>
      <c r="C5493" t="s">
        <v>3295</v>
      </c>
      <c r="D5493" t="s">
        <v>68</v>
      </c>
      <c r="E5493" t="s">
        <v>3195</v>
      </c>
      <c r="F5493" t="s">
        <v>3253</v>
      </c>
      <c r="G5493" t="s">
        <v>3842</v>
      </c>
      <c r="H5493">
        <v>63</v>
      </c>
      <c r="I5493">
        <v>61</v>
      </c>
      <c r="K5493" t="s">
        <v>101</v>
      </c>
      <c r="L5493">
        <v>1</v>
      </c>
      <c r="M5493" t="s">
        <v>6150</v>
      </c>
    </row>
    <row r="5494" spans="1:13" x14ac:dyDescent="0.25">
      <c r="A5494">
        <v>3517</v>
      </c>
      <c r="B5494">
        <v>2015</v>
      </c>
      <c r="C5494" t="s">
        <v>3295</v>
      </c>
      <c r="D5494" t="s">
        <v>26</v>
      </c>
      <c r="E5494" t="s">
        <v>3195</v>
      </c>
      <c r="F5494" t="s">
        <v>3302</v>
      </c>
      <c r="G5494" t="s">
        <v>3842</v>
      </c>
      <c r="H5494">
        <v>73</v>
      </c>
      <c r="I5494">
        <v>68</v>
      </c>
      <c r="K5494" t="s">
        <v>715</v>
      </c>
      <c r="L5494">
        <v>1</v>
      </c>
      <c r="M5494" t="s">
        <v>6154</v>
      </c>
    </row>
    <row r="5495" spans="1:13" x14ac:dyDescent="0.25">
      <c r="A5495">
        <v>3539</v>
      </c>
      <c r="B5495">
        <v>2015</v>
      </c>
      <c r="C5495" t="s">
        <v>3295</v>
      </c>
      <c r="D5495" t="s">
        <v>368</v>
      </c>
      <c r="E5495" t="s">
        <v>3195</v>
      </c>
      <c r="F5495" t="s">
        <v>3327</v>
      </c>
      <c r="G5495" t="s">
        <v>3191</v>
      </c>
      <c r="K5495" t="s">
        <v>3191</v>
      </c>
      <c r="L5495">
        <v>0</v>
      </c>
      <c r="M5495" t="s">
        <v>6161</v>
      </c>
    </row>
    <row r="5496" spans="1:13" x14ac:dyDescent="0.25">
      <c r="A5496">
        <v>3544</v>
      </c>
      <c r="B5496">
        <v>2015</v>
      </c>
      <c r="C5496" t="s">
        <v>3327</v>
      </c>
      <c r="D5496" t="s">
        <v>70</v>
      </c>
      <c r="E5496" t="s">
        <v>3195</v>
      </c>
      <c r="F5496" t="s">
        <v>3356</v>
      </c>
      <c r="G5496" t="s">
        <v>3842</v>
      </c>
      <c r="H5496">
        <v>82</v>
      </c>
      <c r="I5496">
        <v>61</v>
      </c>
      <c r="K5496" t="s">
        <v>101</v>
      </c>
      <c r="L5496">
        <v>1</v>
      </c>
      <c r="M5496" t="s">
        <v>6165</v>
      </c>
    </row>
    <row r="5497" spans="1:13" x14ac:dyDescent="0.25">
      <c r="A5497">
        <v>3545</v>
      </c>
      <c r="B5497">
        <v>2015</v>
      </c>
      <c r="C5497" t="s">
        <v>3327</v>
      </c>
      <c r="D5497" t="s">
        <v>14</v>
      </c>
      <c r="E5497" t="s">
        <v>3195</v>
      </c>
      <c r="F5497" t="s">
        <v>3305</v>
      </c>
      <c r="G5497" t="s">
        <v>3842</v>
      </c>
      <c r="H5497">
        <v>87</v>
      </c>
      <c r="I5497">
        <v>85</v>
      </c>
      <c r="J5497" t="s">
        <v>3843</v>
      </c>
      <c r="K5497" t="s">
        <v>103</v>
      </c>
      <c r="L5497">
        <v>1</v>
      </c>
      <c r="M5497" t="s">
        <v>6166</v>
      </c>
    </row>
    <row r="5498" spans="1:13" x14ac:dyDescent="0.25">
      <c r="A5498">
        <v>3576</v>
      </c>
      <c r="B5498">
        <v>2015</v>
      </c>
      <c r="C5498" t="s">
        <v>3229</v>
      </c>
      <c r="D5498" t="s">
        <v>102</v>
      </c>
      <c r="E5498" t="s">
        <v>3195</v>
      </c>
      <c r="F5498" t="s">
        <v>3350</v>
      </c>
      <c r="G5498" t="s">
        <v>3842</v>
      </c>
      <c r="H5498">
        <v>68</v>
      </c>
      <c r="I5498">
        <v>65</v>
      </c>
      <c r="K5498" t="s">
        <v>150</v>
      </c>
      <c r="L5498">
        <v>1</v>
      </c>
      <c r="M5498" t="s">
        <v>6176</v>
      </c>
    </row>
    <row r="5499" spans="1:13" x14ac:dyDescent="0.25">
      <c r="A5499">
        <v>3581</v>
      </c>
      <c r="B5499">
        <v>2015</v>
      </c>
      <c r="C5499" t="s">
        <v>3229</v>
      </c>
      <c r="D5499" t="s">
        <v>78</v>
      </c>
      <c r="E5499" t="s">
        <v>3195</v>
      </c>
      <c r="F5499" t="s">
        <v>3505</v>
      </c>
      <c r="G5499" t="s">
        <v>3842</v>
      </c>
      <c r="H5499">
        <v>63</v>
      </c>
      <c r="I5499">
        <v>55</v>
      </c>
      <c r="K5499" t="s">
        <v>154</v>
      </c>
      <c r="L5499">
        <v>1</v>
      </c>
      <c r="M5499" t="s">
        <v>6177</v>
      </c>
    </row>
    <row r="5500" spans="1:13" x14ac:dyDescent="0.25">
      <c r="A5500">
        <v>3609</v>
      </c>
      <c r="B5500">
        <v>2015</v>
      </c>
      <c r="C5500" t="s">
        <v>3833</v>
      </c>
      <c r="D5500" t="s">
        <v>14</v>
      </c>
      <c r="E5500" t="s">
        <v>3195</v>
      </c>
      <c r="F5500" t="s">
        <v>3275</v>
      </c>
      <c r="G5500" t="s">
        <v>3842</v>
      </c>
      <c r="H5500">
        <v>72</v>
      </c>
      <c r="I5500">
        <v>43</v>
      </c>
      <c r="K5500" t="s">
        <v>261</v>
      </c>
      <c r="L5500">
        <v>1</v>
      </c>
      <c r="M5500" t="s">
        <v>6185</v>
      </c>
    </row>
    <row r="5501" spans="1:13" x14ac:dyDescent="0.25">
      <c r="A5501">
        <v>3637</v>
      </c>
      <c r="B5501">
        <v>2015</v>
      </c>
      <c r="C5501" t="s">
        <v>3833</v>
      </c>
      <c r="D5501" t="s">
        <v>62</v>
      </c>
      <c r="E5501" t="s">
        <v>3195</v>
      </c>
      <c r="F5501" t="s">
        <v>3839</v>
      </c>
      <c r="G5501" t="s">
        <v>3191</v>
      </c>
      <c r="K5501" t="s">
        <v>3191</v>
      </c>
      <c r="L5501">
        <v>0</v>
      </c>
      <c r="M5501" t="s">
        <v>6190</v>
      </c>
    </row>
    <row r="5502" spans="1:13" x14ac:dyDescent="0.25">
      <c r="A5502">
        <v>3646</v>
      </c>
      <c r="B5502">
        <v>2015</v>
      </c>
      <c r="C5502" t="s">
        <v>3454</v>
      </c>
      <c r="D5502" t="s">
        <v>263</v>
      </c>
      <c r="E5502" t="s">
        <v>3195</v>
      </c>
      <c r="F5502" t="s">
        <v>3467</v>
      </c>
      <c r="G5502" t="s">
        <v>3842</v>
      </c>
      <c r="H5502">
        <v>60</v>
      </c>
      <c r="I5502">
        <v>58</v>
      </c>
      <c r="K5502" t="s">
        <v>178</v>
      </c>
      <c r="L5502">
        <v>1</v>
      </c>
      <c r="M5502" t="s">
        <v>6199</v>
      </c>
    </row>
    <row r="5503" spans="1:13" x14ac:dyDescent="0.25">
      <c r="A5503">
        <v>3647</v>
      </c>
      <c r="B5503">
        <v>2015</v>
      </c>
      <c r="C5503" t="s">
        <v>3454</v>
      </c>
      <c r="D5503" t="s">
        <v>26</v>
      </c>
      <c r="E5503" t="s">
        <v>3195</v>
      </c>
      <c r="F5503" t="s">
        <v>3828</v>
      </c>
      <c r="G5503" t="s">
        <v>3841</v>
      </c>
      <c r="H5503">
        <v>63</v>
      </c>
      <c r="I5503">
        <v>50</v>
      </c>
      <c r="K5503" t="s">
        <v>179</v>
      </c>
      <c r="L5503">
        <v>1</v>
      </c>
      <c r="M5503" t="s">
        <v>6200</v>
      </c>
    </row>
    <row r="5504" spans="1:13" x14ac:dyDescent="0.25">
      <c r="A5504">
        <v>3666</v>
      </c>
      <c r="B5504">
        <v>2015</v>
      </c>
      <c r="C5504" t="s">
        <v>3454</v>
      </c>
      <c r="D5504" t="s">
        <v>311</v>
      </c>
      <c r="E5504" t="s">
        <v>3195</v>
      </c>
      <c r="F5504" t="s">
        <v>3254</v>
      </c>
      <c r="G5504" t="s">
        <v>3841</v>
      </c>
      <c r="H5504">
        <v>54</v>
      </c>
      <c r="I5504">
        <v>50</v>
      </c>
      <c r="K5504" t="s">
        <v>327</v>
      </c>
      <c r="L5504">
        <v>1</v>
      </c>
      <c r="M5504" t="s">
        <v>6219</v>
      </c>
    </row>
    <row r="5505" spans="1:13" x14ac:dyDescent="0.25">
      <c r="A5505">
        <v>3671</v>
      </c>
      <c r="B5505">
        <v>2015</v>
      </c>
      <c r="C5505" t="s">
        <v>3453</v>
      </c>
      <c r="D5505" t="s">
        <v>177</v>
      </c>
      <c r="E5505" t="s">
        <v>3195</v>
      </c>
      <c r="F5505" t="s">
        <v>3300</v>
      </c>
      <c r="G5505" t="s">
        <v>3842</v>
      </c>
      <c r="H5505">
        <v>67</v>
      </c>
      <c r="I5505">
        <v>62</v>
      </c>
      <c r="K5505" t="s">
        <v>17</v>
      </c>
      <c r="L5505">
        <v>1</v>
      </c>
      <c r="M5505" t="s">
        <v>6224</v>
      </c>
    </row>
    <row r="5506" spans="1:13" x14ac:dyDescent="0.25">
      <c r="A5506">
        <v>3673</v>
      </c>
      <c r="B5506">
        <v>2015</v>
      </c>
      <c r="C5506" t="s">
        <v>3453</v>
      </c>
      <c r="D5506" t="s">
        <v>16</v>
      </c>
      <c r="E5506" t="s">
        <v>3195</v>
      </c>
      <c r="F5506" t="s">
        <v>3346</v>
      </c>
      <c r="G5506" t="s">
        <v>3842</v>
      </c>
      <c r="H5506">
        <v>64</v>
      </c>
      <c r="I5506">
        <v>61</v>
      </c>
      <c r="K5506" t="s">
        <v>350</v>
      </c>
      <c r="L5506">
        <v>1</v>
      </c>
      <c r="M5506" t="s">
        <v>6225</v>
      </c>
    </row>
    <row r="5507" spans="1:13" x14ac:dyDescent="0.25">
      <c r="A5507">
        <v>3701</v>
      </c>
      <c r="B5507">
        <v>2015</v>
      </c>
      <c r="C5507" t="s">
        <v>3404</v>
      </c>
      <c r="D5507" t="s">
        <v>12</v>
      </c>
      <c r="E5507" t="s">
        <v>3195</v>
      </c>
      <c r="F5507" t="s">
        <v>3339</v>
      </c>
      <c r="G5507" t="s">
        <v>3842</v>
      </c>
      <c r="H5507">
        <v>79</v>
      </c>
      <c r="I5507">
        <v>72</v>
      </c>
      <c r="K5507" t="s">
        <v>15</v>
      </c>
      <c r="L5507">
        <v>1</v>
      </c>
      <c r="M5507" t="s">
        <v>6249</v>
      </c>
    </row>
    <row r="5508" spans="1:13" x14ac:dyDescent="0.25">
      <c r="A5508">
        <v>3730</v>
      </c>
      <c r="B5508">
        <v>2015</v>
      </c>
      <c r="C5508" t="s">
        <v>3404</v>
      </c>
      <c r="D5508" t="s">
        <v>311</v>
      </c>
      <c r="E5508" t="s">
        <v>3195</v>
      </c>
      <c r="F5508" t="s">
        <v>3452</v>
      </c>
      <c r="G5508" t="s">
        <v>3841</v>
      </c>
      <c r="H5508">
        <v>71</v>
      </c>
      <c r="I5508">
        <v>67</v>
      </c>
      <c r="K5508" t="s">
        <v>3155</v>
      </c>
      <c r="L5508">
        <v>1</v>
      </c>
      <c r="M5508" t="s">
        <v>6272</v>
      </c>
    </row>
    <row r="5509" spans="1:13" x14ac:dyDescent="0.25">
      <c r="A5509">
        <v>3736</v>
      </c>
      <c r="B5509">
        <v>2015</v>
      </c>
      <c r="C5509" t="s">
        <v>3329</v>
      </c>
      <c r="D5509" t="s">
        <v>313</v>
      </c>
      <c r="E5509" t="s">
        <v>3195</v>
      </c>
      <c r="F5509" t="s">
        <v>3383</v>
      </c>
      <c r="G5509" t="s">
        <v>3841</v>
      </c>
      <c r="H5509">
        <v>88</v>
      </c>
      <c r="I5509">
        <v>73</v>
      </c>
      <c r="K5509" t="s">
        <v>151</v>
      </c>
      <c r="L5509">
        <v>1</v>
      </c>
      <c r="M5509" t="s">
        <v>6276</v>
      </c>
    </row>
    <row r="5510" spans="1:13" x14ac:dyDescent="0.25">
      <c r="A5510">
        <v>3737</v>
      </c>
      <c r="B5510">
        <v>2015</v>
      </c>
      <c r="C5510" t="s">
        <v>3329</v>
      </c>
      <c r="D5510" t="s">
        <v>70</v>
      </c>
      <c r="E5510" t="s">
        <v>3195</v>
      </c>
      <c r="F5510" t="s">
        <v>3309</v>
      </c>
      <c r="G5510" t="s">
        <v>3842</v>
      </c>
      <c r="H5510">
        <v>62</v>
      </c>
      <c r="I5510">
        <v>55</v>
      </c>
      <c r="K5510" t="s">
        <v>105</v>
      </c>
      <c r="L5510">
        <v>1</v>
      </c>
      <c r="M5510" t="s">
        <v>6277</v>
      </c>
    </row>
    <row r="5511" spans="1:13" x14ac:dyDescent="0.25">
      <c r="A5511">
        <v>3740</v>
      </c>
      <c r="B5511">
        <v>2015</v>
      </c>
      <c r="C5511" t="s">
        <v>3329</v>
      </c>
      <c r="D5511" t="s">
        <v>20</v>
      </c>
      <c r="E5511" t="s">
        <v>3195</v>
      </c>
      <c r="F5511" t="s">
        <v>3305</v>
      </c>
      <c r="G5511" t="s">
        <v>3841</v>
      </c>
      <c r="H5511">
        <v>90</v>
      </c>
      <c r="I5511">
        <v>70</v>
      </c>
      <c r="K5511" t="s">
        <v>265</v>
      </c>
      <c r="L5511">
        <v>1</v>
      </c>
      <c r="M5511" t="s">
        <v>6279</v>
      </c>
    </row>
    <row r="5512" spans="1:13" x14ac:dyDescent="0.25">
      <c r="A5512">
        <v>3763</v>
      </c>
      <c r="B5512">
        <v>2015</v>
      </c>
      <c r="C5512" t="s">
        <v>3329</v>
      </c>
      <c r="D5512" t="s">
        <v>311</v>
      </c>
      <c r="E5512" t="s">
        <v>3195</v>
      </c>
      <c r="F5512" t="s">
        <v>3371</v>
      </c>
      <c r="G5512" t="s">
        <v>3842</v>
      </c>
      <c r="H5512">
        <v>79</v>
      </c>
      <c r="I5512">
        <v>72</v>
      </c>
      <c r="K5512" t="s">
        <v>3156</v>
      </c>
      <c r="L5512">
        <v>1</v>
      </c>
      <c r="M5512" t="s">
        <v>6295</v>
      </c>
    </row>
    <row r="5513" spans="1:13" x14ac:dyDescent="0.25">
      <c r="A5513">
        <v>3764</v>
      </c>
      <c r="B5513">
        <v>2015</v>
      </c>
      <c r="C5513" t="s">
        <v>3329</v>
      </c>
      <c r="D5513" t="s">
        <v>368</v>
      </c>
      <c r="E5513" t="s">
        <v>3195</v>
      </c>
      <c r="F5513" t="s">
        <v>3452</v>
      </c>
      <c r="G5513" t="s">
        <v>3191</v>
      </c>
      <c r="K5513" t="s">
        <v>3191</v>
      </c>
      <c r="L5513">
        <v>0</v>
      </c>
      <c r="M5513" t="s">
        <v>6296</v>
      </c>
    </row>
    <row r="5514" spans="1:13" x14ac:dyDescent="0.25">
      <c r="A5514">
        <v>3770</v>
      </c>
      <c r="B5514">
        <v>2015</v>
      </c>
      <c r="C5514" t="s">
        <v>3371</v>
      </c>
      <c r="D5514" t="s">
        <v>177</v>
      </c>
      <c r="E5514" t="s">
        <v>3195</v>
      </c>
      <c r="F5514" t="s">
        <v>3231</v>
      </c>
      <c r="G5514" t="s">
        <v>3842</v>
      </c>
      <c r="H5514">
        <v>73</v>
      </c>
      <c r="I5514">
        <v>55</v>
      </c>
      <c r="K5514" t="s">
        <v>235</v>
      </c>
      <c r="L5514">
        <v>1</v>
      </c>
      <c r="M5514" t="s">
        <v>6300</v>
      </c>
    </row>
    <row r="5515" spans="1:13" x14ac:dyDescent="0.25">
      <c r="A5515">
        <v>3771</v>
      </c>
      <c r="B5515">
        <v>2015</v>
      </c>
      <c r="C5515" t="s">
        <v>3371</v>
      </c>
      <c r="D5515" t="s">
        <v>102</v>
      </c>
      <c r="E5515" t="s">
        <v>3195</v>
      </c>
      <c r="F5515" t="s">
        <v>3516</v>
      </c>
      <c r="G5515" t="s">
        <v>3841</v>
      </c>
      <c r="H5515">
        <v>80</v>
      </c>
      <c r="I5515">
        <v>70</v>
      </c>
      <c r="K5515" t="s">
        <v>350</v>
      </c>
      <c r="L5515">
        <v>1</v>
      </c>
      <c r="M5515" t="s">
        <v>6301</v>
      </c>
    </row>
    <row r="5516" spans="1:13" x14ac:dyDescent="0.25">
      <c r="A5516">
        <v>3838</v>
      </c>
      <c r="B5516">
        <v>2015</v>
      </c>
      <c r="C5516" t="s">
        <v>3418</v>
      </c>
      <c r="D5516" t="s">
        <v>109</v>
      </c>
      <c r="E5516" t="s">
        <v>3195</v>
      </c>
      <c r="F5516" t="s">
        <v>3497</v>
      </c>
      <c r="G5516" t="s">
        <v>3842</v>
      </c>
      <c r="H5516">
        <v>55</v>
      </c>
      <c r="I5516">
        <v>47</v>
      </c>
      <c r="K5516" t="s">
        <v>179</v>
      </c>
      <c r="L5516">
        <v>1</v>
      </c>
      <c r="M5516" t="s">
        <v>6339</v>
      </c>
    </row>
    <row r="5517" spans="1:13" x14ac:dyDescent="0.25">
      <c r="A5517">
        <v>3839</v>
      </c>
      <c r="B5517">
        <v>2015</v>
      </c>
      <c r="C5517" t="s">
        <v>3418</v>
      </c>
      <c r="D5517" t="s">
        <v>28</v>
      </c>
      <c r="E5517" t="s">
        <v>3195</v>
      </c>
      <c r="F5517" t="s">
        <v>3492</v>
      </c>
      <c r="G5517" t="s">
        <v>3842</v>
      </c>
      <c r="H5517">
        <v>72</v>
      </c>
      <c r="I5517">
        <v>70</v>
      </c>
      <c r="K5517" t="s">
        <v>155</v>
      </c>
      <c r="L5517">
        <v>1</v>
      </c>
      <c r="M5517" t="s">
        <v>6340</v>
      </c>
    </row>
    <row r="5518" spans="1:13" x14ac:dyDescent="0.25">
      <c r="A5518">
        <v>3859</v>
      </c>
      <c r="B5518">
        <v>2015</v>
      </c>
      <c r="C5518" t="s">
        <v>3418</v>
      </c>
      <c r="D5518" t="s">
        <v>311</v>
      </c>
      <c r="E5518" t="s">
        <v>3195</v>
      </c>
      <c r="F5518" t="s">
        <v>3417</v>
      </c>
      <c r="G5518" t="s">
        <v>3842</v>
      </c>
      <c r="H5518">
        <v>63</v>
      </c>
      <c r="I5518">
        <v>54</v>
      </c>
      <c r="K5518" t="s">
        <v>174</v>
      </c>
      <c r="L5518">
        <v>1</v>
      </c>
      <c r="M5518" t="s">
        <v>6348</v>
      </c>
    </row>
    <row r="5519" spans="1:13" x14ac:dyDescent="0.25">
      <c r="A5519">
        <v>3860</v>
      </c>
      <c r="B5519">
        <v>2015</v>
      </c>
      <c r="C5519" t="s">
        <v>3418</v>
      </c>
      <c r="D5519" t="s">
        <v>368</v>
      </c>
      <c r="E5519" t="s">
        <v>3195</v>
      </c>
      <c r="F5519" t="s">
        <v>3254</v>
      </c>
      <c r="G5519" t="s">
        <v>3191</v>
      </c>
      <c r="K5519" t="s">
        <v>3191</v>
      </c>
      <c r="L5519">
        <v>0</v>
      </c>
      <c r="M5519" t="s">
        <v>6349</v>
      </c>
    </row>
    <row r="5520" spans="1:13" x14ac:dyDescent="0.25">
      <c r="A5520">
        <v>3895</v>
      </c>
      <c r="B5520">
        <v>2015</v>
      </c>
      <c r="C5520" t="s">
        <v>3254</v>
      </c>
      <c r="D5520" t="s">
        <v>177</v>
      </c>
      <c r="E5520" t="s">
        <v>3195</v>
      </c>
      <c r="F5520" t="s">
        <v>3392</v>
      </c>
      <c r="G5520" t="s">
        <v>3842</v>
      </c>
      <c r="H5520">
        <v>71</v>
      </c>
      <c r="I5520">
        <v>43</v>
      </c>
      <c r="K5520" t="s">
        <v>15</v>
      </c>
      <c r="L5520">
        <v>1</v>
      </c>
      <c r="M5520" t="s">
        <v>6365</v>
      </c>
    </row>
    <row r="5521" spans="1:13" x14ac:dyDescent="0.25">
      <c r="A5521">
        <v>3896</v>
      </c>
      <c r="B5521">
        <v>2015</v>
      </c>
      <c r="C5521" t="s">
        <v>3254</v>
      </c>
      <c r="D5521" t="s">
        <v>102</v>
      </c>
      <c r="E5521" t="s">
        <v>3195</v>
      </c>
      <c r="F5521" t="s">
        <v>3344</v>
      </c>
      <c r="G5521" t="s">
        <v>3842</v>
      </c>
      <c r="H5521">
        <v>65</v>
      </c>
      <c r="I5521">
        <v>60</v>
      </c>
      <c r="J5521" t="s">
        <v>3843</v>
      </c>
      <c r="K5521" t="s">
        <v>150</v>
      </c>
      <c r="L5521">
        <v>1</v>
      </c>
      <c r="M5521" t="s">
        <v>6366</v>
      </c>
    </row>
    <row r="5522" spans="1:13" x14ac:dyDescent="0.25">
      <c r="A5522">
        <v>3897</v>
      </c>
      <c r="B5522">
        <v>2015</v>
      </c>
      <c r="C5522" t="s">
        <v>3254</v>
      </c>
      <c r="D5522" t="s">
        <v>16</v>
      </c>
      <c r="E5522" t="s">
        <v>3195</v>
      </c>
      <c r="F5522" t="s">
        <v>3400</v>
      </c>
      <c r="G5522" t="s">
        <v>3841</v>
      </c>
      <c r="H5522">
        <v>65</v>
      </c>
      <c r="I5522">
        <v>63</v>
      </c>
      <c r="K5522" t="s">
        <v>235</v>
      </c>
      <c r="L5522">
        <v>1</v>
      </c>
      <c r="M5522" t="s">
        <v>6367</v>
      </c>
    </row>
    <row r="5523" spans="1:13" x14ac:dyDescent="0.25">
      <c r="A5523">
        <v>3927</v>
      </c>
      <c r="B5523">
        <v>2015</v>
      </c>
      <c r="C5523" t="s">
        <v>3285</v>
      </c>
      <c r="D5523" t="s">
        <v>128</v>
      </c>
      <c r="E5523" t="s">
        <v>3195</v>
      </c>
      <c r="F5523" t="s">
        <v>3221</v>
      </c>
      <c r="G5523" t="s">
        <v>3841</v>
      </c>
      <c r="H5523">
        <v>59</v>
      </c>
      <c r="I5523">
        <v>50</v>
      </c>
      <c r="K5523" t="s">
        <v>67</v>
      </c>
      <c r="L5523">
        <v>1</v>
      </c>
      <c r="M5523" t="s">
        <v>6374</v>
      </c>
    </row>
    <row r="5524" spans="1:13" x14ac:dyDescent="0.25">
      <c r="A5524">
        <v>3956</v>
      </c>
      <c r="B5524">
        <v>2015</v>
      </c>
      <c r="C5524" t="s">
        <v>3285</v>
      </c>
      <c r="D5524" t="s">
        <v>942</v>
      </c>
      <c r="E5524" t="s">
        <v>3195</v>
      </c>
      <c r="F5524" t="s">
        <v>3302</v>
      </c>
      <c r="G5524" t="s">
        <v>3842</v>
      </c>
      <c r="H5524">
        <v>56</v>
      </c>
      <c r="I5524">
        <v>48</v>
      </c>
      <c r="K5524" t="s">
        <v>1533</v>
      </c>
      <c r="L5524">
        <v>1</v>
      </c>
      <c r="M5524" t="s">
        <v>6398</v>
      </c>
    </row>
    <row r="5525" spans="1:13" x14ac:dyDescent="0.25">
      <c r="A5525">
        <v>3957</v>
      </c>
      <c r="B5525">
        <v>2015</v>
      </c>
      <c r="C5525" t="s">
        <v>3285</v>
      </c>
      <c r="D5525" t="s">
        <v>310</v>
      </c>
      <c r="E5525" t="s">
        <v>3195</v>
      </c>
      <c r="F5525" t="s">
        <v>3269</v>
      </c>
      <c r="G5525" t="s">
        <v>3841</v>
      </c>
      <c r="H5525">
        <v>79</v>
      </c>
      <c r="I5525">
        <v>53</v>
      </c>
      <c r="K5525" t="s">
        <v>1534</v>
      </c>
      <c r="L5525">
        <v>1</v>
      </c>
      <c r="M5525" t="s">
        <v>6399</v>
      </c>
    </row>
    <row r="5526" spans="1:13" x14ac:dyDescent="0.25">
      <c r="A5526">
        <v>3987</v>
      </c>
      <c r="B5526">
        <v>2015</v>
      </c>
      <c r="C5526" t="s">
        <v>3278</v>
      </c>
      <c r="D5526" t="s">
        <v>310</v>
      </c>
      <c r="E5526" t="s">
        <v>3195</v>
      </c>
      <c r="F5526" t="s">
        <v>3467</v>
      </c>
      <c r="G5526" t="s">
        <v>3841</v>
      </c>
      <c r="H5526">
        <v>67</v>
      </c>
      <c r="I5526">
        <v>64</v>
      </c>
      <c r="K5526" t="s">
        <v>1546</v>
      </c>
      <c r="L5526">
        <v>1</v>
      </c>
      <c r="M5526" t="s">
        <v>6422</v>
      </c>
    </row>
    <row r="5527" spans="1:13" x14ac:dyDescent="0.25">
      <c r="A5527">
        <v>3991</v>
      </c>
      <c r="B5527">
        <v>2015</v>
      </c>
      <c r="C5527" t="s">
        <v>3302</v>
      </c>
      <c r="D5527" t="s">
        <v>128</v>
      </c>
      <c r="E5527" t="s">
        <v>3195</v>
      </c>
      <c r="F5527" t="s">
        <v>3253</v>
      </c>
      <c r="G5527" t="s">
        <v>3841</v>
      </c>
      <c r="H5527">
        <v>72</v>
      </c>
      <c r="I5527">
        <v>70</v>
      </c>
      <c r="K5527" t="s">
        <v>130</v>
      </c>
      <c r="L5527">
        <v>1</v>
      </c>
      <c r="M5527" t="s">
        <v>6424</v>
      </c>
    </row>
    <row r="5528" spans="1:13" x14ac:dyDescent="0.25">
      <c r="A5528">
        <v>3992</v>
      </c>
      <c r="B5528">
        <v>2015</v>
      </c>
      <c r="C5528" t="s">
        <v>3302</v>
      </c>
      <c r="D5528" t="s">
        <v>68</v>
      </c>
      <c r="E5528" t="s">
        <v>3195</v>
      </c>
      <c r="F5528" t="s">
        <v>3240</v>
      </c>
      <c r="G5528" t="s">
        <v>3842</v>
      </c>
      <c r="H5528">
        <v>61</v>
      </c>
      <c r="I5528">
        <v>59</v>
      </c>
      <c r="K5528" t="s">
        <v>69</v>
      </c>
      <c r="L5528">
        <v>1</v>
      </c>
      <c r="M5528" t="s">
        <v>6425</v>
      </c>
    </row>
    <row r="5529" spans="1:13" x14ac:dyDescent="0.25">
      <c r="A5529">
        <v>4021</v>
      </c>
      <c r="B5529">
        <v>2015</v>
      </c>
      <c r="C5529" t="s">
        <v>3466</v>
      </c>
      <c r="D5529" t="s">
        <v>70</v>
      </c>
      <c r="E5529" t="s">
        <v>3195</v>
      </c>
      <c r="F5529" t="s">
        <v>3462</v>
      </c>
      <c r="G5529" t="s">
        <v>3842</v>
      </c>
      <c r="H5529">
        <v>74</v>
      </c>
      <c r="I5529">
        <v>73</v>
      </c>
      <c r="K5529" t="s">
        <v>15</v>
      </c>
      <c r="L5529">
        <v>1</v>
      </c>
      <c r="M5529" t="s">
        <v>6446</v>
      </c>
    </row>
    <row r="5530" spans="1:13" x14ac:dyDescent="0.25">
      <c r="A5530">
        <v>4049</v>
      </c>
      <c r="B5530">
        <v>2015</v>
      </c>
      <c r="C5530" t="s">
        <v>3466</v>
      </c>
      <c r="D5530" t="s">
        <v>942</v>
      </c>
      <c r="E5530" t="s">
        <v>3195</v>
      </c>
      <c r="F5530" t="s">
        <v>3303</v>
      </c>
      <c r="G5530" t="s">
        <v>3842</v>
      </c>
      <c r="H5530">
        <v>74</v>
      </c>
      <c r="I5530">
        <v>69</v>
      </c>
      <c r="J5530" t="s">
        <v>3843</v>
      </c>
      <c r="K5530" t="s">
        <v>1561</v>
      </c>
      <c r="L5530">
        <v>1</v>
      </c>
      <c r="M5530" t="s">
        <v>6465</v>
      </c>
    </row>
    <row r="5531" spans="1:13" x14ac:dyDescent="0.25">
      <c r="A5531">
        <v>4050</v>
      </c>
      <c r="B5531">
        <v>2015</v>
      </c>
      <c r="C5531" t="s">
        <v>3466</v>
      </c>
      <c r="D5531" t="s">
        <v>310</v>
      </c>
      <c r="E5531" t="s">
        <v>3195</v>
      </c>
      <c r="F5531" t="s">
        <v>3465</v>
      </c>
      <c r="G5531" t="s">
        <v>3841</v>
      </c>
      <c r="H5531">
        <v>72</v>
      </c>
      <c r="I5531">
        <v>59</v>
      </c>
      <c r="K5531" t="s">
        <v>1562</v>
      </c>
      <c r="L5531">
        <v>1</v>
      </c>
      <c r="M5531" t="s">
        <v>6466</v>
      </c>
    </row>
    <row r="5532" spans="1:13" x14ac:dyDescent="0.25">
      <c r="A5532">
        <v>4062</v>
      </c>
      <c r="B5532">
        <v>2015</v>
      </c>
      <c r="C5532" t="s">
        <v>3233</v>
      </c>
      <c r="D5532" t="s">
        <v>183</v>
      </c>
      <c r="E5532" t="s">
        <v>3195</v>
      </c>
      <c r="F5532" t="s">
        <v>3228</v>
      </c>
      <c r="G5532" t="s">
        <v>3842</v>
      </c>
      <c r="H5532">
        <v>88</v>
      </c>
      <c r="I5532">
        <v>62</v>
      </c>
      <c r="K5532" t="s">
        <v>398</v>
      </c>
      <c r="L5532">
        <v>1</v>
      </c>
      <c r="M5532" t="s">
        <v>6473</v>
      </c>
    </row>
    <row r="5533" spans="1:13" x14ac:dyDescent="0.25">
      <c r="A5533">
        <v>4082</v>
      </c>
      <c r="B5533">
        <v>2015</v>
      </c>
      <c r="C5533" t="s">
        <v>3233</v>
      </c>
      <c r="D5533" t="s">
        <v>310</v>
      </c>
      <c r="E5533" t="s">
        <v>3195</v>
      </c>
      <c r="F5533" t="s">
        <v>3308</v>
      </c>
      <c r="G5533" t="s">
        <v>3842</v>
      </c>
      <c r="H5533">
        <v>74</v>
      </c>
      <c r="I5533">
        <v>57</v>
      </c>
      <c r="K5533" t="s">
        <v>1565</v>
      </c>
      <c r="L5533">
        <v>1</v>
      </c>
      <c r="M5533" t="s">
        <v>6485</v>
      </c>
    </row>
    <row r="5534" spans="1:13" x14ac:dyDescent="0.25">
      <c r="A5534">
        <v>4083</v>
      </c>
      <c r="B5534">
        <v>2015</v>
      </c>
      <c r="C5534" t="s">
        <v>3233</v>
      </c>
      <c r="D5534" t="s">
        <v>60</v>
      </c>
      <c r="E5534" t="s">
        <v>3195</v>
      </c>
      <c r="F5534" t="s">
        <v>3465</v>
      </c>
      <c r="G5534" t="s">
        <v>3841</v>
      </c>
      <c r="H5534">
        <v>92</v>
      </c>
      <c r="I5534">
        <v>91</v>
      </c>
      <c r="J5534" t="s">
        <v>3844</v>
      </c>
      <c r="K5534" t="s">
        <v>1284</v>
      </c>
      <c r="L5534">
        <v>1</v>
      </c>
      <c r="M5534" t="s">
        <v>6486</v>
      </c>
    </row>
    <row r="5535" spans="1:13" x14ac:dyDescent="0.25">
      <c r="A5535">
        <v>4117</v>
      </c>
      <c r="B5535">
        <v>2015</v>
      </c>
      <c r="C5535" t="s">
        <v>3467</v>
      </c>
      <c r="D5535" t="s">
        <v>98</v>
      </c>
      <c r="E5535" t="s">
        <v>3195</v>
      </c>
      <c r="F5535" t="s">
        <v>3215</v>
      </c>
      <c r="G5535" t="s">
        <v>3842</v>
      </c>
      <c r="H5535">
        <v>71</v>
      </c>
      <c r="I5535">
        <v>65</v>
      </c>
      <c r="K5535" t="s">
        <v>176</v>
      </c>
      <c r="L5535">
        <v>1</v>
      </c>
      <c r="M5535" t="s">
        <v>6500</v>
      </c>
    </row>
    <row r="5536" spans="1:13" x14ac:dyDescent="0.25">
      <c r="A5536">
        <v>4119</v>
      </c>
      <c r="B5536">
        <v>2015</v>
      </c>
      <c r="C5536" t="s">
        <v>3467</v>
      </c>
      <c r="D5536" t="s">
        <v>12</v>
      </c>
      <c r="E5536" t="s">
        <v>3195</v>
      </c>
      <c r="F5536" t="s">
        <v>3446</v>
      </c>
      <c r="G5536" t="s">
        <v>3842</v>
      </c>
      <c r="H5536">
        <v>68</v>
      </c>
      <c r="I5536">
        <v>44</v>
      </c>
      <c r="K5536" t="s">
        <v>259</v>
      </c>
      <c r="L5536">
        <v>1</v>
      </c>
      <c r="M5536" t="s">
        <v>6501</v>
      </c>
    </row>
    <row r="5537" spans="1:13" x14ac:dyDescent="0.25">
      <c r="A5537">
        <v>4120</v>
      </c>
      <c r="B5537">
        <v>2015</v>
      </c>
      <c r="C5537" t="s">
        <v>3467</v>
      </c>
      <c r="D5537" t="s">
        <v>68</v>
      </c>
      <c r="E5537" t="s">
        <v>3195</v>
      </c>
      <c r="F5537" t="s">
        <v>3505</v>
      </c>
      <c r="G5537" t="s">
        <v>3842</v>
      </c>
      <c r="H5537">
        <v>65</v>
      </c>
      <c r="I5537">
        <v>51</v>
      </c>
      <c r="K5537" t="s">
        <v>260</v>
      </c>
      <c r="L5537">
        <v>1</v>
      </c>
      <c r="M5537" t="s">
        <v>6502</v>
      </c>
    </row>
    <row r="5538" spans="1:13" x14ac:dyDescent="0.25">
      <c r="A5538">
        <v>4149</v>
      </c>
      <c r="B5538">
        <v>2015</v>
      </c>
      <c r="C5538" t="s">
        <v>3467</v>
      </c>
      <c r="D5538" t="s">
        <v>60</v>
      </c>
      <c r="E5538" t="s">
        <v>3195</v>
      </c>
      <c r="F5538" t="s">
        <v>3269</v>
      </c>
      <c r="G5538" t="s">
        <v>3842</v>
      </c>
      <c r="H5538">
        <v>78</v>
      </c>
      <c r="I5538">
        <v>71</v>
      </c>
      <c r="K5538" t="s">
        <v>1580</v>
      </c>
      <c r="L5538">
        <v>1</v>
      </c>
      <c r="M5538" t="s">
        <v>6515</v>
      </c>
    </row>
    <row r="5539" spans="1:13" x14ac:dyDescent="0.25">
      <c r="A5539">
        <v>4150</v>
      </c>
      <c r="B5539">
        <v>2015</v>
      </c>
      <c r="C5539" t="s">
        <v>3467</v>
      </c>
      <c r="D5539" t="s">
        <v>1581</v>
      </c>
      <c r="E5539" t="s">
        <v>3195</v>
      </c>
      <c r="F5539" t="s">
        <v>3465</v>
      </c>
      <c r="G5539" t="s">
        <v>3842</v>
      </c>
      <c r="H5539">
        <v>72</v>
      </c>
      <c r="I5539">
        <v>61</v>
      </c>
      <c r="K5539" t="s">
        <v>1582</v>
      </c>
      <c r="L5539">
        <v>1</v>
      </c>
      <c r="M5539" t="s">
        <v>6516</v>
      </c>
    </row>
    <row r="5540" spans="1:13" x14ac:dyDescent="0.25">
      <c r="A5540">
        <v>4153</v>
      </c>
      <c r="B5540">
        <v>2015</v>
      </c>
      <c r="C5540" t="s">
        <v>3303</v>
      </c>
      <c r="D5540" t="s">
        <v>128</v>
      </c>
      <c r="E5540" t="s">
        <v>3195</v>
      </c>
      <c r="F5540" t="s">
        <v>3249</v>
      </c>
      <c r="G5540" t="s">
        <v>3842</v>
      </c>
      <c r="H5540">
        <v>58</v>
      </c>
      <c r="I5540">
        <v>49</v>
      </c>
      <c r="K5540" t="s">
        <v>99</v>
      </c>
      <c r="L5540">
        <v>1</v>
      </c>
      <c r="M5540" t="s">
        <v>6519</v>
      </c>
    </row>
    <row r="5541" spans="1:13" x14ac:dyDescent="0.25">
      <c r="A5541">
        <v>4154</v>
      </c>
      <c r="B5541">
        <v>2015</v>
      </c>
      <c r="C5541" t="s">
        <v>3303</v>
      </c>
      <c r="D5541" t="s">
        <v>12</v>
      </c>
      <c r="E5541" t="s">
        <v>3195</v>
      </c>
      <c r="F5541" t="s">
        <v>3340</v>
      </c>
      <c r="G5541" t="s">
        <v>3842</v>
      </c>
      <c r="H5541">
        <v>63</v>
      </c>
      <c r="I5541">
        <v>42</v>
      </c>
      <c r="K5541" t="s">
        <v>100</v>
      </c>
      <c r="L5541">
        <v>1</v>
      </c>
      <c r="M5541" t="s">
        <v>6520</v>
      </c>
    </row>
    <row r="5542" spans="1:13" x14ac:dyDescent="0.25">
      <c r="A5542">
        <v>4248</v>
      </c>
      <c r="B5542">
        <v>2015</v>
      </c>
      <c r="C5542" t="s">
        <v>3326</v>
      </c>
      <c r="D5542" t="s">
        <v>128</v>
      </c>
      <c r="E5542" t="s">
        <v>3195</v>
      </c>
      <c r="F5542" t="s">
        <v>3320</v>
      </c>
      <c r="G5542" t="s">
        <v>3842</v>
      </c>
      <c r="H5542">
        <v>65</v>
      </c>
      <c r="I5542">
        <v>63</v>
      </c>
      <c r="K5542" t="s">
        <v>259</v>
      </c>
      <c r="L5542">
        <v>1</v>
      </c>
      <c r="M5542" t="s">
        <v>6545</v>
      </c>
    </row>
    <row r="5543" spans="1:13" x14ac:dyDescent="0.25">
      <c r="A5543">
        <v>4277</v>
      </c>
      <c r="B5543">
        <v>2015</v>
      </c>
      <c r="C5543" t="s">
        <v>3326</v>
      </c>
      <c r="D5543" t="s">
        <v>500</v>
      </c>
      <c r="E5543" t="s">
        <v>3195</v>
      </c>
      <c r="F5543" t="s">
        <v>3411</v>
      </c>
      <c r="G5543" t="s">
        <v>3841</v>
      </c>
      <c r="H5543">
        <v>63</v>
      </c>
      <c r="I5543">
        <v>60</v>
      </c>
      <c r="K5543" t="s">
        <v>3065</v>
      </c>
      <c r="L5543">
        <v>1</v>
      </c>
      <c r="M5543" t="s">
        <v>6566</v>
      </c>
    </row>
    <row r="5544" spans="1:13" x14ac:dyDescent="0.25">
      <c r="A5544">
        <v>4312</v>
      </c>
      <c r="B5544">
        <v>2015</v>
      </c>
      <c r="C5544" t="s">
        <v>3346</v>
      </c>
      <c r="D5544" t="s">
        <v>102</v>
      </c>
      <c r="E5544" t="s">
        <v>3195</v>
      </c>
      <c r="F5544" t="s">
        <v>3300</v>
      </c>
      <c r="G5544" t="s">
        <v>3842</v>
      </c>
      <c r="H5544">
        <v>61</v>
      </c>
      <c r="I5544">
        <v>59</v>
      </c>
      <c r="J5544" t="s">
        <v>3843</v>
      </c>
      <c r="K5544" t="s">
        <v>151</v>
      </c>
      <c r="L5544">
        <v>1</v>
      </c>
      <c r="M5544" t="s">
        <v>6593</v>
      </c>
    </row>
    <row r="5545" spans="1:13" x14ac:dyDescent="0.25">
      <c r="A5545">
        <v>4338</v>
      </c>
      <c r="B5545">
        <v>2015</v>
      </c>
      <c r="C5545" t="s">
        <v>3346</v>
      </c>
      <c r="D5545" t="s">
        <v>500</v>
      </c>
      <c r="E5545" t="s">
        <v>3195</v>
      </c>
      <c r="F5545" t="s">
        <v>3419</v>
      </c>
      <c r="G5545" t="s">
        <v>3842</v>
      </c>
      <c r="H5545">
        <v>57</v>
      </c>
      <c r="I5545">
        <v>54</v>
      </c>
      <c r="K5545" t="s">
        <v>1618</v>
      </c>
      <c r="L5545">
        <v>1</v>
      </c>
      <c r="M5545" t="s">
        <v>6611</v>
      </c>
    </row>
    <row r="5546" spans="1:13" x14ac:dyDescent="0.25">
      <c r="A5546">
        <v>4339</v>
      </c>
      <c r="B5546">
        <v>2015</v>
      </c>
      <c r="C5546" t="s">
        <v>3346</v>
      </c>
      <c r="D5546" t="s">
        <v>311</v>
      </c>
      <c r="E5546" t="s">
        <v>3195</v>
      </c>
      <c r="F5546" t="s">
        <v>3474</v>
      </c>
      <c r="G5546" t="s">
        <v>3841</v>
      </c>
      <c r="H5546">
        <v>83</v>
      </c>
      <c r="I5546">
        <v>71</v>
      </c>
      <c r="K5546" t="s">
        <v>3157</v>
      </c>
      <c r="L5546">
        <v>1</v>
      </c>
      <c r="M5546" t="s">
        <v>6612</v>
      </c>
    </row>
    <row r="5547" spans="1:13" x14ac:dyDescent="0.25">
      <c r="A5547">
        <v>4371</v>
      </c>
      <c r="B5547">
        <v>2015</v>
      </c>
      <c r="C5547" t="s">
        <v>3438</v>
      </c>
      <c r="D5547" t="s">
        <v>311</v>
      </c>
      <c r="E5547" t="s">
        <v>3195</v>
      </c>
      <c r="F5547" t="s">
        <v>3473</v>
      </c>
      <c r="G5547" t="s">
        <v>3842</v>
      </c>
      <c r="H5547">
        <v>70</v>
      </c>
      <c r="I5547">
        <v>64</v>
      </c>
      <c r="K5547" t="s">
        <v>3158</v>
      </c>
      <c r="L5547">
        <v>1</v>
      </c>
      <c r="M5547" t="s">
        <v>6637</v>
      </c>
    </row>
    <row r="5548" spans="1:13" x14ac:dyDescent="0.25">
      <c r="A5548">
        <v>4372</v>
      </c>
      <c r="B5548">
        <v>2015</v>
      </c>
      <c r="C5548" t="s">
        <v>3438</v>
      </c>
      <c r="D5548" t="s">
        <v>368</v>
      </c>
      <c r="E5548" t="s">
        <v>3195</v>
      </c>
      <c r="F5548" t="s">
        <v>3275</v>
      </c>
      <c r="G5548" t="s">
        <v>3191</v>
      </c>
      <c r="K5548" t="s">
        <v>3191</v>
      </c>
      <c r="L5548">
        <v>0</v>
      </c>
      <c r="M5548" t="s">
        <v>6638</v>
      </c>
    </row>
    <row r="5549" spans="1:13" x14ac:dyDescent="0.25">
      <c r="A5549">
        <v>4404</v>
      </c>
      <c r="B5549">
        <v>2015</v>
      </c>
      <c r="C5549" t="s">
        <v>3447</v>
      </c>
      <c r="D5549" t="s">
        <v>500</v>
      </c>
      <c r="E5549" t="s">
        <v>3195</v>
      </c>
      <c r="F5549" t="s">
        <v>3325</v>
      </c>
      <c r="G5549" t="s">
        <v>3841</v>
      </c>
      <c r="H5549">
        <v>59</v>
      </c>
      <c r="I5549">
        <v>45</v>
      </c>
      <c r="K5549" t="s">
        <v>3159</v>
      </c>
      <c r="L5549">
        <v>1</v>
      </c>
      <c r="M5549" t="s">
        <v>6660</v>
      </c>
    </row>
    <row r="5550" spans="1:13" x14ac:dyDescent="0.25">
      <c r="A5550">
        <v>4437</v>
      </c>
      <c r="B5550">
        <v>2015</v>
      </c>
      <c r="C5550" t="s">
        <v>3411</v>
      </c>
      <c r="D5550" t="s">
        <v>311</v>
      </c>
      <c r="E5550" t="s">
        <v>3195</v>
      </c>
      <c r="F5550" t="s">
        <v>3307</v>
      </c>
      <c r="G5550" t="s">
        <v>3842</v>
      </c>
      <c r="H5550">
        <v>59</v>
      </c>
      <c r="I5550">
        <v>52</v>
      </c>
      <c r="K5550" t="s">
        <v>3161</v>
      </c>
      <c r="L5550">
        <v>1</v>
      </c>
      <c r="M5550" t="s">
        <v>6680</v>
      </c>
    </row>
    <row r="5551" spans="1:13" x14ac:dyDescent="0.25">
      <c r="A5551">
        <v>4438</v>
      </c>
      <c r="B5551">
        <v>2015</v>
      </c>
      <c r="C5551" t="s">
        <v>3411</v>
      </c>
      <c r="D5551" t="s">
        <v>368</v>
      </c>
      <c r="E5551" t="s">
        <v>3195</v>
      </c>
      <c r="F5551" t="s">
        <v>3474</v>
      </c>
      <c r="G5551" t="s">
        <v>3191</v>
      </c>
      <c r="K5551" t="s">
        <v>3191</v>
      </c>
      <c r="L5551">
        <v>0</v>
      </c>
      <c r="M5551" t="s">
        <v>6681</v>
      </c>
    </row>
    <row r="5552" spans="1:13" x14ac:dyDescent="0.25">
      <c r="A5552">
        <v>4469</v>
      </c>
      <c r="B5552">
        <v>2015</v>
      </c>
      <c r="C5552" t="s">
        <v>3377</v>
      </c>
      <c r="D5552" t="s">
        <v>500</v>
      </c>
      <c r="E5552" t="s">
        <v>3195</v>
      </c>
      <c r="F5552" t="s">
        <v>3473</v>
      </c>
      <c r="G5552" t="s">
        <v>3841</v>
      </c>
      <c r="H5552">
        <v>82</v>
      </c>
      <c r="I5552">
        <v>54</v>
      </c>
      <c r="K5552" t="s">
        <v>3162</v>
      </c>
      <c r="L5552">
        <v>1</v>
      </c>
      <c r="M5552" t="s">
        <v>6702</v>
      </c>
    </row>
    <row r="5553" spans="1:13" x14ac:dyDescent="0.25">
      <c r="A5553">
        <v>4472</v>
      </c>
      <c r="B5553">
        <v>2015</v>
      </c>
      <c r="C5553" t="s">
        <v>3307</v>
      </c>
      <c r="D5553" t="s">
        <v>128</v>
      </c>
      <c r="E5553" t="s">
        <v>3195</v>
      </c>
      <c r="F5553" t="s">
        <v>3304</v>
      </c>
      <c r="G5553" t="s">
        <v>3842</v>
      </c>
      <c r="H5553">
        <v>70</v>
      </c>
      <c r="I5553">
        <v>61</v>
      </c>
      <c r="K5553" t="s">
        <v>259</v>
      </c>
      <c r="L5553">
        <v>1</v>
      </c>
      <c r="M5553" t="s">
        <v>6703</v>
      </c>
    </row>
    <row r="5554" spans="1:13" x14ac:dyDescent="0.25">
      <c r="A5554">
        <v>4473</v>
      </c>
      <c r="B5554">
        <v>2015</v>
      </c>
      <c r="C5554" t="s">
        <v>3307</v>
      </c>
      <c r="D5554" t="s">
        <v>68</v>
      </c>
      <c r="E5554" t="s">
        <v>3195</v>
      </c>
      <c r="F5554" t="s">
        <v>3314</v>
      </c>
      <c r="G5554" t="s">
        <v>3841</v>
      </c>
      <c r="H5554">
        <v>64</v>
      </c>
      <c r="I5554">
        <v>45</v>
      </c>
      <c r="K5554" t="s">
        <v>100</v>
      </c>
      <c r="L5554">
        <v>1</v>
      </c>
      <c r="M5554" t="s">
        <v>6704</v>
      </c>
    </row>
    <row r="5555" spans="1:13" x14ac:dyDescent="0.25">
      <c r="A5555">
        <v>4504</v>
      </c>
      <c r="B5555">
        <v>2015</v>
      </c>
      <c r="C5555" t="s">
        <v>3473</v>
      </c>
      <c r="D5555" t="s">
        <v>177</v>
      </c>
      <c r="E5555" t="s">
        <v>3195</v>
      </c>
      <c r="F5555" t="s">
        <v>3344</v>
      </c>
      <c r="G5555" t="s">
        <v>3841</v>
      </c>
      <c r="H5555">
        <v>77</v>
      </c>
      <c r="I5555">
        <v>71</v>
      </c>
      <c r="J5555" t="s">
        <v>3843</v>
      </c>
      <c r="K5555" t="s">
        <v>67</v>
      </c>
      <c r="L5555">
        <v>1</v>
      </c>
      <c r="M5555" t="s">
        <v>6719</v>
      </c>
    </row>
    <row r="5556" spans="1:13" x14ac:dyDescent="0.25">
      <c r="A5556">
        <v>4505</v>
      </c>
      <c r="B5556">
        <v>2015</v>
      </c>
      <c r="C5556" t="s">
        <v>3473</v>
      </c>
      <c r="D5556" t="s">
        <v>102</v>
      </c>
      <c r="E5556" t="s">
        <v>3195</v>
      </c>
      <c r="F5556" t="s">
        <v>3392</v>
      </c>
      <c r="G5556" t="s">
        <v>3841</v>
      </c>
      <c r="H5556">
        <v>76</v>
      </c>
      <c r="I5556">
        <v>74</v>
      </c>
      <c r="K5556" t="s">
        <v>69</v>
      </c>
      <c r="L5556">
        <v>1</v>
      </c>
      <c r="M5556" t="s">
        <v>6720</v>
      </c>
    </row>
    <row r="5557" spans="1:13" x14ac:dyDescent="0.25">
      <c r="A5557">
        <v>4567</v>
      </c>
      <c r="B5557">
        <v>2015</v>
      </c>
      <c r="C5557" t="s">
        <v>3275</v>
      </c>
      <c r="D5557" t="s">
        <v>177</v>
      </c>
      <c r="E5557" t="s">
        <v>3195</v>
      </c>
      <c r="F5557" t="s">
        <v>3265</v>
      </c>
      <c r="G5557" t="s">
        <v>3841</v>
      </c>
      <c r="H5557">
        <v>56</v>
      </c>
      <c r="I5557">
        <v>47</v>
      </c>
      <c r="K5557" t="s">
        <v>19</v>
      </c>
      <c r="L5557">
        <v>1</v>
      </c>
      <c r="M5557" t="s">
        <v>6752</v>
      </c>
    </row>
    <row r="5558" spans="1:13" x14ac:dyDescent="0.25">
      <c r="A5558">
        <v>4568</v>
      </c>
      <c r="B5558">
        <v>2015</v>
      </c>
      <c r="C5558" t="s">
        <v>3275</v>
      </c>
      <c r="D5558" t="s">
        <v>102</v>
      </c>
      <c r="E5558" t="s">
        <v>3195</v>
      </c>
      <c r="F5558" t="s">
        <v>3403</v>
      </c>
      <c r="G5558" t="s">
        <v>3841</v>
      </c>
      <c r="H5558">
        <v>88</v>
      </c>
      <c r="I5558">
        <v>76</v>
      </c>
      <c r="K5558" t="s">
        <v>21</v>
      </c>
      <c r="L5558">
        <v>1</v>
      </c>
      <c r="M5558" t="s">
        <v>6753</v>
      </c>
    </row>
    <row r="5559" spans="1:13" x14ac:dyDescent="0.25">
      <c r="A5559">
        <v>4593</v>
      </c>
      <c r="B5559">
        <v>2015</v>
      </c>
      <c r="C5559" t="s">
        <v>3275</v>
      </c>
      <c r="D5559" t="s">
        <v>311</v>
      </c>
      <c r="E5559" t="s">
        <v>3195</v>
      </c>
      <c r="F5559" t="s">
        <v>3325</v>
      </c>
      <c r="G5559" t="s">
        <v>3842</v>
      </c>
      <c r="H5559">
        <v>53</v>
      </c>
      <c r="I5559">
        <v>52</v>
      </c>
      <c r="K5559" t="s">
        <v>3163</v>
      </c>
      <c r="L5559">
        <v>1</v>
      </c>
      <c r="M5559" t="s">
        <v>6761</v>
      </c>
    </row>
    <row r="5560" spans="1:13" x14ac:dyDescent="0.25">
      <c r="A5560">
        <v>4627</v>
      </c>
      <c r="B5560">
        <v>2015</v>
      </c>
      <c r="C5560" t="s">
        <v>3474</v>
      </c>
      <c r="D5560" t="s">
        <v>177</v>
      </c>
      <c r="E5560" t="s">
        <v>3195</v>
      </c>
      <c r="F5560" t="s">
        <v>3235</v>
      </c>
      <c r="G5560" t="s">
        <v>3842</v>
      </c>
      <c r="H5560">
        <v>62</v>
      </c>
      <c r="I5560">
        <v>56</v>
      </c>
      <c r="K5560" t="s">
        <v>259</v>
      </c>
      <c r="L5560">
        <v>1</v>
      </c>
      <c r="M5560" t="s">
        <v>6775</v>
      </c>
    </row>
    <row r="5561" spans="1:13" x14ac:dyDescent="0.25">
      <c r="A5561">
        <v>4629</v>
      </c>
      <c r="B5561">
        <v>2015</v>
      </c>
      <c r="C5561" t="s">
        <v>3474</v>
      </c>
      <c r="D5561" t="s">
        <v>104</v>
      </c>
      <c r="E5561" t="s">
        <v>3195</v>
      </c>
      <c r="F5561" t="s">
        <v>3516</v>
      </c>
      <c r="G5561" t="s">
        <v>3841</v>
      </c>
      <c r="H5561">
        <v>68</v>
      </c>
      <c r="I5561">
        <v>65</v>
      </c>
      <c r="K5561" t="s">
        <v>101</v>
      </c>
      <c r="L5561">
        <v>1</v>
      </c>
      <c r="M5561" t="s">
        <v>6776</v>
      </c>
    </row>
    <row r="5562" spans="1:13" x14ac:dyDescent="0.25">
      <c r="A5562">
        <v>4749</v>
      </c>
      <c r="B5562">
        <v>2015</v>
      </c>
      <c r="C5562" t="s">
        <v>3494</v>
      </c>
      <c r="D5562" t="s">
        <v>942</v>
      </c>
      <c r="E5562" t="s">
        <v>3195</v>
      </c>
      <c r="F5562" t="s">
        <v>3277</v>
      </c>
      <c r="G5562" t="s">
        <v>3842</v>
      </c>
      <c r="H5562">
        <v>70</v>
      </c>
      <c r="I5562">
        <v>53</v>
      </c>
      <c r="K5562" t="s">
        <v>1733</v>
      </c>
      <c r="L5562">
        <v>1</v>
      </c>
      <c r="M5562" t="s">
        <v>6837</v>
      </c>
    </row>
    <row r="5563" spans="1:13" x14ac:dyDescent="0.25">
      <c r="A5563">
        <v>4750</v>
      </c>
      <c r="B5563">
        <v>2015</v>
      </c>
      <c r="C5563" t="s">
        <v>3494</v>
      </c>
      <c r="D5563" t="s">
        <v>310</v>
      </c>
      <c r="E5563" t="s">
        <v>3195</v>
      </c>
      <c r="F5563" t="s">
        <v>3489</v>
      </c>
      <c r="G5563" t="s">
        <v>3841</v>
      </c>
      <c r="H5563">
        <v>60</v>
      </c>
      <c r="I5563">
        <v>55</v>
      </c>
      <c r="K5563" t="s">
        <v>1734</v>
      </c>
      <c r="L5563">
        <v>1</v>
      </c>
      <c r="M5563" t="s">
        <v>6838</v>
      </c>
    </row>
    <row r="5564" spans="1:13" x14ac:dyDescent="0.25">
      <c r="A5564">
        <v>4755</v>
      </c>
      <c r="B5564">
        <v>2015</v>
      </c>
      <c r="C5564" t="s">
        <v>3277</v>
      </c>
      <c r="D5564" t="s">
        <v>313</v>
      </c>
      <c r="E5564" t="s">
        <v>3195</v>
      </c>
      <c r="F5564" t="s">
        <v>3246</v>
      </c>
      <c r="G5564" t="s">
        <v>3842</v>
      </c>
      <c r="H5564">
        <v>69</v>
      </c>
      <c r="I5564">
        <v>55</v>
      </c>
      <c r="K5564" t="s">
        <v>150</v>
      </c>
      <c r="L5564">
        <v>1</v>
      </c>
      <c r="M5564" t="s">
        <v>6842</v>
      </c>
    </row>
    <row r="5565" spans="1:13" x14ac:dyDescent="0.25">
      <c r="A5565">
        <v>4787</v>
      </c>
      <c r="B5565">
        <v>2015</v>
      </c>
      <c r="C5565" t="s">
        <v>3492</v>
      </c>
      <c r="D5565" t="s">
        <v>70</v>
      </c>
      <c r="E5565" t="s">
        <v>3195</v>
      </c>
      <c r="F5565" t="s">
        <v>3499</v>
      </c>
      <c r="G5565" t="s">
        <v>3842</v>
      </c>
      <c r="H5565">
        <v>64</v>
      </c>
      <c r="I5565">
        <v>62</v>
      </c>
      <c r="K5565" t="s">
        <v>100</v>
      </c>
      <c r="L5565">
        <v>1</v>
      </c>
      <c r="M5565" t="s">
        <v>6865</v>
      </c>
    </row>
    <row r="5566" spans="1:13" x14ac:dyDescent="0.25">
      <c r="A5566">
        <v>4794</v>
      </c>
      <c r="B5566">
        <v>2015</v>
      </c>
      <c r="C5566" t="s">
        <v>3492</v>
      </c>
      <c r="D5566" t="s">
        <v>109</v>
      </c>
      <c r="E5566" t="s">
        <v>3195</v>
      </c>
      <c r="F5566" t="s">
        <v>3281</v>
      </c>
      <c r="G5566" t="s">
        <v>3842</v>
      </c>
      <c r="H5566">
        <v>66</v>
      </c>
      <c r="I5566">
        <v>46</v>
      </c>
      <c r="K5566" t="s">
        <v>419</v>
      </c>
      <c r="L5566">
        <v>1</v>
      </c>
      <c r="M5566" t="s">
        <v>6870</v>
      </c>
    </row>
    <row r="5567" spans="1:13" x14ac:dyDescent="0.25">
      <c r="A5567">
        <v>4814</v>
      </c>
      <c r="B5567">
        <v>2015</v>
      </c>
      <c r="C5567" t="s">
        <v>3492</v>
      </c>
      <c r="D5567" t="s">
        <v>310</v>
      </c>
      <c r="E5567" t="s">
        <v>3195</v>
      </c>
      <c r="F5567" t="s">
        <v>3283</v>
      </c>
      <c r="G5567" t="s">
        <v>3842</v>
      </c>
      <c r="H5567">
        <v>70</v>
      </c>
      <c r="I5567">
        <v>56</v>
      </c>
      <c r="K5567" t="s">
        <v>1758</v>
      </c>
      <c r="L5567">
        <v>1</v>
      </c>
      <c r="M5567" t="s">
        <v>6885</v>
      </c>
    </row>
    <row r="5568" spans="1:13" x14ac:dyDescent="0.25">
      <c r="A5568">
        <v>4820</v>
      </c>
      <c r="B5568">
        <v>2015</v>
      </c>
      <c r="C5568" t="s">
        <v>3402</v>
      </c>
      <c r="D5568" t="s">
        <v>313</v>
      </c>
      <c r="E5568" t="s">
        <v>3195</v>
      </c>
      <c r="F5568" t="s">
        <v>3479</v>
      </c>
      <c r="G5568" t="s">
        <v>3842</v>
      </c>
      <c r="H5568">
        <v>56</v>
      </c>
      <c r="I5568">
        <v>52</v>
      </c>
      <c r="K5568" t="s">
        <v>17</v>
      </c>
      <c r="L5568">
        <v>1</v>
      </c>
      <c r="M5568" t="s">
        <v>6890</v>
      </c>
    </row>
    <row r="5569" spans="1:13" x14ac:dyDescent="0.25">
      <c r="A5569">
        <v>4821</v>
      </c>
      <c r="B5569">
        <v>2015</v>
      </c>
      <c r="C5569" t="s">
        <v>3402</v>
      </c>
      <c r="D5569" t="s">
        <v>14</v>
      </c>
      <c r="E5569" t="s">
        <v>3195</v>
      </c>
      <c r="F5569" t="s">
        <v>3280</v>
      </c>
      <c r="G5569" t="s">
        <v>3841</v>
      </c>
      <c r="H5569">
        <v>69</v>
      </c>
      <c r="I5569">
        <v>66</v>
      </c>
      <c r="K5569" t="s">
        <v>19</v>
      </c>
      <c r="L5569">
        <v>1</v>
      </c>
      <c r="M5569" t="s">
        <v>6891</v>
      </c>
    </row>
    <row r="5570" spans="1:13" x14ac:dyDescent="0.25">
      <c r="A5570">
        <v>4877</v>
      </c>
      <c r="B5570">
        <v>2015</v>
      </c>
      <c r="C5570" t="s">
        <v>3490</v>
      </c>
      <c r="D5570" t="s">
        <v>942</v>
      </c>
      <c r="E5570" t="s">
        <v>3195</v>
      </c>
      <c r="F5570" t="s">
        <v>3283</v>
      </c>
      <c r="G5570" t="s">
        <v>3841</v>
      </c>
      <c r="H5570">
        <v>72</v>
      </c>
      <c r="I5570">
        <v>69</v>
      </c>
      <c r="K5570" t="s">
        <v>1781</v>
      </c>
      <c r="L5570">
        <v>1</v>
      </c>
      <c r="M5570" t="s">
        <v>6925</v>
      </c>
    </row>
    <row r="5571" spans="1:13" x14ac:dyDescent="0.25">
      <c r="A5571">
        <v>4880</v>
      </c>
      <c r="B5571">
        <v>2015</v>
      </c>
      <c r="C5571" t="s">
        <v>3283</v>
      </c>
      <c r="D5571" t="s">
        <v>128</v>
      </c>
      <c r="E5571" t="s">
        <v>3195</v>
      </c>
      <c r="F5571" t="s">
        <v>3202</v>
      </c>
      <c r="G5571" t="s">
        <v>3841</v>
      </c>
      <c r="H5571">
        <v>70</v>
      </c>
      <c r="I5571">
        <v>58</v>
      </c>
      <c r="K5571" t="s">
        <v>13</v>
      </c>
      <c r="L5571">
        <v>1</v>
      </c>
      <c r="M5571" t="s">
        <v>6927</v>
      </c>
    </row>
    <row r="5572" spans="1:13" x14ac:dyDescent="0.25">
      <c r="A5572">
        <v>4882</v>
      </c>
      <c r="B5572">
        <v>2015</v>
      </c>
      <c r="C5572" t="s">
        <v>3283</v>
      </c>
      <c r="D5572" t="s">
        <v>68</v>
      </c>
      <c r="E5572" t="s">
        <v>3195</v>
      </c>
      <c r="F5572" t="s">
        <v>3517</v>
      </c>
      <c r="G5572" t="s">
        <v>3841</v>
      </c>
      <c r="H5572">
        <v>67</v>
      </c>
      <c r="I5572">
        <v>60</v>
      </c>
      <c r="K5572" t="s">
        <v>69</v>
      </c>
      <c r="L5572">
        <v>1</v>
      </c>
      <c r="M5572" t="s">
        <v>6929</v>
      </c>
    </row>
    <row r="5573" spans="1:13" x14ac:dyDescent="0.25">
      <c r="A5573">
        <v>4915</v>
      </c>
      <c r="B5573">
        <v>2015</v>
      </c>
      <c r="C5573" t="s">
        <v>3489</v>
      </c>
      <c r="D5573" t="s">
        <v>128</v>
      </c>
      <c r="E5573" t="s">
        <v>3195</v>
      </c>
      <c r="F5573" t="s">
        <v>3533</v>
      </c>
      <c r="G5573" t="s">
        <v>3842</v>
      </c>
      <c r="H5573">
        <v>59</v>
      </c>
      <c r="I5573">
        <v>46</v>
      </c>
      <c r="K5573" t="s">
        <v>100</v>
      </c>
      <c r="L5573">
        <v>1</v>
      </c>
      <c r="M5573" t="s">
        <v>6946</v>
      </c>
    </row>
    <row r="5574" spans="1:13" x14ac:dyDescent="0.25">
      <c r="A5574">
        <v>4917</v>
      </c>
      <c r="B5574">
        <v>2015</v>
      </c>
      <c r="C5574" t="s">
        <v>3489</v>
      </c>
      <c r="D5574" t="s">
        <v>102</v>
      </c>
      <c r="E5574" t="s">
        <v>3195</v>
      </c>
      <c r="F5574" t="s">
        <v>3409</v>
      </c>
      <c r="G5574" t="s">
        <v>3842</v>
      </c>
      <c r="H5574">
        <v>66</v>
      </c>
      <c r="I5574">
        <v>46</v>
      </c>
      <c r="K5574" t="s">
        <v>103</v>
      </c>
      <c r="L5574">
        <v>1</v>
      </c>
      <c r="M5574" t="s">
        <v>6947</v>
      </c>
    </row>
    <row r="5575" spans="1:13" x14ac:dyDescent="0.25">
      <c r="A5575">
        <v>4918</v>
      </c>
      <c r="B5575">
        <v>2015</v>
      </c>
      <c r="C5575" t="s">
        <v>3489</v>
      </c>
      <c r="D5575" t="s">
        <v>16</v>
      </c>
      <c r="E5575" t="s">
        <v>3195</v>
      </c>
      <c r="F5575" t="s">
        <v>3271</v>
      </c>
      <c r="G5575" t="s">
        <v>3842</v>
      </c>
      <c r="H5575">
        <v>93</v>
      </c>
      <c r="I5575">
        <v>58</v>
      </c>
      <c r="K5575" t="s">
        <v>262</v>
      </c>
      <c r="L5575">
        <v>1</v>
      </c>
      <c r="M5575" t="s">
        <v>6948</v>
      </c>
    </row>
    <row r="5576" spans="1:13" x14ac:dyDescent="0.25">
      <c r="A5576">
        <v>4919</v>
      </c>
      <c r="B5576">
        <v>2015</v>
      </c>
      <c r="C5576" t="s">
        <v>3489</v>
      </c>
      <c r="D5576" t="s">
        <v>104</v>
      </c>
      <c r="E5576" t="s">
        <v>3195</v>
      </c>
      <c r="F5576" t="s">
        <v>3407</v>
      </c>
      <c r="G5576" t="s">
        <v>3842</v>
      </c>
      <c r="H5576">
        <v>70</v>
      </c>
      <c r="I5576">
        <v>55</v>
      </c>
      <c r="K5576" t="s">
        <v>415</v>
      </c>
      <c r="L5576">
        <v>1</v>
      </c>
      <c r="M5576" t="s">
        <v>6949</v>
      </c>
    </row>
    <row r="5577" spans="1:13" x14ac:dyDescent="0.25">
      <c r="A5577">
        <v>4981</v>
      </c>
      <c r="B5577">
        <v>2015</v>
      </c>
      <c r="C5577" t="s">
        <v>3347</v>
      </c>
      <c r="D5577" t="s">
        <v>68</v>
      </c>
      <c r="E5577" t="s">
        <v>3195</v>
      </c>
      <c r="F5577" t="s">
        <v>3328</v>
      </c>
      <c r="G5577" t="s">
        <v>3842</v>
      </c>
      <c r="H5577">
        <v>76</v>
      </c>
      <c r="I5577">
        <v>67</v>
      </c>
      <c r="K5577" t="s">
        <v>235</v>
      </c>
      <c r="L5577">
        <v>1</v>
      </c>
      <c r="M5577" t="s">
        <v>6974</v>
      </c>
    </row>
    <row r="5578" spans="1:13" x14ac:dyDescent="0.25">
      <c r="A5578">
        <v>5013</v>
      </c>
      <c r="B5578">
        <v>2015</v>
      </c>
      <c r="C5578" t="s">
        <v>3242</v>
      </c>
      <c r="D5578" t="s">
        <v>177</v>
      </c>
      <c r="E5578" t="s">
        <v>3195</v>
      </c>
      <c r="F5578" t="s">
        <v>3354</v>
      </c>
      <c r="G5578" t="s">
        <v>3841</v>
      </c>
      <c r="H5578">
        <v>79</v>
      </c>
      <c r="I5578">
        <v>58</v>
      </c>
      <c r="K5578" t="s">
        <v>71</v>
      </c>
      <c r="L5578">
        <v>1</v>
      </c>
      <c r="M5578" t="s">
        <v>6985</v>
      </c>
    </row>
    <row r="5579" spans="1:13" x14ac:dyDescent="0.25">
      <c r="A5579">
        <v>5014</v>
      </c>
      <c r="B5579">
        <v>2015</v>
      </c>
      <c r="C5579" t="s">
        <v>3242</v>
      </c>
      <c r="D5579" t="s">
        <v>102</v>
      </c>
      <c r="E5579" t="s">
        <v>3195</v>
      </c>
      <c r="F5579" t="s">
        <v>3534</v>
      </c>
      <c r="G5579" t="s">
        <v>3842</v>
      </c>
      <c r="H5579">
        <v>81</v>
      </c>
      <c r="I5579">
        <v>71</v>
      </c>
      <c r="K5579" t="s">
        <v>21</v>
      </c>
      <c r="L5579">
        <v>1</v>
      </c>
      <c r="M5579" t="s">
        <v>6986</v>
      </c>
    </row>
    <row r="5580" spans="1:13" x14ac:dyDescent="0.25">
      <c r="A5580">
        <v>5070</v>
      </c>
      <c r="B5580">
        <v>2015</v>
      </c>
      <c r="C5580" t="s">
        <v>3240</v>
      </c>
      <c r="D5580" t="s">
        <v>149</v>
      </c>
      <c r="E5580" t="s">
        <v>3195</v>
      </c>
      <c r="F5580" t="s">
        <v>3320</v>
      </c>
      <c r="G5580" t="s">
        <v>3841</v>
      </c>
      <c r="H5580">
        <v>69</v>
      </c>
      <c r="I5580">
        <v>45</v>
      </c>
      <c r="K5580" t="s">
        <v>15</v>
      </c>
      <c r="L5580">
        <v>1</v>
      </c>
      <c r="M5580" t="s">
        <v>7031</v>
      </c>
    </row>
    <row r="5581" spans="1:13" x14ac:dyDescent="0.25">
      <c r="A5581">
        <v>5126</v>
      </c>
      <c r="B5581">
        <v>2015</v>
      </c>
      <c r="C5581" t="s">
        <v>3272</v>
      </c>
      <c r="D5581" t="s">
        <v>98</v>
      </c>
      <c r="E5581" t="s">
        <v>3195</v>
      </c>
      <c r="F5581" t="s">
        <v>3220</v>
      </c>
      <c r="G5581" t="s">
        <v>3841</v>
      </c>
      <c r="H5581">
        <v>58</v>
      </c>
      <c r="I5581">
        <v>57</v>
      </c>
      <c r="K5581" t="s">
        <v>11</v>
      </c>
      <c r="L5581">
        <v>1</v>
      </c>
      <c r="M5581" t="s">
        <v>7062</v>
      </c>
    </row>
    <row r="5582" spans="1:13" x14ac:dyDescent="0.25">
      <c r="A5582">
        <v>5153</v>
      </c>
      <c r="B5582">
        <v>2015</v>
      </c>
      <c r="C5582" t="s">
        <v>3272</v>
      </c>
      <c r="D5582" t="s">
        <v>62</v>
      </c>
      <c r="E5582" t="s">
        <v>3195</v>
      </c>
      <c r="F5582" t="s">
        <v>3202</v>
      </c>
      <c r="G5582" t="s">
        <v>3191</v>
      </c>
      <c r="K5582" t="s">
        <v>3191</v>
      </c>
      <c r="L5582">
        <v>0</v>
      </c>
      <c r="M5582" t="s">
        <v>7074</v>
      </c>
    </row>
    <row r="5583" spans="1:13" x14ac:dyDescent="0.25">
      <c r="A5583">
        <v>5187</v>
      </c>
      <c r="B5583">
        <v>2015</v>
      </c>
      <c r="C5583" t="s">
        <v>3235</v>
      </c>
      <c r="D5583" t="s">
        <v>102</v>
      </c>
      <c r="E5583" t="s">
        <v>3195</v>
      </c>
      <c r="F5583" t="s">
        <v>3510</v>
      </c>
      <c r="G5583" t="s">
        <v>3841</v>
      </c>
      <c r="H5583">
        <v>75</v>
      </c>
      <c r="I5583">
        <v>65</v>
      </c>
      <c r="K5583" t="s">
        <v>71</v>
      </c>
      <c r="L5583">
        <v>1</v>
      </c>
      <c r="M5583" t="s">
        <v>7091</v>
      </c>
    </row>
    <row r="5584" spans="1:13" x14ac:dyDescent="0.25">
      <c r="A5584">
        <v>5188</v>
      </c>
      <c r="B5584">
        <v>2015</v>
      </c>
      <c r="C5584" t="s">
        <v>3235</v>
      </c>
      <c r="D5584" t="s">
        <v>104</v>
      </c>
      <c r="E5584" t="s">
        <v>3195</v>
      </c>
      <c r="F5584" t="s">
        <v>3838</v>
      </c>
      <c r="G5584" t="s">
        <v>3842</v>
      </c>
      <c r="H5584">
        <v>69</v>
      </c>
      <c r="I5584">
        <v>54</v>
      </c>
      <c r="K5584" t="s">
        <v>21</v>
      </c>
      <c r="L5584">
        <v>1</v>
      </c>
      <c r="M5584" t="s">
        <v>7092</v>
      </c>
    </row>
    <row r="5585" spans="1:13" x14ac:dyDescent="0.25">
      <c r="A5585">
        <v>5215</v>
      </c>
      <c r="B5585">
        <v>2015</v>
      </c>
      <c r="C5585" t="s">
        <v>3202</v>
      </c>
      <c r="D5585" t="s">
        <v>12</v>
      </c>
      <c r="E5585" t="s">
        <v>3195</v>
      </c>
      <c r="F5585" t="s">
        <v>3517</v>
      </c>
      <c r="G5585" t="s">
        <v>3842</v>
      </c>
      <c r="H5585">
        <v>53</v>
      </c>
      <c r="I5585">
        <v>46</v>
      </c>
      <c r="K5585" t="s">
        <v>100</v>
      </c>
      <c r="L5585">
        <v>1</v>
      </c>
      <c r="M5585" t="s">
        <v>7102</v>
      </c>
    </row>
    <row r="5586" spans="1:13" x14ac:dyDescent="0.25">
      <c r="A5586">
        <v>5248</v>
      </c>
      <c r="B5586">
        <v>2015</v>
      </c>
      <c r="C5586" t="s">
        <v>3236</v>
      </c>
      <c r="D5586" t="s">
        <v>16</v>
      </c>
      <c r="E5586" t="s">
        <v>3195</v>
      </c>
      <c r="F5586" t="s">
        <v>3405</v>
      </c>
      <c r="G5586" t="s">
        <v>3841</v>
      </c>
      <c r="H5586">
        <v>72</v>
      </c>
      <c r="I5586">
        <v>57</v>
      </c>
      <c r="K5586" t="s">
        <v>17</v>
      </c>
      <c r="L5586">
        <v>1</v>
      </c>
      <c r="M5586" t="s">
        <v>7111</v>
      </c>
    </row>
    <row r="5587" spans="1:13" x14ac:dyDescent="0.25">
      <c r="A5587">
        <v>5273</v>
      </c>
      <c r="B5587">
        <v>2015</v>
      </c>
      <c r="C5587" t="s">
        <v>3236</v>
      </c>
      <c r="D5587" t="s">
        <v>310</v>
      </c>
      <c r="E5587" t="s">
        <v>3195</v>
      </c>
      <c r="F5587" t="s">
        <v>3448</v>
      </c>
      <c r="G5587" t="s">
        <v>3841</v>
      </c>
      <c r="H5587">
        <v>60</v>
      </c>
      <c r="I5587">
        <v>54</v>
      </c>
      <c r="K5587" t="s">
        <v>1908</v>
      </c>
      <c r="L5587">
        <v>1</v>
      </c>
      <c r="M5587" t="s">
        <v>7134</v>
      </c>
    </row>
    <row r="5588" spans="1:13" x14ac:dyDescent="0.25">
      <c r="A5588">
        <v>5274</v>
      </c>
      <c r="B5588">
        <v>2015</v>
      </c>
      <c r="C5588" t="s">
        <v>3503</v>
      </c>
      <c r="D5588" t="s">
        <v>64</v>
      </c>
      <c r="E5588" t="s">
        <v>3195</v>
      </c>
      <c r="F5588" t="s">
        <v>3249</v>
      </c>
      <c r="G5588" t="s">
        <v>3842</v>
      </c>
      <c r="H5588">
        <v>71</v>
      </c>
      <c r="I5588">
        <v>63</v>
      </c>
      <c r="K5588" t="s">
        <v>176</v>
      </c>
      <c r="L5588">
        <v>1</v>
      </c>
      <c r="M5588" t="s">
        <v>7135</v>
      </c>
    </row>
    <row r="5589" spans="1:13" x14ac:dyDescent="0.25">
      <c r="A5589">
        <v>5285</v>
      </c>
      <c r="B5589">
        <v>2015</v>
      </c>
      <c r="C5589" t="s">
        <v>3503</v>
      </c>
      <c r="D5589" t="s">
        <v>183</v>
      </c>
      <c r="E5589" t="s">
        <v>3195</v>
      </c>
      <c r="F5589" t="s">
        <v>3244</v>
      </c>
      <c r="G5589" t="s">
        <v>3841</v>
      </c>
      <c r="H5589">
        <v>61</v>
      </c>
      <c r="I5589">
        <v>59</v>
      </c>
      <c r="J5589" t="s">
        <v>3843</v>
      </c>
      <c r="K5589" t="s">
        <v>1912</v>
      </c>
      <c r="L5589">
        <v>1</v>
      </c>
      <c r="M5589" t="s">
        <v>7143</v>
      </c>
    </row>
    <row r="5590" spans="1:13" x14ac:dyDescent="0.25">
      <c r="A5590">
        <v>5305</v>
      </c>
      <c r="B5590">
        <v>2015</v>
      </c>
      <c r="C5590" t="s">
        <v>3503</v>
      </c>
      <c r="D5590" t="s">
        <v>308</v>
      </c>
      <c r="E5590" t="s">
        <v>3195</v>
      </c>
      <c r="F5590" t="s">
        <v>3502</v>
      </c>
      <c r="G5590" t="s">
        <v>3841</v>
      </c>
      <c r="H5590">
        <v>63</v>
      </c>
      <c r="I5590">
        <v>33</v>
      </c>
      <c r="K5590" t="s">
        <v>1923</v>
      </c>
      <c r="L5590">
        <v>1</v>
      </c>
      <c r="M5590" t="s">
        <v>7161</v>
      </c>
    </row>
    <row r="5591" spans="1:13" x14ac:dyDescent="0.25">
      <c r="A5591">
        <v>5326</v>
      </c>
      <c r="B5591">
        <v>2015</v>
      </c>
      <c r="C5591" t="s">
        <v>3330</v>
      </c>
      <c r="D5591" t="s">
        <v>41</v>
      </c>
      <c r="E5591" t="s">
        <v>3195</v>
      </c>
      <c r="F5591" t="s">
        <v>3203</v>
      </c>
      <c r="G5591" t="s">
        <v>3842</v>
      </c>
      <c r="H5591">
        <v>87</v>
      </c>
      <c r="I5591">
        <v>64</v>
      </c>
      <c r="K5591" t="s">
        <v>1931</v>
      </c>
      <c r="L5591">
        <v>1</v>
      </c>
      <c r="M5591" t="s">
        <v>7172</v>
      </c>
    </row>
    <row r="5592" spans="1:13" x14ac:dyDescent="0.25">
      <c r="A5592">
        <v>5338</v>
      </c>
      <c r="B5592">
        <v>2015</v>
      </c>
      <c r="C5592" t="s">
        <v>3330</v>
      </c>
      <c r="D5592" t="s">
        <v>310</v>
      </c>
      <c r="E5592" t="s">
        <v>3195</v>
      </c>
      <c r="F5592" t="s">
        <v>3201</v>
      </c>
      <c r="G5592" t="s">
        <v>3842</v>
      </c>
      <c r="H5592">
        <v>74</v>
      </c>
      <c r="I5592">
        <v>71</v>
      </c>
      <c r="K5592" t="s">
        <v>1937</v>
      </c>
      <c r="L5592">
        <v>1</v>
      </c>
      <c r="M5592" t="s">
        <v>7182</v>
      </c>
    </row>
    <row r="5593" spans="1:13" x14ac:dyDescent="0.25">
      <c r="A5593">
        <v>5339</v>
      </c>
      <c r="B5593">
        <v>2015</v>
      </c>
      <c r="C5593" t="s">
        <v>3330</v>
      </c>
      <c r="D5593" t="s">
        <v>60</v>
      </c>
      <c r="E5593" t="s">
        <v>3195</v>
      </c>
      <c r="F5593" t="s">
        <v>3448</v>
      </c>
      <c r="G5593" t="s">
        <v>3842</v>
      </c>
      <c r="H5593">
        <v>95</v>
      </c>
      <c r="I5593">
        <v>77</v>
      </c>
      <c r="K5593" t="s">
        <v>1938</v>
      </c>
      <c r="L5593">
        <v>1</v>
      </c>
      <c r="M5593" t="s">
        <v>7183</v>
      </c>
    </row>
    <row r="5594" spans="1:13" x14ac:dyDescent="0.25">
      <c r="A5594">
        <v>5340</v>
      </c>
      <c r="B5594">
        <v>2015</v>
      </c>
      <c r="C5594" t="s">
        <v>3330</v>
      </c>
      <c r="D5594" t="s">
        <v>1581</v>
      </c>
      <c r="E5594" t="s">
        <v>3195</v>
      </c>
      <c r="F5594" t="s">
        <v>3505</v>
      </c>
      <c r="G5594" t="s">
        <v>3841</v>
      </c>
      <c r="H5594">
        <v>79</v>
      </c>
      <c r="I5594">
        <v>69</v>
      </c>
      <c r="K5594" t="s">
        <v>1939</v>
      </c>
      <c r="L5594">
        <v>1</v>
      </c>
      <c r="M5594" t="s">
        <v>7184</v>
      </c>
    </row>
    <row r="5595" spans="1:13" x14ac:dyDescent="0.25">
      <c r="A5595">
        <v>5370</v>
      </c>
      <c r="B5595">
        <v>2015</v>
      </c>
      <c r="C5595" t="s">
        <v>3505</v>
      </c>
      <c r="D5595" t="s">
        <v>310</v>
      </c>
      <c r="E5595" t="s">
        <v>3195</v>
      </c>
      <c r="F5595" t="s">
        <v>3309</v>
      </c>
      <c r="G5595" t="s">
        <v>3842</v>
      </c>
      <c r="H5595">
        <v>74</v>
      </c>
      <c r="I5595">
        <v>58</v>
      </c>
      <c r="K5595" t="s">
        <v>1954</v>
      </c>
      <c r="L5595">
        <v>1</v>
      </c>
      <c r="M5595" t="s">
        <v>7200</v>
      </c>
    </row>
    <row r="5596" spans="1:13" x14ac:dyDescent="0.25">
      <c r="A5596">
        <v>5371</v>
      </c>
      <c r="B5596">
        <v>2015</v>
      </c>
      <c r="C5596" t="s">
        <v>3505</v>
      </c>
      <c r="D5596" t="s">
        <v>60</v>
      </c>
      <c r="E5596" t="s">
        <v>3195</v>
      </c>
      <c r="F5596" t="s">
        <v>3502</v>
      </c>
      <c r="G5596" t="s">
        <v>3842</v>
      </c>
      <c r="H5596">
        <v>65</v>
      </c>
      <c r="I5596">
        <v>48</v>
      </c>
      <c r="K5596" t="s">
        <v>1955</v>
      </c>
      <c r="L5596">
        <v>1</v>
      </c>
      <c r="M5596" t="s">
        <v>7201</v>
      </c>
    </row>
    <row r="5597" spans="1:13" x14ac:dyDescent="0.25">
      <c r="A5597">
        <v>5377</v>
      </c>
      <c r="B5597">
        <v>2015</v>
      </c>
      <c r="C5597" t="s">
        <v>3309</v>
      </c>
      <c r="D5597" t="s">
        <v>14</v>
      </c>
      <c r="E5597" t="s">
        <v>3195</v>
      </c>
      <c r="F5597" t="s">
        <v>3450</v>
      </c>
      <c r="G5597" t="s">
        <v>3842</v>
      </c>
      <c r="H5597">
        <v>68</v>
      </c>
      <c r="I5597">
        <v>64</v>
      </c>
      <c r="K5597" t="s">
        <v>69</v>
      </c>
      <c r="L5597">
        <v>1</v>
      </c>
      <c r="M5597" t="s">
        <v>7204</v>
      </c>
    </row>
    <row r="5598" spans="1:13" x14ac:dyDescent="0.25">
      <c r="A5598">
        <v>5403</v>
      </c>
      <c r="B5598">
        <v>2015</v>
      </c>
      <c r="C5598" t="s">
        <v>3309</v>
      </c>
      <c r="D5598" t="s">
        <v>308</v>
      </c>
      <c r="E5598" t="s">
        <v>3195</v>
      </c>
      <c r="F5598" t="s">
        <v>3219</v>
      </c>
      <c r="G5598" t="s">
        <v>3842</v>
      </c>
      <c r="H5598">
        <v>80</v>
      </c>
      <c r="I5598">
        <v>74</v>
      </c>
      <c r="K5598" t="s">
        <v>1923</v>
      </c>
      <c r="L5598">
        <v>1</v>
      </c>
      <c r="M5598" t="s">
        <v>7218</v>
      </c>
    </row>
    <row r="5599" spans="1:13" x14ac:dyDescent="0.25">
      <c r="A5599">
        <v>5467</v>
      </c>
      <c r="B5599">
        <v>2015</v>
      </c>
      <c r="C5599" t="s">
        <v>3203</v>
      </c>
      <c r="D5599" t="s">
        <v>308</v>
      </c>
      <c r="E5599" t="s">
        <v>3195</v>
      </c>
      <c r="F5599" t="s">
        <v>3201</v>
      </c>
      <c r="G5599" t="s">
        <v>3841</v>
      </c>
      <c r="H5599">
        <v>71</v>
      </c>
      <c r="I5599">
        <v>54</v>
      </c>
      <c r="K5599" t="s">
        <v>1993</v>
      </c>
      <c r="L5599">
        <v>1</v>
      </c>
      <c r="M5599" t="s">
        <v>7243</v>
      </c>
    </row>
    <row r="5600" spans="1:13" x14ac:dyDescent="0.25">
      <c r="A5600">
        <v>5504</v>
      </c>
      <c r="B5600">
        <v>2015</v>
      </c>
      <c r="C5600" t="s">
        <v>3504</v>
      </c>
      <c r="D5600" t="s">
        <v>104</v>
      </c>
      <c r="E5600" t="s">
        <v>3195</v>
      </c>
      <c r="F5600" t="s">
        <v>3451</v>
      </c>
      <c r="G5600" t="s">
        <v>3841</v>
      </c>
      <c r="H5600">
        <v>68</v>
      </c>
      <c r="I5600">
        <v>60</v>
      </c>
      <c r="K5600" t="s">
        <v>21</v>
      </c>
      <c r="L5600">
        <v>1</v>
      </c>
      <c r="M5600" t="s">
        <v>7254</v>
      </c>
    </row>
    <row r="5601" spans="1:13" x14ac:dyDescent="0.25">
      <c r="A5601">
        <v>5529</v>
      </c>
      <c r="B5601">
        <v>2015</v>
      </c>
      <c r="C5601" t="s">
        <v>3504</v>
      </c>
      <c r="D5601" t="s">
        <v>310</v>
      </c>
      <c r="E5601" t="s">
        <v>3195</v>
      </c>
      <c r="F5601" t="s">
        <v>3502</v>
      </c>
      <c r="G5601" t="s">
        <v>3841</v>
      </c>
      <c r="H5601">
        <v>68</v>
      </c>
      <c r="I5601">
        <v>59</v>
      </c>
      <c r="K5601" t="s">
        <v>2013</v>
      </c>
      <c r="L5601">
        <v>1</v>
      </c>
      <c r="M5601" t="s">
        <v>7262</v>
      </c>
    </row>
    <row r="5602" spans="1:13" x14ac:dyDescent="0.25">
      <c r="A5602">
        <v>5596</v>
      </c>
      <c r="B5602">
        <v>2015</v>
      </c>
      <c r="C5602" t="s">
        <v>3243</v>
      </c>
      <c r="D5602" t="s">
        <v>149</v>
      </c>
      <c r="E5602" t="s">
        <v>3195</v>
      </c>
      <c r="F5602" t="s">
        <v>3253</v>
      </c>
      <c r="G5602" t="s">
        <v>3842</v>
      </c>
      <c r="H5602">
        <v>66</v>
      </c>
      <c r="I5602">
        <v>46</v>
      </c>
      <c r="K5602" t="s">
        <v>258</v>
      </c>
      <c r="L5602">
        <v>1</v>
      </c>
      <c r="M5602" t="s">
        <v>7271</v>
      </c>
    </row>
    <row r="5603" spans="1:13" x14ac:dyDescent="0.25">
      <c r="A5603">
        <v>5598</v>
      </c>
      <c r="B5603">
        <v>2015</v>
      </c>
      <c r="C5603" t="s">
        <v>3243</v>
      </c>
      <c r="D5603" t="s">
        <v>68</v>
      </c>
      <c r="E5603" t="s">
        <v>3195</v>
      </c>
      <c r="F5603" t="s">
        <v>3320</v>
      </c>
      <c r="G5603" t="s">
        <v>3842</v>
      </c>
      <c r="H5603">
        <v>68</v>
      </c>
      <c r="I5603">
        <v>63</v>
      </c>
      <c r="K5603" t="s">
        <v>100</v>
      </c>
      <c r="L5603">
        <v>1</v>
      </c>
      <c r="M5603" t="s">
        <v>7272</v>
      </c>
    </row>
    <row r="5604" spans="1:13" x14ac:dyDescent="0.25">
      <c r="A5604">
        <v>5627</v>
      </c>
      <c r="B5604">
        <v>2015</v>
      </c>
      <c r="C5604" t="s">
        <v>3243</v>
      </c>
      <c r="D5604" t="s">
        <v>500</v>
      </c>
      <c r="E5604" t="s">
        <v>3195</v>
      </c>
      <c r="F5604" t="s">
        <v>3231</v>
      </c>
      <c r="G5604" t="s">
        <v>3842</v>
      </c>
      <c r="H5604">
        <v>58</v>
      </c>
      <c r="I5604">
        <v>45</v>
      </c>
      <c r="K5604" t="s">
        <v>3164</v>
      </c>
      <c r="L5604">
        <v>1</v>
      </c>
      <c r="M5604" t="s">
        <v>7298</v>
      </c>
    </row>
    <row r="5605" spans="1:13" x14ac:dyDescent="0.25">
      <c r="A5605">
        <v>5628</v>
      </c>
      <c r="B5605">
        <v>2015</v>
      </c>
      <c r="C5605" t="s">
        <v>3243</v>
      </c>
      <c r="D5605" t="s">
        <v>311</v>
      </c>
      <c r="E5605" t="s">
        <v>3195</v>
      </c>
      <c r="F5605" t="s">
        <v>3496</v>
      </c>
      <c r="G5605" t="s">
        <v>3842</v>
      </c>
      <c r="H5605">
        <v>53</v>
      </c>
      <c r="I5605">
        <v>51</v>
      </c>
      <c r="K5605" t="s">
        <v>3165</v>
      </c>
      <c r="L5605">
        <v>1</v>
      </c>
      <c r="M5605" t="s">
        <v>7299</v>
      </c>
    </row>
    <row r="5606" spans="1:13" x14ac:dyDescent="0.25">
      <c r="A5606">
        <v>5629</v>
      </c>
      <c r="B5606">
        <v>2015</v>
      </c>
      <c r="C5606" t="s">
        <v>3243</v>
      </c>
      <c r="D5606" t="s">
        <v>368</v>
      </c>
      <c r="E5606" t="s">
        <v>3195</v>
      </c>
      <c r="F5606" t="s">
        <v>3405</v>
      </c>
      <c r="G5606" t="s">
        <v>3191</v>
      </c>
      <c r="K5606" t="s">
        <v>3191</v>
      </c>
      <c r="L5606">
        <v>0</v>
      </c>
      <c r="M5606" t="s">
        <v>7300</v>
      </c>
    </row>
    <row r="5607" spans="1:13" x14ac:dyDescent="0.25">
      <c r="A5607">
        <v>5690</v>
      </c>
      <c r="B5607">
        <v>2015</v>
      </c>
      <c r="C5607" t="s">
        <v>3488</v>
      </c>
      <c r="D5607" t="s">
        <v>500</v>
      </c>
      <c r="E5607" t="s">
        <v>3195</v>
      </c>
      <c r="F5607" t="s">
        <v>3436</v>
      </c>
      <c r="G5607" t="s">
        <v>3841</v>
      </c>
      <c r="H5607">
        <v>73</v>
      </c>
      <c r="I5607">
        <v>67</v>
      </c>
      <c r="K5607" t="s">
        <v>2235</v>
      </c>
      <c r="L5607">
        <v>1</v>
      </c>
      <c r="M5607" t="s">
        <v>7346</v>
      </c>
    </row>
    <row r="5608" spans="1:13" x14ac:dyDescent="0.25">
      <c r="A5608">
        <v>5752</v>
      </c>
      <c r="B5608">
        <v>2015</v>
      </c>
      <c r="C5608" t="s">
        <v>3223</v>
      </c>
      <c r="D5608" t="s">
        <v>368</v>
      </c>
      <c r="E5608" t="s">
        <v>3195</v>
      </c>
      <c r="F5608" t="s">
        <v>3410</v>
      </c>
      <c r="G5608" t="s">
        <v>3191</v>
      </c>
      <c r="K5608" t="s">
        <v>3191</v>
      </c>
      <c r="L5608">
        <v>0</v>
      </c>
      <c r="M5608" t="s">
        <v>7385</v>
      </c>
    </row>
    <row r="5609" spans="1:13" x14ac:dyDescent="0.25">
      <c r="A5609">
        <v>5786</v>
      </c>
      <c r="B5609">
        <v>2015</v>
      </c>
      <c r="C5609" t="s">
        <v>3436</v>
      </c>
      <c r="D5609" t="s">
        <v>311</v>
      </c>
      <c r="E5609" t="s">
        <v>3195</v>
      </c>
      <c r="F5609" t="s">
        <v>3410</v>
      </c>
      <c r="G5609" t="s">
        <v>3841</v>
      </c>
      <c r="H5609">
        <v>78</v>
      </c>
      <c r="I5609">
        <v>67</v>
      </c>
      <c r="K5609" t="s">
        <v>3166</v>
      </c>
      <c r="L5609">
        <v>1</v>
      </c>
      <c r="M5609" t="s">
        <v>7405</v>
      </c>
    </row>
    <row r="5610" spans="1:13" x14ac:dyDescent="0.25">
      <c r="A5610">
        <v>5796</v>
      </c>
      <c r="B5610">
        <v>2015</v>
      </c>
      <c r="C5610" t="s">
        <v>3496</v>
      </c>
      <c r="D5610" t="s">
        <v>109</v>
      </c>
      <c r="E5610" t="s">
        <v>3195</v>
      </c>
      <c r="F5610" t="s">
        <v>3345</v>
      </c>
      <c r="G5610" t="s">
        <v>3842</v>
      </c>
      <c r="H5610">
        <v>53</v>
      </c>
      <c r="I5610">
        <v>52</v>
      </c>
      <c r="K5610" t="s">
        <v>464</v>
      </c>
      <c r="L5610">
        <v>1</v>
      </c>
      <c r="M5610" t="s">
        <v>7411</v>
      </c>
    </row>
    <row r="5611" spans="1:13" x14ac:dyDescent="0.25">
      <c r="A5611">
        <v>5951</v>
      </c>
      <c r="B5611">
        <v>2015</v>
      </c>
      <c r="C5611" t="s">
        <v>3231</v>
      </c>
      <c r="D5611" t="s">
        <v>102</v>
      </c>
      <c r="E5611" t="s">
        <v>3195</v>
      </c>
      <c r="F5611" t="s">
        <v>3838</v>
      </c>
      <c r="G5611" t="s">
        <v>3842</v>
      </c>
      <c r="H5611">
        <v>79</v>
      </c>
      <c r="I5611">
        <v>60</v>
      </c>
      <c r="K5611" t="s">
        <v>151</v>
      </c>
      <c r="L5611">
        <v>1</v>
      </c>
      <c r="M5611" t="s">
        <v>7460</v>
      </c>
    </row>
    <row r="5612" spans="1:13" x14ac:dyDescent="0.25">
      <c r="A5612">
        <v>5952</v>
      </c>
      <c r="B5612">
        <v>2015</v>
      </c>
      <c r="C5612" t="s">
        <v>3231</v>
      </c>
      <c r="D5612" t="s">
        <v>104</v>
      </c>
      <c r="E5612" t="s">
        <v>3195</v>
      </c>
      <c r="F5612" t="s">
        <v>3510</v>
      </c>
      <c r="G5612" t="s">
        <v>3842</v>
      </c>
      <c r="H5612">
        <v>68</v>
      </c>
      <c r="I5612">
        <v>66</v>
      </c>
      <c r="K5612" t="s">
        <v>105</v>
      </c>
      <c r="L5612">
        <v>1</v>
      </c>
      <c r="M5612" t="s">
        <v>7461</v>
      </c>
    </row>
    <row r="5613" spans="1:13" x14ac:dyDescent="0.25">
      <c r="A5613">
        <v>5983</v>
      </c>
      <c r="B5613">
        <v>2015</v>
      </c>
      <c r="C5613" t="s">
        <v>3340</v>
      </c>
      <c r="D5613" t="s">
        <v>68</v>
      </c>
      <c r="E5613" t="s">
        <v>3195</v>
      </c>
      <c r="F5613" t="s">
        <v>3249</v>
      </c>
      <c r="G5613" t="s">
        <v>3842</v>
      </c>
      <c r="H5613">
        <v>65</v>
      </c>
      <c r="I5613">
        <v>60</v>
      </c>
      <c r="K5613" t="s">
        <v>17</v>
      </c>
      <c r="L5613">
        <v>1</v>
      </c>
      <c r="M5613" t="s">
        <v>7467</v>
      </c>
    </row>
    <row r="5614" spans="1:13" x14ac:dyDescent="0.25">
      <c r="A5614">
        <v>6010</v>
      </c>
      <c r="B5614">
        <v>2015</v>
      </c>
      <c r="C5614" t="s">
        <v>3340</v>
      </c>
      <c r="D5614" t="s">
        <v>653</v>
      </c>
      <c r="E5614" t="s">
        <v>3195</v>
      </c>
      <c r="F5614" t="s">
        <v>3471</v>
      </c>
      <c r="G5614" t="s">
        <v>3841</v>
      </c>
      <c r="H5614">
        <v>64</v>
      </c>
      <c r="I5614">
        <v>60</v>
      </c>
      <c r="K5614" t="s">
        <v>2104</v>
      </c>
      <c r="L5614">
        <v>1</v>
      </c>
      <c r="M5614" t="s">
        <v>7489</v>
      </c>
    </row>
    <row r="5615" spans="1:13" x14ac:dyDescent="0.25">
      <c r="A5615">
        <v>6041</v>
      </c>
      <c r="B5615">
        <v>2015</v>
      </c>
      <c r="C5615" t="s">
        <v>3471</v>
      </c>
      <c r="D5615" t="s">
        <v>500</v>
      </c>
      <c r="E5615" t="s">
        <v>3195</v>
      </c>
      <c r="F5615" t="s">
        <v>3513</v>
      </c>
      <c r="G5615" t="s">
        <v>3841</v>
      </c>
      <c r="H5615">
        <v>91</v>
      </c>
      <c r="I5615">
        <v>43</v>
      </c>
      <c r="K5615" t="s">
        <v>3168</v>
      </c>
      <c r="L5615">
        <v>1</v>
      </c>
      <c r="M5615" t="s">
        <v>7510</v>
      </c>
    </row>
    <row r="5616" spans="1:13" x14ac:dyDescent="0.25">
      <c r="A5616">
        <v>6073</v>
      </c>
      <c r="B5616">
        <v>2015</v>
      </c>
      <c r="C5616" t="s">
        <v>3421</v>
      </c>
      <c r="D5616" t="s">
        <v>1581</v>
      </c>
      <c r="E5616" t="s">
        <v>3195</v>
      </c>
      <c r="F5616" t="s">
        <v>3442</v>
      </c>
      <c r="G5616" t="s">
        <v>3842</v>
      </c>
      <c r="H5616">
        <v>64</v>
      </c>
      <c r="I5616">
        <v>58</v>
      </c>
      <c r="K5616" t="s">
        <v>2119</v>
      </c>
      <c r="L5616">
        <v>1</v>
      </c>
      <c r="M5616" t="s">
        <v>7529</v>
      </c>
    </row>
    <row r="5617" spans="1:13" x14ac:dyDescent="0.25">
      <c r="A5617">
        <v>6074</v>
      </c>
      <c r="B5617">
        <v>2015</v>
      </c>
      <c r="C5617" t="s">
        <v>3421</v>
      </c>
      <c r="D5617" t="s">
        <v>311</v>
      </c>
      <c r="E5617" t="s">
        <v>3195</v>
      </c>
      <c r="F5617" t="s">
        <v>3514</v>
      </c>
      <c r="G5617" t="s">
        <v>3842</v>
      </c>
      <c r="H5617">
        <v>65</v>
      </c>
      <c r="I5617">
        <v>60</v>
      </c>
      <c r="K5617" t="s">
        <v>2921</v>
      </c>
      <c r="L5617">
        <v>1</v>
      </c>
      <c r="M5617" t="s">
        <v>7530</v>
      </c>
    </row>
    <row r="5618" spans="1:13" x14ac:dyDescent="0.25">
      <c r="A5618">
        <v>6075</v>
      </c>
      <c r="B5618">
        <v>2015</v>
      </c>
      <c r="C5618" t="s">
        <v>3421</v>
      </c>
      <c r="D5618" t="s">
        <v>368</v>
      </c>
      <c r="E5618" t="s">
        <v>3195</v>
      </c>
      <c r="F5618" t="s">
        <v>3513</v>
      </c>
      <c r="G5618" t="s">
        <v>3191</v>
      </c>
      <c r="K5618" t="s">
        <v>3191</v>
      </c>
      <c r="L5618">
        <v>0</v>
      </c>
      <c r="M5618" t="s">
        <v>7531</v>
      </c>
    </row>
    <row r="5619" spans="1:13" x14ac:dyDescent="0.25">
      <c r="A5619">
        <v>6107</v>
      </c>
      <c r="B5619">
        <v>2015</v>
      </c>
      <c r="C5619" t="s">
        <v>3414</v>
      </c>
      <c r="D5619" t="s">
        <v>128</v>
      </c>
      <c r="E5619" t="s">
        <v>3195</v>
      </c>
      <c r="F5619" t="s">
        <v>3535</v>
      </c>
      <c r="G5619" t="s">
        <v>3842</v>
      </c>
      <c r="H5619">
        <v>82</v>
      </c>
      <c r="I5619">
        <v>69</v>
      </c>
      <c r="K5619" t="s">
        <v>13</v>
      </c>
      <c r="L5619">
        <v>1</v>
      </c>
      <c r="M5619" t="s">
        <v>7548</v>
      </c>
    </row>
    <row r="5620" spans="1:13" x14ac:dyDescent="0.25">
      <c r="A5620">
        <v>6134</v>
      </c>
      <c r="B5620">
        <v>2015</v>
      </c>
      <c r="C5620" t="s">
        <v>3414</v>
      </c>
      <c r="D5620" t="s">
        <v>1581</v>
      </c>
      <c r="E5620" t="s">
        <v>3195</v>
      </c>
      <c r="F5620" t="s">
        <v>3462</v>
      </c>
      <c r="G5620" t="s">
        <v>3842</v>
      </c>
      <c r="H5620">
        <v>91</v>
      </c>
      <c r="I5620">
        <v>71</v>
      </c>
      <c r="K5620" t="s">
        <v>2141</v>
      </c>
      <c r="L5620">
        <v>1</v>
      </c>
      <c r="M5620" t="s">
        <v>7565</v>
      </c>
    </row>
    <row r="5621" spans="1:13" x14ac:dyDescent="0.25">
      <c r="A5621">
        <v>6135</v>
      </c>
      <c r="B5621">
        <v>2015</v>
      </c>
      <c r="C5621" t="s">
        <v>3414</v>
      </c>
      <c r="D5621" t="s">
        <v>311</v>
      </c>
      <c r="E5621" t="s">
        <v>3195</v>
      </c>
      <c r="F5621" t="s">
        <v>3246</v>
      </c>
      <c r="G5621" t="s">
        <v>3842</v>
      </c>
      <c r="H5621">
        <v>76</v>
      </c>
      <c r="I5621">
        <v>71</v>
      </c>
      <c r="K5621" t="s">
        <v>3169</v>
      </c>
      <c r="L5621">
        <v>1</v>
      </c>
      <c r="M5621" t="s">
        <v>7566</v>
      </c>
    </row>
    <row r="5622" spans="1:13" x14ac:dyDescent="0.25">
      <c r="A5622">
        <v>6136</v>
      </c>
      <c r="B5622">
        <v>2015</v>
      </c>
      <c r="C5622" t="s">
        <v>3414</v>
      </c>
      <c r="D5622" t="s">
        <v>368</v>
      </c>
      <c r="E5622" t="s">
        <v>3195</v>
      </c>
      <c r="F5622" t="s">
        <v>3413</v>
      </c>
      <c r="G5622" t="s">
        <v>3191</v>
      </c>
      <c r="K5622" t="s">
        <v>3191</v>
      </c>
      <c r="L5622">
        <v>0</v>
      </c>
      <c r="M5622" t="s">
        <v>7567</v>
      </c>
    </row>
    <row r="5623" spans="1:13" x14ac:dyDescent="0.25">
      <c r="A5623">
        <v>6146</v>
      </c>
      <c r="B5623">
        <v>2015</v>
      </c>
      <c r="C5623" t="s">
        <v>3514</v>
      </c>
      <c r="D5623" t="s">
        <v>314</v>
      </c>
      <c r="E5623" t="s">
        <v>3195</v>
      </c>
      <c r="F5623" t="s">
        <v>3513</v>
      </c>
      <c r="G5623" t="s">
        <v>3841</v>
      </c>
      <c r="H5623">
        <v>61</v>
      </c>
      <c r="I5623">
        <v>39</v>
      </c>
      <c r="K5623" t="s">
        <v>2143</v>
      </c>
      <c r="L5623">
        <v>1</v>
      </c>
      <c r="M5623" t="s">
        <v>7572</v>
      </c>
    </row>
    <row r="5624" spans="1:13" x14ac:dyDescent="0.25">
      <c r="A5624">
        <v>6175</v>
      </c>
      <c r="B5624">
        <v>2015</v>
      </c>
      <c r="C5624" t="s">
        <v>3246</v>
      </c>
      <c r="D5624" t="s">
        <v>70</v>
      </c>
      <c r="E5624" t="s">
        <v>3195</v>
      </c>
      <c r="F5624" t="s">
        <v>3200</v>
      </c>
      <c r="G5624" t="s">
        <v>3841</v>
      </c>
      <c r="H5624">
        <v>58</v>
      </c>
      <c r="I5624">
        <v>55</v>
      </c>
      <c r="K5624" t="s">
        <v>72</v>
      </c>
      <c r="L5624">
        <v>1</v>
      </c>
      <c r="M5624" t="s">
        <v>7585</v>
      </c>
    </row>
    <row r="5625" spans="1:13" x14ac:dyDescent="0.25">
      <c r="A5625">
        <v>6237</v>
      </c>
      <c r="B5625">
        <v>2015</v>
      </c>
      <c r="C5625" t="s">
        <v>3413</v>
      </c>
      <c r="D5625" t="s">
        <v>102</v>
      </c>
      <c r="E5625" t="s">
        <v>3195</v>
      </c>
      <c r="F5625" t="s">
        <v>3475</v>
      </c>
      <c r="G5625" t="s">
        <v>3842</v>
      </c>
      <c r="H5625">
        <v>72</v>
      </c>
      <c r="I5625">
        <v>70</v>
      </c>
      <c r="J5625" t="s">
        <v>3843</v>
      </c>
      <c r="K5625" t="s">
        <v>235</v>
      </c>
      <c r="L5625">
        <v>1</v>
      </c>
      <c r="M5625" t="s">
        <v>7608</v>
      </c>
    </row>
    <row r="5626" spans="1:13" x14ac:dyDescent="0.25">
      <c r="A5626">
        <v>6263</v>
      </c>
      <c r="B5626">
        <v>2015</v>
      </c>
      <c r="C5626" t="s">
        <v>3413</v>
      </c>
      <c r="D5626" t="s">
        <v>500</v>
      </c>
      <c r="E5626" t="s">
        <v>3195</v>
      </c>
      <c r="F5626" t="s">
        <v>3434</v>
      </c>
      <c r="G5626" t="s">
        <v>3842</v>
      </c>
      <c r="H5626">
        <v>68</v>
      </c>
      <c r="I5626">
        <v>54</v>
      </c>
      <c r="K5626" t="s">
        <v>3170</v>
      </c>
      <c r="L5626">
        <v>1</v>
      </c>
      <c r="M5626" t="s">
        <v>7616</v>
      </c>
    </row>
    <row r="5627" spans="1:13" x14ac:dyDescent="0.25">
      <c r="A5627">
        <v>6271</v>
      </c>
      <c r="B5627">
        <v>2015</v>
      </c>
      <c r="C5627" t="s">
        <v>3360</v>
      </c>
      <c r="D5627" t="s">
        <v>16</v>
      </c>
      <c r="E5627" t="s">
        <v>3195</v>
      </c>
      <c r="F5627" t="s">
        <v>3515</v>
      </c>
      <c r="G5627" t="s">
        <v>3841</v>
      </c>
      <c r="H5627">
        <v>66</v>
      </c>
      <c r="I5627">
        <v>63</v>
      </c>
      <c r="K5627" t="s">
        <v>72</v>
      </c>
      <c r="L5627">
        <v>1</v>
      </c>
      <c r="M5627" t="s">
        <v>7619</v>
      </c>
    </row>
    <row r="5628" spans="1:13" x14ac:dyDescent="0.25">
      <c r="A5628">
        <v>6296</v>
      </c>
      <c r="B5628">
        <v>2015</v>
      </c>
      <c r="C5628" t="s">
        <v>3360</v>
      </c>
      <c r="D5628" t="s">
        <v>653</v>
      </c>
      <c r="E5628" t="s">
        <v>3195</v>
      </c>
      <c r="F5628" t="s">
        <v>3434</v>
      </c>
      <c r="G5628" t="s">
        <v>3841</v>
      </c>
      <c r="H5628">
        <v>63</v>
      </c>
      <c r="I5628">
        <v>54</v>
      </c>
      <c r="K5628" t="s">
        <v>2185</v>
      </c>
      <c r="L5628">
        <v>1</v>
      </c>
      <c r="M5628" t="s">
        <v>7628</v>
      </c>
    </row>
    <row r="5629" spans="1:13" x14ac:dyDescent="0.25">
      <c r="A5629">
        <v>6301</v>
      </c>
      <c r="B5629">
        <v>2015</v>
      </c>
      <c r="C5629" t="s">
        <v>3513</v>
      </c>
      <c r="D5629" t="s">
        <v>102</v>
      </c>
      <c r="E5629" t="s">
        <v>3195</v>
      </c>
      <c r="F5629" t="s">
        <v>3458</v>
      </c>
      <c r="G5629" t="s">
        <v>3842</v>
      </c>
      <c r="H5629">
        <v>65</v>
      </c>
      <c r="I5629">
        <v>40</v>
      </c>
      <c r="K5629" t="s">
        <v>17</v>
      </c>
      <c r="L5629">
        <v>1</v>
      </c>
      <c r="M5629" t="s">
        <v>7630</v>
      </c>
    </row>
    <row r="5630" spans="1:13" x14ac:dyDescent="0.25">
      <c r="A5630">
        <v>6372</v>
      </c>
      <c r="B5630">
        <v>2015</v>
      </c>
      <c r="C5630" t="s">
        <v>3434</v>
      </c>
      <c r="D5630" t="s">
        <v>28</v>
      </c>
      <c r="E5630" t="s">
        <v>3195</v>
      </c>
      <c r="F5630" t="s">
        <v>3294</v>
      </c>
      <c r="G5630" t="s">
        <v>3841</v>
      </c>
      <c r="H5630">
        <v>65</v>
      </c>
      <c r="I5630">
        <v>59</v>
      </c>
      <c r="K5630" t="s">
        <v>2206</v>
      </c>
      <c r="L5630">
        <v>1</v>
      </c>
      <c r="M5630" t="s">
        <v>7651</v>
      </c>
    </row>
    <row r="5631" spans="1:13" x14ac:dyDescent="0.25">
      <c r="A5631">
        <v>6404</v>
      </c>
      <c r="B5631">
        <v>2015</v>
      </c>
      <c r="C5631" t="s">
        <v>3497</v>
      </c>
      <c r="D5631" t="s">
        <v>28</v>
      </c>
      <c r="E5631" t="s">
        <v>3195</v>
      </c>
      <c r="F5631" t="s">
        <v>3281</v>
      </c>
      <c r="G5631" t="s">
        <v>3841</v>
      </c>
      <c r="H5631">
        <v>64</v>
      </c>
      <c r="I5631">
        <v>54</v>
      </c>
      <c r="K5631" t="s">
        <v>858</v>
      </c>
      <c r="L5631">
        <v>1</v>
      </c>
      <c r="M5631" t="s">
        <v>7658</v>
      </c>
    </row>
    <row r="5632" spans="1:13" x14ac:dyDescent="0.25">
      <c r="A5632">
        <v>6424</v>
      </c>
      <c r="B5632">
        <v>2015</v>
      </c>
      <c r="C5632" t="s">
        <v>3497</v>
      </c>
      <c r="D5632" t="s">
        <v>308</v>
      </c>
      <c r="E5632" t="s">
        <v>3195</v>
      </c>
      <c r="F5632" t="s">
        <v>3409</v>
      </c>
      <c r="G5632" t="s">
        <v>3842</v>
      </c>
      <c r="H5632">
        <v>52</v>
      </c>
      <c r="I5632">
        <v>50</v>
      </c>
      <c r="J5632" t="s">
        <v>3843</v>
      </c>
      <c r="K5632" t="s">
        <v>1533</v>
      </c>
      <c r="L5632">
        <v>1</v>
      </c>
      <c r="M5632" t="s">
        <v>7677</v>
      </c>
    </row>
    <row r="5633" spans="1:13" x14ac:dyDescent="0.25">
      <c r="A5633">
        <v>6425</v>
      </c>
      <c r="B5633">
        <v>2015</v>
      </c>
      <c r="C5633" t="s">
        <v>3497</v>
      </c>
      <c r="D5633" t="s">
        <v>942</v>
      </c>
      <c r="E5633" t="s">
        <v>3195</v>
      </c>
      <c r="F5633" t="s">
        <v>3299</v>
      </c>
      <c r="G5633" t="s">
        <v>3841</v>
      </c>
      <c r="H5633">
        <v>71</v>
      </c>
      <c r="I5633">
        <v>46</v>
      </c>
      <c r="K5633" t="s">
        <v>1534</v>
      </c>
      <c r="L5633">
        <v>1</v>
      </c>
      <c r="M5633" t="s">
        <v>7678</v>
      </c>
    </row>
    <row r="5634" spans="1:13" x14ac:dyDescent="0.25">
      <c r="A5634">
        <v>6431</v>
      </c>
      <c r="B5634">
        <v>2015</v>
      </c>
      <c r="C5634" t="s">
        <v>3409</v>
      </c>
      <c r="D5634" t="s">
        <v>16</v>
      </c>
      <c r="E5634" t="s">
        <v>3195</v>
      </c>
      <c r="F5634" t="s">
        <v>3407</v>
      </c>
      <c r="G5634" t="s">
        <v>3841</v>
      </c>
      <c r="H5634">
        <v>71</v>
      </c>
      <c r="I5634">
        <v>59</v>
      </c>
      <c r="K5634" t="s">
        <v>71</v>
      </c>
      <c r="L5634">
        <v>1</v>
      </c>
      <c r="M5634" t="s">
        <v>7680</v>
      </c>
    </row>
    <row r="5635" spans="1:13" x14ac:dyDescent="0.25">
      <c r="A5635">
        <v>6432</v>
      </c>
      <c r="B5635">
        <v>2015</v>
      </c>
      <c r="C5635" t="s">
        <v>3409</v>
      </c>
      <c r="D5635" t="s">
        <v>104</v>
      </c>
      <c r="E5635" t="s">
        <v>3195</v>
      </c>
      <c r="F5635" t="s">
        <v>3271</v>
      </c>
      <c r="G5635" t="s">
        <v>3841</v>
      </c>
      <c r="H5635">
        <v>68</v>
      </c>
      <c r="I5635">
        <v>59</v>
      </c>
      <c r="K5635" t="s">
        <v>72</v>
      </c>
      <c r="L5635">
        <v>1</v>
      </c>
      <c r="M5635" t="s">
        <v>7681</v>
      </c>
    </row>
    <row r="5636" spans="1:13" x14ac:dyDescent="0.25">
      <c r="A5636">
        <v>6459</v>
      </c>
      <c r="B5636">
        <v>2015</v>
      </c>
      <c r="C5636" t="s">
        <v>3499</v>
      </c>
      <c r="D5636" t="s">
        <v>313</v>
      </c>
      <c r="E5636" t="s">
        <v>3195</v>
      </c>
      <c r="F5636" t="s">
        <v>3450</v>
      </c>
      <c r="G5636" t="s">
        <v>3842</v>
      </c>
      <c r="H5636">
        <v>58</v>
      </c>
      <c r="I5636">
        <v>52</v>
      </c>
      <c r="K5636" t="s">
        <v>259</v>
      </c>
      <c r="L5636">
        <v>1</v>
      </c>
      <c r="M5636" t="s">
        <v>7701</v>
      </c>
    </row>
    <row r="5637" spans="1:13" x14ac:dyDescent="0.25">
      <c r="A5637">
        <v>6461</v>
      </c>
      <c r="B5637">
        <v>2015</v>
      </c>
      <c r="C5637" t="s">
        <v>3499</v>
      </c>
      <c r="D5637" t="s">
        <v>14</v>
      </c>
      <c r="E5637" t="s">
        <v>3195</v>
      </c>
      <c r="F5637" t="s">
        <v>3383</v>
      </c>
      <c r="G5637" t="s">
        <v>3842</v>
      </c>
      <c r="H5637">
        <v>79</v>
      </c>
      <c r="I5637">
        <v>72</v>
      </c>
      <c r="K5637" t="s">
        <v>101</v>
      </c>
      <c r="L5637">
        <v>1</v>
      </c>
      <c r="M5637" t="s">
        <v>7702</v>
      </c>
    </row>
    <row r="5638" spans="1:13" x14ac:dyDescent="0.25">
      <c r="A5638">
        <v>6487</v>
      </c>
      <c r="B5638">
        <v>2015</v>
      </c>
      <c r="C5638" t="s">
        <v>3499</v>
      </c>
      <c r="D5638" t="s">
        <v>942</v>
      </c>
      <c r="E5638" t="s">
        <v>3195</v>
      </c>
      <c r="F5638" t="s">
        <v>3314</v>
      </c>
      <c r="G5638" t="s">
        <v>3841</v>
      </c>
      <c r="H5638">
        <v>71</v>
      </c>
      <c r="I5638">
        <v>67</v>
      </c>
      <c r="K5638" t="s">
        <v>1107</v>
      </c>
      <c r="L5638">
        <v>1</v>
      </c>
      <c r="M5638" t="s">
        <v>7721</v>
      </c>
    </row>
    <row r="5639" spans="1:13" x14ac:dyDescent="0.25">
      <c r="A5639">
        <v>6519</v>
      </c>
      <c r="B5639">
        <v>2015</v>
      </c>
      <c r="C5639" t="s">
        <v>3314</v>
      </c>
      <c r="D5639" t="s">
        <v>310</v>
      </c>
      <c r="E5639" t="s">
        <v>3195</v>
      </c>
      <c r="F5639" t="s">
        <v>3827</v>
      </c>
      <c r="G5639" t="s">
        <v>3842</v>
      </c>
      <c r="H5639">
        <v>65</v>
      </c>
      <c r="I5639">
        <v>62</v>
      </c>
      <c r="K5639" t="s">
        <v>2236</v>
      </c>
      <c r="L5639">
        <v>1</v>
      </c>
      <c r="M5639" t="s">
        <v>7739</v>
      </c>
    </row>
    <row r="5640" spans="1:13" x14ac:dyDescent="0.25">
      <c r="A5640">
        <v>6520</v>
      </c>
      <c r="B5640">
        <v>2015</v>
      </c>
      <c r="C5640" t="s">
        <v>3314</v>
      </c>
      <c r="D5640" t="s">
        <v>60</v>
      </c>
      <c r="E5640" t="s">
        <v>3195</v>
      </c>
      <c r="F5640" t="s">
        <v>3299</v>
      </c>
      <c r="G5640" t="s">
        <v>3841</v>
      </c>
      <c r="H5640">
        <v>69</v>
      </c>
      <c r="I5640">
        <v>60</v>
      </c>
      <c r="K5640" t="s">
        <v>2237</v>
      </c>
      <c r="L5640">
        <v>1</v>
      </c>
      <c r="M5640" t="s">
        <v>7740</v>
      </c>
    </row>
    <row r="5641" spans="1:13" x14ac:dyDescent="0.25">
      <c r="A5641">
        <v>6551</v>
      </c>
      <c r="B5641">
        <v>2015</v>
      </c>
      <c r="C5641" t="s">
        <v>3311</v>
      </c>
      <c r="D5641" t="s">
        <v>942</v>
      </c>
      <c r="E5641" t="s">
        <v>3195</v>
      </c>
      <c r="F5641" t="s">
        <v>3279</v>
      </c>
      <c r="G5641" t="s">
        <v>3841</v>
      </c>
      <c r="H5641">
        <v>81</v>
      </c>
      <c r="I5641">
        <v>53</v>
      </c>
      <c r="K5641" t="s">
        <v>2248</v>
      </c>
      <c r="L5641">
        <v>1</v>
      </c>
      <c r="M5641" t="s">
        <v>7756</v>
      </c>
    </row>
    <row r="5642" spans="1:13" x14ac:dyDescent="0.25">
      <c r="A5642">
        <v>6563</v>
      </c>
      <c r="B5642">
        <v>2015</v>
      </c>
      <c r="C5642" t="s">
        <v>3279</v>
      </c>
      <c r="D5642" t="s">
        <v>181</v>
      </c>
      <c r="E5642" t="s">
        <v>3195</v>
      </c>
      <c r="F5642" t="s">
        <v>3401</v>
      </c>
      <c r="G5642" t="s">
        <v>3842</v>
      </c>
      <c r="H5642">
        <v>48</v>
      </c>
      <c r="I5642">
        <v>45</v>
      </c>
      <c r="K5642" t="s">
        <v>465</v>
      </c>
      <c r="L5642">
        <v>1</v>
      </c>
      <c r="M5642" t="s">
        <v>7761</v>
      </c>
    </row>
    <row r="5643" spans="1:13" x14ac:dyDescent="0.25">
      <c r="A5643">
        <v>6583</v>
      </c>
      <c r="B5643">
        <v>2015</v>
      </c>
      <c r="C5643" t="s">
        <v>3279</v>
      </c>
      <c r="D5643" t="s">
        <v>310</v>
      </c>
      <c r="E5643" t="s">
        <v>3195</v>
      </c>
      <c r="F5643" t="s">
        <v>3299</v>
      </c>
      <c r="G5643" t="s">
        <v>3841</v>
      </c>
      <c r="H5643">
        <v>63</v>
      </c>
      <c r="I5643">
        <v>49</v>
      </c>
      <c r="K5643" t="s">
        <v>790</v>
      </c>
      <c r="L5643">
        <v>1</v>
      </c>
      <c r="M5643" t="s">
        <v>7770</v>
      </c>
    </row>
    <row r="5644" spans="1:13" x14ac:dyDescent="0.25">
      <c r="A5644">
        <v>6587</v>
      </c>
      <c r="B5644">
        <v>2015</v>
      </c>
      <c r="C5644" t="s">
        <v>3509</v>
      </c>
      <c r="D5644" t="s">
        <v>177</v>
      </c>
      <c r="E5644" t="s">
        <v>3195</v>
      </c>
      <c r="F5644" t="s">
        <v>3400</v>
      </c>
      <c r="G5644" t="s">
        <v>3841</v>
      </c>
      <c r="H5644">
        <v>76</v>
      </c>
      <c r="I5644">
        <v>61</v>
      </c>
      <c r="K5644" t="s">
        <v>15</v>
      </c>
      <c r="L5644">
        <v>1</v>
      </c>
      <c r="M5644" t="s">
        <v>7773</v>
      </c>
    </row>
    <row r="5645" spans="1:13" x14ac:dyDescent="0.25">
      <c r="A5645">
        <v>6589</v>
      </c>
      <c r="B5645">
        <v>2015</v>
      </c>
      <c r="C5645" t="s">
        <v>3509</v>
      </c>
      <c r="D5645" t="s">
        <v>16</v>
      </c>
      <c r="E5645" t="s">
        <v>3195</v>
      </c>
      <c r="F5645" t="s">
        <v>3392</v>
      </c>
      <c r="G5645" t="s">
        <v>3841</v>
      </c>
      <c r="H5645">
        <v>89</v>
      </c>
      <c r="I5645">
        <v>84</v>
      </c>
      <c r="J5645" t="s">
        <v>3843</v>
      </c>
      <c r="K5645" t="s">
        <v>235</v>
      </c>
      <c r="L5645">
        <v>1</v>
      </c>
      <c r="M5645" t="s">
        <v>7775</v>
      </c>
    </row>
    <row r="5646" spans="1:13" x14ac:dyDescent="0.25">
      <c r="A5646">
        <v>6615</v>
      </c>
      <c r="B5646">
        <v>2015</v>
      </c>
      <c r="C5646" t="s">
        <v>3509</v>
      </c>
      <c r="D5646" t="s">
        <v>308</v>
      </c>
      <c r="E5646" t="s">
        <v>3195</v>
      </c>
      <c r="F5646" t="s">
        <v>3517</v>
      </c>
      <c r="G5646" t="s">
        <v>3841</v>
      </c>
      <c r="H5646">
        <v>55</v>
      </c>
      <c r="I5646">
        <v>48</v>
      </c>
      <c r="K5646" t="s">
        <v>2263</v>
      </c>
      <c r="L5646">
        <v>1</v>
      </c>
      <c r="M5646" t="s">
        <v>7787</v>
      </c>
    </row>
    <row r="5647" spans="1:13" x14ac:dyDescent="0.25">
      <c r="A5647">
        <v>6681</v>
      </c>
      <c r="B5647">
        <v>2015</v>
      </c>
      <c r="C5647" t="s">
        <v>3517</v>
      </c>
      <c r="D5647" t="s">
        <v>942</v>
      </c>
      <c r="E5647" t="s">
        <v>3195</v>
      </c>
      <c r="F5647" t="s">
        <v>3827</v>
      </c>
      <c r="G5647" t="s">
        <v>3841</v>
      </c>
      <c r="H5647">
        <v>56</v>
      </c>
      <c r="I5647">
        <v>45</v>
      </c>
      <c r="K5647" t="s">
        <v>2281</v>
      </c>
      <c r="L5647">
        <v>1</v>
      </c>
      <c r="M5647" t="s">
        <v>7806</v>
      </c>
    </row>
    <row r="5648" spans="1:13" x14ac:dyDescent="0.25">
      <c r="A5648">
        <v>6691</v>
      </c>
      <c r="B5648">
        <v>2015</v>
      </c>
      <c r="C5648" t="s">
        <v>3827</v>
      </c>
      <c r="D5648" t="s">
        <v>28</v>
      </c>
      <c r="E5648" t="s">
        <v>3195</v>
      </c>
      <c r="F5648" t="s">
        <v>3461</v>
      </c>
      <c r="G5648" t="s">
        <v>3842</v>
      </c>
      <c r="H5648">
        <v>80</v>
      </c>
      <c r="I5648">
        <v>53</v>
      </c>
      <c r="K5648" t="s">
        <v>418</v>
      </c>
      <c r="L5648">
        <v>1</v>
      </c>
      <c r="M5648" t="s">
        <v>7811</v>
      </c>
    </row>
    <row r="5649" spans="1:13" x14ac:dyDescent="0.25">
      <c r="A5649">
        <v>6715</v>
      </c>
      <c r="B5649">
        <v>2015</v>
      </c>
      <c r="C5649" t="s">
        <v>3460</v>
      </c>
      <c r="D5649" t="s">
        <v>8</v>
      </c>
      <c r="E5649" t="s">
        <v>3195</v>
      </c>
      <c r="F5649" t="s">
        <v>3512</v>
      </c>
      <c r="G5649" t="s">
        <v>3842</v>
      </c>
      <c r="H5649">
        <v>68</v>
      </c>
      <c r="I5649">
        <v>55</v>
      </c>
      <c r="K5649" t="s">
        <v>11</v>
      </c>
      <c r="L5649">
        <v>1</v>
      </c>
      <c r="M5649" t="s">
        <v>7813</v>
      </c>
    </row>
    <row r="5650" spans="1:13" x14ac:dyDescent="0.25">
      <c r="A5650">
        <v>6743</v>
      </c>
      <c r="B5650">
        <v>2015</v>
      </c>
      <c r="C5650" t="s">
        <v>3460</v>
      </c>
      <c r="D5650" t="s">
        <v>500</v>
      </c>
      <c r="E5650" t="s">
        <v>3195</v>
      </c>
      <c r="F5650" t="s">
        <v>3395</v>
      </c>
      <c r="G5650" t="s">
        <v>3842</v>
      </c>
      <c r="H5650">
        <v>68</v>
      </c>
      <c r="I5650">
        <v>61</v>
      </c>
      <c r="K5650" t="s">
        <v>3171</v>
      </c>
      <c r="L5650">
        <v>1</v>
      </c>
      <c r="M5650" t="s">
        <v>7839</v>
      </c>
    </row>
    <row r="5651" spans="1:13" x14ac:dyDescent="0.25">
      <c r="A5651">
        <v>6744</v>
      </c>
      <c r="B5651">
        <v>2015</v>
      </c>
      <c r="C5651" t="s">
        <v>3460</v>
      </c>
      <c r="D5651" t="s">
        <v>311</v>
      </c>
      <c r="E5651" t="s">
        <v>3195</v>
      </c>
      <c r="F5651" t="s">
        <v>3401</v>
      </c>
      <c r="G5651" t="s">
        <v>3841</v>
      </c>
      <c r="H5651">
        <v>80</v>
      </c>
      <c r="I5651">
        <v>68</v>
      </c>
      <c r="K5651" t="s">
        <v>1560</v>
      </c>
      <c r="L5651">
        <v>1</v>
      </c>
      <c r="M5651" t="s">
        <v>7840</v>
      </c>
    </row>
    <row r="5652" spans="1:13" x14ac:dyDescent="0.25">
      <c r="A5652">
        <v>6745</v>
      </c>
      <c r="B5652">
        <v>2015</v>
      </c>
      <c r="C5652" t="s">
        <v>3401</v>
      </c>
      <c r="D5652" t="s">
        <v>64</v>
      </c>
      <c r="E5652" t="s">
        <v>3195</v>
      </c>
      <c r="F5652" t="s">
        <v>3510</v>
      </c>
      <c r="G5652" t="s">
        <v>3842</v>
      </c>
      <c r="H5652">
        <v>81</v>
      </c>
      <c r="I5652">
        <v>75</v>
      </c>
      <c r="K5652" t="s">
        <v>176</v>
      </c>
      <c r="L5652">
        <v>1</v>
      </c>
      <c r="M5652" t="s">
        <v>7841</v>
      </c>
    </row>
    <row r="5653" spans="1:13" x14ac:dyDescent="0.25">
      <c r="A5653">
        <v>6777</v>
      </c>
      <c r="B5653">
        <v>2015</v>
      </c>
      <c r="C5653" t="s">
        <v>3401</v>
      </c>
      <c r="D5653" t="s">
        <v>368</v>
      </c>
      <c r="E5653" t="s">
        <v>3195</v>
      </c>
      <c r="F5653" t="s">
        <v>3363</v>
      </c>
      <c r="G5653" t="s">
        <v>3191</v>
      </c>
      <c r="K5653" t="s">
        <v>3191</v>
      </c>
      <c r="L5653">
        <v>0</v>
      </c>
      <c r="M5653" t="s">
        <v>7863</v>
      </c>
    </row>
    <row r="5654" spans="1:13" x14ac:dyDescent="0.25">
      <c r="A5654">
        <v>6782</v>
      </c>
      <c r="B5654">
        <v>2015</v>
      </c>
      <c r="C5654" t="s">
        <v>3400</v>
      </c>
      <c r="D5654" t="s">
        <v>102</v>
      </c>
      <c r="E5654" t="s">
        <v>3195</v>
      </c>
      <c r="F5654" t="s">
        <v>3511</v>
      </c>
      <c r="G5654" t="s">
        <v>3842</v>
      </c>
      <c r="H5654">
        <v>75</v>
      </c>
      <c r="I5654">
        <v>64</v>
      </c>
      <c r="K5654" t="s">
        <v>261</v>
      </c>
      <c r="L5654">
        <v>1</v>
      </c>
      <c r="M5654" t="s">
        <v>7866</v>
      </c>
    </row>
    <row r="5655" spans="1:13" x14ac:dyDescent="0.25">
      <c r="A5655">
        <v>6809</v>
      </c>
      <c r="B5655">
        <v>2015</v>
      </c>
      <c r="C5655" t="s">
        <v>3400</v>
      </c>
      <c r="D5655" t="s">
        <v>311</v>
      </c>
      <c r="E5655" t="s">
        <v>3195</v>
      </c>
      <c r="F5655" t="s">
        <v>3450</v>
      </c>
      <c r="G5655" t="s">
        <v>3842</v>
      </c>
      <c r="H5655">
        <v>71</v>
      </c>
      <c r="I5655">
        <v>59</v>
      </c>
      <c r="K5655" t="s">
        <v>3173</v>
      </c>
      <c r="L5655">
        <v>1</v>
      </c>
      <c r="M5655" t="s">
        <v>7885</v>
      </c>
    </row>
    <row r="5656" spans="1:13" x14ac:dyDescent="0.25">
      <c r="A5656">
        <v>6810</v>
      </c>
      <c r="B5656">
        <v>2015</v>
      </c>
      <c r="C5656" t="s">
        <v>3400</v>
      </c>
      <c r="D5656" t="s">
        <v>368</v>
      </c>
      <c r="E5656" t="s">
        <v>3195</v>
      </c>
      <c r="F5656" t="s">
        <v>3464</v>
      </c>
      <c r="G5656" t="s">
        <v>3191</v>
      </c>
      <c r="K5656" t="s">
        <v>3191</v>
      </c>
      <c r="L5656">
        <v>0</v>
      </c>
      <c r="M5656" t="s">
        <v>7886</v>
      </c>
    </row>
    <row r="5657" spans="1:13" x14ac:dyDescent="0.25">
      <c r="A5657">
        <v>6873</v>
      </c>
      <c r="B5657">
        <v>2015</v>
      </c>
      <c r="C5657" t="s">
        <v>3449</v>
      </c>
      <c r="D5657" t="s">
        <v>500</v>
      </c>
      <c r="E5657" t="s">
        <v>3195</v>
      </c>
      <c r="F5657" t="s">
        <v>3198</v>
      </c>
      <c r="G5657" t="s">
        <v>3841</v>
      </c>
      <c r="H5657">
        <v>67</v>
      </c>
      <c r="I5657">
        <v>46</v>
      </c>
      <c r="K5657" t="s">
        <v>1311</v>
      </c>
      <c r="L5657">
        <v>1</v>
      </c>
      <c r="M5657" t="s">
        <v>7922</v>
      </c>
    </row>
    <row r="5658" spans="1:13" x14ac:dyDescent="0.25">
      <c r="A5658">
        <v>6878</v>
      </c>
      <c r="B5658">
        <v>2015</v>
      </c>
      <c r="C5658" t="s">
        <v>3395</v>
      </c>
      <c r="D5658" t="s">
        <v>68</v>
      </c>
      <c r="E5658" t="s">
        <v>3195</v>
      </c>
      <c r="F5658" t="s">
        <v>3221</v>
      </c>
      <c r="G5658" t="s">
        <v>3841</v>
      </c>
      <c r="H5658">
        <v>64</v>
      </c>
      <c r="I5658">
        <v>51</v>
      </c>
      <c r="K5658" t="s">
        <v>150</v>
      </c>
      <c r="L5658">
        <v>1</v>
      </c>
      <c r="M5658" t="s">
        <v>7923</v>
      </c>
    </row>
    <row r="5659" spans="1:13" x14ac:dyDescent="0.25">
      <c r="A5659">
        <v>6908</v>
      </c>
      <c r="B5659">
        <v>2015</v>
      </c>
      <c r="C5659" t="s">
        <v>3464</v>
      </c>
      <c r="D5659" t="s">
        <v>313</v>
      </c>
      <c r="E5659" t="s">
        <v>3195</v>
      </c>
      <c r="F5659" t="s">
        <v>3305</v>
      </c>
      <c r="G5659" t="s">
        <v>3842</v>
      </c>
      <c r="H5659">
        <v>92</v>
      </c>
      <c r="I5659">
        <v>87</v>
      </c>
      <c r="J5659" t="s">
        <v>3844</v>
      </c>
      <c r="K5659" t="s">
        <v>260</v>
      </c>
      <c r="L5659">
        <v>1</v>
      </c>
      <c r="M5659" t="s">
        <v>7941</v>
      </c>
    </row>
    <row r="5660" spans="1:13" x14ac:dyDescent="0.25">
      <c r="A5660">
        <v>6910</v>
      </c>
      <c r="B5660">
        <v>2015</v>
      </c>
      <c r="C5660" t="s">
        <v>3464</v>
      </c>
      <c r="D5660" t="s">
        <v>14</v>
      </c>
      <c r="E5660" t="s">
        <v>3195</v>
      </c>
      <c r="F5660" t="s">
        <v>3836</v>
      </c>
      <c r="G5660" t="s">
        <v>3841</v>
      </c>
      <c r="H5660">
        <v>61</v>
      </c>
      <c r="I5660">
        <v>59</v>
      </c>
      <c r="K5660" t="s">
        <v>103</v>
      </c>
      <c r="L5660">
        <v>1</v>
      </c>
      <c r="M5660" t="s">
        <v>7942</v>
      </c>
    </row>
    <row r="5661" spans="1:13" x14ac:dyDescent="0.25">
      <c r="A5661">
        <v>6936</v>
      </c>
      <c r="B5661">
        <v>2015</v>
      </c>
      <c r="C5661" t="s">
        <v>3464</v>
      </c>
      <c r="D5661" t="s">
        <v>311</v>
      </c>
      <c r="E5661" t="s">
        <v>3195</v>
      </c>
      <c r="F5661" t="s">
        <v>3198</v>
      </c>
      <c r="G5661" t="s">
        <v>3842</v>
      </c>
      <c r="H5661">
        <v>67</v>
      </c>
      <c r="I5661">
        <v>64</v>
      </c>
      <c r="K5661" t="s">
        <v>3172</v>
      </c>
      <c r="L5661">
        <v>1</v>
      </c>
      <c r="M5661" t="s">
        <v>7952</v>
      </c>
    </row>
    <row r="5662" spans="1:13" x14ac:dyDescent="0.25">
      <c r="A5662">
        <v>6940</v>
      </c>
      <c r="B5662">
        <v>2015</v>
      </c>
      <c r="C5662" t="s">
        <v>3198</v>
      </c>
      <c r="D5662" t="s">
        <v>128</v>
      </c>
      <c r="E5662" t="s">
        <v>3195</v>
      </c>
      <c r="F5662" t="s">
        <v>3267</v>
      </c>
      <c r="G5662" t="s">
        <v>3841</v>
      </c>
      <c r="H5662">
        <v>89</v>
      </c>
      <c r="I5662">
        <v>60</v>
      </c>
      <c r="K5662" t="s">
        <v>99</v>
      </c>
      <c r="L5662">
        <v>1</v>
      </c>
      <c r="M5662" t="s">
        <v>7955</v>
      </c>
    </row>
    <row r="5663" spans="1:13" x14ac:dyDescent="0.25">
      <c r="A5663">
        <v>6944</v>
      </c>
      <c r="B5663">
        <v>2015</v>
      </c>
      <c r="C5663" t="s">
        <v>3198</v>
      </c>
      <c r="D5663" t="s">
        <v>289</v>
      </c>
      <c r="E5663" t="s">
        <v>3195</v>
      </c>
      <c r="F5663" t="s">
        <v>3839</v>
      </c>
      <c r="G5663" t="s">
        <v>3842</v>
      </c>
      <c r="H5663">
        <v>113</v>
      </c>
      <c r="I5663">
        <v>53</v>
      </c>
      <c r="K5663" t="s">
        <v>105</v>
      </c>
      <c r="L5663">
        <v>1</v>
      </c>
      <c r="M5663" t="s">
        <v>7957</v>
      </c>
    </row>
    <row r="5664" spans="1:13" x14ac:dyDescent="0.25">
      <c r="A5664">
        <v>6945</v>
      </c>
      <c r="B5664">
        <v>2015</v>
      </c>
      <c r="C5664" t="s">
        <v>3198</v>
      </c>
      <c r="D5664" t="s">
        <v>24</v>
      </c>
      <c r="E5664" t="s">
        <v>3195</v>
      </c>
      <c r="F5664" t="s">
        <v>3406</v>
      </c>
      <c r="G5664" t="s">
        <v>3842</v>
      </c>
      <c r="H5664">
        <v>75</v>
      </c>
      <c r="I5664">
        <v>61</v>
      </c>
      <c r="K5664" t="s">
        <v>196</v>
      </c>
      <c r="L5664">
        <v>1</v>
      </c>
      <c r="M5664" t="s">
        <v>7958</v>
      </c>
    </row>
    <row r="5665" spans="1:13" x14ac:dyDescent="0.25">
      <c r="A5665">
        <v>6947</v>
      </c>
      <c r="B5665">
        <v>2015</v>
      </c>
      <c r="C5665" t="s">
        <v>3198</v>
      </c>
      <c r="D5665" t="s">
        <v>26</v>
      </c>
      <c r="E5665" t="s">
        <v>3195</v>
      </c>
      <c r="F5665" t="s">
        <v>3408</v>
      </c>
      <c r="G5665" t="s">
        <v>3841</v>
      </c>
      <c r="H5665">
        <v>59</v>
      </c>
      <c r="I5665">
        <v>46</v>
      </c>
      <c r="K5665" t="s">
        <v>265</v>
      </c>
      <c r="L5665">
        <v>1</v>
      </c>
      <c r="M5665" t="s">
        <v>7960</v>
      </c>
    </row>
    <row r="5666" spans="1:13" x14ac:dyDescent="0.25">
      <c r="A5666">
        <v>7001</v>
      </c>
      <c r="B5666">
        <v>2015</v>
      </c>
      <c r="C5666" t="s">
        <v>3397</v>
      </c>
      <c r="D5666" t="s">
        <v>311</v>
      </c>
      <c r="E5666" t="s">
        <v>3195</v>
      </c>
      <c r="F5666" t="s">
        <v>3363</v>
      </c>
      <c r="G5666" t="s">
        <v>3841</v>
      </c>
      <c r="H5666">
        <v>67</v>
      </c>
      <c r="I5666">
        <v>65</v>
      </c>
      <c r="K5666" t="s">
        <v>3176</v>
      </c>
      <c r="L5666">
        <v>1</v>
      </c>
      <c r="M5666" t="s">
        <v>7980</v>
      </c>
    </row>
    <row r="5667" spans="1:13" x14ac:dyDescent="0.25">
      <c r="A5667">
        <v>7085</v>
      </c>
      <c r="B5667">
        <v>2015</v>
      </c>
      <c r="C5667" t="s">
        <v>3249</v>
      </c>
      <c r="D5667" t="s">
        <v>274</v>
      </c>
      <c r="E5667" t="s">
        <v>3195</v>
      </c>
      <c r="F5667" t="s">
        <v>3475</v>
      </c>
      <c r="G5667" t="s">
        <v>3841</v>
      </c>
      <c r="H5667">
        <v>63</v>
      </c>
      <c r="I5667">
        <v>51</v>
      </c>
      <c r="K5667" t="s">
        <v>2355</v>
      </c>
      <c r="L5667">
        <v>1</v>
      </c>
      <c r="M5667" t="s">
        <v>8017</v>
      </c>
    </row>
    <row r="5668" spans="1:13" x14ac:dyDescent="0.25">
      <c r="A5668">
        <v>7142</v>
      </c>
      <c r="B5668">
        <v>2015</v>
      </c>
      <c r="C5668" t="s">
        <v>3228</v>
      </c>
      <c r="D5668" t="s">
        <v>85</v>
      </c>
      <c r="E5668" t="s">
        <v>3195</v>
      </c>
      <c r="F5668" t="s">
        <v>3217</v>
      </c>
      <c r="G5668" t="s">
        <v>3841</v>
      </c>
      <c r="H5668">
        <v>61</v>
      </c>
      <c r="I5668">
        <v>54</v>
      </c>
      <c r="K5668" t="s">
        <v>1170</v>
      </c>
      <c r="L5668">
        <v>1</v>
      </c>
      <c r="M5668" t="s">
        <v>8047</v>
      </c>
    </row>
    <row r="5669" spans="1:13" x14ac:dyDescent="0.25">
      <c r="A5669">
        <v>7191</v>
      </c>
      <c r="B5669">
        <v>2015</v>
      </c>
      <c r="C5669" t="s">
        <v>3296</v>
      </c>
      <c r="D5669" t="s">
        <v>177</v>
      </c>
      <c r="E5669" t="s">
        <v>3195</v>
      </c>
      <c r="F5669" t="s">
        <v>3532</v>
      </c>
      <c r="G5669" t="s">
        <v>3842</v>
      </c>
      <c r="H5669">
        <v>71</v>
      </c>
      <c r="I5669">
        <v>54</v>
      </c>
      <c r="K5669" t="s">
        <v>19</v>
      </c>
      <c r="L5669">
        <v>1</v>
      </c>
      <c r="M5669" t="s">
        <v>8075</v>
      </c>
    </row>
    <row r="5670" spans="1:13" x14ac:dyDescent="0.25">
      <c r="A5670">
        <v>7287</v>
      </c>
      <c r="B5670">
        <v>2015</v>
      </c>
      <c r="C5670" t="s">
        <v>3475</v>
      </c>
      <c r="D5670" t="s">
        <v>16</v>
      </c>
      <c r="E5670" t="s">
        <v>3195</v>
      </c>
      <c r="F5670" t="s">
        <v>3349</v>
      </c>
      <c r="G5670" t="s">
        <v>3842</v>
      </c>
      <c r="H5670">
        <v>59</v>
      </c>
      <c r="I5670">
        <v>57</v>
      </c>
      <c r="K5670" t="s">
        <v>71</v>
      </c>
      <c r="L5670">
        <v>1</v>
      </c>
      <c r="M5670" t="s">
        <v>8106</v>
      </c>
    </row>
    <row r="5671" spans="1:13" x14ac:dyDescent="0.25">
      <c r="A5671">
        <v>7352</v>
      </c>
      <c r="B5671">
        <v>2015</v>
      </c>
      <c r="C5671" t="s">
        <v>3354</v>
      </c>
      <c r="D5671" t="s">
        <v>102</v>
      </c>
      <c r="E5671" t="s">
        <v>3195</v>
      </c>
      <c r="F5671" t="s">
        <v>3457</v>
      </c>
      <c r="G5671" t="s">
        <v>3841</v>
      </c>
      <c r="H5671">
        <v>83</v>
      </c>
      <c r="I5671">
        <v>62</v>
      </c>
      <c r="K5671" t="s">
        <v>21</v>
      </c>
      <c r="L5671">
        <v>1</v>
      </c>
      <c r="M5671" t="s">
        <v>8114</v>
      </c>
    </row>
    <row r="5672" spans="1:13" x14ac:dyDescent="0.25">
      <c r="A5672">
        <v>7406</v>
      </c>
      <c r="B5672">
        <v>2015</v>
      </c>
      <c r="C5672" t="s">
        <v>3351</v>
      </c>
      <c r="D5672" t="s">
        <v>308</v>
      </c>
      <c r="E5672" t="s">
        <v>3195</v>
      </c>
      <c r="F5672" t="s">
        <v>3458</v>
      </c>
      <c r="G5672" t="s">
        <v>3842</v>
      </c>
      <c r="H5672">
        <v>97</v>
      </c>
      <c r="I5672">
        <v>64</v>
      </c>
      <c r="K5672" t="s">
        <v>2422</v>
      </c>
      <c r="L5672">
        <v>1</v>
      </c>
      <c r="M5672" t="s">
        <v>8152</v>
      </c>
    </row>
    <row r="5673" spans="1:13" x14ac:dyDescent="0.25">
      <c r="A5673">
        <v>7407</v>
      </c>
      <c r="B5673">
        <v>2015</v>
      </c>
      <c r="C5673" t="s">
        <v>3351</v>
      </c>
      <c r="D5673" t="s">
        <v>942</v>
      </c>
      <c r="E5673" t="s">
        <v>3195</v>
      </c>
      <c r="F5673" t="s">
        <v>3498</v>
      </c>
      <c r="G5673" t="s">
        <v>3842</v>
      </c>
      <c r="H5673">
        <v>53</v>
      </c>
      <c r="I5673">
        <v>52</v>
      </c>
      <c r="K5673" t="s">
        <v>2423</v>
      </c>
      <c r="L5673">
        <v>1</v>
      </c>
      <c r="M5673" t="s">
        <v>8153</v>
      </c>
    </row>
    <row r="5674" spans="1:13" x14ac:dyDescent="0.25">
      <c r="A5674">
        <v>7408</v>
      </c>
      <c r="B5674">
        <v>2015</v>
      </c>
      <c r="C5674" t="s">
        <v>3351</v>
      </c>
      <c r="D5674" t="s">
        <v>310</v>
      </c>
      <c r="E5674" t="s">
        <v>3195</v>
      </c>
      <c r="F5674" t="s">
        <v>3271</v>
      </c>
      <c r="G5674" t="s">
        <v>3842</v>
      </c>
      <c r="H5674">
        <v>88</v>
      </c>
      <c r="I5674">
        <v>87</v>
      </c>
      <c r="K5674" t="s">
        <v>2424</v>
      </c>
      <c r="L5674">
        <v>1</v>
      </c>
      <c r="M5674" t="s">
        <v>8154</v>
      </c>
    </row>
    <row r="5675" spans="1:13" x14ac:dyDescent="0.25">
      <c r="A5675">
        <v>7415</v>
      </c>
      <c r="B5675">
        <v>2015</v>
      </c>
      <c r="C5675" t="s">
        <v>3458</v>
      </c>
      <c r="D5675" t="s">
        <v>16</v>
      </c>
      <c r="E5675" t="s">
        <v>3195</v>
      </c>
      <c r="F5675" t="s">
        <v>3477</v>
      </c>
      <c r="G5675" t="s">
        <v>3842</v>
      </c>
      <c r="H5675">
        <v>54</v>
      </c>
      <c r="I5675">
        <v>43</v>
      </c>
      <c r="K5675" t="s">
        <v>21</v>
      </c>
      <c r="L5675">
        <v>1</v>
      </c>
      <c r="M5675" t="s">
        <v>8156</v>
      </c>
    </row>
    <row r="5676" spans="1:13" x14ac:dyDescent="0.25">
      <c r="A5676">
        <v>7438</v>
      </c>
      <c r="B5676">
        <v>2015</v>
      </c>
      <c r="C5676" t="s">
        <v>3458</v>
      </c>
      <c r="D5676" t="s">
        <v>58</v>
      </c>
      <c r="E5676" t="s">
        <v>3195</v>
      </c>
      <c r="F5676" t="s">
        <v>3495</v>
      </c>
      <c r="G5676" t="s">
        <v>3842</v>
      </c>
      <c r="H5676">
        <v>78</v>
      </c>
      <c r="I5676">
        <v>66</v>
      </c>
      <c r="K5676" t="s">
        <v>2431</v>
      </c>
      <c r="L5676">
        <v>1</v>
      </c>
      <c r="M5676" t="s">
        <v>8171</v>
      </c>
    </row>
    <row r="5677" spans="1:13" x14ac:dyDescent="0.25">
      <c r="A5677">
        <v>7507</v>
      </c>
      <c r="B5677">
        <v>2015</v>
      </c>
      <c r="C5677" t="s">
        <v>3359</v>
      </c>
      <c r="D5677" t="s">
        <v>68</v>
      </c>
      <c r="E5677" t="s">
        <v>3195</v>
      </c>
      <c r="F5677" t="s">
        <v>3520</v>
      </c>
      <c r="G5677" t="s">
        <v>3841</v>
      </c>
      <c r="H5677">
        <v>51</v>
      </c>
      <c r="I5677">
        <v>46</v>
      </c>
      <c r="K5677" t="s">
        <v>19</v>
      </c>
      <c r="L5677">
        <v>1</v>
      </c>
      <c r="M5677" t="s">
        <v>8205</v>
      </c>
    </row>
    <row r="5678" spans="1:13" x14ac:dyDescent="0.25">
      <c r="A5678">
        <v>7534</v>
      </c>
      <c r="B5678">
        <v>2015</v>
      </c>
      <c r="C5678" t="s">
        <v>3359</v>
      </c>
      <c r="D5678" t="s">
        <v>58</v>
      </c>
      <c r="E5678" t="s">
        <v>3195</v>
      </c>
      <c r="F5678" t="s">
        <v>3518</v>
      </c>
      <c r="G5678" t="s">
        <v>3842</v>
      </c>
      <c r="H5678">
        <v>79</v>
      </c>
      <c r="I5678">
        <v>74</v>
      </c>
      <c r="K5678" t="s">
        <v>1489</v>
      </c>
      <c r="L5678">
        <v>1</v>
      </c>
      <c r="M5678" t="s">
        <v>8218</v>
      </c>
    </row>
    <row r="5679" spans="1:13" x14ac:dyDescent="0.25">
      <c r="A5679">
        <v>7535</v>
      </c>
      <c r="B5679">
        <v>2015</v>
      </c>
      <c r="C5679" t="s">
        <v>3359</v>
      </c>
      <c r="D5679" t="s">
        <v>308</v>
      </c>
      <c r="E5679" t="s">
        <v>3195</v>
      </c>
      <c r="F5679" t="s">
        <v>3439</v>
      </c>
      <c r="G5679" t="s">
        <v>3842</v>
      </c>
      <c r="H5679">
        <v>76</v>
      </c>
      <c r="I5679">
        <v>65</v>
      </c>
      <c r="K5679" t="s">
        <v>2443</v>
      </c>
      <c r="L5679">
        <v>1</v>
      </c>
      <c r="M5679" t="s">
        <v>8219</v>
      </c>
    </row>
    <row r="5680" spans="1:13" x14ac:dyDescent="0.25">
      <c r="A5680">
        <v>7536</v>
      </c>
      <c r="B5680">
        <v>2015</v>
      </c>
      <c r="C5680" t="s">
        <v>3359</v>
      </c>
      <c r="D5680" t="s">
        <v>942</v>
      </c>
      <c r="E5680" t="s">
        <v>3195</v>
      </c>
      <c r="F5680" t="s">
        <v>3271</v>
      </c>
      <c r="G5680" t="s">
        <v>3841</v>
      </c>
      <c r="H5680">
        <v>80</v>
      </c>
      <c r="I5680">
        <v>77</v>
      </c>
      <c r="K5680" t="s">
        <v>2444</v>
      </c>
      <c r="L5680">
        <v>1</v>
      </c>
      <c r="M5680" t="s">
        <v>8220</v>
      </c>
    </row>
    <row r="5681" spans="1:13" x14ac:dyDescent="0.25">
      <c r="A5681">
        <v>7541</v>
      </c>
      <c r="B5681">
        <v>2015</v>
      </c>
      <c r="C5681" t="s">
        <v>3271</v>
      </c>
      <c r="D5681" t="s">
        <v>102</v>
      </c>
      <c r="E5681" t="s">
        <v>3195</v>
      </c>
      <c r="F5681" t="s">
        <v>3407</v>
      </c>
      <c r="G5681" t="s">
        <v>3841</v>
      </c>
      <c r="H5681">
        <v>64</v>
      </c>
      <c r="I5681">
        <v>61</v>
      </c>
      <c r="K5681" t="s">
        <v>17</v>
      </c>
      <c r="L5681">
        <v>1</v>
      </c>
      <c r="M5681" t="s">
        <v>8222</v>
      </c>
    </row>
    <row r="5682" spans="1:13" x14ac:dyDescent="0.25">
      <c r="A5682">
        <v>7570</v>
      </c>
      <c r="B5682">
        <v>2015</v>
      </c>
      <c r="C5682" t="s">
        <v>3518</v>
      </c>
      <c r="D5682" t="s">
        <v>8</v>
      </c>
      <c r="E5682" t="s">
        <v>3195</v>
      </c>
      <c r="F5682" t="s">
        <v>3510</v>
      </c>
      <c r="G5682" t="s">
        <v>3841</v>
      </c>
      <c r="H5682">
        <v>67</v>
      </c>
      <c r="I5682">
        <v>56</v>
      </c>
      <c r="K5682" t="s">
        <v>66</v>
      </c>
      <c r="L5682">
        <v>1</v>
      </c>
      <c r="M5682" t="s">
        <v>8235</v>
      </c>
    </row>
    <row r="5683" spans="1:13" x14ac:dyDescent="0.25">
      <c r="A5683">
        <v>7580</v>
      </c>
      <c r="B5683">
        <v>2015</v>
      </c>
      <c r="C5683" t="s">
        <v>3518</v>
      </c>
      <c r="D5683" t="s">
        <v>28</v>
      </c>
      <c r="E5683" t="s">
        <v>3195</v>
      </c>
      <c r="F5683" t="s">
        <v>3374</v>
      </c>
      <c r="G5683" t="s">
        <v>3841</v>
      </c>
      <c r="H5683">
        <v>82</v>
      </c>
      <c r="I5683">
        <v>51</v>
      </c>
      <c r="K5683" t="s">
        <v>31</v>
      </c>
      <c r="L5683">
        <v>1</v>
      </c>
      <c r="M5683" t="s">
        <v>8242</v>
      </c>
    </row>
    <row r="5684" spans="1:13" x14ac:dyDescent="0.25">
      <c r="A5684">
        <v>7722</v>
      </c>
      <c r="B5684">
        <v>2015</v>
      </c>
      <c r="C5684" t="s">
        <v>3836</v>
      </c>
      <c r="D5684" t="s">
        <v>313</v>
      </c>
      <c r="E5684" t="s">
        <v>3195</v>
      </c>
      <c r="F5684" t="s">
        <v>3356</v>
      </c>
      <c r="G5684" t="s">
        <v>3842</v>
      </c>
      <c r="H5684">
        <v>72</v>
      </c>
      <c r="I5684">
        <v>53</v>
      </c>
      <c r="K5684" t="s">
        <v>260</v>
      </c>
      <c r="L5684">
        <v>1</v>
      </c>
      <c r="M5684" t="s">
        <v>8280</v>
      </c>
    </row>
    <row r="5685" spans="1:13" x14ac:dyDescent="0.25">
      <c r="A5685">
        <v>7750</v>
      </c>
      <c r="B5685">
        <v>2015</v>
      </c>
      <c r="C5685" t="s">
        <v>3836</v>
      </c>
      <c r="D5685" t="s">
        <v>311</v>
      </c>
      <c r="E5685" t="s">
        <v>3195</v>
      </c>
      <c r="F5685" t="s">
        <v>3343</v>
      </c>
      <c r="G5685" t="s">
        <v>3842</v>
      </c>
      <c r="H5685">
        <v>73</v>
      </c>
      <c r="I5685">
        <v>51</v>
      </c>
      <c r="K5685" t="s">
        <v>2273</v>
      </c>
      <c r="L5685">
        <v>1</v>
      </c>
      <c r="M5685" t="s">
        <v>8301</v>
      </c>
    </row>
    <row r="5686" spans="1:13" x14ac:dyDescent="0.25">
      <c r="A5686">
        <v>7751</v>
      </c>
      <c r="B5686">
        <v>2015</v>
      </c>
      <c r="C5686" t="s">
        <v>3836</v>
      </c>
      <c r="D5686" t="s">
        <v>368</v>
      </c>
      <c r="E5686" t="s">
        <v>3195</v>
      </c>
      <c r="F5686" t="s">
        <v>3403</v>
      </c>
      <c r="G5686" t="s">
        <v>3191</v>
      </c>
      <c r="K5686" t="s">
        <v>3191</v>
      </c>
      <c r="L5686">
        <v>0</v>
      </c>
      <c r="M5686" t="s">
        <v>8302</v>
      </c>
    </row>
    <row r="5687" spans="1:13" x14ac:dyDescent="0.25">
      <c r="A5687">
        <v>7756</v>
      </c>
      <c r="B5687">
        <v>2015</v>
      </c>
      <c r="C5687" t="s">
        <v>3493</v>
      </c>
      <c r="D5687" t="s">
        <v>70</v>
      </c>
      <c r="E5687" t="s">
        <v>3195</v>
      </c>
      <c r="F5687" t="s">
        <v>3276</v>
      </c>
      <c r="G5687" t="s">
        <v>3841</v>
      </c>
      <c r="H5687">
        <v>76</v>
      </c>
      <c r="I5687">
        <v>71</v>
      </c>
      <c r="K5687" t="s">
        <v>150</v>
      </c>
      <c r="L5687">
        <v>1</v>
      </c>
      <c r="M5687" t="s">
        <v>8305</v>
      </c>
    </row>
    <row r="5688" spans="1:13" x14ac:dyDescent="0.25">
      <c r="A5688">
        <v>7783</v>
      </c>
      <c r="B5688">
        <v>2015</v>
      </c>
      <c r="C5688" t="s">
        <v>3493</v>
      </c>
      <c r="D5688" t="s">
        <v>500</v>
      </c>
      <c r="E5688" t="s">
        <v>3195</v>
      </c>
      <c r="F5688" t="s">
        <v>3253</v>
      </c>
      <c r="G5688" t="s">
        <v>3841</v>
      </c>
      <c r="H5688">
        <v>67</v>
      </c>
      <c r="I5688">
        <v>64</v>
      </c>
      <c r="K5688" t="s">
        <v>3160</v>
      </c>
      <c r="L5688">
        <v>1</v>
      </c>
      <c r="M5688" t="s">
        <v>8326</v>
      </c>
    </row>
    <row r="5689" spans="1:13" x14ac:dyDescent="0.25">
      <c r="A5689">
        <v>7815</v>
      </c>
      <c r="B5689">
        <v>2015</v>
      </c>
      <c r="C5689" t="s">
        <v>3343</v>
      </c>
      <c r="D5689" t="s">
        <v>500</v>
      </c>
      <c r="E5689" t="s">
        <v>3195</v>
      </c>
      <c r="F5689" t="s">
        <v>3392</v>
      </c>
      <c r="G5689" t="s">
        <v>3842</v>
      </c>
      <c r="H5689">
        <v>84</v>
      </c>
      <c r="I5689">
        <v>59</v>
      </c>
      <c r="K5689" t="s">
        <v>3177</v>
      </c>
      <c r="L5689">
        <v>1</v>
      </c>
      <c r="M5689" t="s">
        <v>8343</v>
      </c>
    </row>
    <row r="5690" spans="1:13" x14ac:dyDescent="0.25">
      <c r="A5690">
        <v>7847</v>
      </c>
      <c r="B5690">
        <v>2015</v>
      </c>
      <c r="C5690" t="s">
        <v>3352</v>
      </c>
      <c r="D5690" t="s">
        <v>500</v>
      </c>
      <c r="E5690" t="s">
        <v>3195</v>
      </c>
      <c r="F5690" t="s">
        <v>3379</v>
      </c>
      <c r="G5690" t="s">
        <v>3842</v>
      </c>
      <c r="H5690">
        <v>78</v>
      </c>
      <c r="I5690">
        <v>71</v>
      </c>
      <c r="K5690" t="s">
        <v>3174</v>
      </c>
      <c r="L5690">
        <v>1</v>
      </c>
      <c r="M5690" t="s">
        <v>8360</v>
      </c>
    </row>
    <row r="5691" spans="1:13" x14ac:dyDescent="0.25">
      <c r="A5691">
        <v>7848</v>
      </c>
      <c r="B5691">
        <v>2015</v>
      </c>
      <c r="C5691" t="s">
        <v>3352</v>
      </c>
      <c r="D5691" t="s">
        <v>311</v>
      </c>
      <c r="E5691" t="s">
        <v>3195</v>
      </c>
      <c r="F5691" t="s">
        <v>3416</v>
      </c>
      <c r="G5691" t="s">
        <v>3841</v>
      </c>
      <c r="H5691">
        <v>93</v>
      </c>
      <c r="I5691">
        <v>85</v>
      </c>
      <c r="K5691" t="s">
        <v>3178</v>
      </c>
      <c r="L5691">
        <v>1</v>
      </c>
      <c r="M5691" t="s">
        <v>8361</v>
      </c>
    </row>
    <row r="5692" spans="1:13" x14ac:dyDescent="0.25">
      <c r="A5692">
        <v>7881</v>
      </c>
      <c r="B5692">
        <v>2015</v>
      </c>
      <c r="C5692" t="s">
        <v>3416</v>
      </c>
      <c r="D5692" t="s">
        <v>368</v>
      </c>
      <c r="E5692" t="s">
        <v>3195</v>
      </c>
      <c r="F5692" t="s">
        <v>3408</v>
      </c>
      <c r="G5692" t="s">
        <v>3191</v>
      </c>
      <c r="K5692" t="s">
        <v>3191</v>
      </c>
      <c r="L5692">
        <v>0</v>
      </c>
      <c r="M5692" t="s">
        <v>8376</v>
      </c>
    </row>
    <row r="5693" spans="1:13" x14ac:dyDescent="0.25">
      <c r="A5693">
        <v>7886</v>
      </c>
      <c r="B5693">
        <v>2015</v>
      </c>
      <c r="C5693" t="s">
        <v>3379</v>
      </c>
      <c r="D5693" t="s">
        <v>14</v>
      </c>
      <c r="E5693" t="s">
        <v>3195</v>
      </c>
      <c r="F5693" t="s">
        <v>3381</v>
      </c>
      <c r="G5693" t="s">
        <v>3841</v>
      </c>
      <c r="H5693">
        <v>71</v>
      </c>
      <c r="I5693">
        <v>69</v>
      </c>
      <c r="K5693" t="s">
        <v>150</v>
      </c>
      <c r="L5693">
        <v>1</v>
      </c>
      <c r="M5693" t="s">
        <v>8379</v>
      </c>
    </row>
    <row r="5694" spans="1:13" x14ac:dyDescent="0.25">
      <c r="A5694">
        <v>7943</v>
      </c>
      <c r="B5694">
        <v>2015</v>
      </c>
      <c r="C5694" t="s">
        <v>3267</v>
      </c>
      <c r="D5694" t="s">
        <v>500</v>
      </c>
      <c r="E5694" t="s">
        <v>3195</v>
      </c>
      <c r="F5694" t="s">
        <v>3516</v>
      </c>
      <c r="G5694" t="s">
        <v>3842</v>
      </c>
      <c r="H5694">
        <v>71</v>
      </c>
      <c r="I5694">
        <v>69</v>
      </c>
      <c r="K5694" t="s">
        <v>1107</v>
      </c>
      <c r="L5694">
        <v>1</v>
      </c>
      <c r="M5694" t="s">
        <v>8409</v>
      </c>
    </row>
    <row r="5695" spans="1:13" x14ac:dyDescent="0.25">
      <c r="A5695">
        <v>7944</v>
      </c>
      <c r="B5695">
        <v>2015</v>
      </c>
      <c r="C5695" t="s">
        <v>3267</v>
      </c>
      <c r="D5695" t="s">
        <v>311</v>
      </c>
      <c r="E5695" t="s">
        <v>3195</v>
      </c>
      <c r="F5695" t="s">
        <v>3408</v>
      </c>
      <c r="G5695" t="s">
        <v>3841</v>
      </c>
      <c r="H5695">
        <v>80</v>
      </c>
      <c r="I5695">
        <v>56</v>
      </c>
      <c r="K5695" t="s">
        <v>2039</v>
      </c>
      <c r="L5695">
        <v>1</v>
      </c>
      <c r="M5695" t="s">
        <v>8410</v>
      </c>
    </row>
    <row r="5696" spans="1:13" x14ac:dyDescent="0.25">
      <c r="A5696">
        <v>7956</v>
      </c>
      <c r="B5696">
        <v>2015</v>
      </c>
      <c r="C5696" t="s">
        <v>3403</v>
      </c>
      <c r="D5696" t="s">
        <v>26</v>
      </c>
      <c r="E5696" t="s">
        <v>3195</v>
      </c>
      <c r="F5696" t="s">
        <v>3834</v>
      </c>
      <c r="G5696" t="s">
        <v>3841</v>
      </c>
      <c r="H5696">
        <v>83</v>
      </c>
      <c r="I5696">
        <v>44</v>
      </c>
      <c r="K5696" t="s">
        <v>398</v>
      </c>
      <c r="L5696">
        <v>1</v>
      </c>
      <c r="M5696" t="s">
        <v>8414</v>
      </c>
    </row>
    <row r="5697" spans="1:13" x14ac:dyDescent="0.25">
      <c r="A5697">
        <v>7976</v>
      </c>
      <c r="B5697">
        <v>2015</v>
      </c>
      <c r="C5697" t="s">
        <v>3403</v>
      </c>
      <c r="D5697" t="s">
        <v>311</v>
      </c>
      <c r="E5697" t="s">
        <v>3195</v>
      </c>
      <c r="F5697" t="s">
        <v>3253</v>
      </c>
      <c r="G5697" t="s">
        <v>3842</v>
      </c>
      <c r="H5697">
        <v>96</v>
      </c>
      <c r="I5697">
        <v>70</v>
      </c>
      <c r="K5697" t="s">
        <v>3167</v>
      </c>
      <c r="L5697">
        <v>1</v>
      </c>
      <c r="M5697" t="s">
        <v>8422</v>
      </c>
    </row>
    <row r="5698" spans="1:13" x14ac:dyDescent="0.25">
      <c r="A5698">
        <v>8044</v>
      </c>
      <c r="B5698">
        <v>2015</v>
      </c>
      <c r="C5698" t="s">
        <v>3516</v>
      </c>
      <c r="D5698" t="s">
        <v>68</v>
      </c>
      <c r="E5698" t="s">
        <v>3195</v>
      </c>
      <c r="F5698" t="s">
        <v>3511</v>
      </c>
      <c r="G5698" t="s">
        <v>3842</v>
      </c>
      <c r="H5698">
        <v>76</v>
      </c>
      <c r="I5698">
        <v>69</v>
      </c>
      <c r="K5698" t="s">
        <v>259</v>
      </c>
      <c r="L5698">
        <v>1</v>
      </c>
      <c r="M5698" t="s">
        <v>8439</v>
      </c>
    </row>
    <row r="5699" spans="1:13" x14ac:dyDescent="0.25">
      <c r="A5699">
        <v>8045</v>
      </c>
      <c r="B5699">
        <v>2015</v>
      </c>
      <c r="C5699" t="s">
        <v>3516</v>
      </c>
      <c r="D5699" t="s">
        <v>177</v>
      </c>
      <c r="E5699" t="s">
        <v>3195</v>
      </c>
      <c r="F5699" t="s">
        <v>3838</v>
      </c>
      <c r="G5699" t="s">
        <v>3842</v>
      </c>
      <c r="H5699">
        <v>78</v>
      </c>
      <c r="I5699">
        <v>56</v>
      </c>
      <c r="K5699" t="s">
        <v>260</v>
      </c>
      <c r="L5699">
        <v>1</v>
      </c>
      <c r="M5699" t="s">
        <v>8440</v>
      </c>
    </row>
    <row r="5700" spans="1:13" x14ac:dyDescent="0.25">
      <c r="A5700">
        <v>8450</v>
      </c>
      <c r="B5700">
        <v>2015</v>
      </c>
      <c r="C5700" t="s">
        <v>3276</v>
      </c>
      <c r="D5700" t="s">
        <v>311</v>
      </c>
      <c r="E5700" t="s">
        <v>3195</v>
      </c>
      <c r="F5700" t="s">
        <v>3265</v>
      </c>
      <c r="G5700" t="s">
        <v>3841</v>
      </c>
      <c r="H5700">
        <v>69</v>
      </c>
      <c r="I5700">
        <v>61</v>
      </c>
      <c r="K5700" t="s">
        <v>3175</v>
      </c>
      <c r="L5700">
        <v>1</v>
      </c>
      <c r="M5700" t="s">
        <v>8580</v>
      </c>
    </row>
    <row r="5701" spans="1:13" x14ac:dyDescent="0.25">
      <c r="A5701">
        <v>8482</v>
      </c>
      <c r="B5701">
        <v>2015</v>
      </c>
      <c r="C5701" t="s">
        <v>3291</v>
      </c>
      <c r="D5701" t="s">
        <v>368</v>
      </c>
      <c r="E5701" t="s">
        <v>3195</v>
      </c>
      <c r="F5701" t="s">
        <v>3372</v>
      </c>
      <c r="G5701" t="s">
        <v>3191</v>
      </c>
      <c r="K5701" t="s">
        <v>3191</v>
      </c>
      <c r="L5701">
        <v>0</v>
      </c>
      <c r="M5701" t="s">
        <v>8601</v>
      </c>
    </row>
    <row r="5702" spans="1:13" x14ac:dyDescent="0.25">
      <c r="A5702">
        <v>8514</v>
      </c>
      <c r="B5702">
        <v>2015</v>
      </c>
      <c r="C5702" t="s">
        <v>3381</v>
      </c>
      <c r="D5702" t="s">
        <v>500</v>
      </c>
      <c r="E5702" t="s">
        <v>3195</v>
      </c>
      <c r="F5702" t="s">
        <v>3323</v>
      </c>
      <c r="G5702" t="s">
        <v>3842</v>
      </c>
      <c r="H5702">
        <v>74</v>
      </c>
      <c r="I5702">
        <v>68</v>
      </c>
      <c r="K5702" t="s">
        <v>3138</v>
      </c>
      <c r="L5702">
        <v>1</v>
      </c>
      <c r="M5702" t="s">
        <v>8620</v>
      </c>
    </row>
    <row r="5703" spans="1:13" x14ac:dyDescent="0.25">
      <c r="A5703">
        <v>8515</v>
      </c>
      <c r="B5703">
        <v>2015</v>
      </c>
      <c r="C5703" t="s">
        <v>3381</v>
      </c>
      <c r="D5703" t="s">
        <v>311</v>
      </c>
      <c r="E5703" t="s">
        <v>3195</v>
      </c>
      <c r="F5703" t="s">
        <v>3221</v>
      </c>
      <c r="G5703" t="s">
        <v>3842</v>
      </c>
      <c r="H5703">
        <v>66</v>
      </c>
      <c r="I5703">
        <v>59</v>
      </c>
      <c r="K5703" t="s">
        <v>3149</v>
      </c>
      <c r="L5703">
        <v>1</v>
      </c>
      <c r="M5703" t="s">
        <v>8621</v>
      </c>
    </row>
    <row r="5704" spans="1:13" x14ac:dyDescent="0.25">
      <c r="A5704">
        <v>8516</v>
      </c>
      <c r="B5704">
        <v>2015</v>
      </c>
      <c r="C5704" t="s">
        <v>3381</v>
      </c>
      <c r="D5704" t="s">
        <v>368</v>
      </c>
      <c r="E5704" t="s">
        <v>3195</v>
      </c>
      <c r="F5704" t="s">
        <v>3304</v>
      </c>
      <c r="G5704" t="s">
        <v>3191</v>
      </c>
      <c r="K5704" t="s">
        <v>3191</v>
      </c>
      <c r="L5704">
        <v>0</v>
      </c>
      <c r="M5704" t="s">
        <v>8622</v>
      </c>
    </row>
    <row r="5705" spans="1:13" x14ac:dyDescent="0.25">
      <c r="A5705">
        <v>8549</v>
      </c>
      <c r="B5705">
        <v>2015</v>
      </c>
      <c r="C5705" t="s">
        <v>3265</v>
      </c>
      <c r="D5705" t="s">
        <v>368</v>
      </c>
      <c r="E5705" t="s">
        <v>3195</v>
      </c>
      <c r="F5705" t="s">
        <v>3834</v>
      </c>
      <c r="G5705" t="s">
        <v>3191</v>
      </c>
      <c r="K5705" t="s">
        <v>3191</v>
      </c>
      <c r="L5705">
        <v>0</v>
      </c>
      <c r="M5705" t="s">
        <v>8640</v>
      </c>
    </row>
    <row r="5706" spans="1:13" x14ac:dyDescent="0.25">
      <c r="A5706">
        <v>8554</v>
      </c>
      <c r="B5706">
        <v>2015</v>
      </c>
      <c r="C5706" t="s">
        <v>3232</v>
      </c>
      <c r="D5706" t="s">
        <v>14</v>
      </c>
      <c r="E5706" t="s">
        <v>3195</v>
      </c>
      <c r="F5706" t="s">
        <v>3828</v>
      </c>
      <c r="G5706" t="s">
        <v>3841</v>
      </c>
      <c r="H5706">
        <v>88</v>
      </c>
      <c r="I5706">
        <v>76</v>
      </c>
      <c r="K5706" t="s">
        <v>150</v>
      </c>
      <c r="L5706">
        <v>1</v>
      </c>
      <c r="M5706" t="s">
        <v>8642</v>
      </c>
    </row>
    <row r="5707" spans="1:13" x14ac:dyDescent="0.25">
      <c r="A5707">
        <v>8580</v>
      </c>
      <c r="B5707">
        <v>2015</v>
      </c>
      <c r="C5707" t="s">
        <v>3232</v>
      </c>
      <c r="D5707" t="s">
        <v>368</v>
      </c>
      <c r="E5707" t="s">
        <v>3195</v>
      </c>
      <c r="F5707" t="s">
        <v>3320</v>
      </c>
      <c r="G5707" t="s">
        <v>3191</v>
      </c>
      <c r="K5707" t="s">
        <v>3191</v>
      </c>
      <c r="L5707">
        <v>0</v>
      </c>
      <c r="M5707" t="s">
        <v>8658</v>
      </c>
    </row>
    <row r="5708" spans="1:13" x14ac:dyDescent="0.25">
      <c r="A5708">
        <v>8682</v>
      </c>
      <c r="B5708">
        <v>2015</v>
      </c>
      <c r="C5708" t="s">
        <v>3356</v>
      </c>
      <c r="D5708" t="s">
        <v>14</v>
      </c>
      <c r="E5708" t="s">
        <v>3195</v>
      </c>
      <c r="F5708" t="s">
        <v>3839</v>
      </c>
      <c r="G5708" t="s">
        <v>3842</v>
      </c>
      <c r="H5708">
        <v>74</v>
      </c>
      <c r="I5708">
        <v>60</v>
      </c>
      <c r="K5708" t="s">
        <v>235</v>
      </c>
      <c r="L5708">
        <v>1</v>
      </c>
      <c r="M5708" t="s">
        <v>8700</v>
      </c>
    </row>
    <row r="5709" spans="1:13" x14ac:dyDescent="0.25">
      <c r="A5709">
        <v>8708</v>
      </c>
      <c r="B5709">
        <v>2015</v>
      </c>
      <c r="C5709" t="s">
        <v>3356</v>
      </c>
      <c r="D5709" t="s">
        <v>500</v>
      </c>
      <c r="E5709" t="s">
        <v>3195</v>
      </c>
      <c r="F5709" t="s">
        <v>3320</v>
      </c>
      <c r="G5709" t="s">
        <v>3841</v>
      </c>
      <c r="H5709">
        <v>63</v>
      </c>
      <c r="I5709">
        <v>54</v>
      </c>
      <c r="K5709" t="s">
        <v>1533</v>
      </c>
      <c r="L5709">
        <v>1</v>
      </c>
      <c r="M5709" t="s">
        <v>8707</v>
      </c>
    </row>
    <row r="5710" spans="1:13" x14ac:dyDescent="0.25">
      <c r="A5710">
        <v>8740</v>
      </c>
      <c r="B5710">
        <v>2015</v>
      </c>
      <c r="C5710" t="s">
        <v>3374</v>
      </c>
      <c r="D5710" t="s">
        <v>311</v>
      </c>
      <c r="E5710" t="s">
        <v>3195</v>
      </c>
      <c r="F5710" t="s">
        <v>3320</v>
      </c>
      <c r="G5710" t="s">
        <v>3841</v>
      </c>
      <c r="H5710">
        <v>60</v>
      </c>
      <c r="I5710">
        <v>58</v>
      </c>
      <c r="K5710" t="s">
        <v>3167</v>
      </c>
      <c r="L5710">
        <v>1</v>
      </c>
      <c r="M5710" t="s">
        <v>8714</v>
      </c>
    </row>
    <row r="5711" spans="1:13" x14ac:dyDescent="0.25">
      <c r="A5711">
        <v>8776</v>
      </c>
      <c r="B5711">
        <v>2015</v>
      </c>
      <c r="C5711" t="s">
        <v>3372</v>
      </c>
      <c r="D5711" t="s">
        <v>177</v>
      </c>
      <c r="E5711" t="s">
        <v>3195</v>
      </c>
      <c r="F5711" t="s">
        <v>3451</v>
      </c>
      <c r="G5711" t="s">
        <v>3842</v>
      </c>
      <c r="H5711">
        <v>64</v>
      </c>
      <c r="I5711">
        <v>57</v>
      </c>
      <c r="K5711" t="s">
        <v>99</v>
      </c>
      <c r="L5711">
        <v>1</v>
      </c>
      <c r="M5711" t="s">
        <v>8721</v>
      </c>
    </row>
    <row r="5712" spans="1:13" x14ac:dyDescent="0.25">
      <c r="A5712">
        <v>8804</v>
      </c>
      <c r="B5712">
        <v>2015</v>
      </c>
      <c r="C5712" t="s">
        <v>3372</v>
      </c>
      <c r="D5712" t="s">
        <v>311</v>
      </c>
      <c r="E5712" t="s">
        <v>3195</v>
      </c>
      <c r="F5712" t="s">
        <v>3350</v>
      </c>
      <c r="G5712" t="s">
        <v>3842</v>
      </c>
      <c r="H5712">
        <v>67</v>
      </c>
      <c r="I5712">
        <v>61</v>
      </c>
      <c r="K5712" t="s">
        <v>3179</v>
      </c>
      <c r="L5712">
        <v>1</v>
      </c>
      <c r="M5712" t="s">
        <v>8727</v>
      </c>
    </row>
    <row r="5713" spans="1:13" x14ac:dyDescent="0.25">
      <c r="A5713">
        <v>8900</v>
      </c>
      <c r="B5713">
        <v>2015</v>
      </c>
      <c r="C5713" t="s">
        <v>3355</v>
      </c>
      <c r="D5713" t="s">
        <v>310</v>
      </c>
      <c r="E5713" t="s">
        <v>3195</v>
      </c>
      <c r="F5713" t="s">
        <v>3459</v>
      </c>
      <c r="G5713" t="s">
        <v>3841</v>
      </c>
      <c r="H5713">
        <v>69</v>
      </c>
      <c r="I5713">
        <v>67</v>
      </c>
      <c r="K5713" t="s">
        <v>2406</v>
      </c>
      <c r="L5713">
        <v>1</v>
      </c>
      <c r="M5713" t="s">
        <v>8755</v>
      </c>
    </row>
    <row r="5714" spans="1:13" x14ac:dyDescent="0.25">
      <c r="A5714">
        <v>8930</v>
      </c>
      <c r="B5714">
        <v>2015</v>
      </c>
      <c r="C5714" t="s">
        <v>3440</v>
      </c>
      <c r="D5714" t="s">
        <v>310</v>
      </c>
      <c r="E5714" t="s">
        <v>3195</v>
      </c>
      <c r="F5714" t="s">
        <v>3491</v>
      </c>
      <c r="G5714" t="s">
        <v>3841</v>
      </c>
      <c r="H5714">
        <v>67</v>
      </c>
      <c r="I5714">
        <v>61</v>
      </c>
      <c r="J5714" t="s">
        <v>3843</v>
      </c>
      <c r="K5714" t="s">
        <v>671</v>
      </c>
      <c r="L5714">
        <v>1</v>
      </c>
      <c r="M5714" t="s">
        <v>8774</v>
      </c>
    </row>
    <row r="5715" spans="1:13" x14ac:dyDescent="0.25">
      <c r="A5715">
        <v>8960</v>
      </c>
      <c r="B5715">
        <v>2015</v>
      </c>
      <c r="C5715" t="s">
        <v>3459</v>
      </c>
      <c r="D5715" t="s">
        <v>942</v>
      </c>
      <c r="E5715" t="s">
        <v>3195</v>
      </c>
      <c r="F5715" t="s">
        <v>3512</v>
      </c>
      <c r="G5715" t="s">
        <v>3842</v>
      </c>
      <c r="H5715">
        <v>73</v>
      </c>
      <c r="I5715">
        <v>56</v>
      </c>
      <c r="K5715" t="s">
        <v>2324</v>
      </c>
      <c r="L5715">
        <v>1</v>
      </c>
      <c r="M5715" t="s">
        <v>8792</v>
      </c>
    </row>
    <row r="5716" spans="1:13" x14ac:dyDescent="0.25">
      <c r="A5716">
        <v>8962</v>
      </c>
      <c r="B5716">
        <v>2015</v>
      </c>
      <c r="C5716" t="s">
        <v>3459</v>
      </c>
      <c r="D5716" t="s">
        <v>60</v>
      </c>
      <c r="E5716" t="s">
        <v>3195</v>
      </c>
      <c r="F5716" t="s">
        <v>3344</v>
      </c>
      <c r="G5716" t="s">
        <v>3842</v>
      </c>
      <c r="H5716">
        <v>52</v>
      </c>
      <c r="I5716">
        <v>49</v>
      </c>
      <c r="K5716" t="s">
        <v>2668</v>
      </c>
      <c r="L5716">
        <v>1</v>
      </c>
      <c r="M5716" t="s">
        <v>8793</v>
      </c>
    </row>
    <row r="5717" spans="1:13" x14ac:dyDescent="0.25">
      <c r="A5717">
        <v>8963</v>
      </c>
      <c r="B5717">
        <v>2015</v>
      </c>
      <c r="C5717" t="s">
        <v>3459</v>
      </c>
      <c r="D5717" t="s">
        <v>1581</v>
      </c>
      <c r="E5717" t="s">
        <v>3195</v>
      </c>
      <c r="F5717" t="s">
        <v>3431</v>
      </c>
      <c r="G5717" t="s">
        <v>3841</v>
      </c>
      <c r="H5717">
        <v>67</v>
      </c>
      <c r="I5717">
        <v>64</v>
      </c>
      <c r="K5717" t="s">
        <v>1313</v>
      </c>
      <c r="L5717">
        <v>1</v>
      </c>
      <c r="M5717" t="s">
        <v>8794</v>
      </c>
    </row>
    <row r="5718" spans="1:13" x14ac:dyDescent="0.25">
      <c r="A5718">
        <v>8970</v>
      </c>
      <c r="B5718">
        <v>2015</v>
      </c>
      <c r="C5718" t="s">
        <v>3344</v>
      </c>
      <c r="D5718" t="s">
        <v>16</v>
      </c>
      <c r="E5718" t="s">
        <v>3195</v>
      </c>
      <c r="F5718" t="s">
        <v>3511</v>
      </c>
      <c r="G5718" t="s">
        <v>3841</v>
      </c>
      <c r="H5718">
        <v>55</v>
      </c>
      <c r="I5718">
        <v>48</v>
      </c>
      <c r="K5718" t="s">
        <v>350</v>
      </c>
      <c r="L5718">
        <v>1</v>
      </c>
      <c r="M5718" t="s">
        <v>8796</v>
      </c>
    </row>
    <row r="5719" spans="1:13" x14ac:dyDescent="0.25">
      <c r="A5719">
        <v>8995</v>
      </c>
      <c r="B5719">
        <v>2015</v>
      </c>
      <c r="C5719" t="s">
        <v>3344</v>
      </c>
      <c r="D5719" t="s">
        <v>310</v>
      </c>
      <c r="E5719" t="s">
        <v>3195</v>
      </c>
      <c r="F5719" t="s">
        <v>3472</v>
      </c>
      <c r="G5719" t="s">
        <v>3842</v>
      </c>
      <c r="H5719">
        <v>89</v>
      </c>
      <c r="I5719">
        <v>61</v>
      </c>
      <c r="K5719" t="s">
        <v>2380</v>
      </c>
      <c r="L5719">
        <v>1</v>
      </c>
      <c r="M5719" t="s">
        <v>8810</v>
      </c>
    </row>
    <row r="5720" spans="1:13" x14ac:dyDescent="0.25">
      <c r="A5720">
        <v>9001</v>
      </c>
      <c r="B5720">
        <v>2015</v>
      </c>
      <c r="C5720" t="s">
        <v>3339</v>
      </c>
      <c r="D5720" t="s">
        <v>68</v>
      </c>
      <c r="E5720" t="s">
        <v>3195</v>
      </c>
      <c r="F5720" t="s">
        <v>3361</v>
      </c>
      <c r="G5720" t="s">
        <v>3842</v>
      </c>
      <c r="H5720">
        <v>64</v>
      </c>
      <c r="I5720">
        <v>55</v>
      </c>
      <c r="K5720" t="s">
        <v>17</v>
      </c>
      <c r="L5720">
        <v>1</v>
      </c>
      <c r="M5720" t="s">
        <v>8811</v>
      </c>
    </row>
    <row r="5721" spans="1:13" x14ac:dyDescent="0.25">
      <c r="A5721">
        <v>9028</v>
      </c>
      <c r="B5721">
        <v>2015</v>
      </c>
      <c r="C5721" t="s">
        <v>3339</v>
      </c>
      <c r="D5721" t="s">
        <v>942</v>
      </c>
      <c r="E5721" t="s">
        <v>3195</v>
      </c>
      <c r="F5721" t="s">
        <v>3328</v>
      </c>
      <c r="G5721" t="s">
        <v>3841</v>
      </c>
      <c r="H5721">
        <v>81</v>
      </c>
      <c r="I5721">
        <v>76</v>
      </c>
      <c r="K5721" t="s">
        <v>2675</v>
      </c>
      <c r="L5721">
        <v>1</v>
      </c>
      <c r="M5721" t="s">
        <v>8824</v>
      </c>
    </row>
    <row r="5722" spans="1:13" x14ac:dyDescent="0.25">
      <c r="A5722">
        <v>9029</v>
      </c>
      <c r="B5722">
        <v>2015</v>
      </c>
      <c r="C5722" t="s">
        <v>3512</v>
      </c>
      <c r="D5722" t="s">
        <v>64</v>
      </c>
      <c r="E5722" t="s">
        <v>3195</v>
      </c>
      <c r="F5722" t="s">
        <v>3472</v>
      </c>
      <c r="G5722" t="s">
        <v>3841</v>
      </c>
      <c r="H5722">
        <v>66</v>
      </c>
      <c r="I5722">
        <v>65</v>
      </c>
      <c r="K5722" t="s">
        <v>9</v>
      </c>
      <c r="L5722">
        <v>1</v>
      </c>
      <c r="M5722" t="s">
        <v>8825</v>
      </c>
    </row>
    <row r="5723" spans="1:13" x14ac:dyDescent="0.25">
      <c r="A5723">
        <v>9091</v>
      </c>
      <c r="B5723">
        <v>2015</v>
      </c>
      <c r="C5723" t="s">
        <v>3328</v>
      </c>
      <c r="D5723" t="s">
        <v>310</v>
      </c>
      <c r="E5723" t="s">
        <v>3195</v>
      </c>
      <c r="F5723" t="s">
        <v>3431</v>
      </c>
      <c r="G5723" t="s">
        <v>3841</v>
      </c>
      <c r="H5723">
        <v>70</v>
      </c>
      <c r="I5723">
        <v>52</v>
      </c>
      <c r="K5723" t="s">
        <v>2680</v>
      </c>
      <c r="L5723">
        <v>1</v>
      </c>
      <c r="M5723" t="s">
        <v>8846</v>
      </c>
    </row>
    <row r="5724" spans="1:13" x14ac:dyDescent="0.25">
      <c r="A5724">
        <v>9126</v>
      </c>
      <c r="B5724">
        <v>2015</v>
      </c>
      <c r="C5724" t="s">
        <v>3491</v>
      </c>
      <c r="D5724" t="s">
        <v>70</v>
      </c>
      <c r="E5724" t="s">
        <v>3195</v>
      </c>
      <c r="F5724" t="s">
        <v>3484</v>
      </c>
      <c r="G5724" t="s">
        <v>3841</v>
      </c>
      <c r="H5724">
        <v>85</v>
      </c>
      <c r="I5724">
        <v>70</v>
      </c>
      <c r="K5724" t="s">
        <v>17</v>
      </c>
      <c r="L5724">
        <v>1</v>
      </c>
      <c r="M5724" t="s">
        <v>8854</v>
      </c>
    </row>
    <row r="5725" spans="1:13" x14ac:dyDescent="0.25">
      <c r="A5725">
        <v>9127</v>
      </c>
      <c r="B5725">
        <v>2015</v>
      </c>
      <c r="C5725" t="s">
        <v>3491</v>
      </c>
      <c r="D5725" t="s">
        <v>14</v>
      </c>
      <c r="E5725" t="s">
        <v>3195</v>
      </c>
      <c r="F5725" t="s">
        <v>3378</v>
      </c>
      <c r="G5725" t="s">
        <v>3842</v>
      </c>
      <c r="H5725">
        <v>66</v>
      </c>
      <c r="I5725">
        <v>61</v>
      </c>
      <c r="K5725" t="s">
        <v>235</v>
      </c>
      <c r="L5725">
        <v>1</v>
      </c>
      <c r="M5725" t="s">
        <v>8855</v>
      </c>
    </row>
    <row r="5726" spans="1:13" x14ac:dyDescent="0.25">
      <c r="A5726">
        <v>9154</v>
      </c>
      <c r="B5726">
        <v>2015</v>
      </c>
      <c r="C5726" t="s">
        <v>3491</v>
      </c>
      <c r="D5726" t="s">
        <v>60</v>
      </c>
      <c r="E5726" t="s">
        <v>3195</v>
      </c>
      <c r="F5726" t="s">
        <v>3431</v>
      </c>
      <c r="G5726" t="s">
        <v>3841</v>
      </c>
      <c r="H5726">
        <v>73</v>
      </c>
      <c r="I5726">
        <v>61</v>
      </c>
      <c r="K5726" t="s">
        <v>2388</v>
      </c>
      <c r="L5726">
        <v>1</v>
      </c>
      <c r="M5726" t="s">
        <v>8859</v>
      </c>
    </row>
    <row r="5727" spans="1:13" x14ac:dyDescent="0.25">
      <c r="A5727">
        <v>9158</v>
      </c>
      <c r="B5727">
        <v>2015</v>
      </c>
      <c r="C5727" t="s">
        <v>3431</v>
      </c>
      <c r="D5727" t="s">
        <v>12</v>
      </c>
      <c r="E5727" t="s">
        <v>3195</v>
      </c>
      <c r="F5727" t="s">
        <v>3406</v>
      </c>
      <c r="G5727" t="s">
        <v>3842</v>
      </c>
      <c r="H5727">
        <v>72</v>
      </c>
      <c r="I5727">
        <v>68</v>
      </c>
      <c r="K5727" t="s">
        <v>100</v>
      </c>
      <c r="L5727">
        <v>1</v>
      </c>
      <c r="M5727" t="s">
        <v>8860</v>
      </c>
    </row>
    <row r="5728" spans="1:13" x14ac:dyDescent="0.25">
      <c r="A5728">
        <v>9159</v>
      </c>
      <c r="B5728">
        <v>2015</v>
      </c>
      <c r="C5728" t="s">
        <v>3431</v>
      </c>
      <c r="D5728" t="s">
        <v>68</v>
      </c>
      <c r="E5728" t="s">
        <v>3195</v>
      </c>
      <c r="F5728" t="s">
        <v>3384</v>
      </c>
      <c r="G5728" t="s">
        <v>3842</v>
      </c>
      <c r="H5728">
        <v>64</v>
      </c>
      <c r="I5728">
        <v>53</v>
      </c>
      <c r="K5728" t="s">
        <v>101</v>
      </c>
      <c r="L5728">
        <v>1</v>
      </c>
      <c r="M5728" t="s">
        <v>8861</v>
      </c>
    </row>
    <row r="5729" spans="1:13" x14ac:dyDescent="0.25">
      <c r="A5729">
        <v>9200</v>
      </c>
      <c r="B5729">
        <v>2015</v>
      </c>
      <c r="C5729" t="s">
        <v>3294</v>
      </c>
      <c r="D5729" t="s">
        <v>181</v>
      </c>
      <c r="E5729" t="s">
        <v>3195</v>
      </c>
      <c r="F5729" t="s">
        <v>3533</v>
      </c>
      <c r="G5729" t="s">
        <v>3842</v>
      </c>
      <c r="H5729">
        <v>69</v>
      </c>
      <c r="I5729">
        <v>61</v>
      </c>
      <c r="K5729" t="s">
        <v>156</v>
      </c>
      <c r="L5729">
        <v>1</v>
      </c>
      <c r="M5729" t="s">
        <v>8867</v>
      </c>
    </row>
    <row r="5730" spans="1:13" x14ac:dyDescent="0.25">
      <c r="A5730">
        <v>9213</v>
      </c>
      <c r="B5730">
        <v>2015</v>
      </c>
      <c r="C5730" t="s">
        <v>3294</v>
      </c>
      <c r="D5730" t="s">
        <v>686</v>
      </c>
      <c r="E5730" t="s">
        <v>3195</v>
      </c>
      <c r="F5730" t="s">
        <v>3483</v>
      </c>
      <c r="G5730" t="s">
        <v>3841</v>
      </c>
      <c r="H5730">
        <v>80</v>
      </c>
      <c r="I5730">
        <v>61</v>
      </c>
      <c r="K5730" t="s">
        <v>1250</v>
      </c>
      <c r="L5730">
        <v>1</v>
      </c>
      <c r="M5730" t="s">
        <v>8880</v>
      </c>
    </row>
    <row r="5731" spans="1:13" x14ac:dyDescent="0.25">
      <c r="A5731">
        <v>9366</v>
      </c>
      <c r="B5731">
        <v>2015</v>
      </c>
      <c r="C5731" t="s">
        <v>3508</v>
      </c>
      <c r="D5731" t="s">
        <v>500</v>
      </c>
      <c r="E5731" t="s">
        <v>3195</v>
      </c>
      <c r="F5731" t="s">
        <v>3443</v>
      </c>
      <c r="G5731" t="s">
        <v>3842</v>
      </c>
      <c r="H5731">
        <v>62</v>
      </c>
      <c r="I5731">
        <v>60</v>
      </c>
      <c r="J5731" t="s">
        <v>3843</v>
      </c>
      <c r="K5731" t="s">
        <v>1368</v>
      </c>
      <c r="L5731">
        <v>1</v>
      </c>
      <c r="M5731" t="s">
        <v>8984</v>
      </c>
    </row>
    <row r="5732" spans="1:13" x14ac:dyDescent="0.25">
      <c r="A5732">
        <v>9367</v>
      </c>
      <c r="B5732">
        <v>2015</v>
      </c>
      <c r="C5732" t="s">
        <v>3508</v>
      </c>
      <c r="D5732" t="s">
        <v>311</v>
      </c>
      <c r="E5732" t="s">
        <v>3195</v>
      </c>
      <c r="F5732" t="s">
        <v>3478</v>
      </c>
      <c r="G5732" t="s">
        <v>3841</v>
      </c>
      <c r="H5732">
        <v>96</v>
      </c>
      <c r="I5732">
        <v>89</v>
      </c>
      <c r="K5732" t="s">
        <v>972</v>
      </c>
      <c r="L5732">
        <v>1</v>
      </c>
      <c r="M5732" t="s">
        <v>8985</v>
      </c>
    </row>
    <row r="5733" spans="1:13" x14ac:dyDescent="0.25">
      <c r="A5733">
        <v>9395</v>
      </c>
      <c r="B5733">
        <v>2015</v>
      </c>
      <c r="C5733" t="s">
        <v>3526</v>
      </c>
      <c r="D5733" t="s">
        <v>500</v>
      </c>
      <c r="E5733" t="s">
        <v>3195</v>
      </c>
      <c r="F5733" t="s">
        <v>3528</v>
      </c>
      <c r="G5733" t="s">
        <v>3842</v>
      </c>
      <c r="H5733">
        <v>82</v>
      </c>
      <c r="I5733">
        <v>73</v>
      </c>
      <c r="K5733" t="s">
        <v>3180</v>
      </c>
      <c r="L5733">
        <v>1</v>
      </c>
      <c r="M5733" t="s">
        <v>9001</v>
      </c>
    </row>
    <row r="5734" spans="1:13" x14ac:dyDescent="0.25">
      <c r="A5734">
        <v>9396</v>
      </c>
      <c r="B5734">
        <v>2015</v>
      </c>
      <c r="C5734" t="s">
        <v>3526</v>
      </c>
      <c r="D5734" t="s">
        <v>311</v>
      </c>
      <c r="E5734" t="s">
        <v>3195</v>
      </c>
      <c r="F5734" t="s">
        <v>3485</v>
      </c>
      <c r="G5734" t="s">
        <v>3841</v>
      </c>
      <c r="H5734">
        <v>61</v>
      </c>
      <c r="I5734">
        <v>58</v>
      </c>
      <c r="K5734" t="s">
        <v>499</v>
      </c>
      <c r="L5734">
        <v>1</v>
      </c>
      <c r="M5734" t="s">
        <v>9002</v>
      </c>
    </row>
    <row r="5735" spans="1:13" x14ac:dyDescent="0.25">
      <c r="A5735">
        <v>9456</v>
      </c>
      <c r="B5735">
        <v>2015</v>
      </c>
      <c r="C5735" t="s">
        <v>3478</v>
      </c>
      <c r="D5735" t="s">
        <v>368</v>
      </c>
      <c r="E5735" t="s">
        <v>3195</v>
      </c>
      <c r="F5735" t="s">
        <v>3457</v>
      </c>
      <c r="G5735" t="s">
        <v>3191</v>
      </c>
      <c r="K5735" t="s">
        <v>3191</v>
      </c>
      <c r="L5735">
        <v>0</v>
      </c>
      <c r="M5735" t="s">
        <v>9026</v>
      </c>
    </row>
    <row r="5736" spans="1:13" x14ac:dyDescent="0.25">
      <c r="A5736">
        <v>9459</v>
      </c>
      <c r="B5736">
        <v>2015</v>
      </c>
      <c r="C5736" t="s">
        <v>3384</v>
      </c>
      <c r="D5736" t="s">
        <v>128</v>
      </c>
      <c r="E5736" t="s">
        <v>3195</v>
      </c>
      <c r="F5736" t="s">
        <v>3406</v>
      </c>
      <c r="G5736" t="s">
        <v>3842</v>
      </c>
      <c r="H5736">
        <v>93</v>
      </c>
      <c r="I5736">
        <v>85</v>
      </c>
      <c r="J5736" t="s">
        <v>3845</v>
      </c>
      <c r="K5736" t="s">
        <v>99</v>
      </c>
      <c r="L5736">
        <v>1</v>
      </c>
      <c r="M5736" t="s">
        <v>9028</v>
      </c>
    </row>
    <row r="5737" spans="1:13" x14ac:dyDescent="0.25">
      <c r="A5737">
        <v>9488</v>
      </c>
      <c r="B5737">
        <v>2015</v>
      </c>
      <c r="C5737" t="s">
        <v>3384</v>
      </c>
      <c r="D5737" t="s">
        <v>368</v>
      </c>
      <c r="E5737" t="s">
        <v>3195</v>
      </c>
      <c r="F5737" t="s">
        <v>3485</v>
      </c>
      <c r="G5737" t="s">
        <v>3191</v>
      </c>
      <c r="K5737" t="s">
        <v>3191</v>
      </c>
      <c r="L5737">
        <v>0</v>
      </c>
      <c r="M5737" t="s">
        <v>9039</v>
      </c>
    </row>
    <row r="5738" spans="1:13" x14ac:dyDescent="0.25">
      <c r="A5738">
        <v>9495</v>
      </c>
      <c r="B5738">
        <v>2015</v>
      </c>
      <c r="C5738" t="s">
        <v>3443</v>
      </c>
      <c r="D5738" t="s">
        <v>104</v>
      </c>
      <c r="E5738" t="s">
        <v>3195</v>
      </c>
      <c r="F5738" t="s">
        <v>3839</v>
      </c>
      <c r="G5738" t="s">
        <v>3842</v>
      </c>
      <c r="H5738">
        <v>92</v>
      </c>
      <c r="I5738">
        <v>80</v>
      </c>
      <c r="K5738" t="s">
        <v>21</v>
      </c>
      <c r="L5738">
        <v>1</v>
      </c>
      <c r="M5738" t="s">
        <v>9041</v>
      </c>
    </row>
    <row r="5739" spans="1:13" x14ac:dyDescent="0.25">
      <c r="A5739">
        <v>9525</v>
      </c>
      <c r="B5739">
        <v>2015</v>
      </c>
      <c r="C5739" t="s">
        <v>3457</v>
      </c>
      <c r="D5739" t="s">
        <v>177</v>
      </c>
      <c r="E5739" t="s">
        <v>3195</v>
      </c>
      <c r="F5739" t="s">
        <v>3534</v>
      </c>
      <c r="G5739" t="s">
        <v>3842</v>
      </c>
      <c r="H5739">
        <v>73</v>
      </c>
      <c r="I5739">
        <v>61</v>
      </c>
      <c r="K5739" t="s">
        <v>17</v>
      </c>
      <c r="L5739">
        <v>1</v>
      </c>
      <c r="M5739" t="s">
        <v>9046</v>
      </c>
    </row>
    <row r="5740" spans="1:13" x14ac:dyDescent="0.25">
      <c r="A5740">
        <v>9613</v>
      </c>
      <c r="B5740">
        <v>2015</v>
      </c>
      <c r="C5740" t="s">
        <v>3521</v>
      </c>
      <c r="D5740" t="s">
        <v>311</v>
      </c>
      <c r="E5740" t="s">
        <v>3195</v>
      </c>
      <c r="F5740" t="s">
        <v>3477</v>
      </c>
      <c r="G5740" t="s">
        <v>3841</v>
      </c>
      <c r="H5740">
        <v>64</v>
      </c>
      <c r="I5740">
        <v>60</v>
      </c>
      <c r="K5740" t="s">
        <v>3181</v>
      </c>
      <c r="L5740">
        <v>1</v>
      </c>
      <c r="M5740" t="s">
        <v>9076</v>
      </c>
    </row>
    <row r="5741" spans="1:13" x14ac:dyDescent="0.25">
      <c r="A5741">
        <v>9617</v>
      </c>
      <c r="B5741">
        <v>2015</v>
      </c>
      <c r="C5741" t="s">
        <v>3522</v>
      </c>
      <c r="D5741" t="s">
        <v>102</v>
      </c>
      <c r="E5741" t="s">
        <v>3195</v>
      </c>
      <c r="F5741" t="s">
        <v>3486</v>
      </c>
      <c r="G5741" t="s">
        <v>3842</v>
      </c>
      <c r="H5741">
        <v>91</v>
      </c>
      <c r="I5741">
        <v>79</v>
      </c>
      <c r="K5741" t="s">
        <v>15</v>
      </c>
      <c r="L5741">
        <v>1</v>
      </c>
      <c r="M5741" t="s">
        <v>9078</v>
      </c>
    </row>
    <row r="5742" spans="1:13" x14ac:dyDescent="0.25">
      <c r="A5742">
        <v>9641</v>
      </c>
      <c r="B5742">
        <v>2015</v>
      </c>
      <c r="C5742" t="s">
        <v>3522</v>
      </c>
      <c r="D5742" t="s">
        <v>500</v>
      </c>
      <c r="E5742" t="s">
        <v>3195</v>
      </c>
      <c r="F5742" t="s">
        <v>3515</v>
      </c>
      <c r="G5742" t="s">
        <v>3842</v>
      </c>
      <c r="H5742">
        <v>93</v>
      </c>
      <c r="I5742">
        <v>81</v>
      </c>
      <c r="K5742" t="s">
        <v>3182</v>
      </c>
      <c r="L5742">
        <v>1</v>
      </c>
      <c r="M5742" t="s">
        <v>9097</v>
      </c>
    </row>
    <row r="5743" spans="1:13" x14ac:dyDescent="0.25">
      <c r="A5743">
        <v>9642</v>
      </c>
      <c r="B5743">
        <v>2015</v>
      </c>
      <c r="C5743" t="s">
        <v>3522</v>
      </c>
      <c r="D5743" t="s">
        <v>368</v>
      </c>
      <c r="E5743" t="s">
        <v>3195</v>
      </c>
      <c r="F5743" t="s">
        <v>3477</v>
      </c>
      <c r="G5743" t="s">
        <v>3191</v>
      </c>
      <c r="K5743" t="s">
        <v>3191</v>
      </c>
      <c r="L5743">
        <v>0</v>
      </c>
      <c r="M5743" t="s">
        <v>9098</v>
      </c>
    </row>
    <row r="5744" spans="1:13" x14ac:dyDescent="0.25">
      <c r="A5744">
        <v>9653</v>
      </c>
      <c r="B5744">
        <v>2015</v>
      </c>
      <c r="C5744" t="s">
        <v>3535</v>
      </c>
      <c r="D5744" t="s">
        <v>28</v>
      </c>
      <c r="E5744" t="s">
        <v>3195</v>
      </c>
      <c r="F5744" t="s">
        <v>3345</v>
      </c>
      <c r="G5744" t="s">
        <v>3841</v>
      </c>
      <c r="H5744">
        <v>61</v>
      </c>
      <c r="I5744">
        <v>50</v>
      </c>
      <c r="K5744" t="s">
        <v>77</v>
      </c>
      <c r="L5744">
        <v>1</v>
      </c>
      <c r="M5744" t="s">
        <v>9101</v>
      </c>
    </row>
    <row r="5745" spans="1:13" x14ac:dyDescent="0.25">
      <c r="A5745">
        <v>9674</v>
      </c>
      <c r="B5745">
        <v>2015</v>
      </c>
      <c r="C5745" t="s">
        <v>3535</v>
      </c>
      <c r="D5745" t="s">
        <v>653</v>
      </c>
      <c r="E5745" t="s">
        <v>3195</v>
      </c>
      <c r="F5745" t="s">
        <v>3536</v>
      </c>
      <c r="G5745" t="s">
        <v>3842</v>
      </c>
      <c r="H5745">
        <v>66</v>
      </c>
      <c r="I5745">
        <v>52</v>
      </c>
      <c r="K5745" t="s">
        <v>2817</v>
      </c>
      <c r="L5745">
        <v>1</v>
      </c>
      <c r="M5745" t="s">
        <v>9118</v>
      </c>
    </row>
    <row r="5746" spans="1:13" x14ac:dyDescent="0.25">
      <c r="A5746">
        <v>9675</v>
      </c>
      <c r="B5746">
        <v>2015</v>
      </c>
      <c r="C5746" t="s">
        <v>3535</v>
      </c>
      <c r="D5746" t="s">
        <v>500</v>
      </c>
      <c r="E5746" t="s">
        <v>3195</v>
      </c>
      <c r="F5746" t="s">
        <v>3530</v>
      </c>
      <c r="G5746" t="s">
        <v>3841</v>
      </c>
      <c r="H5746">
        <v>95</v>
      </c>
      <c r="I5746">
        <v>74</v>
      </c>
      <c r="K5746" t="s">
        <v>3183</v>
      </c>
      <c r="L5746">
        <v>1</v>
      </c>
      <c r="M5746" t="s">
        <v>9119</v>
      </c>
    </row>
    <row r="5747" spans="1:13" x14ac:dyDescent="0.25">
      <c r="A5747">
        <v>9678</v>
      </c>
      <c r="B5747">
        <v>2015</v>
      </c>
      <c r="C5747" t="s">
        <v>3533</v>
      </c>
      <c r="D5747" t="s">
        <v>65</v>
      </c>
      <c r="E5747" t="s">
        <v>3195</v>
      </c>
      <c r="F5747" t="s">
        <v>3463</v>
      </c>
      <c r="G5747" t="s">
        <v>3842</v>
      </c>
      <c r="H5747">
        <v>56</v>
      </c>
      <c r="I5747">
        <v>49</v>
      </c>
      <c r="K5747" t="s">
        <v>13</v>
      </c>
      <c r="L5747">
        <v>1</v>
      </c>
      <c r="M5747" t="s">
        <v>9120</v>
      </c>
    </row>
    <row r="5748" spans="1:13" x14ac:dyDescent="0.25">
      <c r="A5748">
        <v>9770</v>
      </c>
      <c r="B5748">
        <v>2015</v>
      </c>
      <c r="C5748" t="s">
        <v>3469</v>
      </c>
      <c r="D5748" t="s">
        <v>311</v>
      </c>
      <c r="E5748" t="s">
        <v>3195</v>
      </c>
      <c r="F5748" t="s">
        <v>3534</v>
      </c>
      <c r="G5748" t="s">
        <v>3841</v>
      </c>
      <c r="H5748">
        <v>62</v>
      </c>
      <c r="I5748">
        <v>56</v>
      </c>
      <c r="K5748" t="s">
        <v>3184</v>
      </c>
      <c r="L5748">
        <v>1</v>
      </c>
      <c r="M5748" t="s">
        <v>9155</v>
      </c>
    </row>
    <row r="5749" spans="1:13" x14ac:dyDescent="0.25">
      <c r="A5749">
        <v>9836</v>
      </c>
      <c r="B5749">
        <v>2015</v>
      </c>
      <c r="C5749" t="s">
        <v>3534</v>
      </c>
      <c r="D5749" t="s">
        <v>368</v>
      </c>
      <c r="E5749" t="s">
        <v>3195</v>
      </c>
      <c r="F5749" t="s">
        <v>3530</v>
      </c>
      <c r="G5749" t="s">
        <v>3191</v>
      </c>
      <c r="K5749" t="s">
        <v>3191</v>
      </c>
      <c r="L5749">
        <v>0</v>
      </c>
      <c r="M5749" t="s">
        <v>9168</v>
      </c>
    </row>
    <row r="5750" spans="1:13" x14ac:dyDescent="0.25">
      <c r="A5750">
        <v>9933</v>
      </c>
      <c r="B5750">
        <v>2015</v>
      </c>
      <c r="C5750" t="s">
        <v>3310</v>
      </c>
      <c r="D5750" t="s">
        <v>310</v>
      </c>
      <c r="E5750" t="s">
        <v>3195</v>
      </c>
      <c r="F5750" t="s">
        <v>3345</v>
      </c>
      <c r="G5750" t="s">
        <v>3841</v>
      </c>
      <c r="H5750">
        <v>61</v>
      </c>
      <c r="I5750">
        <v>50</v>
      </c>
      <c r="K5750" t="s">
        <v>2883</v>
      </c>
      <c r="L5750">
        <v>1</v>
      </c>
      <c r="M5750" t="s">
        <v>9193</v>
      </c>
    </row>
    <row r="5751" spans="1:13" x14ac:dyDescent="0.25">
      <c r="A5751">
        <v>9963</v>
      </c>
      <c r="B5751">
        <v>2015</v>
      </c>
      <c r="C5751" t="s">
        <v>3338</v>
      </c>
      <c r="D5751" t="s">
        <v>60</v>
      </c>
      <c r="E5751" t="s">
        <v>3195</v>
      </c>
      <c r="F5751" t="s">
        <v>3406</v>
      </c>
      <c r="G5751" t="s">
        <v>3841</v>
      </c>
      <c r="H5751">
        <v>82</v>
      </c>
      <c r="I5751">
        <v>73</v>
      </c>
      <c r="K5751" t="s">
        <v>2885</v>
      </c>
      <c r="L5751">
        <v>1</v>
      </c>
      <c r="M5751" t="s">
        <v>9211</v>
      </c>
    </row>
    <row r="5752" spans="1:13" x14ac:dyDescent="0.25">
      <c r="A5752">
        <v>9994</v>
      </c>
      <c r="B5752">
        <v>2015</v>
      </c>
      <c r="C5752" t="s">
        <v>3507</v>
      </c>
      <c r="D5752" t="s">
        <v>60</v>
      </c>
      <c r="E5752" t="s">
        <v>3195</v>
      </c>
      <c r="F5752" t="s">
        <v>3280</v>
      </c>
      <c r="G5752" t="s">
        <v>3841</v>
      </c>
      <c r="H5752">
        <v>58</v>
      </c>
      <c r="I5752">
        <v>56</v>
      </c>
      <c r="K5752" t="s">
        <v>2895</v>
      </c>
      <c r="L5752">
        <v>1</v>
      </c>
      <c r="M5752" t="s">
        <v>9227</v>
      </c>
    </row>
    <row r="5753" spans="1:13" x14ac:dyDescent="0.25">
      <c r="A5753">
        <v>10025</v>
      </c>
      <c r="B5753">
        <v>2015</v>
      </c>
      <c r="C5753" t="s">
        <v>3345</v>
      </c>
      <c r="D5753" t="s">
        <v>1581</v>
      </c>
      <c r="E5753" t="s">
        <v>3195</v>
      </c>
      <c r="F5753" t="s">
        <v>3280</v>
      </c>
      <c r="G5753" t="s">
        <v>3842</v>
      </c>
      <c r="H5753">
        <v>60</v>
      </c>
      <c r="I5753">
        <v>56</v>
      </c>
      <c r="K5753" t="s">
        <v>2902</v>
      </c>
      <c r="L5753">
        <v>1</v>
      </c>
      <c r="M5753" t="s">
        <v>9240</v>
      </c>
    </row>
    <row r="5754" spans="1:13" x14ac:dyDescent="0.25">
      <c r="A5754">
        <v>10026</v>
      </c>
      <c r="B5754">
        <v>2015</v>
      </c>
      <c r="C5754" t="s">
        <v>3345</v>
      </c>
      <c r="D5754" t="s">
        <v>653</v>
      </c>
      <c r="E5754" t="s">
        <v>3195</v>
      </c>
      <c r="F5754" t="s">
        <v>3394</v>
      </c>
      <c r="G5754" t="s">
        <v>3842</v>
      </c>
      <c r="H5754">
        <v>57</v>
      </c>
      <c r="I5754">
        <v>56</v>
      </c>
      <c r="K5754" t="s">
        <v>2903</v>
      </c>
      <c r="L5754">
        <v>1</v>
      </c>
      <c r="M5754" t="s">
        <v>9241</v>
      </c>
    </row>
    <row r="5755" spans="1:13" x14ac:dyDescent="0.25">
      <c r="A5755">
        <v>10059</v>
      </c>
      <c r="B5755">
        <v>2015</v>
      </c>
      <c r="C5755" t="s">
        <v>3280</v>
      </c>
      <c r="D5755" t="s">
        <v>70</v>
      </c>
      <c r="E5755" t="s">
        <v>3195</v>
      </c>
      <c r="F5755" t="s">
        <v>3479</v>
      </c>
      <c r="G5755" t="s">
        <v>3841</v>
      </c>
      <c r="H5755">
        <v>76</v>
      </c>
      <c r="I5755">
        <v>52</v>
      </c>
      <c r="K5755" t="s">
        <v>67</v>
      </c>
      <c r="L5755">
        <v>1</v>
      </c>
      <c r="M5755" t="s">
        <v>9255</v>
      </c>
    </row>
    <row r="5756" spans="1:13" x14ac:dyDescent="0.25">
      <c r="A5756">
        <v>10121</v>
      </c>
      <c r="B5756">
        <v>2015</v>
      </c>
      <c r="C5756" t="s">
        <v>3406</v>
      </c>
      <c r="D5756" t="s">
        <v>1581</v>
      </c>
      <c r="E5756" t="s">
        <v>3195</v>
      </c>
      <c r="F5756" t="s">
        <v>3394</v>
      </c>
      <c r="G5756" t="s">
        <v>3841</v>
      </c>
      <c r="H5756">
        <v>78</v>
      </c>
      <c r="I5756">
        <v>65</v>
      </c>
      <c r="K5756" t="s">
        <v>2921</v>
      </c>
      <c r="L5756">
        <v>1</v>
      </c>
      <c r="M5756" t="s">
        <v>9273</v>
      </c>
    </row>
    <row r="5757" spans="1:13" x14ac:dyDescent="0.25">
      <c r="A5757">
        <v>10132</v>
      </c>
      <c r="B5757">
        <v>2015</v>
      </c>
      <c r="C5757" t="s">
        <v>3394</v>
      </c>
      <c r="D5757" t="s">
        <v>417</v>
      </c>
      <c r="E5757" t="s">
        <v>3195</v>
      </c>
      <c r="F5757" t="s">
        <v>3463</v>
      </c>
      <c r="G5757" t="s">
        <v>3842</v>
      </c>
      <c r="H5757">
        <v>53</v>
      </c>
      <c r="I5757">
        <v>49</v>
      </c>
      <c r="K5757" t="s">
        <v>266</v>
      </c>
      <c r="L5757">
        <v>1</v>
      </c>
      <c r="M5757" t="s">
        <v>9277</v>
      </c>
    </row>
    <row r="5758" spans="1:13" x14ac:dyDescent="0.25">
      <c r="A5758">
        <v>10152</v>
      </c>
      <c r="B5758">
        <v>2015</v>
      </c>
      <c r="C5758" t="s">
        <v>3394</v>
      </c>
      <c r="D5758" t="s">
        <v>310</v>
      </c>
      <c r="E5758" t="s">
        <v>3195</v>
      </c>
      <c r="F5758" t="s">
        <v>3393</v>
      </c>
      <c r="G5758" t="s">
        <v>3842</v>
      </c>
      <c r="H5758">
        <v>87</v>
      </c>
      <c r="I5758">
        <v>50</v>
      </c>
      <c r="K5758" t="s">
        <v>2902</v>
      </c>
      <c r="L5758">
        <v>1</v>
      </c>
      <c r="M5758" t="s">
        <v>9280</v>
      </c>
    </row>
    <row r="5759" spans="1:13" x14ac:dyDescent="0.25">
      <c r="A5759">
        <v>10271</v>
      </c>
      <c r="B5759">
        <v>2015</v>
      </c>
      <c r="C5759" t="s">
        <v>3281</v>
      </c>
      <c r="D5759" t="s">
        <v>311</v>
      </c>
      <c r="E5759" t="s">
        <v>3195</v>
      </c>
      <c r="F5759" t="s">
        <v>3481</v>
      </c>
      <c r="G5759" t="s">
        <v>3841</v>
      </c>
      <c r="H5759">
        <v>57</v>
      </c>
      <c r="I5759">
        <v>55</v>
      </c>
      <c r="K5759" t="s">
        <v>3185</v>
      </c>
      <c r="L5759">
        <v>1</v>
      </c>
      <c r="M5759" t="s">
        <v>9342</v>
      </c>
    </row>
    <row r="5760" spans="1:13" x14ac:dyDescent="0.25">
      <c r="A5760">
        <v>10304</v>
      </c>
      <c r="B5760">
        <v>2015</v>
      </c>
      <c r="C5760" t="s">
        <v>3484</v>
      </c>
      <c r="D5760" t="s">
        <v>313</v>
      </c>
      <c r="E5760" t="s">
        <v>3195</v>
      </c>
      <c r="F5760" t="s">
        <v>3378</v>
      </c>
      <c r="G5760" t="s">
        <v>3842</v>
      </c>
      <c r="H5760">
        <v>69</v>
      </c>
      <c r="I5760">
        <v>46</v>
      </c>
      <c r="K5760" t="s">
        <v>15</v>
      </c>
      <c r="L5760">
        <v>1</v>
      </c>
      <c r="M5760" t="s">
        <v>9361</v>
      </c>
    </row>
    <row r="5761" spans="1:13" x14ac:dyDescent="0.25">
      <c r="A5761">
        <v>10364</v>
      </c>
      <c r="B5761">
        <v>2015</v>
      </c>
      <c r="C5761" t="s">
        <v>3481</v>
      </c>
      <c r="D5761" t="s">
        <v>368</v>
      </c>
      <c r="E5761" t="s">
        <v>3195</v>
      </c>
      <c r="F5761" t="s">
        <v>3532</v>
      </c>
      <c r="G5761" t="s">
        <v>3191</v>
      </c>
      <c r="K5761" t="s">
        <v>3191</v>
      </c>
      <c r="L5761">
        <v>0</v>
      </c>
      <c r="M5761" t="s">
        <v>9387</v>
      </c>
    </row>
    <row r="5762" spans="1:13" x14ac:dyDescent="0.25">
      <c r="A5762">
        <v>10394</v>
      </c>
      <c r="B5762">
        <v>2015</v>
      </c>
      <c r="C5762" t="s">
        <v>3529</v>
      </c>
      <c r="D5762" t="s">
        <v>311</v>
      </c>
      <c r="E5762" t="s">
        <v>3195</v>
      </c>
      <c r="F5762" t="s">
        <v>3420</v>
      </c>
      <c r="G5762" t="s">
        <v>3842</v>
      </c>
      <c r="H5762">
        <v>68</v>
      </c>
      <c r="I5762">
        <v>62</v>
      </c>
      <c r="K5762" t="s">
        <v>3186</v>
      </c>
      <c r="L5762">
        <v>1</v>
      </c>
      <c r="M5762" t="s">
        <v>9400</v>
      </c>
    </row>
    <row r="5763" spans="1:13" x14ac:dyDescent="0.25">
      <c r="A5763">
        <v>10395</v>
      </c>
      <c r="B5763">
        <v>2015</v>
      </c>
      <c r="C5763" t="s">
        <v>3529</v>
      </c>
      <c r="D5763" t="s">
        <v>368</v>
      </c>
      <c r="E5763" t="s">
        <v>3195</v>
      </c>
      <c r="F5763" t="s">
        <v>3479</v>
      </c>
      <c r="G5763" t="s">
        <v>3191</v>
      </c>
      <c r="K5763" t="s">
        <v>3191</v>
      </c>
      <c r="L5763">
        <v>0</v>
      </c>
      <c r="M5763" t="s">
        <v>9401</v>
      </c>
    </row>
    <row r="5764" spans="1:13" x14ac:dyDescent="0.25">
      <c r="A5764">
        <v>10524</v>
      </c>
      <c r="B5764">
        <v>2015</v>
      </c>
      <c r="C5764" t="s">
        <v>3305</v>
      </c>
      <c r="D5764" t="s">
        <v>70</v>
      </c>
      <c r="E5764" t="s">
        <v>3195</v>
      </c>
      <c r="F5764" t="s">
        <v>3839</v>
      </c>
      <c r="G5764" t="s">
        <v>3842</v>
      </c>
      <c r="H5764">
        <v>121</v>
      </c>
      <c r="I5764">
        <v>85</v>
      </c>
      <c r="K5764" t="s">
        <v>101</v>
      </c>
      <c r="L5764">
        <v>1</v>
      </c>
      <c r="M5764" t="s">
        <v>9426</v>
      </c>
    </row>
    <row r="5765" spans="1:13" x14ac:dyDescent="0.25">
      <c r="A5765">
        <v>10551</v>
      </c>
      <c r="B5765">
        <v>2015</v>
      </c>
      <c r="C5765" t="s">
        <v>3305</v>
      </c>
      <c r="D5765" t="s">
        <v>310</v>
      </c>
      <c r="E5765" t="s">
        <v>3195</v>
      </c>
      <c r="F5765" t="s">
        <v>3451</v>
      </c>
      <c r="G5765" t="s">
        <v>3842</v>
      </c>
      <c r="H5765">
        <v>78</v>
      </c>
      <c r="I5765">
        <v>76</v>
      </c>
      <c r="K5765" t="s">
        <v>3015</v>
      </c>
      <c r="L5765">
        <v>1</v>
      </c>
      <c r="M5765" t="s">
        <v>9445</v>
      </c>
    </row>
    <row r="5766" spans="1:13" x14ac:dyDescent="0.25">
      <c r="A5766">
        <v>10552</v>
      </c>
      <c r="B5766">
        <v>2015</v>
      </c>
      <c r="C5766" t="s">
        <v>3305</v>
      </c>
      <c r="D5766" t="s">
        <v>1581</v>
      </c>
      <c r="E5766" t="s">
        <v>3195</v>
      </c>
      <c r="F5766" t="s">
        <v>3407</v>
      </c>
      <c r="G5766" t="s">
        <v>3842</v>
      </c>
      <c r="H5766">
        <v>84</v>
      </c>
      <c r="I5766">
        <v>70</v>
      </c>
      <c r="K5766" t="s">
        <v>3016</v>
      </c>
      <c r="L5766">
        <v>1</v>
      </c>
      <c r="M5766" t="s">
        <v>9446</v>
      </c>
    </row>
    <row r="5767" spans="1:13" x14ac:dyDescent="0.25">
      <c r="A5767">
        <v>10553</v>
      </c>
      <c r="B5767">
        <v>2015</v>
      </c>
      <c r="C5767" t="s">
        <v>3305</v>
      </c>
      <c r="D5767" t="s">
        <v>653</v>
      </c>
      <c r="E5767" t="s">
        <v>3195</v>
      </c>
      <c r="F5767" t="s">
        <v>3828</v>
      </c>
      <c r="G5767" t="s">
        <v>3841</v>
      </c>
      <c r="H5767">
        <v>91</v>
      </c>
      <c r="I5767">
        <v>75</v>
      </c>
      <c r="K5767" t="s">
        <v>3017</v>
      </c>
      <c r="L5767">
        <v>1</v>
      </c>
      <c r="M5767" t="s">
        <v>9447</v>
      </c>
    </row>
    <row r="5768" spans="1:13" x14ac:dyDescent="0.25">
      <c r="A5768">
        <v>10585</v>
      </c>
      <c r="B5768">
        <v>2015</v>
      </c>
      <c r="C5768" t="s">
        <v>3828</v>
      </c>
      <c r="D5768" t="s">
        <v>310</v>
      </c>
      <c r="E5768" t="s">
        <v>3195</v>
      </c>
      <c r="F5768" t="s">
        <v>3383</v>
      </c>
      <c r="G5768" t="s">
        <v>3842</v>
      </c>
      <c r="H5768">
        <v>81</v>
      </c>
      <c r="I5768">
        <v>72</v>
      </c>
      <c r="K5768" t="s">
        <v>3029</v>
      </c>
      <c r="L5768">
        <v>1</v>
      </c>
      <c r="M5768" t="s">
        <v>9465</v>
      </c>
    </row>
    <row r="5769" spans="1:13" x14ac:dyDescent="0.25">
      <c r="A5769">
        <v>10586</v>
      </c>
      <c r="B5769">
        <v>2015</v>
      </c>
      <c r="C5769" t="s">
        <v>3828</v>
      </c>
      <c r="D5769" t="s">
        <v>1581</v>
      </c>
      <c r="E5769" t="s">
        <v>3195</v>
      </c>
      <c r="F5769" t="s">
        <v>3455</v>
      </c>
      <c r="G5769" t="s">
        <v>3842</v>
      </c>
      <c r="H5769">
        <v>79</v>
      </c>
      <c r="I5769">
        <v>61</v>
      </c>
      <c r="K5769" t="s">
        <v>3030</v>
      </c>
      <c r="L5769">
        <v>1</v>
      </c>
      <c r="M5769" t="s">
        <v>9466</v>
      </c>
    </row>
    <row r="5770" spans="1:13" x14ac:dyDescent="0.25">
      <c r="A5770">
        <v>10618</v>
      </c>
      <c r="B5770">
        <v>2015</v>
      </c>
      <c r="C5770" t="s">
        <v>3461</v>
      </c>
      <c r="D5770" t="s">
        <v>942</v>
      </c>
      <c r="E5770" t="s">
        <v>3195</v>
      </c>
      <c r="F5770" t="s">
        <v>3451</v>
      </c>
      <c r="G5770" t="s">
        <v>3841</v>
      </c>
      <c r="H5770">
        <v>85</v>
      </c>
      <c r="I5770">
        <v>54</v>
      </c>
      <c r="K5770" t="s">
        <v>3037</v>
      </c>
      <c r="L5770">
        <v>1</v>
      </c>
      <c r="M5770" t="s">
        <v>9482</v>
      </c>
    </row>
    <row r="5771" spans="1:13" x14ac:dyDescent="0.25">
      <c r="A5771">
        <v>10649</v>
      </c>
      <c r="B5771">
        <v>2015</v>
      </c>
      <c r="C5771" t="s">
        <v>3511</v>
      </c>
      <c r="D5771" t="s">
        <v>942</v>
      </c>
      <c r="E5771" t="s">
        <v>3195</v>
      </c>
      <c r="F5771" t="s">
        <v>3383</v>
      </c>
      <c r="G5771" t="s">
        <v>3841</v>
      </c>
      <c r="H5771">
        <v>62</v>
      </c>
      <c r="I5771">
        <v>58</v>
      </c>
      <c r="K5771" t="s">
        <v>2601</v>
      </c>
      <c r="L5771">
        <v>1</v>
      </c>
      <c r="M5771" t="s">
        <v>9498</v>
      </c>
    </row>
    <row r="5772" spans="1:13" x14ac:dyDescent="0.25">
      <c r="A5772">
        <v>10679</v>
      </c>
      <c r="B5772">
        <v>2015</v>
      </c>
      <c r="C5772" t="s">
        <v>3455</v>
      </c>
      <c r="D5772" t="s">
        <v>310</v>
      </c>
      <c r="E5772" t="s">
        <v>3195</v>
      </c>
      <c r="F5772" t="s">
        <v>3510</v>
      </c>
      <c r="G5772" t="s">
        <v>3842</v>
      </c>
      <c r="H5772">
        <v>50</v>
      </c>
      <c r="I5772">
        <v>47</v>
      </c>
      <c r="K5772" t="s">
        <v>3044</v>
      </c>
      <c r="L5772">
        <v>1</v>
      </c>
      <c r="M5772" t="s">
        <v>9511</v>
      </c>
    </row>
    <row r="5773" spans="1:13" x14ac:dyDescent="0.25">
      <c r="A5773">
        <v>10711</v>
      </c>
      <c r="B5773">
        <v>2015</v>
      </c>
      <c r="C5773" t="s">
        <v>3407</v>
      </c>
      <c r="D5773" t="s">
        <v>310</v>
      </c>
      <c r="E5773" t="s">
        <v>3195</v>
      </c>
      <c r="F5773" t="s">
        <v>3412</v>
      </c>
      <c r="G5773" t="s">
        <v>3842</v>
      </c>
      <c r="H5773">
        <v>69</v>
      </c>
      <c r="I5773">
        <v>52</v>
      </c>
      <c r="K5773" t="s">
        <v>2491</v>
      </c>
      <c r="L5773">
        <v>1</v>
      </c>
      <c r="M5773" t="s">
        <v>9523</v>
      </c>
    </row>
    <row r="5774" spans="1:13" x14ac:dyDescent="0.25">
      <c r="A5774">
        <v>10869</v>
      </c>
      <c r="B5774">
        <v>2015</v>
      </c>
      <c r="C5774" t="s">
        <v>3378</v>
      </c>
      <c r="D5774" t="s">
        <v>311</v>
      </c>
      <c r="E5774" t="s">
        <v>3195</v>
      </c>
      <c r="F5774" t="s">
        <v>3382</v>
      </c>
      <c r="G5774" t="s">
        <v>3841</v>
      </c>
      <c r="H5774">
        <v>49</v>
      </c>
      <c r="I5774">
        <v>45</v>
      </c>
      <c r="K5774" t="s">
        <v>3187</v>
      </c>
      <c r="L5774">
        <v>1</v>
      </c>
      <c r="M5774" t="s">
        <v>9560</v>
      </c>
    </row>
    <row r="5775" spans="1:13" x14ac:dyDescent="0.25">
      <c r="A5775">
        <v>10901</v>
      </c>
      <c r="B5775">
        <v>2015</v>
      </c>
      <c r="C5775" t="s">
        <v>3463</v>
      </c>
      <c r="D5775" t="s">
        <v>311</v>
      </c>
      <c r="E5775" t="s">
        <v>3195</v>
      </c>
      <c r="F5775" t="s">
        <v>3398</v>
      </c>
      <c r="G5775" t="s">
        <v>3842</v>
      </c>
      <c r="H5775">
        <v>55</v>
      </c>
      <c r="I5775">
        <v>40</v>
      </c>
      <c r="K5775" t="s">
        <v>3188</v>
      </c>
      <c r="L5775">
        <v>1</v>
      </c>
      <c r="M5775" t="s">
        <v>9576</v>
      </c>
    </row>
    <row r="5776" spans="1:13" x14ac:dyDescent="0.25">
      <c r="A5776">
        <v>10902</v>
      </c>
      <c r="B5776">
        <v>2015</v>
      </c>
      <c r="C5776" t="s">
        <v>3463</v>
      </c>
      <c r="D5776" t="s">
        <v>368</v>
      </c>
      <c r="E5776" t="s">
        <v>3195</v>
      </c>
      <c r="F5776" t="s">
        <v>3362</v>
      </c>
      <c r="G5776" t="s">
        <v>3191</v>
      </c>
      <c r="K5776" t="s">
        <v>3191</v>
      </c>
      <c r="L5776">
        <v>0</v>
      </c>
      <c r="M5776" t="s">
        <v>9577</v>
      </c>
    </row>
    <row r="5777" spans="1:13" x14ac:dyDescent="0.25">
      <c r="A5777">
        <v>10972</v>
      </c>
      <c r="B5777">
        <v>2015</v>
      </c>
      <c r="C5777" t="s">
        <v>3382</v>
      </c>
      <c r="D5777" t="s">
        <v>502</v>
      </c>
      <c r="E5777" t="s">
        <v>3195</v>
      </c>
      <c r="F5777" t="s">
        <v>3839</v>
      </c>
      <c r="G5777" t="s">
        <v>3842</v>
      </c>
      <c r="H5777">
        <v>72</v>
      </c>
      <c r="I5777">
        <v>33</v>
      </c>
      <c r="K5777" t="s">
        <v>235</v>
      </c>
      <c r="L5777">
        <v>1</v>
      </c>
      <c r="M5777" t="s">
        <v>9601</v>
      </c>
    </row>
    <row r="5778" spans="1:13" x14ac:dyDescent="0.25">
      <c r="A5778">
        <v>10996</v>
      </c>
      <c r="B5778">
        <v>2015</v>
      </c>
      <c r="C5778" t="s">
        <v>3382</v>
      </c>
      <c r="D5778" t="s">
        <v>368</v>
      </c>
      <c r="E5778" t="s">
        <v>3195</v>
      </c>
      <c r="F5778" t="s">
        <v>3361</v>
      </c>
      <c r="G5778" t="s">
        <v>3191</v>
      </c>
      <c r="K5778" t="s">
        <v>3191</v>
      </c>
      <c r="L5778">
        <v>0</v>
      </c>
      <c r="M5778" t="s">
        <v>9610</v>
      </c>
    </row>
    <row r="5779" spans="1:13" x14ac:dyDescent="0.25">
      <c r="A5779">
        <v>11028</v>
      </c>
      <c r="B5779">
        <v>2015</v>
      </c>
      <c r="C5779" t="s">
        <v>3361</v>
      </c>
      <c r="D5779" t="s">
        <v>311</v>
      </c>
      <c r="E5779" t="s">
        <v>3195</v>
      </c>
      <c r="F5779" t="s">
        <v>3486</v>
      </c>
      <c r="G5779" t="s">
        <v>3842</v>
      </c>
      <c r="H5779">
        <v>70</v>
      </c>
      <c r="I5779">
        <v>61</v>
      </c>
      <c r="K5779" t="s">
        <v>3189</v>
      </c>
      <c r="L5779">
        <v>1</v>
      </c>
      <c r="M5779" t="s">
        <v>9617</v>
      </c>
    </row>
  </sheetData>
  <sortState ref="A2:M5779">
    <sortCondition ref="E2:E5779"/>
    <sortCondition ref="A2:A577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0"/>
  <sheetViews>
    <sheetView topLeftCell="A96" workbookViewId="0">
      <selection activeCell="B116" sqref="B116"/>
    </sheetView>
  </sheetViews>
  <sheetFormatPr defaultRowHeight="15" x14ac:dyDescent="0.25"/>
  <cols>
    <col min="1" max="1" width="10.7109375" bestFit="1" customWidth="1"/>
  </cols>
  <sheetData>
    <row r="1" spans="1:5" x14ac:dyDescent="0.25">
      <c r="A1" t="s">
        <v>3</v>
      </c>
      <c r="B1" t="s">
        <v>9635</v>
      </c>
      <c r="C1" t="s">
        <v>9643</v>
      </c>
      <c r="D1" t="s">
        <v>9641</v>
      </c>
      <c r="E1" t="s">
        <v>9642</v>
      </c>
    </row>
    <row r="2" spans="1:5" x14ac:dyDescent="0.25">
      <c r="A2" s="6">
        <v>41957</v>
      </c>
      <c r="B2">
        <f>$D$2+($E$2-$D$2)*C2/MAX($C$2:$C$120)</f>
        <v>1</v>
      </c>
      <c r="C2">
        <v>0</v>
      </c>
      <c r="D2">
        <v>1</v>
      </c>
      <c r="E2">
        <v>1</v>
      </c>
    </row>
    <row r="3" spans="1:5" x14ac:dyDescent="0.25">
      <c r="A3" s="6">
        <v>41958</v>
      </c>
      <c r="B3">
        <f t="shared" ref="B3:B66" si="0">$D$2+($E$2-$D$2)*C3/MAX($C$2:$C$120)</f>
        <v>1</v>
      </c>
      <c r="C3">
        <v>1</v>
      </c>
    </row>
    <row r="4" spans="1:5" x14ac:dyDescent="0.25">
      <c r="A4" s="6">
        <v>41959</v>
      </c>
      <c r="B4">
        <f t="shared" si="0"/>
        <v>1</v>
      </c>
      <c r="C4">
        <v>2</v>
      </c>
    </row>
    <row r="5" spans="1:5" x14ac:dyDescent="0.25">
      <c r="A5" s="6">
        <v>41960</v>
      </c>
      <c r="B5">
        <f t="shared" si="0"/>
        <v>1</v>
      </c>
      <c r="C5">
        <v>3</v>
      </c>
    </row>
    <row r="6" spans="1:5" x14ac:dyDescent="0.25">
      <c r="A6" s="6">
        <v>41961</v>
      </c>
      <c r="B6">
        <f t="shared" si="0"/>
        <v>1</v>
      </c>
      <c r="C6">
        <v>4</v>
      </c>
    </row>
    <row r="7" spans="1:5" x14ac:dyDescent="0.25">
      <c r="A7" s="6">
        <v>41962</v>
      </c>
      <c r="B7">
        <f t="shared" si="0"/>
        <v>1</v>
      </c>
      <c r="C7">
        <v>5</v>
      </c>
    </row>
    <row r="8" spans="1:5" x14ac:dyDescent="0.25">
      <c r="A8" s="6">
        <v>41963</v>
      </c>
      <c r="B8">
        <f t="shared" si="0"/>
        <v>1</v>
      </c>
      <c r="C8">
        <v>6</v>
      </c>
    </row>
    <row r="9" spans="1:5" x14ac:dyDescent="0.25">
      <c r="A9" s="6">
        <v>41964</v>
      </c>
      <c r="B9">
        <f t="shared" si="0"/>
        <v>1</v>
      </c>
      <c r="C9">
        <v>7</v>
      </c>
    </row>
    <row r="10" spans="1:5" x14ac:dyDescent="0.25">
      <c r="A10" s="6">
        <v>41965</v>
      </c>
      <c r="B10">
        <f t="shared" si="0"/>
        <v>1</v>
      </c>
      <c r="C10">
        <v>8</v>
      </c>
    </row>
    <row r="11" spans="1:5" x14ac:dyDescent="0.25">
      <c r="A11" s="6">
        <v>41966</v>
      </c>
      <c r="B11">
        <f t="shared" si="0"/>
        <v>1</v>
      </c>
      <c r="C11">
        <v>9</v>
      </c>
    </row>
    <row r="12" spans="1:5" x14ac:dyDescent="0.25">
      <c r="A12" s="6">
        <v>41967</v>
      </c>
      <c r="B12">
        <f t="shared" si="0"/>
        <v>1</v>
      </c>
      <c r="C12">
        <v>10</v>
      </c>
    </row>
    <row r="13" spans="1:5" x14ac:dyDescent="0.25">
      <c r="A13" s="6">
        <v>41968</v>
      </c>
      <c r="B13">
        <f t="shared" si="0"/>
        <v>1</v>
      </c>
      <c r="C13">
        <v>11</v>
      </c>
    </row>
    <row r="14" spans="1:5" x14ac:dyDescent="0.25">
      <c r="A14" s="6">
        <v>41969</v>
      </c>
      <c r="B14">
        <f t="shared" si="0"/>
        <v>1</v>
      </c>
      <c r="C14">
        <v>12</v>
      </c>
    </row>
    <row r="15" spans="1:5" x14ac:dyDescent="0.25">
      <c r="A15" s="6">
        <v>41970</v>
      </c>
      <c r="B15">
        <f t="shared" si="0"/>
        <v>1</v>
      </c>
      <c r="C15">
        <v>13</v>
      </c>
    </row>
    <row r="16" spans="1:5" x14ac:dyDescent="0.25">
      <c r="A16" s="6">
        <v>41971</v>
      </c>
      <c r="B16">
        <f t="shared" si="0"/>
        <v>1</v>
      </c>
      <c r="C16">
        <v>14</v>
      </c>
    </row>
    <row r="17" spans="1:3" x14ac:dyDescent="0.25">
      <c r="A17" s="6">
        <v>41972</v>
      </c>
      <c r="B17">
        <f t="shared" si="0"/>
        <v>1</v>
      </c>
      <c r="C17">
        <v>15</v>
      </c>
    </row>
    <row r="18" spans="1:3" x14ac:dyDescent="0.25">
      <c r="A18" s="6">
        <v>41973</v>
      </c>
      <c r="B18">
        <f t="shared" si="0"/>
        <v>1</v>
      </c>
      <c r="C18">
        <v>16</v>
      </c>
    </row>
    <row r="19" spans="1:3" x14ac:dyDescent="0.25">
      <c r="A19" s="6">
        <v>41974</v>
      </c>
      <c r="B19">
        <f t="shared" si="0"/>
        <v>1</v>
      </c>
      <c r="C19">
        <v>17</v>
      </c>
    </row>
    <row r="20" spans="1:3" x14ac:dyDescent="0.25">
      <c r="A20" s="6">
        <v>41975</v>
      </c>
      <c r="B20">
        <f t="shared" si="0"/>
        <v>1</v>
      </c>
      <c r="C20">
        <v>18</v>
      </c>
    </row>
    <row r="21" spans="1:3" x14ac:dyDescent="0.25">
      <c r="A21" s="6">
        <v>41976</v>
      </c>
      <c r="B21">
        <f t="shared" si="0"/>
        <v>1</v>
      </c>
      <c r="C21">
        <v>19</v>
      </c>
    </row>
    <row r="22" spans="1:3" x14ac:dyDescent="0.25">
      <c r="A22" s="6">
        <v>41977</v>
      </c>
      <c r="B22">
        <f t="shared" si="0"/>
        <v>1</v>
      </c>
      <c r="C22">
        <v>20</v>
      </c>
    </row>
    <row r="23" spans="1:3" x14ac:dyDescent="0.25">
      <c r="A23" s="6">
        <v>41978</v>
      </c>
      <c r="B23">
        <f t="shared" si="0"/>
        <v>1</v>
      </c>
      <c r="C23">
        <v>21</v>
      </c>
    </row>
    <row r="24" spans="1:3" x14ac:dyDescent="0.25">
      <c r="A24" s="6">
        <v>41979</v>
      </c>
      <c r="B24">
        <f t="shared" si="0"/>
        <v>1</v>
      </c>
      <c r="C24">
        <v>22</v>
      </c>
    </row>
    <row r="25" spans="1:3" x14ac:dyDescent="0.25">
      <c r="A25" s="6">
        <v>41980</v>
      </c>
      <c r="B25">
        <f t="shared" si="0"/>
        <v>1</v>
      </c>
      <c r="C25">
        <v>23</v>
      </c>
    </row>
    <row r="26" spans="1:3" x14ac:dyDescent="0.25">
      <c r="A26" s="6">
        <v>41981</v>
      </c>
      <c r="B26">
        <f t="shared" si="0"/>
        <v>1</v>
      </c>
      <c r="C26">
        <v>24</v>
      </c>
    </row>
    <row r="27" spans="1:3" x14ac:dyDescent="0.25">
      <c r="A27" s="6">
        <v>41982</v>
      </c>
      <c r="B27">
        <f t="shared" si="0"/>
        <v>1</v>
      </c>
      <c r="C27">
        <v>25</v>
      </c>
    </row>
    <row r="28" spans="1:3" x14ac:dyDescent="0.25">
      <c r="A28" s="6">
        <v>41983</v>
      </c>
      <c r="B28">
        <f t="shared" si="0"/>
        <v>1</v>
      </c>
      <c r="C28">
        <v>26</v>
      </c>
    </row>
    <row r="29" spans="1:3" x14ac:dyDescent="0.25">
      <c r="A29" s="6">
        <v>41984</v>
      </c>
      <c r="B29">
        <f t="shared" si="0"/>
        <v>1</v>
      </c>
      <c r="C29">
        <v>27</v>
      </c>
    </row>
    <row r="30" spans="1:3" x14ac:dyDescent="0.25">
      <c r="A30" s="6">
        <v>41985</v>
      </c>
      <c r="B30">
        <f t="shared" si="0"/>
        <v>1</v>
      </c>
      <c r="C30">
        <v>28</v>
      </c>
    </row>
    <row r="31" spans="1:3" x14ac:dyDescent="0.25">
      <c r="A31" s="6">
        <v>41986</v>
      </c>
      <c r="B31">
        <f t="shared" si="0"/>
        <v>1</v>
      </c>
      <c r="C31">
        <v>29</v>
      </c>
    </row>
    <row r="32" spans="1:3" x14ac:dyDescent="0.25">
      <c r="A32" s="6">
        <v>41987</v>
      </c>
      <c r="B32">
        <f t="shared" si="0"/>
        <v>1</v>
      </c>
      <c r="C32">
        <v>30</v>
      </c>
    </row>
    <row r="33" spans="1:3" x14ac:dyDescent="0.25">
      <c r="A33" s="6">
        <v>41988</v>
      </c>
      <c r="B33">
        <f t="shared" si="0"/>
        <v>1</v>
      </c>
      <c r="C33">
        <v>31</v>
      </c>
    </row>
    <row r="34" spans="1:3" x14ac:dyDescent="0.25">
      <c r="A34" s="6">
        <v>41989</v>
      </c>
      <c r="B34">
        <f t="shared" si="0"/>
        <v>1</v>
      </c>
      <c r="C34">
        <v>32</v>
      </c>
    </row>
    <row r="35" spans="1:3" x14ac:dyDescent="0.25">
      <c r="A35" s="6">
        <v>41990</v>
      </c>
      <c r="B35">
        <f t="shared" si="0"/>
        <v>1</v>
      </c>
      <c r="C35">
        <v>33</v>
      </c>
    </row>
    <row r="36" spans="1:3" x14ac:dyDescent="0.25">
      <c r="A36" s="6">
        <v>41991</v>
      </c>
      <c r="B36">
        <f t="shared" si="0"/>
        <v>1</v>
      </c>
      <c r="C36">
        <v>34</v>
      </c>
    </row>
    <row r="37" spans="1:3" x14ac:dyDescent="0.25">
      <c r="A37" s="6">
        <v>41992</v>
      </c>
      <c r="B37">
        <f t="shared" si="0"/>
        <v>1</v>
      </c>
      <c r="C37">
        <v>35</v>
      </c>
    </row>
    <row r="38" spans="1:3" x14ac:dyDescent="0.25">
      <c r="A38" s="6">
        <v>41993</v>
      </c>
      <c r="B38">
        <f t="shared" si="0"/>
        <v>1</v>
      </c>
      <c r="C38">
        <v>36</v>
      </c>
    </row>
    <row r="39" spans="1:3" x14ac:dyDescent="0.25">
      <c r="A39" s="6">
        <v>41994</v>
      </c>
      <c r="B39">
        <f t="shared" si="0"/>
        <v>1</v>
      </c>
      <c r="C39">
        <v>37</v>
      </c>
    </row>
    <row r="40" spans="1:3" x14ac:dyDescent="0.25">
      <c r="A40" s="6">
        <v>41995</v>
      </c>
      <c r="B40">
        <f t="shared" si="0"/>
        <v>1</v>
      </c>
      <c r="C40">
        <v>38</v>
      </c>
    </row>
    <row r="41" spans="1:3" x14ac:dyDescent="0.25">
      <c r="A41" s="6">
        <v>41996</v>
      </c>
      <c r="B41">
        <f t="shared" si="0"/>
        <v>1</v>
      </c>
      <c r="C41">
        <v>39</v>
      </c>
    </row>
    <row r="42" spans="1:3" x14ac:dyDescent="0.25">
      <c r="A42" s="6">
        <v>41998</v>
      </c>
      <c r="B42">
        <f t="shared" si="0"/>
        <v>1</v>
      </c>
      <c r="C42">
        <v>40</v>
      </c>
    </row>
    <row r="43" spans="1:3" x14ac:dyDescent="0.25">
      <c r="A43" s="6">
        <v>42000</v>
      </c>
      <c r="B43">
        <f t="shared" si="0"/>
        <v>1</v>
      </c>
      <c r="C43">
        <v>41</v>
      </c>
    </row>
    <row r="44" spans="1:3" x14ac:dyDescent="0.25">
      <c r="A44" s="6">
        <v>42001</v>
      </c>
      <c r="B44">
        <f t="shared" si="0"/>
        <v>1</v>
      </c>
      <c r="C44">
        <v>42</v>
      </c>
    </row>
    <row r="45" spans="1:3" x14ac:dyDescent="0.25">
      <c r="A45" s="6">
        <v>42002</v>
      </c>
      <c r="B45">
        <f t="shared" si="0"/>
        <v>1</v>
      </c>
      <c r="C45">
        <v>43</v>
      </c>
    </row>
    <row r="46" spans="1:3" x14ac:dyDescent="0.25">
      <c r="A46" s="6">
        <v>42003</v>
      </c>
      <c r="B46">
        <f t="shared" si="0"/>
        <v>1</v>
      </c>
      <c r="C46">
        <v>44</v>
      </c>
    </row>
    <row r="47" spans="1:3" x14ac:dyDescent="0.25">
      <c r="A47" s="6">
        <v>42004</v>
      </c>
      <c r="B47">
        <f t="shared" si="0"/>
        <v>1</v>
      </c>
      <c r="C47">
        <v>45</v>
      </c>
    </row>
    <row r="48" spans="1:3" x14ac:dyDescent="0.25">
      <c r="A48" s="6">
        <v>42005</v>
      </c>
      <c r="B48">
        <f t="shared" si="0"/>
        <v>1</v>
      </c>
      <c r="C48">
        <v>46</v>
      </c>
    </row>
    <row r="49" spans="1:3" x14ac:dyDescent="0.25">
      <c r="A49" s="6">
        <v>42006</v>
      </c>
      <c r="B49">
        <f t="shared" si="0"/>
        <v>1</v>
      </c>
      <c r="C49">
        <v>47</v>
      </c>
    </row>
    <row r="50" spans="1:3" x14ac:dyDescent="0.25">
      <c r="A50" s="6">
        <v>42007</v>
      </c>
      <c r="B50">
        <f t="shared" si="0"/>
        <v>1</v>
      </c>
      <c r="C50">
        <v>48</v>
      </c>
    </row>
    <row r="51" spans="1:3" x14ac:dyDescent="0.25">
      <c r="A51" s="6">
        <v>42008</v>
      </c>
      <c r="B51">
        <f t="shared" si="0"/>
        <v>1</v>
      </c>
      <c r="C51">
        <v>49</v>
      </c>
    </row>
    <row r="52" spans="1:3" x14ac:dyDescent="0.25">
      <c r="A52" s="6">
        <v>42009</v>
      </c>
      <c r="B52">
        <f t="shared" si="0"/>
        <v>1</v>
      </c>
      <c r="C52">
        <v>50</v>
      </c>
    </row>
    <row r="53" spans="1:3" x14ac:dyDescent="0.25">
      <c r="A53" s="6">
        <v>42010</v>
      </c>
      <c r="B53">
        <f t="shared" si="0"/>
        <v>1</v>
      </c>
      <c r="C53">
        <v>51</v>
      </c>
    </row>
    <row r="54" spans="1:3" x14ac:dyDescent="0.25">
      <c r="A54" s="6">
        <v>42011</v>
      </c>
      <c r="B54">
        <f t="shared" si="0"/>
        <v>1</v>
      </c>
      <c r="C54">
        <v>52</v>
      </c>
    </row>
    <row r="55" spans="1:3" x14ac:dyDescent="0.25">
      <c r="A55" s="6">
        <v>42012</v>
      </c>
      <c r="B55">
        <f t="shared" si="0"/>
        <v>1</v>
      </c>
      <c r="C55">
        <v>53</v>
      </c>
    </row>
    <row r="56" spans="1:3" x14ac:dyDescent="0.25">
      <c r="A56" s="6">
        <v>42013</v>
      </c>
      <c r="B56">
        <f t="shared" si="0"/>
        <v>1</v>
      </c>
      <c r="C56">
        <v>54</v>
      </c>
    </row>
    <row r="57" spans="1:3" x14ac:dyDescent="0.25">
      <c r="A57" s="6">
        <v>42014</v>
      </c>
      <c r="B57">
        <f t="shared" si="0"/>
        <v>1</v>
      </c>
      <c r="C57">
        <v>55</v>
      </c>
    </row>
    <row r="58" spans="1:3" x14ac:dyDescent="0.25">
      <c r="A58" s="6">
        <v>42015</v>
      </c>
      <c r="B58">
        <f t="shared" si="0"/>
        <v>1</v>
      </c>
      <c r="C58">
        <v>56</v>
      </c>
    </row>
    <row r="59" spans="1:3" x14ac:dyDescent="0.25">
      <c r="A59" s="6">
        <v>42016</v>
      </c>
      <c r="B59">
        <f t="shared" si="0"/>
        <v>1</v>
      </c>
      <c r="C59">
        <v>57</v>
      </c>
    </row>
    <row r="60" spans="1:3" x14ac:dyDescent="0.25">
      <c r="A60" s="6">
        <v>42017</v>
      </c>
      <c r="B60">
        <f t="shared" si="0"/>
        <v>1</v>
      </c>
      <c r="C60">
        <v>58</v>
      </c>
    </row>
    <row r="61" spans="1:3" x14ac:dyDescent="0.25">
      <c r="A61" s="6">
        <v>42018</v>
      </c>
      <c r="B61">
        <f t="shared" si="0"/>
        <v>1</v>
      </c>
      <c r="C61">
        <v>59</v>
      </c>
    </row>
    <row r="62" spans="1:3" x14ac:dyDescent="0.25">
      <c r="A62" s="6">
        <v>42019</v>
      </c>
      <c r="B62">
        <f t="shared" si="0"/>
        <v>1</v>
      </c>
      <c r="C62">
        <v>60</v>
      </c>
    </row>
    <row r="63" spans="1:3" x14ac:dyDescent="0.25">
      <c r="A63" s="6">
        <v>42020</v>
      </c>
      <c r="B63">
        <f t="shared" si="0"/>
        <v>1</v>
      </c>
      <c r="C63">
        <v>61</v>
      </c>
    </row>
    <row r="64" spans="1:3" x14ac:dyDescent="0.25">
      <c r="A64" s="6">
        <v>42021</v>
      </c>
      <c r="B64">
        <f t="shared" si="0"/>
        <v>1</v>
      </c>
      <c r="C64">
        <v>62</v>
      </c>
    </row>
    <row r="65" spans="1:3" x14ac:dyDescent="0.25">
      <c r="A65" s="6">
        <v>42022</v>
      </c>
      <c r="B65">
        <f t="shared" si="0"/>
        <v>1</v>
      </c>
      <c r="C65">
        <v>63</v>
      </c>
    </row>
    <row r="66" spans="1:3" x14ac:dyDescent="0.25">
      <c r="A66" s="6">
        <v>42023</v>
      </c>
      <c r="B66">
        <f t="shared" si="0"/>
        <v>1</v>
      </c>
      <c r="C66">
        <v>64</v>
      </c>
    </row>
    <row r="67" spans="1:3" x14ac:dyDescent="0.25">
      <c r="A67" s="6">
        <v>42024</v>
      </c>
      <c r="B67">
        <f t="shared" ref="B67:B116" si="1">$D$2+($E$2-$D$2)*C67/MAX($C$2:$C$120)</f>
        <v>1</v>
      </c>
      <c r="C67">
        <v>65</v>
      </c>
    </row>
    <row r="68" spans="1:3" x14ac:dyDescent="0.25">
      <c r="A68" s="6">
        <v>42025</v>
      </c>
      <c r="B68">
        <f t="shared" si="1"/>
        <v>1</v>
      </c>
      <c r="C68">
        <v>66</v>
      </c>
    </row>
    <row r="69" spans="1:3" x14ac:dyDescent="0.25">
      <c r="A69" s="6">
        <v>42026</v>
      </c>
      <c r="B69">
        <f t="shared" si="1"/>
        <v>1</v>
      </c>
      <c r="C69">
        <v>67</v>
      </c>
    </row>
    <row r="70" spans="1:3" x14ac:dyDescent="0.25">
      <c r="A70" s="6">
        <v>42027</v>
      </c>
      <c r="B70">
        <f t="shared" si="1"/>
        <v>1</v>
      </c>
      <c r="C70">
        <v>68</v>
      </c>
    </row>
    <row r="71" spans="1:3" x14ac:dyDescent="0.25">
      <c r="A71" s="6">
        <v>42028</v>
      </c>
      <c r="B71">
        <f t="shared" si="1"/>
        <v>1</v>
      </c>
      <c r="C71">
        <v>69</v>
      </c>
    </row>
    <row r="72" spans="1:3" x14ac:dyDescent="0.25">
      <c r="A72" s="6">
        <v>42029</v>
      </c>
      <c r="B72">
        <f t="shared" si="1"/>
        <v>1</v>
      </c>
      <c r="C72">
        <v>70</v>
      </c>
    </row>
    <row r="73" spans="1:3" x14ac:dyDescent="0.25">
      <c r="A73" s="6">
        <v>42030</v>
      </c>
      <c r="B73">
        <f t="shared" si="1"/>
        <v>1</v>
      </c>
      <c r="C73">
        <v>71</v>
      </c>
    </row>
    <row r="74" spans="1:3" x14ac:dyDescent="0.25">
      <c r="A74" s="6">
        <v>42031</v>
      </c>
      <c r="B74">
        <f t="shared" si="1"/>
        <v>1</v>
      </c>
      <c r="C74">
        <v>72</v>
      </c>
    </row>
    <row r="75" spans="1:3" x14ac:dyDescent="0.25">
      <c r="A75" s="6">
        <v>42032</v>
      </c>
      <c r="B75">
        <f t="shared" si="1"/>
        <v>1</v>
      </c>
      <c r="C75">
        <v>73</v>
      </c>
    </row>
    <row r="76" spans="1:3" x14ac:dyDescent="0.25">
      <c r="A76" s="6">
        <v>42033</v>
      </c>
      <c r="B76">
        <f t="shared" si="1"/>
        <v>1</v>
      </c>
      <c r="C76">
        <v>74</v>
      </c>
    </row>
    <row r="77" spans="1:3" x14ac:dyDescent="0.25">
      <c r="A77" s="6">
        <v>42034</v>
      </c>
      <c r="B77">
        <f t="shared" si="1"/>
        <v>1</v>
      </c>
      <c r="C77">
        <v>75</v>
      </c>
    </row>
    <row r="78" spans="1:3" x14ac:dyDescent="0.25">
      <c r="A78" s="6">
        <v>42035</v>
      </c>
      <c r="B78">
        <f t="shared" si="1"/>
        <v>1</v>
      </c>
      <c r="C78">
        <v>76</v>
      </c>
    </row>
    <row r="79" spans="1:3" x14ac:dyDescent="0.25">
      <c r="A79" s="6">
        <v>42036</v>
      </c>
      <c r="B79">
        <f t="shared" si="1"/>
        <v>1</v>
      </c>
      <c r="C79">
        <v>77</v>
      </c>
    </row>
    <row r="80" spans="1:3" x14ac:dyDescent="0.25">
      <c r="A80" s="6">
        <v>42037</v>
      </c>
      <c r="B80">
        <f t="shared" si="1"/>
        <v>1</v>
      </c>
      <c r="C80">
        <v>78</v>
      </c>
    </row>
    <row r="81" spans="1:3" x14ac:dyDescent="0.25">
      <c r="A81" s="6">
        <v>42038</v>
      </c>
      <c r="B81">
        <f t="shared" si="1"/>
        <v>1</v>
      </c>
      <c r="C81">
        <v>79</v>
      </c>
    </row>
    <row r="82" spans="1:3" x14ac:dyDescent="0.25">
      <c r="A82" s="6">
        <v>42039</v>
      </c>
      <c r="B82">
        <f t="shared" si="1"/>
        <v>1</v>
      </c>
      <c r="C82">
        <v>80</v>
      </c>
    </row>
    <row r="83" spans="1:3" x14ac:dyDescent="0.25">
      <c r="A83" s="6">
        <v>42040</v>
      </c>
      <c r="B83">
        <f t="shared" si="1"/>
        <v>1</v>
      </c>
      <c r="C83">
        <v>81</v>
      </c>
    </row>
    <row r="84" spans="1:3" x14ac:dyDescent="0.25">
      <c r="A84" s="6">
        <v>42041</v>
      </c>
      <c r="B84">
        <f t="shared" si="1"/>
        <v>1</v>
      </c>
      <c r="C84">
        <v>82</v>
      </c>
    </row>
    <row r="85" spans="1:3" x14ac:dyDescent="0.25">
      <c r="A85" s="6">
        <v>42042</v>
      </c>
      <c r="B85">
        <f t="shared" si="1"/>
        <v>1</v>
      </c>
      <c r="C85">
        <v>83</v>
      </c>
    </row>
    <row r="86" spans="1:3" x14ac:dyDescent="0.25">
      <c r="A86" s="6">
        <v>42043</v>
      </c>
      <c r="B86">
        <f t="shared" si="1"/>
        <v>1</v>
      </c>
      <c r="C86">
        <v>84</v>
      </c>
    </row>
    <row r="87" spans="1:3" x14ac:dyDescent="0.25">
      <c r="A87" s="6">
        <v>42044</v>
      </c>
      <c r="B87">
        <f t="shared" si="1"/>
        <v>1</v>
      </c>
      <c r="C87">
        <v>85</v>
      </c>
    </row>
    <row r="88" spans="1:3" x14ac:dyDescent="0.25">
      <c r="A88" s="6">
        <v>42045</v>
      </c>
      <c r="B88">
        <f t="shared" si="1"/>
        <v>1</v>
      </c>
      <c r="C88">
        <v>86</v>
      </c>
    </row>
    <row r="89" spans="1:3" x14ac:dyDescent="0.25">
      <c r="A89" s="6">
        <v>42046</v>
      </c>
      <c r="B89">
        <f t="shared" si="1"/>
        <v>1</v>
      </c>
      <c r="C89">
        <v>87</v>
      </c>
    </row>
    <row r="90" spans="1:3" x14ac:dyDescent="0.25">
      <c r="A90" s="6">
        <v>42047</v>
      </c>
      <c r="B90">
        <f t="shared" si="1"/>
        <v>1</v>
      </c>
      <c r="C90">
        <v>88</v>
      </c>
    </row>
    <row r="91" spans="1:3" x14ac:dyDescent="0.25">
      <c r="A91" s="6">
        <v>42048</v>
      </c>
      <c r="B91">
        <f t="shared" si="1"/>
        <v>1</v>
      </c>
      <c r="C91">
        <v>89</v>
      </c>
    </row>
    <row r="92" spans="1:3" x14ac:dyDescent="0.25">
      <c r="A92" s="6">
        <v>42049</v>
      </c>
      <c r="B92">
        <f t="shared" si="1"/>
        <v>1</v>
      </c>
      <c r="C92">
        <v>90</v>
      </c>
    </row>
    <row r="93" spans="1:3" x14ac:dyDescent="0.25">
      <c r="A93" s="6">
        <v>42050</v>
      </c>
      <c r="B93">
        <f t="shared" si="1"/>
        <v>1</v>
      </c>
      <c r="C93">
        <v>91</v>
      </c>
    </row>
    <row r="94" spans="1:3" x14ac:dyDescent="0.25">
      <c r="A94" s="6">
        <v>42051</v>
      </c>
      <c r="B94">
        <f t="shared" si="1"/>
        <v>1</v>
      </c>
      <c r="C94">
        <v>92</v>
      </c>
    </row>
    <row r="95" spans="1:3" x14ac:dyDescent="0.25">
      <c r="A95" s="6">
        <v>42052</v>
      </c>
      <c r="B95">
        <f t="shared" si="1"/>
        <v>1</v>
      </c>
      <c r="C95">
        <v>93</v>
      </c>
    </row>
    <row r="96" spans="1:3" x14ac:dyDescent="0.25">
      <c r="A96" s="6">
        <v>42053</v>
      </c>
      <c r="B96">
        <f t="shared" si="1"/>
        <v>1</v>
      </c>
      <c r="C96">
        <v>94</v>
      </c>
    </row>
    <row r="97" spans="1:3" x14ac:dyDescent="0.25">
      <c r="A97" s="6">
        <v>42054</v>
      </c>
      <c r="B97">
        <f t="shared" si="1"/>
        <v>1</v>
      </c>
      <c r="C97">
        <v>95</v>
      </c>
    </row>
    <row r="98" spans="1:3" x14ac:dyDescent="0.25">
      <c r="A98" s="6">
        <v>42055</v>
      </c>
      <c r="B98">
        <f t="shared" si="1"/>
        <v>1</v>
      </c>
      <c r="C98">
        <v>96</v>
      </c>
    </row>
    <row r="99" spans="1:3" x14ac:dyDescent="0.25">
      <c r="A99" s="6">
        <v>42056</v>
      </c>
      <c r="B99">
        <f t="shared" si="1"/>
        <v>1</v>
      </c>
      <c r="C99">
        <v>97</v>
      </c>
    </row>
    <row r="100" spans="1:3" x14ac:dyDescent="0.25">
      <c r="A100" s="6">
        <v>42057</v>
      </c>
      <c r="B100">
        <f t="shared" si="1"/>
        <v>1</v>
      </c>
      <c r="C100">
        <v>98</v>
      </c>
    </row>
    <row r="101" spans="1:3" x14ac:dyDescent="0.25">
      <c r="A101" s="6">
        <v>42058</v>
      </c>
      <c r="B101">
        <f t="shared" si="1"/>
        <v>1</v>
      </c>
      <c r="C101">
        <v>99</v>
      </c>
    </row>
    <row r="102" spans="1:3" x14ac:dyDescent="0.25">
      <c r="A102" s="6">
        <v>42059</v>
      </c>
      <c r="B102">
        <f t="shared" si="1"/>
        <v>1</v>
      </c>
      <c r="C102">
        <v>100</v>
      </c>
    </row>
    <row r="103" spans="1:3" x14ac:dyDescent="0.25">
      <c r="A103" s="6">
        <v>42060</v>
      </c>
      <c r="B103">
        <f t="shared" si="1"/>
        <v>1</v>
      </c>
      <c r="C103">
        <v>101</v>
      </c>
    </row>
    <row r="104" spans="1:3" x14ac:dyDescent="0.25">
      <c r="A104" s="6">
        <v>42061</v>
      </c>
      <c r="B104">
        <f t="shared" si="1"/>
        <v>1</v>
      </c>
      <c r="C104">
        <v>102</v>
      </c>
    </row>
    <row r="105" spans="1:3" x14ac:dyDescent="0.25">
      <c r="A105" s="6">
        <v>42062</v>
      </c>
      <c r="B105">
        <f t="shared" si="1"/>
        <v>1</v>
      </c>
      <c r="C105">
        <v>103</v>
      </c>
    </row>
    <row r="106" spans="1:3" x14ac:dyDescent="0.25">
      <c r="A106" s="6">
        <v>42063</v>
      </c>
      <c r="B106">
        <f t="shared" si="1"/>
        <v>1</v>
      </c>
      <c r="C106">
        <v>104</v>
      </c>
    </row>
    <row r="107" spans="1:3" x14ac:dyDescent="0.25">
      <c r="A107" s="6">
        <v>42064</v>
      </c>
      <c r="B107">
        <f t="shared" si="1"/>
        <v>1</v>
      </c>
      <c r="C107">
        <v>105</v>
      </c>
    </row>
    <row r="108" spans="1:3" x14ac:dyDescent="0.25">
      <c r="A108" s="6">
        <v>42065</v>
      </c>
      <c r="B108">
        <f t="shared" si="1"/>
        <v>1</v>
      </c>
      <c r="C108">
        <v>106</v>
      </c>
    </row>
    <row r="109" spans="1:3" x14ac:dyDescent="0.25">
      <c r="A109" s="6">
        <v>42066</v>
      </c>
      <c r="B109">
        <f t="shared" si="1"/>
        <v>1</v>
      </c>
      <c r="C109">
        <v>107</v>
      </c>
    </row>
    <row r="110" spans="1:3" x14ac:dyDescent="0.25">
      <c r="A110" s="6">
        <v>42067</v>
      </c>
      <c r="B110">
        <f t="shared" si="1"/>
        <v>1</v>
      </c>
      <c r="C110">
        <v>108</v>
      </c>
    </row>
    <row r="111" spans="1:3" x14ac:dyDescent="0.25">
      <c r="A111" s="6">
        <v>42068</v>
      </c>
      <c r="B111">
        <f t="shared" si="1"/>
        <v>1</v>
      </c>
      <c r="C111">
        <v>109</v>
      </c>
    </row>
    <row r="112" spans="1:3" x14ac:dyDescent="0.25">
      <c r="A112" s="6">
        <v>42069</v>
      </c>
      <c r="B112">
        <f t="shared" si="1"/>
        <v>1</v>
      </c>
      <c r="C112">
        <v>110</v>
      </c>
    </row>
    <row r="113" spans="1:3" x14ac:dyDescent="0.25">
      <c r="A113" s="6">
        <v>42070</v>
      </c>
      <c r="B113">
        <f t="shared" si="1"/>
        <v>1</v>
      </c>
      <c r="C113">
        <v>111</v>
      </c>
    </row>
    <row r="114" spans="1:3" x14ac:dyDescent="0.25">
      <c r="A114" s="6">
        <v>42071</v>
      </c>
      <c r="B114">
        <f t="shared" si="1"/>
        <v>1</v>
      </c>
      <c r="C114">
        <v>112</v>
      </c>
    </row>
    <row r="115" spans="1:3" x14ac:dyDescent="0.25">
      <c r="A115" s="6">
        <v>42072</v>
      </c>
      <c r="B115">
        <f t="shared" si="1"/>
        <v>1</v>
      </c>
      <c r="C115">
        <v>113</v>
      </c>
    </row>
    <row r="116" spans="1:3" x14ac:dyDescent="0.25">
      <c r="A116" s="6">
        <v>42073</v>
      </c>
      <c r="B116">
        <f t="shared" si="1"/>
        <v>1</v>
      </c>
      <c r="C116">
        <v>114</v>
      </c>
    </row>
    <row r="117" spans="1:3" x14ac:dyDescent="0.25">
      <c r="A117" s="6">
        <v>42074</v>
      </c>
      <c r="B117">
        <v>1.05</v>
      </c>
      <c r="C117">
        <v>115</v>
      </c>
    </row>
    <row r="118" spans="1:3" x14ac:dyDescent="0.25">
      <c r="A118" s="6">
        <v>42075</v>
      </c>
      <c r="B118">
        <v>1.05</v>
      </c>
      <c r="C118">
        <v>116</v>
      </c>
    </row>
    <row r="119" spans="1:3" x14ac:dyDescent="0.25">
      <c r="A119" s="6">
        <v>42076</v>
      </c>
      <c r="B119">
        <v>1.05</v>
      </c>
      <c r="C119">
        <v>117</v>
      </c>
    </row>
    <row r="120" spans="1:3" x14ac:dyDescent="0.25">
      <c r="A120" s="6">
        <v>42077</v>
      </c>
      <c r="B120">
        <v>1.1000000000000001</v>
      </c>
      <c r="C120">
        <v>118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"/>
  <sheetViews>
    <sheetView workbookViewId="0">
      <selection sqref="A1:B65"/>
    </sheetView>
  </sheetViews>
  <sheetFormatPr defaultRowHeight="15" x14ac:dyDescent="0.25"/>
  <cols>
    <col min="1" max="1" width="17.140625" style="11" customWidth="1"/>
    <col min="2" max="2" width="9.140625" style="11"/>
  </cols>
  <sheetData>
    <row r="1" spans="1:5" x14ac:dyDescent="0.25">
      <c r="A1" s="9" t="s">
        <v>2</v>
      </c>
      <c r="B1" s="9" t="s">
        <v>9627</v>
      </c>
      <c r="C1" t="s">
        <v>9655</v>
      </c>
    </row>
    <row r="2" spans="1:5" x14ac:dyDescent="0.25">
      <c r="A2" s="10" t="s">
        <v>3834</v>
      </c>
      <c r="B2" s="11">
        <v>25.068182</v>
      </c>
      <c r="C2">
        <f>VLOOKUP(A2,Model!A1:K353,11,0)</f>
        <v>1</v>
      </c>
      <c r="D2">
        <f>(C2-(C2*C3))/(C2+C3-(2*C2*C3))</f>
        <v>1</v>
      </c>
    </row>
    <row r="3" spans="1:5" x14ac:dyDescent="0.25">
      <c r="A3" s="10" t="s">
        <v>3505</v>
      </c>
      <c r="B3" s="11">
        <v>-0.50056818000000003</v>
      </c>
      <c r="C3">
        <f>VLOOKUP(A3,Model!A2:K354,11,0)</f>
        <v>0.5625</v>
      </c>
      <c r="E3">
        <f>(C2-(C2*C4))/(C2+C4-(2*C2*C4))</f>
        <v>1</v>
      </c>
    </row>
    <row r="4" spans="1:5" x14ac:dyDescent="0.25">
      <c r="A4" s="11" t="s">
        <v>3234</v>
      </c>
      <c r="B4" s="11">
        <v>8.8369318000000003</v>
      </c>
      <c r="C4">
        <f>VLOOKUP(A4,Model!A3:K355,11,0)</f>
        <v>0.6875</v>
      </c>
      <c r="D4">
        <f>(C4-(C4*C5))/(C4+C5-(2*C4*C5))</f>
        <v>0.53539823008849563</v>
      </c>
    </row>
    <row r="5" spans="1:5" x14ac:dyDescent="0.25">
      <c r="A5" s="10" t="s">
        <v>3327</v>
      </c>
      <c r="B5" s="11">
        <v>14.511932</v>
      </c>
      <c r="C5">
        <f>VLOOKUP(A5,Model!A4:K356,11,0)</f>
        <v>0.65625</v>
      </c>
      <c r="E5">
        <f t="shared" ref="E5:E65" si="0">(C4-(C4*C6))/(C4+C6-(2*C4*C6))</f>
        <v>0.46261682242990654</v>
      </c>
    </row>
    <row r="6" spans="1:5" x14ac:dyDescent="0.25">
      <c r="A6" s="10" t="s">
        <v>3506</v>
      </c>
      <c r="B6" s="11">
        <v>18.143181999999999</v>
      </c>
      <c r="C6">
        <f>VLOOKUP(A6,Model!A5:K357,11,0)</f>
        <v>0.71875</v>
      </c>
      <c r="D6">
        <f t="shared" ref="D6:D64" si="1">(C6-(C6*C7))/(C6+C7-(2*C6*C7))</f>
        <v>0.53738317757009346</v>
      </c>
    </row>
    <row r="7" spans="1:5" x14ac:dyDescent="0.25">
      <c r="A7" s="10" t="s">
        <v>3405</v>
      </c>
      <c r="B7" s="11">
        <v>6.7681818000000007</v>
      </c>
      <c r="C7">
        <f>VLOOKUP(A7,Model!A6:K358,11,0)</f>
        <v>0.6875</v>
      </c>
      <c r="E7">
        <f t="shared" si="0"/>
        <v>0.32122905027932963</v>
      </c>
    </row>
    <row r="8" spans="1:5" x14ac:dyDescent="0.25">
      <c r="A8" s="10" t="s">
        <v>3298</v>
      </c>
      <c r="B8" s="11">
        <v>12.424431999999999</v>
      </c>
      <c r="C8">
        <f>VLOOKUP(A8,Model!A7:K359,11,0)</f>
        <v>0.84375</v>
      </c>
      <c r="D8">
        <f t="shared" si="1"/>
        <v>0.49090909090909063</v>
      </c>
    </row>
    <row r="9" spans="1:5" x14ac:dyDescent="0.25">
      <c r="A9" s="10" t="s">
        <v>3489</v>
      </c>
      <c r="B9" s="11">
        <v>4.177272709090909</v>
      </c>
      <c r="C9">
        <f>VLOOKUP(A9,Model!A8:K360,11,0)</f>
        <v>0.84848484848484851</v>
      </c>
      <c r="E9">
        <f t="shared" si="0"/>
        <v>0.71052631578947367</v>
      </c>
    </row>
    <row r="10" spans="1:5" x14ac:dyDescent="0.25">
      <c r="A10" s="10" t="s">
        <v>3222</v>
      </c>
      <c r="B10" s="11">
        <v>16.543182000000002</v>
      </c>
      <c r="C10">
        <f>VLOOKUP(A10,Model!A9:K361,11,0)</f>
        <v>0.6875</v>
      </c>
      <c r="D10">
        <f t="shared" si="1"/>
        <v>0.58847736625514413</v>
      </c>
    </row>
    <row r="11" spans="1:5" x14ac:dyDescent="0.25">
      <c r="A11" s="10" t="s">
        <v>3369</v>
      </c>
      <c r="B11" s="11">
        <v>16.17727290909091</v>
      </c>
      <c r="C11">
        <f>VLOOKUP(A11,Model!A10:K362,11,0)</f>
        <v>0.60606060606060608</v>
      </c>
      <c r="E11">
        <f t="shared" si="0"/>
        <v>0.28205128205128188</v>
      </c>
    </row>
    <row r="12" spans="1:5" x14ac:dyDescent="0.25">
      <c r="A12" s="10" t="s">
        <v>3213</v>
      </c>
      <c r="B12" s="11">
        <v>17.868182000000001</v>
      </c>
      <c r="C12">
        <f>VLOOKUP(A12,Model!A11:K363,11,0)</f>
        <v>0.84848484848484851</v>
      </c>
      <c r="D12">
        <f t="shared" si="1"/>
        <v>0.72813238770685595</v>
      </c>
    </row>
    <row r="13" spans="1:5" x14ac:dyDescent="0.25">
      <c r="A13" s="10" t="s">
        <v>3467</v>
      </c>
      <c r="B13" s="11">
        <v>2.6093582705882357</v>
      </c>
      <c r="C13">
        <f>VLOOKUP(A13,Model!A12:K364,11,0)</f>
        <v>0.67647058823529416</v>
      </c>
      <c r="E13">
        <f t="shared" si="0"/>
        <v>0.44444444444444431</v>
      </c>
    </row>
    <row r="14" spans="1:5" x14ac:dyDescent="0.25">
      <c r="A14" s="11" t="s">
        <v>3827</v>
      </c>
      <c r="B14" s="11">
        <v>15.174431999999999</v>
      </c>
      <c r="C14">
        <f>VLOOKUP(A14,Model!A13:K365,11,0)</f>
        <v>0.875</v>
      </c>
      <c r="D14">
        <f t="shared" si="1"/>
        <v>0.81981981981981999</v>
      </c>
    </row>
    <row r="15" spans="1:5" x14ac:dyDescent="0.25">
      <c r="A15" s="10" t="s">
        <v>3273</v>
      </c>
      <c r="B15" s="11">
        <v>11.437878969696971</v>
      </c>
      <c r="C15">
        <f>VLOOKUP(A15,Model!A14:K366,11,0)</f>
        <v>0.60606060606060608</v>
      </c>
      <c r="E15">
        <f t="shared" si="0"/>
        <v>0.65333333333333332</v>
      </c>
    </row>
    <row r="16" spans="1:5" x14ac:dyDescent="0.25">
      <c r="A16" s="11" t="s">
        <v>3830</v>
      </c>
      <c r="B16" s="11">
        <v>20.377272909090909</v>
      </c>
      <c r="C16">
        <v>0.78787878787878785</v>
      </c>
      <c r="D16">
        <f t="shared" si="1"/>
        <v>0.61757719714964365</v>
      </c>
    </row>
    <row r="17" spans="1:5" x14ac:dyDescent="0.25">
      <c r="A17" s="11" t="s">
        <v>3362</v>
      </c>
      <c r="B17" s="11">
        <v>5.886363618181818</v>
      </c>
      <c r="C17">
        <f>VLOOKUP(A17,Model!A16:K368,11,0)</f>
        <v>0.69696969696969702</v>
      </c>
      <c r="E17">
        <f t="shared" si="0"/>
        <v>0.33876221498371351</v>
      </c>
    </row>
    <row r="18" spans="1:5" x14ac:dyDescent="0.25">
      <c r="A18" s="11" t="s">
        <v>3833</v>
      </c>
      <c r="B18" s="11">
        <v>20.437878969696968</v>
      </c>
      <c r="C18">
        <v>0.87878787878787878</v>
      </c>
      <c r="D18">
        <f t="shared" si="1"/>
        <v>0.73109243697479009</v>
      </c>
    </row>
    <row r="19" spans="1:5" x14ac:dyDescent="0.25">
      <c r="A19" s="10" t="s">
        <v>3429</v>
      </c>
      <c r="B19" s="11">
        <v>4.0863636181818181</v>
      </c>
      <c r="C19">
        <f>VLOOKUP(A19,Model!A18:K370,11,0)</f>
        <v>0.72727272727272729</v>
      </c>
      <c r="E19">
        <f t="shared" si="0"/>
        <v>0.71604938271604957</v>
      </c>
    </row>
    <row r="20" spans="1:5" x14ac:dyDescent="0.25">
      <c r="A20" s="10" t="s">
        <v>3416</v>
      </c>
      <c r="B20" s="11">
        <v>7.6984848303030304</v>
      </c>
      <c r="C20">
        <f>VLOOKUP(A20,Model!A19:K371,11,0)</f>
        <v>0.74193548387096775</v>
      </c>
      <c r="D20">
        <f t="shared" si="1"/>
        <v>0.52941176470588236</v>
      </c>
    </row>
    <row r="21" spans="1:5" x14ac:dyDescent="0.25">
      <c r="A21" s="11" t="s">
        <v>3823</v>
      </c>
      <c r="B21" s="11">
        <v>16.668182000000002</v>
      </c>
      <c r="C21">
        <v>0.71875</v>
      </c>
      <c r="E21" t="e">
        <f t="shared" si="0"/>
        <v>#N/A</v>
      </c>
    </row>
    <row r="22" spans="1:5" x14ac:dyDescent="0.25">
      <c r="A22" s="10" t="s">
        <v>3291</v>
      </c>
      <c r="B22" s="11">
        <v>11.636932</v>
      </c>
      <c r="C22" t="e">
        <f>VLOOKUP(A22,Model!A21:K373,11,0)</f>
        <v>#N/A</v>
      </c>
      <c r="D22" t="e">
        <f t="shared" si="1"/>
        <v>#N/A</v>
      </c>
    </row>
    <row r="23" spans="1:5" x14ac:dyDescent="0.25">
      <c r="A23" s="10" t="s">
        <v>3431</v>
      </c>
      <c r="B23" s="11">
        <v>3.4975935647058822</v>
      </c>
      <c r="C23">
        <f>VLOOKUP(A23,Model!A22:K374,11,0)</f>
        <v>0.82352941176470584</v>
      </c>
      <c r="E23" t="e">
        <f t="shared" si="0"/>
        <v>#N/A</v>
      </c>
    </row>
    <row r="24" spans="1:5" x14ac:dyDescent="0.25">
      <c r="A24" s="11" t="s">
        <v>3826</v>
      </c>
      <c r="B24" s="11">
        <v>18.862299647058823</v>
      </c>
      <c r="C24">
        <v>0.67647058823529416</v>
      </c>
      <c r="D24">
        <f t="shared" si="1"/>
        <v>0.44337349397590353</v>
      </c>
    </row>
    <row r="25" spans="1:5" x14ac:dyDescent="0.25">
      <c r="A25" s="10" t="s">
        <v>3272</v>
      </c>
      <c r="B25" s="11">
        <v>6.9647335241379302</v>
      </c>
      <c r="C25">
        <f>VLOOKUP(A25,Model!A24:K376,11,0)</f>
        <v>0.72413793103448276</v>
      </c>
      <c r="E25">
        <f t="shared" si="0"/>
        <v>0.52272727272727282</v>
      </c>
    </row>
    <row r="26" spans="1:5" x14ac:dyDescent="0.25">
      <c r="A26" s="10" t="s">
        <v>3331</v>
      </c>
      <c r="B26" s="11">
        <v>13.716666848484847</v>
      </c>
      <c r="C26">
        <f>VLOOKUP(A26,Model!A25:K377,11,0)</f>
        <v>0.65625</v>
      </c>
      <c r="D26">
        <f t="shared" si="1"/>
        <v>0.40732758620689652</v>
      </c>
    </row>
    <row r="27" spans="1:5" x14ac:dyDescent="0.25">
      <c r="A27" s="10" t="s">
        <v>3305</v>
      </c>
      <c r="B27" s="11">
        <v>10.979946705882353</v>
      </c>
      <c r="C27">
        <f>VLOOKUP(A27,Model!A26:K378,11,0)</f>
        <v>0.73529411764705888</v>
      </c>
      <c r="E27">
        <f t="shared" si="0"/>
        <v>0.41721854304635758</v>
      </c>
    </row>
    <row r="28" spans="1:5" x14ac:dyDescent="0.25">
      <c r="A28" s="11" t="s">
        <v>3524</v>
      </c>
      <c r="B28" s="11">
        <v>17.407575939393936</v>
      </c>
      <c r="C28">
        <v>0.72727272727272729</v>
      </c>
      <c r="D28">
        <f t="shared" si="1"/>
        <v>0.52173913043478259</v>
      </c>
    </row>
    <row r="29" spans="1:5" x14ac:dyDescent="0.25">
      <c r="A29" s="11" t="s">
        <v>3484</v>
      </c>
      <c r="B29" s="11">
        <v>7.4746334129032261</v>
      </c>
      <c r="C29">
        <f>VLOOKUP(A29,Model!A28:K380,11,0)</f>
        <v>0.70967741935483875</v>
      </c>
      <c r="E29">
        <f t="shared" si="0"/>
        <v>0.5</v>
      </c>
    </row>
    <row r="30" spans="1:5" x14ac:dyDescent="0.25">
      <c r="A30" s="11" t="s">
        <v>3301</v>
      </c>
      <c r="B30" s="11">
        <v>11.377272909090909</v>
      </c>
      <c r="C30">
        <f>VLOOKUP(A30,Model!A29:K381,11,0)</f>
        <v>0.72727272727272729</v>
      </c>
      <c r="D30">
        <f t="shared" si="1"/>
        <v>0.32258064516129042</v>
      </c>
    </row>
    <row r="31" spans="1:5" x14ac:dyDescent="0.25">
      <c r="A31" s="11" t="s">
        <v>3445</v>
      </c>
      <c r="B31" s="11">
        <v>17.516666848484849</v>
      </c>
      <c r="C31">
        <v>0.84848484848484851</v>
      </c>
      <c r="E31">
        <f t="shared" si="0"/>
        <v>0.26890756302521018</v>
      </c>
    </row>
    <row r="32" spans="1:5" x14ac:dyDescent="0.25">
      <c r="A32" s="11" t="s">
        <v>3836</v>
      </c>
      <c r="B32" s="11">
        <v>21.007575939393938</v>
      </c>
      <c r="C32">
        <v>0.87878787878787878</v>
      </c>
      <c r="D32">
        <f t="shared" si="1"/>
        <v>0.81005586592178769</v>
      </c>
    </row>
    <row r="33" spans="1:5" x14ac:dyDescent="0.25">
      <c r="A33" s="10" t="s">
        <v>3530</v>
      </c>
      <c r="B33" s="11">
        <v>-3.8973354413793104</v>
      </c>
      <c r="C33">
        <f>VLOOKUP(A33,Model!A32:K384,11,0)</f>
        <v>0.62962962962962965</v>
      </c>
      <c r="E33">
        <f t="shared" si="0"/>
        <v>0.31868131868131816</v>
      </c>
    </row>
    <row r="34" spans="1:5" x14ac:dyDescent="0.25">
      <c r="A34" s="11" t="s">
        <v>3829</v>
      </c>
      <c r="B34" s="11">
        <v>22.807575939393942</v>
      </c>
      <c r="C34">
        <v>0.93939393939393945</v>
      </c>
      <c r="D34">
        <f t="shared" si="1"/>
        <v>0.90291262135922334</v>
      </c>
    </row>
    <row r="35" spans="1:5" x14ac:dyDescent="0.25">
      <c r="A35" s="10" t="s">
        <v>3487</v>
      </c>
      <c r="B35" s="11">
        <v>-0.42859237354838714</v>
      </c>
      <c r="C35">
        <f>VLOOKUP(A35,Model!A34:K386,11,0)</f>
        <v>0.625</v>
      </c>
      <c r="E35">
        <f t="shared" si="0"/>
        <v>0.90970654627539538</v>
      </c>
    </row>
    <row r="36" spans="1:5" x14ac:dyDescent="0.25">
      <c r="A36" s="11" t="s">
        <v>3256</v>
      </c>
      <c r="B36" s="11">
        <v>13.807575939393939</v>
      </c>
      <c r="C36">
        <v>0.60606060606060608</v>
      </c>
      <c r="D36">
        <f t="shared" si="1"/>
        <v>0.37578288100208779</v>
      </c>
    </row>
    <row r="37" spans="1:5" x14ac:dyDescent="0.25">
      <c r="A37" s="10" t="s">
        <v>3304</v>
      </c>
      <c r="B37" s="11">
        <v>10.805681999999999</v>
      </c>
      <c r="C37">
        <f>VLOOKUP(A37,Model!A36:K388,11,0)</f>
        <v>0.71875</v>
      </c>
      <c r="E37">
        <f t="shared" si="0"/>
        <v>0.13333333333333336</v>
      </c>
    </row>
    <row r="38" spans="1:5" x14ac:dyDescent="0.25">
      <c r="A38" s="10" t="s">
        <v>3299</v>
      </c>
      <c r="B38" s="11">
        <v>9.9287878606060609</v>
      </c>
      <c r="C38">
        <f>VLOOKUP(A38,Model!A37:K389,11,0)</f>
        <v>0.90909090909090906</v>
      </c>
      <c r="D38">
        <f t="shared" si="1"/>
        <v>0.76923076923076883</v>
      </c>
    </row>
    <row r="39" spans="1:5" x14ac:dyDescent="0.25">
      <c r="A39" s="10" t="s">
        <v>3363</v>
      </c>
      <c r="B39" s="11">
        <v>1.05568182</v>
      </c>
      <c r="C39">
        <f>VLOOKUP(A39,Model!A38:K390,11,0)</f>
        <v>0.75</v>
      </c>
      <c r="E39">
        <f t="shared" si="0"/>
        <v>0.76923076923076883</v>
      </c>
    </row>
    <row r="40" spans="1:5" x14ac:dyDescent="0.25">
      <c r="A40" s="11" t="s">
        <v>3832</v>
      </c>
      <c r="B40" s="11">
        <v>15.268181999999999</v>
      </c>
      <c r="C40">
        <v>0.75</v>
      </c>
      <c r="D40">
        <f t="shared" si="1"/>
        <v>0.65454545454545476</v>
      </c>
    </row>
    <row r="41" spans="1:5" x14ac:dyDescent="0.25">
      <c r="A41" s="10" t="s">
        <v>3418</v>
      </c>
      <c r="B41" s="11">
        <v>6.1119317999999998</v>
      </c>
      <c r="C41">
        <f>VLOOKUP(A41,Model!A40:K392,11,0)</f>
        <v>0.61290322580645162</v>
      </c>
      <c r="E41">
        <f t="shared" si="0"/>
        <v>0.62068965517241392</v>
      </c>
    </row>
    <row r="42" spans="1:5" x14ac:dyDescent="0.25">
      <c r="A42" s="11" t="s">
        <v>3196</v>
      </c>
      <c r="B42" s="11">
        <v>13.609358470588235</v>
      </c>
      <c r="C42">
        <v>0.6470588235294118</v>
      </c>
      <c r="D42">
        <f t="shared" si="1"/>
        <v>0.38938053097345127</v>
      </c>
    </row>
    <row r="43" spans="1:5" x14ac:dyDescent="0.25">
      <c r="A43" s="10" t="s">
        <v>3297</v>
      </c>
      <c r="B43" s="11">
        <v>9.0036656709677416</v>
      </c>
      <c r="C43">
        <f>VLOOKUP(A43,Model!A42:K394,11,0)</f>
        <v>0.74193548387096775</v>
      </c>
      <c r="E43">
        <f t="shared" si="0"/>
        <v>0.56972111553784854</v>
      </c>
    </row>
    <row r="44" spans="1:5" x14ac:dyDescent="0.25">
      <c r="A44" s="11" t="s">
        <v>3367</v>
      </c>
      <c r="B44" s="11">
        <v>13.63592393548387</v>
      </c>
      <c r="C44">
        <v>0.58064516129032262</v>
      </c>
      <c r="D44" t="e">
        <f t="shared" si="1"/>
        <v>#N/A</v>
      </c>
    </row>
    <row r="45" spans="1:5" x14ac:dyDescent="0.25">
      <c r="A45" s="10" t="s">
        <v>3218</v>
      </c>
      <c r="B45" s="11">
        <v>4.7744318000000003</v>
      </c>
      <c r="C45" t="e">
        <f>VLOOKUP(A45,Model!A44:K396,11,0)</f>
        <v>#N/A</v>
      </c>
      <c r="E45">
        <f t="shared" si="0"/>
        <v>0.40909090909090917</v>
      </c>
    </row>
    <row r="46" spans="1:5" x14ac:dyDescent="0.25">
      <c r="A46" s="11" t="s">
        <v>3444</v>
      </c>
      <c r="B46" s="11">
        <v>16.516666848484849</v>
      </c>
      <c r="C46">
        <v>0.66666666666666663</v>
      </c>
      <c r="D46">
        <f t="shared" si="1"/>
        <v>0.52380952380952384</v>
      </c>
    </row>
    <row r="47" spans="1:5" x14ac:dyDescent="0.25">
      <c r="A47" s="11" t="s">
        <v>3232</v>
      </c>
      <c r="B47" s="11">
        <v>11.035923935483872</v>
      </c>
      <c r="C47">
        <v>0.64516129032258063</v>
      </c>
      <c r="E47">
        <f t="shared" si="0"/>
        <v>0.11764705882352935</v>
      </c>
    </row>
    <row r="48" spans="1:5" x14ac:dyDescent="0.25">
      <c r="A48" s="11" t="s">
        <v>3831</v>
      </c>
      <c r="B48" s="11">
        <v>21.636932000000002</v>
      </c>
      <c r="C48">
        <v>0.9375</v>
      </c>
      <c r="D48" t="e">
        <f t="shared" si="1"/>
        <v>#N/A</v>
      </c>
    </row>
    <row r="49" spans="1:5" x14ac:dyDescent="0.25">
      <c r="A49" s="10" t="s">
        <v>3351</v>
      </c>
      <c r="B49" s="11">
        <v>-1.1630682000000001</v>
      </c>
      <c r="C49" t="e">
        <f>VLOOKUP(A49,Model!A48:K400,11,0)</f>
        <v>#N/A</v>
      </c>
      <c r="E49">
        <f t="shared" si="0"/>
        <v>0.67415730337078605</v>
      </c>
    </row>
    <row r="50" spans="1:5" x14ac:dyDescent="0.25">
      <c r="A50" s="11" t="s">
        <v>3825</v>
      </c>
      <c r="B50" s="11">
        <v>23.807575939393939</v>
      </c>
      <c r="C50">
        <v>0.87878787878787878</v>
      </c>
      <c r="D50">
        <f t="shared" si="1"/>
        <v>0.84232365145228216</v>
      </c>
    </row>
    <row r="51" spans="1:5" x14ac:dyDescent="0.25">
      <c r="A51" s="10" t="s">
        <v>3296</v>
      </c>
      <c r="B51" s="11">
        <v>1.6863636181818182</v>
      </c>
      <c r="C51">
        <f>VLOOKUP(A51,Model!A50:K402,11,0)</f>
        <v>0.5757575757575758</v>
      </c>
      <c r="E51">
        <f t="shared" si="0"/>
        <v>0.66996699669966964</v>
      </c>
    </row>
    <row r="52" spans="1:5" x14ac:dyDescent="0.25">
      <c r="A52" s="11" t="s">
        <v>3464</v>
      </c>
      <c r="B52" s="11">
        <v>10.436932000000001</v>
      </c>
      <c r="C52">
        <v>0.78125</v>
      </c>
      <c r="D52">
        <f t="shared" si="1"/>
        <v>0.65165876777251186</v>
      </c>
    </row>
    <row r="53" spans="1:5" x14ac:dyDescent="0.25">
      <c r="A53" s="11" t="s">
        <v>3322</v>
      </c>
      <c r="B53" s="11">
        <v>11.730682</v>
      </c>
      <c r="C53">
        <v>0.65625</v>
      </c>
      <c r="E53">
        <f t="shared" si="0"/>
        <v>0.5</v>
      </c>
    </row>
    <row r="54" spans="1:5" x14ac:dyDescent="0.25">
      <c r="A54" s="11" t="s">
        <v>3408</v>
      </c>
      <c r="B54" s="11">
        <v>18.111931999999999</v>
      </c>
      <c r="C54">
        <v>0.78125</v>
      </c>
      <c r="D54">
        <f t="shared" si="1"/>
        <v>0.3460207612456746</v>
      </c>
    </row>
    <row r="55" spans="1:5" x14ac:dyDescent="0.25">
      <c r="A55" s="11" t="s">
        <v>3457</v>
      </c>
      <c r="B55" s="11">
        <v>7.6681818000000002</v>
      </c>
      <c r="C55">
        <f>VLOOKUP(A55,Model!A54:K406,11,0)</f>
        <v>0.87096774193548387</v>
      </c>
      <c r="E55">
        <f t="shared" si="0"/>
        <v>0.62972292191435786</v>
      </c>
    </row>
    <row r="56" spans="1:5" x14ac:dyDescent="0.25">
      <c r="A56" s="11" t="s">
        <v>3370</v>
      </c>
      <c r="B56" s="11">
        <v>13.868181999999999</v>
      </c>
      <c r="C56">
        <v>0.67741935483870963</v>
      </c>
      <c r="D56">
        <f t="shared" si="1"/>
        <v>0.44055944055944035</v>
      </c>
    </row>
    <row r="57" spans="1:5" x14ac:dyDescent="0.25">
      <c r="A57" s="10" t="s">
        <v>3357</v>
      </c>
      <c r="B57" s="11">
        <v>1.0681818000000001</v>
      </c>
      <c r="C57">
        <f>VLOOKUP(A57,Model!A56:K408,11,0)</f>
        <v>0.72727272727272729</v>
      </c>
      <c r="E57">
        <f t="shared" si="0"/>
        <v>0.37027707808564236</v>
      </c>
    </row>
    <row r="58" spans="1:5" x14ac:dyDescent="0.25">
      <c r="A58" s="11" t="s">
        <v>3270</v>
      </c>
      <c r="B58" s="11">
        <v>8.6994317999999993</v>
      </c>
      <c r="C58">
        <f>VLOOKUP(A58,Model!A57:K409,11,0)</f>
        <v>0.78125</v>
      </c>
      <c r="D58">
        <f t="shared" si="1"/>
        <v>0.67114093959731558</v>
      </c>
    </row>
    <row r="59" spans="1:5" x14ac:dyDescent="0.25">
      <c r="A59" s="11" t="s">
        <v>3403</v>
      </c>
      <c r="B59" s="11">
        <v>10.577272909090908</v>
      </c>
      <c r="C59">
        <v>0.63636363636363635</v>
      </c>
      <c r="E59">
        <f t="shared" si="0"/>
        <v>0.58290155440414504</v>
      </c>
    </row>
    <row r="60" spans="1:5" x14ac:dyDescent="0.25">
      <c r="A60" s="11" t="s">
        <v>3835</v>
      </c>
      <c r="B60" s="11">
        <v>19.543182000000002</v>
      </c>
      <c r="C60">
        <v>0.71875</v>
      </c>
      <c r="D60">
        <f t="shared" si="1"/>
        <v>0.68047337278106512</v>
      </c>
    </row>
    <row r="61" spans="1:5" x14ac:dyDescent="0.25">
      <c r="A61" s="10" t="s">
        <v>3275</v>
      </c>
      <c r="B61" s="11">
        <v>-1.1924242606060607</v>
      </c>
      <c r="C61">
        <f>VLOOKUP(A61,Model!A60:K412,11,0)</f>
        <v>0.54545454545454541</v>
      </c>
      <c r="E61">
        <f t="shared" si="0"/>
        <v>0.57239819004524883</v>
      </c>
    </row>
    <row r="62" spans="1:5" x14ac:dyDescent="0.25">
      <c r="A62" s="11" t="s">
        <v>3248</v>
      </c>
      <c r="B62" s="11">
        <v>13.836931999999999</v>
      </c>
      <c r="C62">
        <v>0.65625</v>
      </c>
      <c r="D62">
        <f t="shared" si="1"/>
        <v>0.32307692307692304</v>
      </c>
    </row>
    <row r="63" spans="1:5" x14ac:dyDescent="0.25">
      <c r="A63" s="11" t="s">
        <v>3293</v>
      </c>
      <c r="B63" s="11">
        <v>13.768181999999999</v>
      </c>
      <c r="C63">
        <v>0.8</v>
      </c>
      <c r="E63">
        <f t="shared" si="0"/>
        <v>0.10659898477157355</v>
      </c>
    </row>
    <row r="64" spans="1:5" x14ac:dyDescent="0.25">
      <c r="A64" s="11" t="s">
        <v>3828</v>
      </c>
      <c r="B64" s="11">
        <v>21.238770235294115</v>
      </c>
      <c r="C64">
        <v>0.94117647058823528</v>
      </c>
      <c r="D64">
        <f t="shared" si="1"/>
        <v>0.86746987951807231</v>
      </c>
    </row>
    <row r="65" spans="1:5" x14ac:dyDescent="0.25">
      <c r="A65" s="11" t="s">
        <v>3345</v>
      </c>
      <c r="B65" s="11">
        <v>-1.0350440064516131</v>
      </c>
      <c r="C65">
        <f>VLOOKUP(A65,Model!A64:K416,11,0)</f>
        <v>0.70967741935483875</v>
      </c>
      <c r="E65">
        <f t="shared" si="0"/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512A67DE462054BAE3D65C6A4AD6832" ma:contentTypeVersion="0" ma:contentTypeDescription="Create a new document." ma:contentTypeScope="" ma:versionID="93574c179d4bac8df72cc1bf47b33ba8">
  <xsd:schema xmlns:xsd="http://www.w3.org/2001/XMLSchema" xmlns:xs="http://www.w3.org/2001/XMLSchema" xmlns:p="http://schemas.microsoft.com/office/2006/metadata/properties" xmlns:ns2="acade835-edac-4a7e-af34-56d289d23a02" targetNamespace="http://schemas.microsoft.com/office/2006/metadata/properties" ma:root="true" ma:fieldsID="3ac5d73c131723b97f7648b90606b3ab" ns2:_="">
    <xsd:import namespace="acade835-edac-4a7e-af34-56d289d23a02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ade835-edac-4a7e-af34-56d289d23a02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acade835-edac-4a7e-af34-56d289d23a02">YMK2ZCXUH6A7-1064-67</_dlc_DocId>
    <_dlc_DocIdUrl xmlns="acade835-edac-4a7e-af34-56d289d23a02">
      <Url>https://eis.usafa.edu/academics/management/or495spring2015/_layouts/DocIdRedir.aspx?ID=YMK2ZCXUH6A7-1064-67</Url>
      <Description>YMK2ZCXUH6A7-1064-67</Description>
    </_dlc_DocIdUrl>
  </documentManagement>
</p:properties>
</file>

<file path=customXml/itemProps1.xml><?xml version="1.0" encoding="utf-8"?>
<ds:datastoreItem xmlns:ds="http://schemas.openxmlformats.org/officeDocument/2006/customXml" ds:itemID="{58CDBC0B-C443-4E0D-BBD5-AF590064728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6D37D08-66E3-4884-8E7F-7C74EAB98A0D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29731E5F-C157-40FB-AF3F-7A6D402941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cade835-edac-4a7e-af34-56d289d23a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B03E27AE-8014-4705-B738-F50D2126722E}">
  <ds:schemaRefs>
    <ds:schemaRef ds:uri="http://schemas.microsoft.com/office/2006/documentManagement/types"/>
    <ds:schemaRef ds:uri="http://www.w3.org/XML/1998/namespace"/>
    <ds:schemaRef ds:uri="http://purl.org/dc/elements/1.1/"/>
    <ds:schemaRef ds:uri="http://purl.org/dc/terms/"/>
    <ds:schemaRef ds:uri="acade835-edac-4a7e-af34-56d289d23a02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FuzzyLookup_AddIn_Undo_Sheet</vt:lpstr>
      <vt:lpstr>Model</vt:lpstr>
      <vt:lpstr>TmNames</vt:lpstr>
      <vt:lpstr>Schedule</vt:lpstr>
      <vt:lpstr>Weights</vt:lpstr>
      <vt:lpstr>Sheet1</vt:lpstr>
      <vt:lpstr>ABS</vt:lpstr>
      <vt:lpstr>AvgRATING</vt:lpstr>
      <vt:lpstr>HomeEdge</vt:lpstr>
      <vt:lpstr>Ratings</vt:lpstr>
      <vt:lpstr>SAE</vt:lpstr>
      <vt:lpstr>SSE</vt:lpstr>
      <vt:lpstr>TmList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Pietz, Jesse  A Maj USAF USAFA USAFA/DFM</dc:creator>
  <cp:lastModifiedBy>Test</cp:lastModifiedBy>
  <dcterms:created xsi:type="dcterms:W3CDTF">2015-03-13T18:15:00Z</dcterms:created>
  <dcterms:modified xsi:type="dcterms:W3CDTF">2015-03-17T03:03:07Z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2d84e353-afb6-4dad-baae-e405297d372c</vt:lpwstr>
  </property>
  <property fmtid="{D5CDD505-2E9C-101B-9397-08002B2CF9AE}" pid="3" name="ContentTypeId">
    <vt:lpwstr>0x0101009512A67DE462054BAE3D65C6A4AD6832</vt:lpwstr>
  </property>
</Properties>
</file>